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drewknapp/portfolio/TableauNBA/GitHubData/"/>
    </mc:Choice>
  </mc:AlternateContent>
  <xr:revisionPtr revIDLastSave="0" documentId="13_ncr:1_{0CDF2196-FD31-ED4A-A946-ED81DAC60A3E}" xr6:coauthVersionLast="47" xr6:coauthVersionMax="47" xr10:uidLastSave="{00000000-0000-0000-0000-000000000000}"/>
  <bookViews>
    <workbookView xWindow="0" yWindow="760" windowWidth="34560" windowHeight="20140" activeTab="1" xr2:uid="{18D62599-498E-7545-956E-E12F6BC8BA12}"/>
  </bookViews>
  <sheets>
    <sheet name="2025teamgamelogs" sheetId="2" r:id="rId1"/>
    <sheet name="TEAM_RANKINGS" sheetId="3" r:id="rId2"/>
    <sheet name="LEAGUE_AVERAGES" sheetId="1" r:id="rId3"/>
  </sheets>
  <definedNames>
    <definedName name="_xleta.MAX" hidden="1" xlm="1">#NAME?</definedName>
    <definedName name="ExternalData_1" localSheetId="0" hidden="1">'2025teamgamelogs'!$A$1:$BH$2461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W1" i="2" l="1"/>
  <c r="M2" i="3" a="1"/>
  <c r="M2" i="3"/>
  <c r="M3" i="3" a="1"/>
  <c r="M3" i="3"/>
  <c r="M4" i="3" a="1"/>
  <c r="M4" i="3" s="1"/>
  <c r="M5" i="3" a="1"/>
  <c r="M5" i="3"/>
  <c r="M6" i="3" a="1"/>
  <c r="M6" i="3"/>
  <c r="M7" i="3" a="1"/>
  <c r="M7" i="3"/>
  <c r="M8" i="3" a="1"/>
  <c r="M8" i="3"/>
  <c r="M9" i="3" a="1"/>
  <c r="M9" i="3"/>
  <c r="M10" i="3" a="1"/>
  <c r="M10" i="3" s="1"/>
  <c r="M11" i="3" a="1"/>
  <c r="M11" i="3"/>
  <c r="M12" i="3" a="1"/>
  <c r="M12" i="3"/>
  <c r="M13" i="3" a="1"/>
  <c r="M13" i="3"/>
  <c r="M14" i="3" a="1"/>
  <c r="M14" i="3" s="1"/>
  <c r="M15" i="3" a="1"/>
  <c r="M15" i="3"/>
  <c r="M16" i="3" a="1"/>
  <c r="M16" i="3" s="1"/>
  <c r="M17" i="3" a="1"/>
  <c r="M17" i="3"/>
  <c r="M18" i="3" a="1"/>
  <c r="M18" i="3"/>
  <c r="M19" i="3" a="1"/>
  <c r="M19" i="3"/>
  <c r="M20" i="3" a="1"/>
  <c r="M20" i="3"/>
  <c r="M21" i="3" a="1"/>
  <c r="M21" i="3"/>
  <c r="M22" i="3" a="1"/>
  <c r="M22" i="3" s="1"/>
  <c r="M23" i="3" a="1"/>
  <c r="M23" i="3"/>
  <c r="M24" i="3" a="1"/>
  <c r="M24" i="3" s="1"/>
  <c r="M25" i="3" a="1"/>
  <c r="M25" i="3" s="1"/>
  <c r="M26" i="3" a="1"/>
  <c r="M26" i="3"/>
  <c r="M27" i="3" a="1"/>
  <c r="M27" i="3"/>
  <c r="M28" i="3" a="1"/>
  <c r="M28" i="3" s="1"/>
  <c r="M29" i="3" a="1"/>
  <c r="M29" i="3"/>
  <c r="M30" i="3" a="1"/>
  <c r="M30" i="3" s="1"/>
  <c r="M31" i="3" a="1"/>
  <c r="M31" i="3" s="1"/>
  <c r="L2" i="3" a="1"/>
  <c r="L2" i="3"/>
  <c r="L3" i="3" a="1"/>
  <c r="L3" i="3"/>
  <c r="L4" i="3" a="1"/>
  <c r="L4" i="3" s="1"/>
  <c r="L5" i="3" a="1"/>
  <c r="L5" i="3"/>
  <c r="L6" i="3" a="1"/>
  <c r="L6" i="3" s="1"/>
  <c r="L7" i="3" a="1"/>
  <c r="L7" i="3"/>
  <c r="L8" i="3" a="1"/>
  <c r="L8" i="3"/>
  <c r="L9" i="3" a="1"/>
  <c r="L9" i="3"/>
  <c r="L10" i="3" a="1"/>
  <c r="L10" i="3" s="1"/>
  <c r="L11" i="3" a="1"/>
  <c r="L11" i="3" s="1"/>
  <c r="L12" i="3" a="1"/>
  <c r="L12" i="3" s="1"/>
  <c r="L13" i="3" a="1"/>
  <c r="L13" i="3"/>
  <c r="L14" i="3" a="1"/>
  <c r="L14" i="3"/>
  <c r="L15" i="3" a="1"/>
  <c r="L15" i="3"/>
  <c r="L16" i="3" a="1"/>
  <c r="L16" i="3" s="1"/>
  <c r="L17" i="3" a="1"/>
  <c r="L17" i="3" s="1"/>
  <c r="L18" i="3" a="1"/>
  <c r="L18" i="3" s="1"/>
  <c r="L19" i="3" a="1"/>
  <c r="L19" i="3"/>
  <c r="L20" i="3" a="1"/>
  <c r="L20" i="3"/>
  <c r="L21" i="3" a="1"/>
  <c r="L21" i="3"/>
  <c r="L22" i="3" a="1"/>
  <c r="L22" i="3" s="1"/>
  <c r="L23" i="3" a="1"/>
  <c r="L23" i="3" s="1"/>
  <c r="L24" i="3" a="1"/>
  <c r="L24" i="3" s="1"/>
  <c r="L25" i="3" a="1"/>
  <c r="L25" i="3"/>
  <c r="L26" i="3" a="1"/>
  <c r="L26" i="3"/>
  <c r="L27" i="3" a="1"/>
  <c r="L27" i="3"/>
  <c r="L28" i="3" a="1"/>
  <c r="L28" i="3" s="1"/>
  <c r="L29" i="3" a="1"/>
  <c r="L29" i="3" s="1"/>
  <c r="L30" i="3" a="1"/>
  <c r="L30" i="3" s="1"/>
  <c r="L31" i="3" a="1"/>
  <c r="L31" i="3"/>
  <c r="K2" i="3" a="1"/>
  <c r="K2" i="3"/>
  <c r="K3" i="3" a="1"/>
  <c r="K3" i="3"/>
  <c r="K4" i="3" a="1"/>
  <c r="K4" i="3"/>
  <c r="K5" i="3" a="1"/>
  <c r="K5" i="3"/>
  <c r="K6" i="3" a="1"/>
  <c r="K6" i="3"/>
  <c r="K7" i="3" a="1"/>
  <c r="K7" i="3"/>
  <c r="K8" i="3" a="1"/>
  <c r="K8" i="3"/>
  <c r="K9" i="3" a="1"/>
  <c r="K9" i="3"/>
  <c r="K10" i="3" a="1"/>
  <c r="K10" i="3"/>
  <c r="K11" i="3" a="1"/>
  <c r="K11" i="3"/>
  <c r="K12" i="3" a="1"/>
  <c r="K12" i="3"/>
  <c r="K13" i="3" a="1"/>
  <c r="K13" i="3"/>
  <c r="K14" i="3" a="1"/>
  <c r="K14" i="3"/>
  <c r="K15" i="3" a="1"/>
  <c r="K15" i="3"/>
  <c r="K16" i="3" a="1"/>
  <c r="K16" i="3"/>
  <c r="K17" i="3" a="1"/>
  <c r="K17" i="3"/>
  <c r="K18" i="3" a="1"/>
  <c r="K18" i="3"/>
  <c r="K19" i="3" a="1"/>
  <c r="K19" i="3"/>
  <c r="K20" i="3" a="1"/>
  <c r="K20" i="3"/>
  <c r="K21" i="3" a="1"/>
  <c r="K21" i="3"/>
  <c r="K22" i="3" a="1"/>
  <c r="K22" i="3"/>
  <c r="K23" i="3" a="1"/>
  <c r="K23" i="3"/>
  <c r="K24" i="3" a="1"/>
  <c r="K24" i="3"/>
  <c r="K25" i="3" a="1"/>
  <c r="K25" i="3"/>
  <c r="K26" i="3" a="1"/>
  <c r="K26" i="3"/>
  <c r="K27" i="3" a="1"/>
  <c r="K27" i="3"/>
  <c r="K28" i="3" a="1"/>
  <c r="K28" i="3" s="1"/>
  <c r="K29" i="3" a="1"/>
  <c r="K29" i="3"/>
  <c r="K30" i="3" a="1"/>
  <c r="K30" i="3"/>
  <c r="K31" i="3" a="1"/>
  <c r="K31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D7" i="3"/>
  <c r="D16" i="3"/>
  <c r="D9" i="3"/>
  <c r="D22" i="3"/>
  <c r="D2" i="3"/>
  <c r="D6" i="3"/>
  <c r="D13" i="3"/>
  <c r="D3" i="3"/>
  <c r="D21" i="3"/>
  <c r="D27" i="3"/>
  <c r="D18" i="3"/>
  <c r="D10" i="3"/>
  <c r="D19" i="3"/>
  <c r="D12" i="3"/>
  <c r="D8" i="3"/>
  <c r="D28" i="3"/>
  <c r="D11" i="3"/>
  <c r="D25" i="3"/>
  <c r="D15" i="3"/>
  <c r="D14" i="3"/>
  <c r="D30" i="3"/>
  <c r="D26" i="3"/>
  <c r="D29" i="3"/>
  <c r="D17" i="3"/>
  <c r="D20" i="3"/>
  <c r="D24" i="3"/>
  <c r="D31" i="3"/>
  <c r="D23" i="3"/>
  <c r="D4" i="3"/>
  <c r="D5" i="3"/>
  <c r="B12" i="3"/>
  <c r="B28" i="3"/>
  <c r="B20" i="3"/>
  <c r="B16" i="3"/>
  <c r="B8" i="3"/>
  <c r="B27" i="3"/>
  <c r="B25" i="3"/>
  <c r="B15" i="3"/>
  <c r="B14" i="3"/>
  <c r="B11" i="3"/>
  <c r="B30" i="3"/>
  <c r="B26" i="3"/>
  <c r="B22" i="3"/>
  <c r="B19" i="3"/>
  <c r="B9" i="3"/>
  <c r="B31" i="3"/>
  <c r="B23" i="3"/>
  <c r="B17" i="3"/>
  <c r="B5" i="3"/>
  <c r="B2" i="3"/>
  <c r="B18" i="3"/>
  <c r="B13" i="3"/>
  <c r="B10" i="3"/>
  <c r="B7" i="3"/>
  <c r="B6" i="3"/>
  <c r="B29" i="3"/>
  <c r="B24" i="3"/>
  <c r="B21" i="3"/>
  <c r="B4" i="3"/>
  <c r="B3" i="3"/>
  <c r="K14" i="1" a="1"/>
  <c r="F14" i="1" a="1"/>
  <c r="A14" i="1" a="1"/>
  <c r="A14" i="1" s="1"/>
  <c r="BN2" i="2"/>
  <c r="BN3" i="2"/>
  <c r="BN4" i="2"/>
  <c r="BN5" i="2"/>
  <c r="BN6" i="2"/>
  <c r="BN7" i="2"/>
  <c r="BN8" i="2"/>
  <c r="BN9" i="2"/>
  <c r="BN10" i="2"/>
  <c r="BN11" i="2"/>
  <c r="BN12" i="2"/>
  <c r="BN13" i="2"/>
  <c r="BN14" i="2"/>
  <c r="BN15" i="2"/>
  <c r="BN16" i="2"/>
  <c r="BN17" i="2"/>
  <c r="BN18" i="2"/>
  <c r="BN19" i="2"/>
  <c r="BN20" i="2"/>
  <c r="BN21" i="2"/>
  <c r="BN22" i="2"/>
  <c r="BN23" i="2"/>
  <c r="BN24" i="2"/>
  <c r="BN25" i="2"/>
  <c r="BN26" i="2"/>
  <c r="BN27" i="2"/>
  <c r="BN28" i="2"/>
  <c r="BN29" i="2"/>
  <c r="BN30" i="2"/>
  <c r="BN31" i="2"/>
  <c r="BN32" i="2"/>
  <c r="BN33" i="2"/>
  <c r="BN34" i="2"/>
  <c r="BN35" i="2"/>
  <c r="BN36" i="2"/>
  <c r="BN37" i="2"/>
  <c r="BN38" i="2"/>
  <c r="BN39" i="2"/>
  <c r="BN40" i="2"/>
  <c r="BN41" i="2"/>
  <c r="BN42" i="2"/>
  <c r="BN43" i="2"/>
  <c r="BN44" i="2"/>
  <c r="BN45" i="2"/>
  <c r="BN46" i="2"/>
  <c r="BN47" i="2"/>
  <c r="BN48" i="2"/>
  <c r="BN49" i="2"/>
  <c r="BN50" i="2"/>
  <c r="BN51" i="2"/>
  <c r="BN52" i="2"/>
  <c r="BN53" i="2"/>
  <c r="BN54" i="2"/>
  <c r="BN55" i="2"/>
  <c r="BN56" i="2"/>
  <c r="BN57" i="2"/>
  <c r="BN58" i="2"/>
  <c r="BN59" i="2"/>
  <c r="BN60" i="2"/>
  <c r="BN61" i="2"/>
  <c r="BN62" i="2"/>
  <c r="BN63" i="2"/>
  <c r="BN64" i="2"/>
  <c r="BN65" i="2"/>
  <c r="BN66" i="2"/>
  <c r="BN67" i="2"/>
  <c r="BN68" i="2"/>
  <c r="BN69" i="2"/>
  <c r="BN70" i="2"/>
  <c r="BN71" i="2"/>
  <c r="BN72" i="2"/>
  <c r="BN73" i="2"/>
  <c r="BN74" i="2"/>
  <c r="BN75" i="2"/>
  <c r="BN76" i="2"/>
  <c r="BN77" i="2"/>
  <c r="BN78" i="2"/>
  <c r="BN79" i="2"/>
  <c r="BN80" i="2"/>
  <c r="BN81" i="2"/>
  <c r="BN82" i="2"/>
  <c r="BN83" i="2"/>
  <c r="BN84" i="2"/>
  <c r="BN85" i="2"/>
  <c r="BN86" i="2"/>
  <c r="BN87" i="2"/>
  <c r="BN88" i="2"/>
  <c r="BN89" i="2"/>
  <c r="BN90" i="2"/>
  <c r="BN91" i="2"/>
  <c r="BN92" i="2"/>
  <c r="BN93" i="2"/>
  <c r="BN94" i="2"/>
  <c r="BN95" i="2"/>
  <c r="BN96" i="2"/>
  <c r="BN97" i="2"/>
  <c r="BN98" i="2"/>
  <c r="BN99" i="2"/>
  <c r="BN100" i="2"/>
  <c r="BN101" i="2"/>
  <c r="BN102" i="2"/>
  <c r="BN103" i="2"/>
  <c r="BN104" i="2"/>
  <c r="BN105" i="2"/>
  <c r="BN106" i="2"/>
  <c r="BN107" i="2"/>
  <c r="BN108" i="2"/>
  <c r="BN109" i="2"/>
  <c r="BN110" i="2"/>
  <c r="BN111" i="2"/>
  <c r="BN112" i="2"/>
  <c r="BN113" i="2"/>
  <c r="BN114" i="2"/>
  <c r="BN115" i="2"/>
  <c r="BN116" i="2"/>
  <c r="BN117" i="2"/>
  <c r="BN118" i="2"/>
  <c r="BN119" i="2"/>
  <c r="BN120" i="2"/>
  <c r="BN121" i="2"/>
  <c r="BN122" i="2"/>
  <c r="BN123" i="2"/>
  <c r="BN124" i="2"/>
  <c r="BN125" i="2"/>
  <c r="BN126" i="2"/>
  <c r="BN127" i="2"/>
  <c r="BN128" i="2"/>
  <c r="BN129" i="2"/>
  <c r="BN130" i="2"/>
  <c r="BN131" i="2"/>
  <c r="BN132" i="2"/>
  <c r="BN133" i="2"/>
  <c r="BN134" i="2"/>
  <c r="BN135" i="2"/>
  <c r="BN136" i="2"/>
  <c r="BN137" i="2"/>
  <c r="BN138" i="2"/>
  <c r="BN139" i="2"/>
  <c r="BN140" i="2"/>
  <c r="BN141" i="2"/>
  <c r="BN142" i="2"/>
  <c r="BN143" i="2"/>
  <c r="BN144" i="2"/>
  <c r="BN145" i="2"/>
  <c r="BN146" i="2"/>
  <c r="BN147" i="2"/>
  <c r="BN148" i="2"/>
  <c r="BN149" i="2"/>
  <c r="BN150" i="2"/>
  <c r="BN151" i="2"/>
  <c r="BN152" i="2"/>
  <c r="BN153" i="2"/>
  <c r="BN154" i="2"/>
  <c r="BN155" i="2"/>
  <c r="BN156" i="2"/>
  <c r="BN157" i="2"/>
  <c r="BN158" i="2"/>
  <c r="BN159" i="2"/>
  <c r="BN160" i="2"/>
  <c r="BN161" i="2"/>
  <c r="BN162" i="2"/>
  <c r="BN163" i="2"/>
  <c r="BN164" i="2"/>
  <c r="BN165" i="2"/>
  <c r="BN166" i="2"/>
  <c r="BN167" i="2"/>
  <c r="BN168" i="2"/>
  <c r="BN169" i="2"/>
  <c r="BN170" i="2"/>
  <c r="BN171" i="2"/>
  <c r="BN172" i="2"/>
  <c r="BN173" i="2"/>
  <c r="BN174" i="2"/>
  <c r="BN175" i="2"/>
  <c r="BN176" i="2"/>
  <c r="BN177" i="2"/>
  <c r="BN178" i="2"/>
  <c r="BN179" i="2"/>
  <c r="BN180" i="2"/>
  <c r="BN181" i="2"/>
  <c r="BN182" i="2"/>
  <c r="BN183" i="2"/>
  <c r="BN184" i="2"/>
  <c r="BN185" i="2"/>
  <c r="BN186" i="2"/>
  <c r="BN187" i="2"/>
  <c r="BN188" i="2"/>
  <c r="BN189" i="2"/>
  <c r="BN190" i="2"/>
  <c r="BN191" i="2"/>
  <c r="BN192" i="2"/>
  <c r="BN193" i="2"/>
  <c r="BN194" i="2"/>
  <c r="BN195" i="2"/>
  <c r="BN196" i="2"/>
  <c r="BN197" i="2"/>
  <c r="BN198" i="2"/>
  <c r="BN199" i="2"/>
  <c r="BN200" i="2"/>
  <c r="BN201" i="2"/>
  <c r="BN202" i="2"/>
  <c r="BN203" i="2"/>
  <c r="BN204" i="2"/>
  <c r="BN205" i="2"/>
  <c r="BN206" i="2"/>
  <c r="BN207" i="2"/>
  <c r="BN208" i="2"/>
  <c r="BN209" i="2"/>
  <c r="BN210" i="2"/>
  <c r="BN211" i="2"/>
  <c r="BN212" i="2"/>
  <c r="BN213" i="2"/>
  <c r="BN214" i="2"/>
  <c r="BN215" i="2"/>
  <c r="BN216" i="2"/>
  <c r="BN217" i="2"/>
  <c r="BN218" i="2"/>
  <c r="BN219" i="2"/>
  <c r="BN220" i="2"/>
  <c r="BN221" i="2"/>
  <c r="BN222" i="2"/>
  <c r="BN223" i="2"/>
  <c r="BN224" i="2"/>
  <c r="BN225" i="2"/>
  <c r="BN226" i="2"/>
  <c r="BN227" i="2"/>
  <c r="BN228" i="2"/>
  <c r="BN229" i="2"/>
  <c r="BN230" i="2"/>
  <c r="BN231" i="2"/>
  <c r="BN232" i="2"/>
  <c r="BN233" i="2"/>
  <c r="BN234" i="2"/>
  <c r="BN235" i="2"/>
  <c r="BN236" i="2"/>
  <c r="BN237" i="2"/>
  <c r="BN238" i="2"/>
  <c r="BN239" i="2"/>
  <c r="BN240" i="2"/>
  <c r="BN241" i="2"/>
  <c r="BN242" i="2"/>
  <c r="BN243" i="2"/>
  <c r="BN244" i="2"/>
  <c r="BN245" i="2"/>
  <c r="BN246" i="2"/>
  <c r="BN247" i="2"/>
  <c r="BN248" i="2"/>
  <c r="BN249" i="2"/>
  <c r="BN250" i="2"/>
  <c r="BN251" i="2"/>
  <c r="BN252" i="2"/>
  <c r="BN253" i="2"/>
  <c r="BN254" i="2"/>
  <c r="BN255" i="2"/>
  <c r="BN256" i="2"/>
  <c r="BN257" i="2"/>
  <c r="BN258" i="2"/>
  <c r="BN259" i="2"/>
  <c r="BN260" i="2"/>
  <c r="BN261" i="2"/>
  <c r="BN262" i="2"/>
  <c r="BN263" i="2"/>
  <c r="BN264" i="2"/>
  <c r="BN265" i="2"/>
  <c r="BN266" i="2"/>
  <c r="BN267" i="2"/>
  <c r="BN268" i="2"/>
  <c r="BN269" i="2"/>
  <c r="BN270" i="2"/>
  <c r="BN271" i="2"/>
  <c r="BN272" i="2"/>
  <c r="BN273" i="2"/>
  <c r="BN274" i="2"/>
  <c r="BN275" i="2"/>
  <c r="BN276" i="2"/>
  <c r="BN277" i="2"/>
  <c r="BN278" i="2"/>
  <c r="BN279" i="2"/>
  <c r="BN280" i="2"/>
  <c r="BN281" i="2"/>
  <c r="BN282" i="2"/>
  <c r="BN283" i="2"/>
  <c r="BN284" i="2"/>
  <c r="BN285" i="2"/>
  <c r="BN286" i="2"/>
  <c r="BN287" i="2"/>
  <c r="BN288" i="2"/>
  <c r="BN289" i="2"/>
  <c r="BN290" i="2"/>
  <c r="BN291" i="2"/>
  <c r="BN292" i="2"/>
  <c r="BN293" i="2"/>
  <c r="BN294" i="2"/>
  <c r="BN295" i="2"/>
  <c r="BN296" i="2"/>
  <c r="BN297" i="2"/>
  <c r="BN298" i="2"/>
  <c r="BN299" i="2"/>
  <c r="BN300" i="2"/>
  <c r="BN301" i="2"/>
  <c r="BN302" i="2"/>
  <c r="BN303" i="2"/>
  <c r="BN304" i="2"/>
  <c r="BN305" i="2"/>
  <c r="BN306" i="2"/>
  <c r="BN307" i="2"/>
  <c r="BN308" i="2"/>
  <c r="BN309" i="2"/>
  <c r="BN310" i="2"/>
  <c r="BN311" i="2"/>
  <c r="BN312" i="2"/>
  <c r="BN313" i="2"/>
  <c r="BN314" i="2"/>
  <c r="BN315" i="2"/>
  <c r="BN316" i="2"/>
  <c r="BN317" i="2"/>
  <c r="BN318" i="2"/>
  <c r="BN319" i="2"/>
  <c r="BN320" i="2"/>
  <c r="BN321" i="2"/>
  <c r="BN322" i="2"/>
  <c r="BN323" i="2"/>
  <c r="BN324" i="2"/>
  <c r="BN325" i="2"/>
  <c r="BN326" i="2"/>
  <c r="BN327" i="2"/>
  <c r="BN328" i="2"/>
  <c r="BN329" i="2"/>
  <c r="BN330" i="2"/>
  <c r="BN331" i="2"/>
  <c r="BN332" i="2"/>
  <c r="BN333" i="2"/>
  <c r="BN334" i="2"/>
  <c r="BN335" i="2"/>
  <c r="BN336" i="2"/>
  <c r="BN337" i="2"/>
  <c r="BN338" i="2"/>
  <c r="BN339" i="2"/>
  <c r="BN340" i="2"/>
  <c r="BN341" i="2"/>
  <c r="BN342" i="2"/>
  <c r="BN343" i="2"/>
  <c r="BN344" i="2"/>
  <c r="BN345" i="2"/>
  <c r="BN346" i="2"/>
  <c r="BN347" i="2"/>
  <c r="BN348" i="2"/>
  <c r="BN349" i="2"/>
  <c r="BN350" i="2"/>
  <c r="BN351" i="2"/>
  <c r="BN352" i="2"/>
  <c r="BN353" i="2"/>
  <c r="BN354" i="2"/>
  <c r="BN355" i="2"/>
  <c r="BN356" i="2"/>
  <c r="BN357" i="2"/>
  <c r="BN358" i="2"/>
  <c r="BN359" i="2"/>
  <c r="BN360" i="2"/>
  <c r="BN361" i="2"/>
  <c r="BN362" i="2"/>
  <c r="BN363" i="2"/>
  <c r="BN364" i="2"/>
  <c r="BN365" i="2"/>
  <c r="BN366" i="2"/>
  <c r="BN367" i="2"/>
  <c r="BN368" i="2"/>
  <c r="BN369" i="2"/>
  <c r="BN370" i="2"/>
  <c r="BN371" i="2"/>
  <c r="BN372" i="2"/>
  <c r="BN373" i="2"/>
  <c r="BN374" i="2"/>
  <c r="BN375" i="2"/>
  <c r="BN376" i="2"/>
  <c r="BN377" i="2"/>
  <c r="BN378" i="2"/>
  <c r="BN379" i="2"/>
  <c r="BN380" i="2"/>
  <c r="BN381" i="2"/>
  <c r="BN382" i="2"/>
  <c r="BN383" i="2"/>
  <c r="BN384" i="2"/>
  <c r="BN385" i="2"/>
  <c r="BN386" i="2"/>
  <c r="BN387" i="2"/>
  <c r="BN388" i="2"/>
  <c r="BN389" i="2"/>
  <c r="BN390" i="2"/>
  <c r="BN391" i="2"/>
  <c r="BN392" i="2"/>
  <c r="BN393" i="2"/>
  <c r="BN394" i="2"/>
  <c r="BN395" i="2"/>
  <c r="BN396" i="2"/>
  <c r="BN397" i="2"/>
  <c r="BN398" i="2"/>
  <c r="BN399" i="2"/>
  <c r="BN400" i="2"/>
  <c r="BN401" i="2"/>
  <c r="BN402" i="2"/>
  <c r="BN403" i="2"/>
  <c r="BN404" i="2"/>
  <c r="BN405" i="2"/>
  <c r="BN406" i="2"/>
  <c r="BN407" i="2"/>
  <c r="BN408" i="2"/>
  <c r="BN409" i="2"/>
  <c r="BN410" i="2"/>
  <c r="BN411" i="2"/>
  <c r="BN412" i="2"/>
  <c r="BN413" i="2"/>
  <c r="BN414" i="2"/>
  <c r="BN415" i="2"/>
  <c r="BN416" i="2"/>
  <c r="BN417" i="2"/>
  <c r="BN418" i="2"/>
  <c r="BN419" i="2"/>
  <c r="BN420" i="2"/>
  <c r="BN421" i="2"/>
  <c r="BN422" i="2"/>
  <c r="BN423" i="2"/>
  <c r="BN424" i="2"/>
  <c r="BN425" i="2"/>
  <c r="BN426" i="2"/>
  <c r="BN427" i="2"/>
  <c r="BN428" i="2"/>
  <c r="BN429" i="2"/>
  <c r="BN430" i="2"/>
  <c r="BN431" i="2"/>
  <c r="BN432" i="2"/>
  <c r="BN433" i="2"/>
  <c r="BN434" i="2"/>
  <c r="BN435" i="2"/>
  <c r="BN436" i="2"/>
  <c r="BN437" i="2"/>
  <c r="BN438" i="2"/>
  <c r="BN439" i="2"/>
  <c r="BN440" i="2"/>
  <c r="BN441" i="2"/>
  <c r="BN442" i="2"/>
  <c r="BN443" i="2"/>
  <c r="BN444" i="2"/>
  <c r="BN445" i="2"/>
  <c r="BN446" i="2"/>
  <c r="BN447" i="2"/>
  <c r="BN448" i="2"/>
  <c r="BN449" i="2"/>
  <c r="BN450" i="2"/>
  <c r="BN451" i="2"/>
  <c r="BN452" i="2"/>
  <c r="BN453" i="2"/>
  <c r="BN454" i="2"/>
  <c r="BN455" i="2"/>
  <c r="BN456" i="2"/>
  <c r="BN457" i="2"/>
  <c r="BN458" i="2"/>
  <c r="BN459" i="2"/>
  <c r="BN460" i="2"/>
  <c r="BN461" i="2"/>
  <c r="BN462" i="2"/>
  <c r="BN463" i="2"/>
  <c r="BN464" i="2"/>
  <c r="BN465" i="2"/>
  <c r="BN466" i="2"/>
  <c r="BN467" i="2"/>
  <c r="BN468" i="2"/>
  <c r="BN469" i="2"/>
  <c r="BN470" i="2"/>
  <c r="BN471" i="2"/>
  <c r="BN472" i="2"/>
  <c r="BN473" i="2"/>
  <c r="BN474" i="2"/>
  <c r="BN475" i="2"/>
  <c r="BN476" i="2"/>
  <c r="BN477" i="2"/>
  <c r="BN478" i="2"/>
  <c r="BN479" i="2"/>
  <c r="BN480" i="2"/>
  <c r="BN481" i="2"/>
  <c r="BN482" i="2"/>
  <c r="BN483" i="2"/>
  <c r="BN484" i="2"/>
  <c r="BN485" i="2"/>
  <c r="BN486" i="2"/>
  <c r="BN487" i="2"/>
  <c r="BN488" i="2"/>
  <c r="BN489" i="2"/>
  <c r="BN490" i="2"/>
  <c r="BN491" i="2"/>
  <c r="BN492" i="2"/>
  <c r="BN493" i="2"/>
  <c r="BN494" i="2"/>
  <c r="BN495" i="2"/>
  <c r="BN496" i="2"/>
  <c r="BN497" i="2"/>
  <c r="BN498" i="2"/>
  <c r="BN499" i="2"/>
  <c r="BN500" i="2"/>
  <c r="BN501" i="2"/>
  <c r="BN502" i="2"/>
  <c r="BN503" i="2"/>
  <c r="BN504" i="2"/>
  <c r="BN505" i="2"/>
  <c r="BN506" i="2"/>
  <c r="BN507" i="2"/>
  <c r="BN508" i="2"/>
  <c r="BN509" i="2"/>
  <c r="BN510" i="2"/>
  <c r="BN511" i="2"/>
  <c r="BN512" i="2"/>
  <c r="BN513" i="2"/>
  <c r="BN514" i="2"/>
  <c r="BN515" i="2"/>
  <c r="BN516" i="2"/>
  <c r="BN517" i="2"/>
  <c r="BN518" i="2"/>
  <c r="BN519" i="2"/>
  <c r="BN520" i="2"/>
  <c r="BN521" i="2"/>
  <c r="BN522" i="2"/>
  <c r="BN523" i="2"/>
  <c r="BN524" i="2"/>
  <c r="BN525" i="2"/>
  <c r="BN526" i="2"/>
  <c r="BN527" i="2"/>
  <c r="BN528" i="2"/>
  <c r="BN529" i="2"/>
  <c r="BN530" i="2"/>
  <c r="BN531" i="2"/>
  <c r="BN532" i="2"/>
  <c r="BN533" i="2"/>
  <c r="BN534" i="2"/>
  <c r="BN535" i="2"/>
  <c r="BN536" i="2"/>
  <c r="BN537" i="2"/>
  <c r="BN538" i="2"/>
  <c r="BN539" i="2"/>
  <c r="BN540" i="2"/>
  <c r="BN541" i="2"/>
  <c r="BN542" i="2"/>
  <c r="BN543" i="2"/>
  <c r="BN544" i="2"/>
  <c r="BN545" i="2"/>
  <c r="BN546" i="2"/>
  <c r="BN547" i="2"/>
  <c r="BN548" i="2"/>
  <c r="BN549" i="2"/>
  <c r="BN550" i="2"/>
  <c r="BN551" i="2"/>
  <c r="BN552" i="2"/>
  <c r="BN553" i="2"/>
  <c r="BN554" i="2"/>
  <c r="BN555" i="2"/>
  <c r="BN556" i="2"/>
  <c r="BN557" i="2"/>
  <c r="BN558" i="2"/>
  <c r="BN559" i="2"/>
  <c r="BN560" i="2"/>
  <c r="BN561" i="2"/>
  <c r="BN562" i="2"/>
  <c r="BN563" i="2"/>
  <c r="BN564" i="2"/>
  <c r="BN565" i="2"/>
  <c r="BN566" i="2"/>
  <c r="BN567" i="2"/>
  <c r="BN568" i="2"/>
  <c r="BN569" i="2"/>
  <c r="BN570" i="2"/>
  <c r="BN571" i="2"/>
  <c r="BN572" i="2"/>
  <c r="BN573" i="2"/>
  <c r="BN574" i="2"/>
  <c r="BN575" i="2"/>
  <c r="BN576" i="2"/>
  <c r="BN577" i="2"/>
  <c r="BN578" i="2"/>
  <c r="BN579" i="2"/>
  <c r="BN580" i="2"/>
  <c r="BN581" i="2"/>
  <c r="BN582" i="2"/>
  <c r="BN583" i="2"/>
  <c r="BN584" i="2"/>
  <c r="BN585" i="2"/>
  <c r="BN586" i="2"/>
  <c r="BN587" i="2"/>
  <c r="BN588" i="2"/>
  <c r="BN589" i="2"/>
  <c r="BN590" i="2"/>
  <c r="BN591" i="2"/>
  <c r="BN592" i="2"/>
  <c r="BN593" i="2"/>
  <c r="BN594" i="2"/>
  <c r="BN595" i="2"/>
  <c r="BN596" i="2"/>
  <c r="BN597" i="2"/>
  <c r="BN598" i="2"/>
  <c r="BN599" i="2"/>
  <c r="BN600" i="2"/>
  <c r="BN601" i="2"/>
  <c r="BN602" i="2"/>
  <c r="BN603" i="2"/>
  <c r="BN604" i="2"/>
  <c r="BN605" i="2"/>
  <c r="BN606" i="2"/>
  <c r="BN607" i="2"/>
  <c r="BN608" i="2"/>
  <c r="BN609" i="2"/>
  <c r="BN610" i="2"/>
  <c r="BN611" i="2"/>
  <c r="BN612" i="2"/>
  <c r="BN613" i="2"/>
  <c r="BN614" i="2"/>
  <c r="BN615" i="2"/>
  <c r="BN616" i="2"/>
  <c r="BN617" i="2"/>
  <c r="BN618" i="2"/>
  <c r="BN619" i="2"/>
  <c r="BN620" i="2"/>
  <c r="BN621" i="2"/>
  <c r="BN622" i="2"/>
  <c r="BN623" i="2"/>
  <c r="BN624" i="2"/>
  <c r="BN625" i="2"/>
  <c r="BN626" i="2"/>
  <c r="BN627" i="2"/>
  <c r="BN628" i="2"/>
  <c r="BN629" i="2"/>
  <c r="BN630" i="2"/>
  <c r="BN631" i="2"/>
  <c r="BN632" i="2"/>
  <c r="BN633" i="2"/>
  <c r="BN634" i="2"/>
  <c r="BN635" i="2"/>
  <c r="BN636" i="2"/>
  <c r="BN637" i="2"/>
  <c r="BN638" i="2"/>
  <c r="BN639" i="2"/>
  <c r="BN640" i="2"/>
  <c r="BN641" i="2"/>
  <c r="BN642" i="2"/>
  <c r="BN643" i="2"/>
  <c r="BN644" i="2"/>
  <c r="BN645" i="2"/>
  <c r="BN646" i="2"/>
  <c r="BN647" i="2"/>
  <c r="BN648" i="2"/>
  <c r="BN649" i="2"/>
  <c r="BN650" i="2"/>
  <c r="BN651" i="2"/>
  <c r="BN652" i="2"/>
  <c r="BN653" i="2"/>
  <c r="BN654" i="2"/>
  <c r="BN655" i="2"/>
  <c r="BN656" i="2"/>
  <c r="BN657" i="2"/>
  <c r="BN658" i="2"/>
  <c r="BN659" i="2"/>
  <c r="BN660" i="2"/>
  <c r="BN661" i="2"/>
  <c r="BN662" i="2"/>
  <c r="BN663" i="2"/>
  <c r="BN664" i="2"/>
  <c r="BN665" i="2"/>
  <c r="BN666" i="2"/>
  <c r="BN667" i="2"/>
  <c r="BN668" i="2"/>
  <c r="BN669" i="2"/>
  <c r="BN670" i="2"/>
  <c r="BN671" i="2"/>
  <c r="BN672" i="2"/>
  <c r="BN673" i="2"/>
  <c r="BN674" i="2"/>
  <c r="BN675" i="2"/>
  <c r="BN676" i="2"/>
  <c r="BN677" i="2"/>
  <c r="BN678" i="2"/>
  <c r="BN679" i="2"/>
  <c r="BN680" i="2"/>
  <c r="BN681" i="2"/>
  <c r="BN682" i="2"/>
  <c r="BN683" i="2"/>
  <c r="BN684" i="2"/>
  <c r="BN685" i="2"/>
  <c r="BN686" i="2"/>
  <c r="BN687" i="2"/>
  <c r="BN688" i="2"/>
  <c r="BN689" i="2"/>
  <c r="BN690" i="2"/>
  <c r="BN691" i="2"/>
  <c r="BN692" i="2"/>
  <c r="BN693" i="2"/>
  <c r="BN694" i="2"/>
  <c r="BN695" i="2"/>
  <c r="BN696" i="2"/>
  <c r="BN697" i="2"/>
  <c r="BN698" i="2"/>
  <c r="BN699" i="2"/>
  <c r="BN700" i="2"/>
  <c r="BN701" i="2"/>
  <c r="BN702" i="2"/>
  <c r="BN703" i="2"/>
  <c r="BN704" i="2"/>
  <c r="BN705" i="2"/>
  <c r="BN706" i="2"/>
  <c r="BN707" i="2"/>
  <c r="BN708" i="2"/>
  <c r="BN709" i="2"/>
  <c r="BN710" i="2"/>
  <c r="BN711" i="2"/>
  <c r="BN712" i="2"/>
  <c r="BN713" i="2"/>
  <c r="BN714" i="2"/>
  <c r="BN715" i="2"/>
  <c r="BN716" i="2"/>
  <c r="BN717" i="2"/>
  <c r="BN718" i="2"/>
  <c r="BN719" i="2"/>
  <c r="BN720" i="2"/>
  <c r="BN721" i="2"/>
  <c r="BN722" i="2"/>
  <c r="BN723" i="2"/>
  <c r="BN724" i="2"/>
  <c r="BN725" i="2"/>
  <c r="BN726" i="2"/>
  <c r="BN727" i="2"/>
  <c r="BN728" i="2"/>
  <c r="BN729" i="2"/>
  <c r="BN730" i="2"/>
  <c r="BN731" i="2"/>
  <c r="BN732" i="2"/>
  <c r="BN733" i="2"/>
  <c r="BN734" i="2"/>
  <c r="BN735" i="2"/>
  <c r="BN736" i="2"/>
  <c r="BN737" i="2"/>
  <c r="BN738" i="2"/>
  <c r="BN739" i="2"/>
  <c r="BN740" i="2"/>
  <c r="BN741" i="2"/>
  <c r="BN742" i="2"/>
  <c r="BN743" i="2"/>
  <c r="BN744" i="2"/>
  <c r="BN745" i="2"/>
  <c r="BN746" i="2"/>
  <c r="BN747" i="2"/>
  <c r="BN748" i="2"/>
  <c r="BN749" i="2"/>
  <c r="BN750" i="2"/>
  <c r="BN751" i="2"/>
  <c r="BN752" i="2"/>
  <c r="BN753" i="2"/>
  <c r="BN754" i="2"/>
  <c r="BN755" i="2"/>
  <c r="BN756" i="2"/>
  <c r="BN757" i="2"/>
  <c r="BN758" i="2"/>
  <c r="BN759" i="2"/>
  <c r="BN760" i="2"/>
  <c r="BN761" i="2"/>
  <c r="BN762" i="2"/>
  <c r="BN763" i="2"/>
  <c r="BN764" i="2"/>
  <c r="BN765" i="2"/>
  <c r="BN766" i="2"/>
  <c r="BN767" i="2"/>
  <c r="BN768" i="2"/>
  <c r="BN769" i="2"/>
  <c r="BN770" i="2"/>
  <c r="BN771" i="2"/>
  <c r="BN772" i="2"/>
  <c r="BN773" i="2"/>
  <c r="BN774" i="2"/>
  <c r="BN775" i="2"/>
  <c r="BN776" i="2"/>
  <c r="BN777" i="2"/>
  <c r="BN778" i="2"/>
  <c r="BN779" i="2"/>
  <c r="BN780" i="2"/>
  <c r="BN781" i="2"/>
  <c r="BN782" i="2"/>
  <c r="BN783" i="2"/>
  <c r="BN784" i="2"/>
  <c r="BN785" i="2"/>
  <c r="BN786" i="2"/>
  <c r="BN787" i="2"/>
  <c r="BN788" i="2"/>
  <c r="BN789" i="2"/>
  <c r="BN790" i="2"/>
  <c r="BN791" i="2"/>
  <c r="BN792" i="2"/>
  <c r="BN793" i="2"/>
  <c r="BN794" i="2"/>
  <c r="BN795" i="2"/>
  <c r="BN796" i="2"/>
  <c r="BN797" i="2"/>
  <c r="BN798" i="2"/>
  <c r="BN799" i="2"/>
  <c r="BN800" i="2"/>
  <c r="BN801" i="2"/>
  <c r="BN802" i="2"/>
  <c r="BN803" i="2"/>
  <c r="BN804" i="2"/>
  <c r="BN805" i="2"/>
  <c r="BN806" i="2"/>
  <c r="BN807" i="2"/>
  <c r="BN808" i="2"/>
  <c r="BN809" i="2"/>
  <c r="BN810" i="2"/>
  <c r="BN811" i="2"/>
  <c r="BN812" i="2"/>
  <c r="BN813" i="2"/>
  <c r="BN814" i="2"/>
  <c r="BN815" i="2"/>
  <c r="BN816" i="2"/>
  <c r="BN817" i="2"/>
  <c r="BN818" i="2"/>
  <c r="BN819" i="2"/>
  <c r="BN820" i="2"/>
  <c r="BN821" i="2"/>
  <c r="BN822" i="2"/>
  <c r="BN823" i="2"/>
  <c r="BN824" i="2"/>
  <c r="BN825" i="2"/>
  <c r="BN826" i="2"/>
  <c r="BN827" i="2"/>
  <c r="BN828" i="2"/>
  <c r="BN829" i="2"/>
  <c r="BN830" i="2"/>
  <c r="BN831" i="2"/>
  <c r="BN832" i="2"/>
  <c r="BN833" i="2"/>
  <c r="BN834" i="2"/>
  <c r="BN835" i="2"/>
  <c r="BN836" i="2"/>
  <c r="BN837" i="2"/>
  <c r="BN838" i="2"/>
  <c r="BN839" i="2"/>
  <c r="BN840" i="2"/>
  <c r="BN841" i="2"/>
  <c r="BN842" i="2"/>
  <c r="BN843" i="2"/>
  <c r="BN844" i="2"/>
  <c r="BN845" i="2"/>
  <c r="BN846" i="2"/>
  <c r="BN847" i="2"/>
  <c r="BN848" i="2"/>
  <c r="BN849" i="2"/>
  <c r="BN850" i="2"/>
  <c r="BN851" i="2"/>
  <c r="BN852" i="2"/>
  <c r="BN853" i="2"/>
  <c r="BN854" i="2"/>
  <c r="BN855" i="2"/>
  <c r="BN856" i="2"/>
  <c r="BN857" i="2"/>
  <c r="BN858" i="2"/>
  <c r="BN859" i="2"/>
  <c r="BN860" i="2"/>
  <c r="BN861" i="2"/>
  <c r="BN862" i="2"/>
  <c r="BN863" i="2"/>
  <c r="BN864" i="2"/>
  <c r="BN865" i="2"/>
  <c r="BN866" i="2"/>
  <c r="BN867" i="2"/>
  <c r="BN868" i="2"/>
  <c r="BN869" i="2"/>
  <c r="BN870" i="2"/>
  <c r="BN871" i="2"/>
  <c r="BN872" i="2"/>
  <c r="BN873" i="2"/>
  <c r="BN874" i="2"/>
  <c r="BN875" i="2"/>
  <c r="BN876" i="2"/>
  <c r="BN877" i="2"/>
  <c r="BN878" i="2"/>
  <c r="BN879" i="2"/>
  <c r="BN880" i="2"/>
  <c r="BN881" i="2"/>
  <c r="BN882" i="2"/>
  <c r="BN883" i="2"/>
  <c r="BN884" i="2"/>
  <c r="BN885" i="2"/>
  <c r="BN886" i="2"/>
  <c r="BN887" i="2"/>
  <c r="BN888" i="2"/>
  <c r="BN889" i="2"/>
  <c r="BN890" i="2"/>
  <c r="BN891" i="2"/>
  <c r="BN892" i="2"/>
  <c r="BN893" i="2"/>
  <c r="BN894" i="2"/>
  <c r="BN895" i="2"/>
  <c r="BN896" i="2"/>
  <c r="BN897" i="2"/>
  <c r="BN898" i="2"/>
  <c r="BN899" i="2"/>
  <c r="BN900" i="2"/>
  <c r="BN901" i="2"/>
  <c r="BN902" i="2"/>
  <c r="BN903" i="2"/>
  <c r="BN904" i="2"/>
  <c r="BN905" i="2"/>
  <c r="BN906" i="2"/>
  <c r="BN907" i="2"/>
  <c r="BN908" i="2"/>
  <c r="BN909" i="2"/>
  <c r="BN910" i="2"/>
  <c r="BN911" i="2"/>
  <c r="BN912" i="2"/>
  <c r="BN913" i="2"/>
  <c r="BN914" i="2"/>
  <c r="BN915" i="2"/>
  <c r="BN916" i="2"/>
  <c r="BN917" i="2"/>
  <c r="BN918" i="2"/>
  <c r="BN919" i="2"/>
  <c r="BN920" i="2"/>
  <c r="BN921" i="2"/>
  <c r="BN922" i="2"/>
  <c r="BN923" i="2"/>
  <c r="BN924" i="2"/>
  <c r="BN925" i="2"/>
  <c r="BN926" i="2"/>
  <c r="BN927" i="2"/>
  <c r="BN928" i="2"/>
  <c r="BN929" i="2"/>
  <c r="BN930" i="2"/>
  <c r="BN931" i="2"/>
  <c r="BN932" i="2"/>
  <c r="BN933" i="2"/>
  <c r="BN934" i="2"/>
  <c r="BN935" i="2"/>
  <c r="BN936" i="2"/>
  <c r="BN937" i="2"/>
  <c r="BN938" i="2"/>
  <c r="BN939" i="2"/>
  <c r="BN940" i="2"/>
  <c r="BN941" i="2"/>
  <c r="BN942" i="2"/>
  <c r="BN943" i="2"/>
  <c r="BN944" i="2"/>
  <c r="BN945" i="2"/>
  <c r="BN946" i="2"/>
  <c r="BN947" i="2"/>
  <c r="BN948" i="2"/>
  <c r="BN949" i="2"/>
  <c r="BN950" i="2"/>
  <c r="BN951" i="2"/>
  <c r="BN952" i="2"/>
  <c r="BN953" i="2"/>
  <c r="BN954" i="2"/>
  <c r="BN955" i="2"/>
  <c r="BN956" i="2"/>
  <c r="BN957" i="2"/>
  <c r="BN958" i="2"/>
  <c r="BN959" i="2"/>
  <c r="BN960" i="2"/>
  <c r="BN961" i="2"/>
  <c r="BN962" i="2"/>
  <c r="BN963" i="2"/>
  <c r="BN964" i="2"/>
  <c r="BN965" i="2"/>
  <c r="BN966" i="2"/>
  <c r="BN967" i="2"/>
  <c r="BN968" i="2"/>
  <c r="BN969" i="2"/>
  <c r="BN970" i="2"/>
  <c r="BN971" i="2"/>
  <c r="BN972" i="2"/>
  <c r="BN973" i="2"/>
  <c r="BN974" i="2"/>
  <c r="BN975" i="2"/>
  <c r="BN976" i="2"/>
  <c r="BN977" i="2"/>
  <c r="BN978" i="2"/>
  <c r="BN979" i="2"/>
  <c r="BN980" i="2"/>
  <c r="BN981" i="2"/>
  <c r="BN982" i="2"/>
  <c r="BN983" i="2"/>
  <c r="BN984" i="2"/>
  <c r="BN985" i="2"/>
  <c r="BN986" i="2"/>
  <c r="BN987" i="2"/>
  <c r="BN988" i="2"/>
  <c r="BN989" i="2"/>
  <c r="BN990" i="2"/>
  <c r="BN991" i="2"/>
  <c r="BN992" i="2"/>
  <c r="BN993" i="2"/>
  <c r="BN994" i="2"/>
  <c r="BN995" i="2"/>
  <c r="BN996" i="2"/>
  <c r="BN997" i="2"/>
  <c r="BN998" i="2"/>
  <c r="BN999" i="2"/>
  <c r="BN1000" i="2"/>
  <c r="BN1001" i="2"/>
  <c r="BN1002" i="2"/>
  <c r="BN1003" i="2"/>
  <c r="BN1004" i="2"/>
  <c r="BN1005" i="2"/>
  <c r="BN1006" i="2"/>
  <c r="BN1007" i="2"/>
  <c r="BN1008" i="2"/>
  <c r="BN1009" i="2"/>
  <c r="BN1010" i="2"/>
  <c r="BN1011" i="2"/>
  <c r="BN1012" i="2"/>
  <c r="BN1013" i="2"/>
  <c r="BN1014" i="2"/>
  <c r="BN1015" i="2"/>
  <c r="BN1016" i="2"/>
  <c r="BN1017" i="2"/>
  <c r="BN1018" i="2"/>
  <c r="BN1019" i="2"/>
  <c r="BN1020" i="2"/>
  <c r="BN1021" i="2"/>
  <c r="BN1022" i="2"/>
  <c r="BN1023" i="2"/>
  <c r="BN1024" i="2"/>
  <c r="BN1025" i="2"/>
  <c r="BN1026" i="2"/>
  <c r="BN1027" i="2"/>
  <c r="BN1028" i="2"/>
  <c r="BN1029" i="2"/>
  <c r="BN1030" i="2"/>
  <c r="BN1031" i="2"/>
  <c r="BN1032" i="2"/>
  <c r="BN1033" i="2"/>
  <c r="BN1034" i="2"/>
  <c r="BN1035" i="2"/>
  <c r="BN1036" i="2"/>
  <c r="BN1037" i="2"/>
  <c r="BN1038" i="2"/>
  <c r="BN1039" i="2"/>
  <c r="BN1040" i="2"/>
  <c r="BN1041" i="2"/>
  <c r="BN1042" i="2"/>
  <c r="BN1043" i="2"/>
  <c r="BN1044" i="2"/>
  <c r="BN1045" i="2"/>
  <c r="BN1046" i="2"/>
  <c r="BN1047" i="2"/>
  <c r="BN1048" i="2"/>
  <c r="BN1049" i="2"/>
  <c r="BN1050" i="2"/>
  <c r="BN1051" i="2"/>
  <c r="BN1052" i="2"/>
  <c r="BN1053" i="2"/>
  <c r="BN1054" i="2"/>
  <c r="BN1055" i="2"/>
  <c r="BN1056" i="2"/>
  <c r="BN1057" i="2"/>
  <c r="BN1058" i="2"/>
  <c r="BN1059" i="2"/>
  <c r="BN1060" i="2"/>
  <c r="BN1061" i="2"/>
  <c r="BN1062" i="2"/>
  <c r="BN1063" i="2"/>
  <c r="BN1064" i="2"/>
  <c r="BN1065" i="2"/>
  <c r="BN1066" i="2"/>
  <c r="BN1067" i="2"/>
  <c r="BN1068" i="2"/>
  <c r="BN1069" i="2"/>
  <c r="BN1070" i="2"/>
  <c r="BN1071" i="2"/>
  <c r="BN1072" i="2"/>
  <c r="BN1073" i="2"/>
  <c r="BN1074" i="2"/>
  <c r="BN1075" i="2"/>
  <c r="BN1076" i="2"/>
  <c r="BN1077" i="2"/>
  <c r="BN1078" i="2"/>
  <c r="BN1079" i="2"/>
  <c r="BN1080" i="2"/>
  <c r="BN1081" i="2"/>
  <c r="BN1082" i="2"/>
  <c r="BN1083" i="2"/>
  <c r="BN1084" i="2"/>
  <c r="BN1085" i="2"/>
  <c r="BN1086" i="2"/>
  <c r="BN1087" i="2"/>
  <c r="BN1088" i="2"/>
  <c r="BN1089" i="2"/>
  <c r="BN1090" i="2"/>
  <c r="BN1091" i="2"/>
  <c r="BN1092" i="2"/>
  <c r="BN1093" i="2"/>
  <c r="BN1094" i="2"/>
  <c r="BN1095" i="2"/>
  <c r="BN1096" i="2"/>
  <c r="BN1097" i="2"/>
  <c r="BN1098" i="2"/>
  <c r="BN1099" i="2"/>
  <c r="BN1100" i="2"/>
  <c r="BN1101" i="2"/>
  <c r="BN1102" i="2"/>
  <c r="BN1103" i="2"/>
  <c r="BN1104" i="2"/>
  <c r="BN1105" i="2"/>
  <c r="BN1106" i="2"/>
  <c r="BN1107" i="2"/>
  <c r="BN1108" i="2"/>
  <c r="BN1109" i="2"/>
  <c r="BN1110" i="2"/>
  <c r="BN1111" i="2"/>
  <c r="BN1112" i="2"/>
  <c r="BN1113" i="2"/>
  <c r="BN1114" i="2"/>
  <c r="BN1115" i="2"/>
  <c r="BN1116" i="2"/>
  <c r="BN1117" i="2"/>
  <c r="BN1118" i="2"/>
  <c r="BN1119" i="2"/>
  <c r="BN1120" i="2"/>
  <c r="BN1121" i="2"/>
  <c r="BN1122" i="2"/>
  <c r="BN1123" i="2"/>
  <c r="BN1124" i="2"/>
  <c r="BN1125" i="2"/>
  <c r="BN1126" i="2"/>
  <c r="BN1127" i="2"/>
  <c r="BN1128" i="2"/>
  <c r="BN1129" i="2"/>
  <c r="BN1130" i="2"/>
  <c r="BN1131" i="2"/>
  <c r="BN1132" i="2"/>
  <c r="BN1133" i="2"/>
  <c r="BN1134" i="2"/>
  <c r="BN1135" i="2"/>
  <c r="BN1136" i="2"/>
  <c r="BN1137" i="2"/>
  <c r="BN1138" i="2"/>
  <c r="BN1139" i="2"/>
  <c r="BN1140" i="2"/>
  <c r="BN1141" i="2"/>
  <c r="BN1142" i="2"/>
  <c r="BN1143" i="2"/>
  <c r="BN1144" i="2"/>
  <c r="BN1145" i="2"/>
  <c r="BN1146" i="2"/>
  <c r="BN1147" i="2"/>
  <c r="BN1148" i="2"/>
  <c r="BN1149" i="2"/>
  <c r="BN1150" i="2"/>
  <c r="BN1151" i="2"/>
  <c r="BN1152" i="2"/>
  <c r="BN1153" i="2"/>
  <c r="BN1154" i="2"/>
  <c r="BN1155" i="2"/>
  <c r="BN1156" i="2"/>
  <c r="BN1157" i="2"/>
  <c r="BN1158" i="2"/>
  <c r="BN1159" i="2"/>
  <c r="BN1160" i="2"/>
  <c r="BN1161" i="2"/>
  <c r="BN1162" i="2"/>
  <c r="BN1163" i="2"/>
  <c r="BN1164" i="2"/>
  <c r="BN1165" i="2"/>
  <c r="BN1166" i="2"/>
  <c r="BN1167" i="2"/>
  <c r="BN1168" i="2"/>
  <c r="BN1169" i="2"/>
  <c r="BN1170" i="2"/>
  <c r="BN1171" i="2"/>
  <c r="BN1172" i="2"/>
  <c r="BN1173" i="2"/>
  <c r="BN1174" i="2"/>
  <c r="BN1175" i="2"/>
  <c r="BN1176" i="2"/>
  <c r="BN1177" i="2"/>
  <c r="BN1178" i="2"/>
  <c r="BN1179" i="2"/>
  <c r="BN1180" i="2"/>
  <c r="BN1181" i="2"/>
  <c r="BN1182" i="2"/>
  <c r="BN1183" i="2"/>
  <c r="BN1184" i="2"/>
  <c r="BN1185" i="2"/>
  <c r="BN1186" i="2"/>
  <c r="BN1187" i="2"/>
  <c r="BN1188" i="2"/>
  <c r="BN1189" i="2"/>
  <c r="BN1190" i="2"/>
  <c r="BN1191" i="2"/>
  <c r="BN1192" i="2"/>
  <c r="BN1193" i="2"/>
  <c r="BN1194" i="2"/>
  <c r="BN1195" i="2"/>
  <c r="BN1196" i="2"/>
  <c r="BN1197" i="2"/>
  <c r="BN1198" i="2"/>
  <c r="BN1199" i="2"/>
  <c r="BN1200" i="2"/>
  <c r="BN1201" i="2"/>
  <c r="BN1202" i="2"/>
  <c r="BN1203" i="2"/>
  <c r="BN1204" i="2"/>
  <c r="BN1205" i="2"/>
  <c r="BN1206" i="2"/>
  <c r="BN1207" i="2"/>
  <c r="BN1208" i="2"/>
  <c r="BN1209" i="2"/>
  <c r="BN1210" i="2"/>
  <c r="BN1211" i="2"/>
  <c r="BN1212" i="2"/>
  <c r="BN1213" i="2"/>
  <c r="BN1214" i="2"/>
  <c r="BN1215" i="2"/>
  <c r="BN1216" i="2"/>
  <c r="BN1217" i="2"/>
  <c r="BN1218" i="2"/>
  <c r="BN1219" i="2"/>
  <c r="BN1220" i="2"/>
  <c r="BN1221" i="2"/>
  <c r="BN1222" i="2"/>
  <c r="BN1223" i="2"/>
  <c r="BN1224" i="2"/>
  <c r="BN1225" i="2"/>
  <c r="BN1226" i="2"/>
  <c r="BN1227" i="2"/>
  <c r="BN1228" i="2"/>
  <c r="BN1229" i="2"/>
  <c r="BN1230" i="2"/>
  <c r="BN1231" i="2"/>
  <c r="BN1232" i="2"/>
  <c r="BN1233" i="2"/>
  <c r="BN1234" i="2"/>
  <c r="BN1235" i="2"/>
  <c r="BN1236" i="2"/>
  <c r="BN1237" i="2"/>
  <c r="BN1238" i="2"/>
  <c r="BN1239" i="2"/>
  <c r="BN1240" i="2"/>
  <c r="BN1241" i="2"/>
  <c r="BN1242" i="2"/>
  <c r="BN1243" i="2"/>
  <c r="BN1244" i="2"/>
  <c r="BN1245" i="2"/>
  <c r="BN1246" i="2"/>
  <c r="BN1247" i="2"/>
  <c r="BN1248" i="2"/>
  <c r="BN1249" i="2"/>
  <c r="BN1250" i="2"/>
  <c r="BN1251" i="2"/>
  <c r="BN1252" i="2"/>
  <c r="BN1253" i="2"/>
  <c r="BN1254" i="2"/>
  <c r="BN1255" i="2"/>
  <c r="BN1256" i="2"/>
  <c r="BN1257" i="2"/>
  <c r="BN1258" i="2"/>
  <c r="BN1259" i="2"/>
  <c r="BN1260" i="2"/>
  <c r="BN1261" i="2"/>
  <c r="BN1262" i="2"/>
  <c r="BN1263" i="2"/>
  <c r="BN1264" i="2"/>
  <c r="BN1265" i="2"/>
  <c r="BN1266" i="2"/>
  <c r="BN1267" i="2"/>
  <c r="BN1268" i="2"/>
  <c r="BN1269" i="2"/>
  <c r="BN1270" i="2"/>
  <c r="BN1271" i="2"/>
  <c r="BN1272" i="2"/>
  <c r="BN1273" i="2"/>
  <c r="BN1274" i="2"/>
  <c r="BN1275" i="2"/>
  <c r="BN1276" i="2"/>
  <c r="BN1277" i="2"/>
  <c r="BN1278" i="2"/>
  <c r="BN1279" i="2"/>
  <c r="BN1280" i="2"/>
  <c r="BN1281" i="2"/>
  <c r="BN1282" i="2"/>
  <c r="BN1283" i="2"/>
  <c r="BN1284" i="2"/>
  <c r="BN1285" i="2"/>
  <c r="BN1286" i="2"/>
  <c r="BN1287" i="2"/>
  <c r="BN1288" i="2"/>
  <c r="BN1289" i="2"/>
  <c r="BN1290" i="2"/>
  <c r="BN1291" i="2"/>
  <c r="BN1292" i="2"/>
  <c r="BN1293" i="2"/>
  <c r="BN1294" i="2"/>
  <c r="BN1295" i="2"/>
  <c r="BN1296" i="2"/>
  <c r="BN1297" i="2"/>
  <c r="BN1298" i="2"/>
  <c r="BN1299" i="2"/>
  <c r="BN1300" i="2"/>
  <c r="BN1301" i="2"/>
  <c r="BN1302" i="2"/>
  <c r="BN1303" i="2"/>
  <c r="BN1304" i="2"/>
  <c r="BN1305" i="2"/>
  <c r="BN1306" i="2"/>
  <c r="BN1307" i="2"/>
  <c r="BN1308" i="2"/>
  <c r="BN1309" i="2"/>
  <c r="BN1310" i="2"/>
  <c r="BN1311" i="2"/>
  <c r="BN1312" i="2"/>
  <c r="BN1313" i="2"/>
  <c r="BN1314" i="2"/>
  <c r="BN1315" i="2"/>
  <c r="BN1316" i="2"/>
  <c r="BN1317" i="2"/>
  <c r="BN1318" i="2"/>
  <c r="BN1319" i="2"/>
  <c r="BN1320" i="2"/>
  <c r="BN1321" i="2"/>
  <c r="BN1322" i="2"/>
  <c r="BN1323" i="2"/>
  <c r="BN1324" i="2"/>
  <c r="BN1325" i="2"/>
  <c r="BN1326" i="2"/>
  <c r="BN1327" i="2"/>
  <c r="BN1328" i="2"/>
  <c r="BN1329" i="2"/>
  <c r="BN1330" i="2"/>
  <c r="BN1331" i="2"/>
  <c r="BN1332" i="2"/>
  <c r="BN1333" i="2"/>
  <c r="BN1334" i="2"/>
  <c r="BN1335" i="2"/>
  <c r="BN1336" i="2"/>
  <c r="BN1337" i="2"/>
  <c r="BN1338" i="2"/>
  <c r="BN1339" i="2"/>
  <c r="BN1340" i="2"/>
  <c r="BN1341" i="2"/>
  <c r="BN1342" i="2"/>
  <c r="BN1343" i="2"/>
  <c r="BN1344" i="2"/>
  <c r="BN1345" i="2"/>
  <c r="BN1346" i="2"/>
  <c r="BN1347" i="2"/>
  <c r="BN1348" i="2"/>
  <c r="BN1349" i="2"/>
  <c r="BN1350" i="2"/>
  <c r="BN1351" i="2"/>
  <c r="BN1352" i="2"/>
  <c r="BN1353" i="2"/>
  <c r="BN1354" i="2"/>
  <c r="BN1355" i="2"/>
  <c r="BN1356" i="2"/>
  <c r="BN1357" i="2"/>
  <c r="BN1358" i="2"/>
  <c r="BN1359" i="2"/>
  <c r="BN1360" i="2"/>
  <c r="BN1361" i="2"/>
  <c r="BN1362" i="2"/>
  <c r="BN1363" i="2"/>
  <c r="BN1364" i="2"/>
  <c r="BN1365" i="2"/>
  <c r="BN1366" i="2"/>
  <c r="BN1367" i="2"/>
  <c r="BN1368" i="2"/>
  <c r="BN1369" i="2"/>
  <c r="BN1370" i="2"/>
  <c r="BN1371" i="2"/>
  <c r="BN1372" i="2"/>
  <c r="BN1373" i="2"/>
  <c r="BN1374" i="2"/>
  <c r="BN1375" i="2"/>
  <c r="BN1376" i="2"/>
  <c r="BN1377" i="2"/>
  <c r="BN1378" i="2"/>
  <c r="BN1379" i="2"/>
  <c r="BN1380" i="2"/>
  <c r="BN1381" i="2"/>
  <c r="BN1382" i="2"/>
  <c r="BN1383" i="2"/>
  <c r="BN1384" i="2"/>
  <c r="BN1385" i="2"/>
  <c r="BN1386" i="2"/>
  <c r="BN1387" i="2"/>
  <c r="BN1388" i="2"/>
  <c r="BN1389" i="2"/>
  <c r="BN1390" i="2"/>
  <c r="BN1391" i="2"/>
  <c r="BN1392" i="2"/>
  <c r="BN1393" i="2"/>
  <c r="BN1394" i="2"/>
  <c r="BN1395" i="2"/>
  <c r="BN1396" i="2"/>
  <c r="BN1397" i="2"/>
  <c r="BN1398" i="2"/>
  <c r="BN1399" i="2"/>
  <c r="BN1400" i="2"/>
  <c r="BN1401" i="2"/>
  <c r="BN1402" i="2"/>
  <c r="BN1403" i="2"/>
  <c r="BN1404" i="2"/>
  <c r="BN1405" i="2"/>
  <c r="BN1406" i="2"/>
  <c r="BN1407" i="2"/>
  <c r="BN1408" i="2"/>
  <c r="BN1409" i="2"/>
  <c r="BN1410" i="2"/>
  <c r="BN1411" i="2"/>
  <c r="BN1412" i="2"/>
  <c r="BN1413" i="2"/>
  <c r="BN1414" i="2"/>
  <c r="BN1415" i="2"/>
  <c r="BN1416" i="2"/>
  <c r="BN1417" i="2"/>
  <c r="BN1418" i="2"/>
  <c r="BN1419" i="2"/>
  <c r="BN1420" i="2"/>
  <c r="BN1421" i="2"/>
  <c r="BN1422" i="2"/>
  <c r="BN1423" i="2"/>
  <c r="BN1424" i="2"/>
  <c r="BN1425" i="2"/>
  <c r="BN1426" i="2"/>
  <c r="BN1427" i="2"/>
  <c r="BN1428" i="2"/>
  <c r="BN1429" i="2"/>
  <c r="BN1430" i="2"/>
  <c r="BN1431" i="2"/>
  <c r="BN1432" i="2"/>
  <c r="BN1433" i="2"/>
  <c r="BN1434" i="2"/>
  <c r="BN1435" i="2"/>
  <c r="BN1436" i="2"/>
  <c r="BN1437" i="2"/>
  <c r="BN1438" i="2"/>
  <c r="BN1439" i="2"/>
  <c r="BN1440" i="2"/>
  <c r="BN1441" i="2"/>
  <c r="BN1442" i="2"/>
  <c r="BN1443" i="2"/>
  <c r="BN1444" i="2"/>
  <c r="BN1445" i="2"/>
  <c r="BN1446" i="2"/>
  <c r="BN1447" i="2"/>
  <c r="BN1448" i="2"/>
  <c r="BN1449" i="2"/>
  <c r="BN1450" i="2"/>
  <c r="BN1451" i="2"/>
  <c r="BN1452" i="2"/>
  <c r="BN1453" i="2"/>
  <c r="BN1454" i="2"/>
  <c r="BN1455" i="2"/>
  <c r="BN1456" i="2"/>
  <c r="BN1457" i="2"/>
  <c r="BN1458" i="2"/>
  <c r="BN1459" i="2"/>
  <c r="BN1460" i="2"/>
  <c r="BN1461" i="2"/>
  <c r="BN1462" i="2"/>
  <c r="BN1463" i="2"/>
  <c r="BN1464" i="2"/>
  <c r="BN1465" i="2"/>
  <c r="BN1466" i="2"/>
  <c r="BN1467" i="2"/>
  <c r="BN1468" i="2"/>
  <c r="BN1469" i="2"/>
  <c r="BN1470" i="2"/>
  <c r="BN1471" i="2"/>
  <c r="BN1472" i="2"/>
  <c r="BN1473" i="2"/>
  <c r="BN1474" i="2"/>
  <c r="BN1475" i="2"/>
  <c r="BN1476" i="2"/>
  <c r="BN1477" i="2"/>
  <c r="BN1478" i="2"/>
  <c r="BN1479" i="2"/>
  <c r="BN1480" i="2"/>
  <c r="BN1481" i="2"/>
  <c r="BN1482" i="2"/>
  <c r="BN1483" i="2"/>
  <c r="BN1484" i="2"/>
  <c r="BN1485" i="2"/>
  <c r="BN1486" i="2"/>
  <c r="BN1487" i="2"/>
  <c r="BN1488" i="2"/>
  <c r="BN1489" i="2"/>
  <c r="BN1490" i="2"/>
  <c r="BN1491" i="2"/>
  <c r="BN1492" i="2"/>
  <c r="BN1493" i="2"/>
  <c r="BN1494" i="2"/>
  <c r="BN1495" i="2"/>
  <c r="BN1496" i="2"/>
  <c r="BN1497" i="2"/>
  <c r="BN1498" i="2"/>
  <c r="BN1499" i="2"/>
  <c r="BN1500" i="2"/>
  <c r="BN1501" i="2"/>
  <c r="BN1502" i="2"/>
  <c r="BN1503" i="2"/>
  <c r="BN1504" i="2"/>
  <c r="BN1505" i="2"/>
  <c r="BN1506" i="2"/>
  <c r="BN1507" i="2"/>
  <c r="BN1508" i="2"/>
  <c r="BN1509" i="2"/>
  <c r="BN1510" i="2"/>
  <c r="BN1511" i="2"/>
  <c r="BN1512" i="2"/>
  <c r="BN1513" i="2"/>
  <c r="BN1514" i="2"/>
  <c r="BN1515" i="2"/>
  <c r="BN1516" i="2"/>
  <c r="BN1517" i="2"/>
  <c r="BN1518" i="2"/>
  <c r="BN1519" i="2"/>
  <c r="BN1520" i="2"/>
  <c r="BN1521" i="2"/>
  <c r="BN1522" i="2"/>
  <c r="BN1523" i="2"/>
  <c r="BN1524" i="2"/>
  <c r="BN1525" i="2"/>
  <c r="BN1526" i="2"/>
  <c r="BN1527" i="2"/>
  <c r="BN1528" i="2"/>
  <c r="BN1529" i="2"/>
  <c r="BN1530" i="2"/>
  <c r="BN1531" i="2"/>
  <c r="BN1532" i="2"/>
  <c r="BN1533" i="2"/>
  <c r="BN1534" i="2"/>
  <c r="BN1535" i="2"/>
  <c r="BN1536" i="2"/>
  <c r="BN1537" i="2"/>
  <c r="BN1538" i="2"/>
  <c r="BN1539" i="2"/>
  <c r="BN1540" i="2"/>
  <c r="BN1541" i="2"/>
  <c r="BN1542" i="2"/>
  <c r="BN1543" i="2"/>
  <c r="BN1544" i="2"/>
  <c r="BN1545" i="2"/>
  <c r="BN1546" i="2"/>
  <c r="BN1547" i="2"/>
  <c r="BN1548" i="2"/>
  <c r="BN1549" i="2"/>
  <c r="BN1550" i="2"/>
  <c r="BN1551" i="2"/>
  <c r="BN1552" i="2"/>
  <c r="BN1553" i="2"/>
  <c r="BN1554" i="2"/>
  <c r="BN1555" i="2"/>
  <c r="BN1556" i="2"/>
  <c r="BN1557" i="2"/>
  <c r="BN1558" i="2"/>
  <c r="BN1559" i="2"/>
  <c r="BN1560" i="2"/>
  <c r="BN1561" i="2"/>
  <c r="BN1562" i="2"/>
  <c r="BN1563" i="2"/>
  <c r="BN1564" i="2"/>
  <c r="BN1565" i="2"/>
  <c r="BN1566" i="2"/>
  <c r="BN1567" i="2"/>
  <c r="BN1568" i="2"/>
  <c r="BN1569" i="2"/>
  <c r="BN1570" i="2"/>
  <c r="BN1571" i="2"/>
  <c r="BN1572" i="2"/>
  <c r="BN1573" i="2"/>
  <c r="BN1574" i="2"/>
  <c r="BN1575" i="2"/>
  <c r="BN1576" i="2"/>
  <c r="BN1577" i="2"/>
  <c r="BN1578" i="2"/>
  <c r="BN1579" i="2"/>
  <c r="BN1580" i="2"/>
  <c r="BN1581" i="2"/>
  <c r="BN1582" i="2"/>
  <c r="BN1583" i="2"/>
  <c r="BN1584" i="2"/>
  <c r="BN1585" i="2"/>
  <c r="BN1586" i="2"/>
  <c r="BN1587" i="2"/>
  <c r="BN1588" i="2"/>
  <c r="BN1589" i="2"/>
  <c r="BN1590" i="2"/>
  <c r="BN1591" i="2"/>
  <c r="BN1592" i="2"/>
  <c r="BN1593" i="2"/>
  <c r="BN1594" i="2"/>
  <c r="BN1595" i="2"/>
  <c r="BN1596" i="2"/>
  <c r="BN1597" i="2"/>
  <c r="BN1598" i="2"/>
  <c r="BN1599" i="2"/>
  <c r="BN1600" i="2"/>
  <c r="BN1601" i="2"/>
  <c r="BN1602" i="2"/>
  <c r="BN1603" i="2"/>
  <c r="BN1604" i="2"/>
  <c r="BN1605" i="2"/>
  <c r="BN1606" i="2"/>
  <c r="BN1607" i="2"/>
  <c r="BN1608" i="2"/>
  <c r="BN1609" i="2"/>
  <c r="BN1610" i="2"/>
  <c r="BN1611" i="2"/>
  <c r="BN1612" i="2"/>
  <c r="BN1613" i="2"/>
  <c r="BN1614" i="2"/>
  <c r="BN1615" i="2"/>
  <c r="BN1616" i="2"/>
  <c r="BN1617" i="2"/>
  <c r="BN1618" i="2"/>
  <c r="BN1619" i="2"/>
  <c r="BN1620" i="2"/>
  <c r="BN1621" i="2"/>
  <c r="BN1622" i="2"/>
  <c r="BN1623" i="2"/>
  <c r="BN1624" i="2"/>
  <c r="BN1625" i="2"/>
  <c r="BN1626" i="2"/>
  <c r="BN1627" i="2"/>
  <c r="BN1628" i="2"/>
  <c r="BN1629" i="2"/>
  <c r="BN1630" i="2"/>
  <c r="BN1631" i="2"/>
  <c r="BN1632" i="2"/>
  <c r="BN1633" i="2"/>
  <c r="BN1634" i="2"/>
  <c r="BN1635" i="2"/>
  <c r="BN1636" i="2"/>
  <c r="BN1637" i="2"/>
  <c r="BN1638" i="2"/>
  <c r="BN1639" i="2"/>
  <c r="BN1640" i="2"/>
  <c r="BN1641" i="2"/>
  <c r="BN1642" i="2"/>
  <c r="BN1643" i="2"/>
  <c r="BN1644" i="2"/>
  <c r="BN1645" i="2"/>
  <c r="BN1646" i="2"/>
  <c r="BN1647" i="2"/>
  <c r="BN1648" i="2"/>
  <c r="BN1649" i="2"/>
  <c r="BN1650" i="2"/>
  <c r="BN1651" i="2"/>
  <c r="BN1652" i="2"/>
  <c r="BN1653" i="2"/>
  <c r="BN1654" i="2"/>
  <c r="BN1655" i="2"/>
  <c r="BN1656" i="2"/>
  <c r="BN1657" i="2"/>
  <c r="BN1658" i="2"/>
  <c r="BN1659" i="2"/>
  <c r="BN1660" i="2"/>
  <c r="BN1661" i="2"/>
  <c r="BN1662" i="2"/>
  <c r="BN1663" i="2"/>
  <c r="BN1664" i="2"/>
  <c r="BN1665" i="2"/>
  <c r="BN1666" i="2"/>
  <c r="BN1667" i="2"/>
  <c r="BN1668" i="2"/>
  <c r="BN1669" i="2"/>
  <c r="BN1670" i="2"/>
  <c r="BN1671" i="2"/>
  <c r="BN1672" i="2"/>
  <c r="BN1673" i="2"/>
  <c r="BN1674" i="2"/>
  <c r="BN1675" i="2"/>
  <c r="BN1676" i="2"/>
  <c r="BN1677" i="2"/>
  <c r="BN1678" i="2"/>
  <c r="BN1679" i="2"/>
  <c r="BN1680" i="2"/>
  <c r="BN1681" i="2"/>
  <c r="BN1682" i="2"/>
  <c r="BN1683" i="2"/>
  <c r="BN1684" i="2"/>
  <c r="BN1685" i="2"/>
  <c r="BN1686" i="2"/>
  <c r="BN1687" i="2"/>
  <c r="BN1688" i="2"/>
  <c r="BN1689" i="2"/>
  <c r="BN1690" i="2"/>
  <c r="BN1691" i="2"/>
  <c r="BN1692" i="2"/>
  <c r="BN1693" i="2"/>
  <c r="BN1694" i="2"/>
  <c r="BN1695" i="2"/>
  <c r="BN1696" i="2"/>
  <c r="BN1697" i="2"/>
  <c r="BN1698" i="2"/>
  <c r="BN1699" i="2"/>
  <c r="BN1700" i="2"/>
  <c r="BN1701" i="2"/>
  <c r="BN1702" i="2"/>
  <c r="BN1703" i="2"/>
  <c r="BN1704" i="2"/>
  <c r="BN1705" i="2"/>
  <c r="BN1706" i="2"/>
  <c r="BN1707" i="2"/>
  <c r="BN1708" i="2"/>
  <c r="BN1709" i="2"/>
  <c r="BN1710" i="2"/>
  <c r="BN1711" i="2"/>
  <c r="BN1712" i="2"/>
  <c r="BN1713" i="2"/>
  <c r="BN1714" i="2"/>
  <c r="BN1715" i="2"/>
  <c r="BN1716" i="2"/>
  <c r="BN1717" i="2"/>
  <c r="BN1718" i="2"/>
  <c r="BN1719" i="2"/>
  <c r="BN1720" i="2"/>
  <c r="BN1721" i="2"/>
  <c r="BN1722" i="2"/>
  <c r="BN1723" i="2"/>
  <c r="BN1724" i="2"/>
  <c r="BN1725" i="2"/>
  <c r="BN1726" i="2"/>
  <c r="BN1727" i="2"/>
  <c r="BN1728" i="2"/>
  <c r="BN1729" i="2"/>
  <c r="BN1730" i="2"/>
  <c r="BN1731" i="2"/>
  <c r="BN1732" i="2"/>
  <c r="BN1733" i="2"/>
  <c r="BN1734" i="2"/>
  <c r="BN1735" i="2"/>
  <c r="BN1736" i="2"/>
  <c r="BN1737" i="2"/>
  <c r="BN1738" i="2"/>
  <c r="BN1739" i="2"/>
  <c r="BN1740" i="2"/>
  <c r="BN1741" i="2"/>
  <c r="BN1742" i="2"/>
  <c r="BN1743" i="2"/>
  <c r="BN1744" i="2"/>
  <c r="BN1745" i="2"/>
  <c r="BN1746" i="2"/>
  <c r="BN1747" i="2"/>
  <c r="BN1748" i="2"/>
  <c r="BN1749" i="2"/>
  <c r="BN1750" i="2"/>
  <c r="BN1751" i="2"/>
  <c r="BN1752" i="2"/>
  <c r="BN1753" i="2"/>
  <c r="BN1754" i="2"/>
  <c r="BN1755" i="2"/>
  <c r="BN1756" i="2"/>
  <c r="BN1757" i="2"/>
  <c r="BN1758" i="2"/>
  <c r="BN1759" i="2"/>
  <c r="BN1760" i="2"/>
  <c r="BN1761" i="2"/>
  <c r="BN1762" i="2"/>
  <c r="BN1763" i="2"/>
  <c r="BN1764" i="2"/>
  <c r="BN1765" i="2"/>
  <c r="BN1766" i="2"/>
  <c r="BN1767" i="2"/>
  <c r="BN1768" i="2"/>
  <c r="BN1769" i="2"/>
  <c r="BN1770" i="2"/>
  <c r="BN1771" i="2"/>
  <c r="BN1772" i="2"/>
  <c r="BN1773" i="2"/>
  <c r="BN1774" i="2"/>
  <c r="BN1775" i="2"/>
  <c r="BN1776" i="2"/>
  <c r="BN1777" i="2"/>
  <c r="BN1778" i="2"/>
  <c r="BN1779" i="2"/>
  <c r="BN1780" i="2"/>
  <c r="BN1781" i="2"/>
  <c r="BN1782" i="2"/>
  <c r="BN1783" i="2"/>
  <c r="BN1784" i="2"/>
  <c r="BN1785" i="2"/>
  <c r="BN1786" i="2"/>
  <c r="BN1787" i="2"/>
  <c r="BN1788" i="2"/>
  <c r="BN1789" i="2"/>
  <c r="BN1790" i="2"/>
  <c r="BN1791" i="2"/>
  <c r="BN1792" i="2"/>
  <c r="BN1793" i="2"/>
  <c r="BN1794" i="2"/>
  <c r="BN1795" i="2"/>
  <c r="BN1796" i="2"/>
  <c r="BN1797" i="2"/>
  <c r="BN1798" i="2"/>
  <c r="BN1799" i="2"/>
  <c r="BN1800" i="2"/>
  <c r="BN1801" i="2"/>
  <c r="BN1802" i="2"/>
  <c r="BN1803" i="2"/>
  <c r="BN1804" i="2"/>
  <c r="BN1805" i="2"/>
  <c r="BN1806" i="2"/>
  <c r="BN1807" i="2"/>
  <c r="BN1808" i="2"/>
  <c r="BN1809" i="2"/>
  <c r="BN1810" i="2"/>
  <c r="BN1811" i="2"/>
  <c r="BN1812" i="2"/>
  <c r="BN1813" i="2"/>
  <c r="BN1814" i="2"/>
  <c r="BN1815" i="2"/>
  <c r="BN1816" i="2"/>
  <c r="BN1817" i="2"/>
  <c r="BN1818" i="2"/>
  <c r="BN1819" i="2"/>
  <c r="BN1820" i="2"/>
  <c r="BN1821" i="2"/>
  <c r="BN1822" i="2"/>
  <c r="BN1823" i="2"/>
  <c r="BN1824" i="2"/>
  <c r="BN1825" i="2"/>
  <c r="BN1826" i="2"/>
  <c r="BN1827" i="2"/>
  <c r="BN1828" i="2"/>
  <c r="BN1829" i="2"/>
  <c r="BN1830" i="2"/>
  <c r="BN1831" i="2"/>
  <c r="BN1832" i="2"/>
  <c r="BN1833" i="2"/>
  <c r="BN1834" i="2"/>
  <c r="BN1835" i="2"/>
  <c r="BN1836" i="2"/>
  <c r="BN1837" i="2"/>
  <c r="BN1838" i="2"/>
  <c r="BN1839" i="2"/>
  <c r="BN1840" i="2"/>
  <c r="BN1841" i="2"/>
  <c r="BN1842" i="2"/>
  <c r="BN1843" i="2"/>
  <c r="BN1844" i="2"/>
  <c r="BN1845" i="2"/>
  <c r="BN1846" i="2"/>
  <c r="BN1847" i="2"/>
  <c r="BN1848" i="2"/>
  <c r="BN1849" i="2"/>
  <c r="BN1850" i="2"/>
  <c r="BN1851" i="2"/>
  <c r="BN1852" i="2"/>
  <c r="BN1853" i="2"/>
  <c r="BN1854" i="2"/>
  <c r="BN1855" i="2"/>
  <c r="BN1856" i="2"/>
  <c r="BN1857" i="2"/>
  <c r="BN1858" i="2"/>
  <c r="BN1859" i="2"/>
  <c r="BN1860" i="2"/>
  <c r="BN1861" i="2"/>
  <c r="BN1862" i="2"/>
  <c r="BN1863" i="2"/>
  <c r="BN1864" i="2"/>
  <c r="BN1865" i="2"/>
  <c r="BN1866" i="2"/>
  <c r="BN1867" i="2"/>
  <c r="BN1868" i="2"/>
  <c r="BN1869" i="2"/>
  <c r="BN1870" i="2"/>
  <c r="BN1871" i="2"/>
  <c r="BN1872" i="2"/>
  <c r="BN1873" i="2"/>
  <c r="BN1874" i="2"/>
  <c r="BN1875" i="2"/>
  <c r="BN1876" i="2"/>
  <c r="BN1877" i="2"/>
  <c r="BN1878" i="2"/>
  <c r="BN1879" i="2"/>
  <c r="BN1880" i="2"/>
  <c r="BN1881" i="2"/>
  <c r="BN1882" i="2"/>
  <c r="BN1883" i="2"/>
  <c r="BN1884" i="2"/>
  <c r="BN1885" i="2"/>
  <c r="BN1886" i="2"/>
  <c r="BN1887" i="2"/>
  <c r="BN1888" i="2"/>
  <c r="BN1889" i="2"/>
  <c r="BN1890" i="2"/>
  <c r="BN1891" i="2"/>
  <c r="BN1892" i="2"/>
  <c r="BN1893" i="2"/>
  <c r="BN1894" i="2"/>
  <c r="BN1895" i="2"/>
  <c r="BN1896" i="2"/>
  <c r="BN1897" i="2"/>
  <c r="BN1898" i="2"/>
  <c r="BN1899" i="2"/>
  <c r="BN1900" i="2"/>
  <c r="BN1901" i="2"/>
  <c r="BN1902" i="2"/>
  <c r="BN1903" i="2"/>
  <c r="BN1904" i="2"/>
  <c r="BN1905" i="2"/>
  <c r="BN1906" i="2"/>
  <c r="BN1907" i="2"/>
  <c r="BN1908" i="2"/>
  <c r="BN1909" i="2"/>
  <c r="BN1910" i="2"/>
  <c r="BN1911" i="2"/>
  <c r="BN1912" i="2"/>
  <c r="BN1913" i="2"/>
  <c r="BN1914" i="2"/>
  <c r="BN1915" i="2"/>
  <c r="BN1916" i="2"/>
  <c r="BN1917" i="2"/>
  <c r="BN1918" i="2"/>
  <c r="BN1919" i="2"/>
  <c r="BN1920" i="2"/>
  <c r="BN1921" i="2"/>
  <c r="BN1922" i="2"/>
  <c r="BN1923" i="2"/>
  <c r="BN1924" i="2"/>
  <c r="BN1925" i="2"/>
  <c r="BN1926" i="2"/>
  <c r="BN1927" i="2"/>
  <c r="BN1928" i="2"/>
  <c r="BN1929" i="2"/>
  <c r="BN1930" i="2"/>
  <c r="BN1931" i="2"/>
  <c r="BN1932" i="2"/>
  <c r="BN1933" i="2"/>
  <c r="BN1934" i="2"/>
  <c r="BN1935" i="2"/>
  <c r="BN1936" i="2"/>
  <c r="BN1937" i="2"/>
  <c r="BN1938" i="2"/>
  <c r="BN1939" i="2"/>
  <c r="BN1940" i="2"/>
  <c r="BN1941" i="2"/>
  <c r="BN1942" i="2"/>
  <c r="BN1943" i="2"/>
  <c r="BN1944" i="2"/>
  <c r="BN1945" i="2"/>
  <c r="BN1946" i="2"/>
  <c r="BN1947" i="2"/>
  <c r="BN1948" i="2"/>
  <c r="BN1949" i="2"/>
  <c r="BN1950" i="2"/>
  <c r="BN1951" i="2"/>
  <c r="BN1952" i="2"/>
  <c r="BN1953" i="2"/>
  <c r="BN1954" i="2"/>
  <c r="BN1955" i="2"/>
  <c r="BN1956" i="2"/>
  <c r="BN1957" i="2"/>
  <c r="BN1958" i="2"/>
  <c r="BN1959" i="2"/>
  <c r="BN1960" i="2"/>
  <c r="BN1961" i="2"/>
  <c r="BN1962" i="2"/>
  <c r="BN1963" i="2"/>
  <c r="BN1964" i="2"/>
  <c r="BN1965" i="2"/>
  <c r="BN1966" i="2"/>
  <c r="BN1967" i="2"/>
  <c r="BN1968" i="2"/>
  <c r="BN1969" i="2"/>
  <c r="BN1970" i="2"/>
  <c r="BN1971" i="2"/>
  <c r="BN1972" i="2"/>
  <c r="BN1973" i="2"/>
  <c r="BN1974" i="2"/>
  <c r="BN1975" i="2"/>
  <c r="BN1976" i="2"/>
  <c r="BN1977" i="2"/>
  <c r="BN1978" i="2"/>
  <c r="BN1979" i="2"/>
  <c r="BN1980" i="2"/>
  <c r="BN1981" i="2"/>
  <c r="BN1982" i="2"/>
  <c r="BN1983" i="2"/>
  <c r="BN1984" i="2"/>
  <c r="BN1985" i="2"/>
  <c r="BN1986" i="2"/>
  <c r="BN1987" i="2"/>
  <c r="BN1988" i="2"/>
  <c r="BN1989" i="2"/>
  <c r="BN1990" i="2"/>
  <c r="BN1991" i="2"/>
  <c r="BN1992" i="2"/>
  <c r="BN1993" i="2"/>
  <c r="BN1994" i="2"/>
  <c r="BN1995" i="2"/>
  <c r="BN1996" i="2"/>
  <c r="BN1997" i="2"/>
  <c r="BN1998" i="2"/>
  <c r="BN1999" i="2"/>
  <c r="BN2000" i="2"/>
  <c r="BN2001" i="2"/>
  <c r="BN2002" i="2"/>
  <c r="BN2003" i="2"/>
  <c r="BN2004" i="2"/>
  <c r="BN2005" i="2"/>
  <c r="BN2006" i="2"/>
  <c r="BN2007" i="2"/>
  <c r="BN2008" i="2"/>
  <c r="BN2009" i="2"/>
  <c r="BN2010" i="2"/>
  <c r="BN2011" i="2"/>
  <c r="BN2012" i="2"/>
  <c r="BN2013" i="2"/>
  <c r="BN2014" i="2"/>
  <c r="BN2015" i="2"/>
  <c r="BN2016" i="2"/>
  <c r="BN2017" i="2"/>
  <c r="BN2018" i="2"/>
  <c r="BN2019" i="2"/>
  <c r="BN2020" i="2"/>
  <c r="BN2021" i="2"/>
  <c r="BN2022" i="2"/>
  <c r="BN2023" i="2"/>
  <c r="BN2024" i="2"/>
  <c r="BN2025" i="2"/>
  <c r="BN2026" i="2"/>
  <c r="BN2027" i="2"/>
  <c r="BN2028" i="2"/>
  <c r="BN2029" i="2"/>
  <c r="BN2030" i="2"/>
  <c r="BN2031" i="2"/>
  <c r="BN2032" i="2"/>
  <c r="BN2033" i="2"/>
  <c r="BN2034" i="2"/>
  <c r="BN2035" i="2"/>
  <c r="BN2036" i="2"/>
  <c r="BN2037" i="2"/>
  <c r="BN2038" i="2"/>
  <c r="BN2039" i="2"/>
  <c r="BN2040" i="2"/>
  <c r="BN2041" i="2"/>
  <c r="BN2042" i="2"/>
  <c r="BN2043" i="2"/>
  <c r="BN2044" i="2"/>
  <c r="BN2045" i="2"/>
  <c r="BN2046" i="2"/>
  <c r="BN2047" i="2"/>
  <c r="BN2048" i="2"/>
  <c r="BN2049" i="2"/>
  <c r="BN2050" i="2"/>
  <c r="BN2051" i="2"/>
  <c r="BN2052" i="2"/>
  <c r="BN2053" i="2"/>
  <c r="BN2054" i="2"/>
  <c r="BN2055" i="2"/>
  <c r="BN2056" i="2"/>
  <c r="BN2057" i="2"/>
  <c r="BN2058" i="2"/>
  <c r="BN2059" i="2"/>
  <c r="BN2060" i="2"/>
  <c r="BN2061" i="2"/>
  <c r="BN2062" i="2"/>
  <c r="BN2063" i="2"/>
  <c r="BN2064" i="2"/>
  <c r="BN2065" i="2"/>
  <c r="BN2066" i="2"/>
  <c r="BN2067" i="2"/>
  <c r="BN2068" i="2"/>
  <c r="BN2069" i="2"/>
  <c r="BN2070" i="2"/>
  <c r="BN2071" i="2"/>
  <c r="BN2072" i="2"/>
  <c r="BN2073" i="2"/>
  <c r="BN2074" i="2"/>
  <c r="BN2075" i="2"/>
  <c r="BN2076" i="2"/>
  <c r="BN2077" i="2"/>
  <c r="BN2078" i="2"/>
  <c r="BN2079" i="2"/>
  <c r="BN2080" i="2"/>
  <c r="BN2081" i="2"/>
  <c r="BN2082" i="2"/>
  <c r="BN2083" i="2"/>
  <c r="BN2084" i="2"/>
  <c r="BN2085" i="2"/>
  <c r="BN2086" i="2"/>
  <c r="BN2087" i="2"/>
  <c r="BN2088" i="2"/>
  <c r="BN2089" i="2"/>
  <c r="BN2090" i="2"/>
  <c r="BN2091" i="2"/>
  <c r="BN2092" i="2"/>
  <c r="BN2093" i="2"/>
  <c r="BN2094" i="2"/>
  <c r="BN2095" i="2"/>
  <c r="BN2096" i="2"/>
  <c r="BN2097" i="2"/>
  <c r="BN2098" i="2"/>
  <c r="BN2099" i="2"/>
  <c r="BN2100" i="2"/>
  <c r="BN2101" i="2"/>
  <c r="BN2102" i="2"/>
  <c r="BN2103" i="2"/>
  <c r="BN2104" i="2"/>
  <c r="BN2105" i="2"/>
  <c r="BN2106" i="2"/>
  <c r="BN2107" i="2"/>
  <c r="BN2108" i="2"/>
  <c r="BN2109" i="2"/>
  <c r="BN2110" i="2"/>
  <c r="BN2111" i="2"/>
  <c r="BN2112" i="2"/>
  <c r="BN2113" i="2"/>
  <c r="BN2114" i="2"/>
  <c r="BN2115" i="2"/>
  <c r="BN2116" i="2"/>
  <c r="BN2117" i="2"/>
  <c r="BN2118" i="2"/>
  <c r="BN2119" i="2"/>
  <c r="BN2120" i="2"/>
  <c r="BN2121" i="2"/>
  <c r="BN2122" i="2"/>
  <c r="BN2123" i="2"/>
  <c r="BN2124" i="2"/>
  <c r="BN2125" i="2"/>
  <c r="BN2126" i="2"/>
  <c r="BN2127" i="2"/>
  <c r="BN2128" i="2"/>
  <c r="BN2129" i="2"/>
  <c r="BN2130" i="2"/>
  <c r="BN2131" i="2"/>
  <c r="BN2132" i="2"/>
  <c r="BN2133" i="2"/>
  <c r="BN2134" i="2"/>
  <c r="BN2135" i="2"/>
  <c r="BN2136" i="2"/>
  <c r="BN2137" i="2"/>
  <c r="BN2138" i="2"/>
  <c r="BN2139" i="2"/>
  <c r="BN2140" i="2"/>
  <c r="BN2141" i="2"/>
  <c r="BN2142" i="2"/>
  <c r="BN2143" i="2"/>
  <c r="BN2144" i="2"/>
  <c r="BN2145" i="2"/>
  <c r="BN2146" i="2"/>
  <c r="BN2147" i="2"/>
  <c r="BN2148" i="2"/>
  <c r="BN2149" i="2"/>
  <c r="BN2150" i="2"/>
  <c r="BN2151" i="2"/>
  <c r="BN2152" i="2"/>
  <c r="BN2153" i="2"/>
  <c r="BN2154" i="2"/>
  <c r="BN2155" i="2"/>
  <c r="BN2156" i="2"/>
  <c r="BN2157" i="2"/>
  <c r="BN2158" i="2"/>
  <c r="BN2159" i="2"/>
  <c r="BN2160" i="2"/>
  <c r="BN2161" i="2"/>
  <c r="BN2162" i="2"/>
  <c r="BN2163" i="2"/>
  <c r="BN2164" i="2"/>
  <c r="BN2165" i="2"/>
  <c r="BN2166" i="2"/>
  <c r="BN2167" i="2"/>
  <c r="BN2168" i="2"/>
  <c r="BN2169" i="2"/>
  <c r="BN2170" i="2"/>
  <c r="BN2171" i="2"/>
  <c r="BN2172" i="2"/>
  <c r="BN2173" i="2"/>
  <c r="BN2174" i="2"/>
  <c r="BN2175" i="2"/>
  <c r="BN2176" i="2"/>
  <c r="BN2177" i="2"/>
  <c r="BN2178" i="2"/>
  <c r="BN2179" i="2"/>
  <c r="BN2180" i="2"/>
  <c r="BN2181" i="2"/>
  <c r="BN2182" i="2"/>
  <c r="BN2183" i="2"/>
  <c r="BN2184" i="2"/>
  <c r="BN2185" i="2"/>
  <c r="BN2186" i="2"/>
  <c r="BN2187" i="2"/>
  <c r="BN2188" i="2"/>
  <c r="BN2189" i="2"/>
  <c r="BN2190" i="2"/>
  <c r="BN2191" i="2"/>
  <c r="BN2192" i="2"/>
  <c r="BN2193" i="2"/>
  <c r="BN2194" i="2"/>
  <c r="BN2195" i="2"/>
  <c r="BN2196" i="2"/>
  <c r="BN2197" i="2"/>
  <c r="BN2198" i="2"/>
  <c r="BN2199" i="2"/>
  <c r="BN2200" i="2"/>
  <c r="BN2201" i="2"/>
  <c r="BN2202" i="2"/>
  <c r="BN2203" i="2"/>
  <c r="BN2204" i="2"/>
  <c r="BN2205" i="2"/>
  <c r="BN2206" i="2"/>
  <c r="BN2207" i="2"/>
  <c r="BN2208" i="2"/>
  <c r="BN2209" i="2"/>
  <c r="BN2210" i="2"/>
  <c r="BN2211" i="2"/>
  <c r="BN2212" i="2"/>
  <c r="BN2213" i="2"/>
  <c r="BN2214" i="2"/>
  <c r="BN2215" i="2"/>
  <c r="BN2216" i="2"/>
  <c r="BN2217" i="2"/>
  <c r="BN2218" i="2"/>
  <c r="BN2219" i="2"/>
  <c r="BN2220" i="2"/>
  <c r="BN2221" i="2"/>
  <c r="BN2222" i="2"/>
  <c r="BN2223" i="2"/>
  <c r="BN2224" i="2"/>
  <c r="BN2225" i="2"/>
  <c r="BN2226" i="2"/>
  <c r="BN2227" i="2"/>
  <c r="BN2228" i="2"/>
  <c r="BN2229" i="2"/>
  <c r="BN2230" i="2"/>
  <c r="BN2231" i="2"/>
  <c r="BN2232" i="2"/>
  <c r="BN2233" i="2"/>
  <c r="BN2234" i="2"/>
  <c r="BN2235" i="2"/>
  <c r="BN2236" i="2"/>
  <c r="BN2237" i="2"/>
  <c r="BN2238" i="2"/>
  <c r="BN2239" i="2"/>
  <c r="BN2240" i="2"/>
  <c r="BN2241" i="2"/>
  <c r="BN2242" i="2"/>
  <c r="BN2243" i="2"/>
  <c r="BN2244" i="2"/>
  <c r="BN2245" i="2"/>
  <c r="BN2246" i="2"/>
  <c r="BN2247" i="2"/>
  <c r="BN2248" i="2"/>
  <c r="BN2249" i="2"/>
  <c r="BN2250" i="2"/>
  <c r="BN2251" i="2"/>
  <c r="BN2252" i="2"/>
  <c r="BN2253" i="2"/>
  <c r="BN2254" i="2"/>
  <c r="BN2255" i="2"/>
  <c r="BN2256" i="2"/>
  <c r="BN2257" i="2"/>
  <c r="BN2258" i="2"/>
  <c r="BN2259" i="2"/>
  <c r="BN2260" i="2"/>
  <c r="BN2261" i="2"/>
  <c r="BN2262" i="2"/>
  <c r="BN2263" i="2"/>
  <c r="BN2264" i="2"/>
  <c r="BN2265" i="2"/>
  <c r="BN2266" i="2"/>
  <c r="BN2267" i="2"/>
  <c r="BN2268" i="2"/>
  <c r="BN2269" i="2"/>
  <c r="BN2270" i="2"/>
  <c r="BN2271" i="2"/>
  <c r="BN2272" i="2"/>
  <c r="BN2273" i="2"/>
  <c r="BN2274" i="2"/>
  <c r="BN2275" i="2"/>
  <c r="BN2276" i="2"/>
  <c r="BN2277" i="2"/>
  <c r="BN2278" i="2"/>
  <c r="BN2279" i="2"/>
  <c r="BN2280" i="2"/>
  <c r="BN2281" i="2"/>
  <c r="BN2282" i="2"/>
  <c r="BN2283" i="2"/>
  <c r="BN2284" i="2"/>
  <c r="BN2285" i="2"/>
  <c r="BN2286" i="2"/>
  <c r="BN2287" i="2"/>
  <c r="BN2288" i="2"/>
  <c r="BN2289" i="2"/>
  <c r="BN2290" i="2"/>
  <c r="BN2291" i="2"/>
  <c r="BN2292" i="2"/>
  <c r="BN2293" i="2"/>
  <c r="BN2294" i="2"/>
  <c r="BN2295" i="2"/>
  <c r="BN2296" i="2"/>
  <c r="BN2297" i="2"/>
  <c r="BN2298" i="2"/>
  <c r="BN2299" i="2"/>
  <c r="BN2300" i="2"/>
  <c r="BN2301" i="2"/>
  <c r="BN2302" i="2"/>
  <c r="BN2303" i="2"/>
  <c r="BN2304" i="2"/>
  <c r="BN2305" i="2"/>
  <c r="BN2306" i="2"/>
  <c r="BN2307" i="2"/>
  <c r="BN2308" i="2"/>
  <c r="BN2309" i="2"/>
  <c r="BN2310" i="2"/>
  <c r="BN2311" i="2"/>
  <c r="BN2312" i="2"/>
  <c r="BN2313" i="2"/>
  <c r="BN2314" i="2"/>
  <c r="BN2315" i="2"/>
  <c r="BN2316" i="2"/>
  <c r="BN2317" i="2"/>
  <c r="BN2318" i="2"/>
  <c r="BN2319" i="2"/>
  <c r="BN2320" i="2"/>
  <c r="BN2321" i="2"/>
  <c r="BN2322" i="2"/>
  <c r="BN2323" i="2"/>
  <c r="BN2324" i="2"/>
  <c r="BN2325" i="2"/>
  <c r="BN2326" i="2"/>
  <c r="BN2327" i="2"/>
  <c r="BN2328" i="2"/>
  <c r="BN2329" i="2"/>
  <c r="BN2330" i="2"/>
  <c r="BN2331" i="2"/>
  <c r="BN2332" i="2"/>
  <c r="BN2333" i="2"/>
  <c r="BN2334" i="2"/>
  <c r="BN2335" i="2"/>
  <c r="BN2336" i="2"/>
  <c r="BN2337" i="2"/>
  <c r="BN2338" i="2"/>
  <c r="BN2339" i="2"/>
  <c r="BN2340" i="2"/>
  <c r="BN2341" i="2"/>
  <c r="BN2342" i="2"/>
  <c r="BN2343" i="2"/>
  <c r="BN2344" i="2"/>
  <c r="BN2345" i="2"/>
  <c r="BN2346" i="2"/>
  <c r="BN2347" i="2"/>
  <c r="BN2348" i="2"/>
  <c r="BN2349" i="2"/>
  <c r="BN2350" i="2"/>
  <c r="BN2351" i="2"/>
  <c r="BN2352" i="2"/>
  <c r="BN2353" i="2"/>
  <c r="BN2354" i="2"/>
  <c r="BN2355" i="2"/>
  <c r="BN2356" i="2"/>
  <c r="BN2357" i="2"/>
  <c r="BN2358" i="2"/>
  <c r="BN2359" i="2"/>
  <c r="BN2360" i="2"/>
  <c r="BN2361" i="2"/>
  <c r="BN2362" i="2"/>
  <c r="BN2363" i="2"/>
  <c r="BN2364" i="2"/>
  <c r="BN2365" i="2"/>
  <c r="BN2366" i="2"/>
  <c r="BN2367" i="2"/>
  <c r="BN2368" i="2"/>
  <c r="BN2369" i="2"/>
  <c r="BN2370" i="2"/>
  <c r="BN2371" i="2"/>
  <c r="BN2372" i="2"/>
  <c r="BN2373" i="2"/>
  <c r="BN2374" i="2"/>
  <c r="BN2375" i="2"/>
  <c r="BN2376" i="2"/>
  <c r="BN2377" i="2"/>
  <c r="BN2378" i="2"/>
  <c r="BN2379" i="2"/>
  <c r="BN2380" i="2"/>
  <c r="BN2381" i="2"/>
  <c r="BN2382" i="2"/>
  <c r="BN2383" i="2"/>
  <c r="BN2384" i="2"/>
  <c r="BN2385" i="2"/>
  <c r="BN2386" i="2"/>
  <c r="BN2387" i="2"/>
  <c r="BN2388" i="2"/>
  <c r="BN2389" i="2"/>
  <c r="BN2390" i="2"/>
  <c r="BN2391" i="2"/>
  <c r="BN2392" i="2"/>
  <c r="BN2393" i="2"/>
  <c r="BN2394" i="2"/>
  <c r="BN2395" i="2"/>
  <c r="BN2396" i="2"/>
  <c r="BN2397" i="2"/>
  <c r="BN2398" i="2"/>
  <c r="BN2399" i="2"/>
  <c r="BN2400" i="2"/>
  <c r="BN2401" i="2"/>
  <c r="BN2402" i="2"/>
  <c r="BN2403" i="2"/>
  <c r="BN2404" i="2"/>
  <c r="BN2405" i="2"/>
  <c r="BN2406" i="2"/>
  <c r="BN2407" i="2"/>
  <c r="BN2408" i="2"/>
  <c r="BN2409" i="2"/>
  <c r="BN2410" i="2"/>
  <c r="BN2411" i="2"/>
  <c r="BN2412" i="2"/>
  <c r="BN2413" i="2"/>
  <c r="BN2414" i="2"/>
  <c r="BN2415" i="2"/>
  <c r="BN2416" i="2"/>
  <c r="BN2417" i="2"/>
  <c r="BN2418" i="2"/>
  <c r="BN2419" i="2"/>
  <c r="BN2420" i="2"/>
  <c r="BN2421" i="2"/>
  <c r="BN2422" i="2"/>
  <c r="BN2423" i="2"/>
  <c r="BN2424" i="2"/>
  <c r="BN2425" i="2"/>
  <c r="BN2426" i="2"/>
  <c r="BN2427" i="2"/>
  <c r="BN2428" i="2"/>
  <c r="BN2429" i="2"/>
  <c r="BN2430" i="2"/>
  <c r="BN2431" i="2"/>
  <c r="BN2432" i="2"/>
  <c r="BN2433" i="2"/>
  <c r="BN2434" i="2"/>
  <c r="BN2435" i="2"/>
  <c r="BN2436" i="2"/>
  <c r="BN2437" i="2"/>
  <c r="BN2438" i="2"/>
  <c r="BN2439" i="2"/>
  <c r="BN2440" i="2"/>
  <c r="BN2441" i="2"/>
  <c r="BN2442" i="2"/>
  <c r="BN2443" i="2"/>
  <c r="BN2444" i="2"/>
  <c r="BN2445" i="2"/>
  <c r="BN2446" i="2"/>
  <c r="BN2447" i="2"/>
  <c r="BN2448" i="2"/>
  <c r="BN2449" i="2"/>
  <c r="BN2450" i="2"/>
  <c r="BN2451" i="2"/>
  <c r="BN2452" i="2"/>
  <c r="BN2453" i="2"/>
  <c r="BN2454" i="2"/>
  <c r="BN2455" i="2"/>
  <c r="BN2456" i="2"/>
  <c r="BN2457" i="2"/>
  <c r="BN2458" i="2"/>
  <c r="BN2459" i="2"/>
  <c r="BN2460" i="2"/>
  <c r="BN2461" i="2"/>
  <c r="BI2" i="2"/>
  <c r="BM2" i="2" s="1"/>
  <c r="BI3" i="2"/>
  <c r="BM3" i="2" s="1"/>
  <c r="BI4" i="2"/>
  <c r="BM4" i="2" s="1"/>
  <c r="BI5" i="2"/>
  <c r="BM5" i="2" s="1"/>
  <c r="BI6" i="2"/>
  <c r="BM6" i="2" s="1"/>
  <c r="BI7" i="2"/>
  <c r="BM7" i="2" s="1"/>
  <c r="BI8" i="2"/>
  <c r="BM8" i="2" s="1"/>
  <c r="BI9" i="2"/>
  <c r="BM9" i="2" s="1"/>
  <c r="BI10" i="2"/>
  <c r="BM10" i="2" s="1"/>
  <c r="BI11" i="2"/>
  <c r="BM11" i="2" s="1"/>
  <c r="BI12" i="2"/>
  <c r="BM12" i="2" s="1"/>
  <c r="BI13" i="2"/>
  <c r="BM13" i="2" s="1"/>
  <c r="BI14" i="2"/>
  <c r="BM14" i="2" s="1"/>
  <c r="BI15" i="2"/>
  <c r="BM15" i="2" s="1"/>
  <c r="BI16" i="2"/>
  <c r="BM16" i="2" s="1"/>
  <c r="BI17" i="2"/>
  <c r="BM17" i="2" s="1"/>
  <c r="BI18" i="2"/>
  <c r="BM18" i="2" s="1"/>
  <c r="BI19" i="2"/>
  <c r="BM19" i="2" s="1"/>
  <c r="BI20" i="2"/>
  <c r="BM20" i="2" s="1"/>
  <c r="BI21" i="2"/>
  <c r="BM21" i="2" s="1"/>
  <c r="BI22" i="2"/>
  <c r="BM22" i="2" s="1"/>
  <c r="BI23" i="2"/>
  <c r="BM23" i="2" s="1"/>
  <c r="BI24" i="2"/>
  <c r="BM24" i="2" s="1"/>
  <c r="BI25" i="2"/>
  <c r="BM25" i="2" s="1"/>
  <c r="BI26" i="2"/>
  <c r="BM26" i="2" s="1"/>
  <c r="BI27" i="2"/>
  <c r="BM27" i="2" s="1"/>
  <c r="BI28" i="2"/>
  <c r="BM28" i="2" s="1"/>
  <c r="BI29" i="2"/>
  <c r="BM29" i="2" s="1"/>
  <c r="BI30" i="2"/>
  <c r="BM30" i="2" s="1"/>
  <c r="BI31" i="2"/>
  <c r="BM31" i="2" s="1"/>
  <c r="BI32" i="2"/>
  <c r="BM32" i="2" s="1"/>
  <c r="BI33" i="2"/>
  <c r="BM33" i="2" s="1"/>
  <c r="BI34" i="2"/>
  <c r="BM34" i="2" s="1"/>
  <c r="BI35" i="2"/>
  <c r="BM35" i="2" s="1"/>
  <c r="BI36" i="2"/>
  <c r="BM36" i="2" s="1"/>
  <c r="BI37" i="2"/>
  <c r="BM37" i="2" s="1"/>
  <c r="BI38" i="2"/>
  <c r="BM38" i="2" s="1"/>
  <c r="BI39" i="2"/>
  <c r="BM39" i="2" s="1"/>
  <c r="BI40" i="2"/>
  <c r="BM40" i="2" s="1"/>
  <c r="BI41" i="2"/>
  <c r="BM41" i="2" s="1"/>
  <c r="BI42" i="2"/>
  <c r="BM42" i="2" s="1"/>
  <c r="BI43" i="2"/>
  <c r="BM43" i="2" s="1"/>
  <c r="BI44" i="2"/>
  <c r="BM44" i="2" s="1"/>
  <c r="BI45" i="2"/>
  <c r="BM45" i="2" s="1"/>
  <c r="BI46" i="2"/>
  <c r="BM46" i="2" s="1"/>
  <c r="BI47" i="2"/>
  <c r="BM47" i="2" s="1"/>
  <c r="BI48" i="2"/>
  <c r="BM48" i="2" s="1"/>
  <c r="BI49" i="2"/>
  <c r="BM49" i="2" s="1"/>
  <c r="BI50" i="2"/>
  <c r="BM50" i="2" s="1"/>
  <c r="BI51" i="2"/>
  <c r="BM51" i="2" s="1"/>
  <c r="BI52" i="2"/>
  <c r="BM52" i="2" s="1"/>
  <c r="BI53" i="2"/>
  <c r="BM53" i="2" s="1"/>
  <c r="BI54" i="2"/>
  <c r="BM54" i="2" s="1"/>
  <c r="BI55" i="2"/>
  <c r="BM55" i="2" s="1"/>
  <c r="BI56" i="2"/>
  <c r="BM56" i="2" s="1"/>
  <c r="BI57" i="2"/>
  <c r="BM57" i="2" s="1"/>
  <c r="BI58" i="2"/>
  <c r="BM58" i="2" s="1"/>
  <c r="BI59" i="2"/>
  <c r="BM59" i="2" s="1"/>
  <c r="BI60" i="2"/>
  <c r="BM60" i="2" s="1"/>
  <c r="BI61" i="2"/>
  <c r="BM61" i="2" s="1"/>
  <c r="BI62" i="2"/>
  <c r="BM62" i="2" s="1"/>
  <c r="BI63" i="2"/>
  <c r="BM63" i="2" s="1"/>
  <c r="BI64" i="2"/>
  <c r="BI65" i="2"/>
  <c r="BI66" i="2"/>
  <c r="BM66" i="2" s="1"/>
  <c r="BI67" i="2"/>
  <c r="BM67" i="2" s="1"/>
  <c r="BI68" i="2"/>
  <c r="BI69" i="2"/>
  <c r="BM69" i="2" s="1"/>
  <c r="BI70" i="2"/>
  <c r="BM70" i="2" s="1"/>
  <c r="BI71" i="2"/>
  <c r="BM71" i="2" s="1"/>
  <c r="BI72" i="2"/>
  <c r="BI73" i="2"/>
  <c r="BM73" i="2" s="1"/>
  <c r="BI74" i="2"/>
  <c r="BM74" i="2" s="1"/>
  <c r="BI75" i="2"/>
  <c r="BM75" i="2" s="1"/>
  <c r="BI76" i="2"/>
  <c r="BM76" i="2" s="1"/>
  <c r="BI77" i="2"/>
  <c r="BM77" i="2" s="1"/>
  <c r="BI78" i="2"/>
  <c r="BM78" i="2" s="1"/>
  <c r="BI79" i="2"/>
  <c r="BM79" i="2" s="1"/>
  <c r="BI80" i="2"/>
  <c r="BM80" i="2" s="1"/>
  <c r="BI81" i="2"/>
  <c r="BM81" i="2" s="1"/>
  <c r="BI82" i="2"/>
  <c r="BM82" i="2" s="1"/>
  <c r="BI83" i="2"/>
  <c r="BM83" i="2" s="1"/>
  <c r="BI84" i="2"/>
  <c r="BM84" i="2" s="1"/>
  <c r="BI85" i="2"/>
  <c r="BM85" i="2" s="1"/>
  <c r="BI86" i="2"/>
  <c r="BM86" i="2" s="1"/>
  <c r="BI87" i="2"/>
  <c r="BM87" i="2" s="1"/>
  <c r="BI88" i="2"/>
  <c r="BM88" i="2" s="1"/>
  <c r="BI89" i="2"/>
  <c r="BM89" i="2" s="1"/>
  <c r="BI90" i="2"/>
  <c r="BM90" i="2" s="1"/>
  <c r="BI91" i="2"/>
  <c r="BM91" i="2" s="1"/>
  <c r="BI92" i="2"/>
  <c r="BM92" i="2" s="1"/>
  <c r="BI93" i="2"/>
  <c r="BM93" i="2" s="1"/>
  <c r="BI94" i="2"/>
  <c r="BM94" i="2" s="1"/>
  <c r="BI95" i="2"/>
  <c r="BM95" i="2" s="1"/>
  <c r="BI96" i="2"/>
  <c r="BM96" i="2" s="1"/>
  <c r="BI97" i="2"/>
  <c r="BM97" i="2" s="1"/>
  <c r="BI98" i="2"/>
  <c r="BM98" i="2" s="1"/>
  <c r="BI99" i="2"/>
  <c r="BM99" i="2" s="1"/>
  <c r="BI100" i="2"/>
  <c r="BM100" i="2" s="1"/>
  <c r="BI101" i="2"/>
  <c r="BM101" i="2" s="1"/>
  <c r="BI102" i="2"/>
  <c r="BM102" i="2" s="1"/>
  <c r="BI103" i="2"/>
  <c r="BM103" i="2" s="1"/>
  <c r="BI104" i="2"/>
  <c r="BI105" i="2"/>
  <c r="BM105" i="2" s="1"/>
  <c r="BI106" i="2"/>
  <c r="BM106" i="2" s="1"/>
  <c r="BI107" i="2"/>
  <c r="BM107" i="2" s="1"/>
  <c r="BI108" i="2"/>
  <c r="BM108" i="2" s="1"/>
  <c r="BI109" i="2"/>
  <c r="BM109" i="2" s="1"/>
  <c r="BI110" i="2"/>
  <c r="BM110" i="2" s="1"/>
  <c r="BI111" i="2"/>
  <c r="BM111" i="2" s="1"/>
  <c r="BI112" i="2"/>
  <c r="BM112" i="2" s="1"/>
  <c r="BI113" i="2"/>
  <c r="BM113" i="2" s="1"/>
  <c r="BI114" i="2"/>
  <c r="BM114" i="2" s="1"/>
  <c r="BI115" i="2"/>
  <c r="BM115" i="2" s="1"/>
  <c r="BI116" i="2"/>
  <c r="BM116" i="2" s="1"/>
  <c r="BI117" i="2"/>
  <c r="BM117" i="2" s="1"/>
  <c r="BI118" i="2"/>
  <c r="BM118" i="2" s="1"/>
  <c r="BI119" i="2"/>
  <c r="BM119" i="2" s="1"/>
  <c r="BI120" i="2"/>
  <c r="BM120" i="2" s="1"/>
  <c r="BI121" i="2"/>
  <c r="BM121" i="2" s="1"/>
  <c r="BI122" i="2"/>
  <c r="BM122" i="2" s="1"/>
  <c r="BI123" i="2"/>
  <c r="BM123" i="2" s="1"/>
  <c r="BI124" i="2"/>
  <c r="BM124" i="2" s="1"/>
  <c r="BI125" i="2"/>
  <c r="BI126" i="2"/>
  <c r="BI127" i="2"/>
  <c r="BM127" i="2" s="1"/>
  <c r="BI128" i="2"/>
  <c r="BI129" i="2"/>
  <c r="BM129" i="2" s="1"/>
  <c r="BI130" i="2"/>
  <c r="BM130" i="2" s="1"/>
  <c r="BI131" i="2"/>
  <c r="BM131" i="2" s="1"/>
  <c r="BI132" i="2"/>
  <c r="BM132" i="2" s="1"/>
  <c r="BI133" i="2"/>
  <c r="BM133" i="2" s="1"/>
  <c r="BI134" i="2"/>
  <c r="BM134" i="2" s="1"/>
  <c r="BI135" i="2"/>
  <c r="BM135" i="2" s="1"/>
  <c r="BI136" i="2"/>
  <c r="BM136" i="2" s="1"/>
  <c r="BI137" i="2"/>
  <c r="BM137" i="2" s="1"/>
  <c r="BI138" i="2"/>
  <c r="BM138" i="2" s="1"/>
  <c r="BI139" i="2"/>
  <c r="BM139" i="2" s="1"/>
  <c r="BI140" i="2"/>
  <c r="BM140" i="2" s="1"/>
  <c r="BI141" i="2"/>
  <c r="BM141" i="2" s="1"/>
  <c r="BI142" i="2"/>
  <c r="BM142" i="2" s="1"/>
  <c r="BI143" i="2"/>
  <c r="BM143" i="2" s="1"/>
  <c r="BI144" i="2"/>
  <c r="BM144" i="2" s="1"/>
  <c r="BI145" i="2"/>
  <c r="BM145" i="2" s="1"/>
  <c r="BI146" i="2"/>
  <c r="BM146" i="2" s="1"/>
  <c r="BI147" i="2"/>
  <c r="BM147" i="2" s="1"/>
  <c r="BI148" i="2"/>
  <c r="BM148" i="2" s="1"/>
  <c r="BI149" i="2"/>
  <c r="BM149" i="2" s="1"/>
  <c r="BI150" i="2"/>
  <c r="BM150" i="2" s="1"/>
  <c r="BI151" i="2"/>
  <c r="BM151" i="2" s="1"/>
  <c r="BI152" i="2"/>
  <c r="BM152" i="2" s="1"/>
  <c r="BI153" i="2"/>
  <c r="BM153" i="2" s="1"/>
  <c r="BI154" i="2"/>
  <c r="BM154" i="2" s="1"/>
  <c r="BI155" i="2"/>
  <c r="BM155" i="2" s="1"/>
  <c r="BI156" i="2"/>
  <c r="BM156" i="2" s="1"/>
  <c r="BI157" i="2"/>
  <c r="BM157" i="2" s="1"/>
  <c r="BI158" i="2"/>
  <c r="BM158" i="2" s="1"/>
  <c r="BI159" i="2"/>
  <c r="BM159" i="2" s="1"/>
  <c r="BI160" i="2"/>
  <c r="BM160" i="2" s="1"/>
  <c r="BI161" i="2"/>
  <c r="BM161" i="2" s="1"/>
  <c r="BI162" i="2"/>
  <c r="BM162" i="2" s="1"/>
  <c r="BI163" i="2"/>
  <c r="BM163" i="2" s="1"/>
  <c r="BI164" i="2"/>
  <c r="BM164" i="2" s="1"/>
  <c r="BI165" i="2"/>
  <c r="BM165" i="2" s="1"/>
  <c r="BI166" i="2"/>
  <c r="BM166" i="2" s="1"/>
  <c r="BI167" i="2"/>
  <c r="BM167" i="2" s="1"/>
  <c r="BI168" i="2"/>
  <c r="BM168" i="2" s="1"/>
  <c r="BI169" i="2"/>
  <c r="BM169" i="2" s="1"/>
  <c r="BI170" i="2"/>
  <c r="BM170" i="2" s="1"/>
  <c r="BI171" i="2"/>
  <c r="BM171" i="2" s="1"/>
  <c r="BI172" i="2"/>
  <c r="BM172" i="2" s="1"/>
  <c r="BI173" i="2"/>
  <c r="BM173" i="2" s="1"/>
  <c r="BI174" i="2"/>
  <c r="BM174" i="2" s="1"/>
  <c r="BI175" i="2"/>
  <c r="BM175" i="2" s="1"/>
  <c r="BI176" i="2"/>
  <c r="BM176" i="2" s="1"/>
  <c r="BI177" i="2"/>
  <c r="BM177" i="2" s="1"/>
  <c r="BI178" i="2"/>
  <c r="BM178" i="2" s="1"/>
  <c r="BI179" i="2"/>
  <c r="BM179" i="2" s="1"/>
  <c r="BI180" i="2"/>
  <c r="BM180" i="2" s="1"/>
  <c r="BI181" i="2"/>
  <c r="BM181" i="2" s="1"/>
  <c r="BI182" i="2"/>
  <c r="BM182" i="2" s="1"/>
  <c r="BI183" i="2"/>
  <c r="BI184" i="2"/>
  <c r="BI185" i="2"/>
  <c r="BM185" i="2" s="1"/>
  <c r="BI186" i="2"/>
  <c r="BI187" i="2"/>
  <c r="BM187" i="2" s="1"/>
  <c r="BI188" i="2"/>
  <c r="BM188" i="2" s="1"/>
  <c r="BI189" i="2"/>
  <c r="BM189" i="2" s="1"/>
  <c r="BI190" i="2"/>
  <c r="BM190" i="2" s="1"/>
  <c r="BI191" i="2"/>
  <c r="BM191" i="2" s="1"/>
  <c r="BI192" i="2"/>
  <c r="BM192" i="2" s="1"/>
  <c r="BI193" i="2"/>
  <c r="BM193" i="2" s="1"/>
  <c r="BI194" i="2"/>
  <c r="BM194" i="2" s="1"/>
  <c r="BI195" i="2"/>
  <c r="BM195" i="2" s="1"/>
  <c r="BI196" i="2"/>
  <c r="BM196" i="2" s="1"/>
  <c r="BI197" i="2"/>
  <c r="BM197" i="2" s="1"/>
  <c r="BI198" i="2"/>
  <c r="BM198" i="2" s="1"/>
  <c r="BI199" i="2"/>
  <c r="BM199" i="2" s="1"/>
  <c r="BI200" i="2"/>
  <c r="BM200" i="2" s="1"/>
  <c r="BI201" i="2"/>
  <c r="BM201" i="2" s="1"/>
  <c r="BI202" i="2"/>
  <c r="BM202" i="2" s="1"/>
  <c r="BI203" i="2"/>
  <c r="BM203" i="2" s="1"/>
  <c r="BI204" i="2"/>
  <c r="BM204" i="2" s="1"/>
  <c r="BI205" i="2"/>
  <c r="BM205" i="2" s="1"/>
  <c r="BI206" i="2"/>
  <c r="BM206" i="2" s="1"/>
  <c r="BI207" i="2"/>
  <c r="BM207" i="2" s="1"/>
  <c r="BI208" i="2"/>
  <c r="BM208" i="2" s="1"/>
  <c r="BI209" i="2"/>
  <c r="BM209" i="2" s="1"/>
  <c r="BI210" i="2"/>
  <c r="BM210" i="2" s="1"/>
  <c r="BI211" i="2"/>
  <c r="BM211" i="2" s="1"/>
  <c r="BI212" i="2"/>
  <c r="BM212" i="2" s="1"/>
  <c r="BI213" i="2"/>
  <c r="BM213" i="2" s="1"/>
  <c r="BI214" i="2"/>
  <c r="BM214" i="2" s="1"/>
  <c r="BI215" i="2"/>
  <c r="BM215" i="2" s="1"/>
  <c r="BI216" i="2"/>
  <c r="BM216" i="2" s="1"/>
  <c r="BI217" i="2"/>
  <c r="BM217" i="2" s="1"/>
  <c r="BI218" i="2"/>
  <c r="BM218" i="2" s="1"/>
  <c r="BI219" i="2"/>
  <c r="BM219" i="2" s="1"/>
  <c r="BI220" i="2"/>
  <c r="BM220" i="2" s="1"/>
  <c r="BI221" i="2"/>
  <c r="BM221" i="2" s="1"/>
  <c r="BI222" i="2"/>
  <c r="BM222" i="2" s="1"/>
  <c r="BI223" i="2"/>
  <c r="BM223" i="2" s="1"/>
  <c r="BI224" i="2"/>
  <c r="BM224" i="2" s="1"/>
  <c r="BI225" i="2"/>
  <c r="BM225" i="2" s="1"/>
  <c r="BI226" i="2"/>
  <c r="BM226" i="2" s="1"/>
  <c r="BI227" i="2"/>
  <c r="BM227" i="2" s="1"/>
  <c r="BI228" i="2"/>
  <c r="BM228" i="2" s="1"/>
  <c r="BI229" i="2"/>
  <c r="BM229" i="2" s="1"/>
  <c r="BI230" i="2"/>
  <c r="BM230" i="2" s="1"/>
  <c r="BI231" i="2"/>
  <c r="BM231" i="2" s="1"/>
  <c r="BI232" i="2"/>
  <c r="BM232" i="2" s="1"/>
  <c r="BI233" i="2"/>
  <c r="BM233" i="2" s="1"/>
  <c r="BI234" i="2"/>
  <c r="BM234" i="2" s="1"/>
  <c r="BI235" i="2"/>
  <c r="BM235" i="2" s="1"/>
  <c r="BI236" i="2"/>
  <c r="BM236" i="2" s="1"/>
  <c r="BI237" i="2"/>
  <c r="BM237" i="2" s="1"/>
  <c r="BI238" i="2"/>
  <c r="BM238" i="2" s="1"/>
  <c r="BI239" i="2"/>
  <c r="BM239" i="2" s="1"/>
  <c r="BI240" i="2"/>
  <c r="BM240" i="2" s="1"/>
  <c r="BI241" i="2"/>
  <c r="BM241" i="2" s="1"/>
  <c r="BI242" i="2"/>
  <c r="BM242" i="2" s="1"/>
  <c r="BI243" i="2"/>
  <c r="BI244" i="2"/>
  <c r="BI245" i="2"/>
  <c r="BM245" i="2" s="1"/>
  <c r="BI246" i="2"/>
  <c r="BI247" i="2"/>
  <c r="BM247" i="2" s="1"/>
  <c r="BI248" i="2"/>
  <c r="BM248" i="2" s="1"/>
  <c r="BI249" i="2"/>
  <c r="BM249" i="2" s="1"/>
  <c r="BI250" i="2"/>
  <c r="BM250" i="2" s="1"/>
  <c r="BI251" i="2"/>
  <c r="BM251" i="2" s="1"/>
  <c r="BI252" i="2"/>
  <c r="BM252" i="2" s="1"/>
  <c r="BI253" i="2"/>
  <c r="BM253" i="2" s="1"/>
  <c r="BI254" i="2"/>
  <c r="BM254" i="2" s="1"/>
  <c r="BI255" i="2"/>
  <c r="BM255" i="2" s="1"/>
  <c r="BI256" i="2"/>
  <c r="BM256" i="2" s="1"/>
  <c r="BI257" i="2"/>
  <c r="BM257" i="2" s="1"/>
  <c r="BI258" i="2"/>
  <c r="BM258" i="2" s="1"/>
  <c r="BI259" i="2"/>
  <c r="BM259" i="2" s="1"/>
  <c r="BI260" i="2"/>
  <c r="BM260" i="2" s="1"/>
  <c r="BI261" i="2"/>
  <c r="BM261" i="2" s="1"/>
  <c r="BI262" i="2"/>
  <c r="BM262" i="2" s="1"/>
  <c r="BI263" i="2"/>
  <c r="BM263" i="2" s="1"/>
  <c r="BI264" i="2"/>
  <c r="BM264" i="2" s="1"/>
  <c r="BI265" i="2"/>
  <c r="BM265" i="2" s="1"/>
  <c r="BI266" i="2"/>
  <c r="BM266" i="2" s="1"/>
  <c r="BI267" i="2"/>
  <c r="BM267" i="2" s="1"/>
  <c r="BI268" i="2"/>
  <c r="BM268" i="2" s="1"/>
  <c r="BI269" i="2"/>
  <c r="BM269" i="2" s="1"/>
  <c r="BI270" i="2"/>
  <c r="BM270" i="2" s="1"/>
  <c r="BI271" i="2"/>
  <c r="BM271" i="2" s="1"/>
  <c r="BI272" i="2"/>
  <c r="BM272" i="2" s="1"/>
  <c r="BI273" i="2"/>
  <c r="BM273" i="2" s="1"/>
  <c r="BI274" i="2"/>
  <c r="BM274" i="2" s="1"/>
  <c r="BI275" i="2"/>
  <c r="BM275" i="2" s="1"/>
  <c r="BI276" i="2"/>
  <c r="BM276" i="2" s="1"/>
  <c r="BI277" i="2"/>
  <c r="BM277" i="2" s="1"/>
  <c r="BI278" i="2"/>
  <c r="BM278" i="2" s="1"/>
  <c r="BI279" i="2"/>
  <c r="BM279" i="2" s="1"/>
  <c r="BI280" i="2"/>
  <c r="BM280" i="2" s="1"/>
  <c r="BI281" i="2"/>
  <c r="BM281" i="2" s="1"/>
  <c r="BI282" i="2"/>
  <c r="BM282" i="2" s="1"/>
  <c r="BI283" i="2"/>
  <c r="BM283" i="2" s="1"/>
  <c r="BI284" i="2"/>
  <c r="BM284" i="2" s="1"/>
  <c r="BI285" i="2"/>
  <c r="BM285" i="2" s="1"/>
  <c r="BI286" i="2"/>
  <c r="BM286" i="2" s="1"/>
  <c r="BI287" i="2"/>
  <c r="BM287" i="2" s="1"/>
  <c r="BI288" i="2"/>
  <c r="BM288" i="2" s="1"/>
  <c r="BI289" i="2"/>
  <c r="BM289" i="2" s="1"/>
  <c r="BI290" i="2"/>
  <c r="BM290" i="2" s="1"/>
  <c r="BI291" i="2"/>
  <c r="BM291" i="2" s="1"/>
  <c r="BI292" i="2"/>
  <c r="BM292" i="2" s="1"/>
  <c r="BI293" i="2"/>
  <c r="BM293" i="2" s="1"/>
  <c r="BI294" i="2"/>
  <c r="BM294" i="2" s="1"/>
  <c r="BI295" i="2"/>
  <c r="BM295" i="2" s="1"/>
  <c r="BI296" i="2"/>
  <c r="BM296" i="2" s="1"/>
  <c r="BI297" i="2"/>
  <c r="BM297" i="2" s="1"/>
  <c r="BI298" i="2"/>
  <c r="BM298" i="2" s="1"/>
  <c r="BI299" i="2"/>
  <c r="BM299" i="2" s="1"/>
  <c r="BI300" i="2"/>
  <c r="BI301" i="2"/>
  <c r="BM301" i="2" s="1"/>
  <c r="BI302" i="2"/>
  <c r="BM302" i="2" s="1"/>
  <c r="BI303" i="2"/>
  <c r="BM303" i="2" s="1"/>
  <c r="BI304" i="2"/>
  <c r="BI305" i="2"/>
  <c r="BM305" i="2" s="1"/>
  <c r="BI306" i="2"/>
  <c r="BM306" i="2" s="1"/>
  <c r="BI307" i="2"/>
  <c r="BM307" i="2" s="1"/>
  <c r="BI308" i="2"/>
  <c r="BM308" i="2" s="1"/>
  <c r="BI309" i="2"/>
  <c r="BM309" i="2" s="1"/>
  <c r="BI310" i="2"/>
  <c r="BM310" i="2" s="1"/>
  <c r="BI311" i="2"/>
  <c r="BM311" i="2" s="1"/>
  <c r="BI312" i="2"/>
  <c r="BM312" i="2" s="1"/>
  <c r="BI313" i="2"/>
  <c r="BM313" i="2" s="1"/>
  <c r="BI314" i="2"/>
  <c r="BM314" i="2" s="1"/>
  <c r="BI315" i="2"/>
  <c r="BM315" i="2" s="1"/>
  <c r="BI316" i="2"/>
  <c r="BM316" i="2" s="1"/>
  <c r="BI317" i="2"/>
  <c r="BM317" i="2" s="1"/>
  <c r="BI318" i="2"/>
  <c r="BM318" i="2" s="1"/>
  <c r="BI319" i="2"/>
  <c r="BM319" i="2" s="1"/>
  <c r="BI320" i="2"/>
  <c r="BM320" i="2" s="1"/>
  <c r="BI321" i="2"/>
  <c r="BM321" i="2" s="1"/>
  <c r="BI322" i="2"/>
  <c r="BM322" i="2" s="1"/>
  <c r="BI323" i="2"/>
  <c r="BM323" i="2" s="1"/>
  <c r="BI324" i="2"/>
  <c r="BM324" i="2" s="1"/>
  <c r="BI325" i="2"/>
  <c r="BM325" i="2" s="1"/>
  <c r="BI326" i="2"/>
  <c r="BM326" i="2" s="1"/>
  <c r="BI327" i="2"/>
  <c r="BM327" i="2" s="1"/>
  <c r="BI328" i="2"/>
  <c r="BM328" i="2" s="1"/>
  <c r="BI329" i="2"/>
  <c r="BM329" i="2" s="1"/>
  <c r="BI330" i="2"/>
  <c r="BM330" i="2" s="1"/>
  <c r="BI331" i="2"/>
  <c r="BM331" i="2" s="1"/>
  <c r="BI332" i="2"/>
  <c r="BM332" i="2" s="1"/>
  <c r="BI333" i="2"/>
  <c r="BM333" i="2" s="1"/>
  <c r="BI334" i="2"/>
  <c r="BM334" i="2" s="1"/>
  <c r="BI335" i="2"/>
  <c r="BM335" i="2" s="1"/>
  <c r="BI336" i="2"/>
  <c r="BM336" i="2" s="1"/>
  <c r="BI337" i="2"/>
  <c r="BM337" i="2" s="1"/>
  <c r="BI338" i="2"/>
  <c r="BM338" i="2" s="1"/>
  <c r="BI339" i="2"/>
  <c r="BM339" i="2" s="1"/>
  <c r="BI340" i="2"/>
  <c r="BM340" i="2" s="1"/>
  <c r="BI341" i="2"/>
  <c r="BM341" i="2" s="1"/>
  <c r="BI342" i="2"/>
  <c r="BM342" i="2" s="1"/>
  <c r="BI343" i="2"/>
  <c r="BM343" i="2" s="1"/>
  <c r="BI344" i="2"/>
  <c r="BM344" i="2" s="1"/>
  <c r="BI345" i="2"/>
  <c r="BM345" i="2" s="1"/>
  <c r="BI346" i="2"/>
  <c r="BM346" i="2" s="1"/>
  <c r="BI347" i="2"/>
  <c r="BM347" i="2" s="1"/>
  <c r="BI348" i="2"/>
  <c r="BM348" i="2" s="1"/>
  <c r="BI349" i="2"/>
  <c r="BM349" i="2" s="1"/>
  <c r="BI350" i="2"/>
  <c r="BM350" i="2" s="1"/>
  <c r="BI351" i="2"/>
  <c r="BM351" i="2" s="1"/>
  <c r="BI352" i="2"/>
  <c r="BM352" i="2" s="1"/>
  <c r="BI353" i="2"/>
  <c r="BM353" i="2" s="1"/>
  <c r="BI354" i="2"/>
  <c r="BM354" i="2" s="1"/>
  <c r="BI355" i="2"/>
  <c r="BM355" i="2" s="1"/>
  <c r="BI356" i="2"/>
  <c r="BM356" i="2" s="1"/>
  <c r="BI357" i="2"/>
  <c r="BM357" i="2" s="1"/>
  <c r="BI358" i="2"/>
  <c r="BM358" i="2" s="1"/>
  <c r="BI359" i="2"/>
  <c r="BM359" i="2" s="1"/>
  <c r="BI360" i="2"/>
  <c r="BI361" i="2"/>
  <c r="BM361" i="2" s="1"/>
  <c r="BI362" i="2"/>
  <c r="BM362" i="2" s="1"/>
  <c r="BI363" i="2"/>
  <c r="BI364" i="2"/>
  <c r="BI365" i="2"/>
  <c r="BM365" i="2" s="1"/>
  <c r="BI366" i="2"/>
  <c r="BM366" i="2" s="1"/>
  <c r="BI367" i="2"/>
  <c r="BM367" i="2" s="1"/>
  <c r="BI368" i="2"/>
  <c r="BM368" i="2" s="1"/>
  <c r="BI369" i="2"/>
  <c r="BM369" i="2" s="1"/>
  <c r="BI370" i="2"/>
  <c r="BM370" i="2" s="1"/>
  <c r="BI371" i="2"/>
  <c r="BM371" i="2" s="1"/>
  <c r="BI372" i="2"/>
  <c r="BM372" i="2" s="1"/>
  <c r="BI373" i="2"/>
  <c r="BM373" i="2" s="1"/>
  <c r="BI374" i="2"/>
  <c r="BM374" i="2" s="1"/>
  <c r="BI375" i="2"/>
  <c r="BM375" i="2" s="1"/>
  <c r="BI376" i="2"/>
  <c r="BM376" i="2" s="1"/>
  <c r="BI377" i="2"/>
  <c r="BM377" i="2" s="1"/>
  <c r="BI378" i="2"/>
  <c r="BM378" i="2" s="1"/>
  <c r="BI379" i="2"/>
  <c r="BM379" i="2" s="1"/>
  <c r="BI380" i="2"/>
  <c r="BM380" i="2" s="1"/>
  <c r="BI381" i="2"/>
  <c r="BM381" i="2" s="1"/>
  <c r="BI382" i="2"/>
  <c r="BM382" i="2" s="1"/>
  <c r="BI383" i="2"/>
  <c r="BM383" i="2" s="1"/>
  <c r="BI384" i="2"/>
  <c r="BM384" i="2" s="1"/>
  <c r="BI385" i="2"/>
  <c r="BM385" i="2" s="1"/>
  <c r="BI386" i="2"/>
  <c r="BM386" i="2" s="1"/>
  <c r="BI387" i="2"/>
  <c r="BM387" i="2" s="1"/>
  <c r="BI388" i="2"/>
  <c r="BM388" i="2" s="1"/>
  <c r="BI389" i="2"/>
  <c r="BM389" i="2" s="1"/>
  <c r="BI390" i="2"/>
  <c r="BM390" i="2" s="1"/>
  <c r="BI391" i="2"/>
  <c r="BM391" i="2" s="1"/>
  <c r="BI392" i="2"/>
  <c r="BM392" i="2" s="1"/>
  <c r="BI393" i="2"/>
  <c r="BM393" i="2" s="1"/>
  <c r="BI394" i="2"/>
  <c r="BM394" i="2" s="1"/>
  <c r="BI395" i="2"/>
  <c r="BM395" i="2" s="1"/>
  <c r="BI396" i="2"/>
  <c r="BM396" i="2" s="1"/>
  <c r="BI397" i="2"/>
  <c r="BM397" i="2" s="1"/>
  <c r="BI398" i="2"/>
  <c r="BM398" i="2" s="1"/>
  <c r="BI399" i="2"/>
  <c r="BM399" i="2" s="1"/>
  <c r="BI400" i="2"/>
  <c r="BM400" i="2" s="1"/>
  <c r="BI401" i="2"/>
  <c r="BM401" i="2" s="1"/>
  <c r="BI402" i="2"/>
  <c r="BM402" i="2" s="1"/>
  <c r="BI403" i="2"/>
  <c r="BM403" i="2" s="1"/>
  <c r="BI404" i="2"/>
  <c r="BM404" i="2" s="1"/>
  <c r="BI405" i="2"/>
  <c r="BM405" i="2" s="1"/>
  <c r="BI406" i="2"/>
  <c r="BM406" i="2" s="1"/>
  <c r="BI407" i="2"/>
  <c r="BM407" i="2" s="1"/>
  <c r="BI408" i="2"/>
  <c r="BM408" i="2" s="1"/>
  <c r="BI409" i="2"/>
  <c r="BM409" i="2" s="1"/>
  <c r="BI410" i="2"/>
  <c r="BM410" i="2" s="1"/>
  <c r="BI411" i="2"/>
  <c r="BM411" i="2" s="1"/>
  <c r="BI412" i="2"/>
  <c r="BM412" i="2" s="1"/>
  <c r="BI413" i="2"/>
  <c r="BM413" i="2" s="1"/>
  <c r="BI414" i="2"/>
  <c r="BM414" i="2" s="1"/>
  <c r="BI415" i="2"/>
  <c r="BM415" i="2" s="1"/>
  <c r="BI416" i="2"/>
  <c r="BM416" i="2" s="1"/>
  <c r="BI417" i="2"/>
  <c r="BM417" i="2" s="1"/>
  <c r="BI418" i="2"/>
  <c r="BI419" i="2"/>
  <c r="BM419" i="2" s="1"/>
  <c r="BI420" i="2"/>
  <c r="BM420" i="2" s="1"/>
  <c r="BI421" i="2"/>
  <c r="BI422" i="2"/>
  <c r="BM422" i="2" s="1"/>
  <c r="BI423" i="2"/>
  <c r="BM423" i="2" s="1"/>
  <c r="BI424" i="2"/>
  <c r="BM424" i="2" s="1"/>
  <c r="BI425" i="2"/>
  <c r="BM425" i="2" s="1"/>
  <c r="BI426" i="2"/>
  <c r="BM426" i="2" s="1"/>
  <c r="BI427" i="2"/>
  <c r="BM427" i="2" s="1"/>
  <c r="BI428" i="2"/>
  <c r="BM428" i="2" s="1"/>
  <c r="BI429" i="2"/>
  <c r="BM429" i="2" s="1"/>
  <c r="BI430" i="2"/>
  <c r="BM430" i="2" s="1"/>
  <c r="BI431" i="2"/>
  <c r="BM431" i="2" s="1"/>
  <c r="BI432" i="2"/>
  <c r="BM432" i="2" s="1"/>
  <c r="BI433" i="2"/>
  <c r="BM433" i="2" s="1"/>
  <c r="BI434" i="2"/>
  <c r="BM434" i="2" s="1"/>
  <c r="BI435" i="2"/>
  <c r="BM435" i="2" s="1"/>
  <c r="BI436" i="2"/>
  <c r="BM436" i="2" s="1"/>
  <c r="BI437" i="2"/>
  <c r="BM437" i="2" s="1"/>
  <c r="BI438" i="2"/>
  <c r="BM438" i="2" s="1"/>
  <c r="BI439" i="2"/>
  <c r="BM439" i="2" s="1"/>
  <c r="BI440" i="2"/>
  <c r="BM440" i="2" s="1"/>
  <c r="BI441" i="2"/>
  <c r="BM441" i="2" s="1"/>
  <c r="BI442" i="2"/>
  <c r="BM442" i="2" s="1"/>
  <c r="BI443" i="2"/>
  <c r="BM443" i="2" s="1"/>
  <c r="BI444" i="2"/>
  <c r="BM444" i="2" s="1"/>
  <c r="BI445" i="2"/>
  <c r="BM445" i="2" s="1"/>
  <c r="BI446" i="2"/>
  <c r="BM446" i="2" s="1"/>
  <c r="BI447" i="2"/>
  <c r="BM447" i="2" s="1"/>
  <c r="BI448" i="2"/>
  <c r="BM448" i="2" s="1"/>
  <c r="BI449" i="2"/>
  <c r="BM449" i="2" s="1"/>
  <c r="BI450" i="2"/>
  <c r="BM450" i="2" s="1"/>
  <c r="BI451" i="2"/>
  <c r="BM451" i="2" s="1"/>
  <c r="BI452" i="2"/>
  <c r="BM452" i="2" s="1"/>
  <c r="BI453" i="2"/>
  <c r="BM453" i="2" s="1"/>
  <c r="BI454" i="2"/>
  <c r="BM454" i="2" s="1"/>
  <c r="BI455" i="2"/>
  <c r="BM455" i="2" s="1"/>
  <c r="BI456" i="2"/>
  <c r="BM456" i="2" s="1"/>
  <c r="BI457" i="2"/>
  <c r="BM457" i="2" s="1"/>
  <c r="BI458" i="2"/>
  <c r="BM458" i="2" s="1"/>
  <c r="BI459" i="2"/>
  <c r="BM459" i="2" s="1"/>
  <c r="BI460" i="2"/>
  <c r="BM460" i="2" s="1"/>
  <c r="BI461" i="2"/>
  <c r="BM461" i="2" s="1"/>
  <c r="BI462" i="2"/>
  <c r="BM462" i="2" s="1"/>
  <c r="BI463" i="2"/>
  <c r="BM463" i="2" s="1"/>
  <c r="BI464" i="2"/>
  <c r="BM464" i="2" s="1"/>
  <c r="BI465" i="2"/>
  <c r="BM465" i="2" s="1"/>
  <c r="BI466" i="2"/>
  <c r="BM466" i="2" s="1"/>
  <c r="BI467" i="2"/>
  <c r="BM467" i="2" s="1"/>
  <c r="BI468" i="2"/>
  <c r="BM468" i="2" s="1"/>
  <c r="BI469" i="2"/>
  <c r="BM469" i="2" s="1"/>
  <c r="BI470" i="2"/>
  <c r="BM470" i="2" s="1"/>
  <c r="BI471" i="2"/>
  <c r="BM471" i="2" s="1"/>
  <c r="BI472" i="2"/>
  <c r="BM472" i="2" s="1"/>
  <c r="BI473" i="2"/>
  <c r="BM473" i="2" s="1"/>
  <c r="BI474" i="2"/>
  <c r="BM474" i="2" s="1"/>
  <c r="BI475" i="2"/>
  <c r="BM475" i="2" s="1"/>
  <c r="BI476" i="2"/>
  <c r="BM476" i="2" s="1"/>
  <c r="BI477" i="2"/>
  <c r="BM477" i="2" s="1"/>
  <c r="BI478" i="2"/>
  <c r="BI479" i="2"/>
  <c r="BM479" i="2" s="1"/>
  <c r="BI480" i="2"/>
  <c r="BM480" i="2" s="1"/>
  <c r="BI481" i="2"/>
  <c r="BI482" i="2"/>
  <c r="BM482" i="2" s="1"/>
  <c r="BI483" i="2"/>
  <c r="BM483" i="2" s="1"/>
  <c r="BI484" i="2"/>
  <c r="BM484" i="2" s="1"/>
  <c r="BI485" i="2"/>
  <c r="BM485" i="2" s="1"/>
  <c r="BI486" i="2"/>
  <c r="BM486" i="2" s="1"/>
  <c r="BI487" i="2"/>
  <c r="BM487" i="2" s="1"/>
  <c r="BI488" i="2"/>
  <c r="BM488" i="2" s="1"/>
  <c r="BI489" i="2"/>
  <c r="BM489" i="2" s="1"/>
  <c r="BI490" i="2"/>
  <c r="BM490" i="2" s="1"/>
  <c r="BI491" i="2"/>
  <c r="BM491" i="2" s="1"/>
  <c r="BI492" i="2"/>
  <c r="BM492" i="2" s="1"/>
  <c r="BI493" i="2"/>
  <c r="BM493" i="2" s="1"/>
  <c r="BI494" i="2"/>
  <c r="BM494" i="2" s="1"/>
  <c r="BI495" i="2"/>
  <c r="BM495" i="2" s="1"/>
  <c r="BI496" i="2"/>
  <c r="BM496" i="2" s="1"/>
  <c r="BI497" i="2"/>
  <c r="BM497" i="2" s="1"/>
  <c r="BI498" i="2"/>
  <c r="BM498" i="2" s="1"/>
  <c r="BI499" i="2"/>
  <c r="BM499" i="2" s="1"/>
  <c r="BI500" i="2"/>
  <c r="BM500" i="2" s="1"/>
  <c r="BI501" i="2"/>
  <c r="BM501" i="2" s="1"/>
  <c r="BI502" i="2"/>
  <c r="BM502" i="2" s="1"/>
  <c r="BI503" i="2"/>
  <c r="BM503" i="2" s="1"/>
  <c r="BI504" i="2"/>
  <c r="BM504" i="2" s="1"/>
  <c r="BI505" i="2"/>
  <c r="BM505" i="2" s="1"/>
  <c r="BI506" i="2"/>
  <c r="BM506" i="2" s="1"/>
  <c r="BI507" i="2"/>
  <c r="BM507" i="2" s="1"/>
  <c r="BI508" i="2"/>
  <c r="BM508" i="2" s="1"/>
  <c r="BI509" i="2"/>
  <c r="BM509" i="2" s="1"/>
  <c r="BI510" i="2"/>
  <c r="BM510" i="2" s="1"/>
  <c r="BI511" i="2"/>
  <c r="BM511" i="2" s="1"/>
  <c r="BI512" i="2"/>
  <c r="BM512" i="2" s="1"/>
  <c r="BI513" i="2"/>
  <c r="BM513" i="2" s="1"/>
  <c r="BI514" i="2"/>
  <c r="BM514" i="2" s="1"/>
  <c r="BI515" i="2"/>
  <c r="BM515" i="2" s="1"/>
  <c r="BI516" i="2"/>
  <c r="BM516" i="2" s="1"/>
  <c r="BI517" i="2"/>
  <c r="BM517" i="2" s="1"/>
  <c r="BI518" i="2"/>
  <c r="BM518" i="2" s="1"/>
  <c r="BI519" i="2"/>
  <c r="BM519" i="2" s="1"/>
  <c r="BI520" i="2"/>
  <c r="BM520" i="2" s="1"/>
  <c r="BI521" i="2"/>
  <c r="BM521" i="2" s="1"/>
  <c r="BI522" i="2"/>
  <c r="BM522" i="2" s="1"/>
  <c r="BI523" i="2"/>
  <c r="BM523" i="2" s="1"/>
  <c r="BI524" i="2"/>
  <c r="BM524" i="2" s="1"/>
  <c r="BI525" i="2"/>
  <c r="BM525" i="2" s="1"/>
  <c r="BI526" i="2"/>
  <c r="BM526" i="2" s="1"/>
  <c r="BI527" i="2"/>
  <c r="BM527" i="2" s="1"/>
  <c r="BI528" i="2"/>
  <c r="BM528" i="2" s="1"/>
  <c r="BI529" i="2"/>
  <c r="BM529" i="2" s="1"/>
  <c r="BI530" i="2"/>
  <c r="BM530" i="2" s="1"/>
  <c r="BI531" i="2"/>
  <c r="BI532" i="2"/>
  <c r="BI533" i="2"/>
  <c r="BM533" i="2" s="1"/>
  <c r="BI534" i="2"/>
  <c r="BM534" i="2" s="1"/>
  <c r="BI535" i="2"/>
  <c r="BM535" i="2" s="1"/>
  <c r="BI536" i="2"/>
  <c r="BM536" i="2" s="1"/>
  <c r="BI537" i="2"/>
  <c r="BM537" i="2" s="1"/>
  <c r="BI538" i="2"/>
  <c r="BM538" i="2" s="1"/>
  <c r="BI539" i="2"/>
  <c r="BM539" i="2" s="1"/>
  <c r="BI540" i="2"/>
  <c r="BM540" i="2" s="1"/>
  <c r="BI541" i="2"/>
  <c r="BM541" i="2" s="1"/>
  <c r="BI542" i="2"/>
  <c r="BM542" i="2" s="1"/>
  <c r="BI543" i="2"/>
  <c r="BM543" i="2" s="1"/>
  <c r="BI544" i="2"/>
  <c r="BI545" i="2"/>
  <c r="BM545" i="2" s="1"/>
  <c r="BI546" i="2"/>
  <c r="BM546" i="2" s="1"/>
  <c r="BI547" i="2"/>
  <c r="BM547" i="2" s="1"/>
  <c r="BI548" i="2"/>
  <c r="BM548" i="2" s="1"/>
  <c r="BI549" i="2"/>
  <c r="BM549" i="2" s="1"/>
  <c r="BI550" i="2"/>
  <c r="BM550" i="2" s="1"/>
  <c r="BI551" i="2"/>
  <c r="BM551" i="2" s="1"/>
  <c r="BI552" i="2"/>
  <c r="BM552" i="2" s="1"/>
  <c r="BI553" i="2"/>
  <c r="BM553" i="2" s="1"/>
  <c r="BI554" i="2"/>
  <c r="BM554" i="2" s="1"/>
  <c r="BI555" i="2"/>
  <c r="BM555" i="2" s="1"/>
  <c r="BI556" i="2"/>
  <c r="BM556" i="2" s="1"/>
  <c r="BI557" i="2"/>
  <c r="BM557" i="2" s="1"/>
  <c r="BI558" i="2"/>
  <c r="BM558" i="2" s="1"/>
  <c r="BI559" i="2"/>
  <c r="BM559" i="2" s="1"/>
  <c r="BI560" i="2"/>
  <c r="BM560" i="2" s="1"/>
  <c r="BI561" i="2"/>
  <c r="BM561" i="2" s="1"/>
  <c r="BI562" i="2"/>
  <c r="BM562" i="2" s="1"/>
  <c r="BI563" i="2"/>
  <c r="BM563" i="2" s="1"/>
  <c r="BI564" i="2"/>
  <c r="BM564" i="2" s="1"/>
  <c r="BI565" i="2"/>
  <c r="BM565" i="2" s="1"/>
  <c r="BI566" i="2"/>
  <c r="BM566" i="2" s="1"/>
  <c r="BI567" i="2"/>
  <c r="BM567" i="2" s="1"/>
  <c r="BI568" i="2"/>
  <c r="BM568" i="2" s="1"/>
  <c r="BI569" i="2"/>
  <c r="BM569" i="2" s="1"/>
  <c r="BI570" i="2"/>
  <c r="BM570" i="2" s="1"/>
  <c r="BI571" i="2"/>
  <c r="BM571" i="2" s="1"/>
  <c r="BI572" i="2"/>
  <c r="BM572" i="2" s="1"/>
  <c r="BI573" i="2"/>
  <c r="BM573" i="2" s="1"/>
  <c r="BI574" i="2"/>
  <c r="BM574" i="2" s="1"/>
  <c r="BI575" i="2"/>
  <c r="BM575" i="2" s="1"/>
  <c r="BI576" i="2"/>
  <c r="BM576" i="2" s="1"/>
  <c r="BI577" i="2"/>
  <c r="BM577" i="2" s="1"/>
  <c r="BI578" i="2"/>
  <c r="BM578" i="2" s="1"/>
  <c r="BI579" i="2"/>
  <c r="BI580" i="2"/>
  <c r="BM580" i="2" s="1"/>
  <c r="BI581" i="2"/>
  <c r="BM581" i="2" s="1"/>
  <c r="BI582" i="2"/>
  <c r="BM582" i="2" s="1"/>
  <c r="BI583" i="2"/>
  <c r="BM583" i="2" s="1"/>
  <c r="BI584" i="2"/>
  <c r="BI585" i="2"/>
  <c r="BM585" i="2" s="1"/>
  <c r="BI586" i="2"/>
  <c r="BM586" i="2" s="1"/>
  <c r="BI587" i="2"/>
  <c r="BM587" i="2" s="1"/>
  <c r="BI588" i="2"/>
  <c r="BM588" i="2" s="1"/>
  <c r="BI589" i="2"/>
  <c r="BM589" i="2" s="1"/>
  <c r="BI590" i="2"/>
  <c r="BM590" i="2" s="1"/>
  <c r="BI591" i="2"/>
  <c r="BM591" i="2" s="1"/>
  <c r="BI592" i="2"/>
  <c r="BM592" i="2" s="1"/>
  <c r="BI593" i="2"/>
  <c r="BM593" i="2" s="1"/>
  <c r="BI594" i="2"/>
  <c r="BM594" i="2" s="1"/>
  <c r="BI595" i="2"/>
  <c r="BM595" i="2" s="1"/>
  <c r="BI596" i="2"/>
  <c r="BM596" i="2" s="1"/>
  <c r="BI597" i="2"/>
  <c r="BM597" i="2" s="1"/>
  <c r="BI598" i="2"/>
  <c r="BM598" i="2" s="1"/>
  <c r="BI599" i="2"/>
  <c r="BM599" i="2" s="1"/>
  <c r="BI600" i="2"/>
  <c r="BM600" i="2" s="1"/>
  <c r="BI601" i="2"/>
  <c r="BM601" i="2" s="1"/>
  <c r="BI602" i="2"/>
  <c r="BM602" i="2" s="1"/>
  <c r="BI603" i="2"/>
  <c r="BM603" i="2" s="1"/>
  <c r="BI604" i="2"/>
  <c r="BM604" i="2" s="1"/>
  <c r="BI605" i="2"/>
  <c r="BM605" i="2" s="1"/>
  <c r="BI606" i="2"/>
  <c r="BM606" i="2" s="1"/>
  <c r="BI607" i="2"/>
  <c r="BM607" i="2" s="1"/>
  <c r="BI608" i="2"/>
  <c r="BM608" i="2" s="1"/>
  <c r="BI609" i="2"/>
  <c r="BM609" i="2" s="1"/>
  <c r="BI610" i="2"/>
  <c r="BM610" i="2" s="1"/>
  <c r="BI611" i="2"/>
  <c r="BM611" i="2" s="1"/>
  <c r="BI612" i="2"/>
  <c r="BM612" i="2" s="1"/>
  <c r="BI613" i="2"/>
  <c r="BM613" i="2" s="1"/>
  <c r="BI614" i="2"/>
  <c r="BM614" i="2" s="1"/>
  <c r="BI615" i="2"/>
  <c r="BM615" i="2" s="1"/>
  <c r="BI616" i="2"/>
  <c r="BI617" i="2"/>
  <c r="BI618" i="2"/>
  <c r="BM618" i="2" s="1"/>
  <c r="BI619" i="2"/>
  <c r="BM619" i="2" s="1"/>
  <c r="BI620" i="2"/>
  <c r="BM620" i="2" s="1"/>
  <c r="BI621" i="2"/>
  <c r="BM621" i="2" s="1"/>
  <c r="BI622" i="2"/>
  <c r="BI623" i="2"/>
  <c r="BM623" i="2" s="1"/>
  <c r="BI624" i="2"/>
  <c r="BM624" i="2" s="1"/>
  <c r="BI625" i="2"/>
  <c r="BM625" i="2" s="1"/>
  <c r="BI626" i="2"/>
  <c r="BM626" i="2" s="1"/>
  <c r="BI627" i="2"/>
  <c r="BM627" i="2" s="1"/>
  <c r="BI628" i="2"/>
  <c r="BM628" i="2" s="1"/>
  <c r="BI629" i="2"/>
  <c r="BM629" i="2" s="1"/>
  <c r="BI630" i="2"/>
  <c r="BM630" i="2" s="1"/>
  <c r="BI631" i="2"/>
  <c r="BM631" i="2" s="1"/>
  <c r="BI632" i="2"/>
  <c r="BM632" i="2" s="1"/>
  <c r="BI633" i="2"/>
  <c r="BM633" i="2" s="1"/>
  <c r="BI634" i="2"/>
  <c r="BM634" i="2" s="1"/>
  <c r="BI635" i="2"/>
  <c r="BM635" i="2" s="1"/>
  <c r="BI636" i="2"/>
  <c r="BM636" i="2" s="1"/>
  <c r="BI637" i="2"/>
  <c r="BM637" i="2" s="1"/>
  <c r="BI638" i="2"/>
  <c r="BM638" i="2" s="1"/>
  <c r="BI639" i="2"/>
  <c r="BM639" i="2" s="1"/>
  <c r="BI640" i="2"/>
  <c r="BM640" i="2" s="1"/>
  <c r="BI641" i="2"/>
  <c r="BM641" i="2" s="1"/>
  <c r="BI642" i="2"/>
  <c r="BM642" i="2" s="1"/>
  <c r="BI643" i="2"/>
  <c r="BM643" i="2" s="1"/>
  <c r="BI644" i="2"/>
  <c r="BM644" i="2" s="1"/>
  <c r="BI645" i="2"/>
  <c r="BM645" i="2" s="1"/>
  <c r="BI646" i="2"/>
  <c r="BM646" i="2" s="1"/>
  <c r="BI647" i="2"/>
  <c r="BM647" i="2" s="1"/>
  <c r="BI648" i="2"/>
  <c r="BM648" i="2" s="1"/>
  <c r="BI649" i="2"/>
  <c r="BM649" i="2" s="1"/>
  <c r="BI650" i="2"/>
  <c r="BM650" i="2" s="1"/>
  <c r="BI651" i="2"/>
  <c r="BM651" i="2" s="1"/>
  <c r="BI652" i="2"/>
  <c r="BM652" i="2" s="1"/>
  <c r="BI653" i="2"/>
  <c r="BM653" i="2" s="1"/>
  <c r="BI654" i="2"/>
  <c r="BI655" i="2"/>
  <c r="BM655" i="2" s="1"/>
  <c r="BI656" i="2"/>
  <c r="BM656" i="2" s="1"/>
  <c r="BI657" i="2"/>
  <c r="BM657" i="2" s="1"/>
  <c r="BI658" i="2"/>
  <c r="BM658" i="2" s="1"/>
  <c r="BI659" i="2"/>
  <c r="BM659" i="2" s="1"/>
  <c r="BI660" i="2"/>
  <c r="BM660" i="2" s="1"/>
  <c r="BI661" i="2"/>
  <c r="BM661" i="2" s="1"/>
  <c r="BI662" i="2"/>
  <c r="BM662" i="2" s="1"/>
  <c r="BI663" i="2"/>
  <c r="BM663" i="2" s="1"/>
  <c r="BI664" i="2"/>
  <c r="BM664" i="2" s="1"/>
  <c r="BI665" i="2"/>
  <c r="BM665" i="2" s="1"/>
  <c r="BI666" i="2"/>
  <c r="BM666" i="2" s="1"/>
  <c r="BI667" i="2"/>
  <c r="BM667" i="2" s="1"/>
  <c r="BI668" i="2"/>
  <c r="BI669" i="2"/>
  <c r="BM669" i="2" s="1"/>
  <c r="BI670" i="2"/>
  <c r="BM670" i="2" s="1"/>
  <c r="BI671" i="2"/>
  <c r="BM671" i="2" s="1"/>
  <c r="BI672" i="2"/>
  <c r="BM672" i="2" s="1"/>
  <c r="BI673" i="2"/>
  <c r="BM673" i="2" s="1"/>
  <c r="BI674" i="2"/>
  <c r="BM674" i="2" s="1"/>
  <c r="BI675" i="2"/>
  <c r="BM675" i="2" s="1"/>
  <c r="BI676" i="2"/>
  <c r="BM676" i="2" s="1"/>
  <c r="BI677" i="2"/>
  <c r="BM677" i="2" s="1"/>
  <c r="BI678" i="2"/>
  <c r="BM678" i="2" s="1"/>
  <c r="BI679" i="2"/>
  <c r="BM679" i="2" s="1"/>
  <c r="BI680" i="2"/>
  <c r="BM680" i="2" s="1"/>
  <c r="BI681" i="2"/>
  <c r="BM681" i="2" s="1"/>
  <c r="BI682" i="2"/>
  <c r="BM682" i="2" s="1"/>
  <c r="BI683" i="2"/>
  <c r="BM683" i="2" s="1"/>
  <c r="BI684" i="2"/>
  <c r="BM684" i="2" s="1"/>
  <c r="BI685" i="2"/>
  <c r="BM685" i="2" s="1"/>
  <c r="BI686" i="2"/>
  <c r="BM686" i="2" s="1"/>
  <c r="BI687" i="2"/>
  <c r="BM687" i="2" s="1"/>
  <c r="BI688" i="2"/>
  <c r="BM688" i="2" s="1"/>
  <c r="BI689" i="2"/>
  <c r="BM689" i="2" s="1"/>
  <c r="BI690" i="2"/>
  <c r="BM690" i="2" s="1"/>
  <c r="BI691" i="2"/>
  <c r="BM691" i="2" s="1"/>
  <c r="BI692" i="2"/>
  <c r="BM692" i="2" s="1"/>
  <c r="BI693" i="2"/>
  <c r="BM693" i="2" s="1"/>
  <c r="BI694" i="2"/>
  <c r="BM694" i="2" s="1"/>
  <c r="BI695" i="2"/>
  <c r="BM695" i="2" s="1"/>
  <c r="BI696" i="2"/>
  <c r="BM696" i="2" s="1"/>
  <c r="BI697" i="2"/>
  <c r="BM697" i="2" s="1"/>
  <c r="BI698" i="2"/>
  <c r="BM698" i="2" s="1"/>
  <c r="BI699" i="2"/>
  <c r="BM699" i="2" s="1"/>
  <c r="BI700" i="2"/>
  <c r="BM700" i="2" s="1"/>
  <c r="BI701" i="2"/>
  <c r="BM701" i="2" s="1"/>
  <c r="BI702" i="2"/>
  <c r="BM702" i="2" s="1"/>
  <c r="BI703" i="2"/>
  <c r="BM703" i="2" s="1"/>
  <c r="BI704" i="2"/>
  <c r="BM704" i="2" s="1"/>
  <c r="BI705" i="2"/>
  <c r="BM705" i="2" s="1"/>
  <c r="BI706" i="2"/>
  <c r="BM706" i="2" s="1"/>
  <c r="BI707" i="2"/>
  <c r="BM707" i="2" s="1"/>
  <c r="BI708" i="2"/>
  <c r="BM708" i="2" s="1"/>
  <c r="BI709" i="2"/>
  <c r="BM709" i="2" s="1"/>
  <c r="BI710" i="2"/>
  <c r="BM710" i="2" s="1"/>
  <c r="BI711" i="2"/>
  <c r="BM711" i="2" s="1"/>
  <c r="BI712" i="2"/>
  <c r="BM712" i="2" s="1"/>
  <c r="BI713" i="2"/>
  <c r="BM713" i="2" s="1"/>
  <c r="BI714" i="2"/>
  <c r="BM714" i="2" s="1"/>
  <c r="BI715" i="2"/>
  <c r="BM715" i="2" s="1"/>
  <c r="BI716" i="2"/>
  <c r="BM716" i="2" s="1"/>
  <c r="BI717" i="2"/>
  <c r="BM717" i="2" s="1"/>
  <c r="BI718" i="2"/>
  <c r="BM718" i="2" s="1"/>
  <c r="BI719" i="2"/>
  <c r="BM719" i="2" s="1"/>
  <c r="BI720" i="2"/>
  <c r="BM720" i="2" s="1"/>
  <c r="BI721" i="2"/>
  <c r="BM721" i="2" s="1"/>
  <c r="BI722" i="2"/>
  <c r="BM722" i="2" s="1"/>
  <c r="BI723" i="2"/>
  <c r="BM723" i="2" s="1"/>
  <c r="BI724" i="2"/>
  <c r="BM724" i="2" s="1"/>
  <c r="BI725" i="2"/>
  <c r="BM725" i="2" s="1"/>
  <c r="BI726" i="2"/>
  <c r="BM726" i="2" s="1"/>
  <c r="BI727" i="2"/>
  <c r="BM727" i="2" s="1"/>
  <c r="BI728" i="2"/>
  <c r="BM728" i="2" s="1"/>
  <c r="BI729" i="2"/>
  <c r="BM729" i="2" s="1"/>
  <c r="BI730" i="2"/>
  <c r="BM730" i="2" s="1"/>
  <c r="BI731" i="2"/>
  <c r="BM731" i="2" s="1"/>
  <c r="BI732" i="2"/>
  <c r="BM732" i="2" s="1"/>
  <c r="BI733" i="2"/>
  <c r="BM733" i="2" s="1"/>
  <c r="BI734" i="2"/>
  <c r="BM734" i="2" s="1"/>
  <c r="BI735" i="2"/>
  <c r="BM735" i="2" s="1"/>
  <c r="BI736" i="2"/>
  <c r="BI737" i="2"/>
  <c r="BM737" i="2" s="1"/>
  <c r="BI738" i="2"/>
  <c r="BM738" i="2" s="1"/>
  <c r="BI739" i="2"/>
  <c r="BM739" i="2" s="1"/>
  <c r="BI740" i="2"/>
  <c r="BM740" i="2" s="1"/>
  <c r="BI741" i="2"/>
  <c r="BM741" i="2" s="1"/>
  <c r="BI742" i="2"/>
  <c r="BM742" i="2" s="1"/>
  <c r="BI743" i="2"/>
  <c r="BM743" i="2" s="1"/>
  <c r="BI744" i="2"/>
  <c r="BM744" i="2" s="1"/>
  <c r="BI745" i="2"/>
  <c r="BM745" i="2" s="1"/>
  <c r="BI746" i="2"/>
  <c r="BM746" i="2" s="1"/>
  <c r="BI747" i="2"/>
  <c r="BM747" i="2" s="1"/>
  <c r="BI748" i="2"/>
  <c r="BM748" i="2" s="1"/>
  <c r="BI749" i="2"/>
  <c r="BM749" i="2" s="1"/>
  <c r="BI750" i="2"/>
  <c r="BM750" i="2" s="1"/>
  <c r="BI751" i="2"/>
  <c r="BM751" i="2" s="1"/>
  <c r="BI752" i="2"/>
  <c r="BM752" i="2" s="1"/>
  <c r="BI753" i="2"/>
  <c r="BM753" i="2" s="1"/>
  <c r="BI754" i="2"/>
  <c r="BM754" i="2" s="1"/>
  <c r="BI755" i="2"/>
  <c r="BM755" i="2" s="1"/>
  <c r="BI756" i="2"/>
  <c r="BM756" i="2" s="1"/>
  <c r="BI757" i="2"/>
  <c r="BI758" i="2"/>
  <c r="BM758" i="2" s="1"/>
  <c r="BI759" i="2"/>
  <c r="BM759" i="2" s="1"/>
  <c r="BI760" i="2"/>
  <c r="BI761" i="2"/>
  <c r="BM761" i="2" s="1"/>
  <c r="BI762" i="2"/>
  <c r="BM762" i="2" s="1"/>
  <c r="BI763" i="2"/>
  <c r="BM763" i="2" s="1"/>
  <c r="BI764" i="2"/>
  <c r="BM764" i="2" s="1"/>
  <c r="BI765" i="2"/>
  <c r="BM765" i="2" s="1"/>
  <c r="BI766" i="2"/>
  <c r="BM766" i="2" s="1"/>
  <c r="BI767" i="2"/>
  <c r="BM767" i="2" s="1"/>
  <c r="BI768" i="2"/>
  <c r="BM768" i="2" s="1"/>
  <c r="BI769" i="2"/>
  <c r="BM769" i="2" s="1"/>
  <c r="BI770" i="2"/>
  <c r="BM770" i="2" s="1"/>
  <c r="BI771" i="2"/>
  <c r="BM771" i="2" s="1"/>
  <c r="BI772" i="2"/>
  <c r="BM772" i="2" s="1"/>
  <c r="BI773" i="2"/>
  <c r="BM773" i="2" s="1"/>
  <c r="BI774" i="2"/>
  <c r="BM774" i="2" s="1"/>
  <c r="BI775" i="2"/>
  <c r="BM775" i="2" s="1"/>
  <c r="BI776" i="2"/>
  <c r="BM776" i="2" s="1"/>
  <c r="BI777" i="2"/>
  <c r="BM777" i="2" s="1"/>
  <c r="BI778" i="2"/>
  <c r="BM778" i="2" s="1"/>
  <c r="BI779" i="2"/>
  <c r="BM779" i="2" s="1"/>
  <c r="BI780" i="2"/>
  <c r="BM780" i="2" s="1"/>
  <c r="BI781" i="2"/>
  <c r="BM781" i="2" s="1"/>
  <c r="BI782" i="2"/>
  <c r="BM782" i="2" s="1"/>
  <c r="BI783" i="2"/>
  <c r="BM783" i="2" s="1"/>
  <c r="BI784" i="2"/>
  <c r="BM784" i="2" s="1"/>
  <c r="BI785" i="2"/>
  <c r="BI786" i="2"/>
  <c r="BM786" i="2" s="1"/>
  <c r="BI787" i="2"/>
  <c r="BM787" i="2" s="1"/>
  <c r="BI788" i="2"/>
  <c r="BI789" i="2"/>
  <c r="BM789" i="2" s="1"/>
  <c r="BI790" i="2"/>
  <c r="BM790" i="2" s="1"/>
  <c r="BI791" i="2"/>
  <c r="BM791" i="2" s="1"/>
  <c r="BI792" i="2"/>
  <c r="BM792" i="2" s="1"/>
  <c r="BI793" i="2"/>
  <c r="BM793" i="2" s="1"/>
  <c r="BI794" i="2"/>
  <c r="BM794" i="2" s="1"/>
  <c r="BI795" i="2"/>
  <c r="BM795" i="2" s="1"/>
  <c r="BI796" i="2"/>
  <c r="BM796" i="2" s="1"/>
  <c r="BI797" i="2"/>
  <c r="BM797" i="2" s="1"/>
  <c r="BI798" i="2"/>
  <c r="BM798" i="2" s="1"/>
  <c r="BI799" i="2"/>
  <c r="BM799" i="2" s="1"/>
  <c r="BI800" i="2"/>
  <c r="BM800" i="2" s="1"/>
  <c r="BI801" i="2"/>
  <c r="BM801" i="2" s="1"/>
  <c r="BI802" i="2"/>
  <c r="BM802" i="2" s="1"/>
  <c r="BI803" i="2"/>
  <c r="BM803" i="2" s="1"/>
  <c r="BI804" i="2"/>
  <c r="BM804" i="2" s="1"/>
  <c r="BI805" i="2"/>
  <c r="BM805" i="2" s="1"/>
  <c r="BI806" i="2"/>
  <c r="BM806" i="2" s="1"/>
  <c r="BI807" i="2"/>
  <c r="BM807" i="2" s="1"/>
  <c r="BI808" i="2"/>
  <c r="BM808" i="2" s="1"/>
  <c r="BI809" i="2"/>
  <c r="BM809" i="2" s="1"/>
  <c r="BI810" i="2"/>
  <c r="BM810" i="2" s="1"/>
  <c r="BI811" i="2"/>
  <c r="BM811" i="2" s="1"/>
  <c r="BI812" i="2"/>
  <c r="BM812" i="2" s="1"/>
  <c r="BI813" i="2"/>
  <c r="BM813" i="2" s="1"/>
  <c r="BI814" i="2"/>
  <c r="BM814" i="2" s="1"/>
  <c r="BI815" i="2"/>
  <c r="BM815" i="2" s="1"/>
  <c r="BI816" i="2"/>
  <c r="BM816" i="2" s="1"/>
  <c r="BI817" i="2"/>
  <c r="BM817" i="2" s="1"/>
  <c r="BI818" i="2"/>
  <c r="BM818" i="2" s="1"/>
  <c r="BI819" i="2"/>
  <c r="BM819" i="2" s="1"/>
  <c r="BI820" i="2"/>
  <c r="BM820" i="2" s="1"/>
  <c r="BI821" i="2"/>
  <c r="BM821" i="2" s="1"/>
  <c r="BI822" i="2"/>
  <c r="BM822" i="2" s="1"/>
  <c r="BI823" i="2"/>
  <c r="BM823" i="2" s="1"/>
  <c r="BI824" i="2"/>
  <c r="BM824" i="2" s="1"/>
  <c r="BI825" i="2"/>
  <c r="BM825" i="2" s="1"/>
  <c r="BI826" i="2"/>
  <c r="BM826" i="2" s="1"/>
  <c r="BI827" i="2"/>
  <c r="BM827" i="2" s="1"/>
  <c r="BI828" i="2"/>
  <c r="BM828" i="2" s="1"/>
  <c r="BI829" i="2"/>
  <c r="BM829" i="2" s="1"/>
  <c r="BI830" i="2"/>
  <c r="BM830" i="2" s="1"/>
  <c r="BI831" i="2"/>
  <c r="BM831" i="2" s="1"/>
  <c r="BI832" i="2"/>
  <c r="BM832" i="2" s="1"/>
  <c r="BI833" i="2"/>
  <c r="BM833" i="2" s="1"/>
  <c r="BI834" i="2"/>
  <c r="BM834" i="2" s="1"/>
  <c r="BI835" i="2"/>
  <c r="BM835" i="2" s="1"/>
  <c r="BI836" i="2"/>
  <c r="BM836" i="2" s="1"/>
  <c r="BI837" i="2"/>
  <c r="BM837" i="2" s="1"/>
  <c r="BI838" i="2"/>
  <c r="BM838" i="2" s="1"/>
  <c r="BI839" i="2"/>
  <c r="BM839" i="2" s="1"/>
  <c r="BI840" i="2"/>
  <c r="BM840" i="2" s="1"/>
  <c r="BI841" i="2"/>
  <c r="BM841" i="2" s="1"/>
  <c r="BI842" i="2"/>
  <c r="BM842" i="2" s="1"/>
  <c r="BI843" i="2"/>
  <c r="BM843" i="2" s="1"/>
  <c r="BI844" i="2"/>
  <c r="BM844" i="2" s="1"/>
  <c r="BI845" i="2"/>
  <c r="BM845" i="2" s="1"/>
  <c r="BI846" i="2"/>
  <c r="BM846" i="2" s="1"/>
  <c r="BI847" i="2"/>
  <c r="BM847" i="2" s="1"/>
  <c r="BI848" i="2"/>
  <c r="BM848" i="2" s="1"/>
  <c r="BI849" i="2"/>
  <c r="BM849" i="2" s="1"/>
  <c r="BI850" i="2"/>
  <c r="BM850" i="2" s="1"/>
  <c r="BI851" i="2"/>
  <c r="BM851" i="2" s="1"/>
  <c r="BI852" i="2"/>
  <c r="BM852" i="2" s="1"/>
  <c r="BI853" i="2"/>
  <c r="BM853" i="2" s="1"/>
  <c r="BI854" i="2"/>
  <c r="BM854" i="2" s="1"/>
  <c r="BI855" i="2"/>
  <c r="BM855" i="2" s="1"/>
  <c r="BI856" i="2"/>
  <c r="BM856" i="2" s="1"/>
  <c r="BI857" i="2"/>
  <c r="BM857" i="2" s="1"/>
  <c r="BI858" i="2"/>
  <c r="BM858" i="2" s="1"/>
  <c r="BI859" i="2"/>
  <c r="BM859" i="2" s="1"/>
  <c r="BI860" i="2"/>
  <c r="BM860" i="2" s="1"/>
  <c r="BI861" i="2"/>
  <c r="BI862" i="2"/>
  <c r="BI863" i="2"/>
  <c r="BM863" i="2" s="1"/>
  <c r="BI864" i="2"/>
  <c r="BI865" i="2"/>
  <c r="BM865" i="2" s="1"/>
  <c r="BI866" i="2"/>
  <c r="BM866" i="2" s="1"/>
  <c r="BI867" i="2"/>
  <c r="BM867" i="2" s="1"/>
  <c r="BI868" i="2"/>
  <c r="BM868" i="2" s="1"/>
  <c r="BI869" i="2"/>
  <c r="BM869" i="2" s="1"/>
  <c r="BI870" i="2"/>
  <c r="BM870" i="2" s="1"/>
  <c r="BI871" i="2"/>
  <c r="BM871" i="2" s="1"/>
  <c r="BI872" i="2"/>
  <c r="BM872" i="2" s="1"/>
  <c r="BI873" i="2"/>
  <c r="BM873" i="2" s="1"/>
  <c r="BI874" i="2"/>
  <c r="BM874" i="2" s="1"/>
  <c r="BI875" i="2"/>
  <c r="BM875" i="2" s="1"/>
  <c r="BI876" i="2"/>
  <c r="BM876" i="2" s="1"/>
  <c r="BI877" i="2"/>
  <c r="BM877" i="2" s="1"/>
  <c r="BI878" i="2"/>
  <c r="BM878" i="2" s="1"/>
  <c r="BI879" i="2"/>
  <c r="BM879" i="2" s="1"/>
  <c r="BI880" i="2"/>
  <c r="BM880" i="2" s="1"/>
  <c r="BI881" i="2"/>
  <c r="BM881" i="2" s="1"/>
  <c r="BI882" i="2"/>
  <c r="BM882" i="2" s="1"/>
  <c r="BI883" i="2"/>
  <c r="BM883" i="2" s="1"/>
  <c r="BI884" i="2"/>
  <c r="BM884" i="2" s="1"/>
  <c r="BI885" i="2"/>
  <c r="BM885" i="2" s="1"/>
  <c r="BI886" i="2"/>
  <c r="BM886" i="2" s="1"/>
  <c r="BI887" i="2"/>
  <c r="BM887" i="2" s="1"/>
  <c r="BI888" i="2"/>
  <c r="BM888" i="2" s="1"/>
  <c r="BI889" i="2"/>
  <c r="BI890" i="2"/>
  <c r="BM890" i="2" s="1"/>
  <c r="BI891" i="2"/>
  <c r="BI892" i="2"/>
  <c r="BM892" i="2" s="1"/>
  <c r="BI893" i="2"/>
  <c r="BM893" i="2" s="1"/>
  <c r="BI894" i="2"/>
  <c r="BM894" i="2" s="1"/>
  <c r="BI895" i="2"/>
  <c r="BM895" i="2" s="1"/>
  <c r="BI896" i="2"/>
  <c r="BM896" i="2" s="1"/>
  <c r="BI897" i="2"/>
  <c r="BM897" i="2" s="1"/>
  <c r="BI898" i="2"/>
  <c r="BM898" i="2" s="1"/>
  <c r="BI899" i="2"/>
  <c r="BM899" i="2" s="1"/>
  <c r="BI900" i="2"/>
  <c r="BM900" i="2" s="1"/>
  <c r="BI901" i="2"/>
  <c r="BM901" i="2" s="1"/>
  <c r="BI902" i="2"/>
  <c r="BM902" i="2" s="1"/>
  <c r="BI903" i="2"/>
  <c r="BM903" i="2" s="1"/>
  <c r="BI904" i="2"/>
  <c r="BM904" i="2" s="1"/>
  <c r="BI905" i="2"/>
  <c r="BM905" i="2" s="1"/>
  <c r="BI906" i="2"/>
  <c r="BM906" i="2" s="1"/>
  <c r="BI907" i="2"/>
  <c r="BM907" i="2" s="1"/>
  <c r="BI908" i="2"/>
  <c r="BM908" i="2" s="1"/>
  <c r="BI909" i="2"/>
  <c r="BM909" i="2" s="1"/>
  <c r="BI910" i="2"/>
  <c r="BM910" i="2" s="1"/>
  <c r="BI911" i="2"/>
  <c r="BM911" i="2" s="1"/>
  <c r="BI912" i="2"/>
  <c r="BM912" i="2" s="1"/>
  <c r="BI913" i="2"/>
  <c r="BM913" i="2" s="1"/>
  <c r="BI914" i="2"/>
  <c r="BM914" i="2" s="1"/>
  <c r="BI915" i="2"/>
  <c r="BI916" i="2"/>
  <c r="BM916" i="2" s="1"/>
  <c r="BI917" i="2"/>
  <c r="BM917" i="2" s="1"/>
  <c r="BI918" i="2"/>
  <c r="BM918" i="2" s="1"/>
  <c r="BI919" i="2"/>
  <c r="BM919" i="2" s="1"/>
  <c r="BI920" i="2"/>
  <c r="BM920" i="2" s="1"/>
  <c r="BI921" i="2"/>
  <c r="BM921" i="2" s="1"/>
  <c r="BI922" i="2"/>
  <c r="BM922" i="2" s="1"/>
  <c r="BI923" i="2"/>
  <c r="BM923" i="2" s="1"/>
  <c r="BI924" i="2"/>
  <c r="BM924" i="2" s="1"/>
  <c r="BI925" i="2"/>
  <c r="BM925" i="2" s="1"/>
  <c r="BI926" i="2"/>
  <c r="BM926" i="2" s="1"/>
  <c r="BI927" i="2"/>
  <c r="BM927" i="2" s="1"/>
  <c r="BI928" i="2"/>
  <c r="BM928" i="2" s="1"/>
  <c r="BI929" i="2"/>
  <c r="BM929" i="2" s="1"/>
  <c r="BI930" i="2"/>
  <c r="BM930" i="2" s="1"/>
  <c r="BI931" i="2"/>
  <c r="BM931" i="2" s="1"/>
  <c r="BI932" i="2"/>
  <c r="BM932" i="2" s="1"/>
  <c r="BI933" i="2"/>
  <c r="BM933" i="2" s="1"/>
  <c r="BI934" i="2"/>
  <c r="BM934" i="2" s="1"/>
  <c r="BI935" i="2"/>
  <c r="BM935" i="2" s="1"/>
  <c r="BI936" i="2"/>
  <c r="BM936" i="2" s="1"/>
  <c r="BI937" i="2"/>
  <c r="BI938" i="2"/>
  <c r="BM938" i="2" s="1"/>
  <c r="BI939" i="2"/>
  <c r="BI940" i="2"/>
  <c r="BM940" i="2" s="1"/>
  <c r="BI941" i="2"/>
  <c r="BI942" i="2"/>
  <c r="BM942" i="2" s="1"/>
  <c r="BI943" i="2"/>
  <c r="BM943" i="2" s="1"/>
  <c r="BI944" i="2"/>
  <c r="BM944" i="2" s="1"/>
  <c r="BI945" i="2"/>
  <c r="BM945" i="2" s="1"/>
  <c r="BI946" i="2"/>
  <c r="BM946" i="2" s="1"/>
  <c r="BI947" i="2"/>
  <c r="BM947" i="2" s="1"/>
  <c r="BI948" i="2"/>
  <c r="BM948" i="2" s="1"/>
  <c r="BI949" i="2"/>
  <c r="BM949" i="2" s="1"/>
  <c r="BI950" i="2"/>
  <c r="BM950" i="2" s="1"/>
  <c r="BI951" i="2"/>
  <c r="BM951" i="2" s="1"/>
  <c r="BI952" i="2"/>
  <c r="BM952" i="2" s="1"/>
  <c r="BI953" i="2"/>
  <c r="BM953" i="2" s="1"/>
  <c r="BI954" i="2"/>
  <c r="BM954" i="2" s="1"/>
  <c r="BI955" i="2"/>
  <c r="BM955" i="2" s="1"/>
  <c r="BI956" i="2"/>
  <c r="BM956" i="2" s="1"/>
  <c r="BI957" i="2"/>
  <c r="BI958" i="2"/>
  <c r="BM958" i="2" s="1"/>
  <c r="BI959" i="2"/>
  <c r="BM959" i="2" s="1"/>
  <c r="BI960" i="2"/>
  <c r="BM960" i="2" s="1"/>
  <c r="BI961" i="2"/>
  <c r="BM961" i="2" s="1"/>
  <c r="BI962" i="2"/>
  <c r="BM962" i="2" s="1"/>
  <c r="BI963" i="2"/>
  <c r="BI964" i="2"/>
  <c r="BM964" i="2" s="1"/>
  <c r="BI965" i="2"/>
  <c r="BM965" i="2" s="1"/>
  <c r="BI966" i="2"/>
  <c r="BM966" i="2" s="1"/>
  <c r="BI967" i="2"/>
  <c r="BM967" i="2" s="1"/>
  <c r="BI968" i="2"/>
  <c r="BM968" i="2" s="1"/>
  <c r="BI969" i="2"/>
  <c r="BM969" i="2" s="1"/>
  <c r="BI970" i="2"/>
  <c r="BM970" i="2" s="1"/>
  <c r="BI971" i="2"/>
  <c r="BM971" i="2" s="1"/>
  <c r="BI972" i="2"/>
  <c r="BM972" i="2" s="1"/>
  <c r="BI973" i="2"/>
  <c r="BM973" i="2" s="1"/>
  <c r="BI974" i="2"/>
  <c r="BM974" i="2" s="1"/>
  <c r="BI975" i="2"/>
  <c r="BM975" i="2" s="1"/>
  <c r="BI976" i="2"/>
  <c r="BM976" i="2" s="1"/>
  <c r="BI977" i="2"/>
  <c r="BM977" i="2" s="1"/>
  <c r="BI978" i="2"/>
  <c r="BM978" i="2" s="1"/>
  <c r="BI979" i="2"/>
  <c r="BM979" i="2" s="1"/>
  <c r="BI980" i="2"/>
  <c r="BM980" i="2" s="1"/>
  <c r="BI981" i="2"/>
  <c r="BM981" i="2" s="1"/>
  <c r="BI982" i="2"/>
  <c r="BM982" i="2" s="1"/>
  <c r="BI983" i="2"/>
  <c r="BM983" i="2" s="1"/>
  <c r="BI984" i="2"/>
  <c r="BM984" i="2" s="1"/>
  <c r="BI985" i="2"/>
  <c r="BM985" i="2" s="1"/>
  <c r="BI986" i="2"/>
  <c r="BM986" i="2" s="1"/>
  <c r="BI987" i="2"/>
  <c r="BM987" i="2" s="1"/>
  <c r="BI988" i="2"/>
  <c r="BM988" i="2" s="1"/>
  <c r="BI989" i="2"/>
  <c r="BM989" i="2" s="1"/>
  <c r="BI990" i="2"/>
  <c r="BM990" i="2" s="1"/>
  <c r="BI991" i="2"/>
  <c r="BM991" i="2" s="1"/>
  <c r="BI992" i="2"/>
  <c r="BM992" i="2" s="1"/>
  <c r="BI993" i="2"/>
  <c r="BM993" i="2" s="1"/>
  <c r="BI994" i="2"/>
  <c r="BM994" i="2" s="1"/>
  <c r="BI995" i="2"/>
  <c r="BM995" i="2" s="1"/>
  <c r="BI996" i="2"/>
  <c r="BM996" i="2" s="1"/>
  <c r="BI997" i="2"/>
  <c r="BM997" i="2" s="1"/>
  <c r="BI998" i="2"/>
  <c r="BM998" i="2" s="1"/>
  <c r="BI999" i="2"/>
  <c r="BM999" i="2" s="1"/>
  <c r="BI1000" i="2"/>
  <c r="BM1000" i="2" s="1"/>
  <c r="BI1001" i="2"/>
  <c r="BM1001" i="2" s="1"/>
  <c r="BI1002" i="2"/>
  <c r="BM1002" i="2" s="1"/>
  <c r="BI1003" i="2"/>
  <c r="BM1003" i="2" s="1"/>
  <c r="BI1004" i="2"/>
  <c r="BM1004" i="2" s="1"/>
  <c r="BI1005" i="2"/>
  <c r="BI1006" i="2"/>
  <c r="BI1007" i="2"/>
  <c r="BM1007" i="2" s="1"/>
  <c r="BI1008" i="2"/>
  <c r="BI1009" i="2"/>
  <c r="BM1009" i="2" s="1"/>
  <c r="BI1010" i="2"/>
  <c r="BM1010" i="2" s="1"/>
  <c r="BI1011" i="2"/>
  <c r="BM1011" i="2" s="1"/>
  <c r="BI1012" i="2"/>
  <c r="BM1012" i="2" s="1"/>
  <c r="BI1013" i="2"/>
  <c r="BM1013" i="2" s="1"/>
  <c r="BI1014" i="2"/>
  <c r="BM1014" i="2" s="1"/>
  <c r="BI1015" i="2"/>
  <c r="BM1015" i="2" s="1"/>
  <c r="BI1016" i="2"/>
  <c r="BM1016" i="2" s="1"/>
  <c r="BI1017" i="2"/>
  <c r="BM1017" i="2" s="1"/>
  <c r="BI1018" i="2"/>
  <c r="BM1018" i="2" s="1"/>
  <c r="BI1019" i="2"/>
  <c r="BM1019" i="2" s="1"/>
  <c r="BI1020" i="2"/>
  <c r="BM1020" i="2" s="1"/>
  <c r="BI1021" i="2"/>
  <c r="BM1021" i="2" s="1"/>
  <c r="BI1022" i="2"/>
  <c r="BM1022" i="2" s="1"/>
  <c r="BI1023" i="2"/>
  <c r="BI1024" i="2"/>
  <c r="BM1024" i="2" s="1"/>
  <c r="BI1025" i="2"/>
  <c r="BM1025" i="2" s="1"/>
  <c r="BI1026" i="2"/>
  <c r="BM1026" i="2" s="1"/>
  <c r="BI1027" i="2"/>
  <c r="BM1027" i="2" s="1"/>
  <c r="BI1028" i="2"/>
  <c r="BM1028" i="2" s="1"/>
  <c r="BI1029" i="2"/>
  <c r="BM1029" i="2" s="1"/>
  <c r="BI1030" i="2"/>
  <c r="BI1031" i="2"/>
  <c r="BM1031" i="2" s="1"/>
  <c r="BI1032" i="2"/>
  <c r="BM1032" i="2" s="1"/>
  <c r="BI1033" i="2"/>
  <c r="BM1033" i="2" s="1"/>
  <c r="BI1034" i="2"/>
  <c r="BM1034" i="2" s="1"/>
  <c r="BI1035" i="2"/>
  <c r="BM1035" i="2" s="1"/>
  <c r="BI1036" i="2"/>
  <c r="BM1036" i="2" s="1"/>
  <c r="BI1037" i="2"/>
  <c r="BM1037" i="2" s="1"/>
  <c r="BI1038" i="2"/>
  <c r="BM1038" i="2" s="1"/>
  <c r="BI1039" i="2"/>
  <c r="BM1039" i="2" s="1"/>
  <c r="BI1040" i="2"/>
  <c r="BM1040" i="2" s="1"/>
  <c r="BI1041" i="2"/>
  <c r="BM1041" i="2" s="1"/>
  <c r="BI1042" i="2"/>
  <c r="BM1042" i="2" s="1"/>
  <c r="BI1043" i="2"/>
  <c r="BM1043" i="2" s="1"/>
  <c r="BI1044" i="2"/>
  <c r="BM1044" i="2" s="1"/>
  <c r="BI1045" i="2"/>
  <c r="BM1045" i="2" s="1"/>
  <c r="BI1046" i="2"/>
  <c r="BM1046" i="2" s="1"/>
  <c r="BI1047" i="2"/>
  <c r="BI1048" i="2"/>
  <c r="BM1048" i="2" s="1"/>
  <c r="BI1049" i="2"/>
  <c r="BM1049" i="2" s="1"/>
  <c r="BI1050" i="2"/>
  <c r="BM1050" i="2" s="1"/>
  <c r="BI1051" i="2"/>
  <c r="BM1051" i="2" s="1"/>
  <c r="BI1052" i="2"/>
  <c r="BM1052" i="2" s="1"/>
  <c r="BI1053" i="2"/>
  <c r="BM1053" i="2" s="1"/>
  <c r="BI1054" i="2"/>
  <c r="BM1054" i="2" s="1"/>
  <c r="BI1055" i="2"/>
  <c r="BM1055" i="2" s="1"/>
  <c r="BI1056" i="2"/>
  <c r="BM1056" i="2" s="1"/>
  <c r="BI1057" i="2"/>
  <c r="BM1057" i="2" s="1"/>
  <c r="BI1058" i="2"/>
  <c r="BM1058" i="2" s="1"/>
  <c r="BI1059" i="2"/>
  <c r="BM1059" i="2" s="1"/>
  <c r="BI1060" i="2"/>
  <c r="BM1060" i="2" s="1"/>
  <c r="BI1061" i="2"/>
  <c r="BM1061" i="2" s="1"/>
  <c r="BI1062" i="2"/>
  <c r="BM1062" i="2" s="1"/>
  <c r="BI1063" i="2"/>
  <c r="BM1063" i="2" s="1"/>
  <c r="BI1064" i="2"/>
  <c r="BM1064" i="2" s="1"/>
  <c r="BI1065" i="2"/>
  <c r="BM1065" i="2" s="1"/>
  <c r="BI1066" i="2"/>
  <c r="BM1066" i="2" s="1"/>
  <c r="BI1067" i="2"/>
  <c r="BM1067" i="2" s="1"/>
  <c r="BI1068" i="2"/>
  <c r="BM1068" i="2" s="1"/>
  <c r="BI1069" i="2"/>
  <c r="BM1069" i="2" s="1"/>
  <c r="BI1070" i="2"/>
  <c r="BM1070" i="2" s="1"/>
  <c r="BI1071" i="2"/>
  <c r="BM1071" i="2" s="1"/>
  <c r="BI1072" i="2"/>
  <c r="BM1072" i="2" s="1"/>
  <c r="BI1073" i="2"/>
  <c r="BM1073" i="2" s="1"/>
  <c r="BI1074" i="2"/>
  <c r="BI1075" i="2"/>
  <c r="BI1076" i="2"/>
  <c r="BM1076" i="2" s="1"/>
  <c r="BI1077" i="2"/>
  <c r="BI1078" i="2"/>
  <c r="BM1078" i="2" s="1"/>
  <c r="BI1079" i="2"/>
  <c r="BM1079" i="2" s="1"/>
  <c r="BI1080" i="2"/>
  <c r="BM1080" i="2" s="1"/>
  <c r="BI1081" i="2"/>
  <c r="BM1081" i="2" s="1"/>
  <c r="BI1082" i="2"/>
  <c r="BM1082" i="2" s="1"/>
  <c r="BI1083" i="2"/>
  <c r="BM1083" i="2" s="1"/>
  <c r="BI1084" i="2"/>
  <c r="BM1084" i="2" s="1"/>
  <c r="BI1085" i="2"/>
  <c r="BM1085" i="2" s="1"/>
  <c r="BI1086" i="2"/>
  <c r="BM1086" i="2" s="1"/>
  <c r="BI1087" i="2"/>
  <c r="BM1087" i="2" s="1"/>
  <c r="BI1088" i="2"/>
  <c r="BM1088" i="2" s="1"/>
  <c r="BI1089" i="2"/>
  <c r="BM1089" i="2" s="1"/>
  <c r="BI1090" i="2"/>
  <c r="BM1090" i="2" s="1"/>
  <c r="BI1091" i="2"/>
  <c r="BI1092" i="2"/>
  <c r="BM1092" i="2" s="1"/>
  <c r="BI1093" i="2"/>
  <c r="BM1093" i="2" s="1"/>
  <c r="BI1094" i="2"/>
  <c r="BI1095" i="2"/>
  <c r="BM1095" i="2" s="1"/>
  <c r="BI1096" i="2"/>
  <c r="BM1096" i="2" s="1"/>
  <c r="BI1097" i="2"/>
  <c r="BM1097" i="2" s="1"/>
  <c r="BI1098" i="2"/>
  <c r="BM1098" i="2" s="1"/>
  <c r="BI1099" i="2"/>
  <c r="BM1099" i="2" s="1"/>
  <c r="BI1100" i="2"/>
  <c r="BM1100" i="2" s="1"/>
  <c r="BI1101" i="2"/>
  <c r="BM1101" i="2" s="1"/>
  <c r="BI1102" i="2"/>
  <c r="BM1102" i="2" s="1"/>
  <c r="BI1103" i="2"/>
  <c r="BM1103" i="2" s="1"/>
  <c r="BI1104" i="2"/>
  <c r="BM1104" i="2" s="1"/>
  <c r="BI1105" i="2"/>
  <c r="BM1105" i="2" s="1"/>
  <c r="BI1106" i="2"/>
  <c r="BM1106" i="2" s="1"/>
  <c r="BI1107" i="2"/>
  <c r="BI1108" i="2"/>
  <c r="BM1108" i="2" s="1"/>
  <c r="BI1109" i="2"/>
  <c r="BM1109" i="2" s="1"/>
  <c r="BI1110" i="2"/>
  <c r="BM1110" i="2" s="1"/>
  <c r="BI1111" i="2"/>
  <c r="BM1111" i="2" s="1"/>
  <c r="BI1112" i="2"/>
  <c r="BM1112" i="2" s="1"/>
  <c r="BI1113" i="2"/>
  <c r="BM1113" i="2" s="1"/>
  <c r="BI1114" i="2"/>
  <c r="BM1114" i="2" s="1"/>
  <c r="BI1115" i="2"/>
  <c r="BM1115" i="2" s="1"/>
  <c r="BI1116" i="2"/>
  <c r="BM1116" i="2" s="1"/>
  <c r="BI1117" i="2"/>
  <c r="BM1117" i="2" s="1"/>
  <c r="BI1118" i="2"/>
  <c r="BM1118" i="2" s="1"/>
  <c r="BI1119" i="2"/>
  <c r="BM1119" i="2" s="1"/>
  <c r="BI1120" i="2"/>
  <c r="BM1120" i="2" s="1"/>
  <c r="BI1121" i="2"/>
  <c r="BM1121" i="2" s="1"/>
  <c r="BI1122" i="2"/>
  <c r="BM1122" i="2" s="1"/>
  <c r="BI1123" i="2"/>
  <c r="BM1123" i="2" s="1"/>
  <c r="BI1124" i="2"/>
  <c r="BM1124" i="2" s="1"/>
  <c r="BI1125" i="2"/>
  <c r="BM1125" i="2" s="1"/>
  <c r="BI1126" i="2"/>
  <c r="BM1126" i="2" s="1"/>
  <c r="BI1127" i="2"/>
  <c r="BM1127" i="2" s="1"/>
  <c r="BI1128" i="2"/>
  <c r="BI1129" i="2"/>
  <c r="BI1130" i="2"/>
  <c r="BM1130" i="2" s="1"/>
  <c r="BI1131" i="2"/>
  <c r="BI1132" i="2"/>
  <c r="BM1132" i="2" s="1"/>
  <c r="BI1133" i="2"/>
  <c r="BM1133" i="2" s="1"/>
  <c r="BI1134" i="2"/>
  <c r="BM1134" i="2" s="1"/>
  <c r="BI1135" i="2"/>
  <c r="BM1135" i="2" s="1"/>
  <c r="BI1136" i="2"/>
  <c r="BM1136" i="2" s="1"/>
  <c r="BI1137" i="2"/>
  <c r="BM1137" i="2" s="1"/>
  <c r="BI1138" i="2"/>
  <c r="BM1138" i="2" s="1"/>
  <c r="BI1139" i="2"/>
  <c r="BM1139" i="2" s="1"/>
  <c r="BI1140" i="2"/>
  <c r="BM1140" i="2" s="1"/>
  <c r="BI1141" i="2"/>
  <c r="BM1141" i="2" s="1"/>
  <c r="BI1142" i="2"/>
  <c r="BM1142" i="2" s="1"/>
  <c r="BI1143" i="2"/>
  <c r="BI1144" i="2"/>
  <c r="BM1144" i="2" s="1"/>
  <c r="BI1145" i="2"/>
  <c r="BM1145" i="2" s="1"/>
  <c r="BI1146" i="2"/>
  <c r="BM1146" i="2" s="1"/>
  <c r="BI1147" i="2"/>
  <c r="BM1147" i="2" s="1"/>
  <c r="BI1148" i="2"/>
  <c r="BI1149" i="2"/>
  <c r="BM1149" i="2" s="1"/>
  <c r="BI1150" i="2"/>
  <c r="BM1150" i="2" s="1"/>
  <c r="BI1151" i="2"/>
  <c r="BM1151" i="2" s="1"/>
  <c r="BI1152" i="2"/>
  <c r="BM1152" i="2" s="1"/>
  <c r="BI1153" i="2"/>
  <c r="BM1153" i="2" s="1"/>
  <c r="BI1154" i="2"/>
  <c r="BM1154" i="2" s="1"/>
  <c r="BI1155" i="2"/>
  <c r="BM1155" i="2" s="1"/>
  <c r="BI1156" i="2"/>
  <c r="BM1156" i="2" s="1"/>
  <c r="BI1157" i="2"/>
  <c r="BM1157" i="2" s="1"/>
  <c r="BI1158" i="2"/>
  <c r="BM1158" i="2" s="1"/>
  <c r="BI1159" i="2"/>
  <c r="BM1159" i="2" s="1"/>
  <c r="BI1160" i="2"/>
  <c r="BM1160" i="2" s="1"/>
  <c r="BI1161" i="2"/>
  <c r="BM1161" i="2" s="1"/>
  <c r="BI1162" i="2"/>
  <c r="BM1162" i="2" s="1"/>
  <c r="BI1163" i="2"/>
  <c r="BM1163" i="2" s="1"/>
  <c r="BI1164" i="2"/>
  <c r="BM1164" i="2" s="1"/>
  <c r="BI1165" i="2"/>
  <c r="BM1165" i="2" s="1"/>
  <c r="BI1166" i="2"/>
  <c r="BM1166" i="2" s="1"/>
  <c r="BI1167" i="2"/>
  <c r="BI1168" i="2"/>
  <c r="BM1168" i="2" s="1"/>
  <c r="BI1169" i="2"/>
  <c r="BM1169" i="2" s="1"/>
  <c r="BI1170" i="2"/>
  <c r="BM1170" i="2" s="1"/>
  <c r="BI1171" i="2"/>
  <c r="BM1171" i="2" s="1"/>
  <c r="BI1172" i="2"/>
  <c r="BM1172" i="2" s="1"/>
  <c r="BI1173" i="2"/>
  <c r="BM1173" i="2" s="1"/>
  <c r="BI1174" i="2"/>
  <c r="BM1174" i="2" s="1"/>
  <c r="BI1175" i="2"/>
  <c r="BM1175" i="2" s="1"/>
  <c r="BI1176" i="2"/>
  <c r="BM1176" i="2" s="1"/>
  <c r="BI1177" i="2"/>
  <c r="BM1177" i="2" s="1"/>
  <c r="BI1178" i="2"/>
  <c r="BM1178" i="2" s="1"/>
  <c r="BI1179" i="2"/>
  <c r="BI1180" i="2"/>
  <c r="BM1180" i="2" s="1"/>
  <c r="BI1181" i="2"/>
  <c r="BM1181" i="2" s="1"/>
  <c r="BI1182" i="2"/>
  <c r="BM1182" i="2" s="1"/>
  <c r="BI1183" i="2"/>
  <c r="BM1183" i="2" s="1"/>
  <c r="BI1184" i="2"/>
  <c r="BI1185" i="2"/>
  <c r="BI1186" i="2"/>
  <c r="BM1186" i="2" s="1"/>
  <c r="BI1187" i="2"/>
  <c r="BI1188" i="2"/>
  <c r="BM1188" i="2" s="1"/>
  <c r="BI1189" i="2"/>
  <c r="BM1189" i="2" s="1"/>
  <c r="BI1190" i="2"/>
  <c r="BM1190" i="2" s="1"/>
  <c r="BI1191" i="2"/>
  <c r="BM1191" i="2" s="1"/>
  <c r="BI1192" i="2"/>
  <c r="BM1192" i="2" s="1"/>
  <c r="BI1193" i="2"/>
  <c r="BM1193" i="2" s="1"/>
  <c r="BI1194" i="2"/>
  <c r="BM1194" i="2" s="1"/>
  <c r="BI1195" i="2"/>
  <c r="BM1195" i="2" s="1"/>
  <c r="BI1196" i="2"/>
  <c r="BM1196" i="2" s="1"/>
  <c r="BI1197" i="2"/>
  <c r="BM1197" i="2" s="1"/>
  <c r="BI1198" i="2"/>
  <c r="BM1198" i="2" s="1"/>
  <c r="BI1199" i="2"/>
  <c r="BM1199" i="2" s="1"/>
  <c r="BI1200" i="2"/>
  <c r="BI1201" i="2"/>
  <c r="BM1201" i="2" s="1"/>
  <c r="BI1202" i="2"/>
  <c r="BM1202" i="2" s="1"/>
  <c r="BI1203" i="2"/>
  <c r="BI1204" i="2"/>
  <c r="BM1204" i="2" s="1"/>
  <c r="BI1205" i="2"/>
  <c r="BM1205" i="2" s="1"/>
  <c r="BI1206" i="2"/>
  <c r="BM1206" i="2" s="1"/>
  <c r="BI1207" i="2"/>
  <c r="BM1207" i="2" s="1"/>
  <c r="BI1208" i="2"/>
  <c r="BM1208" i="2" s="1"/>
  <c r="BI1209" i="2"/>
  <c r="BM1209" i="2" s="1"/>
  <c r="BI1210" i="2"/>
  <c r="BM1210" i="2" s="1"/>
  <c r="BI1211" i="2"/>
  <c r="BM1211" i="2" s="1"/>
  <c r="BI1212" i="2"/>
  <c r="BM1212" i="2" s="1"/>
  <c r="BI1213" i="2"/>
  <c r="BM1213" i="2" s="1"/>
  <c r="BI1214" i="2"/>
  <c r="BM1214" i="2" s="1"/>
  <c r="BI1215" i="2"/>
  <c r="BI1216" i="2"/>
  <c r="BM1216" i="2" s="1"/>
  <c r="BI1217" i="2"/>
  <c r="BM1217" i="2" s="1"/>
  <c r="BI1218" i="2"/>
  <c r="BM1218" i="2" s="1"/>
  <c r="BI1219" i="2"/>
  <c r="BM1219" i="2" s="1"/>
  <c r="BI1220" i="2"/>
  <c r="BM1220" i="2" s="1"/>
  <c r="BI1221" i="2"/>
  <c r="BM1221" i="2" s="1"/>
  <c r="BI1222" i="2"/>
  <c r="BM1222" i="2" s="1"/>
  <c r="BI1223" i="2"/>
  <c r="BM1223" i="2" s="1"/>
  <c r="BI1224" i="2"/>
  <c r="BM1224" i="2" s="1"/>
  <c r="BI1225" i="2"/>
  <c r="BM1225" i="2" s="1"/>
  <c r="BI1226" i="2"/>
  <c r="BM1226" i="2" s="1"/>
  <c r="BI1227" i="2"/>
  <c r="BM1227" i="2" s="1"/>
  <c r="BI1228" i="2"/>
  <c r="BM1228" i="2" s="1"/>
  <c r="BI1229" i="2"/>
  <c r="BM1229" i="2" s="1"/>
  <c r="BI1230" i="2"/>
  <c r="BM1230" i="2" s="1"/>
  <c r="BI1231" i="2"/>
  <c r="BM1231" i="2" s="1"/>
  <c r="BI1232" i="2"/>
  <c r="BM1232" i="2" s="1"/>
  <c r="BI1233" i="2"/>
  <c r="BM1233" i="2" s="1"/>
  <c r="BI1234" i="2"/>
  <c r="BM1234" i="2" s="1"/>
  <c r="BI1235" i="2"/>
  <c r="BM1235" i="2" s="1"/>
  <c r="BI1236" i="2"/>
  <c r="BI1237" i="2"/>
  <c r="BI1238" i="2"/>
  <c r="BM1238" i="2" s="1"/>
  <c r="BI1239" i="2"/>
  <c r="BI1240" i="2"/>
  <c r="BM1240" i="2" s="1"/>
  <c r="BI1241" i="2"/>
  <c r="BM1241" i="2" s="1"/>
  <c r="BI1242" i="2"/>
  <c r="BM1242" i="2" s="1"/>
  <c r="BI1243" i="2"/>
  <c r="BM1243" i="2" s="1"/>
  <c r="BI1244" i="2"/>
  <c r="BM1244" i="2" s="1"/>
  <c r="BI1245" i="2"/>
  <c r="BM1245" i="2" s="1"/>
  <c r="BI1246" i="2"/>
  <c r="BM1246" i="2" s="1"/>
  <c r="BI1247" i="2"/>
  <c r="BM1247" i="2" s="1"/>
  <c r="BI1248" i="2"/>
  <c r="BM1248" i="2" s="1"/>
  <c r="BI1249" i="2"/>
  <c r="BM1249" i="2" s="1"/>
  <c r="BI1250" i="2"/>
  <c r="BM1250" i="2" s="1"/>
  <c r="BI1251" i="2"/>
  <c r="BI1252" i="2"/>
  <c r="BM1252" i="2" s="1"/>
  <c r="BI1253" i="2"/>
  <c r="BM1253" i="2" s="1"/>
  <c r="BI1254" i="2"/>
  <c r="BM1254" i="2" s="1"/>
  <c r="BI1255" i="2"/>
  <c r="BM1255" i="2" s="1"/>
  <c r="BI1256" i="2"/>
  <c r="BI1257" i="2"/>
  <c r="BM1257" i="2" s="1"/>
  <c r="BI1258" i="2"/>
  <c r="BM1258" i="2" s="1"/>
  <c r="BI1259" i="2"/>
  <c r="BM1259" i="2" s="1"/>
  <c r="BI1260" i="2"/>
  <c r="BM1260" i="2" s="1"/>
  <c r="BI1261" i="2"/>
  <c r="BM1261" i="2" s="1"/>
  <c r="BI1262" i="2"/>
  <c r="BM1262" i="2" s="1"/>
  <c r="BI1263" i="2"/>
  <c r="BM1263" i="2" s="1"/>
  <c r="BI1264" i="2"/>
  <c r="BM1264" i="2" s="1"/>
  <c r="BI1265" i="2"/>
  <c r="BM1265" i="2" s="1"/>
  <c r="BI1266" i="2"/>
  <c r="BM1266" i="2" s="1"/>
  <c r="BI1267" i="2"/>
  <c r="BM1267" i="2" s="1"/>
  <c r="BI1268" i="2"/>
  <c r="BM1268" i="2" s="1"/>
  <c r="BI1269" i="2"/>
  <c r="BM1269" i="2" s="1"/>
  <c r="BI1270" i="2"/>
  <c r="BM1270" i="2" s="1"/>
  <c r="BI1271" i="2"/>
  <c r="BM1271" i="2" s="1"/>
  <c r="BI1272" i="2"/>
  <c r="BM1272" i="2" s="1"/>
  <c r="BI1273" i="2"/>
  <c r="BM1273" i="2" s="1"/>
  <c r="BI1274" i="2"/>
  <c r="BM1274" i="2" s="1"/>
  <c r="BI1275" i="2"/>
  <c r="BI1276" i="2"/>
  <c r="BM1276" i="2" s="1"/>
  <c r="BI1277" i="2"/>
  <c r="BM1277" i="2" s="1"/>
  <c r="BI1278" i="2"/>
  <c r="BM1278" i="2" s="1"/>
  <c r="BI1279" i="2"/>
  <c r="BM1279" i="2" s="1"/>
  <c r="BI1280" i="2"/>
  <c r="BM1280" i="2" s="1"/>
  <c r="BI1281" i="2"/>
  <c r="BM1281" i="2" s="1"/>
  <c r="BI1282" i="2"/>
  <c r="BM1282" i="2" s="1"/>
  <c r="BI1283" i="2"/>
  <c r="BM1283" i="2" s="1"/>
  <c r="BI1284" i="2"/>
  <c r="BM1284" i="2" s="1"/>
  <c r="BI1285" i="2"/>
  <c r="BM1285" i="2" s="1"/>
  <c r="BI1286" i="2"/>
  <c r="BM1286" i="2" s="1"/>
  <c r="BI1287" i="2"/>
  <c r="BI1288" i="2"/>
  <c r="BM1288" i="2" s="1"/>
  <c r="BI1289" i="2"/>
  <c r="BM1289" i="2" s="1"/>
  <c r="BI1290" i="2"/>
  <c r="BM1290" i="2" s="1"/>
  <c r="BI1291" i="2"/>
  <c r="BM1291" i="2" s="1"/>
  <c r="BI1292" i="2"/>
  <c r="BI1293" i="2"/>
  <c r="BI1294" i="2"/>
  <c r="BM1294" i="2" s="1"/>
  <c r="BI1295" i="2"/>
  <c r="BI1296" i="2"/>
  <c r="BM1296" i="2" s="1"/>
  <c r="BI1297" i="2"/>
  <c r="BM1297" i="2" s="1"/>
  <c r="BI1298" i="2"/>
  <c r="BM1298" i="2" s="1"/>
  <c r="BI1299" i="2"/>
  <c r="BM1299" i="2" s="1"/>
  <c r="BI1300" i="2"/>
  <c r="BM1300" i="2" s="1"/>
  <c r="BI1301" i="2"/>
  <c r="BM1301" i="2" s="1"/>
  <c r="BI1302" i="2"/>
  <c r="BM1302" i="2" s="1"/>
  <c r="BI1303" i="2"/>
  <c r="BM1303" i="2" s="1"/>
  <c r="BI1304" i="2"/>
  <c r="BM1304" i="2" s="1"/>
  <c r="BI1305" i="2"/>
  <c r="BM1305" i="2" s="1"/>
  <c r="BI1306" i="2"/>
  <c r="BM1306" i="2" s="1"/>
  <c r="BI1307" i="2"/>
  <c r="BM1307" i="2" s="1"/>
  <c r="BI1308" i="2"/>
  <c r="BI1309" i="2"/>
  <c r="BM1309" i="2" s="1"/>
  <c r="BI1310" i="2"/>
  <c r="BM1310" i="2" s="1"/>
  <c r="BI1311" i="2"/>
  <c r="BI1312" i="2"/>
  <c r="BM1312" i="2" s="1"/>
  <c r="BI1313" i="2"/>
  <c r="BM1313" i="2" s="1"/>
  <c r="BI1314" i="2"/>
  <c r="BM1314" i="2" s="1"/>
  <c r="BI1315" i="2"/>
  <c r="BM1315" i="2" s="1"/>
  <c r="BI1316" i="2"/>
  <c r="BM1316" i="2" s="1"/>
  <c r="BI1317" i="2"/>
  <c r="BM1317" i="2" s="1"/>
  <c r="BI1318" i="2"/>
  <c r="BM1318" i="2" s="1"/>
  <c r="BI1319" i="2"/>
  <c r="BM1319" i="2" s="1"/>
  <c r="BI1320" i="2"/>
  <c r="BM1320" i="2" s="1"/>
  <c r="BI1321" i="2"/>
  <c r="BM1321" i="2" s="1"/>
  <c r="BI1322" i="2"/>
  <c r="BM1322" i="2" s="1"/>
  <c r="BI1323" i="2"/>
  <c r="BI1324" i="2"/>
  <c r="BM1324" i="2" s="1"/>
  <c r="BI1325" i="2"/>
  <c r="BM1325" i="2" s="1"/>
  <c r="BI1326" i="2"/>
  <c r="BM1326" i="2" s="1"/>
  <c r="BI1327" i="2"/>
  <c r="BM1327" i="2" s="1"/>
  <c r="BI1328" i="2"/>
  <c r="BM1328" i="2" s="1"/>
  <c r="BI1329" i="2"/>
  <c r="BM1329" i="2" s="1"/>
  <c r="BI1330" i="2"/>
  <c r="BM1330" i="2" s="1"/>
  <c r="BI1331" i="2"/>
  <c r="BM1331" i="2" s="1"/>
  <c r="BI1332" i="2"/>
  <c r="BM1332" i="2" s="1"/>
  <c r="BI1333" i="2"/>
  <c r="BM1333" i="2" s="1"/>
  <c r="BI1334" i="2"/>
  <c r="BM1334" i="2" s="1"/>
  <c r="BI1335" i="2"/>
  <c r="BM1335" i="2" s="1"/>
  <c r="BI1336" i="2"/>
  <c r="BM1336" i="2" s="1"/>
  <c r="BI1337" i="2"/>
  <c r="BM1337" i="2" s="1"/>
  <c r="BI1338" i="2"/>
  <c r="BM1338" i="2" s="1"/>
  <c r="BI1339" i="2"/>
  <c r="BM1339" i="2" s="1"/>
  <c r="BI1340" i="2"/>
  <c r="BM1340" i="2" s="1"/>
  <c r="BI1341" i="2"/>
  <c r="BM1341" i="2" s="1"/>
  <c r="BI1342" i="2"/>
  <c r="BM1342" i="2" s="1"/>
  <c r="BI1343" i="2"/>
  <c r="BM1343" i="2" s="1"/>
  <c r="BI1344" i="2"/>
  <c r="BI1345" i="2"/>
  <c r="BI1346" i="2"/>
  <c r="BM1346" i="2" s="1"/>
  <c r="BI1347" i="2"/>
  <c r="BI1348" i="2"/>
  <c r="BM1348" i="2" s="1"/>
  <c r="BI1349" i="2"/>
  <c r="BM1349" i="2" s="1"/>
  <c r="BI1350" i="2"/>
  <c r="BM1350" i="2" s="1"/>
  <c r="BI1351" i="2"/>
  <c r="BM1351" i="2" s="1"/>
  <c r="BI1352" i="2"/>
  <c r="BM1352" i="2" s="1"/>
  <c r="BI1353" i="2"/>
  <c r="BM1353" i="2" s="1"/>
  <c r="BI1354" i="2"/>
  <c r="BM1354" i="2" s="1"/>
  <c r="BI1355" i="2"/>
  <c r="BM1355" i="2" s="1"/>
  <c r="BI1356" i="2"/>
  <c r="BM1356" i="2" s="1"/>
  <c r="BI1357" i="2"/>
  <c r="BM1357" i="2" s="1"/>
  <c r="BI1358" i="2"/>
  <c r="BM1358" i="2" s="1"/>
  <c r="BI1359" i="2"/>
  <c r="BI1360" i="2"/>
  <c r="BM1360" i="2" s="1"/>
  <c r="BI1361" i="2"/>
  <c r="BM1361" i="2" s="1"/>
  <c r="BI1362" i="2"/>
  <c r="BM1362" i="2" s="1"/>
  <c r="BI1363" i="2"/>
  <c r="BM1363" i="2" s="1"/>
  <c r="BI1364" i="2"/>
  <c r="BI1365" i="2"/>
  <c r="BM1365" i="2" s="1"/>
  <c r="BI1366" i="2"/>
  <c r="BM1366" i="2" s="1"/>
  <c r="BI1367" i="2"/>
  <c r="BM1367" i="2" s="1"/>
  <c r="BI1368" i="2"/>
  <c r="BM1368" i="2" s="1"/>
  <c r="BI1369" i="2"/>
  <c r="BM1369" i="2" s="1"/>
  <c r="BI1370" i="2"/>
  <c r="BM1370" i="2" s="1"/>
  <c r="BI1371" i="2"/>
  <c r="BM1371" i="2" s="1"/>
  <c r="BI1372" i="2"/>
  <c r="BM1372" i="2" s="1"/>
  <c r="BI1373" i="2"/>
  <c r="BM1373" i="2" s="1"/>
  <c r="BI1374" i="2"/>
  <c r="BM1374" i="2" s="1"/>
  <c r="BI1375" i="2"/>
  <c r="BM1375" i="2" s="1"/>
  <c r="BI1376" i="2"/>
  <c r="BM1376" i="2" s="1"/>
  <c r="BI1377" i="2"/>
  <c r="BM1377" i="2" s="1"/>
  <c r="BI1378" i="2"/>
  <c r="BM1378" i="2" s="1"/>
  <c r="BI1379" i="2"/>
  <c r="BM1379" i="2" s="1"/>
  <c r="BI1380" i="2"/>
  <c r="BM1380" i="2" s="1"/>
  <c r="BI1381" i="2"/>
  <c r="BM1381" i="2" s="1"/>
  <c r="BI1382" i="2"/>
  <c r="BI1383" i="2"/>
  <c r="BM1383" i="2" s="1"/>
  <c r="BI1384" i="2"/>
  <c r="BM1384" i="2" s="1"/>
  <c r="BI1385" i="2"/>
  <c r="BM1385" i="2" s="1"/>
  <c r="BI1386" i="2"/>
  <c r="BM1386" i="2" s="1"/>
  <c r="BI1387" i="2"/>
  <c r="BM1387" i="2" s="1"/>
  <c r="BI1388" i="2"/>
  <c r="BM1388" i="2" s="1"/>
  <c r="BI1389" i="2"/>
  <c r="BM1389" i="2" s="1"/>
  <c r="BI1390" i="2"/>
  <c r="BM1390" i="2" s="1"/>
  <c r="BI1391" i="2"/>
  <c r="BM1391" i="2" s="1"/>
  <c r="BI1392" i="2"/>
  <c r="BM1392" i="2" s="1"/>
  <c r="BI1393" i="2"/>
  <c r="BI1394" i="2"/>
  <c r="BI1395" i="2"/>
  <c r="BM1395" i="2" s="1"/>
  <c r="BI1396" i="2"/>
  <c r="BM1396" i="2" s="1"/>
  <c r="BI1397" i="2"/>
  <c r="BM1397" i="2" s="1"/>
  <c r="BI1398" i="2"/>
  <c r="BI1399" i="2"/>
  <c r="BM1399" i="2" s="1"/>
  <c r="BI1400" i="2"/>
  <c r="BM1400" i="2" s="1"/>
  <c r="BI1401" i="2"/>
  <c r="BM1401" i="2" s="1"/>
  <c r="BI1402" i="2"/>
  <c r="BM1402" i="2" s="1"/>
  <c r="BI1403" i="2"/>
  <c r="BM1403" i="2" s="1"/>
  <c r="BI1404" i="2"/>
  <c r="BM1404" i="2" s="1"/>
  <c r="BI1405" i="2"/>
  <c r="BM1405" i="2" s="1"/>
  <c r="BI1406" i="2"/>
  <c r="BI1407" i="2"/>
  <c r="BI1408" i="2"/>
  <c r="BM1408" i="2" s="1"/>
  <c r="BI1409" i="2"/>
  <c r="BM1409" i="2" s="1"/>
  <c r="BI1410" i="2"/>
  <c r="BM1410" i="2" s="1"/>
  <c r="BI1411" i="2"/>
  <c r="BM1411" i="2" s="1"/>
  <c r="BI1412" i="2"/>
  <c r="BM1412" i="2" s="1"/>
  <c r="BI1413" i="2"/>
  <c r="BM1413" i="2" s="1"/>
  <c r="BI1414" i="2"/>
  <c r="BM1414" i="2" s="1"/>
  <c r="BI1415" i="2"/>
  <c r="BM1415" i="2" s="1"/>
  <c r="BI1416" i="2"/>
  <c r="BM1416" i="2" s="1"/>
  <c r="BI1417" i="2"/>
  <c r="BM1417" i="2" s="1"/>
  <c r="BI1418" i="2"/>
  <c r="BM1418" i="2" s="1"/>
  <c r="BI1419" i="2"/>
  <c r="BM1419" i="2" s="1"/>
  <c r="BI1420" i="2"/>
  <c r="BM1420" i="2" s="1"/>
  <c r="BI1421" i="2"/>
  <c r="BM1421" i="2" s="1"/>
  <c r="BI1422" i="2"/>
  <c r="BM1422" i="2" s="1"/>
  <c r="BI1423" i="2"/>
  <c r="BM1423" i="2" s="1"/>
  <c r="BI1424" i="2"/>
  <c r="BM1424" i="2" s="1"/>
  <c r="BI1425" i="2"/>
  <c r="BM1425" i="2" s="1"/>
  <c r="BI1426" i="2"/>
  <c r="BM1426" i="2" s="1"/>
  <c r="BI1427" i="2"/>
  <c r="BM1427" i="2" s="1"/>
  <c r="BI1428" i="2"/>
  <c r="BM1428" i="2" s="1"/>
  <c r="BI1429" i="2"/>
  <c r="BM1429" i="2" s="1"/>
  <c r="BI1430" i="2"/>
  <c r="BM1430" i="2" s="1"/>
  <c r="BI1431" i="2"/>
  <c r="BM1431" i="2" s="1"/>
  <c r="BI1432" i="2"/>
  <c r="BM1432" i="2" s="1"/>
  <c r="BI1433" i="2"/>
  <c r="BM1433" i="2" s="1"/>
  <c r="BI1434" i="2"/>
  <c r="BM1434" i="2" s="1"/>
  <c r="BI1435" i="2"/>
  <c r="BM1435" i="2" s="1"/>
  <c r="BI1436" i="2"/>
  <c r="BM1436" i="2" s="1"/>
  <c r="BI1437" i="2"/>
  <c r="BI1438" i="2"/>
  <c r="BI1439" i="2"/>
  <c r="BM1439" i="2" s="1"/>
  <c r="BI1440" i="2"/>
  <c r="BI1441" i="2"/>
  <c r="BM1441" i="2" s="1"/>
  <c r="BI1442" i="2"/>
  <c r="BM1442" i="2" s="1"/>
  <c r="BI1443" i="2"/>
  <c r="BM1443" i="2" s="1"/>
  <c r="BI1444" i="2"/>
  <c r="BM1444" i="2" s="1"/>
  <c r="BI1445" i="2"/>
  <c r="BM1445" i="2" s="1"/>
  <c r="BI1446" i="2"/>
  <c r="BM1446" i="2" s="1"/>
  <c r="BI1447" i="2"/>
  <c r="BM1447" i="2" s="1"/>
  <c r="BI1448" i="2"/>
  <c r="BM1448" i="2" s="1"/>
  <c r="BI1449" i="2"/>
  <c r="BM1449" i="2" s="1"/>
  <c r="BI1450" i="2"/>
  <c r="BM1450" i="2" s="1"/>
  <c r="BI1451" i="2"/>
  <c r="BI1452" i="2"/>
  <c r="BM1452" i="2" s="1"/>
  <c r="BI1453" i="2"/>
  <c r="BM1453" i="2" s="1"/>
  <c r="BI1454" i="2"/>
  <c r="BI1455" i="2"/>
  <c r="BM1455" i="2" s="1"/>
  <c r="BI1456" i="2"/>
  <c r="BM1456" i="2" s="1"/>
  <c r="BI1457" i="2"/>
  <c r="BM1457" i="2" s="1"/>
  <c r="BI1458" i="2"/>
  <c r="BM1458" i="2" s="1"/>
  <c r="BI1459" i="2"/>
  <c r="BM1459" i="2" s="1"/>
  <c r="BI1460" i="2"/>
  <c r="BM1460" i="2" s="1"/>
  <c r="BI1461" i="2"/>
  <c r="BM1461" i="2" s="1"/>
  <c r="BI1462" i="2"/>
  <c r="BM1462" i="2" s="1"/>
  <c r="BI1463" i="2"/>
  <c r="BM1463" i="2" s="1"/>
  <c r="BI1464" i="2"/>
  <c r="BM1464" i="2" s="1"/>
  <c r="BI1465" i="2"/>
  <c r="BM1465" i="2" s="1"/>
  <c r="BI1466" i="2"/>
  <c r="BI1467" i="2"/>
  <c r="BM1467" i="2" s="1"/>
  <c r="BI1468" i="2"/>
  <c r="BM1468" i="2" s="1"/>
  <c r="BI1469" i="2"/>
  <c r="BM1469" i="2" s="1"/>
  <c r="BI1470" i="2"/>
  <c r="BM1470" i="2" s="1"/>
  <c r="BI1471" i="2"/>
  <c r="BM1471" i="2" s="1"/>
  <c r="BI1472" i="2"/>
  <c r="BM1472" i="2" s="1"/>
  <c r="BI1473" i="2"/>
  <c r="BM1473" i="2" s="1"/>
  <c r="BI1474" i="2"/>
  <c r="BM1474" i="2" s="1"/>
  <c r="BI1475" i="2"/>
  <c r="BM1475" i="2" s="1"/>
  <c r="BI1476" i="2"/>
  <c r="BM1476" i="2" s="1"/>
  <c r="BI1477" i="2"/>
  <c r="BM1477" i="2" s="1"/>
  <c r="BI1478" i="2"/>
  <c r="BI1479" i="2"/>
  <c r="BI1480" i="2"/>
  <c r="BM1480" i="2" s="1"/>
  <c r="BI1481" i="2"/>
  <c r="BM1481" i="2" s="1"/>
  <c r="BI1482" i="2"/>
  <c r="BI1483" i="2"/>
  <c r="BM1483" i="2" s="1"/>
  <c r="BI1484" i="2"/>
  <c r="BI1485" i="2"/>
  <c r="BM1485" i="2" s="1"/>
  <c r="BI1486" i="2"/>
  <c r="BM1486" i="2" s="1"/>
  <c r="BI1487" i="2"/>
  <c r="BM1487" i="2" s="1"/>
  <c r="BI1488" i="2"/>
  <c r="BM1488" i="2" s="1"/>
  <c r="BI1489" i="2"/>
  <c r="BM1489" i="2" s="1"/>
  <c r="BI1490" i="2"/>
  <c r="BM1490" i="2" s="1"/>
  <c r="BI1491" i="2"/>
  <c r="BM1491" i="2" s="1"/>
  <c r="BI1492" i="2"/>
  <c r="BM1492" i="2" s="1"/>
  <c r="BI1493" i="2"/>
  <c r="BM1493" i="2" s="1"/>
  <c r="BI1494" i="2"/>
  <c r="BM1494" i="2" s="1"/>
  <c r="BI1495" i="2"/>
  <c r="BI1496" i="2"/>
  <c r="BM1496" i="2" s="1"/>
  <c r="BI1497" i="2"/>
  <c r="BM1497" i="2" s="1"/>
  <c r="BI1498" i="2"/>
  <c r="BM1498" i="2" s="1"/>
  <c r="BI1499" i="2"/>
  <c r="BM1499" i="2" s="1"/>
  <c r="BI1500" i="2"/>
  <c r="BM1500" i="2" s="1"/>
  <c r="BI1501" i="2"/>
  <c r="BM1501" i="2" s="1"/>
  <c r="BI1502" i="2"/>
  <c r="BM1502" i="2" s="1"/>
  <c r="BI1503" i="2"/>
  <c r="BM1503" i="2" s="1"/>
  <c r="BI1504" i="2"/>
  <c r="BM1504" i="2" s="1"/>
  <c r="BI1505" i="2"/>
  <c r="BM1505" i="2" s="1"/>
  <c r="BI1506" i="2"/>
  <c r="BM1506" i="2" s="1"/>
  <c r="BI1507" i="2"/>
  <c r="BM1507" i="2" s="1"/>
  <c r="BI1508" i="2"/>
  <c r="BM1508" i="2" s="1"/>
  <c r="BI1509" i="2"/>
  <c r="BM1509" i="2" s="1"/>
  <c r="BI1510" i="2"/>
  <c r="BM1510" i="2" s="1"/>
  <c r="BI1511" i="2"/>
  <c r="BM1511" i="2" s="1"/>
  <c r="BI1512" i="2"/>
  <c r="BM1512" i="2" s="1"/>
  <c r="BI1513" i="2"/>
  <c r="BM1513" i="2" s="1"/>
  <c r="BI1514" i="2"/>
  <c r="BM1514" i="2" s="1"/>
  <c r="BI1515" i="2"/>
  <c r="BM1515" i="2" s="1"/>
  <c r="BI1516" i="2"/>
  <c r="BM1516" i="2" s="1"/>
  <c r="BI1517" i="2"/>
  <c r="BM1517" i="2" s="1"/>
  <c r="BI1518" i="2"/>
  <c r="BM1518" i="2" s="1"/>
  <c r="BI1519" i="2"/>
  <c r="BM1519" i="2" s="1"/>
  <c r="BI1520" i="2"/>
  <c r="BM1520" i="2" s="1"/>
  <c r="BI1521" i="2"/>
  <c r="BI1522" i="2"/>
  <c r="BI1523" i="2"/>
  <c r="BM1523" i="2" s="1"/>
  <c r="BI1524" i="2"/>
  <c r="BI1525" i="2"/>
  <c r="BM1525" i="2" s="1"/>
  <c r="BI1526" i="2"/>
  <c r="BM1526" i="2" s="1"/>
  <c r="BI1527" i="2"/>
  <c r="BM1527" i="2" s="1"/>
  <c r="BI1528" i="2"/>
  <c r="BM1528" i="2" s="1"/>
  <c r="BI1529" i="2"/>
  <c r="BM1529" i="2" s="1"/>
  <c r="BI1530" i="2"/>
  <c r="BM1530" i="2" s="1"/>
  <c r="BI1531" i="2"/>
  <c r="BM1531" i="2" s="1"/>
  <c r="BI1532" i="2"/>
  <c r="BM1532" i="2" s="1"/>
  <c r="BI1533" i="2"/>
  <c r="BM1533" i="2" s="1"/>
  <c r="BI1534" i="2"/>
  <c r="BI1535" i="2"/>
  <c r="BM1535" i="2" s="1"/>
  <c r="BI1536" i="2"/>
  <c r="BM1536" i="2" s="1"/>
  <c r="BI1537" i="2"/>
  <c r="BM1537" i="2" s="1"/>
  <c r="BI1538" i="2"/>
  <c r="BM1538" i="2" s="1"/>
  <c r="BI1539" i="2"/>
  <c r="BM1539" i="2" s="1"/>
  <c r="BI1540" i="2"/>
  <c r="BM1540" i="2" s="1"/>
  <c r="BI1541" i="2"/>
  <c r="BM1541" i="2" s="1"/>
  <c r="BI1542" i="2"/>
  <c r="BM1542" i="2" s="1"/>
  <c r="BI1543" i="2"/>
  <c r="BM1543" i="2" s="1"/>
  <c r="BI1544" i="2"/>
  <c r="BM1544" i="2" s="1"/>
  <c r="BI1545" i="2"/>
  <c r="BM1545" i="2" s="1"/>
  <c r="BI1546" i="2"/>
  <c r="BM1546" i="2" s="1"/>
  <c r="BI1547" i="2"/>
  <c r="BM1547" i="2" s="1"/>
  <c r="BI1548" i="2"/>
  <c r="BM1548" i="2" s="1"/>
  <c r="BI1549" i="2"/>
  <c r="BM1549" i="2" s="1"/>
  <c r="BI1550" i="2"/>
  <c r="BI1551" i="2"/>
  <c r="BM1551" i="2" s="1"/>
  <c r="BI1552" i="2"/>
  <c r="BM1552" i="2" s="1"/>
  <c r="BI1553" i="2"/>
  <c r="BM1553" i="2" s="1"/>
  <c r="BI1554" i="2"/>
  <c r="BM1554" i="2" s="1"/>
  <c r="BI1555" i="2"/>
  <c r="BM1555" i="2" s="1"/>
  <c r="BI1556" i="2"/>
  <c r="BM1556" i="2" s="1"/>
  <c r="BI1557" i="2"/>
  <c r="BM1557" i="2" s="1"/>
  <c r="BI1558" i="2"/>
  <c r="BM1558" i="2" s="1"/>
  <c r="BI1559" i="2"/>
  <c r="BM1559" i="2" s="1"/>
  <c r="BI1560" i="2"/>
  <c r="BI1561" i="2"/>
  <c r="BI1562" i="2"/>
  <c r="BM1562" i="2" s="1"/>
  <c r="BI1563" i="2"/>
  <c r="BI1564" i="2"/>
  <c r="BM1564" i="2" s="1"/>
  <c r="BI1565" i="2"/>
  <c r="BM1565" i="2" s="1"/>
  <c r="BI1566" i="2"/>
  <c r="BM1566" i="2" s="1"/>
  <c r="BI1567" i="2"/>
  <c r="BM1567" i="2" s="1"/>
  <c r="BI1568" i="2"/>
  <c r="BM1568" i="2" s="1"/>
  <c r="BI1569" i="2"/>
  <c r="BM1569" i="2" s="1"/>
  <c r="BI1570" i="2"/>
  <c r="BM1570" i="2" s="1"/>
  <c r="BI1571" i="2"/>
  <c r="BM1571" i="2" s="1"/>
  <c r="BI1572" i="2"/>
  <c r="BM1572" i="2" s="1"/>
  <c r="BI1573" i="2"/>
  <c r="BI1574" i="2"/>
  <c r="BI1575" i="2"/>
  <c r="BM1575" i="2" s="1"/>
  <c r="BI1576" i="2"/>
  <c r="BM1576" i="2" s="1"/>
  <c r="BI1577" i="2"/>
  <c r="BM1577" i="2" s="1"/>
  <c r="BI1578" i="2"/>
  <c r="BM1578" i="2" s="1"/>
  <c r="BI1579" i="2"/>
  <c r="BM1579" i="2" s="1"/>
  <c r="BI1580" i="2"/>
  <c r="BM1580" i="2" s="1"/>
  <c r="BI1581" i="2"/>
  <c r="BM1581" i="2" s="1"/>
  <c r="BI1582" i="2"/>
  <c r="BM1582" i="2" s="1"/>
  <c r="BI1583" i="2"/>
  <c r="BM1583" i="2" s="1"/>
  <c r="BI1584" i="2"/>
  <c r="BM1584" i="2" s="1"/>
  <c r="BI1585" i="2"/>
  <c r="BM1585" i="2" s="1"/>
  <c r="BI1586" i="2"/>
  <c r="BI1587" i="2"/>
  <c r="BI1588" i="2"/>
  <c r="BM1588" i="2" s="1"/>
  <c r="BI1589" i="2"/>
  <c r="BM1589" i="2" s="1"/>
  <c r="BI1590" i="2"/>
  <c r="BI1591" i="2"/>
  <c r="BM1591" i="2" s="1"/>
  <c r="BI1592" i="2"/>
  <c r="BM1592" i="2" s="1"/>
  <c r="BI1593" i="2"/>
  <c r="BM1593" i="2" s="1"/>
  <c r="BI1594" i="2"/>
  <c r="BI1595" i="2"/>
  <c r="BM1595" i="2" s="1"/>
  <c r="BI1596" i="2"/>
  <c r="BI1597" i="2"/>
  <c r="BM1597" i="2" s="1"/>
  <c r="BI1598" i="2"/>
  <c r="BI1599" i="2"/>
  <c r="BM1599" i="2" s="1"/>
  <c r="BI1600" i="2"/>
  <c r="BM1600" i="2" s="1"/>
  <c r="BI1601" i="2"/>
  <c r="BM1601" i="2" s="1"/>
  <c r="BI1602" i="2"/>
  <c r="BM1602" i="2" s="1"/>
  <c r="BI1603" i="2"/>
  <c r="BM1603" i="2" s="1"/>
  <c r="BI1604" i="2"/>
  <c r="BM1604" i="2" s="1"/>
  <c r="BI1605" i="2"/>
  <c r="BM1605" i="2" s="1"/>
  <c r="BI1606" i="2"/>
  <c r="BM1606" i="2" s="1"/>
  <c r="BI1607" i="2"/>
  <c r="BM1607" i="2" s="1"/>
  <c r="BI1608" i="2"/>
  <c r="BM1608" i="2" s="1"/>
  <c r="BI1609" i="2"/>
  <c r="BI1610" i="2"/>
  <c r="BI1611" i="2"/>
  <c r="BI1612" i="2"/>
  <c r="BM1612" i="2" s="1"/>
  <c r="BI1613" i="2"/>
  <c r="BM1613" i="2" s="1"/>
  <c r="BI1614" i="2"/>
  <c r="BI1615" i="2"/>
  <c r="BM1615" i="2" s="1"/>
  <c r="BI1616" i="2"/>
  <c r="BM1616" i="2" s="1"/>
  <c r="BI1617" i="2"/>
  <c r="BM1617" i="2" s="1"/>
  <c r="BI1618" i="2"/>
  <c r="BM1618" i="2" s="1"/>
  <c r="BI1619" i="2"/>
  <c r="BM1619" i="2" s="1"/>
  <c r="BI1620" i="2"/>
  <c r="BM1620" i="2" s="1"/>
  <c r="BI1621" i="2"/>
  <c r="BM1621" i="2" s="1"/>
  <c r="BI1622" i="2"/>
  <c r="BM1622" i="2" s="1"/>
  <c r="BI1623" i="2"/>
  <c r="BM1623" i="2" s="1"/>
  <c r="BI1624" i="2"/>
  <c r="BM1624" i="2" s="1"/>
  <c r="BI1625" i="2"/>
  <c r="BM1625" i="2" s="1"/>
  <c r="BI1626" i="2"/>
  <c r="BM1626" i="2" s="1"/>
  <c r="BI1627" i="2"/>
  <c r="BI1628" i="2"/>
  <c r="BM1628" i="2" s="1"/>
  <c r="BI1629" i="2"/>
  <c r="BI1630" i="2"/>
  <c r="BM1630" i="2" s="1"/>
  <c r="BI1631" i="2"/>
  <c r="BM1631" i="2" s="1"/>
  <c r="BI1632" i="2"/>
  <c r="BM1632" i="2" s="1"/>
  <c r="BI1633" i="2"/>
  <c r="BI1634" i="2"/>
  <c r="BM1634" i="2" s="1"/>
  <c r="BI1635" i="2"/>
  <c r="BI1636" i="2"/>
  <c r="BM1636" i="2" s="1"/>
  <c r="BI1637" i="2"/>
  <c r="BM1637" i="2" s="1"/>
  <c r="BI1638" i="2"/>
  <c r="BM1638" i="2" s="1"/>
  <c r="BI1639" i="2"/>
  <c r="BM1639" i="2" s="1"/>
  <c r="BI1640" i="2"/>
  <c r="BM1640" i="2" s="1"/>
  <c r="BI1641" i="2"/>
  <c r="BM1641" i="2" s="1"/>
  <c r="BI1642" i="2"/>
  <c r="BM1642" i="2" s="1"/>
  <c r="BI1643" i="2"/>
  <c r="BM1643" i="2" s="1"/>
  <c r="BI1644" i="2"/>
  <c r="BM1644" i="2" s="1"/>
  <c r="BI1645" i="2"/>
  <c r="BM1645" i="2" s="1"/>
  <c r="BI1646" i="2"/>
  <c r="BM1646" i="2" s="1"/>
  <c r="BI1647" i="2"/>
  <c r="BM1647" i="2" s="1"/>
  <c r="BI1648" i="2"/>
  <c r="BM1648" i="2" s="1"/>
  <c r="BI1649" i="2"/>
  <c r="BI1650" i="2"/>
  <c r="BI1651" i="2"/>
  <c r="BI1652" i="2"/>
  <c r="BM1652" i="2" s="1"/>
  <c r="BI1653" i="2"/>
  <c r="BI1654" i="2"/>
  <c r="BM1654" i="2" s="1"/>
  <c r="BI1655" i="2"/>
  <c r="BM1655" i="2" s="1"/>
  <c r="BI1656" i="2"/>
  <c r="BM1656" i="2" s="1"/>
  <c r="BI1657" i="2"/>
  <c r="BM1657" i="2" s="1"/>
  <c r="BI1658" i="2"/>
  <c r="BM1658" i="2" s="1"/>
  <c r="BI1659" i="2"/>
  <c r="BM1659" i="2" s="1"/>
  <c r="BI1660" i="2"/>
  <c r="BM1660" i="2" s="1"/>
  <c r="BI1661" i="2"/>
  <c r="BM1661" i="2" s="1"/>
  <c r="BI1662" i="2"/>
  <c r="BM1662" i="2" s="1"/>
  <c r="BI1663" i="2"/>
  <c r="BM1663" i="2" s="1"/>
  <c r="BI1664" i="2"/>
  <c r="BM1664" i="2" s="1"/>
  <c r="BI1665" i="2"/>
  <c r="BM1665" i="2" s="1"/>
  <c r="BI1666" i="2"/>
  <c r="BI1667" i="2"/>
  <c r="BM1667" i="2" s="1"/>
  <c r="BI1668" i="2"/>
  <c r="BI1669" i="2"/>
  <c r="BM1669" i="2" s="1"/>
  <c r="BI1670" i="2"/>
  <c r="BM1670" i="2" s="1"/>
  <c r="BI1671" i="2"/>
  <c r="BM1671" i="2" s="1"/>
  <c r="BI1672" i="2"/>
  <c r="BI1673" i="2"/>
  <c r="BM1673" i="2" s="1"/>
  <c r="BI1674" i="2"/>
  <c r="BI1675" i="2"/>
  <c r="BM1675" i="2" s="1"/>
  <c r="BI1676" i="2"/>
  <c r="BM1676" i="2" s="1"/>
  <c r="BI1677" i="2"/>
  <c r="BM1677" i="2" s="1"/>
  <c r="BI1678" i="2"/>
  <c r="BM1678" i="2" s="1"/>
  <c r="BI1679" i="2"/>
  <c r="BM1679" i="2" s="1"/>
  <c r="BI1680" i="2"/>
  <c r="BM1680" i="2" s="1"/>
  <c r="BI1681" i="2"/>
  <c r="BM1681" i="2" s="1"/>
  <c r="BI1682" i="2"/>
  <c r="BM1682" i="2" s="1"/>
  <c r="BI1683" i="2"/>
  <c r="BM1683" i="2" s="1"/>
  <c r="BI1684" i="2"/>
  <c r="BM1684" i="2" s="1"/>
  <c r="BI1685" i="2"/>
  <c r="BM1685" i="2" s="1"/>
  <c r="BI1686" i="2"/>
  <c r="BI1687" i="2"/>
  <c r="BI1688" i="2"/>
  <c r="BI1689" i="2"/>
  <c r="BM1689" i="2" s="1"/>
  <c r="BI1690" i="2"/>
  <c r="BI1691" i="2"/>
  <c r="BM1691" i="2" s="1"/>
  <c r="BI1692" i="2"/>
  <c r="BM1692" i="2" s="1"/>
  <c r="BI1693" i="2"/>
  <c r="BM1693" i="2" s="1"/>
  <c r="BI1694" i="2"/>
  <c r="BM1694" i="2" s="1"/>
  <c r="BI1695" i="2"/>
  <c r="BM1695" i="2" s="1"/>
  <c r="BI1696" i="2"/>
  <c r="BM1696" i="2" s="1"/>
  <c r="BI1697" i="2"/>
  <c r="BM1697" i="2" s="1"/>
  <c r="BI1698" i="2"/>
  <c r="BM1698" i="2" s="1"/>
  <c r="BI1699" i="2"/>
  <c r="BM1699" i="2" s="1"/>
  <c r="BI1700" i="2"/>
  <c r="BM1700" i="2" s="1"/>
  <c r="BI1701" i="2"/>
  <c r="BM1701" i="2" s="1"/>
  <c r="BI1702" i="2"/>
  <c r="BI1703" i="2"/>
  <c r="BM1703" i="2" s="1"/>
  <c r="BI1704" i="2"/>
  <c r="BI1705" i="2"/>
  <c r="BM1705" i="2" s="1"/>
  <c r="BI1706" i="2"/>
  <c r="BM1706" i="2" s="1"/>
  <c r="BI1707" i="2"/>
  <c r="BM1707" i="2" s="1"/>
  <c r="BI1708" i="2"/>
  <c r="BI1709" i="2"/>
  <c r="BM1709" i="2" s="1"/>
  <c r="BI1710" i="2"/>
  <c r="BI1711" i="2"/>
  <c r="BM1711" i="2" s="1"/>
  <c r="BI1712" i="2"/>
  <c r="BM1712" i="2" s="1"/>
  <c r="BI1713" i="2"/>
  <c r="BM1713" i="2" s="1"/>
  <c r="BI1714" i="2"/>
  <c r="BM1714" i="2" s="1"/>
  <c r="BI1715" i="2"/>
  <c r="BM1715" i="2" s="1"/>
  <c r="BI1716" i="2"/>
  <c r="BM1716" i="2" s="1"/>
  <c r="BI1717" i="2"/>
  <c r="BM1717" i="2" s="1"/>
  <c r="BI1718" i="2"/>
  <c r="BM1718" i="2" s="1"/>
  <c r="BI1719" i="2"/>
  <c r="BM1719" i="2" s="1"/>
  <c r="BI1720" i="2"/>
  <c r="BM1720" i="2" s="1"/>
  <c r="BI1721" i="2"/>
  <c r="BM1721" i="2" s="1"/>
  <c r="BI1722" i="2"/>
  <c r="BI1723" i="2"/>
  <c r="BJ1723" i="2" s="1"/>
  <c r="BI1724" i="2"/>
  <c r="BI1725" i="2"/>
  <c r="BM1725" i="2" s="1"/>
  <c r="BI1726" i="2"/>
  <c r="BI1727" i="2"/>
  <c r="BM1727" i="2" s="1"/>
  <c r="BI1728" i="2"/>
  <c r="BM1728" i="2" s="1"/>
  <c r="BI1729" i="2"/>
  <c r="BM1729" i="2" s="1"/>
  <c r="BI1730" i="2"/>
  <c r="BM1730" i="2" s="1"/>
  <c r="BI1731" i="2"/>
  <c r="BM1731" i="2" s="1"/>
  <c r="BI1732" i="2"/>
  <c r="BM1732" i="2" s="1"/>
  <c r="BI1733" i="2"/>
  <c r="BM1733" i="2" s="1"/>
  <c r="BI1734" i="2"/>
  <c r="BM1734" i="2" s="1"/>
  <c r="BI1735" i="2"/>
  <c r="BM1735" i="2" s="1"/>
  <c r="BI1736" i="2"/>
  <c r="BM1736" i="2" s="1"/>
  <c r="BI1737" i="2"/>
  <c r="BM1737" i="2" s="1"/>
  <c r="BI1738" i="2"/>
  <c r="BJ1738" i="2" s="1"/>
  <c r="BI1739" i="2"/>
  <c r="BM1739" i="2" s="1"/>
  <c r="BI1740" i="2"/>
  <c r="BI1741" i="2"/>
  <c r="BM1741" i="2" s="1"/>
  <c r="BI1742" i="2"/>
  <c r="BM1742" i="2" s="1"/>
  <c r="BI1743" i="2"/>
  <c r="BM1743" i="2" s="1"/>
  <c r="BI1744" i="2"/>
  <c r="BI1745" i="2"/>
  <c r="BM1745" i="2" s="1"/>
  <c r="BI1746" i="2"/>
  <c r="BI1747" i="2"/>
  <c r="BM1747" i="2" s="1"/>
  <c r="BI1748" i="2"/>
  <c r="BM1748" i="2" s="1"/>
  <c r="BI1749" i="2"/>
  <c r="BM1749" i="2" s="1"/>
  <c r="BI1750" i="2"/>
  <c r="BM1750" i="2" s="1"/>
  <c r="BI1751" i="2"/>
  <c r="BM1751" i="2" s="1"/>
  <c r="BI1752" i="2"/>
  <c r="BM1752" i="2" s="1"/>
  <c r="BI1753" i="2"/>
  <c r="BM1753" i="2" s="1"/>
  <c r="BI1754" i="2"/>
  <c r="BM1754" i="2" s="1"/>
  <c r="BI1755" i="2"/>
  <c r="BM1755" i="2" s="1"/>
  <c r="BI1756" i="2"/>
  <c r="BM1756" i="2" s="1"/>
  <c r="BI1757" i="2"/>
  <c r="BM1757" i="2" s="1"/>
  <c r="BI1758" i="2"/>
  <c r="BI1759" i="2"/>
  <c r="BI1760" i="2"/>
  <c r="BI1761" i="2"/>
  <c r="BM1761" i="2" s="1"/>
  <c r="BI1762" i="2"/>
  <c r="BI1763" i="2"/>
  <c r="BM1763" i="2" s="1"/>
  <c r="BI1764" i="2"/>
  <c r="BM1764" i="2" s="1"/>
  <c r="BI1765" i="2"/>
  <c r="BM1765" i="2" s="1"/>
  <c r="BI1766" i="2"/>
  <c r="BM1766" i="2" s="1"/>
  <c r="BI1767" i="2"/>
  <c r="BM1767" i="2" s="1"/>
  <c r="BI1768" i="2"/>
  <c r="BM1768" i="2" s="1"/>
  <c r="BI1769" i="2"/>
  <c r="BM1769" i="2" s="1"/>
  <c r="BI1770" i="2"/>
  <c r="BM1770" i="2" s="1"/>
  <c r="BI1771" i="2"/>
  <c r="BM1771" i="2" s="1"/>
  <c r="BI1772" i="2"/>
  <c r="BM1772" i="2" s="1"/>
  <c r="BI1773" i="2"/>
  <c r="BM1773" i="2" s="1"/>
  <c r="BI1774" i="2"/>
  <c r="BI1775" i="2"/>
  <c r="BM1775" i="2" s="1"/>
  <c r="BI1776" i="2"/>
  <c r="BI1777" i="2"/>
  <c r="BM1777" i="2" s="1"/>
  <c r="BI1778" i="2"/>
  <c r="BM1778" i="2" s="1"/>
  <c r="BI1779" i="2"/>
  <c r="BM1779" i="2" s="1"/>
  <c r="BI1780" i="2"/>
  <c r="BI1781" i="2"/>
  <c r="BM1781" i="2" s="1"/>
  <c r="BI1782" i="2"/>
  <c r="BI1783" i="2"/>
  <c r="BM1783" i="2" s="1"/>
  <c r="BI1784" i="2"/>
  <c r="BM1784" i="2" s="1"/>
  <c r="BI1785" i="2"/>
  <c r="BM1785" i="2" s="1"/>
  <c r="BI1786" i="2"/>
  <c r="BM1786" i="2" s="1"/>
  <c r="BI1787" i="2"/>
  <c r="BM1787" i="2" s="1"/>
  <c r="BI1788" i="2"/>
  <c r="BM1788" i="2" s="1"/>
  <c r="BI1789" i="2"/>
  <c r="BM1789" i="2" s="1"/>
  <c r="BI1790" i="2"/>
  <c r="BM1790" i="2" s="1"/>
  <c r="BI1791" i="2"/>
  <c r="BM1791" i="2" s="1"/>
  <c r="BI1792" i="2"/>
  <c r="BM1792" i="2" s="1"/>
  <c r="BI1793" i="2"/>
  <c r="BM1793" i="2" s="1"/>
  <c r="BI1794" i="2"/>
  <c r="BI1795" i="2"/>
  <c r="BI1796" i="2"/>
  <c r="BI1797" i="2"/>
  <c r="BM1797" i="2" s="1"/>
  <c r="BI1798" i="2"/>
  <c r="BJ1798" i="2" s="1"/>
  <c r="BI1799" i="2"/>
  <c r="BM1799" i="2" s="1"/>
  <c r="BI1800" i="2"/>
  <c r="BM1800" i="2" s="1"/>
  <c r="BI1801" i="2"/>
  <c r="BM1801" i="2" s="1"/>
  <c r="BI1802" i="2"/>
  <c r="BM1802" i="2" s="1"/>
  <c r="BI1803" i="2"/>
  <c r="BM1803" i="2" s="1"/>
  <c r="BI1804" i="2"/>
  <c r="BM1804" i="2" s="1"/>
  <c r="BI1805" i="2"/>
  <c r="BM1805" i="2" s="1"/>
  <c r="BI1806" i="2"/>
  <c r="BM1806" i="2" s="1"/>
  <c r="BI1807" i="2"/>
  <c r="BM1807" i="2" s="1"/>
  <c r="BI1808" i="2"/>
  <c r="BM1808" i="2" s="1"/>
  <c r="BI1809" i="2"/>
  <c r="BM1809" i="2" s="1"/>
  <c r="BI1810" i="2"/>
  <c r="BI1811" i="2"/>
  <c r="BM1811" i="2" s="1"/>
  <c r="BI1812" i="2"/>
  <c r="BI1813" i="2"/>
  <c r="BM1813" i="2" s="1"/>
  <c r="BI1814" i="2"/>
  <c r="BM1814" i="2" s="1"/>
  <c r="BI1815" i="2"/>
  <c r="BM1815" i="2" s="1"/>
  <c r="BI1816" i="2"/>
  <c r="BI1817" i="2"/>
  <c r="BM1817" i="2" s="1"/>
  <c r="BI1818" i="2"/>
  <c r="BI1819" i="2"/>
  <c r="BM1819" i="2" s="1"/>
  <c r="BI1820" i="2"/>
  <c r="BM1820" i="2" s="1"/>
  <c r="BI1821" i="2"/>
  <c r="BM1821" i="2" s="1"/>
  <c r="BI1822" i="2"/>
  <c r="BM1822" i="2" s="1"/>
  <c r="BI1823" i="2"/>
  <c r="BM1823" i="2" s="1"/>
  <c r="BI1824" i="2"/>
  <c r="BM1824" i="2" s="1"/>
  <c r="BI1825" i="2"/>
  <c r="BM1825" i="2" s="1"/>
  <c r="BI1826" i="2"/>
  <c r="BM1826" i="2" s="1"/>
  <c r="BI1827" i="2"/>
  <c r="BM1827" i="2" s="1"/>
  <c r="BI1828" i="2"/>
  <c r="BM1828" i="2" s="1"/>
  <c r="BI1829" i="2"/>
  <c r="BM1829" i="2" s="1"/>
  <c r="BI1830" i="2"/>
  <c r="BI1831" i="2"/>
  <c r="BJ1831" i="2" s="1"/>
  <c r="BI1832" i="2"/>
  <c r="BJ1832" i="2" s="1"/>
  <c r="BI1833" i="2"/>
  <c r="BM1833" i="2" s="1"/>
  <c r="BI1834" i="2"/>
  <c r="BJ1834" i="2" s="1"/>
  <c r="BI1835" i="2"/>
  <c r="BM1835" i="2" s="1"/>
  <c r="BI1836" i="2"/>
  <c r="BM1836" i="2" s="1"/>
  <c r="BI1837" i="2"/>
  <c r="BM1837" i="2" s="1"/>
  <c r="BI1838" i="2"/>
  <c r="BM1838" i="2" s="1"/>
  <c r="BI1839" i="2"/>
  <c r="BM1839" i="2" s="1"/>
  <c r="BI1840" i="2"/>
  <c r="BM1840" i="2" s="1"/>
  <c r="BI1841" i="2"/>
  <c r="BM1841" i="2" s="1"/>
  <c r="BI1842" i="2"/>
  <c r="BM1842" i="2" s="1"/>
  <c r="BI1843" i="2"/>
  <c r="BM1843" i="2" s="1"/>
  <c r="BI1844" i="2"/>
  <c r="BM1844" i="2" s="1"/>
  <c r="BI1845" i="2"/>
  <c r="BM1845" i="2" s="1"/>
  <c r="BI1846" i="2"/>
  <c r="BJ1846" i="2" s="1"/>
  <c r="BI1847" i="2"/>
  <c r="BM1847" i="2" s="1"/>
  <c r="BI1848" i="2"/>
  <c r="BJ1848" i="2" s="1"/>
  <c r="BI1849" i="2"/>
  <c r="BM1849" i="2" s="1"/>
  <c r="BI1850" i="2"/>
  <c r="BM1850" i="2" s="1"/>
  <c r="BI1851" i="2"/>
  <c r="BM1851" i="2" s="1"/>
  <c r="BI1852" i="2"/>
  <c r="BI1853" i="2"/>
  <c r="BM1853" i="2" s="1"/>
  <c r="BI1854" i="2"/>
  <c r="BI1855" i="2"/>
  <c r="BM1855" i="2" s="1"/>
  <c r="BI1856" i="2"/>
  <c r="BM1856" i="2" s="1"/>
  <c r="BI1857" i="2"/>
  <c r="BM1857" i="2" s="1"/>
  <c r="BI1858" i="2"/>
  <c r="BM1858" i="2" s="1"/>
  <c r="BI1859" i="2"/>
  <c r="BM1859" i="2" s="1"/>
  <c r="BI1860" i="2"/>
  <c r="BM1860" i="2" s="1"/>
  <c r="BI1861" i="2"/>
  <c r="BM1861" i="2" s="1"/>
  <c r="BI1862" i="2"/>
  <c r="BM1862" i="2" s="1"/>
  <c r="BI1863" i="2"/>
  <c r="BM1863" i="2" s="1"/>
  <c r="BI1864" i="2"/>
  <c r="BM1864" i="2" s="1"/>
  <c r="BI1865" i="2"/>
  <c r="BM1865" i="2" s="1"/>
  <c r="BI1866" i="2"/>
  <c r="BI1867" i="2"/>
  <c r="BJ1867" i="2" s="1"/>
  <c r="BI1868" i="2"/>
  <c r="BI1869" i="2"/>
  <c r="BM1869" i="2" s="1"/>
  <c r="BI1870" i="2"/>
  <c r="BI1871" i="2"/>
  <c r="BM1871" i="2" s="1"/>
  <c r="BI1872" i="2"/>
  <c r="BM1872" i="2" s="1"/>
  <c r="BI1873" i="2"/>
  <c r="BM1873" i="2" s="1"/>
  <c r="BI1874" i="2"/>
  <c r="BM1874" i="2" s="1"/>
  <c r="BI1875" i="2"/>
  <c r="BM1875" i="2" s="1"/>
  <c r="BI1876" i="2"/>
  <c r="BM1876" i="2" s="1"/>
  <c r="BI1877" i="2"/>
  <c r="BM1877" i="2" s="1"/>
  <c r="BI1878" i="2"/>
  <c r="BM1878" i="2" s="1"/>
  <c r="BI1879" i="2"/>
  <c r="BM1879" i="2" s="1"/>
  <c r="BI1880" i="2"/>
  <c r="BM1880" i="2" s="1"/>
  <c r="BI1881" i="2"/>
  <c r="BM1881" i="2" s="1"/>
  <c r="BI1882" i="2"/>
  <c r="BJ1882" i="2" s="1"/>
  <c r="BI1883" i="2"/>
  <c r="BM1883" i="2" s="1"/>
  <c r="BI1884" i="2"/>
  <c r="BI1885" i="2"/>
  <c r="BM1885" i="2" s="1"/>
  <c r="BI1886" i="2"/>
  <c r="BM1886" i="2" s="1"/>
  <c r="BI1887" i="2"/>
  <c r="BM1887" i="2" s="1"/>
  <c r="BI1888" i="2"/>
  <c r="BI1889" i="2"/>
  <c r="BM1889" i="2" s="1"/>
  <c r="BI1890" i="2"/>
  <c r="BI1891" i="2"/>
  <c r="BM1891" i="2" s="1"/>
  <c r="BI1892" i="2"/>
  <c r="BM1892" i="2" s="1"/>
  <c r="BI1893" i="2"/>
  <c r="BM1893" i="2" s="1"/>
  <c r="BI1894" i="2"/>
  <c r="BM1894" i="2" s="1"/>
  <c r="BI1895" i="2"/>
  <c r="BM1895" i="2" s="1"/>
  <c r="BI1896" i="2"/>
  <c r="BM1896" i="2" s="1"/>
  <c r="BI1897" i="2"/>
  <c r="BM1897" i="2" s="1"/>
  <c r="BI1898" i="2"/>
  <c r="BM1898" i="2" s="1"/>
  <c r="BI1899" i="2"/>
  <c r="BM1899" i="2" s="1"/>
  <c r="BI1900" i="2"/>
  <c r="BM1900" i="2" s="1"/>
  <c r="BI1901" i="2"/>
  <c r="BM1901" i="2" s="1"/>
  <c r="BI1902" i="2"/>
  <c r="BI1903" i="2"/>
  <c r="BI1904" i="2"/>
  <c r="BI1905" i="2"/>
  <c r="BM1905" i="2" s="1"/>
  <c r="BI1906" i="2"/>
  <c r="BI1907" i="2"/>
  <c r="BM1907" i="2" s="1"/>
  <c r="BI1908" i="2"/>
  <c r="BM1908" i="2" s="1"/>
  <c r="BI1909" i="2"/>
  <c r="BM1909" i="2" s="1"/>
  <c r="BI1910" i="2"/>
  <c r="BM1910" i="2" s="1"/>
  <c r="BI1911" i="2"/>
  <c r="BM1911" i="2" s="1"/>
  <c r="BI1912" i="2"/>
  <c r="BM1912" i="2" s="1"/>
  <c r="BI1913" i="2"/>
  <c r="BM1913" i="2" s="1"/>
  <c r="BI1914" i="2"/>
  <c r="BM1914" i="2" s="1"/>
  <c r="BI1915" i="2"/>
  <c r="BM1915" i="2" s="1"/>
  <c r="BI1916" i="2"/>
  <c r="BM1916" i="2" s="1"/>
  <c r="BI1917" i="2"/>
  <c r="BI1918" i="2"/>
  <c r="BI1919" i="2"/>
  <c r="BI1920" i="2"/>
  <c r="BM1920" i="2" s="1"/>
  <c r="BI1921" i="2"/>
  <c r="BM1921" i="2" s="1"/>
  <c r="BI1922" i="2"/>
  <c r="BM1922" i="2" s="1"/>
  <c r="BI1923" i="2"/>
  <c r="BM1923" i="2" s="1"/>
  <c r="BI1924" i="2"/>
  <c r="BI1925" i="2"/>
  <c r="BM1925" i="2" s="1"/>
  <c r="BI1926" i="2"/>
  <c r="BM1926" i="2" s="1"/>
  <c r="BI1927" i="2"/>
  <c r="BM1927" i="2" s="1"/>
  <c r="BI1928" i="2"/>
  <c r="BM1928" i="2" s="1"/>
  <c r="BI1929" i="2"/>
  <c r="BM1929" i="2" s="1"/>
  <c r="BI1930" i="2"/>
  <c r="BM1930" i="2" s="1"/>
  <c r="BI1931" i="2"/>
  <c r="BM1931" i="2" s="1"/>
  <c r="BI1932" i="2"/>
  <c r="BI1933" i="2"/>
  <c r="BM1933" i="2" s="1"/>
  <c r="BI1934" i="2"/>
  <c r="BM1934" i="2" s="1"/>
  <c r="BI1935" i="2"/>
  <c r="BM1935" i="2" s="1"/>
  <c r="BI1936" i="2"/>
  <c r="BI1937" i="2"/>
  <c r="BI1938" i="2"/>
  <c r="BM1938" i="2" s="1"/>
  <c r="BI1939" i="2"/>
  <c r="BI1940" i="2"/>
  <c r="BM1940" i="2" s="1"/>
  <c r="BI1941" i="2"/>
  <c r="BM1941" i="2" s="1"/>
  <c r="BI1942" i="2"/>
  <c r="BM1942" i="2" s="1"/>
  <c r="BI1943" i="2"/>
  <c r="BM1943" i="2" s="1"/>
  <c r="BI1944" i="2"/>
  <c r="BM1944" i="2" s="1"/>
  <c r="BI1945" i="2"/>
  <c r="BM1945" i="2" s="1"/>
  <c r="BI1946" i="2"/>
  <c r="BM1946" i="2" s="1"/>
  <c r="BI1947" i="2"/>
  <c r="BM1947" i="2" s="1"/>
  <c r="BI1948" i="2"/>
  <c r="BM1948" i="2" s="1"/>
  <c r="BI1949" i="2"/>
  <c r="BM1949" i="2" s="1"/>
  <c r="BI1950" i="2"/>
  <c r="BI1951" i="2"/>
  <c r="BI1952" i="2"/>
  <c r="BI1953" i="2"/>
  <c r="BM1953" i="2" s="1"/>
  <c r="BI1954" i="2"/>
  <c r="BI1955" i="2"/>
  <c r="BM1955" i="2" s="1"/>
  <c r="BI1956" i="2"/>
  <c r="BM1956" i="2" s="1"/>
  <c r="BI1957" i="2"/>
  <c r="BM1957" i="2" s="1"/>
  <c r="BI1958" i="2"/>
  <c r="BM1958" i="2" s="1"/>
  <c r="BI1959" i="2"/>
  <c r="BM1959" i="2" s="1"/>
  <c r="BI1960" i="2"/>
  <c r="BM1960" i="2" s="1"/>
  <c r="BI1961" i="2"/>
  <c r="BM1961" i="2" s="1"/>
  <c r="BI1962" i="2"/>
  <c r="BM1962" i="2" s="1"/>
  <c r="BI1963" i="2"/>
  <c r="BM1963" i="2" s="1"/>
  <c r="BI1964" i="2"/>
  <c r="BM1964" i="2" s="1"/>
  <c r="BI1965" i="2"/>
  <c r="BI1966" i="2"/>
  <c r="BI1967" i="2"/>
  <c r="BI1968" i="2"/>
  <c r="BM1968" i="2" s="1"/>
  <c r="BI1969" i="2"/>
  <c r="BM1969" i="2" s="1"/>
  <c r="BI1970" i="2"/>
  <c r="BM1970" i="2" s="1"/>
  <c r="BI1971" i="2"/>
  <c r="BM1971" i="2" s="1"/>
  <c r="BI1972" i="2"/>
  <c r="BI1973" i="2"/>
  <c r="BM1973" i="2" s="1"/>
  <c r="BI1974" i="2"/>
  <c r="BM1974" i="2" s="1"/>
  <c r="BI1975" i="2"/>
  <c r="BM1975" i="2" s="1"/>
  <c r="BI1976" i="2"/>
  <c r="BM1976" i="2" s="1"/>
  <c r="BI1977" i="2"/>
  <c r="BM1977" i="2" s="1"/>
  <c r="BI1978" i="2"/>
  <c r="BM1978" i="2" s="1"/>
  <c r="BI1979" i="2"/>
  <c r="BM1979" i="2" s="1"/>
  <c r="BI1980" i="2"/>
  <c r="BI1981" i="2"/>
  <c r="BM1981" i="2" s="1"/>
  <c r="BI1982" i="2"/>
  <c r="BM1982" i="2" s="1"/>
  <c r="BI1983" i="2"/>
  <c r="BM1983" i="2" s="1"/>
  <c r="BI1984" i="2"/>
  <c r="BI1985" i="2"/>
  <c r="BI1986" i="2"/>
  <c r="BM1986" i="2" s="1"/>
  <c r="BI1987" i="2"/>
  <c r="BI1988" i="2"/>
  <c r="BM1988" i="2" s="1"/>
  <c r="BI1989" i="2"/>
  <c r="BM1989" i="2" s="1"/>
  <c r="BI1990" i="2"/>
  <c r="BM1990" i="2" s="1"/>
  <c r="BI1991" i="2"/>
  <c r="BM1991" i="2" s="1"/>
  <c r="BI1992" i="2"/>
  <c r="BM1992" i="2" s="1"/>
  <c r="BI1993" i="2"/>
  <c r="BM1993" i="2" s="1"/>
  <c r="BI1994" i="2"/>
  <c r="BM1994" i="2" s="1"/>
  <c r="BI1995" i="2"/>
  <c r="BM1995" i="2" s="1"/>
  <c r="BI1996" i="2"/>
  <c r="BM1996" i="2" s="1"/>
  <c r="BI1997" i="2"/>
  <c r="BM1997" i="2" s="1"/>
  <c r="BI1998" i="2"/>
  <c r="BI1999" i="2"/>
  <c r="BI2000" i="2"/>
  <c r="BI2001" i="2"/>
  <c r="BM2001" i="2" s="1"/>
  <c r="BI2002" i="2"/>
  <c r="BI2003" i="2"/>
  <c r="BM2003" i="2" s="1"/>
  <c r="BI2004" i="2"/>
  <c r="BM2004" i="2" s="1"/>
  <c r="BI2005" i="2"/>
  <c r="BM2005" i="2" s="1"/>
  <c r="BI2006" i="2"/>
  <c r="BM2006" i="2" s="1"/>
  <c r="BI2007" i="2"/>
  <c r="BM2007" i="2" s="1"/>
  <c r="BI2008" i="2"/>
  <c r="BM2008" i="2" s="1"/>
  <c r="BI2009" i="2"/>
  <c r="BM2009" i="2" s="1"/>
  <c r="BI2010" i="2"/>
  <c r="BM2010" i="2" s="1"/>
  <c r="BI2011" i="2"/>
  <c r="BM2011" i="2" s="1"/>
  <c r="BI2012" i="2"/>
  <c r="BM2012" i="2" s="1"/>
  <c r="BI2013" i="2"/>
  <c r="BI2014" i="2"/>
  <c r="BI2015" i="2"/>
  <c r="BI2016" i="2"/>
  <c r="BM2016" i="2" s="1"/>
  <c r="BI2017" i="2"/>
  <c r="BM2017" i="2" s="1"/>
  <c r="BI2018" i="2"/>
  <c r="BM2018" i="2" s="1"/>
  <c r="BI2019" i="2"/>
  <c r="BM2019" i="2" s="1"/>
  <c r="BI2020" i="2"/>
  <c r="BI2021" i="2"/>
  <c r="BM2021" i="2" s="1"/>
  <c r="BI2022" i="2"/>
  <c r="BM2022" i="2" s="1"/>
  <c r="BI2023" i="2"/>
  <c r="BM2023" i="2" s="1"/>
  <c r="BI2024" i="2"/>
  <c r="BM2024" i="2" s="1"/>
  <c r="BI2025" i="2"/>
  <c r="BM2025" i="2" s="1"/>
  <c r="BI2026" i="2"/>
  <c r="BM2026" i="2" s="1"/>
  <c r="BI2027" i="2"/>
  <c r="BM2027" i="2" s="1"/>
  <c r="BI2028" i="2"/>
  <c r="BI2029" i="2"/>
  <c r="BM2029" i="2" s="1"/>
  <c r="BI2030" i="2"/>
  <c r="BM2030" i="2" s="1"/>
  <c r="BI2031" i="2"/>
  <c r="BM2031" i="2" s="1"/>
  <c r="BI2032" i="2"/>
  <c r="BI2033" i="2"/>
  <c r="BI2034" i="2"/>
  <c r="BM2034" i="2" s="1"/>
  <c r="BI2035" i="2"/>
  <c r="BI2036" i="2"/>
  <c r="BM2036" i="2" s="1"/>
  <c r="BI2037" i="2"/>
  <c r="BM2037" i="2" s="1"/>
  <c r="BI2038" i="2"/>
  <c r="BM2038" i="2" s="1"/>
  <c r="BI2039" i="2"/>
  <c r="BM2039" i="2" s="1"/>
  <c r="BI2040" i="2"/>
  <c r="BM2040" i="2" s="1"/>
  <c r="BI2041" i="2"/>
  <c r="BM2041" i="2" s="1"/>
  <c r="BI2042" i="2"/>
  <c r="BM2042" i="2" s="1"/>
  <c r="BI2043" i="2"/>
  <c r="BM2043" i="2" s="1"/>
  <c r="BI2044" i="2"/>
  <c r="BM2044" i="2" s="1"/>
  <c r="BI2045" i="2"/>
  <c r="BM2045" i="2" s="1"/>
  <c r="BI2046" i="2"/>
  <c r="BI2047" i="2"/>
  <c r="BI2048" i="2"/>
  <c r="BI2049" i="2"/>
  <c r="BM2049" i="2" s="1"/>
  <c r="BI2050" i="2"/>
  <c r="BI2051" i="2"/>
  <c r="BM2051" i="2" s="1"/>
  <c r="BI2052" i="2"/>
  <c r="BM2052" i="2" s="1"/>
  <c r="BI2053" i="2"/>
  <c r="BM2053" i="2" s="1"/>
  <c r="BI2054" i="2"/>
  <c r="BM2054" i="2" s="1"/>
  <c r="BI2055" i="2"/>
  <c r="BM2055" i="2" s="1"/>
  <c r="BI2056" i="2"/>
  <c r="BM2056" i="2" s="1"/>
  <c r="BI2057" i="2"/>
  <c r="BM2057" i="2" s="1"/>
  <c r="BI2058" i="2"/>
  <c r="BM2058" i="2" s="1"/>
  <c r="BI2059" i="2"/>
  <c r="BM2059" i="2" s="1"/>
  <c r="BI2060" i="2"/>
  <c r="BM2060" i="2" s="1"/>
  <c r="BI2061" i="2"/>
  <c r="BI2062" i="2"/>
  <c r="BI2063" i="2"/>
  <c r="BI2064" i="2"/>
  <c r="BM2064" i="2" s="1"/>
  <c r="BI2065" i="2"/>
  <c r="BM2065" i="2" s="1"/>
  <c r="BI2066" i="2"/>
  <c r="BM2066" i="2" s="1"/>
  <c r="BI2067" i="2"/>
  <c r="BM2067" i="2" s="1"/>
  <c r="BI2068" i="2"/>
  <c r="BI2069" i="2"/>
  <c r="BM2069" i="2" s="1"/>
  <c r="BI2070" i="2"/>
  <c r="BM2070" i="2" s="1"/>
  <c r="BI2071" i="2"/>
  <c r="BM2071" i="2" s="1"/>
  <c r="BI2072" i="2"/>
  <c r="BM2072" i="2" s="1"/>
  <c r="BI2073" i="2"/>
  <c r="BM2073" i="2" s="1"/>
  <c r="BI2074" i="2"/>
  <c r="BM2074" i="2" s="1"/>
  <c r="BI2075" i="2"/>
  <c r="BM2075" i="2" s="1"/>
  <c r="BI2076" i="2"/>
  <c r="BI2077" i="2"/>
  <c r="BM2077" i="2" s="1"/>
  <c r="BI2078" i="2"/>
  <c r="BM2078" i="2" s="1"/>
  <c r="BI2079" i="2"/>
  <c r="BM2079" i="2" s="1"/>
  <c r="BI2080" i="2"/>
  <c r="BI2081" i="2"/>
  <c r="BI2082" i="2"/>
  <c r="BM2082" i="2" s="1"/>
  <c r="BI2083" i="2"/>
  <c r="BI2084" i="2"/>
  <c r="BM2084" i="2" s="1"/>
  <c r="BI2085" i="2"/>
  <c r="BM2085" i="2" s="1"/>
  <c r="BI2086" i="2"/>
  <c r="BM2086" i="2" s="1"/>
  <c r="BI2087" i="2"/>
  <c r="BM2087" i="2" s="1"/>
  <c r="BI2088" i="2"/>
  <c r="BM2088" i="2" s="1"/>
  <c r="BI2089" i="2"/>
  <c r="BM2089" i="2" s="1"/>
  <c r="BI2090" i="2"/>
  <c r="BM2090" i="2" s="1"/>
  <c r="BI2091" i="2"/>
  <c r="BM2091" i="2" s="1"/>
  <c r="BI2092" i="2"/>
  <c r="BM2092" i="2" s="1"/>
  <c r="BI2093" i="2"/>
  <c r="BM2093" i="2" s="1"/>
  <c r="BI2094" i="2"/>
  <c r="BI2095" i="2"/>
  <c r="BI2096" i="2"/>
  <c r="BI2097" i="2"/>
  <c r="BM2097" i="2" s="1"/>
  <c r="BI2098" i="2"/>
  <c r="BI2099" i="2"/>
  <c r="BM2099" i="2" s="1"/>
  <c r="BI2100" i="2"/>
  <c r="BM2100" i="2" s="1"/>
  <c r="BI2101" i="2"/>
  <c r="BM2101" i="2" s="1"/>
  <c r="BI2102" i="2"/>
  <c r="BM2102" i="2" s="1"/>
  <c r="BI2103" i="2"/>
  <c r="BM2103" i="2" s="1"/>
  <c r="BI2104" i="2"/>
  <c r="BM2104" i="2" s="1"/>
  <c r="BI2105" i="2"/>
  <c r="BM2105" i="2" s="1"/>
  <c r="BI2106" i="2"/>
  <c r="BM2106" i="2" s="1"/>
  <c r="BI2107" i="2"/>
  <c r="BM2107" i="2" s="1"/>
  <c r="BI2108" i="2"/>
  <c r="BM2108" i="2" s="1"/>
  <c r="BI2109" i="2"/>
  <c r="BI2110" i="2"/>
  <c r="BI2111" i="2"/>
  <c r="BM2111" i="2" s="1"/>
  <c r="BI2112" i="2"/>
  <c r="BM2112" i="2" s="1"/>
  <c r="BI2113" i="2"/>
  <c r="BM2113" i="2" s="1"/>
  <c r="BI2114" i="2"/>
  <c r="BM2114" i="2" s="1"/>
  <c r="BI2115" i="2"/>
  <c r="BM2115" i="2" s="1"/>
  <c r="BI2116" i="2"/>
  <c r="BI2117" i="2"/>
  <c r="BM2117" i="2" s="1"/>
  <c r="BI2118" i="2"/>
  <c r="BM2118" i="2" s="1"/>
  <c r="BI2119" i="2"/>
  <c r="BM2119" i="2" s="1"/>
  <c r="BI2120" i="2"/>
  <c r="BM2120" i="2" s="1"/>
  <c r="BI2121" i="2"/>
  <c r="BM2121" i="2" s="1"/>
  <c r="BI2122" i="2"/>
  <c r="BM2122" i="2" s="1"/>
  <c r="BI2123" i="2"/>
  <c r="BM2123" i="2" s="1"/>
  <c r="BI2124" i="2"/>
  <c r="BI2125" i="2"/>
  <c r="BM2125" i="2" s="1"/>
  <c r="BI2126" i="2"/>
  <c r="BM2126" i="2" s="1"/>
  <c r="BI2127" i="2"/>
  <c r="BM2127" i="2" s="1"/>
  <c r="BI2128" i="2"/>
  <c r="BI2129" i="2"/>
  <c r="BI2130" i="2"/>
  <c r="BM2130" i="2" s="1"/>
  <c r="BI2131" i="2"/>
  <c r="BI2132" i="2"/>
  <c r="BM2132" i="2" s="1"/>
  <c r="BI2133" i="2"/>
  <c r="BM2133" i="2" s="1"/>
  <c r="BI2134" i="2"/>
  <c r="BM2134" i="2" s="1"/>
  <c r="BI2135" i="2"/>
  <c r="BM2135" i="2" s="1"/>
  <c r="BI2136" i="2"/>
  <c r="BM2136" i="2" s="1"/>
  <c r="BI2137" i="2"/>
  <c r="BM2137" i="2" s="1"/>
  <c r="BI2138" i="2"/>
  <c r="BM2138" i="2" s="1"/>
  <c r="BI2139" i="2"/>
  <c r="BM2139" i="2" s="1"/>
  <c r="BI2140" i="2"/>
  <c r="BM2140" i="2" s="1"/>
  <c r="BI2141" i="2"/>
  <c r="BM2141" i="2" s="1"/>
  <c r="BI2142" i="2"/>
  <c r="BI2143" i="2"/>
  <c r="BI2144" i="2"/>
  <c r="BI2145" i="2"/>
  <c r="BM2145" i="2" s="1"/>
  <c r="BI2146" i="2"/>
  <c r="BI2147" i="2"/>
  <c r="BM2147" i="2" s="1"/>
  <c r="BI2148" i="2"/>
  <c r="BM2148" i="2" s="1"/>
  <c r="BI2149" i="2"/>
  <c r="BM2149" i="2" s="1"/>
  <c r="BI2150" i="2"/>
  <c r="BM2150" i="2" s="1"/>
  <c r="BI2151" i="2"/>
  <c r="BM2151" i="2" s="1"/>
  <c r="BI2152" i="2"/>
  <c r="BM2152" i="2" s="1"/>
  <c r="BI2153" i="2"/>
  <c r="BM2153" i="2" s="1"/>
  <c r="BI2154" i="2"/>
  <c r="BM2154" i="2" s="1"/>
  <c r="BI2155" i="2"/>
  <c r="BM2155" i="2" s="1"/>
  <c r="BI2156" i="2"/>
  <c r="BM2156" i="2" s="1"/>
  <c r="BI2157" i="2"/>
  <c r="BI2158" i="2"/>
  <c r="BI2159" i="2"/>
  <c r="BM2159" i="2" s="1"/>
  <c r="BI2160" i="2"/>
  <c r="BM2160" i="2" s="1"/>
  <c r="BI2161" i="2"/>
  <c r="BM2161" i="2" s="1"/>
  <c r="BI2162" i="2"/>
  <c r="BM2162" i="2" s="1"/>
  <c r="BI2163" i="2"/>
  <c r="BM2163" i="2" s="1"/>
  <c r="BI2164" i="2"/>
  <c r="BI2165" i="2"/>
  <c r="BM2165" i="2" s="1"/>
  <c r="BI2166" i="2"/>
  <c r="BM2166" i="2" s="1"/>
  <c r="BI2167" i="2"/>
  <c r="BM2167" i="2" s="1"/>
  <c r="BI2168" i="2"/>
  <c r="BM2168" i="2" s="1"/>
  <c r="BI2169" i="2"/>
  <c r="BM2169" i="2" s="1"/>
  <c r="BI2170" i="2"/>
  <c r="BM2170" i="2" s="1"/>
  <c r="BI2171" i="2"/>
  <c r="BM2171" i="2" s="1"/>
  <c r="BI2172" i="2"/>
  <c r="BI2173" i="2"/>
  <c r="BM2173" i="2" s="1"/>
  <c r="BI2174" i="2"/>
  <c r="BM2174" i="2" s="1"/>
  <c r="BI2175" i="2"/>
  <c r="BM2175" i="2" s="1"/>
  <c r="BI2176" i="2"/>
  <c r="BI2177" i="2"/>
  <c r="BI2178" i="2"/>
  <c r="BM2178" i="2" s="1"/>
  <c r="BI2179" i="2"/>
  <c r="BI2180" i="2"/>
  <c r="BM2180" i="2" s="1"/>
  <c r="BI2181" i="2"/>
  <c r="BM2181" i="2" s="1"/>
  <c r="BI2182" i="2"/>
  <c r="BM2182" i="2" s="1"/>
  <c r="BI2183" i="2"/>
  <c r="BM2183" i="2" s="1"/>
  <c r="BI2184" i="2"/>
  <c r="BM2184" i="2" s="1"/>
  <c r="BI2185" i="2"/>
  <c r="BM2185" i="2" s="1"/>
  <c r="BI2186" i="2"/>
  <c r="BM2186" i="2" s="1"/>
  <c r="BI2187" i="2"/>
  <c r="BM2187" i="2" s="1"/>
  <c r="BI2188" i="2"/>
  <c r="BM2188" i="2" s="1"/>
  <c r="BI2189" i="2"/>
  <c r="BM2189" i="2" s="1"/>
  <c r="BI2190" i="2"/>
  <c r="BI2191" i="2"/>
  <c r="BI2192" i="2"/>
  <c r="BI2193" i="2"/>
  <c r="BM2193" i="2" s="1"/>
  <c r="BI2194" i="2"/>
  <c r="BI2195" i="2"/>
  <c r="BM2195" i="2" s="1"/>
  <c r="BI2196" i="2"/>
  <c r="BM2196" i="2" s="1"/>
  <c r="BI2197" i="2"/>
  <c r="BM2197" i="2" s="1"/>
  <c r="BI2198" i="2"/>
  <c r="BM2198" i="2" s="1"/>
  <c r="BI2199" i="2"/>
  <c r="BM2199" i="2" s="1"/>
  <c r="BI2200" i="2"/>
  <c r="BM2200" i="2" s="1"/>
  <c r="BI2201" i="2"/>
  <c r="BM2201" i="2" s="1"/>
  <c r="BI2202" i="2"/>
  <c r="BM2202" i="2" s="1"/>
  <c r="BI2203" i="2"/>
  <c r="BM2203" i="2" s="1"/>
  <c r="BI2204" i="2"/>
  <c r="BM2204" i="2" s="1"/>
  <c r="BI2205" i="2"/>
  <c r="BI2206" i="2"/>
  <c r="BI2207" i="2"/>
  <c r="BM2207" i="2" s="1"/>
  <c r="BI2208" i="2"/>
  <c r="BM2208" i="2" s="1"/>
  <c r="BI2209" i="2"/>
  <c r="BM2209" i="2" s="1"/>
  <c r="BI2210" i="2"/>
  <c r="BM2210" i="2" s="1"/>
  <c r="BI2211" i="2"/>
  <c r="BM2211" i="2" s="1"/>
  <c r="BI2212" i="2"/>
  <c r="BI2213" i="2"/>
  <c r="BM2213" i="2" s="1"/>
  <c r="BI2214" i="2"/>
  <c r="BM2214" i="2" s="1"/>
  <c r="BI2215" i="2"/>
  <c r="BM2215" i="2" s="1"/>
  <c r="BI2216" i="2"/>
  <c r="BM2216" i="2" s="1"/>
  <c r="BI2217" i="2"/>
  <c r="BM2217" i="2" s="1"/>
  <c r="BI2218" i="2"/>
  <c r="BM2218" i="2" s="1"/>
  <c r="BI2219" i="2"/>
  <c r="BM2219" i="2" s="1"/>
  <c r="BI2220" i="2"/>
  <c r="BI2221" i="2"/>
  <c r="BM2221" i="2" s="1"/>
  <c r="BI2222" i="2"/>
  <c r="BM2222" i="2" s="1"/>
  <c r="BI2223" i="2"/>
  <c r="BM2223" i="2" s="1"/>
  <c r="BI2224" i="2"/>
  <c r="BI2225" i="2"/>
  <c r="BI2226" i="2"/>
  <c r="BM2226" i="2" s="1"/>
  <c r="BI2227" i="2"/>
  <c r="BI2228" i="2"/>
  <c r="BM2228" i="2" s="1"/>
  <c r="BI2229" i="2"/>
  <c r="BM2229" i="2" s="1"/>
  <c r="BI2230" i="2"/>
  <c r="BM2230" i="2" s="1"/>
  <c r="BI2231" i="2"/>
  <c r="BM2231" i="2" s="1"/>
  <c r="BI2232" i="2"/>
  <c r="BM2232" i="2" s="1"/>
  <c r="BI2233" i="2"/>
  <c r="BM2233" i="2" s="1"/>
  <c r="BI2234" i="2"/>
  <c r="BM2234" i="2" s="1"/>
  <c r="BI2235" i="2"/>
  <c r="BM2235" i="2" s="1"/>
  <c r="BI2236" i="2"/>
  <c r="BM2236" i="2" s="1"/>
  <c r="BI2237" i="2"/>
  <c r="BM2237" i="2" s="1"/>
  <c r="BI2238" i="2"/>
  <c r="BI2239" i="2"/>
  <c r="BI2240" i="2"/>
  <c r="BI2241" i="2"/>
  <c r="BM2241" i="2" s="1"/>
  <c r="BI2242" i="2"/>
  <c r="BI2243" i="2"/>
  <c r="BM2243" i="2" s="1"/>
  <c r="BI2244" i="2"/>
  <c r="BM2244" i="2" s="1"/>
  <c r="BI2245" i="2"/>
  <c r="BM2245" i="2" s="1"/>
  <c r="BI2246" i="2"/>
  <c r="BM2246" i="2" s="1"/>
  <c r="BI2247" i="2"/>
  <c r="BM2247" i="2" s="1"/>
  <c r="BI2248" i="2"/>
  <c r="BM2248" i="2" s="1"/>
  <c r="BI2249" i="2"/>
  <c r="BM2249" i="2" s="1"/>
  <c r="BI2250" i="2"/>
  <c r="BM2250" i="2" s="1"/>
  <c r="BI2251" i="2"/>
  <c r="BM2251" i="2" s="1"/>
  <c r="BI2252" i="2"/>
  <c r="BM2252" i="2" s="1"/>
  <c r="BI2253" i="2"/>
  <c r="BI2254" i="2"/>
  <c r="BI2255" i="2"/>
  <c r="BM2255" i="2" s="1"/>
  <c r="BI2256" i="2"/>
  <c r="BM2256" i="2" s="1"/>
  <c r="BI2257" i="2"/>
  <c r="BM2257" i="2" s="1"/>
  <c r="BI2258" i="2"/>
  <c r="BM2258" i="2" s="1"/>
  <c r="BI2259" i="2"/>
  <c r="BM2259" i="2" s="1"/>
  <c r="BI2260" i="2"/>
  <c r="BI2261" i="2"/>
  <c r="BM2261" i="2" s="1"/>
  <c r="BI2262" i="2"/>
  <c r="BM2262" i="2" s="1"/>
  <c r="BI2263" i="2"/>
  <c r="BM2263" i="2" s="1"/>
  <c r="BI2264" i="2"/>
  <c r="BM2264" i="2" s="1"/>
  <c r="BI2265" i="2"/>
  <c r="BM2265" i="2" s="1"/>
  <c r="BI2266" i="2"/>
  <c r="BM2266" i="2" s="1"/>
  <c r="BI2267" i="2"/>
  <c r="BM2267" i="2" s="1"/>
  <c r="BI2268" i="2"/>
  <c r="BM2268" i="2" s="1"/>
  <c r="BI2269" i="2"/>
  <c r="BM2269" i="2" s="1"/>
  <c r="BI2270" i="2"/>
  <c r="BM2270" i="2" s="1"/>
  <c r="BI2271" i="2"/>
  <c r="BM2271" i="2" s="1"/>
  <c r="BI2272" i="2"/>
  <c r="BI2273" i="2"/>
  <c r="BI2274" i="2"/>
  <c r="BM2274" i="2" s="1"/>
  <c r="BI2275" i="2"/>
  <c r="BI2276" i="2"/>
  <c r="BM2276" i="2" s="1"/>
  <c r="BI2277" i="2"/>
  <c r="BM2277" i="2" s="1"/>
  <c r="BI2278" i="2"/>
  <c r="BM2278" i="2" s="1"/>
  <c r="BI2279" i="2"/>
  <c r="BM2279" i="2" s="1"/>
  <c r="BI2280" i="2"/>
  <c r="BM2280" i="2" s="1"/>
  <c r="BI2281" i="2"/>
  <c r="BM2281" i="2" s="1"/>
  <c r="BI2282" i="2"/>
  <c r="BM2282" i="2" s="1"/>
  <c r="BI2283" i="2"/>
  <c r="BM2283" i="2" s="1"/>
  <c r="BI2284" i="2"/>
  <c r="BM2284" i="2" s="1"/>
  <c r="BI2285" i="2"/>
  <c r="BM2285" i="2" s="1"/>
  <c r="BI2286" i="2"/>
  <c r="BI2287" i="2"/>
  <c r="BI2288" i="2"/>
  <c r="BI2289" i="2"/>
  <c r="BM2289" i="2" s="1"/>
  <c r="BI2290" i="2"/>
  <c r="BI2291" i="2"/>
  <c r="BM2291" i="2" s="1"/>
  <c r="BI2292" i="2"/>
  <c r="BM2292" i="2" s="1"/>
  <c r="BI2293" i="2"/>
  <c r="BM2293" i="2" s="1"/>
  <c r="BI2294" i="2"/>
  <c r="BM2294" i="2" s="1"/>
  <c r="BI2295" i="2"/>
  <c r="BM2295" i="2" s="1"/>
  <c r="BI2296" i="2"/>
  <c r="BM2296" i="2" s="1"/>
  <c r="BI2297" i="2"/>
  <c r="BM2297" i="2" s="1"/>
  <c r="BI2298" i="2"/>
  <c r="BM2298" i="2" s="1"/>
  <c r="BI2299" i="2"/>
  <c r="BM2299" i="2" s="1"/>
  <c r="BI2300" i="2"/>
  <c r="BM2300" i="2" s="1"/>
  <c r="BI2301" i="2"/>
  <c r="BI2302" i="2"/>
  <c r="BI2303" i="2"/>
  <c r="BM2303" i="2" s="1"/>
  <c r="BI2304" i="2"/>
  <c r="BM2304" i="2" s="1"/>
  <c r="BI2305" i="2"/>
  <c r="BM2305" i="2" s="1"/>
  <c r="BI2306" i="2"/>
  <c r="BM2306" i="2" s="1"/>
  <c r="BI2307" i="2"/>
  <c r="BM2307" i="2" s="1"/>
  <c r="BI2308" i="2"/>
  <c r="BI2309" i="2"/>
  <c r="BM2309" i="2" s="1"/>
  <c r="BI2310" i="2"/>
  <c r="BM2310" i="2" s="1"/>
  <c r="BI2311" i="2"/>
  <c r="BM2311" i="2" s="1"/>
  <c r="BI2312" i="2"/>
  <c r="BM2312" i="2" s="1"/>
  <c r="BI2313" i="2"/>
  <c r="BM2313" i="2" s="1"/>
  <c r="BI2314" i="2"/>
  <c r="BM2314" i="2" s="1"/>
  <c r="BI2315" i="2"/>
  <c r="BM2315" i="2" s="1"/>
  <c r="BI2316" i="2"/>
  <c r="BM2316" i="2" s="1"/>
  <c r="BI2317" i="2"/>
  <c r="BM2317" i="2" s="1"/>
  <c r="BI2318" i="2"/>
  <c r="BM2318" i="2" s="1"/>
  <c r="BI2319" i="2"/>
  <c r="BM2319" i="2" s="1"/>
  <c r="BI2320" i="2"/>
  <c r="BI2321" i="2"/>
  <c r="BI2322" i="2"/>
  <c r="BM2322" i="2" s="1"/>
  <c r="BI2323" i="2"/>
  <c r="BI2324" i="2"/>
  <c r="BM2324" i="2" s="1"/>
  <c r="BI2325" i="2"/>
  <c r="BM2325" i="2" s="1"/>
  <c r="BI2326" i="2"/>
  <c r="BM2326" i="2" s="1"/>
  <c r="BI2327" i="2"/>
  <c r="BM2327" i="2" s="1"/>
  <c r="BI2328" i="2"/>
  <c r="BM2328" i="2" s="1"/>
  <c r="BI2329" i="2"/>
  <c r="BM2329" i="2" s="1"/>
  <c r="BI2330" i="2"/>
  <c r="BM2330" i="2" s="1"/>
  <c r="BI2331" i="2"/>
  <c r="BM2331" i="2" s="1"/>
  <c r="BI2332" i="2"/>
  <c r="BM2332" i="2" s="1"/>
  <c r="BI2333" i="2"/>
  <c r="BM2333" i="2" s="1"/>
  <c r="BI2334" i="2"/>
  <c r="BI2335" i="2"/>
  <c r="BI2336" i="2"/>
  <c r="BI2337" i="2"/>
  <c r="BM2337" i="2" s="1"/>
  <c r="BI2338" i="2"/>
  <c r="BI2339" i="2"/>
  <c r="BM2339" i="2" s="1"/>
  <c r="BI2340" i="2"/>
  <c r="BM2340" i="2" s="1"/>
  <c r="BI2341" i="2"/>
  <c r="BM2341" i="2" s="1"/>
  <c r="BI2342" i="2"/>
  <c r="BM2342" i="2" s="1"/>
  <c r="BI2343" i="2"/>
  <c r="BM2343" i="2" s="1"/>
  <c r="BI2344" i="2"/>
  <c r="BM2344" i="2" s="1"/>
  <c r="BI2345" i="2"/>
  <c r="BM2345" i="2" s="1"/>
  <c r="BI2346" i="2"/>
  <c r="BM2346" i="2" s="1"/>
  <c r="BI2347" i="2"/>
  <c r="BM2347" i="2" s="1"/>
  <c r="BI2348" i="2"/>
  <c r="BM2348" i="2" s="1"/>
  <c r="BI2349" i="2"/>
  <c r="BI2350" i="2"/>
  <c r="BI2351" i="2"/>
  <c r="BM2351" i="2" s="1"/>
  <c r="BI2352" i="2"/>
  <c r="BM2352" i="2" s="1"/>
  <c r="BI2353" i="2"/>
  <c r="BM2353" i="2" s="1"/>
  <c r="BI2354" i="2"/>
  <c r="BM2354" i="2" s="1"/>
  <c r="BI2355" i="2"/>
  <c r="BM2355" i="2" s="1"/>
  <c r="BI2356" i="2"/>
  <c r="BI2357" i="2"/>
  <c r="BM2357" i="2" s="1"/>
  <c r="BI2358" i="2"/>
  <c r="BM2358" i="2" s="1"/>
  <c r="BI2359" i="2"/>
  <c r="BM2359" i="2" s="1"/>
  <c r="BI2360" i="2"/>
  <c r="BM2360" i="2" s="1"/>
  <c r="BI2361" i="2"/>
  <c r="BM2361" i="2" s="1"/>
  <c r="BI2362" i="2"/>
  <c r="BM2362" i="2" s="1"/>
  <c r="BI2363" i="2"/>
  <c r="BM2363" i="2" s="1"/>
  <c r="BI2364" i="2"/>
  <c r="BM2364" i="2" s="1"/>
  <c r="BI2365" i="2"/>
  <c r="BM2365" i="2" s="1"/>
  <c r="BI2366" i="2"/>
  <c r="BM2366" i="2" s="1"/>
  <c r="BI2367" i="2"/>
  <c r="BM2367" i="2" s="1"/>
  <c r="BI2368" i="2"/>
  <c r="BI2369" i="2"/>
  <c r="BI2370" i="2"/>
  <c r="BM2370" i="2" s="1"/>
  <c r="BI2371" i="2"/>
  <c r="BI2372" i="2"/>
  <c r="BM2372" i="2" s="1"/>
  <c r="BI2373" i="2"/>
  <c r="BM2373" i="2" s="1"/>
  <c r="BI2374" i="2"/>
  <c r="BM2374" i="2" s="1"/>
  <c r="BI2375" i="2"/>
  <c r="BM2375" i="2" s="1"/>
  <c r="BI2376" i="2"/>
  <c r="BM2376" i="2" s="1"/>
  <c r="BI2377" i="2"/>
  <c r="BM2377" i="2" s="1"/>
  <c r="BI2378" i="2"/>
  <c r="BM2378" i="2" s="1"/>
  <c r="BI2379" i="2"/>
  <c r="BM2379" i="2" s="1"/>
  <c r="BI2380" i="2"/>
  <c r="BM2380" i="2" s="1"/>
  <c r="BI2381" i="2"/>
  <c r="BM2381" i="2" s="1"/>
  <c r="BI2382" i="2"/>
  <c r="BI2383" i="2"/>
  <c r="BI2384" i="2"/>
  <c r="BI2385" i="2"/>
  <c r="BM2385" i="2" s="1"/>
  <c r="BI2386" i="2"/>
  <c r="BI2387" i="2"/>
  <c r="BM2387" i="2" s="1"/>
  <c r="BI2388" i="2"/>
  <c r="BM2388" i="2" s="1"/>
  <c r="BI2389" i="2"/>
  <c r="BM2389" i="2" s="1"/>
  <c r="BI2390" i="2"/>
  <c r="BM2390" i="2" s="1"/>
  <c r="BI2391" i="2"/>
  <c r="BM2391" i="2" s="1"/>
  <c r="BI2392" i="2"/>
  <c r="BM2392" i="2" s="1"/>
  <c r="BI2393" i="2"/>
  <c r="BM2393" i="2" s="1"/>
  <c r="BI2394" i="2"/>
  <c r="BM2394" i="2" s="1"/>
  <c r="BI2395" i="2"/>
  <c r="BM2395" i="2" s="1"/>
  <c r="BI2396" i="2"/>
  <c r="BM2396" i="2" s="1"/>
  <c r="BI2397" i="2"/>
  <c r="BI2398" i="2"/>
  <c r="BI2399" i="2"/>
  <c r="BM2399" i="2" s="1"/>
  <c r="BI2400" i="2"/>
  <c r="BM2400" i="2" s="1"/>
  <c r="BI2401" i="2"/>
  <c r="BM2401" i="2" s="1"/>
  <c r="BI2402" i="2"/>
  <c r="BM2402" i="2" s="1"/>
  <c r="BI2403" i="2"/>
  <c r="BM2403" i="2" s="1"/>
  <c r="BI2404" i="2"/>
  <c r="BI2405" i="2"/>
  <c r="BM2405" i="2" s="1"/>
  <c r="BI2406" i="2"/>
  <c r="BM2406" i="2" s="1"/>
  <c r="BI2407" i="2"/>
  <c r="BM2407" i="2" s="1"/>
  <c r="BI2408" i="2"/>
  <c r="BM2408" i="2" s="1"/>
  <c r="BI2409" i="2"/>
  <c r="BM2409" i="2" s="1"/>
  <c r="BI2410" i="2"/>
  <c r="BM2410" i="2" s="1"/>
  <c r="BI2411" i="2"/>
  <c r="BM2411" i="2" s="1"/>
  <c r="BI2412" i="2"/>
  <c r="BM2412" i="2" s="1"/>
  <c r="BI2413" i="2"/>
  <c r="BM2413" i="2" s="1"/>
  <c r="BI2414" i="2"/>
  <c r="BM2414" i="2" s="1"/>
  <c r="BI2415" i="2"/>
  <c r="BM2415" i="2" s="1"/>
  <c r="BI2416" i="2"/>
  <c r="BI2417" i="2"/>
  <c r="BI2418" i="2"/>
  <c r="BM2418" i="2" s="1"/>
  <c r="BI2419" i="2"/>
  <c r="BI2420" i="2"/>
  <c r="BM2420" i="2" s="1"/>
  <c r="BI2421" i="2"/>
  <c r="BM2421" i="2" s="1"/>
  <c r="BI2422" i="2"/>
  <c r="BM2422" i="2" s="1"/>
  <c r="BI2423" i="2"/>
  <c r="BM2423" i="2" s="1"/>
  <c r="BI2424" i="2"/>
  <c r="BM2424" i="2" s="1"/>
  <c r="BI2425" i="2"/>
  <c r="BM2425" i="2" s="1"/>
  <c r="BI2426" i="2"/>
  <c r="BM2426" i="2" s="1"/>
  <c r="BI2427" i="2"/>
  <c r="BM2427" i="2" s="1"/>
  <c r="BI2428" i="2"/>
  <c r="BM2428" i="2" s="1"/>
  <c r="BI2429" i="2"/>
  <c r="BM2429" i="2" s="1"/>
  <c r="BI2430" i="2"/>
  <c r="BI2431" i="2"/>
  <c r="BI2432" i="2"/>
  <c r="BI2433" i="2"/>
  <c r="BM2433" i="2" s="1"/>
  <c r="BI2434" i="2"/>
  <c r="BJ2434" i="2" s="1"/>
  <c r="BI2435" i="2"/>
  <c r="BM2435" i="2" s="1"/>
  <c r="BI2436" i="2"/>
  <c r="BM2436" i="2" s="1"/>
  <c r="BI2437" i="2"/>
  <c r="BM2437" i="2" s="1"/>
  <c r="BI2438" i="2"/>
  <c r="BM2438" i="2" s="1"/>
  <c r="BI2439" i="2"/>
  <c r="BM2439" i="2" s="1"/>
  <c r="BI2440" i="2"/>
  <c r="BM2440" i="2" s="1"/>
  <c r="BI2441" i="2"/>
  <c r="BM2441" i="2" s="1"/>
  <c r="BI2442" i="2"/>
  <c r="BM2442" i="2" s="1"/>
  <c r="BI2443" i="2"/>
  <c r="BM2443" i="2" s="1"/>
  <c r="BI2444" i="2"/>
  <c r="BM2444" i="2" s="1"/>
  <c r="BI2445" i="2"/>
  <c r="BI2446" i="2"/>
  <c r="BI2447" i="2"/>
  <c r="BM2447" i="2" s="1"/>
  <c r="BI2448" i="2"/>
  <c r="BM2448" i="2" s="1"/>
  <c r="BI2449" i="2"/>
  <c r="BM2449" i="2" s="1"/>
  <c r="BI2450" i="2"/>
  <c r="BM2450" i="2" s="1"/>
  <c r="BI2451" i="2"/>
  <c r="BM2451" i="2" s="1"/>
  <c r="BI2452" i="2"/>
  <c r="BI2453" i="2"/>
  <c r="BM2453" i="2" s="1"/>
  <c r="BI2454" i="2"/>
  <c r="BM2454" i="2" s="1"/>
  <c r="BI2455" i="2"/>
  <c r="BM2455" i="2" s="1"/>
  <c r="BI2456" i="2"/>
  <c r="BM2456" i="2" s="1"/>
  <c r="BI2457" i="2"/>
  <c r="BM2457" i="2" s="1"/>
  <c r="BI2458" i="2"/>
  <c r="BM2458" i="2" s="1"/>
  <c r="BI2459" i="2"/>
  <c r="BM2459" i="2" s="1"/>
  <c r="BI2460" i="2"/>
  <c r="BM2460" i="2" s="1"/>
  <c r="BI2461" i="2"/>
  <c r="BM2461" i="2" s="1"/>
  <c r="M25" i="1" l="1"/>
  <c r="L40" i="1"/>
  <c r="M26" i="1"/>
  <c r="M35" i="1"/>
  <c r="L38" i="1"/>
  <c r="L34" i="1"/>
  <c r="M36" i="1"/>
  <c r="M42" i="1"/>
  <c r="L19" i="1"/>
  <c r="L35" i="1"/>
  <c r="L41" i="1"/>
  <c r="L31" i="1"/>
  <c r="L36" i="1"/>
  <c r="M30" i="1"/>
  <c r="L18" i="1"/>
  <c r="L24" i="1"/>
  <c r="M34" i="1"/>
  <c r="L22" i="1"/>
  <c r="L39" i="1"/>
  <c r="M29" i="1"/>
  <c r="L17" i="1"/>
  <c r="M41" i="1"/>
  <c r="M43" i="1"/>
  <c r="L27" i="1"/>
  <c r="L25" i="1"/>
  <c r="M37" i="1"/>
  <c r="L26" i="1"/>
  <c r="H15" i="1"/>
  <c r="H27" i="1"/>
  <c r="H39" i="1"/>
  <c r="G22" i="1"/>
  <c r="G34" i="1"/>
  <c r="H16" i="1"/>
  <c r="H28" i="1"/>
  <c r="H40" i="1"/>
  <c r="G23" i="1"/>
  <c r="G35" i="1"/>
  <c r="H29" i="1"/>
  <c r="H43" i="1"/>
  <c r="G28" i="1"/>
  <c r="G42" i="1"/>
  <c r="H30" i="1"/>
  <c r="G15" i="1"/>
  <c r="G29" i="1"/>
  <c r="G43" i="1"/>
  <c r="H17" i="1"/>
  <c r="H31" i="1"/>
  <c r="G16" i="1"/>
  <c r="G30" i="1"/>
  <c r="H22" i="1"/>
  <c r="H36" i="1"/>
  <c r="G21" i="1"/>
  <c r="G37" i="1"/>
  <c r="H34" i="1"/>
  <c r="G26" i="1"/>
  <c r="H24" i="1"/>
  <c r="G18" i="1"/>
  <c r="G39" i="1"/>
  <c r="H18" i="1"/>
  <c r="H41" i="1"/>
  <c r="G38" i="1"/>
  <c r="H19" i="1"/>
  <c r="H42" i="1"/>
  <c r="G40" i="1"/>
  <c r="H20" i="1"/>
  <c r="G17" i="1"/>
  <c r="G41" i="1"/>
  <c r="H21" i="1"/>
  <c r="G25" i="1"/>
  <c r="H23" i="1"/>
  <c r="G27" i="1"/>
  <c r="H25" i="1"/>
  <c r="G31" i="1"/>
  <c r="H26" i="1"/>
  <c r="G32" i="1"/>
  <c r="H32" i="1"/>
  <c r="G33" i="1"/>
  <c r="H33" i="1"/>
  <c r="G36" i="1"/>
  <c r="H35" i="1"/>
  <c r="H37" i="1"/>
  <c r="H38" i="1"/>
  <c r="G19" i="1"/>
  <c r="G20" i="1"/>
  <c r="G24" i="1"/>
  <c r="M20" i="1"/>
  <c r="L37" i="1"/>
  <c r="L23" i="1"/>
  <c r="M38" i="1"/>
  <c r="M24" i="1"/>
  <c r="M23" i="1"/>
  <c r="M22" i="1"/>
  <c r="M21" i="1"/>
  <c r="M15" i="1"/>
  <c r="M27" i="1"/>
  <c r="M39" i="1"/>
  <c r="L20" i="1"/>
  <c r="L32" i="1"/>
  <c r="M16" i="1"/>
  <c r="M28" i="1"/>
  <c r="M40" i="1"/>
  <c r="L21" i="1"/>
  <c r="L33" i="1"/>
  <c r="L30" i="1"/>
  <c r="L16" i="1"/>
  <c r="M33" i="1"/>
  <c r="M19" i="1"/>
  <c r="L43" i="1"/>
  <c r="L29" i="1"/>
  <c r="L15" i="1"/>
  <c r="M32" i="1"/>
  <c r="M18" i="1"/>
  <c r="L42" i="1"/>
  <c r="L28" i="1"/>
  <c r="M31" i="1"/>
  <c r="M17" i="1"/>
  <c r="K14" i="1"/>
  <c r="F14" i="1"/>
  <c r="C14" i="1"/>
  <c r="BQ1301" i="2" s="1"/>
  <c r="B43" i="1"/>
  <c r="BP424" i="2" s="1"/>
  <c r="B31" i="1"/>
  <c r="BP2412" i="2" s="1"/>
  <c r="B19" i="1"/>
  <c r="BP1107" i="2" s="1"/>
  <c r="C38" i="1"/>
  <c r="C26" i="1"/>
  <c r="B42" i="1"/>
  <c r="BP1632" i="2" s="1"/>
  <c r="B30" i="1"/>
  <c r="BP1421" i="2" s="1"/>
  <c r="B18" i="1"/>
  <c r="BP267" i="2" s="1"/>
  <c r="C37" i="1"/>
  <c r="C25" i="1"/>
  <c r="BQ2001" i="2" s="1"/>
  <c r="B41" i="1"/>
  <c r="BP1850" i="2" s="1"/>
  <c r="B29" i="1"/>
  <c r="BP439" i="2" s="1"/>
  <c r="B17" i="1"/>
  <c r="BP846" i="2" s="1"/>
  <c r="C36" i="1"/>
  <c r="C24" i="1"/>
  <c r="B40" i="1"/>
  <c r="BP1504" i="2" s="1"/>
  <c r="B28" i="1"/>
  <c r="BP1887" i="2" s="1"/>
  <c r="B16" i="1"/>
  <c r="BP1568" i="2" s="1"/>
  <c r="C35" i="1"/>
  <c r="C23" i="1"/>
  <c r="B39" i="1"/>
  <c r="BP733" i="2" s="1"/>
  <c r="B27" i="1"/>
  <c r="BP1229" i="2" s="1"/>
  <c r="B15" i="1"/>
  <c r="C34" i="1"/>
  <c r="C22" i="1"/>
  <c r="B38" i="1"/>
  <c r="BP1085" i="2" s="1"/>
  <c r="B26" i="1"/>
  <c r="BP2162" i="2" s="1"/>
  <c r="B14" i="1"/>
  <c r="BP96" i="2" s="1"/>
  <c r="C33" i="1"/>
  <c r="C21" i="1"/>
  <c r="BQ1971" i="2" s="1"/>
  <c r="B37" i="1"/>
  <c r="BP983" i="2" s="1"/>
  <c r="B25" i="1"/>
  <c r="BP1264" i="2" s="1"/>
  <c r="C32" i="1"/>
  <c r="BQ1834" i="2" s="1"/>
  <c r="C20" i="1"/>
  <c r="B36" i="1"/>
  <c r="BP1868" i="2" s="1"/>
  <c r="B24" i="1"/>
  <c r="BP1215" i="2" s="1"/>
  <c r="C43" i="1"/>
  <c r="C31" i="1"/>
  <c r="C19" i="1"/>
  <c r="B35" i="1"/>
  <c r="BP1328" i="2" s="1"/>
  <c r="B23" i="1"/>
  <c r="BP558" i="2" s="1"/>
  <c r="C42" i="1"/>
  <c r="C30" i="1"/>
  <c r="C18" i="1"/>
  <c r="B34" i="1"/>
  <c r="BP817" i="2" s="1"/>
  <c r="B22" i="1"/>
  <c r="BP772" i="2" s="1"/>
  <c r="C41" i="1"/>
  <c r="C29" i="1"/>
  <c r="C17" i="1"/>
  <c r="B33" i="1"/>
  <c r="B21" i="1"/>
  <c r="BP1489" i="2" s="1"/>
  <c r="C40" i="1"/>
  <c r="C28" i="1"/>
  <c r="C16" i="1"/>
  <c r="BQ2202" i="2" s="1"/>
  <c r="B32" i="1"/>
  <c r="BP1387" i="2" s="1"/>
  <c r="B20" i="1"/>
  <c r="BP1895" i="2" s="1"/>
  <c r="C39" i="1"/>
  <c r="C27" i="1"/>
  <c r="C15" i="1"/>
  <c r="BJ1275" i="2"/>
  <c r="BM1275" i="2"/>
  <c r="BJ1586" i="2"/>
  <c r="BM1586" i="2"/>
  <c r="BJ2452" i="2"/>
  <c r="BM2452" i="2"/>
  <c r="BJ2416" i="2"/>
  <c r="BM2416" i="2"/>
  <c r="BJ2404" i="2"/>
  <c r="BM2404" i="2"/>
  <c r="BJ2368" i="2"/>
  <c r="BM2368" i="2"/>
  <c r="BJ2356" i="2"/>
  <c r="BM2356" i="2"/>
  <c r="BJ2320" i="2"/>
  <c r="BM2320" i="2"/>
  <c r="BJ2308" i="2"/>
  <c r="BM2308" i="2"/>
  <c r="BJ2272" i="2"/>
  <c r="BM2272" i="2"/>
  <c r="BJ2260" i="2"/>
  <c r="BM2260" i="2"/>
  <c r="BJ2224" i="2"/>
  <c r="BM2224" i="2"/>
  <c r="BJ2212" i="2"/>
  <c r="BM2212" i="2"/>
  <c r="BJ2176" i="2"/>
  <c r="BM2176" i="2"/>
  <c r="BJ2164" i="2"/>
  <c r="BM2164" i="2"/>
  <c r="BJ2128" i="2"/>
  <c r="BM2128" i="2"/>
  <c r="BJ2116" i="2"/>
  <c r="BM2116" i="2"/>
  <c r="BJ2080" i="2"/>
  <c r="BM2080" i="2"/>
  <c r="BJ2068" i="2"/>
  <c r="BM2068" i="2"/>
  <c r="BJ2032" i="2"/>
  <c r="BM2032" i="2"/>
  <c r="BJ2020" i="2"/>
  <c r="BM2020" i="2"/>
  <c r="BJ1984" i="2"/>
  <c r="BM1984" i="2"/>
  <c r="BJ1972" i="2"/>
  <c r="BM1972" i="2"/>
  <c r="BJ1936" i="2"/>
  <c r="BM1936" i="2"/>
  <c r="BJ1924" i="2"/>
  <c r="BM1924" i="2"/>
  <c r="BJ1888" i="2"/>
  <c r="BM1888" i="2"/>
  <c r="BJ1852" i="2"/>
  <c r="BM1852" i="2"/>
  <c r="BJ1816" i="2"/>
  <c r="BM1816" i="2"/>
  <c r="BJ1780" i="2"/>
  <c r="BM1780" i="2"/>
  <c r="BJ1744" i="2"/>
  <c r="BM1744" i="2"/>
  <c r="BJ1708" i="2"/>
  <c r="BM1708" i="2"/>
  <c r="BJ1672" i="2"/>
  <c r="BM1672" i="2"/>
  <c r="BJ760" i="2"/>
  <c r="BM760" i="2"/>
  <c r="BJ736" i="2"/>
  <c r="BM736" i="2"/>
  <c r="BJ616" i="2"/>
  <c r="BM616" i="2"/>
  <c r="BK544" i="2"/>
  <c r="BL544" i="2" s="1"/>
  <c r="BM544" i="2"/>
  <c r="BJ532" i="2"/>
  <c r="BM532" i="2"/>
  <c r="BJ364" i="2"/>
  <c r="BM364" i="2"/>
  <c r="BJ304" i="2"/>
  <c r="BM304" i="2"/>
  <c r="BJ244" i="2"/>
  <c r="BM244" i="2"/>
  <c r="BK184" i="2"/>
  <c r="BL184" i="2" s="1"/>
  <c r="BM184" i="2"/>
  <c r="BJ64" i="2"/>
  <c r="BM64" i="2"/>
  <c r="BJ1323" i="2"/>
  <c r="BM1323" i="2"/>
  <c r="BJ1239" i="2"/>
  <c r="BM1239" i="2"/>
  <c r="BJ1203" i="2"/>
  <c r="BM1203" i="2"/>
  <c r="BJ1179" i="2"/>
  <c r="BM1179" i="2"/>
  <c r="BJ1167" i="2"/>
  <c r="BM1167" i="2"/>
  <c r="BJ1143" i="2"/>
  <c r="BM1143" i="2"/>
  <c r="BJ1131" i="2"/>
  <c r="BM1131" i="2"/>
  <c r="BJ1107" i="2"/>
  <c r="BM1107" i="2"/>
  <c r="BJ1047" i="2"/>
  <c r="BM1047" i="2"/>
  <c r="BJ1023" i="2"/>
  <c r="BM1023" i="2"/>
  <c r="BJ963" i="2"/>
  <c r="BM963" i="2"/>
  <c r="BJ939" i="2"/>
  <c r="BM939" i="2"/>
  <c r="BJ915" i="2"/>
  <c r="BM915" i="2"/>
  <c r="BJ891" i="2"/>
  <c r="BM891" i="2"/>
  <c r="BJ579" i="2"/>
  <c r="BM579" i="2"/>
  <c r="BJ531" i="2"/>
  <c r="BM531" i="2"/>
  <c r="BK363" i="2"/>
  <c r="BL363" i="2" s="1"/>
  <c r="BM363" i="2"/>
  <c r="BJ243" i="2"/>
  <c r="BM243" i="2"/>
  <c r="BJ183" i="2"/>
  <c r="BM183" i="2"/>
  <c r="BM1848" i="2"/>
  <c r="BJ1610" i="2"/>
  <c r="BM1610" i="2"/>
  <c r="BJ937" i="2"/>
  <c r="BM937" i="2"/>
  <c r="BJ481" i="2"/>
  <c r="BM481" i="2"/>
  <c r="BJ421" i="2"/>
  <c r="BM421" i="2"/>
  <c r="BM1846" i="2"/>
  <c r="BM1798" i="2"/>
  <c r="BJ300" i="2"/>
  <c r="BM300" i="2"/>
  <c r="BK72" i="2"/>
  <c r="BL72" i="2" s="1"/>
  <c r="BM72" i="2"/>
  <c r="BM1882" i="2"/>
  <c r="BM1834" i="2"/>
  <c r="BM1738" i="2"/>
  <c r="BJ1635" i="2"/>
  <c r="BM1635" i="2"/>
  <c r="BJ1563" i="2"/>
  <c r="BM1563" i="2"/>
  <c r="BJ1287" i="2"/>
  <c r="BM1287" i="2"/>
  <c r="BJ1406" i="2"/>
  <c r="BM1406" i="2"/>
  <c r="BJ889" i="2"/>
  <c r="BM889" i="2"/>
  <c r="BJ1524" i="2"/>
  <c r="BM1524" i="2"/>
  <c r="BJ1440" i="2"/>
  <c r="BM1440" i="2"/>
  <c r="BJ1308" i="2"/>
  <c r="BM1308" i="2"/>
  <c r="BJ1128" i="2"/>
  <c r="BM1128" i="2"/>
  <c r="BJ1451" i="2"/>
  <c r="BM1451" i="2"/>
  <c r="BJ1295" i="2"/>
  <c r="BM1295" i="2"/>
  <c r="BJ1187" i="2"/>
  <c r="BM1187" i="2"/>
  <c r="BJ1091" i="2"/>
  <c r="BM1091" i="2"/>
  <c r="BJ1359" i="2"/>
  <c r="BM1359" i="2"/>
  <c r="BJ1251" i="2"/>
  <c r="BM1251" i="2"/>
  <c r="BJ1550" i="2"/>
  <c r="BM1550" i="2"/>
  <c r="BJ1478" i="2"/>
  <c r="BM1478" i="2"/>
  <c r="BJ1382" i="2"/>
  <c r="BM1382" i="2"/>
  <c r="BJ1573" i="2"/>
  <c r="BM1573" i="2"/>
  <c r="BJ1393" i="2"/>
  <c r="BM1393" i="2"/>
  <c r="BJ1884" i="2"/>
  <c r="BM1884" i="2"/>
  <c r="BJ864" i="2"/>
  <c r="BM864" i="2"/>
  <c r="BJ2015" i="2"/>
  <c r="BM2015" i="2"/>
  <c r="BJ1967" i="2"/>
  <c r="BM1967" i="2"/>
  <c r="BJ2110" i="2"/>
  <c r="BM2110" i="2"/>
  <c r="BJ1966" i="2"/>
  <c r="BM1966" i="2"/>
  <c r="BJ1810" i="2"/>
  <c r="BM1810" i="2"/>
  <c r="BJ1762" i="2"/>
  <c r="BM1762" i="2"/>
  <c r="BJ1726" i="2"/>
  <c r="BM1726" i="2"/>
  <c r="BJ1702" i="2"/>
  <c r="BM1702" i="2"/>
  <c r="BJ1690" i="2"/>
  <c r="BM1690" i="2"/>
  <c r="BJ1666" i="2"/>
  <c r="BM1666" i="2"/>
  <c r="BJ1594" i="2"/>
  <c r="BM1594" i="2"/>
  <c r="BJ1534" i="2"/>
  <c r="BM1534" i="2"/>
  <c r="BJ1522" i="2"/>
  <c r="BM1522" i="2"/>
  <c r="BJ1438" i="2"/>
  <c r="BM1438" i="2"/>
  <c r="BJ1030" i="2"/>
  <c r="BM1030" i="2"/>
  <c r="BJ1006" i="2"/>
  <c r="BM1006" i="2"/>
  <c r="BJ862" i="2"/>
  <c r="BM862" i="2"/>
  <c r="BJ622" i="2"/>
  <c r="BM622" i="2"/>
  <c r="BJ478" i="2"/>
  <c r="BM478" i="2"/>
  <c r="BJ418" i="2"/>
  <c r="BM418" i="2"/>
  <c r="BM1832" i="2"/>
  <c r="BJ1611" i="2"/>
  <c r="BM1611" i="2"/>
  <c r="BJ1347" i="2"/>
  <c r="BM1347" i="2"/>
  <c r="BJ1311" i="2"/>
  <c r="BM1311" i="2"/>
  <c r="BJ1598" i="2"/>
  <c r="BM1598" i="2"/>
  <c r="BJ1394" i="2"/>
  <c r="BM1394" i="2"/>
  <c r="BJ1094" i="2"/>
  <c r="BM1094" i="2"/>
  <c r="BJ1561" i="2"/>
  <c r="BM1561" i="2"/>
  <c r="BJ1740" i="2"/>
  <c r="BM1740" i="2"/>
  <c r="BJ1560" i="2"/>
  <c r="BM1560" i="2"/>
  <c r="BJ2398" i="2"/>
  <c r="BM2398" i="2"/>
  <c r="BJ2254" i="2"/>
  <c r="BM2254" i="2"/>
  <c r="BJ2301" i="2"/>
  <c r="BM2301" i="2"/>
  <c r="BJ2013" i="2"/>
  <c r="BM2013" i="2"/>
  <c r="BJ1629" i="2"/>
  <c r="BM1629" i="2"/>
  <c r="BJ1437" i="2"/>
  <c r="BM1437" i="2"/>
  <c r="BJ1293" i="2"/>
  <c r="BM1293" i="2"/>
  <c r="BJ1185" i="2"/>
  <c r="BM1185" i="2"/>
  <c r="BJ1077" i="2"/>
  <c r="BM1077" i="2"/>
  <c r="BJ1005" i="2"/>
  <c r="BM1005" i="2"/>
  <c r="BJ957" i="2"/>
  <c r="BM957" i="2"/>
  <c r="BJ861" i="2"/>
  <c r="BM861" i="2"/>
  <c r="BM2434" i="2"/>
  <c r="BM1831" i="2"/>
  <c r="BJ1479" i="2"/>
  <c r="BM1479" i="2"/>
  <c r="BJ1345" i="2"/>
  <c r="BM1345" i="2"/>
  <c r="BJ1237" i="2"/>
  <c r="BM1237" i="2"/>
  <c r="BJ2220" i="2"/>
  <c r="BM2220" i="2"/>
  <c r="BJ2338" i="2"/>
  <c r="BM2338" i="2"/>
  <c r="BJ2098" i="2"/>
  <c r="BM2098" i="2"/>
  <c r="BJ788" i="2"/>
  <c r="BM788" i="2"/>
  <c r="BJ668" i="2"/>
  <c r="BM668" i="2"/>
  <c r="BJ584" i="2"/>
  <c r="BM584" i="2"/>
  <c r="BJ128" i="2"/>
  <c r="BM128" i="2"/>
  <c r="BJ104" i="2"/>
  <c r="BM104" i="2"/>
  <c r="BJ68" i="2"/>
  <c r="BM68" i="2"/>
  <c r="BM1867" i="2"/>
  <c r="BM1723" i="2"/>
  <c r="BJ1587" i="2"/>
  <c r="BM1587" i="2"/>
  <c r="BJ1574" i="2"/>
  <c r="BM1574" i="2"/>
  <c r="BJ1633" i="2"/>
  <c r="BM1633" i="2"/>
  <c r="BJ2172" i="2"/>
  <c r="BM2172" i="2"/>
  <c r="BJ1980" i="2"/>
  <c r="BM1980" i="2"/>
  <c r="BJ1704" i="2"/>
  <c r="BM1704" i="2"/>
  <c r="BJ1919" i="2"/>
  <c r="BM1919" i="2"/>
  <c r="BJ2386" i="2"/>
  <c r="BM2386" i="2"/>
  <c r="BJ2350" i="2"/>
  <c r="BM2350" i="2"/>
  <c r="BJ2290" i="2"/>
  <c r="BM2290" i="2"/>
  <c r="BJ2194" i="2"/>
  <c r="BM2194" i="2"/>
  <c r="BJ2146" i="2"/>
  <c r="BM2146" i="2"/>
  <c r="BJ2062" i="2"/>
  <c r="BM2062" i="2"/>
  <c r="BJ2002" i="2"/>
  <c r="BM2002" i="2"/>
  <c r="BJ1954" i="2"/>
  <c r="BM1954" i="2"/>
  <c r="BJ1918" i="2"/>
  <c r="BM1918" i="2"/>
  <c r="BJ2445" i="2"/>
  <c r="BM2445" i="2"/>
  <c r="BJ2253" i="2"/>
  <c r="BM2253" i="2"/>
  <c r="BJ2157" i="2"/>
  <c r="BM2157" i="2"/>
  <c r="BJ1917" i="2"/>
  <c r="BM1917" i="2"/>
  <c r="BJ1653" i="2"/>
  <c r="BM1653" i="2"/>
  <c r="BJ1521" i="2"/>
  <c r="BM1521" i="2"/>
  <c r="BJ2432" i="2"/>
  <c r="BM2432" i="2"/>
  <c r="BJ2288" i="2"/>
  <c r="BM2288" i="2"/>
  <c r="BJ2192" i="2"/>
  <c r="BM2192" i="2"/>
  <c r="BJ2048" i="2"/>
  <c r="BM2048" i="2"/>
  <c r="BJ1952" i="2"/>
  <c r="BM1952" i="2"/>
  <c r="BJ1796" i="2"/>
  <c r="BM1796" i="2"/>
  <c r="BJ1688" i="2"/>
  <c r="BM1688" i="2"/>
  <c r="BJ1256" i="2"/>
  <c r="BM1256" i="2"/>
  <c r="BJ1184" i="2"/>
  <c r="BM1184" i="2"/>
  <c r="BJ1148" i="2"/>
  <c r="BM1148" i="2"/>
  <c r="BJ2431" i="2"/>
  <c r="BM2431" i="2"/>
  <c r="BJ2419" i="2"/>
  <c r="BM2419" i="2"/>
  <c r="BJ2383" i="2"/>
  <c r="BM2383" i="2"/>
  <c r="BJ2371" i="2"/>
  <c r="BM2371" i="2"/>
  <c r="BJ2335" i="2"/>
  <c r="BM2335" i="2"/>
  <c r="BJ2323" i="2"/>
  <c r="BM2323" i="2"/>
  <c r="BJ2287" i="2"/>
  <c r="BM2287" i="2"/>
  <c r="BJ2275" i="2"/>
  <c r="BM2275" i="2"/>
  <c r="BJ2239" i="2"/>
  <c r="BM2239" i="2"/>
  <c r="BJ2227" i="2"/>
  <c r="BM2227" i="2"/>
  <c r="BJ2191" i="2"/>
  <c r="BM2191" i="2"/>
  <c r="BJ2179" i="2"/>
  <c r="BM2179" i="2"/>
  <c r="BJ2143" i="2"/>
  <c r="BM2143" i="2"/>
  <c r="BJ2131" i="2"/>
  <c r="BM2131" i="2"/>
  <c r="BJ2095" i="2"/>
  <c r="BM2095" i="2"/>
  <c r="BJ2083" i="2"/>
  <c r="BM2083" i="2"/>
  <c r="BJ2047" i="2"/>
  <c r="BM2047" i="2"/>
  <c r="BJ2035" i="2"/>
  <c r="BM2035" i="2"/>
  <c r="BJ1999" i="2"/>
  <c r="BM1999" i="2"/>
  <c r="BJ1987" i="2"/>
  <c r="BM1987" i="2"/>
  <c r="BJ1951" i="2"/>
  <c r="BM1951" i="2"/>
  <c r="BJ1939" i="2"/>
  <c r="BM1939" i="2"/>
  <c r="BJ1903" i="2"/>
  <c r="BM1903" i="2"/>
  <c r="BJ1795" i="2"/>
  <c r="BM1795" i="2"/>
  <c r="BJ1759" i="2"/>
  <c r="BM1759" i="2"/>
  <c r="BJ1687" i="2"/>
  <c r="BM1687" i="2"/>
  <c r="BJ1651" i="2"/>
  <c r="BM1651" i="2"/>
  <c r="BJ1627" i="2"/>
  <c r="BM1627" i="2"/>
  <c r="BJ1495" i="2"/>
  <c r="BM1495" i="2"/>
  <c r="BJ1075" i="2"/>
  <c r="BM1075" i="2"/>
  <c r="BJ1407" i="2"/>
  <c r="BM1407" i="2"/>
  <c r="BJ1454" i="2"/>
  <c r="BM1454" i="2"/>
  <c r="BJ757" i="2"/>
  <c r="BM757" i="2"/>
  <c r="BJ2076" i="2"/>
  <c r="BM2076" i="2"/>
  <c r="BJ2028" i="2"/>
  <c r="BM2028" i="2"/>
  <c r="BJ1236" i="2"/>
  <c r="BM1236" i="2"/>
  <c r="BJ1008" i="2"/>
  <c r="BM1008" i="2"/>
  <c r="BJ360" i="2"/>
  <c r="BM360" i="2"/>
  <c r="BJ2446" i="2"/>
  <c r="BM2446" i="2"/>
  <c r="BJ2302" i="2"/>
  <c r="BM2302" i="2"/>
  <c r="BJ2158" i="2"/>
  <c r="BM2158" i="2"/>
  <c r="BJ2050" i="2"/>
  <c r="BM2050" i="2"/>
  <c r="BJ2014" i="2"/>
  <c r="BM2014" i="2"/>
  <c r="BJ1870" i="2"/>
  <c r="BM1870" i="2"/>
  <c r="BJ2397" i="2"/>
  <c r="BM2397" i="2"/>
  <c r="BJ2205" i="2"/>
  <c r="BM2205" i="2"/>
  <c r="BJ1965" i="2"/>
  <c r="BM1965" i="2"/>
  <c r="BJ2384" i="2"/>
  <c r="BM2384" i="2"/>
  <c r="BJ2240" i="2"/>
  <c r="BM2240" i="2"/>
  <c r="BJ2096" i="2"/>
  <c r="BM2096" i="2"/>
  <c r="BJ2000" i="2"/>
  <c r="BM2000" i="2"/>
  <c r="BJ1904" i="2"/>
  <c r="BM1904" i="2"/>
  <c r="BJ1484" i="2"/>
  <c r="BM1484" i="2"/>
  <c r="BJ2430" i="2"/>
  <c r="BM2430" i="2"/>
  <c r="BJ2382" i="2"/>
  <c r="BM2382" i="2"/>
  <c r="BJ2334" i="2"/>
  <c r="BM2334" i="2"/>
  <c r="BJ2286" i="2"/>
  <c r="BM2286" i="2"/>
  <c r="BJ2238" i="2"/>
  <c r="BM2238" i="2"/>
  <c r="BJ2190" i="2"/>
  <c r="BM2190" i="2"/>
  <c r="BJ2142" i="2"/>
  <c r="BM2142" i="2"/>
  <c r="BJ2094" i="2"/>
  <c r="BM2094" i="2"/>
  <c r="BJ2046" i="2"/>
  <c r="BM2046" i="2"/>
  <c r="BJ1998" i="2"/>
  <c r="BM1998" i="2"/>
  <c r="BJ1950" i="2"/>
  <c r="BM1950" i="2"/>
  <c r="BJ1902" i="2"/>
  <c r="BM1902" i="2"/>
  <c r="BJ1890" i="2"/>
  <c r="BM1890" i="2"/>
  <c r="BJ1866" i="2"/>
  <c r="BM1866" i="2"/>
  <c r="BJ1854" i="2"/>
  <c r="BM1854" i="2"/>
  <c r="BJ1830" i="2"/>
  <c r="BM1830" i="2"/>
  <c r="BJ1818" i="2"/>
  <c r="BM1818" i="2"/>
  <c r="BJ1794" i="2"/>
  <c r="BM1794" i="2"/>
  <c r="BJ1782" i="2"/>
  <c r="BM1782" i="2"/>
  <c r="BJ1758" i="2"/>
  <c r="BM1758" i="2"/>
  <c r="BJ1746" i="2"/>
  <c r="BM1746" i="2"/>
  <c r="BJ1722" i="2"/>
  <c r="BM1722" i="2"/>
  <c r="BJ1710" i="2"/>
  <c r="BM1710" i="2"/>
  <c r="BJ1686" i="2"/>
  <c r="BM1686" i="2"/>
  <c r="BJ1674" i="2"/>
  <c r="BM1674" i="2"/>
  <c r="BJ1650" i="2"/>
  <c r="BM1650" i="2"/>
  <c r="BJ1614" i="2"/>
  <c r="BM1614" i="2"/>
  <c r="BJ1590" i="2"/>
  <c r="BM1590" i="2"/>
  <c r="BJ1482" i="2"/>
  <c r="BM1482" i="2"/>
  <c r="BJ1398" i="2"/>
  <c r="BM1398" i="2"/>
  <c r="BJ1074" i="2"/>
  <c r="BM1074" i="2"/>
  <c r="BJ654" i="2"/>
  <c r="BM654" i="2"/>
  <c r="BJ246" i="2"/>
  <c r="BM246" i="2"/>
  <c r="BJ186" i="2"/>
  <c r="BM186" i="2"/>
  <c r="BJ126" i="2"/>
  <c r="BM126" i="2"/>
  <c r="BJ1215" i="2"/>
  <c r="BM1215" i="2"/>
  <c r="BJ1466" i="2"/>
  <c r="BM1466" i="2"/>
  <c r="BJ1609" i="2"/>
  <c r="BM1609" i="2"/>
  <c r="BJ1129" i="2"/>
  <c r="BM1129" i="2"/>
  <c r="BJ2124" i="2"/>
  <c r="BM2124" i="2"/>
  <c r="BJ1932" i="2"/>
  <c r="BM1932" i="2"/>
  <c r="BJ1812" i="2"/>
  <c r="BM1812" i="2"/>
  <c r="BJ1776" i="2"/>
  <c r="BM1776" i="2"/>
  <c r="BJ1668" i="2"/>
  <c r="BM1668" i="2"/>
  <c r="BJ1596" i="2"/>
  <c r="BM1596" i="2"/>
  <c r="BJ1344" i="2"/>
  <c r="BM1344" i="2"/>
  <c r="BJ1200" i="2"/>
  <c r="BM1200" i="2"/>
  <c r="BJ2063" i="2"/>
  <c r="BM2063" i="2"/>
  <c r="BJ2242" i="2"/>
  <c r="BM2242" i="2"/>
  <c r="BJ2206" i="2"/>
  <c r="BM2206" i="2"/>
  <c r="BJ1906" i="2"/>
  <c r="BM1906" i="2"/>
  <c r="BJ1774" i="2"/>
  <c r="BM1774" i="2"/>
  <c r="BJ2349" i="2"/>
  <c r="BM2349" i="2"/>
  <c r="BJ2109" i="2"/>
  <c r="BM2109" i="2"/>
  <c r="BJ2061" i="2"/>
  <c r="BM2061" i="2"/>
  <c r="BJ2336" i="2"/>
  <c r="BM2336" i="2"/>
  <c r="BJ2144" i="2"/>
  <c r="BM2144" i="2"/>
  <c r="BJ1868" i="2"/>
  <c r="BM1868" i="2"/>
  <c r="BJ1760" i="2"/>
  <c r="BM1760" i="2"/>
  <c r="BJ1724" i="2"/>
  <c r="BM1724" i="2"/>
  <c r="BJ1364" i="2"/>
  <c r="BM1364" i="2"/>
  <c r="BJ1292" i="2"/>
  <c r="BM1292" i="2"/>
  <c r="BJ2417" i="2"/>
  <c r="BM2417" i="2"/>
  <c r="BJ2369" i="2"/>
  <c r="BM2369" i="2"/>
  <c r="BJ2321" i="2"/>
  <c r="BM2321" i="2"/>
  <c r="BJ2273" i="2"/>
  <c r="BM2273" i="2"/>
  <c r="BJ2225" i="2"/>
  <c r="BM2225" i="2"/>
  <c r="BJ2177" i="2"/>
  <c r="BM2177" i="2"/>
  <c r="BJ2129" i="2"/>
  <c r="BM2129" i="2"/>
  <c r="BJ2081" i="2"/>
  <c r="BM2081" i="2"/>
  <c r="BJ2033" i="2"/>
  <c r="BM2033" i="2"/>
  <c r="BJ1985" i="2"/>
  <c r="BM1985" i="2"/>
  <c r="BJ1937" i="2"/>
  <c r="BM1937" i="2"/>
  <c r="BJ1649" i="2"/>
  <c r="BM1649" i="2"/>
  <c r="BJ941" i="2"/>
  <c r="BM941" i="2"/>
  <c r="BJ785" i="2"/>
  <c r="BM785" i="2"/>
  <c r="BJ617" i="2"/>
  <c r="BM617" i="2"/>
  <c r="BJ125" i="2"/>
  <c r="BM125" i="2"/>
  <c r="BJ65" i="2"/>
  <c r="BM65" i="2"/>
  <c r="BK68" i="2"/>
  <c r="BL68" i="2" s="1"/>
  <c r="BK2368" i="2"/>
  <c r="BL2368" i="2" s="1"/>
  <c r="BK2080" i="2"/>
  <c r="BL2080" i="2" s="1"/>
  <c r="BK1794" i="2"/>
  <c r="BL1794" i="2" s="1"/>
  <c r="BK1292" i="2"/>
  <c r="BL1292" i="2" s="1"/>
  <c r="BK2321" i="2"/>
  <c r="BL2321" i="2" s="1"/>
  <c r="BK2046" i="2"/>
  <c r="BL2046" i="2" s="1"/>
  <c r="BK1780" i="2"/>
  <c r="BL1780" i="2" s="1"/>
  <c r="BK1239" i="2"/>
  <c r="BL1239" i="2" s="1"/>
  <c r="BK2320" i="2"/>
  <c r="BL2320" i="2" s="1"/>
  <c r="BK2033" i="2"/>
  <c r="BL2033" i="2" s="1"/>
  <c r="BK1724" i="2"/>
  <c r="BL1724" i="2" s="1"/>
  <c r="BK1131" i="2"/>
  <c r="BL1131" i="2" s="1"/>
  <c r="BK2273" i="2"/>
  <c r="BL2273" i="2" s="1"/>
  <c r="BK2032" i="2"/>
  <c r="BL2032" i="2" s="1"/>
  <c r="BK1686" i="2"/>
  <c r="BL1686" i="2" s="1"/>
  <c r="BK1077" i="2"/>
  <c r="BL1077" i="2" s="1"/>
  <c r="BK2272" i="2"/>
  <c r="BL2272" i="2" s="1"/>
  <c r="BK1998" i="2"/>
  <c r="BL1998" i="2" s="1"/>
  <c r="BK1672" i="2"/>
  <c r="BL1672" i="2" s="1"/>
  <c r="BK939" i="2"/>
  <c r="BL939" i="2" s="1"/>
  <c r="BJ544" i="2"/>
  <c r="BK2225" i="2"/>
  <c r="BL2225" i="2" s="1"/>
  <c r="BK1985" i="2"/>
  <c r="BL1985" i="2" s="1"/>
  <c r="BK1627" i="2"/>
  <c r="BL1627" i="2" s="1"/>
  <c r="BK760" i="2"/>
  <c r="BL760" i="2" s="1"/>
  <c r="BJ363" i="2"/>
  <c r="BK2224" i="2"/>
  <c r="BL2224" i="2" s="1"/>
  <c r="BK1984" i="2"/>
  <c r="BL1984" i="2" s="1"/>
  <c r="BK1611" i="2"/>
  <c r="BL1611" i="2" s="1"/>
  <c r="BK617" i="2"/>
  <c r="BL617" i="2" s="1"/>
  <c r="BJ184" i="2"/>
  <c r="BK2177" i="2"/>
  <c r="BL2177" i="2" s="1"/>
  <c r="BK1937" i="2"/>
  <c r="BL1937" i="2" s="1"/>
  <c r="BK1610" i="2"/>
  <c r="BL1610" i="2" s="1"/>
  <c r="BK246" i="2"/>
  <c r="BL246" i="2" s="1"/>
  <c r="BJ72" i="2"/>
  <c r="BK2176" i="2"/>
  <c r="BL2176" i="2" s="1"/>
  <c r="BK1936" i="2"/>
  <c r="BL1936" i="2" s="1"/>
  <c r="BK1407" i="2"/>
  <c r="BL1407" i="2" s="1"/>
  <c r="BK243" i="2"/>
  <c r="BL243" i="2" s="1"/>
  <c r="BK2417" i="2"/>
  <c r="BL2417" i="2" s="1"/>
  <c r="BK2129" i="2"/>
  <c r="BL2129" i="2" s="1"/>
  <c r="BK1902" i="2"/>
  <c r="BL1902" i="2" s="1"/>
  <c r="BK1398" i="2"/>
  <c r="BL1398" i="2" s="1"/>
  <c r="BK186" i="2"/>
  <c r="BL186" i="2" s="1"/>
  <c r="BK2416" i="2"/>
  <c r="BL2416" i="2" s="1"/>
  <c r="BK2128" i="2"/>
  <c r="BL2128" i="2" s="1"/>
  <c r="BK1888" i="2"/>
  <c r="BL1888" i="2" s="1"/>
  <c r="BK1394" i="2"/>
  <c r="BL1394" i="2" s="1"/>
  <c r="BK183" i="2"/>
  <c r="BL183" i="2" s="1"/>
  <c r="BK2369" i="2"/>
  <c r="BL2369" i="2" s="1"/>
  <c r="BK2081" i="2"/>
  <c r="BL2081" i="2" s="1"/>
  <c r="BK1832" i="2"/>
  <c r="BL1832" i="2" s="1"/>
  <c r="BK1347" i="2"/>
  <c r="BL1347" i="2" s="1"/>
  <c r="BK128" i="2"/>
  <c r="BL128" i="2" s="1"/>
  <c r="BJ2425" i="2"/>
  <c r="BK2425" i="2"/>
  <c r="BL2425" i="2" s="1"/>
  <c r="BJ2365" i="2"/>
  <c r="BK2365" i="2"/>
  <c r="BL2365" i="2" s="1"/>
  <c r="BJ2305" i="2"/>
  <c r="BK2305" i="2"/>
  <c r="BL2305" i="2" s="1"/>
  <c r="BJ2245" i="2"/>
  <c r="BK2245" i="2"/>
  <c r="BL2245" i="2" s="1"/>
  <c r="BJ2209" i="2"/>
  <c r="BK2209" i="2"/>
  <c r="BL2209" i="2" s="1"/>
  <c r="BJ2185" i="2"/>
  <c r="BK2185" i="2"/>
  <c r="BL2185" i="2" s="1"/>
  <c r="BJ2149" i="2"/>
  <c r="BK2149" i="2"/>
  <c r="BL2149" i="2" s="1"/>
  <c r="BJ2101" i="2"/>
  <c r="BK2101" i="2"/>
  <c r="BL2101" i="2" s="1"/>
  <c r="BJ2077" i="2"/>
  <c r="BK2077" i="2"/>
  <c r="BL2077" i="2" s="1"/>
  <c r="BJ2041" i="2"/>
  <c r="BK2041" i="2"/>
  <c r="BL2041" i="2" s="1"/>
  <c r="BJ2029" i="2"/>
  <c r="BK2029" i="2"/>
  <c r="BL2029" i="2" s="1"/>
  <c r="BJ2005" i="2"/>
  <c r="BK2005" i="2"/>
  <c r="BL2005" i="2" s="1"/>
  <c r="BJ1897" i="2"/>
  <c r="BK1897" i="2"/>
  <c r="BL1897" i="2" s="1"/>
  <c r="BJ1849" i="2"/>
  <c r="BK1849" i="2"/>
  <c r="BL1849" i="2" s="1"/>
  <c r="BJ1825" i="2"/>
  <c r="BK1825" i="2"/>
  <c r="BL1825" i="2" s="1"/>
  <c r="BJ1789" i="2"/>
  <c r="BK1789" i="2"/>
  <c r="BL1789" i="2" s="1"/>
  <c r="BJ1777" i="2"/>
  <c r="BK1777" i="2"/>
  <c r="BL1777" i="2" s="1"/>
  <c r="BJ1765" i="2"/>
  <c r="BK1765" i="2"/>
  <c r="BL1765" i="2" s="1"/>
  <c r="BJ1669" i="2"/>
  <c r="BK1669" i="2"/>
  <c r="BL1669" i="2" s="1"/>
  <c r="BJ2461" i="2"/>
  <c r="BK2461" i="2"/>
  <c r="BL2461" i="2" s="1"/>
  <c r="BJ2401" i="2"/>
  <c r="BK2401" i="2"/>
  <c r="BL2401" i="2" s="1"/>
  <c r="BJ2329" i="2"/>
  <c r="BK2329" i="2"/>
  <c r="BL2329" i="2" s="1"/>
  <c r="BJ2269" i="2"/>
  <c r="BK2269" i="2"/>
  <c r="BL2269" i="2" s="1"/>
  <c r="BJ2221" i="2"/>
  <c r="BK2221" i="2"/>
  <c r="BL2221" i="2" s="1"/>
  <c r="BJ2113" i="2"/>
  <c r="BK2113" i="2"/>
  <c r="BL2113" i="2" s="1"/>
  <c r="BJ2017" i="2"/>
  <c r="BK2017" i="2"/>
  <c r="BL2017" i="2" s="1"/>
  <c r="BJ1945" i="2"/>
  <c r="BK1945" i="2"/>
  <c r="BL1945" i="2" s="1"/>
  <c r="BJ1909" i="2"/>
  <c r="BK1909" i="2"/>
  <c r="BL1909" i="2" s="1"/>
  <c r="BJ1885" i="2"/>
  <c r="BK1885" i="2"/>
  <c r="BL1885" i="2" s="1"/>
  <c r="BJ1861" i="2"/>
  <c r="BK1861" i="2"/>
  <c r="BL1861" i="2" s="1"/>
  <c r="BJ1837" i="2"/>
  <c r="BK1837" i="2"/>
  <c r="BL1837" i="2" s="1"/>
  <c r="BJ1813" i="2"/>
  <c r="BK1813" i="2"/>
  <c r="BL1813" i="2" s="1"/>
  <c r="BJ1801" i="2"/>
  <c r="BK1801" i="2"/>
  <c r="BL1801" i="2" s="1"/>
  <c r="BJ1741" i="2"/>
  <c r="BK1741" i="2"/>
  <c r="BL1741" i="2" s="1"/>
  <c r="BJ2448" i="2"/>
  <c r="BK2448" i="2"/>
  <c r="BL2448" i="2" s="1"/>
  <c r="BJ2424" i="2"/>
  <c r="BK2424" i="2"/>
  <c r="BL2424" i="2" s="1"/>
  <c r="BJ2400" i="2"/>
  <c r="BK2400" i="2"/>
  <c r="BL2400" i="2" s="1"/>
  <c r="BJ2376" i="2"/>
  <c r="BK2376" i="2"/>
  <c r="BL2376" i="2" s="1"/>
  <c r="BJ2364" i="2"/>
  <c r="BK2364" i="2"/>
  <c r="BL2364" i="2" s="1"/>
  <c r="BJ2352" i="2"/>
  <c r="BK2352" i="2"/>
  <c r="BL2352" i="2" s="1"/>
  <c r="BJ2340" i="2"/>
  <c r="BK2340" i="2"/>
  <c r="BL2340" i="2" s="1"/>
  <c r="BJ2328" i="2"/>
  <c r="BK2328" i="2"/>
  <c r="BL2328" i="2" s="1"/>
  <c r="BJ2316" i="2"/>
  <c r="BK2316" i="2"/>
  <c r="BL2316" i="2" s="1"/>
  <c r="BJ2304" i="2"/>
  <c r="BK2304" i="2"/>
  <c r="BL2304" i="2" s="1"/>
  <c r="BJ2292" i="2"/>
  <c r="BK2292" i="2"/>
  <c r="BL2292" i="2" s="1"/>
  <c r="BJ2280" i="2"/>
  <c r="BK2280" i="2"/>
  <c r="BL2280" i="2" s="1"/>
  <c r="BJ2268" i="2"/>
  <c r="BK2268" i="2"/>
  <c r="BL2268" i="2" s="1"/>
  <c r="BJ2449" i="2"/>
  <c r="BK2449" i="2"/>
  <c r="BL2449" i="2" s="1"/>
  <c r="BJ2353" i="2"/>
  <c r="BK2353" i="2"/>
  <c r="BL2353" i="2" s="1"/>
  <c r="BJ2317" i="2"/>
  <c r="BK2317" i="2"/>
  <c r="BL2317" i="2" s="1"/>
  <c r="BJ2257" i="2"/>
  <c r="BK2257" i="2"/>
  <c r="BL2257" i="2" s="1"/>
  <c r="BJ2197" i="2"/>
  <c r="BK2197" i="2"/>
  <c r="BL2197" i="2" s="1"/>
  <c r="BJ2089" i="2"/>
  <c r="BK2089" i="2"/>
  <c r="BL2089" i="2" s="1"/>
  <c r="BJ1957" i="2"/>
  <c r="BK1957" i="2"/>
  <c r="BL1957" i="2" s="1"/>
  <c r="BJ1693" i="2"/>
  <c r="BK1693" i="2"/>
  <c r="BL1693" i="2" s="1"/>
  <c r="BJ2423" i="2"/>
  <c r="BK2423" i="2"/>
  <c r="BL2423" i="2" s="1"/>
  <c r="BJ2351" i="2"/>
  <c r="BK2351" i="2"/>
  <c r="BL2351" i="2" s="1"/>
  <c r="BJ2279" i="2"/>
  <c r="BK2279" i="2"/>
  <c r="BL2279" i="2" s="1"/>
  <c r="BJ2243" i="2"/>
  <c r="BK2243" i="2"/>
  <c r="BL2243" i="2" s="1"/>
  <c r="BJ2207" i="2"/>
  <c r="BK2207" i="2"/>
  <c r="BL2207" i="2" s="1"/>
  <c r="BJ2171" i="2"/>
  <c r="BK2171" i="2"/>
  <c r="BL2171" i="2" s="1"/>
  <c r="BJ2123" i="2"/>
  <c r="BK2123" i="2"/>
  <c r="BL2123" i="2" s="1"/>
  <c r="BJ2111" i="2"/>
  <c r="BK2111" i="2"/>
  <c r="BL2111" i="2" s="1"/>
  <c r="BJ2413" i="2"/>
  <c r="BK2413" i="2"/>
  <c r="BL2413" i="2" s="1"/>
  <c r="BJ2341" i="2"/>
  <c r="BK2341" i="2"/>
  <c r="BL2341" i="2" s="1"/>
  <c r="BJ2281" i="2"/>
  <c r="BK2281" i="2"/>
  <c r="BL2281" i="2" s="1"/>
  <c r="BJ2233" i="2"/>
  <c r="BK2233" i="2"/>
  <c r="BL2233" i="2" s="1"/>
  <c r="BJ2173" i="2"/>
  <c r="BK2173" i="2"/>
  <c r="BL2173" i="2" s="1"/>
  <c r="BJ2053" i="2"/>
  <c r="BK2053" i="2"/>
  <c r="BL2053" i="2" s="1"/>
  <c r="BJ1921" i="2"/>
  <c r="BK1921" i="2"/>
  <c r="BL1921" i="2" s="1"/>
  <c r="BJ1681" i="2"/>
  <c r="BK1681" i="2"/>
  <c r="BL1681" i="2" s="1"/>
  <c r="BJ2436" i="2"/>
  <c r="BK2436" i="2"/>
  <c r="BL2436" i="2" s="1"/>
  <c r="BJ2459" i="2"/>
  <c r="BK2459" i="2"/>
  <c r="BL2459" i="2" s="1"/>
  <c r="BJ2363" i="2"/>
  <c r="BK2363" i="2"/>
  <c r="BL2363" i="2" s="1"/>
  <c r="BJ2303" i="2"/>
  <c r="BK2303" i="2"/>
  <c r="BL2303" i="2" s="1"/>
  <c r="BJ2231" i="2"/>
  <c r="BK2231" i="2"/>
  <c r="BL2231" i="2" s="1"/>
  <c r="BJ2159" i="2"/>
  <c r="BK2159" i="2"/>
  <c r="BL2159" i="2" s="1"/>
  <c r="BJ2437" i="2"/>
  <c r="BK2437" i="2"/>
  <c r="BL2437" i="2" s="1"/>
  <c r="BJ2161" i="2"/>
  <c r="BK2161" i="2"/>
  <c r="BL2161" i="2" s="1"/>
  <c r="BJ1993" i="2"/>
  <c r="BK1993" i="2"/>
  <c r="BL1993" i="2" s="1"/>
  <c r="BJ1705" i="2"/>
  <c r="BK1705" i="2"/>
  <c r="BL1705" i="2" s="1"/>
  <c r="BJ2412" i="2"/>
  <c r="BK2412" i="2"/>
  <c r="BL2412" i="2" s="1"/>
  <c r="BJ2435" i="2"/>
  <c r="BK2435" i="2"/>
  <c r="BL2435" i="2" s="1"/>
  <c r="BJ2315" i="2"/>
  <c r="BK2315" i="2"/>
  <c r="BL2315" i="2" s="1"/>
  <c r="BJ2377" i="2"/>
  <c r="BK2377" i="2"/>
  <c r="BL2377" i="2" s="1"/>
  <c r="BJ2125" i="2"/>
  <c r="BK2125" i="2"/>
  <c r="BL2125" i="2" s="1"/>
  <c r="BJ1969" i="2"/>
  <c r="BK1969" i="2"/>
  <c r="BL1969" i="2" s="1"/>
  <c r="BJ1729" i="2"/>
  <c r="BK1729" i="2"/>
  <c r="BL1729" i="2" s="1"/>
  <c r="BJ2375" i="2"/>
  <c r="BK2375" i="2"/>
  <c r="BL2375" i="2" s="1"/>
  <c r="BJ2267" i="2"/>
  <c r="BK2267" i="2"/>
  <c r="BL2267" i="2" s="1"/>
  <c r="BJ2195" i="2"/>
  <c r="BK2195" i="2"/>
  <c r="BL2195" i="2" s="1"/>
  <c r="BJ2293" i="2"/>
  <c r="BK2293" i="2"/>
  <c r="BL2293" i="2" s="1"/>
  <c r="BJ2065" i="2"/>
  <c r="BK2065" i="2"/>
  <c r="BL2065" i="2" s="1"/>
  <c r="BJ1933" i="2"/>
  <c r="BK1933" i="2"/>
  <c r="BL1933" i="2" s="1"/>
  <c r="BJ1717" i="2"/>
  <c r="BK1717" i="2"/>
  <c r="BL1717" i="2" s="1"/>
  <c r="BJ2399" i="2"/>
  <c r="BK2399" i="2"/>
  <c r="BL2399" i="2" s="1"/>
  <c r="BJ2339" i="2"/>
  <c r="BK2339" i="2"/>
  <c r="BL2339" i="2" s="1"/>
  <c r="BJ2219" i="2"/>
  <c r="BK2219" i="2"/>
  <c r="BL2219" i="2" s="1"/>
  <c r="BJ2389" i="2"/>
  <c r="BK2389" i="2"/>
  <c r="BL2389" i="2" s="1"/>
  <c r="BJ2137" i="2"/>
  <c r="BK2137" i="2"/>
  <c r="BL2137" i="2" s="1"/>
  <c r="BJ1981" i="2"/>
  <c r="BK1981" i="2"/>
  <c r="BL1981" i="2" s="1"/>
  <c r="BJ1873" i="2"/>
  <c r="BK1873" i="2"/>
  <c r="BL1873" i="2" s="1"/>
  <c r="BJ1753" i="2"/>
  <c r="BK1753" i="2"/>
  <c r="BL1753" i="2" s="1"/>
  <c r="BJ2460" i="2"/>
  <c r="BK2460" i="2"/>
  <c r="BL2460" i="2" s="1"/>
  <c r="BJ2388" i="2"/>
  <c r="BK2388" i="2"/>
  <c r="BL2388" i="2" s="1"/>
  <c r="BJ2447" i="2"/>
  <c r="BK2447" i="2"/>
  <c r="BL2447" i="2" s="1"/>
  <c r="BJ2411" i="2"/>
  <c r="BK2411" i="2"/>
  <c r="BL2411" i="2" s="1"/>
  <c r="BJ2387" i="2"/>
  <c r="BK2387" i="2"/>
  <c r="BL2387" i="2" s="1"/>
  <c r="BJ2327" i="2"/>
  <c r="BK2327" i="2"/>
  <c r="BL2327" i="2" s="1"/>
  <c r="BJ2291" i="2"/>
  <c r="BK2291" i="2"/>
  <c r="BL2291" i="2" s="1"/>
  <c r="BJ2255" i="2"/>
  <c r="BK2255" i="2"/>
  <c r="BL2255" i="2" s="1"/>
  <c r="BJ2183" i="2"/>
  <c r="BK2183" i="2"/>
  <c r="BL2183" i="2" s="1"/>
  <c r="BJ2087" i="2"/>
  <c r="BK2087" i="2"/>
  <c r="BL2087" i="2" s="1"/>
  <c r="BJ1991" i="2"/>
  <c r="BK1991" i="2"/>
  <c r="BL1991" i="2" s="1"/>
  <c r="BJ1871" i="2"/>
  <c r="BK1871" i="2"/>
  <c r="BL1871" i="2" s="1"/>
  <c r="BJ1859" i="2"/>
  <c r="BK1859" i="2"/>
  <c r="BL1859" i="2" s="1"/>
  <c r="BJ1811" i="2"/>
  <c r="BK1811" i="2"/>
  <c r="BL1811" i="2" s="1"/>
  <c r="BJ1655" i="2"/>
  <c r="BK1655" i="2"/>
  <c r="BL1655" i="2" s="1"/>
  <c r="BJ1523" i="2"/>
  <c r="BK1523" i="2"/>
  <c r="BL1523" i="2" s="1"/>
  <c r="BJ1307" i="2"/>
  <c r="BK1307" i="2"/>
  <c r="BL1307" i="2" s="1"/>
  <c r="BJ1127" i="2"/>
  <c r="BK1127" i="2"/>
  <c r="BL1127" i="2" s="1"/>
  <c r="BJ1007" i="2"/>
  <c r="BK1007" i="2"/>
  <c r="BL1007" i="2" s="1"/>
  <c r="BJ911" i="2"/>
  <c r="BK911" i="2"/>
  <c r="BL911" i="2" s="1"/>
  <c r="BJ779" i="2"/>
  <c r="BK779" i="2"/>
  <c r="BL779" i="2" s="1"/>
  <c r="BJ191" i="2"/>
  <c r="BK191" i="2"/>
  <c r="BL191" i="2" s="1"/>
  <c r="BJ2170" i="2"/>
  <c r="BK2170" i="2"/>
  <c r="BL2170" i="2" s="1"/>
  <c r="BJ2074" i="2"/>
  <c r="BK2074" i="2"/>
  <c r="BL2074" i="2" s="1"/>
  <c r="BJ2026" i="2"/>
  <c r="BK2026" i="2"/>
  <c r="BL2026" i="2" s="1"/>
  <c r="BJ1678" i="2"/>
  <c r="BK1678" i="2"/>
  <c r="BL1678" i="2" s="1"/>
  <c r="BJ1414" i="2"/>
  <c r="BK1414" i="2"/>
  <c r="BL1414" i="2" s="1"/>
  <c r="BJ1126" i="2"/>
  <c r="BK1126" i="2"/>
  <c r="BL1126" i="2" s="1"/>
  <c r="BJ898" i="2"/>
  <c r="BK898" i="2"/>
  <c r="BL898" i="2" s="1"/>
  <c r="BJ742" i="2"/>
  <c r="BK742" i="2"/>
  <c r="BL742" i="2" s="1"/>
  <c r="BJ550" i="2"/>
  <c r="BK550" i="2"/>
  <c r="BL550" i="2" s="1"/>
  <c r="BJ214" i="2"/>
  <c r="BK214" i="2"/>
  <c r="BL214" i="2" s="1"/>
  <c r="BJ2193" i="2"/>
  <c r="BK2193" i="2"/>
  <c r="BL2193" i="2" s="1"/>
  <c r="BJ2455" i="2"/>
  <c r="BK2455" i="2"/>
  <c r="BL2455" i="2" s="1"/>
  <c r="BJ2251" i="2"/>
  <c r="BK2251" i="2"/>
  <c r="BL2251" i="2" s="1"/>
  <c r="BJ2406" i="2"/>
  <c r="BK2406" i="2"/>
  <c r="BL2406" i="2" s="1"/>
  <c r="BJ1962" i="2"/>
  <c r="BK1962" i="2"/>
  <c r="BL1962" i="2" s="1"/>
  <c r="BJ1878" i="2"/>
  <c r="BK1878" i="2"/>
  <c r="BL1878" i="2" s="1"/>
  <c r="BJ1806" i="2"/>
  <c r="BK1806" i="2"/>
  <c r="BL1806" i="2" s="1"/>
  <c r="BJ2357" i="2"/>
  <c r="BK2357" i="2"/>
  <c r="BL2357" i="2" s="1"/>
  <c r="BJ2309" i="2"/>
  <c r="BK2309" i="2"/>
  <c r="BL2309" i="2" s="1"/>
  <c r="BJ2249" i="2"/>
  <c r="BK2249" i="2"/>
  <c r="BL2249" i="2" s="1"/>
  <c r="BJ2201" i="2"/>
  <c r="BK2201" i="2"/>
  <c r="BL2201" i="2" s="1"/>
  <c r="BJ2153" i="2"/>
  <c r="BK2153" i="2"/>
  <c r="BL2153" i="2" s="1"/>
  <c r="BJ2117" i="2"/>
  <c r="BK2117" i="2"/>
  <c r="BL2117" i="2" s="1"/>
  <c r="BJ2450" i="2"/>
  <c r="BK2450" i="2"/>
  <c r="BL2450" i="2" s="1"/>
  <c r="BJ2438" i="2"/>
  <c r="BK2438" i="2"/>
  <c r="BL2438" i="2" s="1"/>
  <c r="BJ2426" i="2"/>
  <c r="BK2426" i="2"/>
  <c r="BL2426" i="2" s="1"/>
  <c r="BJ2414" i="2"/>
  <c r="BK2414" i="2"/>
  <c r="BL2414" i="2" s="1"/>
  <c r="BJ2402" i="2"/>
  <c r="BK2402" i="2"/>
  <c r="BL2402" i="2" s="1"/>
  <c r="BJ2390" i="2"/>
  <c r="BK2390" i="2"/>
  <c r="BL2390" i="2" s="1"/>
  <c r="BJ2378" i="2"/>
  <c r="BK2378" i="2"/>
  <c r="BL2378" i="2" s="1"/>
  <c r="BJ2366" i="2"/>
  <c r="BK2366" i="2"/>
  <c r="BL2366" i="2" s="1"/>
  <c r="BJ2354" i="2"/>
  <c r="BK2354" i="2"/>
  <c r="BL2354" i="2" s="1"/>
  <c r="BJ2342" i="2"/>
  <c r="BK2342" i="2"/>
  <c r="BL2342" i="2" s="1"/>
  <c r="BJ2330" i="2"/>
  <c r="BK2330" i="2"/>
  <c r="BL2330" i="2" s="1"/>
  <c r="BJ2318" i="2"/>
  <c r="BK2318" i="2"/>
  <c r="BL2318" i="2" s="1"/>
  <c r="BJ2306" i="2"/>
  <c r="BK2306" i="2"/>
  <c r="BL2306" i="2" s="1"/>
  <c r="BJ2294" i="2"/>
  <c r="BK2294" i="2"/>
  <c r="BL2294" i="2" s="1"/>
  <c r="BJ2282" i="2"/>
  <c r="BK2282" i="2"/>
  <c r="BL2282" i="2" s="1"/>
  <c r="BJ2270" i="2"/>
  <c r="BK2270" i="2"/>
  <c r="BL2270" i="2" s="1"/>
  <c r="BJ2258" i="2"/>
  <c r="BK2258" i="2"/>
  <c r="BL2258" i="2" s="1"/>
  <c r="BJ2246" i="2"/>
  <c r="BK2246" i="2"/>
  <c r="BL2246" i="2" s="1"/>
  <c r="BJ2234" i="2"/>
  <c r="BK2234" i="2"/>
  <c r="BL2234" i="2" s="1"/>
  <c r="BJ2222" i="2"/>
  <c r="BK2222" i="2"/>
  <c r="BL2222" i="2" s="1"/>
  <c r="BJ2210" i="2"/>
  <c r="BK2210" i="2"/>
  <c r="BL2210" i="2" s="1"/>
  <c r="BJ2198" i="2"/>
  <c r="BK2198" i="2"/>
  <c r="BL2198" i="2" s="1"/>
  <c r="BJ2186" i="2"/>
  <c r="BK2186" i="2"/>
  <c r="BL2186" i="2" s="1"/>
  <c r="BJ2174" i="2"/>
  <c r="BK2174" i="2"/>
  <c r="BL2174" i="2" s="1"/>
  <c r="BJ2162" i="2"/>
  <c r="BK2162" i="2"/>
  <c r="BL2162" i="2" s="1"/>
  <c r="BJ2150" i="2"/>
  <c r="BK2150" i="2"/>
  <c r="BL2150" i="2" s="1"/>
  <c r="BJ2138" i="2"/>
  <c r="BK2138" i="2"/>
  <c r="BL2138" i="2" s="1"/>
  <c r="BJ2126" i="2"/>
  <c r="BK2126" i="2"/>
  <c r="BL2126" i="2" s="1"/>
  <c r="BJ2114" i="2"/>
  <c r="BK2114" i="2"/>
  <c r="BL2114" i="2" s="1"/>
  <c r="BJ2102" i="2"/>
  <c r="BK2102" i="2"/>
  <c r="BL2102" i="2" s="1"/>
  <c r="BJ2090" i="2"/>
  <c r="BK2090" i="2"/>
  <c r="BL2090" i="2" s="1"/>
  <c r="BJ2078" i="2"/>
  <c r="BK2078" i="2"/>
  <c r="BL2078" i="2" s="1"/>
  <c r="BJ2066" i="2"/>
  <c r="BK2066" i="2"/>
  <c r="BL2066" i="2" s="1"/>
  <c r="BJ2054" i="2"/>
  <c r="BK2054" i="2"/>
  <c r="BL2054" i="2" s="1"/>
  <c r="BJ2042" i="2"/>
  <c r="BK2042" i="2"/>
  <c r="BL2042" i="2" s="1"/>
  <c r="BJ2030" i="2"/>
  <c r="BK2030" i="2"/>
  <c r="BL2030" i="2" s="1"/>
  <c r="BJ2018" i="2"/>
  <c r="BK2018" i="2"/>
  <c r="BL2018" i="2" s="1"/>
  <c r="BJ2006" i="2"/>
  <c r="BK2006" i="2"/>
  <c r="BL2006" i="2" s="1"/>
  <c r="BJ1994" i="2"/>
  <c r="BK1994" i="2"/>
  <c r="BL1994" i="2" s="1"/>
  <c r="BJ1982" i="2"/>
  <c r="BK1982" i="2"/>
  <c r="BL1982" i="2" s="1"/>
  <c r="BJ1970" i="2"/>
  <c r="BK1970" i="2"/>
  <c r="BL1970" i="2" s="1"/>
  <c r="BJ1958" i="2"/>
  <c r="BK1958" i="2"/>
  <c r="BL1958" i="2" s="1"/>
  <c r="BJ1946" i="2"/>
  <c r="BK1946" i="2"/>
  <c r="BL1946" i="2" s="1"/>
  <c r="BJ1934" i="2"/>
  <c r="BK1934" i="2"/>
  <c r="BL1934" i="2" s="1"/>
  <c r="BJ1922" i="2"/>
  <c r="BK1922" i="2"/>
  <c r="BL1922" i="2" s="1"/>
  <c r="BJ1910" i="2"/>
  <c r="BK1910" i="2"/>
  <c r="BL1910" i="2" s="1"/>
  <c r="BJ1898" i="2"/>
  <c r="BK1898" i="2"/>
  <c r="BL1898" i="2" s="1"/>
  <c r="BJ1886" i="2"/>
  <c r="BK1886" i="2"/>
  <c r="BL1886" i="2" s="1"/>
  <c r="BJ1874" i="2"/>
  <c r="BK1874" i="2"/>
  <c r="BL1874" i="2" s="1"/>
  <c r="BJ1862" i="2"/>
  <c r="BK1862" i="2"/>
  <c r="BL1862" i="2" s="1"/>
  <c r="BJ1850" i="2"/>
  <c r="BK1850" i="2"/>
  <c r="BL1850" i="2" s="1"/>
  <c r="BJ1838" i="2"/>
  <c r="BK1838" i="2"/>
  <c r="BL1838" i="2" s="1"/>
  <c r="BJ1826" i="2"/>
  <c r="BK1826" i="2"/>
  <c r="BL1826" i="2" s="1"/>
  <c r="BJ1814" i="2"/>
  <c r="BK1814" i="2"/>
  <c r="BL1814" i="2" s="1"/>
  <c r="BJ1802" i="2"/>
  <c r="BK1802" i="2"/>
  <c r="BL1802" i="2" s="1"/>
  <c r="BJ1790" i="2"/>
  <c r="BK1790" i="2"/>
  <c r="BL1790" i="2" s="1"/>
  <c r="BJ1778" i="2"/>
  <c r="BK1778" i="2"/>
  <c r="BL1778" i="2" s="1"/>
  <c r="BJ1766" i="2"/>
  <c r="BK1766" i="2"/>
  <c r="BL1766" i="2" s="1"/>
  <c r="BJ1754" i="2"/>
  <c r="BK1754" i="2"/>
  <c r="BL1754" i="2" s="1"/>
  <c r="BJ1742" i="2"/>
  <c r="BK1742" i="2"/>
  <c r="BL1742" i="2" s="1"/>
  <c r="BJ1730" i="2"/>
  <c r="BK1730" i="2"/>
  <c r="BL1730" i="2" s="1"/>
  <c r="BJ1718" i="2"/>
  <c r="BK1718" i="2"/>
  <c r="BL1718" i="2" s="1"/>
  <c r="BJ1706" i="2"/>
  <c r="BK1706" i="2"/>
  <c r="BL1706" i="2" s="1"/>
  <c r="BJ1694" i="2"/>
  <c r="BK1694" i="2"/>
  <c r="BL1694" i="2" s="1"/>
  <c r="BJ1682" i="2"/>
  <c r="BK1682" i="2"/>
  <c r="BL1682" i="2" s="1"/>
  <c r="BJ1670" i="2"/>
  <c r="BK1670" i="2"/>
  <c r="BL1670" i="2" s="1"/>
  <c r="BJ1658" i="2"/>
  <c r="BK1658" i="2"/>
  <c r="BL1658" i="2" s="1"/>
  <c r="BJ1646" i="2"/>
  <c r="BK1646" i="2"/>
  <c r="BL1646" i="2" s="1"/>
  <c r="BJ1634" i="2"/>
  <c r="BK1634" i="2"/>
  <c r="BL1634" i="2" s="1"/>
  <c r="BJ1622" i="2"/>
  <c r="BK1622" i="2"/>
  <c r="BL1622" i="2" s="1"/>
  <c r="BK2431" i="2"/>
  <c r="BL2431" i="2" s="1"/>
  <c r="BK2383" i="2"/>
  <c r="BL2383" i="2" s="1"/>
  <c r="BK2335" i="2"/>
  <c r="BL2335" i="2" s="1"/>
  <c r="BK2287" i="2"/>
  <c r="BL2287" i="2" s="1"/>
  <c r="BK2239" i="2"/>
  <c r="BL2239" i="2" s="1"/>
  <c r="BK2191" i="2"/>
  <c r="BL2191" i="2" s="1"/>
  <c r="BK2143" i="2"/>
  <c r="BL2143" i="2" s="1"/>
  <c r="BK2095" i="2"/>
  <c r="BL2095" i="2" s="1"/>
  <c r="BK2047" i="2"/>
  <c r="BL2047" i="2" s="1"/>
  <c r="BK1999" i="2"/>
  <c r="BL1999" i="2" s="1"/>
  <c r="BK1951" i="2"/>
  <c r="BL1951" i="2" s="1"/>
  <c r="BK1903" i="2"/>
  <c r="BL1903" i="2" s="1"/>
  <c r="BK1848" i="2"/>
  <c r="BL1848" i="2" s="1"/>
  <c r="BK1795" i="2"/>
  <c r="BL1795" i="2" s="1"/>
  <c r="BK1740" i="2"/>
  <c r="BL1740" i="2" s="1"/>
  <c r="BK1687" i="2"/>
  <c r="BL1687" i="2" s="1"/>
  <c r="BK1629" i="2"/>
  <c r="BL1629" i="2" s="1"/>
  <c r="BK1561" i="2"/>
  <c r="BL1561" i="2" s="1"/>
  <c r="BK1438" i="2"/>
  <c r="BL1438" i="2" s="1"/>
  <c r="BK1293" i="2"/>
  <c r="BL1293" i="2" s="1"/>
  <c r="BK1129" i="2"/>
  <c r="BL1129" i="2" s="1"/>
  <c r="BK622" i="2"/>
  <c r="BL622" i="2" s="1"/>
  <c r="BJ1657" i="2"/>
  <c r="BK1657" i="2"/>
  <c r="BL1657" i="2" s="1"/>
  <c r="BJ1645" i="2"/>
  <c r="BK1645" i="2"/>
  <c r="BL1645" i="2" s="1"/>
  <c r="BJ1621" i="2"/>
  <c r="BK1621" i="2"/>
  <c r="BL1621" i="2" s="1"/>
  <c r="BJ1597" i="2"/>
  <c r="BK1597" i="2"/>
  <c r="BL1597" i="2" s="1"/>
  <c r="BJ1585" i="2"/>
  <c r="BK1585" i="2"/>
  <c r="BL1585" i="2" s="1"/>
  <c r="BJ1549" i="2"/>
  <c r="BK1549" i="2"/>
  <c r="BL1549" i="2" s="1"/>
  <c r="BJ1537" i="2"/>
  <c r="BK1537" i="2"/>
  <c r="BL1537" i="2" s="1"/>
  <c r="BJ1525" i="2"/>
  <c r="BK1525" i="2"/>
  <c r="BL1525" i="2" s="1"/>
  <c r="BJ1513" i="2"/>
  <c r="BK1513" i="2"/>
  <c r="BL1513" i="2" s="1"/>
  <c r="BJ1501" i="2"/>
  <c r="BK1501" i="2"/>
  <c r="BL1501" i="2" s="1"/>
  <c r="BJ1489" i="2"/>
  <c r="BK1489" i="2"/>
  <c r="BL1489" i="2" s="1"/>
  <c r="BJ1477" i="2"/>
  <c r="BK1477" i="2"/>
  <c r="BL1477" i="2" s="1"/>
  <c r="BJ1465" i="2"/>
  <c r="BK1465" i="2"/>
  <c r="BL1465" i="2" s="1"/>
  <c r="BJ1453" i="2"/>
  <c r="BK1453" i="2"/>
  <c r="BL1453" i="2" s="1"/>
  <c r="BJ1441" i="2"/>
  <c r="BK1441" i="2"/>
  <c r="BL1441" i="2" s="1"/>
  <c r="BJ1429" i="2"/>
  <c r="BK1429" i="2"/>
  <c r="BL1429" i="2" s="1"/>
  <c r="BJ1417" i="2"/>
  <c r="BK1417" i="2"/>
  <c r="BL1417" i="2" s="1"/>
  <c r="BJ1405" i="2"/>
  <c r="BK1405" i="2"/>
  <c r="BL1405" i="2" s="1"/>
  <c r="BJ1381" i="2"/>
  <c r="BK1381" i="2"/>
  <c r="BL1381" i="2" s="1"/>
  <c r="BJ1369" i="2"/>
  <c r="BK1369" i="2"/>
  <c r="BL1369" i="2" s="1"/>
  <c r="BJ1357" i="2"/>
  <c r="BK1357" i="2"/>
  <c r="BL1357" i="2" s="1"/>
  <c r="BJ1333" i="2"/>
  <c r="BK1333" i="2"/>
  <c r="BL1333" i="2" s="1"/>
  <c r="BJ1321" i="2"/>
  <c r="BK1321" i="2"/>
  <c r="BL1321" i="2" s="1"/>
  <c r="BJ1309" i="2"/>
  <c r="BK1309" i="2"/>
  <c r="BL1309" i="2" s="1"/>
  <c r="BJ1297" i="2"/>
  <c r="BK1297" i="2"/>
  <c r="BL1297" i="2" s="1"/>
  <c r="BJ1285" i="2"/>
  <c r="BK1285" i="2"/>
  <c r="BL1285" i="2" s="1"/>
  <c r="BJ1273" i="2"/>
  <c r="BK1273" i="2"/>
  <c r="BL1273" i="2" s="1"/>
  <c r="BJ1261" i="2"/>
  <c r="BK1261" i="2"/>
  <c r="BL1261" i="2" s="1"/>
  <c r="BJ1249" i="2"/>
  <c r="BK1249" i="2"/>
  <c r="BL1249" i="2" s="1"/>
  <c r="BJ1225" i="2"/>
  <c r="BK1225" i="2"/>
  <c r="BL1225" i="2" s="1"/>
  <c r="BJ1213" i="2"/>
  <c r="BK1213" i="2"/>
  <c r="BL1213" i="2" s="1"/>
  <c r="BJ1201" i="2"/>
  <c r="BK1201" i="2"/>
  <c r="BL1201" i="2" s="1"/>
  <c r="BJ1189" i="2"/>
  <c r="BK1189" i="2"/>
  <c r="BL1189" i="2" s="1"/>
  <c r="BJ1177" i="2"/>
  <c r="BK1177" i="2"/>
  <c r="BL1177" i="2" s="1"/>
  <c r="BJ1165" i="2"/>
  <c r="BK1165" i="2"/>
  <c r="BL1165" i="2" s="1"/>
  <c r="BJ1153" i="2"/>
  <c r="BK1153" i="2"/>
  <c r="BL1153" i="2" s="1"/>
  <c r="BJ1141" i="2"/>
  <c r="BK1141" i="2"/>
  <c r="BL1141" i="2" s="1"/>
  <c r="BJ1117" i="2"/>
  <c r="BK1117" i="2"/>
  <c r="BL1117" i="2" s="1"/>
  <c r="BJ1105" i="2"/>
  <c r="BK1105" i="2"/>
  <c r="BL1105" i="2" s="1"/>
  <c r="BJ1093" i="2"/>
  <c r="BK1093" i="2"/>
  <c r="BL1093" i="2" s="1"/>
  <c r="BJ1081" i="2"/>
  <c r="BK1081" i="2"/>
  <c r="BL1081" i="2" s="1"/>
  <c r="BJ1069" i="2"/>
  <c r="BK1069" i="2"/>
  <c r="BL1069" i="2" s="1"/>
  <c r="BJ1057" i="2"/>
  <c r="BK1057" i="2"/>
  <c r="BL1057" i="2" s="1"/>
  <c r="BJ1045" i="2"/>
  <c r="BK1045" i="2"/>
  <c r="BL1045" i="2" s="1"/>
  <c r="BJ1033" i="2"/>
  <c r="BK1033" i="2"/>
  <c r="BL1033" i="2" s="1"/>
  <c r="BJ1021" i="2"/>
  <c r="BK1021" i="2"/>
  <c r="BL1021" i="2" s="1"/>
  <c r="BJ1009" i="2"/>
  <c r="BK1009" i="2"/>
  <c r="BL1009" i="2" s="1"/>
  <c r="BJ997" i="2"/>
  <c r="BK997" i="2"/>
  <c r="BL997" i="2" s="1"/>
  <c r="BJ985" i="2"/>
  <c r="BK985" i="2"/>
  <c r="BL985" i="2" s="1"/>
  <c r="BJ973" i="2"/>
  <c r="BK973" i="2"/>
  <c r="BL973" i="2" s="1"/>
  <c r="BJ961" i="2"/>
  <c r="BK961" i="2"/>
  <c r="BL961" i="2" s="1"/>
  <c r="BJ949" i="2"/>
  <c r="BK949" i="2"/>
  <c r="BL949" i="2" s="1"/>
  <c r="BJ925" i="2"/>
  <c r="BK925" i="2"/>
  <c r="BL925" i="2" s="1"/>
  <c r="BJ913" i="2"/>
  <c r="BK913" i="2"/>
  <c r="BL913" i="2" s="1"/>
  <c r="BJ901" i="2"/>
  <c r="BK901" i="2"/>
  <c r="BL901" i="2" s="1"/>
  <c r="BJ877" i="2"/>
  <c r="BK877" i="2"/>
  <c r="BL877" i="2" s="1"/>
  <c r="BJ865" i="2"/>
  <c r="BK865" i="2"/>
  <c r="BL865" i="2" s="1"/>
  <c r="BJ853" i="2"/>
  <c r="BK853" i="2"/>
  <c r="BL853" i="2" s="1"/>
  <c r="BJ841" i="2"/>
  <c r="BK841" i="2"/>
  <c r="BL841" i="2" s="1"/>
  <c r="BJ829" i="2"/>
  <c r="BK829" i="2"/>
  <c r="BL829" i="2" s="1"/>
  <c r="BJ817" i="2"/>
  <c r="BK817" i="2"/>
  <c r="BL817" i="2" s="1"/>
  <c r="BJ805" i="2"/>
  <c r="BK805" i="2"/>
  <c r="BL805" i="2" s="1"/>
  <c r="BJ793" i="2"/>
  <c r="BK793" i="2"/>
  <c r="BL793" i="2" s="1"/>
  <c r="BJ781" i="2"/>
  <c r="BK781" i="2"/>
  <c r="BL781" i="2" s="1"/>
  <c r="BJ769" i="2"/>
  <c r="BK769" i="2"/>
  <c r="BL769" i="2" s="1"/>
  <c r="BJ745" i="2"/>
  <c r="BK745" i="2"/>
  <c r="BL745" i="2" s="1"/>
  <c r="BJ733" i="2"/>
  <c r="BK733" i="2"/>
  <c r="BL733" i="2" s="1"/>
  <c r="BJ721" i="2"/>
  <c r="BK721" i="2"/>
  <c r="BL721" i="2" s="1"/>
  <c r="BJ709" i="2"/>
  <c r="BK709" i="2"/>
  <c r="BL709" i="2" s="1"/>
  <c r="BJ697" i="2"/>
  <c r="BK697" i="2"/>
  <c r="BL697" i="2" s="1"/>
  <c r="BJ685" i="2"/>
  <c r="BK685" i="2"/>
  <c r="BL685" i="2" s="1"/>
  <c r="BJ673" i="2"/>
  <c r="BK673" i="2"/>
  <c r="BL673" i="2" s="1"/>
  <c r="BJ661" i="2"/>
  <c r="BK661" i="2"/>
  <c r="BL661" i="2" s="1"/>
  <c r="BJ649" i="2"/>
  <c r="BK649" i="2"/>
  <c r="BL649" i="2" s="1"/>
  <c r="BJ637" i="2"/>
  <c r="BK637" i="2"/>
  <c r="BL637" i="2" s="1"/>
  <c r="BJ625" i="2"/>
  <c r="BK625" i="2"/>
  <c r="BL625" i="2" s="1"/>
  <c r="BJ613" i="2"/>
  <c r="BK613" i="2"/>
  <c r="BL613" i="2" s="1"/>
  <c r="BJ601" i="2"/>
  <c r="BK601" i="2"/>
  <c r="BL601" i="2" s="1"/>
  <c r="BJ589" i="2"/>
  <c r="BK589" i="2"/>
  <c r="BL589" i="2" s="1"/>
  <c r="BJ577" i="2"/>
  <c r="BK577" i="2"/>
  <c r="BL577" i="2" s="1"/>
  <c r="BJ565" i="2"/>
  <c r="BK565" i="2"/>
  <c r="BL565" i="2" s="1"/>
  <c r="BJ553" i="2"/>
  <c r="BK553" i="2"/>
  <c r="BL553" i="2" s="1"/>
  <c r="BJ541" i="2"/>
  <c r="BK541" i="2"/>
  <c r="BL541" i="2" s="1"/>
  <c r="BJ529" i="2"/>
  <c r="BK529" i="2"/>
  <c r="BL529" i="2" s="1"/>
  <c r="BJ517" i="2"/>
  <c r="BK517" i="2"/>
  <c r="BL517" i="2" s="1"/>
  <c r="BJ505" i="2"/>
  <c r="BK505" i="2"/>
  <c r="BL505" i="2" s="1"/>
  <c r="BJ493" i="2"/>
  <c r="BK493" i="2"/>
  <c r="BL493" i="2" s="1"/>
  <c r="BJ469" i="2"/>
  <c r="BK469" i="2"/>
  <c r="BL469" i="2" s="1"/>
  <c r="BJ457" i="2"/>
  <c r="BK457" i="2"/>
  <c r="BL457" i="2" s="1"/>
  <c r="BJ445" i="2"/>
  <c r="BK445" i="2"/>
  <c r="BL445" i="2" s="1"/>
  <c r="BJ433" i="2"/>
  <c r="BK433" i="2"/>
  <c r="BL433" i="2" s="1"/>
  <c r="BJ409" i="2"/>
  <c r="BK409" i="2"/>
  <c r="BL409" i="2" s="1"/>
  <c r="BJ397" i="2"/>
  <c r="BK397" i="2"/>
  <c r="BL397" i="2" s="1"/>
  <c r="BJ385" i="2"/>
  <c r="BK385" i="2"/>
  <c r="BL385" i="2" s="1"/>
  <c r="BJ373" i="2"/>
  <c r="BK373" i="2"/>
  <c r="BL373" i="2" s="1"/>
  <c r="BJ361" i="2"/>
  <c r="BK361" i="2"/>
  <c r="BL361" i="2" s="1"/>
  <c r="BJ349" i="2"/>
  <c r="BK349" i="2"/>
  <c r="BL349" i="2" s="1"/>
  <c r="BJ337" i="2"/>
  <c r="BK337" i="2"/>
  <c r="BL337" i="2" s="1"/>
  <c r="BJ325" i="2"/>
  <c r="BK325" i="2"/>
  <c r="BL325" i="2" s="1"/>
  <c r="BJ313" i="2"/>
  <c r="BK313" i="2"/>
  <c r="BL313" i="2" s="1"/>
  <c r="BJ301" i="2"/>
  <c r="BK301" i="2"/>
  <c r="BL301" i="2" s="1"/>
  <c r="BJ289" i="2"/>
  <c r="BK289" i="2"/>
  <c r="BL289" i="2" s="1"/>
  <c r="BJ277" i="2"/>
  <c r="BK277" i="2"/>
  <c r="BL277" i="2" s="1"/>
  <c r="BJ265" i="2"/>
  <c r="BK265" i="2"/>
  <c r="BL265" i="2" s="1"/>
  <c r="BJ253" i="2"/>
  <c r="BK253" i="2"/>
  <c r="BL253" i="2" s="1"/>
  <c r="BJ241" i="2"/>
  <c r="BK241" i="2"/>
  <c r="BL241" i="2" s="1"/>
  <c r="BJ229" i="2"/>
  <c r="BK229" i="2"/>
  <c r="BL229" i="2" s="1"/>
  <c r="BJ217" i="2"/>
  <c r="BK217" i="2"/>
  <c r="BL217" i="2" s="1"/>
  <c r="BJ205" i="2"/>
  <c r="BK205" i="2"/>
  <c r="BL205" i="2" s="1"/>
  <c r="BJ193" i="2"/>
  <c r="BK193" i="2"/>
  <c r="BL193" i="2" s="1"/>
  <c r="BJ181" i="2"/>
  <c r="BK181" i="2"/>
  <c r="BL181" i="2" s="1"/>
  <c r="BJ169" i="2"/>
  <c r="BK169" i="2"/>
  <c r="BL169" i="2" s="1"/>
  <c r="BJ157" i="2"/>
  <c r="BK157" i="2"/>
  <c r="BL157" i="2" s="1"/>
  <c r="BJ145" i="2"/>
  <c r="BK145" i="2"/>
  <c r="BL145" i="2" s="1"/>
  <c r="BJ133" i="2"/>
  <c r="BK133" i="2"/>
  <c r="BL133" i="2" s="1"/>
  <c r="BJ121" i="2"/>
  <c r="BK121" i="2"/>
  <c r="BL121" i="2" s="1"/>
  <c r="BJ109" i="2"/>
  <c r="BK109" i="2"/>
  <c r="BL109" i="2" s="1"/>
  <c r="BJ97" i="2"/>
  <c r="BK97" i="2"/>
  <c r="BL97" i="2" s="1"/>
  <c r="BJ85" i="2"/>
  <c r="BK85" i="2"/>
  <c r="BL85" i="2" s="1"/>
  <c r="BJ73" i="2"/>
  <c r="BK73" i="2"/>
  <c r="BL73" i="2" s="1"/>
  <c r="BJ61" i="2"/>
  <c r="BK61" i="2"/>
  <c r="BL61" i="2" s="1"/>
  <c r="BJ49" i="2"/>
  <c r="BK49" i="2"/>
  <c r="BL49" i="2" s="1"/>
  <c r="BJ37" i="2"/>
  <c r="BK37" i="2"/>
  <c r="BL37" i="2" s="1"/>
  <c r="BJ25" i="2"/>
  <c r="BK25" i="2"/>
  <c r="BL25" i="2" s="1"/>
  <c r="BJ13" i="2"/>
  <c r="BK13" i="2"/>
  <c r="BL13" i="2" s="1"/>
  <c r="BK2430" i="2"/>
  <c r="BL2430" i="2" s="1"/>
  <c r="BK2382" i="2"/>
  <c r="BL2382" i="2" s="1"/>
  <c r="BK2334" i="2"/>
  <c r="BL2334" i="2" s="1"/>
  <c r="BK2286" i="2"/>
  <c r="BL2286" i="2" s="1"/>
  <c r="BK2238" i="2"/>
  <c r="BL2238" i="2" s="1"/>
  <c r="BK2190" i="2"/>
  <c r="BL2190" i="2" s="1"/>
  <c r="BK2142" i="2"/>
  <c r="BL2142" i="2" s="1"/>
  <c r="BK2094" i="2"/>
  <c r="BL2094" i="2" s="1"/>
  <c r="BK1950" i="2"/>
  <c r="BL1950" i="2" s="1"/>
  <c r="BK1846" i="2"/>
  <c r="BL1846" i="2" s="1"/>
  <c r="BK1738" i="2"/>
  <c r="BL1738" i="2" s="1"/>
  <c r="BK1560" i="2"/>
  <c r="BL1560" i="2" s="1"/>
  <c r="BK1437" i="2"/>
  <c r="BL1437" i="2" s="1"/>
  <c r="BK1128" i="2"/>
  <c r="BL1128" i="2" s="1"/>
  <c r="BK937" i="2"/>
  <c r="BL937" i="2" s="1"/>
  <c r="BJ2256" i="2"/>
  <c r="BK2256" i="2"/>
  <c r="BL2256" i="2" s="1"/>
  <c r="BJ2244" i="2"/>
  <c r="BK2244" i="2"/>
  <c r="BL2244" i="2" s="1"/>
  <c r="BJ2232" i="2"/>
  <c r="BK2232" i="2"/>
  <c r="BL2232" i="2" s="1"/>
  <c r="BJ2208" i="2"/>
  <c r="BK2208" i="2"/>
  <c r="BL2208" i="2" s="1"/>
  <c r="BJ2196" i="2"/>
  <c r="BK2196" i="2"/>
  <c r="BL2196" i="2" s="1"/>
  <c r="BJ2184" i="2"/>
  <c r="BK2184" i="2"/>
  <c r="BL2184" i="2" s="1"/>
  <c r="BJ2160" i="2"/>
  <c r="BK2160" i="2"/>
  <c r="BL2160" i="2" s="1"/>
  <c r="BJ2148" i="2"/>
  <c r="BK2148" i="2"/>
  <c r="BL2148" i="2" s="1"/>
  <c r="BJ2136" i="2"/>
  <c r="BK2136" i="2"/>
  <c r="BL2136" i="2" s="1"/>
  <c r="BJ2112" i="2"/>
  <c r="BK2112" i="2"/>
  <c r="BL2112" i="2" s="1"/>
  <c r="BJ2100" i="2"/>
  <c r="BK2100" i="2"/>
  <c r="BL2100" i="2" s="1"/>
  <c r="BJ2088" i="2"/>
  <c r="BK2088" i="2"/>
  <c r="BL2088" i="2" s="1"/>
  <c r="BJ2064" i="2"/>
  <c r="BK2064" i="2"/>
  <c r="BL2064" i="2" s="1"/>
  <c r="BJ2052" i="2"/>
  <c r="BK2052" i="2"/>
  <c r="BL2052" i="2" s="1"/>
  <c r="BJ2040" i="2"/>
  <c r="BK2040" i="2"/>
  <c r="BL2040" i="2" s="1"/>
  <c r="BJ2016" i="2"/>
  <c r="BK2016" i="2"/>
  <c r="BL2016" i="2" s="1"/>
  <c r="BJ2004" i="2"/>
  <c r="BK2004" i="2"/>
  <c r="BL2004" i="2" s="1"/>
  <c r="BJ1992" i="2"/>
  <c r="BK1992" i="2"/>
  <c r="BL1992" i="2" s="1"/>
  <c r="BJ1968" i="2"/>
  <c r="BK1968" i="2"/>
  <c r="BL1968" i="2" s="1"/>
  <c r="BJ1956" i="2"/>
  <c r="BK1956" i="2"/>
  <c r="BL1956" i="2" s="1"/>
  <c r="BJ1944" i="2"/>
  <c r="BK1944" i="2"/>
  <c r="BL1944" i="2" s="1"/>
  <c r="BJ1920" i="2"/>
  <c r="BK1920" i="2"/>
  <c r="BL1920" i="2" s="1"/>
  <c r="BJ1908" i="2"/>
  <c r="BK1908" i="2"/>
  <c r="BL1908" i="2" s="1"/>
  <c r="BJ1896" i="2"/>
  <c r="BK1896" i="2"/>
  <c r="BL1896" i="2" s="1"/>
  <c r="BJ1872" i="2"/>
  <c r="BK1872" i="2"/>
  <c r="BL1872" i="2" s="1"/>
  <c r="BJ1860" i="2"/>
  <c r="BK1860" i="2"/>
  <c r="BL1860" i="2" s="1"/>
  <c r="BJ1836" i="2"/>
  <c r="BK1836" i="2"/>
  <c r="BL1836" i="2" s="1"/>
  <c r="BJ1824" i="2"/>
  <c r="BK1824" i="2"/>
  <c r="BL1824" i="2" s="1"/>
  <c r="BJ1800" i="2"/>
  <c r="BK1800" i="2"/>
  <c r="BL1800" i="2" s="1"/>
  <c r="BJ1788" i="2"/>
  <c r="BK1788" i="2"/>
  <c r="BL1788" i="2" s="1"/>
  <c r="BJ1764" i="2"/>
  <c r="BK1764" i="2"/>
  <c r="BL1764" i="2" s="1"/>
  <c r="BJ1752" i="2"/>
  <c r="BK1752" i="2"/>
  <c r="BL1752" i="2" s="1"/>
  <c r="BJ1728" i="2"/>
  <c r="BK1728" i="2"/>
  <c r="BL1728" i="2" s="1"/>
  <c r="BJ1716" i="2"/>
  <c r="BK1716" i="2"/>
  <c r="BL1716" i="2" s="1"/>
  <c r="BJ1692" i="2"/>
  <c r="BK1692" i="2"/>
  <c r="BL1692" i="2" s="1"/>
  <c r="BJ1680" i="2"/>
  <c r="BK1680" i="2"/>
  <c r="BL1680" i="2" s="1"/>
  <c r="BJ1656" i="2"/>
  <c r="BK1656" i="2"/>
  <c r="BL1656" i="2" s="1"/>
  <c r="BJ1644" i="2"/>
  <c r="BK1644" i="2"/>
  <c r="BL1644" i="2" s="1"/>
  <c r="BJ1632" i="2"/>
  <c r="BK1632" i="2"/>
  <c r="BL1632" i="2" s="1"/>
  <c r="BJ1620" i="2"/>
  <c r="BK1620" i="2"/>
  <c r="BL1620" i="2" s="1"/>
  <c r="BJ1608" i="2"/>
  <c r="BK1608" i="2"/>
  <c r="BL1608" i="2" s="1"/>
  <c r="BJ1584" i="2"/>
  <c r="BK1584" i="2"/>
  <c r="BL1584" i="2" s="1"/>
  <c r="BJ1572" i="2"/>
  <c r="BK1572" i="2"/>
  <c r="BL1572" i="2" s="1"/>
  <c r="BJ1548" i="2"/>
  <c r="BK1548" i="2"/>
  <c r="BL1548" i="2" s="1"/>
  <c r="BJ1536" i="2"/>
  <c r="BK1536" i="2"/>
  <c r="BL1536" i="2" s="1"/>
  <c r="BJ1512" i="2"/>
  <c r="BK1512" i="2"/>
  <c r="BL1512" i="2" s="1"/>
  <c r="BJ1500" i="2"/>
  <c r="BK1500" i="2"/>
  <c r="BL1500" i="2" s="1"/>
  <c r="BJ1488" i="2"/>
  <c r="BK1488" i="2"/>
  <c r="BL1488" i="2" s="1"/>
  <c r="BJ1476" i="2"/>
  <c r="BK1476" i="2"/>
  <c r="BL1476" i="2" s="1"/>
  <c r="BJ1464" i="2"/>
  <c r="BK1464" i="2"/>
  <c r="BL1464" i="2" s="1"/>
  <c r="BJ1452" i="2"/>
  <c r="BK1452" i="2"/>
  <c r="BL1452" i="2" s="1"/>
  <c r="BJ1428" i="2"/>
  <c r="BK1428" i="2"/>
  <c r="BL1428" i="2" s="1"/>
  <c r="BJ1416" i="2"/>
  <c r="BK1416" i="2"/>
  <c r="BL1416" i="2" s="1"/>
  <c r="BJ1404" i="2"/>
  <c r="BK1404" i="2"/>
  <c r="BL1404" i="2" s="1"/>
  <c r="BJ1392" i="2"/>
  <c r="BK1392" i="2"/>
  <c r="BL1392" i="2" s="1"/>
  <c r="BJ1380" i="2"/>
  <c r="BK1380" i="2"/>
  <c r="BL1380" i="2" s="1"/>
  <c r="BJ1368" i="2"/>
  <c r="BK1368" i="2"/>
  <c r="BL1368" i="2" s="1"/>
  <c r="BJ1356" i="2"/>
  <c r="BK1356" i="2"/>
  <c r="BL1356" i="2" s="1"/>
  <c r="BJ1332" i="2"/>
  <c r="BK1332" i="2"/>
  <c r="BL1332" i="2" s="1"/>
  <c r="BJ1320" i="2"/>
  <c r="BK1320" i="2"/>
  <c r="BL1320" i="2" s="1"/>
  <c r="BJ1296" i="2"/>
  <c r="BK1296" i="2"/>
  <c r="BL1296" i="2" s="1"/>
  <c r="BJ1284" i="2"/>
  <c r="BK1284" i="2"/>
  <c r="BL1284" i="2" s="1"/>
  <c r="BJ1272" i="2"/>
  <c r="BK1272" i="2"/>
  <c r="BL1272" i="2" s="1"/>
  <c r="BJ1260" i="2"/>
  <c r="BK1260" i="2"/>
  <c r="BL1260" i="2" s="1"/>
  <c r="BJ1248" i="2"/>
  <c r="BK1248" i="2"/>
  <c r="BL1248" i="2" s="1"/>
  <c r="BJ1224" i="2"/>
  <c r="BK1224" i="2"/>
  <c r="BL1224" i="2" s="1"/>
  <c r="BJ1212" i="2"/>
  <c r="BK1212" i="2"/>
  <c r="BL1212" i="2" s="1"/>
  <c r="BJ1188" i="2"/>
  <c r="BK1188" i="2"/>
  <c r="BL1188" i="2" s="1"/>
  <c r="BJ1176" i="2"/>
  <c r="BK1176" i="2"/>
  <c r="BL1176" i="2" s="1"/>
  <c r="BJ1164" i="2"/>
  <c r="BK1164" i="2"/>
  <c r="BL1164" i="2" s="1"/>
  <c r="BJ1152" i="2"/>
  <c r="BK1152" i="2"/>
  <c r="BL1152" i="2" s="1"/>
  <c r="BJ1140" i="2"/>
  <c r="BK1140" i="2"/>
  <c r="BL1140" i="2" s="1"/>
  <c r="BJ1116" i="2"/>
  <c r="BK1116" i="2"/>
  <c r="BL1116" i="2" s="1"/>
  <c r="BJ1104" i="2"/>
  <c r="BK1104" i="2"/>
  <c r="BL1104" i="2" s="1"/>
  <c r="BJ1092" i="2"/>
  <c r="BK1092" i="2"/>
  <c r="BL1092" i="2" s="1"/>
  <c r="BJ1080" i="2"/>
  <c r="BK1080" i="2"/>
  <c r="BL1080" i="2" s="1"/>
  <c r="BJ1068" i="2"/>
  <c r="BK1068" i="2"/>
  <c r="BL1068" i="2" s="1"/>
  <c r="BJ1056" i="2"/>
  <c r="BK1056" i="2"/>
  <c r="BL1056" i="2" s="1"/>
  <c r="BJ1044" i="2"/>
  <c r="BK1044" i="2"/>
  <c r="BL1044" i="2" s="1"/>
  <c r="BJ1032" i="2"/>
  <c r="BK1032" i="2"/>
  <c r="BL1032" i="2" s="1"/>
  <c r="BJ1020" i="2"/>
  <c r="BK1020" i="2"/>
  <c r="BL1020" i="2" s="1"/>
  <c r="BJ996" i="2"/>
  <c r="BK996" i="2"/>
  <c r="BL996" i="2" s="1"/>
  <c r="BJ984" i="2"/>
  <c r="BK984" i="2"/>
  <c r="BL984" i="2" s="1"/>
  <c r="BJ972" i="2"/>
  <c r="BK972" i="2"/>
  <c r="BL972" i="2" s="1"/>
  <c r="BJ960" i="2"/>
  <c r="BK960" i="2"/>
  <c r="BL960" i="2" s="1"/>
  <c r="BJ948" i="2"/>
  <c r="BK948" i="2"/>
  <c r="BL948" i="2" s="1"/>
  <c r="BJ936" i="2"/>
  <c r="BK936" i="2"/>
  <c r="BL936" i="2" s="1"/>
  <c r="BJ924" i="2"/>
  <c r="BK924" i="2"/>
  <c r="BL924" i="2" s="1"/>
  <c r="BJ912" i="2"/>
  <c r="BK912" i="2"/>
  <c r="BL912" i="2" s="1"/>
  <c r="BJ900" i="2"/>
  <c r="BK900" i="2"/>
  <c r="BL900" i="2" s="1"/>
  <c r="BJ888" i="2"/>
  <c r="BK888" i="2"/>
  <c r="BL888" i="2" s="1"/>
  <c r="BJ876" i="2"/>
  <c r="BK876" i="2"/>
  <c r="BL876" i="2" s="1"/>
  <c r="BJ852" i="2"/>
  <c r="BK852" i="2"/>
  <c r="BL852" i="2" s="1"/>
  <c r="BJ840" i="2"/>
  <c r="BK840" i="2"/>
  <c r="BL840" i="2" s="1"/>
  <c r="BJ828" i="2"/>
  <c r="BK828" i="2"/>
  <c r="BL828" i="2" s="1"/>
  <c r="BJ816" i="2"/>
  <c r="BK816" i="2"/>
  <c r="BL816" i="2" s="1"/>
  <c r="BJ804" i="2"/>
  <c r="BK804" i="2"/>
  <c r="BL804" i="2" s="1"/>
  <c r="BJ792" i="2"/>
  <c r="BK792" i="2"/>
  <c r="BL792" i="2" s="1"/>
  <c r="BJ780" i="2"/>
  <c r="BK780" i="2"/>
  <c r="BL780" i="2" s="1"/>
  <c r="BJ768" i="2"/>
  <c r="BK768" i="2"/>
  <c r="BL768" i="2" s="1"/>
  <c r="BJ756" i="2"/>
  <c r="BK756" i="2"/>
  <c r="BL756" i="2" s="1"/>
  <c r="BJ744" i="2"/>
  <c r="BK744" i="2"/>
  <c r="BL744" i="2" s="1"/>
  <c r="BJ732" i="2"/>
  <c r="BK732" i="2"/>
  <c r="BL732" i="2" s="1"/>
  <c r="BJ720" i="2"/>
  <c r="BK720" i="2"/>
  <c r="BL720" i="2" s="1"/>
  <c r="BJ708" i="2"/>
  <c r="BK708" i="2"/>
  <c r="BL708" i="2" s="1"/>
  <c r="BJ696" i="2"/>
  <c r="BK696" i="2"/>
  <c r="BL696" i="2" s="1"/>
  <c r="BJ684" i="2"/>
  <c r="BK684" i="2"/>
  <c r="BL684" i="2" s="1"/>
  <c r="BJ672" i="2"/>
  <c r="BK672" i="2"/>
  <c r="BL672" i="2" s="1"/>
  <c r="BJ660" i="2"/>
  <c r="BK660" i="2"/>
  <c r="BL660" i="2" s="1"/>
  <c r="BJ648" i="2"/>
  <c r="BK648" i="2"/>
  <c r="BL648" i="2" s="1"/>
  <c r="BJ636" i="2"/>
  <c r="BK636" i="2"/>
  <c r="BL636" i="2" s="1"/>
  <c r="BJ624" i="2"/>
  <c r="BK624" i="2"/>
  <c r="BL624" i="2" s="1"/>
  <c r="BJ612" i="2"/>
  <c r="BK612" i="2"/>
  <c r="BL612" i="2" s="1"/>
  <c r="BJ600" i="2"/>
  <c r="BK600" i="2"/>
  <c r="BL600" i="2" s="1"/>
  <c r="BJ588" i="2"/>
  <c r="BK588" i="2"/>
  <c r="BL588" i="2" s="1"/>
  <c r="BJ576" i="2"/>
  <c r="BK576" i="2"/>
  <c r="BL576" i="2" s="1"/>
  <c r="BJ564" i="2"/>
  <c r="BK564" i="2"/>
  <c r="BL564" i="2" s="1"/>
  <c r="BJ552" i="2"/>
  <c r="BK552" i="2"/>
  <c r="BL552" i="2" s="1"/>
  <c r="BJ540" i="2"/>
  <c r="BK540" i="2"/>
  <c r="BL540" i="2" s="1"/>
  <c r="BJ528" i="2"/>
  <c r="BK528" i="2"/>
  <c r="BL528" i="2" s="1"/>
  <c r="BJ516" i="2"/>
  <c r="BK516" i="2"/>
  <c r="BL516" i="2" s="1"/>
  <c r="BJ504" i="2"/>
  <c r="BK504" i="2"/>
  <c r="BL504" i="2" s="1"/>
  <c r="BJ492" i="2"/>
  <c r="BK492" i="2"/>
  <c r="BL492" i="2" s="1"/>
  <c r="BJ480" i="2"/>
  <c r="BK480" i="2"/>
  <c r="BL480" i="2" s="1"/>
  <c r="BJ468" i="2"/>
  <c r="BK468" i="2"/>
  <c r="BL468" i="2" s="1"/>
  <c r="BJ456" i="2"/>
  <c r="BK456" i="2"/>
  <c r="BL456" i="2" s="1"/>
  <c r="BJ444" i="2"/>
  <c r="BK444" i="2"/>
  <c r="BL444" i="2" s="1"/>
  <c r="BJ432" i="2"/>
  <c r="BK432" i="2"/>
  <c r="BL432" i="2" s="1"/>
  <c r="BJ420" i="2"/>
  <c r="BK420" i="2"/>
  <c r="BL420" i="2" s="1"/>
  <c r="BJ408" i="2"/>
  <c r="BK408" i="2"/>
  <c r="BL408" i="2" s="1"/>
  <c r="BJ396" i="2"/>
  <c r="BK396" i="2"/>
  <c r="BL396" i="2" s="1"/>
  <c r="BK2419" i="2"/>
  <c r="BL2419" i="2" s="1"/>
  <c r="BK2371" i="2"/>
  <c r="BL2371" i="2" s="1"/>
  <c r="BK2323" i="2"/>
  <c r="BL2323" i="2" s="1"/>
  <c r="BK2275" i="2"/>
  <c r="BL2275" i="2" s="1"/>
  <c r="BK2227" i="2"/>
  <c r="BL2227" i="2" s="1"/>
  <c r="BK2179" i="2"/>
  <c r="BL2179" i="2" s="1"/>
  <c r="BK2131" i="2"/>
  <c r="BL2131" i="2" s="1"/>
  <c r="BK2083" i="2"/>
  <c r="BL2083" i="2" s="1"/>
  <c r="BK2035" i="2"/>
  <c r="BL2035" i="2" s="1"/>
  <c r="BK1987" i="2"/>
  <c r="BL1987" i="2" s="1"/>
  <c r="BK1939" i="2"/>
  <c r="BL1939" i="2" s="1"/>
  <c r="BK1890" i="2"/>
  <c r="BL1890" i="2" s="1"/>
  <c r="BK1834" i="2"/>
  <c r="BL1834" i="2" s="1"/>
  <c r="BK1782" i="2"/>
  <c r="BL1782" i="2" s="1"/>
  <c r="BK1726" i="2"/>
  <c r="BL1726" i="2" s="1"/>
  <c r="BK1674" i="2"/>
  <c r="BL1674" i="2" s="1"/>
  <c r="BK1614" i="2"/>
  <c r="BL1614" i="2" s="1"/>
  <c r="BK1534" i="2"/>
  <c r="BL1534" i="2" s="1"/>
  <c r="BK1256" i="2"/>
  <c r="BL1256" i="2" s="1"/>
  <c r="BK1091" i="2"/>
  <c r="BL1091" i="2" s="1"/>
  <c r="BK889" i="2"/>
  <c r="BL889" i="2" s="1"/>
  <c r="BK481" i="2"/>
  <c r="BL481" i="2" s="1"/>
  <c r="BJ143" i="2"/>
  <c r="BK143" i="2"/>
  <c r="BL143" i="2" s="1"/>
  <c r="BJ131" i="2"/>
  <c r="BK131" i="2"/>
  <c r="BL131" i="2" s="1"/>
  <c r="BJ119" i="2"/>
  <c r="BK119" i="2"/>
  <c r="BL119" i="2" s="1"/>
  <c r="BJ107" i="2"/>
  <c r="BK107" i="2"/>
  <c r="BL107" i="2" s="1"/>
  <c r="BJ95" i="2"/>
  <c r="BK95" i="2"/>
  <c r="BL95" i="2" s="1"/>
  <c r="BJ83" i="2"/>
  <c r="BK83" i="2"/>
  <c r="BL83" i="2" s="1"/>
  <c r="BK71" i="2"/>
  <c r="BL71" i="2" s="1"/>
  <c r="BJ71" i="2"/>
  <c r="BJ59" i="2"/>
  <c r="BK59" i="2"/>
  <c r="BL59" i="2" s="1"/>
  <c r="BJ47" i="2"/>
  <c r="BK47" i="2"/>
  <c r="BL47" i="2" s="1"/>
  <c r="BJ35" i="2"/>
  <c r="BK35" i="2"/>
  <c r="BL35" i="2" s="1"/>
  <c r="BJ23" i="2"/>
  <c r="BK23" i="2"/>
  <c r="BL23" i="2" s="1"/>
  <c r="BJ11" i="2"/>
  <c r="BK11" i="2"/>
  <c r="BL11" i="2" s="1"/>
  <c r="BK1524" i="2"/>
  <c r="BL1524" i="2" s="1"/>
  <c r="BK864" i="2"/>
  <c r="BL864" i="2" s="1"/>
  <c r="BK478" i="2"/>
  <c r="BL478" i="2" s="1"/>
  <c r="BJ2099" i="2"/>
  <c r="BK2099" i="2"/>
  <c r="BL2099" i="2" s="1"/>
  <c r="BJ2027" i="2"/>
  <c r="BK2027" i="2"/>
  <c r="BL2027" i="2" s="1"/>
  <c r="BJ1943" i="2"/>
  <c r="BK1943" i="2"/>
  <c r="BL1943" i="2" s="1"/>
  <c r="BJ1799" i="2"/>
  <c r="BK1799" i="2"/>
  <c r="BL1799" i="2" s="1"/>
  <c r="BJ1727" i="2"/>
  <c r="BK1727" i="2"/>
  <c r="BL1727" i="2" s="1"/>
  <c r="BJ1667" i="2"/>
  <c r="BK1667" i="2"/>
  <c r="BL1667" i="2" s="1"/>
  <c r="BJ1619" i="2"/>
  <c r="BK1619" i="2"/>
  <c r="BL1619" i="2" s="1"/>
  <c r="BJ1487" i="2"/>
  <c r="BK1487" i="2"/>
  <c r="BL1487" i="2" s="1"/>
  <c r="BJ1391" i="2"/>
  <c r="BK1391" i="2"/>
  <c r="BL1391" i="2" s="1"/>
  <c r="BJ1271" i="2"/>
  <c r="BK1271" i="2"/>
  <c r="BL1271" i="2" s="1"/>
  <c r="BJ1175" i="2"/>
  <c r="BK1175" i="2"/>
  <c r="BL1175" i="2" s="1"/>
  <c r="BJ1031" i="2"/>
  <c r="BK1031" i="2"/>
  <c r="BL1031" i="2" s="1"/>
  <c r="BJ863" i="2"/>
  <c r="BK863" i="2"/>
  <c r="BL863" i="2" s="1"/>
  <c r="BJ251" i="2"/>
  <c r="BK251" i="2"/>
  <c r="BL251" i="2" s="1"/>
  <c r="BJ1474" i="2"/>
  <c r="BK1474" i="2"/>
  <c r="BL1474" i="2" s="1"/>
  <c r="BJ1306" i="2"/>
  <c r="BK1306" i="2"/>
  <c r="BL1306" i="2" s="1"/>
  <c r="BJ1114" i="2"/>
  <c r="BK1114" i="2"/>
  <c r="BL1114" i="2" s="1"/>
  <c r="BJ850" i="2"/>
  <c r="BK850" i="2"/>
  <c r="BL850" i="2" s="1"/>
  <c r="BK1884" i="2"/>
  <c r="BL1884" i="2" s="1"/>
  <c r="BK1831" i="2"/>
  <c r="BL1831" i="2" s="1"/>
  <c r="BK1776" i="2"/>
  <c r="BL1776" i="2" s="1"/>
  <c r="BK1723" i="2"/>
  <c r="BL1723" i="2" s="1"/>
  <c r="BK1668" i="2"/>
  <c r="BL1668" i="2" s="1"/>
  <c r="BK1522" i="2"/>
  <c r="BL1522" i="2" s="1"/>
  <c r="BK1237" i="2"/>
  <c r="BL1237" i="2" s="1"/>
  <c r="BK1075" i="2"/>
  <c r="BL1075" i="2" s="1"/>
  <c r="BK862" i="2"/>
  <c r="BL862" i="2" s="1"/>
  <c r="BK421" i="2"/>
  <c r="BL421" i="2" s="1"/>
  <c r="BJ2147" i="2"/>
  <c r="BK2147" i="2"/>
  <c r="BL2147" i="2" s="1"/>
  <c r="BJ1979" i="2"/>
  <c r="BK1979" i="2"/>
  <c r="BL1979" i="2" s="1"/>
  <c r="BJ1787" i="2"/>
  <c r="BK1787" i="2"/>
  <c r="BL1787" i="2" s="1"/>
  <c r="BJ1643" i="2"/>
  <c r="BK1643" i="2"/>
  <c r="BL1643" i="2" s="1"/>
  <c r="BJ1547" i="2"/>
  <c r="BK1547" i="2"/>
  <c r="BL1547" i="2" s="1"/>
  <c r="BJ1463" i="2"/>
  <c r="BK1463" i="2"/>
  <c r="BL1463" i="2" s="1"/>
  <c r="BJ1331" i="2"/>
  <c r="BK1331" i="2"/>
  <c r="BL1331" i="2" s="1"/>
  <c r="BJ1163" i="2"/>
  <c r="BK1163" i="2"/>
  <c r="BL1163" i="2" s="1"/>
  <c r="BJ1043" i="2"/>
  <c r="BK1043" i="2"/>
  <c r="BL1043" i="2" s="1"/>
  <c r="BJ959" i="2"/>
  <c r="BK959" i="2"/>
  <c r="BL959" i="2" s="1"/>
  <c r="BJ839" i="2"/>
  <c r="BK839" i="2"/>
  <c r="BL839" i="2" s="1"/>
  <c r="BJ767" i="2"/>
  <c r="BK767" i="2"/>
  <c r="BL767" i="2" s="1"/>
  <c r="BJ695" i="2"/>
  <c r="BK695" i="2"/>
  <c r="BL695" i="2" s="1"/>
  <c r="BJ623" i="2"/>
  <c r="BK623" i="2"/>
  <c r="BL623" i="2" s="1"/>
  <c r="BJ575" i="2"/>
  <c r="BK575" i="2"/>
  <c r="BL575" i="2" s="1"/>
  <c r="BJ515" i="2"/>
  <c r="BK515" i="2"/>
  <c r="BL515" i="2" s="1"/>
  <c r="BJ467" i="2"/>
  <c r="BK467" i="2"/>
  <c r="BL467" i="2" s="1"/>
  <c r="BJ407" i="2"/>
  <c r="BK407" i="2"/>
  <c r="BL407" i="2" s="1"/>
  <c r="BJ347" i="2"/>
  <c r="BK347" i="2"/>
  <c r="BL347" i="2" s="1"/>
  <c r="BJ227" i="2"/>
  <c r="BK227" i="2"/>
  <c r="BL227" i="2" s="1"/>
  <c r="BJ1642" i="2"/>
  <c r="BK1642" i="2"/>
  <c r="BL1642" i="2" s="1"/>
  <c r="BJ1618" i="2"/>
  <c r="BK1618" i="2"/>
  <c r="BL1618" i="2" s="1"/>
  <c r="BJ1570" i="2"/>
  <c r="BK1570" i="2"/>
  <c r="BL1570" i="2" s="1"/>
  <c r="BJ1450" i="2"/>
  <c r="BK1450" i="2"/>
  <c r="BL1450" i="2" s="1"/>
  <c r="BJ1390" i="2"/>
  <c r="BK1390" i="2"/>
  <c r="BL1390" i="2" s="1"/>
  <c r="BJ1354" i="2"/>
  <c r="BK1354" i="2"/>
  <c r="BL1354" i="2" s="1"/>
  <c r="BJ1330" i="2"/>
  <c r="BK1330" i="2"/>
  <c r="BL1330" i="2" s="1"/>
  <c r="BJ1282" i="2"/>
  <c r="BK1282" i="2"/>
  <c r="BL1282" i="2" s="1"/>
  <c r="BJ1246" i="2"/>
  <c r="BK1246" i="2"/>
  <c r="BL1246" i="2" s="1"/>
  <c r="BJ1162" i="2"/>
  <c r="BK1162" i="2"/>
  <c r="BL1162" i="2" s="1"/>
  <c r="BJ1138" i="2"/>
  <c r="BK1138" i="2"/>
  <c r="BL1138" i="2" s="1"/>
  <c r="BJ1066" i="2"/>
  <c r="BK1066" i="2"/>
  <c r="BL1066" i="2" s="1"/>
  <c r="BJ946" i="2"/>
  <c r="BK946" i="2"/>
  <c r="BL946" i="2" s="1"/>
  <c r="BJ874" i="2"/>
  <c r="BK874" i="2"/>
  <c r="BL874" i="2" s="1"/>
  <c r="BJ814" i="2"/>
  <c r="BK814" i="2"/>
  <c r="BL814" i="2" s="1"/>
  <c r="BJ706" i="2"/>
  <c r="BK706" i="2"/>
  <c r="BL706" i="2" s="1"/>
  <c r="BJ562" i="2"/>
  <c r="BK562" i="2"/>
  <c r="BL562" i="2" s="1"/>
  <c r="BJ490" i="2"/>
  <c r="BK490" i="2"/>
  <c r="BL490" i="2" s="1"/>
  <c r="BJ454" i="2"/>
  <c r="BK454" i="2"/>
  <c r="BL454" i="2" s="1"/>
  <c r="BJ406" i="2"/>
  <c r="BK406" i="2"/>
  <c r="BL406" i="2" s="1"/>
  <c r="BJ346" i="2"/>
  <c r="BK346" i="2"/>
  <c r="BL346" i="2" s="1"/>
  <c r="BJ250" i="2"/>
  <c r="BK250" i="2"/>
  <c r="BL250" i="2" s="1"/>
  <c r="BJ142" i="2"/>
  <c r="BK142" i="2"/>
  <c r="BL142" i="2" s="1"/>
  <c r="BJ94" i="2"/>
  <c r="BK94" i="2"/>
  <c r="BL94" i="2" s="1"/>
  <c r="BJ46" i="2"/>
  <c r="BK46" i="2"/>
  <c r="BL46" i="2" s="1"/>
  <c r="BJ2385" i="2"/>
  <c r="BK2385" i="2"/>
  <c r="BL2385" i="2" s="1"/>
  <c r="BJ2361" i="2"/>
  <c r="BK2361" i="2"/>
  <c r="BL2361" i="2" s="1"/>
  <c r="BJ2325" i="2"/>
  <c r="BK2325" i="2"/>
  <c r="BL2325" i="2" s="1"/>
  <c r="BJ2313" i="2"/>
  <c r="BK2313" i="2"/>
  <c r="BL2313" i="2" s="1"/>
  <c r="BJ2289" i="2"/>
  <c r="BK2289" i="2"/>
  <c r="BL2289" i="2" s="1"/>
  <c r="BJ2265" i="2"/>
  <c r="BK2265" i="2"/>
  <c r="BL2265" i="2" s="1"/>
  <c r="BJ2229" i="2"/>
  <c r="BK2229" i="2"/>
  <c r="BL2229" i="2" s="1"/>
  <c r="BJ2217" i="2"/>
  <c r="BK2217" i="2"/>
  <c r="BL2217" i="2" s="1"/>
  <c r="BJ2169" i="2"/>
  <c r="BK2169" i="2"/>
  <c r="BL2169" i="2" s="1"/>
  <c r="BJ2121" i="2"/>
  <c r="BK2121" i="2"/>
  <c r="BL2121" i="2" s="1"/>
  <c r="BJ2097" i="2"/>
  <c r="BK2097" i="2"/>
  <c r="BL2097" i="2" s="1"/>
  <c r="BJ2085" i="2"/>
  <c r="BK2085" i="2"/>
  <c r="BL2085" i="2" s="1"/>
  <c r="BJ2073" i="2"/>
  <c r="BK2073" i="2"/>
  <c r="BL2073" i="2" s="1"/>
  <c r="BJ2049" i="2"/>
  <c r="BK2049" i="2"/>
  <c r="BL2049" i="2" s="1"/>
  <c r="BJ2037" i="2"/>
  <c r="BK2037" i="2"/>
  <c r="BL2037" i="2" s="1"/>
  <c r="BJ2025" i="2"/>
  <c r="BK2025" i="2"/>
  <c r="BL2025" i="2" s="1"/>
  <c r="BJ2001" i="2"/>
  <c r="BK2001" i="2"/>
  <c r="BL2001" i="2" s="1"/>
  <c r="BJ1989" i="2"/>
  <c r="BK1989" i="2"/>
  <c r="BL1989" i="2" s="1"/>
  <c r="BJ1977" i="2"/>
  <c r="BK1977" i="2"/>
  <c r="BL1977" i="2" s="1"/>
  <c r="BJ1953" i="2"/>
  <c r="BK1953" i="2"/>
  <c r="BL1953" i="2" s="1"/>
  <c r="BJ1941" i="2"/>
  <c r="BK1941" i="2"/>
  <c r="BL1941" i="2" s="1"/>
  <c r="BJ1929" i="2"/>
  <c r="BK1929" i="2"/>
  <c r="BL1929" i="2" s="1"/>
  <c r="BJ1905" i="2"/>
  <c r="BK1905" i="2"/>
  <c r="BL1905" i="2" s="1"/>
  <c r="BJ1893" i="2"/>
  <c r="BK1893" i="2"/>
  <c r="BL1893" i="2" s="1"/>
  <c r="BJ1881" i="2"/>
  <c r="BK1881" i="2"/>
  <c r="BL1881" i="2" s="1"/>
  <c r="BJ1869" i="2"/>
  <c r="BK1869" i="2"/>
  <c r="BL1869" i="2" s="1"/>
  <c r="BJ1857" i="2"/>
  <c r="BK1857" i="2"/>
  <c r="BL1857" i="2" s="1"/>
  <c r="BJ1845" i="2"/>
  <c r="BK1845" i="2"/>
  <c r="BL1845" i="2" s="1"/>
  <c r="BJ1833" i="2"/>
  <c r="BK1833" i="2"/>
  <c r="BL1833" i="2" s="1"/>
  <c r="BJ1821" i="2"/>
  <c r="BK1821" i="2"/>
  <c r="BL1821" i="2" s="1"/>
  <c r="BJ1809" i="2"/>
  <c r="BK1809" i="2"/>
  <c r="BL1809" i="2" s="1"/>
  <c r="BJ1797" i="2"/>
  <c r="BK1797" i="2"/>
  <c r="BL1797" i="2" s="1"/>
  <c r="BJ1785" i="2"/>
  <c r="BK1785" i="2"/>
  <c r="BL1785" i="2" s="1"/>
  <c r="BJ1773" i="2"/>
  <c r="BK1773" i="2"/>
  <c r="BL1773" i="2" s="1"/>
  <c r="BJ1761" i="2"/>
  <c r="BK1761" i="2"/>
  <c r="BL1761" i="2" s="1"/>
  <c r="BJ1749" i="2"/>
  <c r="BK1749" i="2"/>
  <c r="BL1749" i="2" s="1"/>
  <c r="BJ1737" i="2"/>
  <c r="BK1737" i="2"/>
  <c r="BL1737" i="2" s="1"/>
  <c r="BJ1725" i="2"/>
  <c r="BK1725" i="2"/>
  <c r="BL1725" i="2" s="1"/>
  <c r="BJ1713" i="2"/>
  <c r="BK1713" i="2"/>
  <c r="BL1713" i="2" s="1"/>
  <c r="BJ1701" i="2"/>
  <c r="BK1701" i="2"/>
  <c r="BL1701" i="2" s="1"/>
  <c r="BJ1689" i="2"/>
  <c r="BK1689" i="2"/>
  <c r="BL1689" i="2" s="1"/>
  <c r="BJ1677" i="2"/>
  <c r="BK1677" i="2"/>
  <c r="BL1677" i="2" s="1"/>
  <c r="BJ1665" i="2"/>
  <c r="BK1665" i="2"/>
  <c r="BL1665" i="2" s="1"/>
  <c r="BJ1641" i="2"/>
  <c r="BK1641" i="2"/>
  <c r="BL1641" i="2" s="1"/>
  <c r="BJ1617" i="2"/>
  <c r="BK1617" i="2"/>
  <c r="BL1617" i="2" s="1"/>
  <c r="BJ1605" i="2"/>
  <c r="BK1605" i="2"/>
  <c r="BL1605" i="2" s="1"/>
  <c r="BJ1593" i="2"/>
  <c r="BK1593" i="2"/>
  <c r="BL1593" i="2" s="1"/>
  <c r="BJ1581" i="2"/>
  <c r="BK1581" i="2"/>
  <c r="BL1581" i="2" s="1"/>
  <c r="BJ1569" i="2"/>
  <c r="BK1569" i="2"/>
  <c r="BL1569" i="2" s="1"/>
  <c r="BJ1557" i="2"/>
  <c r="BK1557" i="2"/>
  <c r="BL1557" i="2" s="1"/>
  <c r="BJ1545" i="2"/>
  <c r="BK1545" i="2"/>
  <c r="BL1545" i="2" s="1"/>
  <c r="BJ1533" i="2"/>
  <c r="BK1533" i="2"/>
  <c r="BL1533" i="2" s="1"/>
  <c r="BJ1509" i="2"/>
  <c r="BK1509" i="2"/>
  <c r="BL1509" i="2" s="1"/>
  <c r="BJ1497" i="2"/>
  <c r="BK1497" i="2"/>
  <c r="BL1497" i="2" s="1"/>
  <c r="BJ1485" i="2"/>
  <c r="BK1485" i="2"/>
  <c r="BL1485" i="2" s="1"/>
  <c r="BJ1473" i="2"/>
  <c r="BK1473" i="2"/>
  <c r="BL1473" i="2" s="1"/>
  <c r="BJ1461" i="2"/>
  <c r="BK1461" i="2"/>
  <c r="BL1461" i="2" s="1"/>
  <c r="BJ1449" i="2"/>
  <c r="BK1449" i="2"/>
  <c r="BL1449" i="2" s="1"/>
  <c r="BJ1425" i="2"/>
  <c r="BK1425" i="2"/>
  <c r="BL1425" i="2" s="1"/>
  <c r="BJ1413" i="2"/>
  <c r="BK1413" i="2"/>
  <c r="BL1413" i="2" s="1"/>
  <c r="BJ1401" i="2"/>
  <c r="BK1401" i="2"/>
  <c r="BL1401" i="2" s="1"/>
  <c r="BJ1389" i="2"/>
  <c r="BK1389" i="2"/>
  <c r="BL1389" i="2" s="1"/>
  <c r="BJ1377" i="2"/>
  <c r="BK1377" i="2"/>
  <c r="BL1377" i="2" s="1"/>
  <c r="BJ1365" i="2"/>
  <c r="BK1365" i="2"/>
  <c r="BL1365" i="2" s="1"/>
  <c r="BJ1353" i="2"/>
  <c r="BK1353" i="2"/>
  <c r="BL1353" i="2" s="1"/>
  <c r="BJ1341" i="2"/>
  <c r="BK1341" i="2"/>
  <c r="BL1341" i="2" s="1"/>
  <c r="BJ1329" i="2"/>
  <c r="BK1329" i="2"/>
  <c r="BL1329" i="2" s="1"/>
  <c r="BJ1317" i="2"/>
  <c r="BK1317" i="2"/>
  <c r="BL1317" i="2" s="1"/>
  <c r="BJ1305" i="2"/>
  <c r="BK1305" i="2"/>
  <c r="BL1305" i="2" s="1"/>
  <c r="BJ1281" i="2"/>
  <c r="BK1281" i="2"/>
  <c r="BL1281" i="2" s="1"/>
  <c r="BJ1269" i="2"/>
  <c r="BK1269" i="2"/>
  <c r="BL1269" i="2" s="1"/>
  <c r="BJ1257" i="2"/>
  <c r="BK1257" i="2"/>
  <c r="BL1257" i="2" s="1"/>
  <c r="BJ1245" i="2"/>
  <c r="BK1245" i="2"/>
  <c r="BL1245" i="2" s="1"/>
  <c r="BJ1233" i="2"/>
  <c r="BK1233" i="2"/>
  <c r="BL1233" i="2" s="1"/>
  <c r="BJ1221" i="2"/>
  <c r="BK1221" i="2"/>
  <c r="BL1221" i="2" s="1"/>
  <c r="BJ1209" i="2"/>
  <c r="BK1209" i="2"/>
  <c r="BL1209" i="2" s="1"/>
  <c r="BJ1197" i="2"/>
  <c r="BK1197" i="2"/>
  <c r="BL1197" i="2" s="1"/>
  <c r="BJ1173" i="2"/>
  <c r="BK1173" i="2"/>
  <c r="BL1173" i="2" s="1"/>
  <c r="BJ1161" i="2"/>
  <c r="BK1161" i="2"/>
  <c r="BL1161" i="2" s="1"/>
  <c r="BJ1149" i="2"/>
  <c r="BK1149" i="2"/>
  <c r="BL1149" i="2" s="1"/>
  <c r="BJ1137" i="2"/>
  <c r="BK1137" i="2"/>
  <c r="BL1137" i="2" s="1"/>
  <c r="BJ1125" i="2"/>
  <c r="BK1125" i="2"/>
  <c r="BL1125" i="2" s="1"/>
  <c r="BJ1113" i="2"/>
  <c r="BK1113" i="2"/>
  <c r="BL1113" i="2" s="1"/>
  <c r="BJ1101" i="2"/>
  <c r="BK1101" i="2"/>
  <c r="BL1101" i="2" s="1"/>
  <c r="BJ1089" i="2"/>
  <c r="BK1089" i="2"/>
  <c r="BL1089" i="2" s="1"/>
  <c r="BJ1065" i="2"/>
  <c r="BK1065" i="2"/>
  <c r="BL1065" i="2" s="1"/>
  <c r="BJ1053" i="2"/>
  <c r="BK1053" i="2"/>
  <c r="BL1053" i="2" s="1"/>
  <c r="BJ1041" i="2"/>
  <c r="BK1041" i="2"/>
  <c r="BL1041" i="2" s="1"/>
  <c r="BJ1029" i="2"/>
  <c r="BK1029" i="2"/>
  <c r="BL1029" i="2" s="1"/>
  <c r="BJ1017" i="2"/>
  <c r="BK1017" i="2"/>
  <c r="BL1017" i="2" s="1"/>
  <c r="BJ993" i="2"/>
  <c r="BK993" i="2"/>
  <c r="BL993" i="2" s="1"/>
  <c r="BJ981" i="2"/>
  <c r="BK981" i="2"/>
  <c r="BL981" i="2" s="1"/>
  <c r="BJ969" i="2"/>
  <c r="BK969" i="2"/>
  <c r="BL969" i="2" s="1"/>
  <c r="BJ945" i="2"/>
  <c r="BK945" i="2"/>
  <c r="BL945" i="2" s="1"/>
  <c r="BJ933" i="2"/>
  <c r="BK933" i="2"/>
  <c r="BL933" i="2" s="1"/>
  <c r="BJ921" i="2"/>
  <c r="BK921" i="2"/>
  <c r="BL921" i="2" s="1"/>
  <c r="BJ909" i="2"/>
  <c r="BK909" i="2"/>
  <c r="BL909" i="2" s="1"/>
  <c r="BJ897" i="2"/>
  <c r="BK897" i="2"/>
  <c r="BL897" i="2" s="1"/>
  <c r="BJ885" i="2"/>
  <c r="BK885" i="2"/>
  <c r="BL885" i="2" s="1"/>
  <c r="BJ873" i="2"/>
  <c r="BK873" i="2"/>
  <c r="BL873" i="2" s="1"/>
  <c r="BJ849" i="2"/>
  <c r="BK849" i="2"/>
  <c r="BL849" i="2" s="1"/>
  <c r="BJ837" i="2"/>
  <c r="BK837" i="2"/>
  <c r="BL837" i="2" s="1"/>
  <c r="BJ825" i="2"/>
  <c r="BK825" i="2"/>
  <c r="BL825" i="2" s="1"/>
  <c r="BJ813" i="2"/>
  <c r="BK813" i="2"/>
  <c r="BL813" i="2" s="1"/>
  <c r="BJ801" i="2"/>
  <c r="BK801" i="2"/>
  <c r="BL801" i="2" s="1"/>
  <c r="BJ789" i="2"/>
  <c r="BK789" i="2"/>
  <c r="BL789" i="2" s="1"/>
  <c r="BJ777" i="2"/>
  <c r="BK777" i="2"/>
  <c r="BL777" i="2" s="1"/>
  <c r="BJ765" i="2"/>
  <c r="BK765" i="2"/>
  <c r="BL765" i="2" s="1"/>
  <c r="BJ753" i="2"/>
  <c r="BK753" i="2"/>
  <c r="BL753" i="2" s="1"/>
  <c r="BJ741" i="2"/>
  <c r="BK741" i="2"/>
  <c r="BL741" i="2" s="1"/>
  <c r="BJ729" i="2"/>
  <c r="BK729" i="2"/>
  <c r="BL729" i="2" s="1"/>
  <c r="BJ717" i="2"/>
  <c r="BK717" i="2"/>
  <c r="BL717" i="2" s="1"/>
  <c r="BJ705" i="2"/>
  <c r="BK705" i="2"/>
  <c r="BL705" i="2" s="1"/>
  <c r="BJ693" i="2"/>
  <c r="BK693" i="2"/>
  <c r="BL693" i="2" s="1"/>
  <c r="BJ681" i="2"/>
  <c r="BK681" i="2"/>
  <c r="BL681" i="2" s="1"/>
  <c r="BJ669" i="2"/>
  <c r="BK669" i="2"/>
  <c r="BL669" i="2" s="1"/>
  <c r="BJ657" i="2"/>
  <c r="BK657" i="2"/>
  <c r="BL657" i="2" s="1"/>
  <c r="BJ645" i="2"/>
  <c r="BK645" i="2"/>
  <c r="BL645" i="2" s="1"/>
  <c r="BJ633" i="2"/>
  <c r="BK633" i="2"/>
  <c r="BL633" i="2" s="1"/>
  <c r="BJ621" i="2"/>
  <c r="BK621" i="2"/>
  <c r="BL621" i="2" s="1"/>
  <c r="BJ609" i="2"/>
  <c r="BK609" i="2"/>
  <c r="BL609" i="2" s="1"/>
  <c r="BJ597" i="2"/>
  <c r="BK597" i="2"/>
  <c r="BL597" i="2" s="1"/>
  <c r="BJ585" i="2"/>
  <c r="BK585" i="2"/>
  <c r="BL585" i="2" s="1"/>
  <c r="BJ573" i="2"/>
  <c r="BK573" i="2"/>
  <c r="BL573" i="2" s="1"/>
  <c r="BJ561" i="2"/>
  <c r="BK561" i="2"/>
  <c r="BL561" i="2" s="1"/>
  <c r="BJ549" i="2"/>
  <c r="BK549" i="2"/>
  <c r="BL549" i="2" s="1"/>
  <c r="BJ537" i="2"/>
  <c r="BK537" i="2"/>
  <c r="BL537" i="2" s="1"/>
  <c r="BJ525" i="2"/>
  <c r="BK525" i="2"/>
  <c r="BL525" i="2" s="1"/>
  <c r="BJ513" i="2"/>
  <c r="BK513" i="2"/>
  <c r="BL513" i="2" s="1"/>
  <c r="BJ501" i="2"/>
  <c r="BK501" i="2"/>
  <c r="BL501" i="2" s="1"/>
  <c r="BJ489" i="2"/>
  <c r="BK489" i="2"/>
  <c r="BL489" i="2" s="1"/>
  <c r="BJ477" i="2"/>
  <c r="BK477" i="2"/>
  <c r="BL477" i="2" s="1"/>
  <c r="BJ465" i="2"/>
  <c r="BK465" i="2"/>
  <c r="BL465" i="2" s="1"/>
  <c r="BJ453" i="2"/>
  <c r="BK453" i="2"/>
  <c r="BL453" i="2" s="1"/>
  <c r="BJ441" i="2"/>
  <c r="BK441" i="2"/>
  <c r="BL441" i="2" s="1"/>
  <c r="BJ429" i="2"/>
  <c r="BK429" i="2"/>
  <c r="BL429" i="2" s="1"/>
  <c r="BJ417" i="2"/>
  <c r="BK417" i="2"/>
  <c r="BL417" i="2" s="1"/>
  <c r="BJ405" i="2"/>
  <c r="BK405" i="2"/>
  <c r="BL405" i="2" s="1"/>
  <c r="BJ393" i="2"/>
  <c r="BK393" i="2"/>
  <c r="BL393" i="2" s="1"/>
  <c r="BJ381" i="2"/>
  <c r="BK381" i="2"/>
  <c r="BL381" i="2" s="1"/>
  <c r="BJ369" i="2"/>
  <c r="BK369" i="2"/>
  <c r="BL369" i="2" s="1"/>
  <c r="BJ357" i="2"/>
  <c r="BK357" i="2"/>
  <c r="BL357" i="2" s="1"/>
  <c r="BJ345" i="2"/>
  <c r="BK345" i="2"/>
  <c r="BL345" i="2" s="1"/>
  <c r="BJ333" i="2"/>
  <c r="BK333" i="2"/>
  <c r="BL333" i="2" s="1"/>
  <c r="BJ321" i="2"/>
  <c r="BK321" i="2"/>
  <c r="BL321" i="2" s="1"/>
  <c r="BJ309" i="2"/>
  <c r="BK309" i="2"/>
  <c r="BL309" i="2" s="1"/>
  <c r="BJ297" i="2"/>
  <c r="BK297" i="2"/>
  <c r="BL297" i="2" s="1"/>
  <c r="BJ285" i="2"/>
  <c r="BK285" i="2"/>
  <c r="BL285" i="2" s="1"/>
  <c r="BJ273" i="2"/>
  <c r="BK273" i="2"/>
  <c r="BL273" i="2" s="1"/>
  <c r="BJ261" i="2"/>
  <c r="BK261" i="2"/>
  <c r="BL261" i="2" s="1"/>
  <c r="BJ249" i="2"/>
  <c r="BK249" i="2"/>
  <c r="BL249" i="2" s="1"/>
  <c r="BJ237" i="2"/>
  <c r="BK237" i="2"/>
  <c r="BL237" i="2" s="1"/>
  <c r="BJ225" i="2"/>
  <c r="BK225" i="2"/>
  <c r="BL225" i="2" s="1"/>
  <c r="BJ213" i="2"/>
  <c r="BK213" i="2"/>
  <c r="BL213" i="2" s="1"/>
  <c r="BJ201" i="2"/>
  <c r="BK201" i="2"/>
  <c r="BL201" i="2" s="1"/>
  <c r="BJ189" i="2"/>
  <c r="BK189" i="2"/>
  <c r="BL189" i="2" s="1"/>
  <c r="BJ177" i="2"/>
  <c r="BK177" i="2"/>
  <c r="BL177" i="2" s="1"/>
  <c r="BJ165" i="2"/>
  <c r="BK165" i="2"/>
  <c r="BL165" i="2" s="1"/>
  <c r="BJ153" i="2"/>
  <c r="BK153" i="2"/>
  <c r="BL153" i="2" s="1"/>
  <c r="BJ141" i="2"/>
  <c r="BK141" i="2"/>
  <c r="BL141" i="2" s="1"/>
  <c r="BJ129" i="2"/>
  <c r="BK129" i="2"/>
  <c r="BL129" i="2" s="1"/>
  <c r="BJ117" i="2"/>
  <c r="BK117" i="2"/>
  <c r="BL117" i="2" s="1"/>
  <c r="BJ105" i="2"/>
  <c r="BK105" i="2"/>
  <c r="BL105" i="2" s="1"/>
  <c r="BK2220" i="2"/>
  <c r="BL2220" i="2" s="1"/>
  <c r="BK2172" i="2"/>
  <c r="BL2172" i="2" s="1"/>
  <c r="BK2124" i="2"/>
  <c r="BL2124" i="2" s="1"/>
  <c r="BK2076" i="2"/>
  <c r="BL2076" i="2" s="1"/>
  <c r="BK2028" i="2"/>
  <c r="BL2028" i="2" s="1"/>
  <c r="BK1980" i="2"/>
  <c r="BL1980" i="2" s="1"/>
  <c r="BK1932" i="2"/>
  <c r="BL1932" i="2" s="1"/>
  <c r="BK1882" i="2"/>
  <c r="BL1882" i="2" s="1"/>
  <c r="BK1830" i="2"/>
  <c r="BL1830" i="2" s="1"/>
  <c r="BK1774" i="2"/>
  <c r="BL1774" i="2" s="1"/>
  <c r="BK1722" i="2"/>
  <c r="BL1722" i="2" s="1"/>
  <c r="BK1666" i="2"/>
  <c r="BL1666" i="2" s="1"/>
  <c r="BK1609" i="2"/>
  <c r="BL1609" i="2" s="1"/>
  <c r="BK1521" i="2"/>
  <c r="BL1521" i="2" s="1"/>
  <c r="BK1393" i="2"/>
  <c r="BL1393" i="2" s="1"/>
  <c r="BK1236" i="2"/>
  <c r="BL1236" i="2" s="1"/>
  <c r="BK1074" i="2"/>
  <c r="BL1074" i="2" s="1"/>
  <c r="BK861" i="2"/>
  <c r="BL861" i="2" s="1"/>
  <c r="BK418" i="2"/>
  <c r="BL418" i="2" s="1"/>
  <c r="BJ1931" i="2"/>
  <c r="BK1931" i="2"/>
  <c r="BL1931" i="2" s="1"/>
  <c r="BJ1775" i="2"/>
  <c r="BK1775" i="2"/>
  <c r="BL1775" i="2" s="1"/>
  <c r="BJ1691" i="2"/>
  <c r="BK1691" i="2"/>
  <c r="BL1691" i="2" s="1"/>
  <c r="BJ1631" i="2"/>
  <c r="BK1631" i="2"/>
  <c r="BL1631" i="2" s="1"/>
  <c r="BJ1607" i="2"/>
  <c r="BK1607" i="2"/>
  <c r="BL1607" i="2" s="1"/>
  <c r="BJ1511" i="2"/>
  <c r="BK1511" i="2"/>
  <c r="BL1511" i="2" s="1"/>
  <c r="BJ1427" i="2"/>
  <c r="BK1427" i="2"/>
  <c r="BL1427" i="2" s="1"/>
  <c r="BJ1367" i="2"/>
  <c r="BK1367" i="2"/>
  <c r="BL1367" i="2" s="1"/>
  <c r="BJ1319" i="2"/>
  <c r="BK1319" i="2"/>
  <c r="BL1319" i="2" s="1"/>
  <c r="BJ1223" i="2"/>
  <c r="BK1223" i="2"/>
  <c r="BL1223" i="2" s="1"/>
  <c r="BJ1199" i="2"/>
  <c r="BK1199" i="2"/>
  <c r="BL1199" i="2" s="1"/>
  <c r="BJ1139" i="2"/>
  <c r="BK1139" i="2"/>
  <c r="BL1139" i="2" s="1"/>
  <c r="BJ1055" i="2"/>
  <c r="BK1055" i="2"/>
  <c r="BL1055" i="2" s="1"/>
  <c r="BJ947" i="2"/>
  <c r="BK947" i="2"/>
  <c r="BL947" i="2" s="1"/>
  <c r="BJ887" i="2"/>
  <c r="BK887" i="2"/>
  <c r="BL887" i="2" s="1"/>
  <c r="BJ803" i="2"/>
  <c r="BK803" i="2"/>
  <c r="BL803" i="2" s="1"/>
  <c r="BJ743" i="2"/>
  <c r="BK743" i="2"/>
  <c r="BL743" i="2" s="1"/>
  <c r="BJ671" i="2"/>
  <c r="BK671" i="2"/>
  <c r="BL671" i="2" s="1"/>
  <c r="BJ587" i="2"/>
  <c r="BK587" i="2"/>
  <c r="BL587" i="2" s="1"/>
  <c r="BJ527" i="2"/>
  <c r="BK527" i="2"/>
  <c r="BL527" i="2" s="1"/>
  <c r="BJ479" i="2"/>
  <c r="BK479" i="2"/>
  <c r="BL479" i="2" s="1"/>
  <c r="BJ431" i="2"/>
  <c r="BK431" i="2"/>
  <c r="BL431" i="2" s="1"/>
  <c r="BJ383" i="2"/>
  <c r="BK383" i="2"/>
  <c r="BL383" i="2" s="1"/>
  <c r="BJ335" i="2"/>
  <c r="BK335" i="2"/>
  <c r="BL335" i="2" s="1"/>
  <c r="BJ311" i="2"/>
  <c r="BK311" i="2"/>
  <c r="BL311" i="2" s="1"/>
  <c r="BJ203" i="2"/>
  <c r="BK203" i="2"/>
  <c r="BL203" i="2" s="1"/>
  <c r="BJ2314" i="2"/>
  <c r="BK2314" i="2"/>
  <c r="BL2314" i="2" s="1"/>
  <c r="BJ2266" i="2"/>
  <c r="BK2266" i="2"/>
  <c r="BL2266" i="2" s="1"/>
  <c r="BJ2134" i="2"/>
  <c r="BK2134" i="2"/>
  <c r="BL2134" i="2" s="1"/>
  <c r="BJ2038" i="2"/>
  <c r="BK2038" i="2"/>
  <c r="BL2038" i="2" s="1"/>
  <c r="BJ1930" i="2"/>
  <c r="BK1930" i="2"/>
  <c r="BL1930" i="2" s="1"/>
  <c r="BJ1606" i="2"/>
  <c r="BK1606" i="2"/>
  <c r="BL1606" i="2" s="1"/>
  <c r="BJ1582" i="2"/>
  <c r="BK1582" i="2"/>
  <c r="BL1582" i="2" s="1"/>
  <c r="BJ1510" i="2"/>
  <c r="BK1510" i="2"/>
  <c r="BL1510" i="2" s="1"/>
  <c r="BJ1498" i="2"/>
  <c r="BK1498" i="2"/>
  <c r="BL1498" i="2" s="1"/>
  <c r="BJ1462" i="2"/>
  <c r="BK1462" i="2"/>
  <c r="BL1462" i="2" s="1"/>
  <c r="BJ1342" i="2"/>
  <c r="BK1342" i="2"/>
  <c r="BL1342" i="2" s="1"/>
  <c r="BJ1294" i="2"/>
  <c r="BK1294" i="2"/>
  <c r="BL1294" i="2" s="1"/>
  <c r="BJ1258" i="2"/>
  <c r="BK1258" i="2"/>
  <c r="BL1258" i="2" s="1"/>
  <c r="BJ1210" i="2"/>
  <c r="BK1210" i="2"/>
  <c r="BL1210" i="2" s="1"/>
  <c r="BJ1150" i="2"/>
  <c r="BK1150" i="2"/>
  <c r="BL1150" i="2" s="1"/>
  <c r="BJ1090" i="2"/>
  <c r="BK1090" i="2"/>
  <c r="BL1090" i="2" s="1"/>
  <c r="BJ970" i="2"/>
  <c r="BK970" i="2"/>
  <c r="BL970" i="2" s="1"/>
  <c r="BJ754" i="2"/>
  <c r="BK754" i="2"/>
  <c r="BL754" i="2" s="1"/>
  <c r="BJ694" i="2"/>
  <c r="BK694" i="2"/>
  <c r="BL694" i="2" s="1"/>
  <c r="BJ634" i="2"/>
  <c r="BK634" i="2"/>
  <c r="BL634" i="2" s="1"/>
  <c r="BJ574" i="2"/>
  <c r="BK574" i="2"/>
  <c r="BL574" i="2" s="1"/>
  <c r="BJ514" i="2"/>
  <c r="BK514" i="2"/>
  <c r="BL514" i="2" s="1"/>
  <c r="BJ466" i="2"/>
  <c r="BK466" i="2"/>
  <c r="BL466" i="2" s="1"/>
  <c r="BJ370" i="2"/>
  <c r="BK370" i="2"/>
  <c r="BL370" i="2" s="1"/>
  <c r="BJ322" i="2"/>
  <c r="BK322" i="2"/>
  <c r="BL322" i="2" s="1"/>
  <c r="BJ298" i="2"/>
  <c r="BK298" i="2"/>
  <c r="BL298" i="2" s="1"/>
  <c r="BJ286" i="2"/>
  <c r="BK286" i="2"/>
  <c r="BL286" i="2" s="1"/>
  <c r="BJ190" i="2"/>
  <c r="BK190" i="2"/>
  <c r="BL190" i="2" s="1"/>
  <c r="BJ166" i="2"/>
  <c r="BK166" i="2"/>
  <c r="BL166" i="2" s="1"/>
  <c r="BJ118" i="2"/>
  <c r="BK118" i="2"/>
  <c r="BL118" i="2" s="1"/>
  <c r="BJ70" i="2"/>
  <c r="BK70" i="2"/>
  <c r="BL70" i="2" s="1"/>
  <c r="BJ22" i="2"/>
  <c r="BK22" i="2"/>
  <c r="BL22" i="2" s="1"/>
  <c r="BJ2457" i="2"/>
  <c r="BK2457" i="2"/>
  <c r="BL2457" i="2" s="1"/>
  <c r="BJ2409" i="2"/>
  <c r="BK2409" i="2"/>
  <c r="BL2409" i="2" s="1"/>
  <c r="BJ2337" i="2"/>
  <c r="BK2337" i="2"/>
  <c r="BL2337" i="2" s="1"/>
  <c r="BJ2456" i="2"/>
  <c r="BK2456" i="2"/>
  <c r="BL2456" i="2" s="1"/>
  <c r="BJ2420" i="2"/>
  <c r="BK2420" i="2"/>
  <c r="BL2420" i="2" s="1"/>
  <c r="BJ2408" i="2"/>
  <c r="BK2408" i="2"/>
  <c r="BL2408" i="2" s="1"/>
  <c r="BJ2372" i="2"/>
  <c r="BK2372" i="2"/>
  <c r="BL2372" i="2" s="1"/>
  <c r="BJ2360" i="2"/>
  <c r="BK2360" i="2"/>
  <c r="BL2360" i="2" s="1"/>
  <c r="BJ2348" i="2"/>
  <c r="BK2348" i="2"/>
  <c r="BL2348" i="2" s="1"/>
  <c r="BJ2324" i="2"/>
  <c r="BK2324" i="2"/>
  <c r="BL2324" i="2" s="1"/>
  <c r="BJ2312" i="2"/>
  <c r="BK2312" i="2"/>
  <c r="BL2312" i="2" s="1"/>
  <c r="BJ2300" i="2"/>
  <c r="BK2300" i="2"/>
  <c r="BL2300" i="2" s="1"/>
  <c r="BJ2276" i="2"/>
  <c r="BK2276" i="2"/>
  <c r="BL2276" i="2" s="1"/>
  <c r="BJ2264" i="2"/>
  <c r="BK2264" i="2"/>
  <c r="BL2264" i="2" s="1"/>
  <c r="BJ2252" i="2"/>
  <c r="BK2252" i="2"/>
  <c r="BL2252" i="2" s="1"/>
  <c r="BJ2228" i="2"/>
  <c r="BK2228" i="2"/>
  <c r="BL2228" i="2" s="1"/>
  <c r="BJ2216" i="2"/>
  <c r="BK2216" i="2"/>
  <c r="BL2216" i="2" s="1"/>
  <c r="BJ2204" i="2"/>
  <c r="BK2204" i="2"/>
  <c r="BL2204" i="2" s="1"/>
  <c r="BJ2180" i="2"/>
  <c r="BK2180" i="2"/>
  <c r="BL2180" i="2" s="1"/>
  <c r="BJ2168" i="2"/>
  <c r="BK2168" i="2"/>
  <c r="BL2168" i="2" s="1"/>
  <c r="BJ2156" i="2"/>
  <c r="BK2156" i="2"/>
  <c r="BL2156" i="2" s="1"/>
  <c r="BJ2132" i="2"/>
  <c r="BK2132" i="2"/>
  <c r="BL2132" i="2" s="1"/>
  <c r="BJ2120" i="2"/>
  <c r="BK2120" i="2"/>
  <c r="BL2120" i="2" s="1"/>
  <c r="BJ2108" i="2"/>
  <c r="BK2108" i="2"/>
  <c r="BL2108" i="2" s="1"/>
  <c r="BJ2084" i="2"/>
  <c r="BK2084" i="2"/>
  <c r="BL2084" i="2" s="1"/>
  <c r="BJ2072" i="2"/>
  <c r="BK2072" i="2"/>
  <c r="BL2072" i="2" s="1"/>
  <c r="BJ2060" i="2"/>
  <c r="BK2060" i="2"/>
  <c r="BL2060" i="2" s="1"/>
  <c r="BJ2036" i="2"/>
  <c r="BK2036" i="2"/>
  <c r="BL2036" i="2" s="1"/>
  <c r="BJ2024" i="2"/>
  <c r="BK2024" i="2"/>
  <c r="BL2024" i="2" s="1"/>
  <c r="BJ2012" i="2"/>
  <c r="BK2012" i="2"/>
  <c r="BL2012" i="2" s="1"/>
  <c r="BJ1988" i="2"/>
  <c r="BK1988" i="2"/>
  <c r="BL1988" i="2" s="1"/>
  <c r="BJ1976" i="2"/>
  <c r="BK1976" i="2"/>
  <c r="BL1976" i="2" s="1"/>
  <c r="BJ1964" i="2"/>
  <c r="BK1964" i="2"/>
  <c r="BL1964" i="2" s="1"/>
  <c r="BJ1940" i="2"/>
  <c r="BK1940" i="2"/>
  <c r="BL1940" i="2" s="1"/>
  <c r="BJ1928" i="2"/>
  <c r="BK1928" i="2"/>
  <c r="BL1928" i="2" s="1"/>
  <c r="BJ1916" i="2"/>
  <c r="BK1916" i="2"/>
  <c r="BL1916" i="2" s="1"/>
  <c r="BJ1892" i="2"/>
  <c r="BK1892" i="2"/>
  <c r="BL1892" i="2" s="1"/>
  <c r="BJ1880" i="2"/>
  <c r="BK1880" i="2"/>
  <c r="BL1880" i="2" s="1"/>
  <c r="BJ1856" i="2"/>
  <c r="BK1856" i="2"/>
  <c r="BL1856" i="2" s="1"/>
  <c r="BJ1844" i="2"/>
  <c r="BK1844" i="2"/>
  <c r="BL1844" i="2" s="1"/>
  <c r="BJ1820" i="2"/>
  <c r="BK1820" i="2"/>
  <c r="BL1820" i="2" s="1"/>
  <c r="BJ1808" i="2"/>
  <c r="BK1808" i="2"/>
  <c r="BL1808" i="2" s="1"/>
  <c r="BJ1784" i="2"/>
  <c r="BK1784" i="2"/>
  <c r="BL1784" i="2" s="1"/>
  <c r="BJ1772" i="2"/>
  <c r="BK1772" i="2"/>
  <c r="BL1772" i="2" s="1"/>
  <c r="BJ1748" i="2"/>
  <c r="BK1748" i="2"/>
  <c r="BL1748" i="2" s="1"/>
  <c r="BJ1736" i="2"/>
  <c r="BK1736" i="2"/>
  <c r="BL1736" i="2" s="1"/>
  <c r="BJ1712" i="2"/>
  <c r="BK1712" i="2"/>
  <c r="BL1712" i="2" s="1"/>
  <c r="BJ1700" i="2"/>
  <c r="BK1700" i="2"/>
  <c r="BL1700" i="2" s="1"/>
  <c r="BJ1676" i="2"/>
  <c r="BK1676" i="2"/>
  <c r="BL1676" i="2" s="1"/>
  <c r="BJ1664" i="2"/>
  <c r="BK1664" i="2"/>
  <c r="BL1664" i="2" s="1"/>
  <c r="BJ1652" i="2"/>
  <c r="BK1652" i="2"/>
  <c r="BL1652" i="2" s="1"/>
  <c r="BJ1640" i="2"/>
  <c r="BK1640" i="2"/>
  <c r="BL1640" i="2" s="1"/>
  <c r="BJ1628" i="2"/>
  <c r="BK1628" i="2"/>
  <c r="BL1628" i="2" s="1"/>
  <c r="BJ1616" i="2"/>
  <c r="BK1616" i="2"/>
  <c r="BL1616" i="2" s="1"/>
  <c r="BJ1604" i="2"/>
  <c r="BK1604" i="2"/>
  <c r="BL1604" i="2" s="1"/>
  <c r="BJ1592" i="2"/>
  <c r="BK1592" i="2"/>
  <c r="BL1592" i="2" s="1"/>
  <c r="BJ1580" i="2"/>
  <c r="BK1580" i="2"/>
  <c r="BL1580" i="2" s="1"/>
  <c r="BJ1568" i="2"/>
  <c r="BK1568" i="2"/>
  <c r="BL1568" i="2" s="1"/>
  <c r="BJ1556" i="2"/>
  <c r="BK1556" i="2"/>
  <c r="BL1556" i="2" s="1"/>
  <c r="BJ1544" i="2"/>
  <c r="BK1544" i="2"/>
  <c r="BL1544" i="2" s="1"/>
  <c r="BJ1532" i="2"/>
  <c r="BK1532" i="2"/>
  <c r="BL1532" i="2" s="1"/>
  <c r="BJ1520" i="2"/>
  <c r="BK1520" i="2"/>
  <c r="BL1520" i="2" s="1"/>
  <c r="BJ1508" i="2"/>
  <c r="BK1508" i="2"/>
  <c r="BL1508" i="2" s="1"/>
  <c r="BJ1496" i="2"/>
  <c r="BK1496" i="2"/>
  <c r="BL1496" i="2" s="1"/>
  <c r="BJ1472" i="2"/>
  <c r="BK1472" i="2"/>
  <c r="BL1472" i="2" s="1"/>
  <c r="BJ1460" i="2"/>
  <c r="BK1460" i="2"/>
  <c r="BL1460" i="2" s="1"/>
  <c r="BJ1448" i="2"/>
  <c r="BK1448" i="2"/>
  <c r="BL1448" i="2" s="1"/>
  <c r="BJ1436" i="2"/>
  <c r="BK1436" i="2"/>
  <c r="BL1436" i="2" s="1"/>
  <c r="BJ1424" i="2"/>
  <c r="BK1424" i="2"/>
  <c r="BL1424" i="2" s="1"/>
  <c r="BJ1412" i="2"/>
  <c r="BK1412" i="2"/>
  <c r="BL1412" i="2" s="1"/>
  <c r="BJ1400" i="2"/>
  <c r="BK1400" i="2"/>
  <c r="BL1400" i="2" s="1"/>
  <c r="BJ1388" i="2"/>
  <c r="BK1388" i="2"/>
  <c r="BL1388" i="2" s="1"/>
  <c r="BJ1376" i="2"/>
  <c r="BK1376" i="2"/>
  <c r="BL1376" i="2" s="1"/>
  <c r="BJ1352" i="2"/>
  <c r="BK1352" i="2"/>
  <c r="BL1352" i="2" s="1"/>
  <c r="BJ1340" i="2"/>
  <c r="BK1340" i="2"/>
  <c r="BL1340" i="2" s="1"/>
  <c r="BJ1328" i="2"/>
  <c r="BK1328" i="2"/>
  <c r="BL1328" i="2" s="1"/>
  <c r="BJ1316" i="2"/>
  <c r="BK1316" i="2"/>
  <c r="BL1316" i="2" s="1"/>
  <c r="BJ1304" i="2"/>
  <c r="BK1304" i="2"/>
  <c r="BL1304" i="2" s="1"/>
  <c r="BJ1280" i="2"/>
  <c r="BK1280" i="2"/>
  <c r="BL1280" i="2" s="1"/>
  <c r="BJ1268" i="2"/>
  <c r="BK1268" i="2"/>
  <c r="BL1268" i="2" s="1"/>
  <c r="BJ1244" i="2"/>
  <c r="BK1244" i="2"/>
  <c r="BL1244" i="2" s="1"/>
  <c r="BJ1232" i="2"/>
  <c r="BK1232" i="2"/>
  <c r="BL1232" i="2" s="1"/>
  <c r="BJ1220" i="2"/>
  <c r="BK1220" i="2"/>
  <c r="BL1220" i="2" s="1"/>
  <c r="BJ1208" i="2"/>
  <c r="BK1208" i="2"/>
  <c r="BL1208" i="2" s="1"/>
  <c r="BJ1196" i="2"/>
  <c r="BK1196" i="2"/>
  <c r="BL1196" i="2" s="1"/>
  <c r="BJ1172" i="2"/>
  <c r="BK1172" i="2"/>
  <c r="BL1172" i="2" s="1"/>
  <c r="BJ1160" i="2"/>
  <c r="BK1160" i="2"/>
  <c r="BL1160" i="2" s="1"/>
  <c r="BJ1136" i="2"/>
  <c r="BK1136" i="2"/>
  <c r="BL1136" i="2" s="1"/>
  <c r="BJ1124" i="2"/>
  <c r="BK1124" i="2"/>
  <c r="BL1124" i="2" s="1"/>
  <c r="BJ1112" i="2"/>
  <c r="BK1112" i="2"/>
  <c r="BL1112" i="2" s="1"/>
  <c r="BJ1100" i="2"/>
  <c r="BK1100" i="2"/>
  <c r="BL1100" i="2" s="1"/>
  <c r="BJ1088" i="2"/>
  <c r="BK1088" i="2"/>
  <c r="BL1088" i="2" s="1"/>
  <c r="BJ1076" i="2"/>
  <c r="BK1076" i="2"/>
  <c r="BL1076" i="2" s="1"/>
  <c r="BJ1064" i="2"/>
  <c r="BK1064" i="2"/>
  <c r="BL1064" i="2" s="1"/>
  <c r="BJ1052" i="2"/>
  <c r="BK1052" i="2"/>
  <c r="BL1052" i="2" s="1"/>
  <c r="BJ1040" i="2"/>
  <c r="BK1040" i="2"/>
  <c r="BL1040" i="2" s="1"/>
  <c r="BJ1028" i="2"/>
  <c r="BK1028" i="2"/>
  <c r="BL1028" i="2" s="1"/>
  <c r="BJ1016" i="2"/>
  <c r="BK1016" i="2"/>
  <c r="BL1016" i="2" s="1"/>
  <c r="BJ1004" i="2"/>
  <c r="BK1004" i="2"/>
  <c r="BL1004" i="2" s="1"/>
  <c r="BJ992" i="2"/>
  <c r="BK992" i="2"/>
  <c r="BL992" i="2" s="1"/>
  <c r="BJ980" i="2"/>
  <c r="BK980" i="2"/>
  <c r="BL980" i="2" s="1"/>
  <c r="BJ968" i="2"/>
  <c r="BK968" i="2"/>
  <c r="BL968" i="2" s="1"/>
  <c r="BJ956" i="2"/>
  <c r="BK956" i="2"/>
  <c r="BL956" i="2" s="1"/>
  <c r="BJ944" i="2"/>
  <c r="BK944" i="2"/>
  <c r="BL944" i="2" s="1"/>
  <c r="BJ932" i="2"/>
  <c r="BK932" i="2"/>
  <c r="BL932" i="2" s="1"/>
  <c r="BJ920" i="2"/>
  <c r="BK920" i="2"/>
  <c r="BL920" i="2" s="1"/>
  <c r="BJ908" i="2"/>
  <c r="BK908" i="2"/>
  <c r="BL908" i="2" s="1"/>
  <c r="BJ896" i="2"/>
  <c r="BK896" i="2"/>
  <c r="BL896" i="2" s="1"/>
  <c r="BJ884" i="2"/>
  <c r="BK884" i="2"/>
  <c r="BL884" i="2" s="1"/>
  <c r="BJ872" i="2"/>
  <c r="BK872" i="2"/>
  <c r="BL872" i="2" s="1"/>
  <c r="BJ860" i="2"/>
  <c r="BK860" i="2"/>
  <c r="BL860" i="2" s="1"/>
  <c r="BJ848" i="2"/>
  <c r="BK848" i="2"/>
  <c r="BL848" i="2" s="1"/>
  <c r="BJ836" i="2"/>
  <c r="BK836" i="2"/>
  <c r="BL836" i="2" s="1"/>
  <c r="BJ824" i="2"/>
  <c r="BK824" i="2"/>
  <c r="BL824" i="2" s="1"/>
  <c r="BJ812" i="2"/>
  <c r="BK812" i="2"/>
  <c r="BL812" i="2" s="1"/>
  <c r="BJ800" i="2"/>
  <c r="BK800" i="2"/>
  <c r="BL800" i="2" s="1"/>
  <c r="BJ776" i="2"/>
  <c r="BK776" i="2"/>
  <c r="BL776" i="2" s="1"/>
  <c r="BJ764" i="2"/>
  <c r="BK764" i="2"/>
  <c r="BL764" i="2" s="1"/>
  <c r="BJ752" i="2"/>
  <c r="BK752" i="2"/>
  <c r="BL752" i="2" s="1"/>
  <c r="BJ740" i="2"/>
  <c r="BK740" i="2"/>
  <c r="BL740" i="2" s="1"/>
  <c r="BJ728" i="2"/>
  <c r="BK728" i="2"/>
  <c r="BL728" i="2" s="1"/>
  <c r="BJ716" i="2"/>
  <c r="BK716" i="2"/>
  <c r="BL716" i="2" s="1"/>
  <c r="BJ704" i="2"/>
  <c r="BK704" i="2"/>
  <c r="BL704" i="2" s="1"/>
  <c r="BJ692" i="2"/>
  <c r="BK692" i="2"/>
  <c r="BL692" i="2" s="1"/>
  <c r="BJ680" i="2"/>
  <c r="BK680" i="2"/>
  <c r="BL680" i="2" s="1"/>
  <c r="BJ656" i="2"/>
  <c r="BK656" i="2"/>
  <c r="BL656" i="2" s="1"/>
  <c r="BJ644" i="2"/>
  <c r="BK644" i="2"/>
  <c r="BL644" i="2" s="1"/>
  <c r="BK2452" i="2"/>
  <c r="BL2452" i="2" s="1"/>
  <c r="BK2404" i="2"/>
  <c r="BL2404" i="2" s="1"/>
  <c r="BK2356" i="2"/>
  <c r="BL2356" i="2" s="1"/>
  <c r="BK2308" i="2"/>
  <c r="BL2308" i="2" s="1"/>
  <c r="BK2260" i="2"/>
  <c r="BL2260" i="2" s="1"/>
  <c r="BK2212" i="2"/>
  <c r="BL2212" i="2" s="1"/>
  <c r="BK2164" i="2"/>
  <c r="BL2164" i="2" s="1"/>
  <c r="BK2116" i="2"/>
  <c r="BL2116" i="2" s="1"/>
  <c r="BK2068" i="2"/>
  <c r="BL2068" i="2" s="1"/>
  <c r="BK2020" i="2"/>
  <c r="BL2020" i="2" s="1"/>
  <c r="BK1972" i="2"/>
  <c r="BL1972" i="2" s="1"/>
  <c r="BK1924" i="2"/>
  <c r="BL1924" i="2" s="1"/>
  <c r="BK1870" i="2"/>
  <c r="BL1870" i="2" s="1"/>
  <c r="BK1818" i="2"/>
  <c r="BL1818" i="2" s="1"/>
  <c r="BK1762" i="2"/>
  <c r="BL1762" i="2" s="1"/>
  <c r="BK1710" i="2"/>
  <c r="BL1710" i="2" s="1"/>
  <c r="BK1653" i="2"/>
  <c r="BL1653" i="2" s="1"/>
  <c r="BK1596" i="2"/>
  <c r="BL1596" i="2" s="1"/>
  <c r="BK1495" i="2"/>
  <c r="BL1495" i="2" s="1"/>
  <c r="BK1364" i="2"/>
  <c r="BL1364" i="2" s="1"/>
  <c r="BK1200" i="2"/>
  <c r="BL1200" i="2" s="1"/>
  <c r="BK1030" i="2"/>
  <c r="BL1030" i="2" s="1"/>
  <c r="BK788" i="2"/>
  <c r="BL788" i="2" s="1"/>
  <c r="BJ2051" i="2"/>
  <c r="BK2051" i="2"/>
  <c r="BL2051" i="2" s="1"/>
  <c r="BJ1883" i="2"/>
  <c r="BK1883" i="2"/>
  <c r="BL1883" i="2" s="1"/>
  <c r="BJ1751" i="2"/>
  <c r="BK1751" i="2"/>
  <c r="BL1751" i="2" s="1"/>
  <c r="BJ1583" i="2"/>
  <c r="BK1583" i="2"/>
  <c r="BL1583" i="2" s="1"/>
  <c r="BJ1475" i="2"/>
  <c r="BK1475" i="2"/>
  <c r="BL1475" i="2" s="1"/>
  <c r="BJ1403" i="2"/>
  <c r="BK1403" i="2"/>
  <c r="BL1403" i="2" s="1"/>
  <c r="BJ1355" i="2"/>
  <c r="BK1355" i="2"/>
  <c r="BL1355" i="2" s="1"/>
  <c r="BJ1283" i="2"/>
  <c r="BK1283" i="2"/>
  <c r="BL1283" i="2" s="1"/>
  <c r="BJ1211" i="2"/>
  <c r="BK1211" i="2"/>
  <c r="BL1211" i="2" s="1"/>
  <c r="BJ1151" i="2"/>
  <c r="BK1151" i="2"/>
  <c r="BL1151" i="2" s="1"/>
  <c r="BJ1019" i="2"/>
  <c r="BK1019" i="2"/>
  <c r="BL1019" i="2" s="1"/>
  <c r="BJ923" i="2"/>
  <c r="BK923" i="2"/>
  <c r="BL923" i="2" s="1"/>
  <c r="BJ827" i="2"/>
  <c r="BK827" i="2"/>
  <c r="BL827" i="2" s="1"/>
  <c r="BJ755" i="2"/>
  <c r="BK755" i="2"/>
  <c r="BL755" i="2" s="1"/>
  <c r="BJ683" i="2"/>
  <c r="BK683" i="2"/>
  <c r="BL683" i="2" s="1"/>
  <c r="BJ599" i="2"/>
  <c r="BK599" i="2"/>
  <c r="BL599" i="2" s="1"/>
  <c r="BJ539" i="2"/>
  <c r="BK539" i="2"/>
  <c r="BL539" i="2" s="1"/>
  <c r="BJ491" i="2"/>
  <c r="BK491" i="2"/>
  <c r="BL491" i="2" s="1"/>
  <c r="BJ443" i="2"/>
  <c r="BK443" i="2"/>
  <c r="BL443" i="2" s="1"/>
  <c r="BJ395" i="2"/>
  <c r="BK395" i="2"/>
  <c r="BL395" i="2" s="1"/>
  <c r="BJ371" i="2"/>
  <c r="BK371" i="2"/>
  <c r="BL371" i="2" s="1"/>
  <c r="BJ323" i="2"/>
  <c r="BK323" i="2"/>
  <c r="BL323" i="2" s="1"/>
  <c r="BJ299" i="2"/>
  <c r="BK299" i="2"/>
  <c r="BL299" i="2" s="1"/>
  <c r="BJ287" i="2"/>
  <c r="BK287" i="2"/>
  <c r="BL287" i="2" s="1"/>
  <c r="BJ275" i="2"/>
  <c r="BK275" i="2"/>
  <c r="BL275" i="2" s="1"/>
  <c r="BJ263" i="2"/>
  <c r="BK263" i="2"/>
  <c r="BL263" i="2" s="1"/>
  <c r="BJ179" i="2"/>
  <c r="BK179" i="2"/>
  <c r="BL179" i="2" s="1"/>
  <c r="BJ2278" i="2"/>
  <c r="BK2278" i="2"/>
  <c r="BL2278" i="2" s="1"/>
  <c r="BJ2122" i="2"/>
  <c r="BK2122" i="2"/>
  <c r="BL2122" i="2" s="1"/>
  <c r="BJ1546" i="2"/>
  <c r="BK1546" i="2"/>
  <c r="BL1546" i="2" s="1"/>
  <c r="BJ1378" i="2"/>
  <c r="BK1378" i="2"/>
  <c r="BL1378" i="2" s="1"/>
  <c r="BJ1222" i="2"/>
  <c r="BK1222" i="2"/>
  <c r="BL1222" i="2" s="1"/>
  <c r="BJ1102" i="2"/>
  <c r="BK1102" i="2"/>
  <c r="BL1102" i="2" s="1"/>
  <c r="BJ886" i="2"/>
  <c r="BK886" i="2"/>
  <c r="BL886" i="2" s="1"/>
  <c r="BJ826" i="2"/>
  <c r="BK826" i="2"/>
  <c r="BL826" i="2" s="1"/>
  <c r="BJ718" i="2"/>
  <c r="BK718" i="2"/>
  <c r="BL718" i="2" s="1"/>
  <c r="BJ670" i="2"/>
  <c r="BK670" i="2"/>
  <c r="BL670" i="2" s="1"/>
  <c r="BJ586" i="2"/>
  <c r="BK586" i="2"/>
  <c r="BL586" i="2" s="1"/>
  <c r="BJ526" i="2"/>
  <c r="BK526" i="2"/>
  <c r="BL526" i="2" s="1"/>
  <c r="BJ502" i="2"/>
  <c r="BK502" i="2"/>
  <c r="BL502" i="2" s="1"/>
  <c r="BJ442" i="2"/>
  <c r="BK442" i="2"/>
  <c r="BL442" i="2" s="1"/>
  <c r="BJ382" i="2"/>
  <c r="BK382" i="2"/>
  <c r="BL382" i="2" s="1"/>
  <c r="BJ334" i="2"/>
  <c r="BK334" i="2"/>
  <c r="BL334" i="2" s="1"/>
  <c r="BJ262" i="2"/>
  <c r="BK262" i="2"/>
  <c r="BL262" i="2" s="1"/>
  <c r="BJ178" i="2"/>
  <c r="BK178" i="2"/>
  <c r="BL178" i="2" s="1"/>
  <c r="BJ130" i="2"/>
  <c r="BK130" i="2"/>
  <c r="BL130" i="2" s="1"/>
  <c r="BJ82" i="2"/>
  <c r="BK82" i="2"/>
  <c r="BL82" i="2" s="1"/>
  <c r="BJ34" i="2"/>
  <c r="BK34" i="2"/>
  <c r="BL34" i="2" s="1"/>
  <c r="BJ2421" i="2"/>
  <c r="BK2421" i="2"/>
  <c r="BL2421" i="2" s="1"/>
  <c r="BJ2277" i="2"/>
  <c r="BK2277" i="2"/>
  <c r="BL2277" i="2" s="1"/>
  <c r="BJ2145" i="2"/>
  <c r="BK2145" i="2"/>
  <c r="BL2145" i="2" s="1"/>
  <c r="BJ2396" i="2"/>
  <c r="BK2396" i="2"/>
  <c r="BL2396" i="2" s="1"/>
  <c r="BJ2443" i="2"/>
  <c r="BK2443" i="2"/>
  <c r="BL2443" i="2" s="1"/>
  <c r="BJ2395" i="2"/>
  <c r="BK2395" i="2"/>
  <c r="BL2395" i="2" s="1"/>
  <c r="BJ2359" i="2"/>
  <c r="BK2359" i="2"/>
  <c r="BL2359" i="2" s="1"/>
  <c r="BJ2215" i="2"/>
  <c r="BK2215" i="2"/>
  <c r="BL2215" i="2" s="1"/>
  <c r="BJ2203" i="2"/>
  <c r="BK2203" i="2"/>
  <c r="BL2203" i="2" s="1"/>
  <c r="BJ2167" i="2"/>
  <c r="BK2167" i="2"/>
  <c r="BL2167" i="2" s="1"/>
  <c r="BJ2155" i="2"/>
  <c r="BK2155" i="2"/>
  <c r="BL2155" i="2" s="1"/>
  <c r="BJ2119" i="2"/>
  <c r="BK2119" i="2"/>
  <c r="BL2119" i="2" s="1"/>
  <c r="BJ2107" i="2"/>
  <c r="BK2107" i="2"/>
  <c r="BL2107" i="2" s="1"/>
  <c r="BJ2071" i="2"/>
  <c r="BK2071" i="2"/>
  <c r="BL2071" i="2" s="1"/>
  <c r="BJ2059" i="2"/>
  <c r="BK2059" i="2"/>
  <c r="BL2059" i="2" s="1"/>
  <c r="BJ2023" i="2"/>
  <c r="BK2023" i="2"/>
  <c r="BL2023" i="2" s="1"/>
  <c r="BJ2011" i="2"/>
  <c r="BK2011" i="2"/>
  <c r="BL2011" i="2" s="1"/>
  <c r="BJ1975" i="2"/>
  <c r="BK1975" i="2"/>
  <c r="BL1975" i="2" s="1"/>
  <c r="BJ1963" i="2"/>
  <c r="BK1963" i="2"/>
  <c r="BL1963" i="2" s="1"/>
  <c r="BJ1927" i="2"/>
  <c r="BK1927" i="2"/>
  <c r="BL1927" i="2" s="1"/>
  <c r="BJ1915" i="2"/>
  <c r="BK1915" i="2"/>
  <c r="BL1915" i="2" s="1"/>
  <c r="BJ1891" i="2"/>
  <c r="BK1891" i="2"/>
  <c r="BL1891" i="2" s="1"/>
  <c r="BJ1879" i="2"/>
  <c r="BK1879" i="2"/>
  <c r="BL1879" i="2" s="1"/>
  <c r="BJ1855" i="2"/>
  <c r="BK1855" i="2"/>
  <c r="BL1855" i="2" s="1"/>
  <c r="BJ1843" i="2"/>
  <c r="BK1843" i="2"/>
  <c r="BL1843" i="2" s="1"/>
  <c r="BJ1819" i="2"/>
  <c r="BK1819" i="2"/>
  <c r="BL1819" i="2" s="1"/>
  <c r="BJ1807" i="2"/>
  <c r="BK1807" i="2"/>
  <c r="BL1807" i="2" s="1"/>
  <c r="BJ1783" i="2"/>
  <c r="BK1783" i="2"/>
  <c r="BL1783" i="2" s="1"/>
  <c r="BJ1771" i="2"/>
  <c r="BK1771" i="2"/>
  <c r="BL1771" i="2" s="1"/>
  <c r="BJ1747" i="2"/>
  <c r="BK1747" i="2"/>
  <c r="BL1747" i="2" s="1"/>
  <c r="BJ1735" i="2"/>
  <c r="BK1735" i="2"/>
  <c r="BL1735" i="2" s="1"/>
  <c r="BJ1711" i="2"/>
  <c r="BK1711" i="2"/>
  <c r="BL1711" i="2" s="1"/>
  <c r="BJ1699" i="2"/>
  <c r="BK1699" i="2"/>
  <c r="BL1699" i="2" s="1"/>
  <c r="BJ1675" i="2"/>
  <c r="BK1675" i="2"/>
  <c r="BL1675" i="2" s="1"/>
  <c r="BJ1663" i="2"/>
  <c r="BK1663" i="2"/>
  <c r="BL1663" i="2" s="1"/>
  <c r="BJ1639" i="2"/>
  <c r="BK1639" i="2"/>
  <c r="BL1639" i="2" s="1"/>
  <c r="BJ1615" i="2"/>
  <c r="BK1615" i="2"/>
  <c r="BL1615" i="2" s="1"/>
  <c r="BJ1603" i="2"/>
  <c r="BK1603" i="2"/>
  <c r="BL1603" i="2" s="1"/>
  <c r="BJ1591" i="2"/>
  <c r="BK1591" i="2"/>
  <c r="BL1591" i="2" s="1"/>
  <c r="BJ1579" i="2"/>
  <c r="BK1579" i="2"/>
  <c r="BL1579" i="2" s="1"/>
  <c r="BJ1567" i="2"/>
  <c r="BK1567" i="2"/>
  <c r="BL1567" i="2" s="1"/>
  <c r="BJ1555" i="2"/>
  <c r="BK1555" i="2"/>
  <c r="BL1555" i="2" s="1"/>
  <c r="BJ1543" i="2"/>
  <c r="BK1543" i="2"/>
  <c r="BL1543" i="2" s="1"/>
  <c r="BJ1531" i="2"/>
  <c r="BK1531" i="2"/>
  <c r="BL1531" i="2" s="1"/>
  <c r="BJ1519" i="2"/>
  <c r="BK1519" i="2"/>
  <c r="BL1519" i="2" s="1"/>
  <c r="BJ1507" i="2"/>
  <c r="BK1507" i="2"/>
  <c r="BL1507" i="2" s="1"/>
  <c r="BJ1483" i="2"/>
  <c r="BK1483" i="2"/>
  <c r="BL1483" i="2" s="1"/>
  <c r="BJ1471" i="2"/>
  <c r="BK1471" i="2"/>
  <c r="BL1471" i="2" s="1"/>
  <c r="BJ1459" i="2"/>
  <c r="BK1459" i="2"/>
  <c r="BL1459" i="2" s="1"/>
  <c r="BJ1447" i="2"/>
  <c r="BK1447" i="2"/>
  <c r="BL1447" i="2" s="1"/>
  <c r="BJ1435" i="2"/>
  <c r="BK1435" i="2"/>
  <c r="BL1435" i="2" s="1"/>
  <c r="BJ1423" i="2"/>
  <c r="BK1423" i="2"/>
  <c r="BL1423" i="2" s="1"/>
  <c r="BJ1411" i="2"/>
  <c r="BK1411" i="2"/>
  <c r="BL1411" i="2" s="1"/>
  <c r="BJ1399" i="2"/>
  <c r="BK1399" i="2"/>
  <c r="BL1399" i="2" s="1"/>
  <c r="BJ1387" i="2"/>
  <c r="BK1387" i="2"/>
  <c r="BL1387" i="2" s="1"/>
  <c r="BJ1375" i="2"/>
  <c r="BK1375" i="2"/>
  <c r="BL1375" i="2" s="1"/>
  <c r="BJ1363" i="2"/>
  <c r="BK1363" i="2"/>
  <c r="BL1363" i="2" s="1"/>
  <c r="BJ1351" i="2"/>
  <c r="BK1351" i="2"/>
  <c r="BL1351" i="2" s="1"/>
  <c r="BJ1339" i="2"/>
  <c r="BK1339" i="2"/>
  <c r="BL1339" i="2" s="1"/>
  <c r="BJ1327" i="2"/>
  <c r="BK1327" i="2"/>
  <c r="BL1327" i="2" s="1"/>
  <c r="BJ1315" i="2"/>
  <c r="BK1315" i="2"/>
  <c r="BL1315" i="2" s="1"/>
  <c r="BJ1303" i="2"/>
  <c r="BK1303" i="2"/>
  <c r="BL1303" i="2" s="1"/>
  <c r="BJ1291" i="2"/>
  <c r="BK1291" i="2"/>
  <c r="BL1291" i="2" s="1"/>
  <c r="BJ1279" i="2"/>
  <c r="BK1279" i="2"/>
  <c r="BL1279" i="2" s="1"/>
  <c r="BJ1267" i="2"/>
  <c r="BK1267" i="2"/>
  <c r="BL1267" i="2" s="1"/>
  <c r="BJ1255" i="2"/>
  <c r="BK1255" i="2"/>
  <c r="BL1255" i="2" s="1"/>
  <c r="BJ1243" i="2"/>
  <c r="BK1243" i="2"/>
  <c r="BL1243" i="2" s="1"/>
  <c r="BJ1231" i="2"/>
  <c r="BK1231" i="2"/>
  <c r="BL1231" i="2" s="1"/>
  <c r="BJ1219" i="2"/>
  <c r="BK1219" i="2"/>
  <c r="BL1219" i="2" s="1"/>
  <c r="BJ1207" i="2"/>
  <c r="BK1207" i="2"/>
  <c r="BL1207" i="2" s="1"/>
  <c r="BJ1195" i="2"/>
  <c r="BK1195" i="2"/>
  <c r="BL1195" i="2" s="1"/>
  <c r="BJ1183" i="2"/>
  <c r="BK1183" i="2"/>
  <c r="BL1183" i="2" s="1"/>
  <c r="BJ1171" i="2"/>
  <c r="BK1171" i="2"/>
  <c r="BL1171" i="2" s="1"/>
  <c r="BJ1159" i="2"/>
  <c r="BK1159" i="2"/>
  <c r="BL1159" i="2" s="1"/>
  <c r="BJ1147" i="2"/>
  <c r="BK1147" i="2"/>
  <c r="BL1147" i="2" s="1"/>
  <c r="BJ1135" i="2"/>
  <c r="BK1135" i="2"/>
  <c r="BL1135" i="2" s="1"/>
  <c r="BJ1123" i="2"/>
  <c r="BK1123" i="2"/>
  <c r="BL1123" i="2" s="1"/>
  <c r="BJ1111" i="2"/>
  <c r="BK1111" i="2"/>
  <c r="BL1111" i="2" s="1"/>
  <c r="BJ1099" i="2"/>
  <c r="BK1099" i="2"/>
  <c r="BL1099" i="2" s="1"/>
  <c r="BJ1087" i="2"/>
  <c r="BK1087" i="2"/>
  <c r="BL1087" i="2" s="1"/>
  <c r="BJ1063" i="2"/>
  <c r="BK1063" i="2"/>
  <c r="BL1063" i="2" s="1"/>
  <c r="BJ1051" i="2"/>
  <c r="BK1051" i="2"/>
  <c r="BL1051" i="2" s="1"/>
  <c r="BJ1039" i="2"/>
  <c r="BK1039" i="2"/>
  <c r="BL1039" i="2" s="1"/>
  <c r="BJ1027" i="2"/>
  <c r="BK1027" i="2"/>
  <c r="BL1027" i="2" s="1"/>
  <c r="BJ1015" i="2"/>
  <c r="BK1015" i="2"/>
  <c r="BL1015" i="2" s="1"/>
  <c r="BJ1003" i="2"/>
  <c r="BK1003" i="2"/>
  <c r="BL1003" i="2" s="1"/>
  <c r="BJ991" i="2"/>
  <c r="BK991" i="2"/>
  <c r="BL991" i="2" s="1"/>
  <c r="BJ979" i="2"/>
  <c r="BK979" i="2"/>
  <c r="BL979" i="2" s="1"/>
  <c r="BJ967" i="2"/>
  <c r="BK967" i="2"/>
  <c r="BL967" i="2" s="1"/>
  <c r="BJ955" i="2"/>
  <c r="BK955" i="2"/>
  <c r="BL955" i="2" s="1"/>
  <c r="BJ943" i="2"/>
  <c r="BK943" i="2"/>
  <c r="BL943" i="2" s="1"/>
  <c r="BJ931" i="2"/>
  <c r="BK931" i="2"/>
  <c r="BL931" i="2" s="1"/>
  <c r="BJ919" i="2"/>
  <c r="BK919" i="2"/>
  <c r="BL919" i="2" s="1"/>
  <c r="BJ907" i="2"/>
  <c r="BK907" i="2"/>
  <c r="BL907" i="2" s="1"/>
  <c r="BJ895" i="2"/>
  <c r="BK895" i="2"/>
  <c r="BL895" i="2" s="1"/>
  <c r="BJ883" i="2"/>
  <c r="BK883" i="2"/>
  <c r="BL883" i="2" s="1"/>
  <c r="BJ871" i="2"/>
  <c r="BK871" i="2"/>
  <c r="BL871" i="2" s="1"/>
  <c r="BJ859" i="2"/>
  <c r="BK859" i="2"/>
  <c r="BL859" i="2" s="1"/>
  <c r="BJ847" i="2"/>
  <c r="BK847" i="2"/>
  <c r="BL847" i="2" s="1"/>
  <c r="BJ835" i="2"/>
  <c r="BK835" i="2"/>
  <c r="BL835" i="2" s="1"/>
  <c r="BJ823" i="2"/>
  <c r="BK823" i="2"/>
  <c r="BL823" i="2" s="1"/>
  <c r="BJ811" i="2"/>
  <c r="BK811" i="2"/>
  <c r="BL811" i="2" s="1"/>
  <c r="BJ799" i="2"/>
  <c r="BK799" i="2"/>
  <c r="BL799" i="2" s="1"/>
  <c r="BJ787" i="2"/>
  <c r="BK787" i="2"/>
  <c r="BL787" i="2" s="1"/>
  <c r="BJ775" i="2"/>
  <c r="BK775" i="2"/>
  <c r="BL775" i="2" s="1"/>
  <c r="BJ763" i="2"/>
  <c r="BK763" i="2"/>
  <c r="BL763" i="2" s="1"/>
  <c r="BJ751" i="2"/>
  <c r="BK751" i="2"/>
  <c r="BL751" i="2" s="1"/>
  <c r="BJ739" i="2"/>
  <c r="BK739" i="2"/>
  <c r="BL739" i="2" s="1"/>
  <c r="BJ727" i="2"/>
  <c r="BK727" i="2"/>
  <c r="BL727" i="2" s="1"/>
  <c r="BJ715" i="2"/>
  <c r="BK715" i="2"/>
  <c r="BL715" i="2" s="1"/>
  <c r="BJ703" i="2"/>
  <c r="BK703" i="2"/>
  <c r="BL703" i="2" s="1"/>
  <c r="BJ691" i="2"/>
  <c r="BK691" i="2"/>
  <c r="BL691" i="2" s="1"/>
  <c r="BJ679" i="2"/>
  <c r="BK679" i="2"/>
  <c r="BL679" i="2" s="1"/>
  <c r="BJ667" i="2"/>
  <c r="BK667" i="2"/>
  <c r="BL667" i="2" s="1"/>
  <c r="BJ655" i="2"/>
  <c r="BK655" i="2"/>
  <c r="BL655" i="2" s="1"/>
  <c r="BJ643" i="2"/>
  <c r="BK643" i="2"/>
  <c r="BL643" i="2" s="1"/>
  <c r="BJ631" i="2"/>
  <c r="BK631" i="2"/>
  <c r="BL631" i="2" s="1"/>
  <c r="BJ619" i="2"/>
  <c r="BK619" i="2"/>
  <c r="BL619" i="2" s="1"/>
  <c r="BJ607" i="2"/>
  <c r="BK607" i="2"/>
  <c r="BL607" i="2" s="1"/>
  <c r="BJ595" i="2"/>
  <c r="BK595" i="2"/>
  <c r="BL595" i="2" s="1"/>
  <c r="BJ583" i="2"/>
  <c r="BK583" i="2"/>
  <c r="BL583" i="2" s="1"/>
  <c r="BJ571" i="2"/>
  <c r="BK571" i="2"/>
  <c r="BL571" i="2" s="1"/>
  <c r="BJ559" i="2"/>
  <c r="BK559" i="2"/>
  <c r="BL559" i="2" s="1"/>
  <c r="BJ547" i="2"/>
  <c r="BK547" i="2"/>
  <c r="BL547" i="2" s="1"/>
  <c r="BJ535" i="2"/>
  <c r="BK535" i="2"/>
  <c r="BL535" i="2" s="1"/>
  <c r="BJ523" i="2"/>
  <c r="BK523" i="2"/>
  <c r="BL523" i="2" s="1"/>
  <c r="BJ511" i="2"/>
  <c r="BK511" i="2"/>
  <c r="BL511" i="2" s="1"/>
  <c r="BJ499" i="2"/>
  <c r="BK499" i="2"/>
  <c r="BL499" i="2" s="1"/>
  <c r="BJ487" i="2"/>
  <c r="BK487" i="2"/>
  <c r="BL487" i="2" s="1"/>
  <c r="BJ475" i="2"/>
  <c r="BK475" i="2"/>
  <c r="BL475" i="2" s="1"/>
  <c r="BJ463" i="2"/>
  <c r="BK463" i="2"/>
  <c r="BL463" i="2" s="1"/>
  <c r="BJ451" i="2"/>
  <c r="BK451" i="2"/>
  <c r="BL451" i="2" s="1"/>
  <c r="BJ439" i="2"/>
  <c r="BK439" i="2"/>
  <c r="BL439" i="2" s="1"/>
  <c r="BK2063" i="2"/>
  <c r="BL2063" i="2" s="1"/>
  <c r="BK2015" i="2"/>
  <c r="BL2015" i="2" s="1"/>
  <c r="BK1967" i="2"/>
  <c r="BL1967" i="2" s="1"/>
  <c r="BK1919" i="2"/>
  <c r="BL1919" i="2" s="1"/>
  <c r="BK1868" i="2"/>
  <c r="BL1868" i="2" s="1"/>
  <c r="BK1816" i="2"/>
  <c r="BL1816" i="2" s="1"/>
  <c r="BK1760" i="2"/>
  <c r="BL1760" i="2" s="1"/>
  <c r="BK1708" i="2"/>
  <c r="BL1708" i="2" s="1"/>
  <c r="BK1651" i="2"/>
  <c r="BL1651" i="2" s="1"/>
  <c r="BK1594" i="2"/>
  <c r="BL1594" i="2" s="1"/>
  <c r="BK1484" i="2"/>
  <c r="BL1484" i="2" s="1"/>
  <c r="BK1187" i="2"/>
  <c r="BL1187" i="2" s="1"/>
  <c r="BK1008" i="2"/>
  <c r="BL1008" i="2" s="1"/>
  <c r="BK785" i="2"/>
  <c r="BL785" i="2" s="1"/>
  <c r="BJ1895" i="2"/>
  <c r="BK1895" i="2"/>
  <c r="BL1895" i="2" s="1"/>
  <c r="BJ1763" i="2"/>
  <c r="BK1763" i="2"/>
  <c r="BL1763" i="2" s="1"/>
  <c r="BJ1595" i="2"/>
  <c r="BK1595" i="2"/>
  <c r="BL1595" i="2" s="1"/>
  <c r="BJ1499" i="2"/>
  <c r="BK1499" i="2"/>
  <c r="BL1499" i="2" s="1"/>
  <c r="BJ1439" i="2"/>
  <c r="BK1439" i="2"/>
  <c r="BL1439" i="2" s="1"/>
  <c r="BJ1379" i="2"/>
  <c r="BK1379" i="2"/>
  <c r="BL1379" i="2" s="1"/>
  <c r="BJ1343" i="2"/>
  <c r="BK1343" i="2"/>
  <c r="BL1343" i="2" s="1"/>
  <c r="BJ1235" i="2"/>
  <c r="BK1235" i="2"/>
  <c r="BL1235" i="2" s="1"/>
  <c r="BJ1103" i="2"/>
  <c r="BK1103" i="2"/>
  <c r="BL1103" i="2" s="1"/>
  <c r="BJ995" i="2"/>
  <c r="BK995" i="2"/>
  <c r="BL995" i="2" s="1"/>
  <c r="BJ899" i="2"/>
  <c r="BK899" i="2"/>
  <c r="BL899" i="2" s="1"/>
  <c r="BJ815" i="2"/>
  <c r="BK815" i="2"/>
  <c r="BL815" i="2" s="1"/>
  <c r="BJ731" i="2"/>
  <c r="BK731" i="2"/>
  <c r="BL731" i="2" s="1"/>
  <c r="BJ659" i="2"/>
  <c r="BK659" i="2"/>
  <c r="BL659" i="2" s="1"/>
  <c r="BJ611" i="2"/>
  <c r="BK611" i="2"/>
  <c r="BL611" i="2" s="1"/>
  <c r="BJ563" i="2"/>
  <c r="BK563" i="2"/>
  <c r="BL563" i="2" s="1"/>
  <c r="BJ503" i="2"/>
  <c r="BK503" i="2"/>
  <c r="BL503" i="2" s="1"/>
  <c r="BJ455" i="2"/>
  <c r="BK455" i="2"/>
  <c r="BL455" i="2" s="1"/>
  <c r="BJ419" i="2"/>
  <c r="BK419" i="2"/>
  <c r="BL419" i="2" s="1"/>
  <c r="BJ359" i="2"/>
  <c r="BK359" i="2"/>
  <c r="BL359" i="2" s="1"/>
  <c r="BJ215" i="2"/>
  <c r="BK215" i="2"/>
  <c r="BL215" i="2" s="1"/>
  <c r="BJ2326" i="2"/>
  <c r="BK2326" i="2"/>
  <c r="BL2326" i="2" s="1"/>
  <c r="BJ1894" i="2"/>
  <c r="BK1894" i="2"/>
  <c r="BL1894" i="2" s="1"/>
  <c r="BJ1786" i="2"/>
  <c r="BK1786" i="2"/>
  <c r="BL1786" i="2" s="1"/>
  <c r="BJ1714" i="2"/>
  <c r="BK1714" i="2"/>
  <c r="BL1714" i="2" s="1"/>
  <c r="BJ1630" i="2"/>
  <c r="BK1630" i="2"/>
  <c r="BL1630" i="2" s="1"/>
  <c r="BJ1558" i="2"/>
  <c r="BK1558" i="2"/>
  <c r="BL1558" i="2" s="1"/>
  <c r="BJ1486" i="2"/>
  <c r="BK1486" i="2"/>
  <c r="BL1486" i="2" s="1"/>
  <c r="BJ1366" i="2"/>
  <c r="BK1366" i="2"/>
  <c r="BL1366" i="2" s="1"/>
  <c r="BJ1318" i="2"/>
  <c r="BK1318" i="2"/>
  <c r="BL1318" i="2" s="1"/>
  <c r="BJ1270" i="2"/>
  <c r="BK1270" i="2"/>
  <c r="BL1270" i="2" s="1"/>
  <c r="BJ1186" i="2"/>
  <c r="BK1186" i="2"/>
  <c r="BL1186" i="2" s="1"/>
  <c r="BJ1054" i="2"/>
  <c r="BK1054" i="2"/>
  <c r="BL1054" i="2" s="1"/>
  <c r="BJ958" i="2"/>
  <c r="BK958" i="2"/>
  <c r="BL958" i="2" s="1"/>
  <c r="BJ802" i="2"/>
  <c r="BK802" i="2"/>
  <c r="BL802" i="2" s="1"/>
  <c r="BJ730" i="2"/>
  <c r="BK730" i="2"/>
  <c r="BL730" i="2" s="1"/>
  <c r="BJ682" i="2"/>
  <c r="BK682" i="2"/>
  <c r="BL682" i="2" s="1"/>
  <c r="BJ598" i="2"/>
  <c r="BK598" i="2"/>
  <c r="BL598" i="2" s="1"/>
  <c r="BJ538" i="2"/>
  <c r="BK538" i="2"/>
  <c r="BL538" i="2" s="1"/>
  <c r="BJ430" i="2"/>
  <c r="BK430" i="2"/>
  <c r="BL430" i="2" s="1"/>
  <c r="BJ394" i="2"/>
  <c r="BK394" i="2"/>
  <c r="BL394" i="2" s="1"/>
  <c r="BJ358" i="2"/>
  <c r="BK358" i="2"/>
  <c r="BL358" i="2" s="1"/>
  <c r="BJ310" i="2"/>
  <c r="BK310" i="2"/>
  <c r="BL310" i="2" s="1"/>
  <c r="BJ274" i="2"/>
  <c r="BK274" i="2"/>
  <c r="BL274" i="2" s="1"/>
  <c r="BJ154" i="2"/>
  <c r="BK154" i="2"/>
  <c r="BL154" i="2" s="1"/>
  <c r="BJ106" i="2"/>
  <c r="BK106" i="2"/>
  <c r="BL106" i="2" s="1"/>
  <c r="BJ58" i="2"/>
  <c r="BK58" i="2"/>
  <c r="BL58" i="2" s="1"/>
  <c r="BJ10" i="2"/>
  <c r="BK10" i="2"/>
  <c r="BL10" i="2" s="1"/>
  <c r="BJ2433" i="2"/>
  <c r="BK2433" i="2"/>
  <c r="BL2433" i="2" s="1"/>
  <c r="BJ2373" i="2"/>
  <c r="BK2373" i="2"/>
  <c r="BL2373" i="2" s="1"/>
  <c r="BJ2241" i="2"/>
  <c r="BK2241" i="2"/>
  <c r="BL2241" i="2" s="1"/>
  <c r="BJ2133" i="2"/>
  <c r="BK2133" i="2"/>
  <c r="BL2133" i="2" s="1"/>
  <c r="BJ2444" i="2"/>
  <c r="BK2444" i="2"/>
  <c r="BL2444" i="2" s="1"/>
  <c r="BJ2347" i="2"/>
  <c r="BK2347" i="2"/>
  <c r="BL2347" i="2" s="1"/>
  <c r="BJ2299" i="2"/>
  <c r="BK2299" i="2"/>
  <c r="BL2299" i="2" s="1"/>
  <c r="BJ2358" i="2"/>
  <c r="BK2358" i="2"/>
  <c r="BL2358" i="2" s="1"/>
  <c r="BJ2346" i="2"/>
  <c r="BK2346" i="2"/>
  <c r="BL2346" i="2" s="1"/>
  <c r="BJ2322" i="2"/>
  <c r="BK2322" i="2"/>
  <c r="BL2322" i="2" s="1"/>
  <c r="BJ2310" i="2"/>
  <c r="BK2310" i="2"/>
  <c r="BL2310" i="2" s="1"/>
  <c r="BJ2298" i="2"/>
  <c r="BK2298" i="2"/>
  <c r="BL2298" i="2" s="1"/>
  <c r="BJ2274" i="2"/>
  <c r="BK2274" i="2"/>
  <c r="BL2274" i="2" s="1"/>
  <c r="BJ2250" i="2"/>
  <c r="BK2250" i="2"/>
  <c r="BL2250" i="2" s="1"/>
  <c r="BJ2226" i="2"/>
  <c r="BK2226" i="2"/>
  <c r="BL2226" i="2" s="1"/>
  <c r="BJ2214" i="2"/>
  <c r="BK2214" i="2"/>
  <c r="BL2214" i="2" s="1"/>
  <c r="BJ2178" i="2"/>
  <c r="BK2178" i="2"/>
  <c r="BL2178" i="2" s="1"/>
  <c r="BJ2154" i="2"/>
  <c r="BK2154" i="2"/>
  <c r="BL2154" i="2" s="1"/>
  <c r="BJ2130" i="2"/>
  <c r="BK2130" i="2"/>
  <c r="BL2130" i="2" s="1"/>
  <c r="BJ2118" i="2"/>
  <c r="BK2118" i="2"/>
  <c r="BL2118" i="2" s="1"/>
  <c r="BJ2106" i="2"/>
  <c r="BK2106" i="2"/>
  <c r="BL2106" i="2" s="1"/>
  <c r="BJ2070" i="2"/>
  <c r="BK2070" i="2"/>
  <c r="BL2070" i="2" s="1"/>
  <c r="BJ2058" i="2"/>
  <c r="BK2058" i="2"/>
  <c r="BL2058" i="2" s="1"/>
  <c r="BJ2022" i="2"/>
  <c r="BK2022" i="2"/>
  <c r="BL2022" i="2" s="1"/>
  <c r="BJ1986" i="2"/>
  <c r="BK1986" i="2"/>
  <c r="BL1986" i="2" s="1"/>
  <c r="BJ1974" i="2"/>
  <c r="BK1974" i="2"/>
  <c r="BL1974" i="2" s="1"/>
  <c r="BJ1938" i="2"/>
  <c r="BK1938" i="2"/>
  <c r="BL1938" i="2" s="1"/>
  <c r="BJ1770" i="2"/>
  <c r="BK1770" i="2"/>
  <c r="BL1770" i="2" s="1"/>
  <c r="BJ1734" i="2"/>
  <c r="BK1734" i="2"/>
  <c r="BL1734" i="2" s="1"/>
  <c r="BJ1662" i="2"/>
  <c r="BK1662" i="2"/>
  <c r="BL1662" i="2" s="1"/>
  <c r="BJ1638" i="2"/>
  <c r="BK1638" i="2"/>
  <c r="BL1638" i="2" s="1"/>
  <c r="BJ1626" i="2"/>
  <c r="BK1626" i="2"/>
  <c r="BL1626" i="2" s="1"/>
  <c r="BJ1602" i="2"/>
  <c r="BK1602" i="2"/>
  <c r="BL1602" i="2" s="1"/>
  <c r="BJ1578" i="2"/>
  <c r="BK1578" i="2"/>
  <c r="BL1578" i="2" s="1"/>
  <c r="BJ1566" i="2"/>
  <c r="BK1566" i="2"/>
  <c r="BL1566" i="2" s="1"/>
  <c r="BJ1554" i="2"/>
  <c r="BK1554" i="2"/>
  <c r="BL1554" i="2" s="1"/>
  <c r="BJ1542" i="2"/>
  <c r="BK1542" i="2"/>
  <c r="BL1542" i="2" s="1"/>
  <c r="BJ1530" i="2"/>
  <c r="BK1530" i="2"/>
  <c r="BL1530" i="2" s="1"/>
  <c r="BJ1518" i="2"/>
  <c r="BK1518" i="2"/>
  <c r="BL1518" i="2" s="1"/>
  <c r="BJ1506" i="2"/>
  <c r="BK1506" i="2"/>
  <c r="BL1506" i="2" s="1"/>
  <c r="BJ1494" i="2"/>
  <c r="BK1494" i="2"/>
  <c r="BL1494" i="2" s="1"/>
  <c r="BJ1470" i="2"/>
  <c r="BK1470" i="2"/>
  <c r="BL1470" i="2" s="1"/>
  <c r="BJ1458" i="2"/>
  <c r="BK1458" i="2"/>
  <c r="BL1458" i="2" s="1"/>
  <c r="BJ1446" i="2"/>
  <c r="BK1446" i="2"/>
  <c r="BL1446" i="2" s="1"/>
  <c r="BJ1434" i="2"/>
  <c r="BK1434" i="2"/>
  <c r="BL1434" i="2" s="1"/>
  <c r="BJ1422" i="2"/>
  <c r="BK1422" i="2"/>
  <c r="BL1422" i="2" s="1"/>
  <c r="BJ1410" i="2"/>
  <c r="BK1410" i="2"/>
  <c r="BL1410" i="2" s="1"/>
  <c r="BJ1386" i="2"/>
  <c r="BK1386" i="2"/>
  <c r="BL1386" i="2" s="1"/>
  <c r="BJ1374" i="2"/>
  <c r="BK1374" i="2"/>
  <c r="BL1374" i="2" s="1"/>
  <c r="BJ1362" i="2"/>
  <c r="BK1362" i="2"/>
  <c r="BL1362" i="2" s="1"/>
  <c r="BJ1350" i="2"/>
  <c r="BK1350" i="2"/>
  <c r="BL1350" i="2" s="1"/>
  <c r="BJ1338" i="2"/>
  <c r="BK1338" i="2"/>
  <c r="BL1338" i="2" s="1"/>
  <c r="BJ1326" i="2"/>
  <c r="BK1326" i="2"/>
  <c r="BL1326" i="2" s="1"/>
  <c r="BJ1314" i="2"/>
  <c r="BK1314" i="2"/>
  <c r="BL1314" i="2" s="1"/>
  <c r="BJ1302" i="2"/>
  <c r="BK1302" i="2"/>
  <c r="BL1302" i="2" s="1"/>
  <c r="BJ1290" i="2"/>
  <c r="BK1290" i="2"/>
  <c r="BL1290" i="2" s="1"/>
  <c r="BJ1278" i="2"/>
  <c r="BK1278" i="2"/>
  <c r="BL1278" i="2" s="1"/>
  <c r="BJ1266" i="2"/>
  <c r="BK1266" i="2"/>
  <c r="BL1266" i="2" s="1"/>
  <c r="BJ1254" i="2"/>
  <c r="BK1254" i="2"/>
  <c r="BL1254" i="2" s="1"/>
  <c r="BJ1242" i="2"/>
  <c r="BK1242" i="2"/>
  <c r="BL1242" i="2" s="1"/>
  <c r="BJ1230" i="2"/>
  <c r="BK1230" i="2"/>
  <c r="BL1230" i="2" s="1"/>
  <c r="BJ1218" i="2"/>
  <c r="BK1218" i="2"/>
  <c r="BL1218" i="2" s="1"/>
  <c r="BJ1206" i="2"/>
  <c r="BK1206" i="2"/>
  <c r="BL1206" i="2" s="1"/>
  <c r="BJ1194" i="2"/>
  <c r="BK1194" i="2"/>
  <c r="BL1194" i="2" s="1"/>
  <c r="BJ1182" i="2"/>
  <c r="BK1182" i="2"/>
  <c r="BL1182" i="2" s="1"/>
  <c r="BJ1170" i="2"/>
  <c r="BK1170" i="2"/>
  <c r="BL1170" i="2" s="1"/>
  <c r="BJ1158" i="2"/>
  <c r="BK1158" i="2"/>
  <c r="BL1158" i="2" s="1"/>
  <c r="BJ1146" i="2"/>
  <c r="BK1146" i="2"/>
  <c r="BL1146" i="2" s="1"/>
  <c r="BJ1134" i="2"/>
  <c r="BK1134" i="2"/>
  <c r="BL1134" i="2" s="1"/>
  <c r="BJ1122" i="2"/>
  <c r="BK1122" i="2"/>
  <c r="BL1122" i="2" s="1"/>
  <c r="BJ1110" i="2"/>
  <c r="BK1110" i="2"/>
  <c r="BL1110" i="2" s="1"/>
  <c r="BJ1098" i="2"/>
  <c r="BK1098" i="2"/>
  <c r="BL1098" i="2" s="1"/>
  <c r="BJ1086" i="2"/>
  <c r="BK1086" i="2"/>
  <c r="BL1086" i="2" s="1"/>
  <c r="BJ1062" i="2"/>
  <c r="BK1062" i="2"/>
  <c r="BL1062" i="2" s="1"/>
  <c r="BJ1050" i="2"/>
  <c r="BK1050" i="2"/>
  <c r="BL1050" i="2" s="1"/>
  <c r="BJ1038" i="2"/>
  <c r="BK1038" i="2"/>
  <c r="BL1038" i="2" s="1"/>
  <c r="BJ1026" i="2"/>
  <c r="BK1026" i="2"/>
  <c r="BL1026" i="2" s="1"/>
  <c r="BJ1014" i="2"/>
  <c r="BK1014" i="2"/>
  <c r="BL1014" i="2" s="1"/>
  <c r="BJ1002" i="2"/>
  <c r="BK1002" i="2"/>
  <c r="BL1002" i="2" s="1"/>
  <c r="BJ990" i="2"/>
  <c r="BK990" i="2"/>
  <c r="BL990" i="2" s="1"/>
  <c r="BJ978" i="2"/>
  <c r="BK978" i="2"/>
  <c r="BL978" i="2" s="1"/>
  <c r="BJ966" i="2"/>
  <c r="BK966" i="2"/>
  <c r="BL966" i="2" s="1"/>
  <c r="BJ954" i="2"/>
  <c r="BK954" i="2"/>
  <c r="BL954" i="2" s="1"/>
  <c r="BJ942" i="2"/>
  <c r="BK942" i="2"/>
  <c r="BL942" i="2" s="1"/>
  <c r="BJ930" i="2"/>
  <c r="BK930" i="2"/>
  <c r="BL930" i="2" s="1"/>
  <c r="BJ918" i="2"/>
  <c r="BK918" i="2"/>
  <c r="BL918" i="2" s="1"/>
  <c r="BJ906" i="2"/>
  <c r="BK906" i="2"/>
  <c r="BL906" i="2" s="1"/>
  <c r="BJ894" i="2"/>
  <c r="BK894" i="2"/>
  <c r="BL894" i="2" s="1"/>
  <c r="BJ882" i="2"/>
  <c r="BK882" i="2"/>
  <c r="BL882" i="2" s="1"/>
  <c r="BJ870" i="2"/>
  <c r="BK870" i="2"/>
  <c r="BL870" i="2" s="1"/>
  <c r="BJ858" i="2"/>
  <c r="BK858" i="2"/>
  <c r="BL858" i="2" s="1"/>
  <c r="BJ846" i="2"/>
  <c r="BK846" i="2"/>
  <c r="BL846" i="2" s="1"/>
  <c r="BJ834" i="2"/>
  <c r="BK834" i="2"/>
  <c r="BL834" i="2" s="1"/>
  <c r="BJ822" i="2"/>
  <c r="BK822" i="2"/>
  <c r="BL822" i="2" s="1"/>
  <c r="BJ810" i="2"/>
  <c r="BK810" i="2"/>
  <c r="BL810" i="2" s="1"/>
  <c r="BJ798" i="2"/>
  <c r="BK798" i="2"/>
  <c r="BL798" i="2" s="1"/>
  <c r="BJ786" i="2"/>
  <c r="BK786" i="2"/>
  <c r="BL786" i="2" s="1"/>
  <c r="BJ774" i="2"/>
  <c r="BK774" i="2"/>
  <c r="BL774" i="2" s="1"/>
  <c r="BJ762" i="2"/>
  <c r="BK762" i="2"/>
  <c r="BL762" i="2" s="1"/>
  <c r="BJ750" i="2"/>
  <c r="BK750" i="2"/>
  <c r="BL750" i="2" s="1"/>
  <c r="BJ738" i="2"/>
  <c r="BK738" i="2"/>
  <c r="BL738" i="2" s="1"/>
  <c r="BJ726" i="2"/>
  <c r="BK726" i="2"/>
  <c r="BL726" i="2" s="1"/>
  <c r="BJ714" i="2"/>
  <c r="BK714" i="2"/>
  <c r="BL714" i="2" s="1"/>
  <c r="BJ702" i="2"/>
  <c r="BK702" i="2"/>
  <c r="BL702" i="2" s="1"/>
  <c r="BJ690" i="2"/>
  <c r="BK690" i="2"/>
  <c r="BL690" i="2" s="1"/>
  <c r="BJ678" i="2"/>
  <c r="BK678" i="2"/>
  <c r="BL678" i="2" s="1"/>
  <c r="BJ666" i="2"/>
  <c r="BK666" i="2"/>
  <c r="BL666" i="2" s="1"/>
  <c r="BJ642" i="2"/>
  <c r="BK642" i="2"/>
  <c r="BL642" i="2" s="1"/>
  <c r="BJ630" i="2"/>
  <c r="BK630" i="2"/>
  <c r="BL630" i="2" s="1"/>
  <c r="BJ618" i="2"/>
  <c r="BK618" i="2"/>
  <c r="BL618" i="2" s="1"/>
  <c r="BJ606" i="2"/>
  <c r="BK606" i="2"/>
  <c r="BL606" i="2" s="1"/>
  <c r="BJ594" i="2"/>
  <c r="BK594" i="2"/>
  <c r="BL594" i="2" s="1"/>
  <c r="BJ582" i="2"/>
  <c r="BK582" i="2"/>
  <c r="BL582" i="2" s="1"/>
  <c r="BJ570" i="2"/>
  <c r="BK570" i="2"/>
  <c r="BL570" i="2" s="1"/>
  <c r="BJ558" i="2"/>
  <c r="BK558" i="2"/>
  <c r="BL558" i="2" s="1"/>
  <c r="BJ546" i="2"/>
  <c r="BK546" i="2"/>
  <c r="BL546" i="2" s="1"/>
  <c r="BJ534" i="2"/>
  <c r="BK534" i="2"/>
  <c r="BL534" i="2" s="1"/>
  <c r="BJ522" i="2"/>
  <c r="BK522" i="2"/>
  <c r="BL522" i="2" s="1"/>
  <c r="BJ510" i="2"/>
  <c r="BK510" i="2"/>
  <c r="BL510" i="2" s="1"/>
  <c r="BJ498" i="2"/>
  <c r="BK498" i="2"/>
  <c r="BL498" i="2" s="1"/>
  <c r="BJ486" i="2"/>
  <c r="BK486" i="2"/>
  <c r="BL486" i="2" s="1"/>
  <c r="BJ474" i="2"/>
  <c r="BK474" i="2"/>
  <c r="BL474" i="2" s="1"/>
  <c r="BJ462" i="2"/>
  <c r="BK462" i="2"/>
  <c r="BL462" i="2" s="1"/>
  <c r="BJ450" i="2"/>
  <c r="BK450" i="2"/>
  <c r="BL450" i="2" s="1"/>
  <c r="BJ438" i="2"/>
  <c r="BK438" i="2"/>
  <c r="BL438" i="2" s="1"/>
  <c r="BJ426" i="2"/>
  <c r="BK426" i="2"/>
  <c r="BL426" i="2" s="1"/>
  <c r="BJ414" i="2"/>
  <c r="BK414" i="2"/>
  <c r="BL414" i="2" s="1"/>
  <c r="BJ402" i="2"/>
  <c r="BK402" i="2"/>
  <c r="BL402" i="2" s="1"/>
  <c r="BK2446" i="2"/>
  <c r="BL2446" i="2" s="1"/>
  <c r="BK2398" i="2"/>
  <c r="BL2398" i="2" s="1"/>
  <c r="BK2350" i="2"/>
  <c r="BL2350" i="2" s="1"/>
  <c r="BK2302" i="2"/>
  <c r="BL2302" i="2" s="1"/>
  <c r="BK2254" i="2"/>
  <c r="BL2254" i="2" s="1"/>
  <c r="BK2206" i="2"/>
  <c r="BL2206" i="2" s="1"/>
  <c r="BK2158" i="2"/>
  <c r="BL2158" i="2" s="1"/>
  <c r="BK2110" i="2"/>
  <c r="BL2110" i="2" s="1"/>
  <c r="BK2062" i="2"/>
  <c r="BL2062" i="2" s="1"/>
  <c r="BK2014" i="2"/>
  <c r="BL2014" i="2" s="1"/>
  <c r="BK1966" i="2"/>
  <c r="BL1966" i="2" s="1"/>
  <c r="BK1918" i="2"/>
  <c r="BL1918" i="2" s="1"/>
  <c r="BK1867" i="2"/>
  <c r="BL1867" i="2" s="1"/>
  <c r="BK1812" i="2"/>
  <c r="BL1812" i="2" s="1"/>
  <c r="BK1759" i="2"/>
  <c r="BL1759" i="2" s="1"/>
  <c r="BK1704" i="2"/>
  <c r="BL1704" i="2" s="1"/>
  <c r="BK1650" i="2"/>
  <c r="BL1650" i="2" s="1"/>
  <c r="BK1590" i="2"/>
  <c r="BL1590" i="2" s="1"/>
  <c r="BK1482" i="2"/>
  <c r="BL1482" i="2" s="1"/>
  <c r="BK1345" i="2"/>
  <c r="BL1345" i="2" s="1"/>
  <c r="BK1185" i="2"/>
  <c r="BL1185" i="2" s="1"/>
  <c r="BK1006" i="2"/>
  <c r="BL1006" i="2" s="1"/>
  <c r="BJ2039" i="2"/>
  <c r="BK2039" i="2"/>
  <c r="BL2039" i="2" s="1"/>
  <c r="BJ1955" i="2"/>
  <c r="BK1955" i="2"/>
  <c r="BL1955" i="2" s="1"/>
  <c r="BJ1847" i="2"/>
  <c r="BK1847" i="2"/>
  <c r="BL1847" i="2" s="1"/>
  <c r="BJ1715" i="2"/>
  <c r="BK1715" i="2"/>
  <c r="BL1715" i="2" s="1"/>
  <c r="BJ1571" i="2"/>
  <c r="BK1571" i="2"/>
  <c r="BL1571" i="2" s="1"/>
  <c r="BJ1415" i="2"/>
  <c r="BK1415" i="2"/>
  <c r="BL1415" i="2" s="1"/>
  <c r="BJ1247" i="2"/>
  <c r="BK1247" i="2"/>
  <c r="BL1247" i="2" s="1"/>
  <c r="BJ1067" i="2"/>
  <c r="BK1067" i="2"/>
  <c r="BL1067" i="2" s="1"/>
  <c r="BJ935" i="2"/>
  <c r="BK935" i="2"/>
  <c r="BL935" i="2" s="1"/>
  <c r="BJ791" i="2"/>
  <c r="BK791" i="2"/>
  <c r="BL791" i="2" s="1"/>
  <c r="BJ647" i="2"/>
  <c r="BK647" i="2"/>
  <c r="BL647" i="2" s="1"/>
  <c r="BJ155" i="2"/>
  <c r="BK155" i="2"/>
  <c r="BL155" i="2" s="1"/>
  <c r="BJ2458" i="2"/>
  <c r="BK2458" i="2"/>
  <c r="BL2458" i="2" s="1"/>
  <c r="BJ2374" i="2"/>
  <c r="BK2374" i="2"/>
  <c r="BL2374" i="2" s="1"/>
  <c r="BJ2230" i="2"/>
  <c r="BK2230" i="2"/>
  <c r="BL2230" i="2" s="1"/>
  <c r="BJ1978" i="2"/>
  <c r="BK1978" i="2"/>
  <c r="BL1978" i="2" s="1"/>
  <c r="BJ1750" i="2"/>
  <c r="BK1750" i="2"/>
  <c r="BL1750" i="2" s="1"/>
  <c r="BJ1198" i="2"/>
  <c r="BK1198" i="2"/>
  <c r="BL1198" i="2" s="1"/>
  <c r="BJ934" i="2"/>
  <c r="BK934" i="2"/>
  <c r="BL934" i="2" s="1"/>
  <c r="BJ790" i="2"/>
  <c r="BK790" i="2"/>
  <c r="BL790" i="2" s="1"/>
  <c r="BJ610" i="2"/>
  <c r="BK610" i="2"/>
  <c r="BL610" i="2" s="1"/>
  <c r="BJ226" i="2"/>
  <c r="BK226" i="2"/>
  <c r="BL226" i="2" s="1"/>
  <c r="BJ2181" i="2"/>
  <c r="BK2181" i="2"/>
  <c r="BL2181" i="2" s="1"/>
  <c r="BJ2407" i="2"/>
  <c r="BK2407" i="2"/>
  <c r="BL2407" i="2" s="1"/>
  <c r="BJ2418" i="2"/>
  <c r="BK2418" i="2"/>
  <c r="BL2418" i="2" s="1"/>
  <c r="BJ2370" i="2"/>
  <c r="BK2370" i="2"/>
  <c r="BL2370" i="2" s="1"/>
  <c r="BJ2166" i="2"/>
  <c r="BK2166" i="2"/>
  <c r="BL2166" i="2" s="1"/>
  <c r="BJ2010" i="2"/>
  <c r="BK2010" i="2"/>
  <c r="BL2010" i="2" s="1"/>
  <c r="BJ1914" i="2"/>
  <c r="BK1914" i="2"/>
  <c r="BL1914" i="2" s="1"/>
  <c r="BJ1842" i="2"/>
  <c r="BK1842" i="2"/>
  <c r="BL1842" i="2" s="1"/>
  <c r="BJ2441" i="2"/>
  <c r="BK2441" i="2"/>
  <c r="BL2441" i="2" s="1"/>
  <c r="BJ2393" i="2"/>
  <c r="BK2393" i="2"/>
  <c r="BL2393" i="2" s="1"/>
  <c r="BJ2345" i="2"/>
  <c r="BK2345" i="2"/>
  <c r="BL2345" i="2" s="1"/>
  <c r="BJ2297" i="2"/>
  <c r="BK2297" i="2"/>
  <c r="BL2297" i="2" s="1"/>
  <c r="BJ2261" i="2"/>
  <c r="BK2261" i="2"/>
  <c r="BL2261" i="2" s="1"/>
  <c r="BJ2213" i="2"/>
  <c r="BK2213" i="2"/>
  <c r="BL2213" i="2" s="1"/>
  <c r="BJ2141" i="2"/>
  <c r="BK2141" i="2"/>
  <c r="BL2141" i="2" s="1"/>
  <c r="BJ2105" i="2"/>
  <c r="BK2105" i="2"/>
  <c r="BL2105" i="2" s="1"/>
  <c r="BJ2069" i="2"/>
  <c r="BK2069" i="2"/>
  <c r="BL2069" i="2" s="1"/>
  <c r="BJ2021" i="2"/>
  <c r="BK2021" i="2"/>
  <c r="BL2021" i="2" s="1"/>
  <c r="BJ1973" i="2"/>
  <c r="BK1973" i="2"/>
  <c r="BL1973" i="2" s="1"/>
  <c r="BJ1949" i="2"/>
  <c r="BK1949" i="2"/>
  <c r="BL1949" i="2" s="1"/>
  <c r="BJ1925" i="2"/>
  <c r="BK1925" i="2"/>
  <c r="BL1925" i="2" s="1"/>
  <c r="BJ1913" i="2"/>
  <c r="BK1913" i="2"/>
  <c r="BL1913" i="2" s="1"/>
  <c r="BJ1889" i="2"/>
  <c r="BK1889" i="2"/>
  <c r="BL1889" i="2" s="1"/>
  <c r="BJ1877" i="2"/>
  <c r="BK1877" i="2"/>
  <c r="BL1877" i="2" s="1"/>
  <c r="BJ1853" i="2"/>
  <c r="BK1853" i="2"/>
  <c r="BL1853" i="2" s="1"/>
  <c r="BJ1841" i="2"/>
  <c r="BK1841" i="2"/>
  <c r="BL1841" i="2" s="1"/>
  <c r="BJ1817" i="2"/>
  <c r="BK1817" i="2"/>
  <c r="BL1817" i="2" s="1"/>
  <c r="BJ1793" i="2"/>
  <c r="BK1793" i="2"/>
  <c r="BL1793" i="2" s="1"/>
  <c r="BJ1781" i="2"/>
  <c r="BK1781" i="2"/>
  <c r="BL1781" i="2" s="1"/>
  <c r="BJ1757" i="2"/>
  <c r="BK1757" i="2"/>
  <c r="BL1757" i="2" s="1"/>
  <c r="BJ1733" i="2"/>
  <c r="BK1733" i="2"/>
  <c r="BL1733" i="2" s="1"/>
  <c r="BJ1721" i="2"/>
  <c r="BK1721" i="2"/>
  <c r="BL1721" i="2" s="1"/>
  <c r="BJ1685" i="2"/>
  <c r="BK1685" i="2"/>
  <c r="BL1685" i="2" s="1"/>
  <c r="BJ1661" i="2"/>
  <c r="BK1661" i="2"/>
  <c r="BL1661" i="2" s="1"/>
  <c r="BJ1625" i="2"/>
  <c r="BK1625" i="2"/>
  <c r="BL1625" i="2" s="1"/>
  <c r="BJ1601" i="2"/>
  <c r="BK1601" i="2"/>
  <c r="BL1601" i="2" s="1"/>
  <c r="BJ1589" i="2"/>
  <c r="BK1589" i="2"/>
  <c r="BL1589" i="2" s="1"/>
  <c r="BJ1577" i="2"/>
  <c r="BK1577" i="2"/>
  <c r="BL1577" i="2" s="1"/>
  <c r="BJ1565" i="2"/>
  <c r="BK1565" i="2"/>
  <c r="BL1565" i="2" s="1"/>
  <c r="BJ1553" i="2"/>
  <c r="BK1553" i="2"/>
  <c r="BL1553" i="2" s="1"/>
  <c r="BJ1517" i="2"/>
  <c r="BK1517" i="2"/>
  <c r="BL1517" i="2" s="1"/>
  <c r="BJ1505" i="2"/>
  <c r="BK1505" i="2"/>
  <c r="BL1505" i="2" s="1"/>
  <c r="BJ1493" i="2"/>
  <c r="BK1493" i="2"/>
  <c r="BL1493" i="2" s="1"/>
  <c r="BJ1481" i="2"/>
  <c r="BK1481" i="2"/>
  <c r="BL1481" i="2" s="1"/>
  <c r="BJ1469" i="2"/>
  <c r="BK1469" i="2"/>
  <c r="BL1469" i="2" s="1"/>
  <c r="BJ1457" i="2"/>
  <c r="BK1457" i="2"/>
  <c r="BL1457" i="2" s="1"/>
  <c r="BJ1445" i="2"/>
  <c r="BK1445" i="2"/>
  <c r="BL1445" i="2" s="1"/>
  <c r="BJ1433" i="2"/>
  <c r="BK1433" i="2"/>
  <c r="BL1433" i="2" s="1"/>
  <c r="BJ1421" i="2"/>
  <c r="BK1421" i="2"/>
  <c r="BL1421" i="2" s="1"/>
  <c r="BJ1409" i="2"/>
  <c r="BK1409" i="2"/>
  <c r="BL1409" i="2" s="1"/>
  <c r="BJ1397" i="2"/>
  <c r="BK1397" i="2"/>
  <c r="BL1397" i="2" s="1"/>
  <c r="BJ1385" i="2"/>
  <c r="BK1385" i="2"/>
  <c r="BL1385" i="2" s="1"/>
  <c r="BJ1373" i="2"/>
  <c r="BK1373" i="2"/>
  <c r="BL1373" i="2" s="1"/>
  <c r="BJ1361" i="2"/>
  <c r="BK1361" i="2"/>
  <c r="BL1361" i="2" s="1"/>
  <c r="BJ1349" i="2"/>
  <c r="BK1349" i="2"/>
  <c r="BL1349" i="2" s="1"/>
  <c r="BJ1337" i="2"/>
  <c r="BK1337" i="2"/>
  <c r="BL1337" i="2" s="1"/>
  <c r="BJ1325" i="2"/>
  <c r="BK1325" i="2"/>
  <c r="BL1325" i="2" s="1"/>
  <c r="BJ1313" i="2"/>
  <c r="BK1313" i="2"/>
  <c r="BL1313" i="2" s="1"/>
  <c r="BJ1301" i="2"/>
  <c r="BK1301" i="2"/>
  <c r="BL1301" i="2" s="1"/>
  <c r="BJ1289" i="2"/>
  <c r="BK1289" i="2"/>
  <c r="BL1289" i="2" s="1"/>
  <c r="BJ1277" i="2"/>
  <c r="BK1277" i="2"/>
  <c r="BL1277" i="2" s="1"/>
  <c r="BJ1265" i="2"/>
  <c r="BK1265" i="2"/>
  <c r="BL1265" i="2" s="1"/>
  <c r="BJ1253" i="2"/>
  <c r="BK1253" i="2"/>
  <c r="BL1253" i="2" s="1"/>
  <c r="BJ1241" i="2"/>
  <c r="BK1241" i="2"/>
  <c r="BL1241" i="2" s="1"/>
  <c r="BJ1229" i="2"/>
  <c r="BK1229" i="2"/>
  <c r="BL1229" i="2" s="1"/>
  <c r="BJ1217" i="2"/>
  <c r="BK1217" i="2"/>
  <c r="BL1217" i="2" s="1"/>
  <c r="BJ1205" i="2"/>
  <c r="BK1205" i="2"/>
  <c r="BL1205" i="2" s="1"/>
  <c r="BJ1193" i="2"/>
  <c r="BK1193" i="2"/>
  <c r="BL1193" i="2" s="1"/>
  <c r="BJ1181" i="2"/>
  <c r="BK1181" i="2"/>
  <c r="BL1181" i="2" s="1"/>
  <c r="BJ1169" i="2"/>
  <c r="BK1169" i="2"/>
  <c r="BL1169" i="2" s="1"/>
  <c r="BJ1157" i="2"/>
  <c r="BK1157" i="2"/>
  <c r="BL1157" i="2" s="1"/>
  <c r="BJ1145" i="2"/>
  <c r="BK1145" i="2"/>
  <c r="BL1145" i="2" s="1"/>
  <c r="BJ1133" i="2"/>
  <c r="BK1133" i="2"/>
  <c r="BL1133" i="2" s="1"/>
  <c r="BJ1121" i="2"/>
  <c r="BK1121" i="2"/>
  <c r="BL1121" i="2" s="1"/>
  <c r="BJ1109" i="2"/>
  <c r="BK1109" i="2"/>
  <c r="BL1109" i="2" s="1"/>
  <c r="BJ1097" i="2"/>
  <c r="BK1097" i="2"/>
  <c r="BL1097" i="2" s="1"/>
  <c r="BJ1085" i="2"/>
  <c r="BK1085" i="2"/>
  <c r="BL1085" i="2" s="1"/>
  <c r="BJ1073" i="2"/>
  <c r="BK1073" i="2"/>
  <c r="BL1073" i="2" s="1"/>
  <c r="BJ1061" i="2"/>
  <c r="BK1061" i="2"/>
  <c r="BL1061" i="2" s="1"/>
  <c r="BJ1049" i="2"/>
  <c r="BK1049" i="2"/>
  <c r="BL1049" i="2" s="1"/>
  <c r="BJ1037" i="2"/>
  <c r="BK1037" i="2"/>
  <c r="BL1037" i="2" s="1"/>
  <c r="BJ1025" i="2"/>
  <c r="BK1025" i="2"/>
  <c r="BL1025" i="2" s="1"/>
  <c r="BJ1013" i="2"/>
  <c r="BK1013" i="2"/>
  <c r="BL1013" i="2" s="1"/>
  <c r="BJ1001" i="2"/>
  <c r="BK1001" i="2"/>
  <c r="BL1001" i="2" s="1"/>
  <c r="BJ989" i="2"/>
  <c r="BK989" i="2"/>
  <c r="BL989" i="2" s="1"/>
  <c r="BJ977" i="2"/>
  <c r="BK977" i="2"/>
  <c r="BL977" i="2" s="1"/>
  <c r="BJ965" i="2"/>
  <c r="BK965" i="2"/>
  <c r="BL965" i="2" s="1"/>
  <c r="BJ953" i="2"/>
  <c r="BK953" i="2"/>
  <c r="BL953" i="2" s="1"/>
  <c r="BJ929" i="2"/>
  <c r="BK929" i="2"/>
  <c r="BL929" i="2" s="1"/>
  <c r="BJ917" i="2"/>
  <c r="BK917" i="2"/>
  <c r="BL917" i="2" s="1"/>
  <c r="BJ905" i="2"/>
  <c r="BK905" i="2"/>
  <c r="BL905" i="2" s="1"/>
  <c r="BJ893" i="2"/>
  <c r="BK893" i="2"/>
  <c r="BL893" i="2" s="1"/>
  <c r="BJ881" i="2"/>
  <c r="BK881" i="2"/>
  <c r="BL881" i="2" s="1"/>
  <c r="BJ869" i="2"/>
  <c r="BK869" i="2"/>
  <c r="BL869" i="2" s="1"/>
  <c r="BJ857" i="2"/>
  <c r="BK857" i="2"/>
  <c r="BL857" i="2" s="1"/>
  <c r="BJ845" i="2"/>
  <c r="BK845" i="2"/>
  <c r="BL845" i="2" s="1"/>
  <c r="BJ833" i="2"/>
  <c r="BK833" i="2"/>
  <c r="BL833" i="2" s="1"/>
  <c r="BJ821" i="2"/>
  <c r="BK821" i="2"/>
  <c r="BL821" i="2" s="1"/>
  <c r="BJ809" i="2"/>
  <c r="BK809" i="2"/>
  <c r="BL809" i="2" s="1"/>
  <c r="BJ797" i="2"/>
  <c r="BK797" i="2"/>
  <c r="BL797" i="2" s="1"/>
  <c r="BJ773" i="2"/>
  <c r="BK773" i="2"/>
  <c r="BL773" i="2" s="1"/>
  <c r="BJ761" i="2"/>
  <c r="BK761" i="2"/>
  <c r="BL761" i="2" s="1"/>
  <c r="BJ749" i="2"/>
  <c r="BK749" i="2"/>
  <c r="BL749" i="2" s="1"/>
  <c r="BJ737" i="2"/>
  <c r="BK737" i="2"/>
  <c r="BL737" i="2" s="1"/>
  <c r="BJ725" i="2"/>
  <c r="BK725" i="2"/>
  <c r="BL725" i="2" s="1"/>
  <c r="BJ713" i="2"/>
  <c r="BK713" i="2"/>
  <c r="BL713" i="2" s="1"/>
  <c r="BJ701" i="2"/>
  <c r="BK701" i="2"/>
  <c r="BL701" i="2" s="1"/>
  <c r="BJ689" i="2"/>
  <c r="BK689" i="2"/>
  <c r="BL689" i="2" s="1"/>
  <c r="BJ677" i="2"/>
  <c r="BK677" i="2"/>
  <c r="BL677" i="2" s="1"/>
  <c r="BJ665" i="2"/>
  <c r="BK665" i="2"/>
  <c r="BL665" i="2" s="1"/>
  <c r="BJ653" i="2"/>
  <c r="BK653" i="2"/>
  <c r="BL653" i="2" s="1"/>
  <c r="BJ641" i="2"/>
  <c r="BK641" i="2"/>
  <c r="BL641" i="2" s="1"/>
  <c r="BJ629" i="2"/>
  <c r="BK629" i="2"/>
  <c r="BL629" i="2" s="1"/>
  <c r="BJ605" i="2"/>
  <c r="BK605" i="2"/>
  <c r="BL605" i="2" s="1"/>
  <c r="BJ593" i="2"/>
  <c r="BK593" i="2"/>
  <c r="BL593" i="2" s="1"/>
  <c r="BJ581" i="2"/>
  <c r="BK581" i="2"/>
  <c r="BL581" i="2" s="1"/>
  <c r="BJ569" i="2"/>
  <c r="BK569" i="2"/>
  <c r="BL569" i="2" s="1"/>
  <c r="BJ557" i="2"/>
  <c r="BK557" i="2"/>
  <c r="BL557" i="2" s="1"/>
  <c r="BJ545" i="2"/>
  <c r="BK545" i="2"/>
  <c r="BL545" i="2" s="1"/>
  <c r="BJ533" i="2"/>
  <c r="BK533" i="2"/>
  <c r="BL533" i="2" s="1"/>
  <c r="BJ521" i="2"/>
  <c r="BK521" i="2"/>
  <c r="BL521" i="2" s="1"/>
  <c r="BJ509" i="2"/>
  <c r="BK509" i="2"/>
  <c r="BL509" i="2" s="1"/>
  <c r="BJ497" i="2"/>
  <c r="BK497" i="2"/>
  <c r="BL497" i="2" s="1"/>
  <c r="BJ485" i="2"/>
  <c r="BK485" i="2"/>
  <c r="BL485" i="2" s="1"/>
  <c r="BJ473" i="2"/>
  <c r="BK473" i="2"/>
  <c r="BL473" i="2" s="1"/>
  <c r="BJ461" i="2"/>
  <c r="BK461" i="2"/>
  <c r="BL461" i="2" s="1"/>
  <c r="BJ449" i="2"/>
  <c r="BK449" i="2"/>
  <c r="BL449" i="2" s="1"/>
  <c r="BJ437" i="2"/>
  <c r="BK437" i="2"/>
  <c r="BL437" i="2" s="1"/>
  <c r="BK2445" i="2"/>
  <c r="BL2445" i="2" s="1"/>
  <c r="BK2397" i="2"/>
  <c r="BL2397" i="2" s="1"/>
  <c r="BK2349" i="2"/>
  <c r="BL2349" i="2" s="1"/>
  <c r="BK2301" i="2"/>
  <c r="BL2301" i="2" s="1"/>
  <c r="BK2253" i="2"/>
  <c r="BL2253" i="2" s="1"/>
  <c r="BK2205" i="2"/>
  <c r="BL2205" i="2" s="1"/>
  <c r="BK2157" i="2"/>
  <c r="BL2157" i="2" s="1"/>
  <c r="BK2109" i="2"/>
  <c r="BL2109" i="2" s="1"/>
  <c r="BK2061" i="2"/>
  <c r="BL2061" i="2" s="1"/>
  <c r="BK2013" i="2"/>
  <c r="BL2013" i="2" s="1"/>
  <c r="BK1965" i="2"/>
  <c r="BL1965" i="2" s="1"/>
  <c r="BK1917" i="2"/>
  <c r="BL1917" i="2" s="1"/>
  <c r="BK1866" i="2"/>
  <c r="BL1866" i="2" s="1"/>
  <c r="BK1810" i="2"/>
  <c r="BL1810" i="2" s="1"/>
  <c r="BK1758" i="2"/>
  <c r="BL1758" i="2" s="1"/>
  <c r="BK1702" i="2"/>
  <c r="BL1702" i="2" s="1"/>
  <c r="BK1649" i="2"/>
  <c r="BL1649" i="2" s="1"/>
  <c r="BK1587" i="2"/>
  <c r="BL1587" i="2" s="1"/>
  <c r="BK1479" i="2"/>
  <c r="BL1479" i="2" s="1"/>
  <c r="BK1344" i="2"/>
  <c r="BL1344" i="2" s="1"/>
  <c r="BK1184" i="2"/>
  <c r="BL1184" i="2" s="1"/>
  <c r="BK1005" i="2"/>
  <c r="BL1005" i="2" s="1"/>
  <c r="BK757" i="2"/>
  <c r="BL757" i="2" s="1"/>
  <c r="BJ2135" i="2"/>
  <c r="BK2135" i="2"/>
  <c r="BL2135" i="2" s="1"/>
  <c r="BJ2003" i="2"/>
  <c r="BK2003" i="2"/>
  <c r="BL2003" i="2" s="1"/>
  <c r="BJ1823" i="2"/>
  <c r="BK1823" i="2"/>
  <c r="BL1823" i="2" s="1"/>
  <c r="BJ1703" i="2"/>
  <c r="BK1703" i="2"/>
  <c r="BL1703" i="2" s="1"/>
  <c r="BJ1559" i="2"/>
  <c r="BK1559" i="2"/>
  <c r="BL1559" i="2" s="1"/>
  <c r="BJ1259" i="2"/>
  <c r="BK1259" i="2"/>
  <c r="BL1259" i="2" s="1"/>
  <c r="BJ1079" i="2"/>
  <c r="BK1079" i="2"/>
  <c r="BL1079" i="2" s="1"/>
  <c r="BJ971" i="2"/>
  <c r="BK971" i="2"/>
  <c r="BL971" i="2" s="1"/>
  <c r="BJ851" i="2"/>
  <c r="BK851" i="2"/>
  <c r="BL851" i="2" s="1"/>
  <c r="BJ719" i="2"/>
  <c r="BK719" i="2"/>
  <c r="BL719" i="2" s="1"/>
  <c r="BJ635" i="2"/>
  <c r="BK635" i="2"/>
  <c r="BL635" i="2" s="1"/>
  <c r="BJ551" i="2"/>
  <c r="BK551" i="2"/>
  <c r="BL551" i="2" s="1"/>
  <c r="BJ239" i="2"/>
  <c r="BK239" i="2"/>
  <c r="BL239" i="2" s="1"/>
  <c r="BJ2410" i="2"/>
  <c r="BK2410" i="2"/>
  <c r="BL2410" i="2" s="1"/>
  <c r="BJ2182" i="2"/>
  <c r="BK2182" i="2"/>
  <c r="BL2182" i="2" s="1"/>
  <c r="BJ1990" i="2"/>
  <c r="BK1990" i="2"/>
  <c r="BL1990" i="2" s="1"/>
  <c r="BJ1942" i="2"/>
  <c r="BK1942" i="2"/>
  <c r="BL1942" i="2" s="1"/>
  <c r="BJ1822" i="2"/>
  <c r="BK1822" i="2"/>
  <c r="BL1822" i="2" s="1"/>
  <c r="BJ1426" i="2"/>
  <c r="BK1426" i="2"/>
  <c r="BL1426" i="2" s="1"/>
  <c r="BJ1234" i="2"/>
  <c r="BK1234" i="2"/>
  <c r="BL1234" i="2" s="1"/>
  <c r="BJ1078" i="2"/>
  <c r="BK1078" i="2"/>
  <c r="BL1078" i="2" s="1"/>
  <c r="BJ1018" i="2"/>
  <c r="BK1018" i="2"/>
  <c r="BL1018" i="2" s="1"/>
  <c r="BJ994" i="2"/>
  <c r="BK994" i="2"/>
  <c r="BL994" i="2" s="1"/>
  <c r="BJ922" i="2"/>
  <c r="BK922" i="2"/>
  <c r="BL922" i="2" s="1"/>
  <c r="BJ778" i="2"/>
  <c r="BK778" i="2"/>
  <c r="BL778" i="2" s="1"/>
  <c r="BJ658" i="2"/>
  <c r="BK658" i="2"/>
  <c r="BL658" i="2" s="1"/>
  <c r="BJ238" i="2"/>
  <c r="BK238" i="2"/>
  <c r="BL238" i="2" s="1"/>
  <c r="BJ2311" i="2"/>
  <c r="BK2311" i="2"/>
  <c r="BL2311" i="2" s="1"/>
  <c r="BJ2454" i="2"/>
  <c r="BK2454" i="2"/>
  <c r="BL2454" i="2" s="1"/>
  <c r="BJ2394" i="2"/>
  <c r="BK2394" i="2"/>
  <c r="BL2394" i="2" s="1"/>
  <c r="BJ2202" i="2"/>
  <c r="BK2202" i="2"/>
  <c r="BL2202" i="2" s="1"/>
  <c r="BJ2034" i="2"/>
  <c r="BK2034" i="2"/>
  <c r="BL2034" i="2" s="1"/>
  <c r="BJ1926" i="2"/>
  <c r="BK1926" i="2"/>
  <c r="BL1926" i="2" s="1"/>
  <c r="BJ2453" i="2"/>
  <c r="BK2453" i="2"/>
  <c r="BL2453" i="2" s="1"/>
  <c r="BJ2405" i="2"/>
  <c r="BK2405" i="2"/>
  <c r="BL2405" i="2" s="1"/>
  <c r="BJ2381" i="2"/>
  <c r="BK2381" i="2"/>
  <c r="BL2381" i="2" s="1"/>
  <c r="BJ2165" i="2"/>
  <c r="BK2165" i="2"/>
  <c r="BL2165" i="2" s="1"/>
  <c r="BJ2093" i="2"/>
  <c r="BK2093" i="2"/>
  <c r="BL2093" i="2" s="1"/>
  <c r="BJ2045" i="2"/>
  <c r="BK2045" i="2"/>
  <c r="BL2045" i="2" s="1"/>
  <c r="BJ1997" i="2"/>
  <c r="BK1997" i="2"/>
  <c r="BL1997" i="2" s="1"/>
  <c r="BJ1865" i="2"/>
  <c r="BK1865" i="2"/>
  <c r="BL1865" i="2" s="1"/>
  <c r="BJ1805" i="2"/>
  <c r="BK1805" i="2"/>
  <c r="BL1805" i="2" s="1"/>
  <c r="BJ1745" i="2"/>
  <c r="BK1745" i="2"/>
  <c r="BL1745" i="2" s="1"/>
  <c r="BJ1697" i="2"/>
  <c r="BK1697" i="2"/>
  <c r="BL1697" i="2" s="1"/>
  <c r="BJ1613" i="2"/>
  <c r="BK1613" i="2"/>
  <c r="BL1613" i="2" s="1"/>
  <c r="BJ1529" i="2"/>
  <c r="BK1529" i="2"/>
  <c r="BL1529" i="2" s="1"/>
  <c r="BJ2440" i="2"/>
  <c r="BK2440" i="2"/>
  <c r="BL2440" i="2" s="1"/>
  <c r="BJ2428" i="2"/>
  <c r="BK2428" i="2"/>
  <c r="BL2428" i="2" s="1"/>
  <c r="BJ2392" i="2"/>
  <c r="BK2392" i="2"/>
  <c r="BL2392" i="2" s="1"/>
  <c r="BJ2332" i="2"/>
  <c r="BK2332" i="2"/>
  <c r="BL2332" i="2" s="1"/>
  <c r="BJ2296" i="2"/>
  <c r="BK2296" i="2"/>
  <c r="BL2296" i="2" s="1"/>
  <c r="BJ2284" i="2"/>
  <c r="BK2284" i="2"/>
  <c r="BL2284" i="2" s="1"/>
  <c r="BJ2248" i="2"/>
  <c r="BK2248" i="2"/>
  <c r="BL2248" i="2" s="1"/>
  <c r="BJ2236" i="2"/>
  <c r="BK2236" i="2"/>
  <c r="BL2236" i="2" s="1"/>
  <c r="BJ2200" i="2"/>
  <c r="BK2200" i="2"/>
  <c r="BL2200" i="2" s="1"/>
  <c r="BJ2188" i="2"/>
  <c r="BK2188" i="2"/>
  <c r="BL2188" i="2" s="1"/>
  <c r="BJ2152" i="2"/>
  <c r="BK2152" i="2"/>
  <c r="BL2152" i="2" s="1"/>
  <c r="BJ2140" i="2"/>
  <c r="BK2140" i="2"/>
  <c r="BL2140" i="2" s="1"/>
  <c r="BJ2104" i="2"/>
  <c r="BK2104" i="2"/>
  <c r="BL2104" i="2" s="1"/>
  <c r="BJ2092" i="2"/>
  <c r="BK2092" i="2"/>
  <c r="BL2092" i="2" s="1"/>
  <c r="BJ2056" i="2"/>
  <c r="BK2056" i="2"/>
  <c r="BL2056" i="2" s="1"/>
  <c r="BJ2044" i="2"/>
  <c r="BK2044" i="2"/>
  <c r="BL2044" i="2" s="1"/>
  <c r="BJ2008" i="2"/>
  <c r="BK2008" i="2"/>
  <c r="BL2008" i="2" s="1"/>
  <c r="BJ1996" i="2"/>
  <c r="BK1996" i="2"/>
  <c r="BL1996" i="2" s="1"/>
  <c r="BJ1960" i="2"/>
  <c r="BK1960" i="2"/>
  <c r="BL1960" i="2" s="1"/>
  <c r="BJ1948" i="2"/>
  <c r="BK1948" i="2"/>
  <c r="BL1948" i="2" s="1"/>
  <c r="BJ1912" i="2"/>
  <c r="BK1912" i="2"/>
  <c r="BL1912" i="2" s="1"/>
  <c r="BJ1900" i="2"/>
  <c r="BK1900" i="2"/>
  <c r="BL1900" i="2" s="1"/>
  <c r="BJ1876" i="2"/>
  <c r="BK1876" i="2"/>
  <c r="BL1876" i="2" s="1"/>
  <c r="BJ1864" i="2"/>
  <c r="BK1864" i="2"/>
  <c r="BL1864" i="2" s="1"/>
  <c r="BJ1840" i="2"/>
  <c r="BK1840" i="2"/>
  <c r="BL1840" i="2" s="1"/>
  <c r="BJ1828" i="2"/>
  <c r="BK1828" i="2"/>
  <c r="BL1828" i="2" s="1"/>
  <c r="BJ1804" i="2"/>
  <c r="BK1804" i="2"/>
  <c r="BL1804" i="2" s="1"/>
  <c r="BJ1792" i="2"/>
  <c r="BK1792" i="2"/>
  <c r="BL1792" i="2" s="1"/>
  <c r="BJ1768" i="2"/>
  <c r="BK1768" i="2"/>
  <c r="BL1768" i="2" s="1"/>
  <c r="BJ1756" i="2"/>
  <c r="BK1756" i="2"/>
  <c r="BL1756" i="2" s="1"/>
  <c r="BJ1732" i="2"/>
  <c r="BK1732" i="2"/>
  <c r="BL1732" i="2" s="1"/>
  <c r="BJ1720" i="2"/>
  <c r="BK1720" i="2"/>
  <c r="BL1720" i="2" s="1"/>
  <c r="BJ1696" i="2"/>
  <c r="BK1696" i="2"/>
  <c r="BL1696" i="2" s="1"/>
  <c r="BJ1684" i="2"/>
  <c r="BK1684" i="2"/>
  <c r="BL1684" i="2" s="1"/>
  <c r="BJ1660" i="2"/>
  <c r="BK1660" i="2"/>
  <c r="BL1660" i="2" s="1"/>
  <c r="BJ1648" i="2"/>
  <c r="BK1648" i="2"/>
  <c r="BL1648" i="2" s="1"/>
  <c r="BJ1636" i="2"/>
  <c r="BK1636" i="2"/>
  <c r="BL1636" i="2" s="1"/>
  <c r="BJ1624" i="2"/>
  <c r="BK1624" i="2"/>
  <c r="BL1624" i="2" s="1"/>
  <c r="BJ1612" i="2"/>
  <c r="BK1612" i="2"/>
  <c r="BL1612" i="2" s="1"/>
  <c r="BJ1600" i="2"/>
  <c r="BK1600" i="2"/>
  <c r="BL1600" i="2" s="1"/>
  <c r="BJ1588" i="2"/>
  <c r="BK1588" i="2"/>
  <c r="BL1588" i="2" s="1"/>
  <c r="BJ1576" i="2"/>
  <c r="BK1576" i="2"/>
  <c r="BL1576" i="2" s="1"/>
  <c r="BJ1564" i="2"/>
  <c r="BK1564" i="2"/>
  <c r="BL1564" i="2" s="1"/>
  <c r="BJ1552" i="2"/>
  <c r="BK1552" i="2"/>
  <c r="BL1552" i="2" s="1"/>
  <c r="BJ1540" i="2"/>
  <c r="BK1540" i="2"/>
  <c r="BL1540" i="2" s="1"/>
  <c r="BJ1528" i="2"/>
  <c r="BK1528" i="2"/>
  <c r="BL1528" i="2" s="1"/>
  <c r="BJ1516" i="2"/>
  <c r="BK1516" i="2"/>
  <c r="BL1516" i="2" s="1"/>
  <c r="BJ1504" i="2"/>
  <c r="BK1504" i="2"/>
  <c r="BL1504" i="2" s="1"/>
  <c r="BJ1492" i="2"/>
  <c r="BK1492" i="2"/>
  <c r="BL1492" i="2" s="1"/>
  <c r="BJ1480" i="2"/>
  <c r="BK1480" i="2"/>
  <c r="BL1480" i="2" s="1"/>
  <c r="BJ1468" i="2"/>
  <c r="BK1468" i="2"/>
  <c r="BL1468" i="2" s="1"/>
  <c r="BJ1456" i="2"/>
  <c r="BK1456" i="2"/>
  <c r="BL1456" i="2" s="1"/>
  <c r="BJ1444" i="2"/>
  <c r="BK1444" i="2"/>
  <c r="BL1444" i="2" s="1"/>
  <c r="BJ1432" i="2"/>
  <c r="BK1432" i="2"/>
  <c r="BL1432" i="2" s="1"/>
  <c r="BK2434" i="2"/>
  <c r="BL2434" i="2" s="1"/>
  <c r="BK2386" i="2"/>
  <c r="BL2386" i="2" s="1"/>
  <c r="BK2338" i="2"/>
  <c r="BL2338" i="2" s="1"/>
  <c r="BK2290" i="2"/>
  <c r="BL2290" i="2" s="1"/>
  <c r="BK2242" i="2"/>
  <c r="BL2242" i="2" s="1"/>
  <c r="BK2194" i="2"/>
  <c r="BL2194" i="2" s="1"/>
  <c r="BK2146" i="2"/>
  <c r="BL2146" i="2" s="1"/>
  <c r="BK2098" i="2"/>
  <c r="BL2098" i="2" s="1"/>
  <c r="BK2050" i="2"/>
  <c r="BL2050" i="2" s="1"/>
  <c r="BK2002" i="2"/>
  <c r="BL2002" i="2" s="1"/>
  <c r="BK1954" i="2"/>
  <c r="BL1954" i="2" s="1"/>
  <c r="BK1906" i="2"/>
  <c r="BL1906" i="2" s="1"/>
  <c r="BK1854" i="2"/>
  <c r="BL1854" i="2" s="1"/>
  <c r="BK1798" i="2"/>
  <c r="BL1798" i="2" s="1"/>
  <c r="BK1746" i="2"/>
  <c r="BL1746" i="2" s="1"/>
  <c r="BK1690" i="2"/>
  <c r="BL1690" i="2" s="1"/>
  <c r="BK1635" i="2"/>
  <c r="BL1635" i="2" s="1"/>
  <c r="BK1573" i="2"/>
  <c r="BL1573" i="2" s="1"/>
  <c r="BK1451" i="2"/>
  <c r="BL1451" i="2" s="1"/>
  <c r="BK1308" i="2"/>
  <c r="BL1308" i="2" s="1"/>
  <c r="BK1148" i="2"/>
  <c r="BL1148" i="2" s="1"/>
  <c r="BK957" i="2"/>
  <c r="BL957" i="2" s="1"/>
  <c r="BK668" i="2"/>
  <c r="BL668" i="2" s="1"/>
  <c r="BJ2075" i="2"/>
  <c r="BK2075" i="2"/>
  <c r="BL2075" i="2" s="1"/>
  <c r="BJ1907" i="2"/>
  <c r="BK1907" i="2"/>
  <c r="BL1907" i="2" s="1"/>
  <c r="BJ1835" i="2"/>
  <c r="BK1835" i="2"/>
  <c r="BL1835" i="2" s="1"/>
  <c r="BJ1739" i="2"/>
  <c r="BK1739" i="2"/>
  <c r="BL1739" i="2" s="1"/>
  <c r="BJ1679" i="2"/>
  <c r="BK1679" i="2"/>
  <c r="BL1679" i="2" s="1"/>
  <c r="BJ1535" i="2"/>
  <c r="BK1535" i="2"/>
  <c r="BL1535" i="2" s="1"/>
  <c r="BJ1115" i="2"/>
  <c r="BK1115" i="2"/>
  <c r="BL1115" i="2" s="1"/>
  <c r="BJ983" i="2"/>
  <c r="BK983" i="2"/>
  <c r="BL983" i="2" s="1"/>
  <c r="BJ875" i="2"/>
  <c r="BK875" i="2"/>
  <c r="BL875" i="2" s="1"/>
  <c r="BJ707" i="2"/>
  <c r="BK707" i="2"/>
  <c r="BL707" i="2" s="1"/>
  <c r="BJ167" i="2"/>
  <c r="BK167" i="2"/>
  <c r="BL167" i="2" s="1"/>
  <c r="BJ2422" i="2"/>
  <c r="BK2422" i="2"/>
  <c r="BL2422" i="2" s="1"/>
  <c r="BJ2362" i="2"/>
  <c r="BK2362" i="2"/>
  <c r="BL2362" i="2" s="1"/>
  <c r="BJ2218" i="2"/>
  <c r="BK2218" i="2"/>
  <c r="BL2218" i="2" s="1"/>
  <c r="BJ2086" i="2"/>
  <c r="BK2086" i="2"/>
  <c r="BL2086" i="2" s="1"/>
  <c r="BJ1858" i="2"/>
  <c r="BK1858" i="2"/>
  <c r="BL1858" i="2" s="1"/>
  <c r="BJ1654" i="2"/>
  <c r="BK1654" i="2"/>
  <c r="BL1654" i="2" s="1"/>
  <c r="BJ1402" i="2"/>
  <c r="BK1402" i="2"/>
  <c r="BL1402" i="2" s="1"/>
  <c r="BJ1174" i="2"/>
  <c r="BK1174" i="2"/>
  <c r="BL1174" i="2" s="1"/>
  <c r="BJ1042" i="2"/>
  <c r="BK1042" i="2"/>
  <c r="BL1042" i="2" s="1"/>
  <c r="BJ982" i="2"/>
  <c r="BK982" i="2"/>
  <c r="BL982" i="2" s="1"/>
  <c r="BJ910" i="2"/>
  <c r="BK910" i="2"/>
  <c r="BL910" i="2" s="1"/>
  <c r="BJ838" i="2"/>
  <c r="BK838" i="2"/>
  <c r="BL838" i="2" s="1"/>
  <c r="BJ766" i="2"/>
  <c r="BK766" i="2"/>
  <c r="BL766" i="2" s="1"/>
  <c r="BJ646" i="2"/>
  <c r="BK646" i="2"/>
  <c r="BL646" i="2" s="1"/>
  <c r="BJ202" i="2"/>
  <c r="BK202" i="2"/>
  <c r="BL202" i="2" s="1"/>
  <c r="BJ2263" i="2"/>
  <c r="BK2263" i="2"/>
  <c r="BL2263" i="2" s="1"/>
  <c r="BJ2442" i="2"/>
  <c r="BK2442" i="2"/>
  <c r="BL2442" i="2" s="1"/>
  <c r="BJ2262" i="2"/>
  <c r="BK2262" i="2"/>
  <c r="BL2262" i="2" s="1"/>
  <c r="BJ2082" i="2"/>
  <c r="BK2082" i="2"/>
  <c r="BL2082" i="2" s="1"/>
  <c r="BJ1698" i="2"/>
  <c r="BK1698" i="2"/>
  <c r="BL1698" i="2" s="1"/>
  <c r="BJ2429" i="2"/>
  <c r="BK2429" i="2"/>
  <c r="BL2429" i="2" s="1"/>
  <c r="BJ2333" i="2"/>
  <c r="BK2333" i="2"/>
  <c r="BL2333" i="2" s="1"/>
  <c r="BJ2285" i="2"/>
  <c r="BK2285" i="2"/>
  <c r="BL2285" i="2" s="1"/>
  <c r="BJ2237" i="2"/>
  <c r="BK2237" i="2"/>
  <c r="BL2237" i="2" s="1"/>
  <c r="BJ2189" i="2"/>
  <c r="BK2189" i="2"/>
  <c r="BL2189" i="2" s="1"/>
  <c r="BJ2057" i="2"/>
  <c r="BK2057" i="2"/>
  <c r="BL2057" i="2" s="1"/>
  <c r="BJ2009" i="2"/>
  <c r="BK2009" i="2"/>
  <c r="BL2009" i="2" s="1"/>
  <c r="BJ1961" i="2"/>
  <c r="BK1961" i="2"/>
  <c r="BL1961" i="2" s="1"/>
  <c r="BJ1901" i="2"/>
  <c r="BK1901" i="2"/>
  <c r="BL1901" i="2" s="1"/>
  <c r="BJ1829" i="2"/>
  <c r="BK1829" i="2"/>
  <c r="BL1829" i="2" s="1"/>
  <c r="BJ1769" i="2"/>
  <c r="BK1769" i="2"/>
  <c r="BL1769" i="2" s="1"/>
  <c r="BJ1709" i="2"/>
  <c r="BK1709" i="2"/>
  <c r="BL1709" i="2" s="1"/>
  <c r="BJ1673" i="2"/>
  <c r="BK1673" i="2"/>
  <c r="BL1673" i="2" s="1"/>
  <c r="BJ1637" i="2"/>
  <c r="BK1637" i="2"/>
  <c r="BL1637" i="2" s="1"/>
  <c r="BJ1541" i="2"/>
  <c r="BK1541" i="2"/>
  <c r="BL1541" i="2" s="1"/>
  <c r="BJ2380" i="2"/>
  <c r="BK2380" i="2"/>
  <c r="BL2380" i="2" s="1"/>
  <c r="BJ2344" i="2"/>
  <c r="BK2344" i="2"/>
  <c r="BL2344" i="2" s="1"/>
  <c r="BJ2451" i="2"/>
  <c r="BK2451" i="2"/>
  <c r="BL2451" i="2" s="1"/>
  <c r="BJ2439" i="2"/>
  <c r="BK2439" i="2"/>
  <c r="BL2439" i="2" s="1"/>
  <c r="BJ2427" i="2"/>
  <c r="BK2427" i="2"/>
  <c r="BL2427" i="2" s="1"/>
  <c r="BJ2415" i="2"/>
  <c r="BK2415" i="2"/>
  <c r="BL2415" i="2" s="1"/>
  <c r="BJ2403" i="2"/>
  <c r="BK2403" i="2"/>
  <c r="BL2403" i="2" s="1"/>
  <c r="BJ2391" i="2"/>
  <c r="BK2391" i="2"/>
  <c r="BL2391" i="2" s="1"/>
  <c r="BJ2379" i="2"/>
  <c r="BK2379" i="2"/>
  <c r="BL2379" i="2" s="1"/>
  <c r="BJ2367" i="2"/>
  <c r="BK2367" i="2"/>
  <c r="BL2367" i="2" s="1"/>
  <c r="BJ2355" i="2"/>
  <c r="BK2355" i="2"/>
  <c r="BL2355" i="2" s="1"/>
  <c r="BJ2343" i="2"/>
  <c r="BK2343" i="2"/>
  <c r="BL2343" i="2" s="1"/>
  <c r="BJ2331" i="2"/>
  <c r="BK2331" i="2"/>
  <c r="BL2331" i="2" s="1"/>
  <c r="BJ2319" i="2"/>
  <c r="BK2319" i="2"/>
  <c r="BL2319" i="2" s="1"/>
  <c r="BJ2307" i="2"/>
  <c r="BK2307" i="2"/>
  <c r="BL2307" i="2" s="1"/>
  <c r="BJ2295" i="2"/>
  <c r="BK2295" i="2"/>
  <c r="BL2295" i="2" s="1"/>
  <c r="BJ2283" i="2"/>
  <c r="BK2283" i="2"/>
  <c r="BL2283" i="2" s="1"/>
  <c r="BJ2271" i="2"/>
  <c r="BK2271" i="2"/>
  <c r="BL2271" i="2" s="1"/>
  <c r="BJ2259" i="2"/>
  <c r="BK2259" i="2"/>
  <c r="BL2259" i="2" s="1"/>
  <c r="BJ2247" i="2"/>
  <c r="BK2247" i="2"/>
  <c r="BL2247" i="2" s="1"/>
  <c r="BJ2235" i="2"/>
  <c r="BK2235" i="2"/>
  <c r="BL2235" i="2" s="1"/>
  <c r="BJ2223" i="2"/>
  <c r="BK2223" i="2"/>
  <c r="BL2223" i="2" s="1"/>
  <c r="BJ2211" i="2"/>
  <c r="BK2211" i="2"/>
  <c r="BL2211" i="2" s="1"/>
  <c r="BJ2199" i="2"/>
  <c r="BK2199" i="2"/>
  <c r="BL2199" i="2" s="1"/>
  <c r="BJ2187" i="2"/>
  <c r="BK2187" i="2"/>
  <c r="BL2187" i="2" s="1"/>
  <c r="BJ2175" i="2"/>
  <c r="BK2175" i="2"/>
  <c r="BL2175" i="2" s="1"/>
  <c r="BJ2163" i="2"/>
  <c r="BK2163" i="2"/>
  <c r="BL2163" i="2" s="1"/>
  <c r="BJ2151" i="2"/>
  <c r="BK2151" i="2"/>
  <c r="BL2151" i="2" s="1"/>
  <c r="BJ2139" i="2"/>
  <c r="BK2139" i="2"/>
  <c r="BL2139" i="2" s="1"/>
  <c r="BJ2127" i="2"/>
  <c r="BK2127" i="2"/>
  <c r="BL2127" i="2" s="1"/>
  <c r="BJ2115" i="2"/>
  <c r="BK2115" i="2"/>
  <c r="BL2115" i="2" s="1"/>
  <c r="BJ2103" i="2"/>
  <c r="BK2103" i="2"/>
  <c r="BL2103" i="2" s="1"/>
  <c r="BJ2091" i="2"/>
  <c r="BK2091" i="2"/>
  <c r="BL2091" i="2" s="1"/>
  <c r="BJ2079" i="2"/>
  <c r="BK2079" i="2"/>
  <c r="BL2079" i="2" s="1"/>
  <c r="BJ2067" i="2"/>
  <c r="BK2067" i="2"/>
  <c r="BL2067" i="2" s="1"/>
  <c r="BJ2055" i="2"/>
  <c r="BK2055" i="2"/>
  <c r="BL2055" i="2" s="1"/>
  <c r="BJ2043" i="2"/>
  <c r="BK2043" i="2"/>
  <c r="BL2043" i="2" s="1"/>
  <c r="BJ2031" i="2"/>
  <c r="BK2031" i="2"/>
  <c r="BL2031" i="2" s="1"/>
  <c r="BJ2019" i="2"/>
  <c r="BK2019" i="2"/>
  <c r="BL2019" i="2" s="1"/>
  <c r="BJ2007" i="2"/>
  <c r="BK2007" i="2"/>
  <c r="BL2007" i="2" s="1"/>
  <c r="BJ1995" i="2"/>
  <c r="BK1995" i="2"/>
  <c r="BL1995" i="2" s="1"/>
  <c r="BJ1983" i="2"/>
  <c r="BK1983" i="2"/>
  <c r="BL1983" i="2" s="1"/>
  <c r="BJ1971" i="2"/>
  <c r="BK1971" i="2"/>
  <c r="BL1971" i="2" s="1"/>
  <c r="BJ1959" i="2"/>
  <c r="BK1959" i="2"/>
  <c r="BL1959" i="2" s="1"/>
  <c r="BJ1947" i="2"/>
  <c r="BK1947" i="2"/>
  <c r="BL1947" i="2" s="1"/>
  <c r="BJ1935" i="2"/>
  <c r="BK1935" i="2"/>
  <c r="BL1935" i="2" s="1"/>
  <c r="BJ1923" i="2"/>
  <c r="BK1923" i="2"/>
  <c r="BL1923" i="2" s="1"/>
  <c r="BJ1911" i="2"/>
  <c r="BK1911" i="2"/>
  <c r="BL1911" i="2" s="1"/>
  <c r="BJ1899" i="2"/>
  <c r="BK1899" i="2"/>
  <c r="BL1899" i="2" s="1"/>
  <c r="BJ1887" i="2"/>
  <c r="BK1887" i="2"/>
  <c r="BL1887" i="2" s="1"/>
  <c r="BJ1875" i="2"/>
  <c r="BK1875" i="2"/>
  <c r="BL1875" i="2" s="1"/>
  <c r="BJ1863" i="2"/>
  <c r="BK1863" i="2"/>
  <c r="BL1863" i="2" s="1"/>
  <c r="BJ1851" i="2"/>
  <c r="BK1851" i="2"/>
  <c r="BL1851" i="2" s="1"/>
  <c r="BJ1839" i="2"/>
  <c r="BK1839" i="2"/>
  <c r="BL1839" i="2" s="1"/>
  <c r="BJ1827" i="2"/>
  <c r="BK1827" i="2"/>
  <c r="BL1827" i="2" s="1"/>
  <c r="BJ1815" i="2"/>
  <c r="BK1815" i="2"/>
  <c r="BL1815" i="2" s="1"/>
  <c r="BJ1803" i="2"/>
  <c r="BK1803" i="2"/>
  <c r="BL1803" i="2" s="1"/>
  <c r="BJ1791" i="2"/>
  <c r="BK1791" i="2"/>
  <c r="BL1791" i="2" s="1"/>
  <c r="BJ1779" i="2"/>
  <c r="BK1779" i="2"/>
  <c r="BL1779" i="2" s="1"/>
  <c r="BJ1767" i="2"/>
  <c r="BK1767" i="2"/>
  <c r="BL1767" i="2" s="1"/>
  <c r="BJ1755" i="2"/>
  <c r="BK1755" i="2"/>
  <c r="BL1755" i="2" s="1"/>
  <c r="BJ1743" i="2"/>
  <c r="BK1743" i="2"/>
  <c r="BL1743" i="2" s="1"/>
  <c r="BJ1731" i="2"/>
  <c r="BK1731" i="2"/>
  <c r="BL1731" i="2" s="1"/>
  <c r="BJ1719" i="2"/>
  <c r="BK1719" i="2"/>
  <c r="BL1719" i="2" s="1"/>
  <c r="BJ1707" i="2"/>
  <c r="BK1707" i="2"/>
  <c r="BL1707" i="2" s="1"/>
  <c r="BJ1695" i="2"/>
  <c r="BK1695" i="2"/>
  <c r="BL1695" i="2" s="1"/>
  <c r="BJ1683" i="2"/>
  <c r="BK1683" i="2"/>
  <c r="BL1683" i="2" s="1"/>
  <c r="BJ1671" i="2"/>
  <c r="BK1671" i="2"/>
  <c r="BL1671" i="2" s="1"/>
  <c r="BJ1659" i="2"/>
  <c r="BK1659" i="2"/>
  <c r="BL1659" i="2" s="1"/>
  <c r="BJ1647" i="2"/>
  <c r="BK1647" i="2"/>
  <c r="BL1647" i="2" s="1"/>
  <c r="BJ1623" i="2"/>
  <c r="BK1623" i="2"/>
  <c r="BL1623" i="2" s="1"/>
  <c r="BJ1599" i="2"/>
  <c r="BK1599" i="2"/>
  <c r="BL1599" i="2" s="1"/>
  <c r="BJ1575" i="2"/>
  <c r="BK1575" i="2"/>
  <c r="BL1575" i="2" s="1"/>
  <c r="BJ1551" i="2"/>
  <c r="BK1551" i="2"/>
  <c r="BL1551" i="2" s="1"/>
  <c r="BJ1539" i="2"/>
  <c r="BK1539" i="2"/>
  <c r="BL1539" i="2" s="1"/>
  <c r="BJ1527" i="2"/>
  <c r="BK1527" i="2"/>
  <c r="BL1527" i="2" s="1"/>
  <c r="BJ1515" i="2"/>
  <c r="BK1515" i="2"/>
  <c r="BL1515" i="2" s="1"/>
  <c r="BJ1503" i="2"/>
  <c r="BK1503" i="2"/>
  <c r="BL1503" i="2" s="1"/>
  <c r="BJ1491" i="2"/>
  <c r="BK1491" i="2"/>
  <c r="BL1491" i="2" s="1"/>
  <c r="BJ1467" i="2"/>
  <c r="BK1467" i="2"/>
  <c r="BL1467" i="2" s="1"/>
  <c r="BK2432" i="2"/>
  <c r="BL2432" i="2" s="1"/>
  <c r="BK2384" i="2"/>
  <c r="BL2384" i="2" s="1"/>
  <c r="BK2336" i="2"/>
  <c r="BL2336" i="2" s="1"/>
  <c r="BK2288" i="2"/>
  <c r="BL2288" i="2" s="1"/>
  <c r="BK2240" i="2"/>
  <c r="BL2240" i="2" s="1"/>
  <c r="BK2192" i="2"/>
  <c r="BL2192" i="2" s="1"/>
  <c r="BK2144" i="2"/>
  <c r="BL2144" i="2" s="1"/>
  <c r="BK2096" i="2"/>
  <c r="BL2096" i="2" s="1"/>
  <c r="BK2048" i="2"/>
  <c r="BL2048" i="2" s="1"/>
  <c r="BK2000" i="2"/>
  <c r="BL2000" i="2" s="1"/>
  <c r="BK1952" i="2"/>
  <c r="BL1952" i="2" s="1"/>
  <c r="BK1904" i="2"/>
  <c r="BL1904" i="2" s="1"/>
  <c r="BK1852" i="2"/>
  <c r="BL1852" i="2" s="1"/>
  <c r="BK1796" i="2"/>
  <c r="BL1796" i="2" s="1"/>
  <c r="BK1744" i="2"/>
  <c r="BL1744" i="2" s="1"/>
  <c r="BK1688" i="2"/>
  <c r="BL1688" i="2" s="1"/>
  <c r="BK1633" i="2"/>
  <c r="BL1633" i="2" s="1"/>
  <c r="BK1563" i="2"/>
  <c r="BL1563" i="2" s="1"/>
  <c r="BK1440" i="2"/>
  <c r="BL1440" i="2" s="1"/>
  <c r="BK1295" i="2"/>
  <c r="BL1295" i="2" s="1"/>
  <c r="BK941" i="2"/>
  <c r="BL941" i="2" s="1"/>
  <c r="BK654" i="2"/>
  <c r="BL654" i="2" s="1"/>
  <c r="BJ384" i="2"/>
  <c r="BK384" i="2"/>
  <c r="BL384" i="2" s="1"/>
  <c r="BJ372" i="2"/>
  <c r="BK372" i="2"/>
  <c r="BL372" i="2" s="1"/>
  <c r="BJ348" i="2"/>
  <c r="BK348" i="2"/>
  <c r="BL348" i="2" s="1"/>
  <c r="BJ336" i="2"/>
  <c r="BK336" i="2"/>
  <c r="BL336" i="2" s="1"/>
  <c r="BJ324" i="2"/>
  <c r="BK324" i="2"/>
  <c r="BL324" i="2" s="1"/>
  <c r="BJ312" i="2"/>
  <c r="BK312" i="2"/>
  <c r="BL312" i="2" s="1"/>
  <c r="BJ288" i="2"/>
  <c r="BK288" i="2"/>
  <c r="BL288" i="2" s="1"/>
  <c r="BJ276" i="2"/>
  <c r="BK276" i="2"/>
  <c r="BL276" i="2" s="1"/>
  <c r="BJ264" i="2"/>
  <c r="BK264" i="2"/>
  <c r="BL264" i="2" s="1"/>
  <c r="BJ252" i="2"/>
  <c r="BK252" i="2"/>
  <c r="BL252" i="2" s="1"/>
  <c r="BJ240" i="2"/>
  <c r="BK240" i="2"/>
  <c r="BL240" i="2" s="1"/>
  <c r="BJ228" i="2"/>
  <c r="BK228" i="2"/>
  <c r="BL228" i="2" s="1"/>
  <c r="BJ216" i="2"/>
  <c r="BK216" i="2"/>
  <c r="BL216" i="2" s="1"/>
  <c r="BJ204" i="2"/>
  <c r="BK204" i="2"/>
  <c r="BL204" i="2" s="1"/>
  <c r="BJ192" i="2"/>
  <c r="BK192" i="2"/>
  <c r="BL192" i="2" s="1"/>
  <c r="BJ180" i="2"/>
  <c r="BK180" i="2"/>
  <c r="BL180" i="2" s="1"/>
  <c r="BJ168" i="2"/>
  <c r="BK168" i="2"/>
  <c r="BL168" i="2" s="1"/>
  <c r="BJ156" i="2"/>
  <c r="BK156" i="2"/>
  <c r="BL156" i="2" s="1"/>
  <c r="BJ144" i="2"/>
  <c r="BK144" i="2"/>
  <c r="BL144" i="2" s="1"/>
  <c r="BJ132" i="2"/>
  <c r="BK132" i="2"/>
  <c r="BL132" i="2" s="1"/>
  <c r="BJ120" i="2"/>
  <c r="BK120" i="2"/>
  <c r="BL120" i="2" s="1"/>
  <c r="BJ108" i="2"/>
  <c r="BK108" i="2"/>
  <c r="BL108" i="2" s="1"/>
  <c r="BJ96" i="2"/>
  <c r="BK96" i="2"/>
  <c r="BL96" i="2" s="1"/>
  <c r="BJ84" i="2"/>
  <c r="BK84" i="2"/>
  <c r="BL84" i="2" s="1"/>
  <c r="BJ60" i="2"/>
  <c r="BK60" i="2"/>
  <c r="BL60" i="2" s="1"/>
  <c r="BJ48" i="2"/>
  <c r="BK48" i="2"/>
  <c r="BL48" i="2" s="1"/>
  <c r="BJ36" i="2"/>
  <c r="BK36" i="2"/>
  <c r="BL36" i="2" s="1"/>
  <c r="BJ24" i="2"/>
  <c r="BK24" i="2"/>
  <c r="BL24" i="2" s="1"/>
  <c r="BJ12" i="2"/>
  <c r="BK12" i="2"/>
  <c r="BL12" i="2" s="1"/>
  <c r="BK1406" i="2"/>
  <c r="BL1406" i="2" s="1"/>
  <c r="BK1359" i="2"/>
  <c r="BL1359" i="2" s="1"/>
  <c r="BK1251" i="2"/>
  <c r="BL1251" i="2" s="1"/>
  <c r="BK1143" i="2"/>
  <c r="BL1143" i="2" s="1"/>
  <c r="BK1023" i="2"/>
  <c r="BL1023" i="2" s="1"/>
  <c r="BK244" i="2"/>
  <c r="BL244" i="2" s="1"/>
  <c r="BJ632" i="2"/>
  <c r="BK632" i="2"/>
  <c r="BL632" i="2" s="1"/>
  <c r="BJ620" i="2"/>
  <c r="BK620" i="2"/>
  <c r="BL620" i="2" s="1"/>
  <c r="BJ608" i="2"/>
  <c r="BK608" i="2"/>
  <c r="BL608" i="2" s="1"/>
  <c r="BJ596" i="2"/>
  <c r="BK596" i="2"/>
  <c r="BL596" i="2" s="1"/>
  <c r="BJ572" i="2"/>
  <c r="BK572" i="2"/>
  <c r="BL572" i="2" s="1"/>
  <c r="BJ560" i="2"/>
  <c r="BK560" i="2"/>
  <c r="BL560" i="2" s="1"/>
  <c r="BJ548" i="2"/>
  <c r="BK548" i="2"/>
  <c r="BL548" i="2" s="1"/>
  <c r="BJ536" i="2"/>
  <c r="BK536" i="2"/>
  <c r="BL536" i="2" s="1"/>
  <c r="BJ524" i="2"/>
  <c r="BK524" i="2"/>
  <c r="BL524" i="2" s="1"/>
  <c r="BJ512" i="2"/>
  <c r="BK512" i="2"/>
  <c r="BL512" i="2" s="1"/>
  <c r="BJ500" i="2"/>
  <c r="BK500" i="2"/>
  <c r="BL500" i="2" s="1"/>
  <c r="BJ488" i="2"/>
  <c r="BK488" i="2"/>
  <c r="BL488" i="2" s="1"/>
  <c r="BJ476" i="2"/>
  <c r="BK476" i="2"/>
  <c r="BL476" i="2" s="1"/>
  <c r="BJ464" i="2"/>
  <c r="BK464" i="2"/>
  <c r="BL464" i="2" s="1"/>
  <c r="BJ452" i="2"/>
  <c r="BK452" i="2"/>
  <c r="BL452" i="2" s="1"/>
  <c r="BJ440" i="2"/>
  <c r="BK440" i="2"/>
  <c r="BL440" i="2" s="1"/>
  <c r="BJ428" i="2"/>
  <c r="BK428" i="2"/>
  <c r="BL428" i="2" s="1"/>
  <c r="BJ416" i="2"/>
  <c r="BK416" i="2"/>
  <c r="BL416" i="2" s="1"/>
  <c r="BJ404" i="2"/>
  <c r="BK404" i="2"/>
  <c r="BL404" i="2" s="1"/>
  <c r="BJ392" i="2"/>
  <c r="BK392" i="2"/>
  <c r="BL392" i="2" s="1"/>
  <c r="BJ380" i="2"/>
  <c r="BK380" i="2"/>
  <c r="BL380" i="2" s="1"/>
  <c r="BJ368" i="2"/>
  <c r="BK368" i="2"/>
  <c r="BL368" i="2" s="1"/>
  <c r="BJ356" i="2"/>
  <c r="BK356" i="2"/>
  <c r="BL356" i="2" s="1"/>
  <c r="BJ344" i="2"/>
  <c r="BK344" i="2"/>
  <c r="BL344" i="2" s="1"/>
  <c r="BJ332" i="2"/>
  <c r="BK332" i="2"/>
  <c r="BL332" i="2" s="1"/>
  <c r="BJ320" i="2"/>
  <c r="BK320" i="2"/>
  <c r="BL320" i="2" s="1"/>
  <c r="BJ308" i="2"/>
  <c r="BK308" i="2"/>
  <c r="BL308" i="2" s="1"/>
  <c r="BJ296" i="2"/>
  <c r="BK296" i="2"/>
  <c r="BL296" i="2" s="1"/>
  <c r="BJ284" i="2"/>
  <c r="BK284" i="2"/>
  <c r="BL284" i="2" s="1"/>
  <c r="BJ272" i="2"/>
  <c r="BK272" i="2"/>
  <c r="BL272" i="2" s="1"/>
  <c r="BJ260" i="2"/>
  <c r="BK260" i="2"/>
  <c r="BL260" i="2" s="1"/>
  <c r="BJ248" i="2"/>
  <c r="BK248" i="2"/>
  <c r="BL248" i="2" s="1"/>
  <c r="BJ236" i="2"/>
  <c r="BK236" i="2"/>
  <c r="BL236" i="2" s="1"/>
  <c r="BJ224" i="2"/>
  <c r="BK224" i="2"/>
  <c r="BL224" i="2" s="1"/>
  <c r="BJ212" i="2"/>
  <c r="BK212" i="2"/>
  <c r="BL212" i="2" s="1"/>
  <c r="BJ200" i="2"/>
  <c r="BK200" i="2"/>
  <c r="BL200" i="2" s="1"/>
  <c r="BJ188" i="2"/>
  <c r="BK188" i="2"/>
  <c r="BL188" i="2" s="1"/>
  <c r="BJ176" i="2"/>
  <c r="BK176" i="2"/>
  <c r="BL176" i="2" s="1"/>
  <c r="BJ164" i="2"/>
  <c r="BK164" i="2"/>
  <c r="BL164" i="2" s="1"/>
  <c r="BJ152" i="2"/>
  <c r="BK152" i="2"/>
  <c r="BL152" i="2" s="1"/>
  <c r="BJ140" i="2"/>
  <c r="BK140" i="2"/>
  <c r="BL140" i="2" s="1"/>
  <c r="BK1586" i="2"/>
  <c r="BL1586" i="2" s="1"/>
  <c r="BK1478" i="2"/>
  <c r="BL1478" i="2" s="1"/>
  <c r="BK1287" i="2"/>
  <c r="BL1287" i="2" s="1"/>
  <c r="BK1179" i="2"/>
  <c r="BL1179" i="2" s="1"/>
  <c r="BK616" i="2"/>
  <c r="BL616" i="2" s="1"/>
  <c r="BJ427" i="2"/>
  <c r="BK427" i="2"/>
  <c r="BL427" i="2" s="1"/>
  <c r="BJ415" i="2"/>
  <c r="BK415" i="2"/>
  <c r="BL415" i="2" s="1"/>
  <c r="BJ403" i="2"/>
  <c r="BK403" i="2"/>
  <c r="BL403" i="2" s="1"/>
  <c r="BJ391" i="2"/>
  <c r="BK391" i="2"/>
  <c r="BL391" i="2" s="1"/>
  <c r="BJ379" i="2"/>
  <c r="BK379" i="2"/>
  <c r="BL379" i="2" s="1"/>
  <c r="BJ367" i="2"/>
  <c r="BK367" i="2"/>
  <c r="BL367" i="2" s="1"/>
  <c r="BJ355" i="2"/>
  <c r="BK355" i="2"/>
  <c r="BL355" i="2" s="1"/>
  <c r="BJ343" i="2"/>
  <c r="BK343" i="2"/>
  <c r="BL343" i="2" s="1"/>
  <c r="BJ331" i="2"/>
  <c r="BK331" i="2"/>
  <c r="BL331" i="2" s="1"/>
  <c r="BJ319" i="2"/>
  <c r="BK319" i="2"/>
  <c r="BL319" i="2" s="1"/>
  <c r="BJ307" i="2"/>
  <c r="BK307" i="2"/>
  <c r="BL307" i="2" s="1"/>
  <c r="BJ295" i="2"/>
  <c r="BK295" i="2"/>
  <c r="BL295" i="2" s="1"/>
  <c r="BJ283" i="2"/>
  <c r="BK283" i="2"/>
  <c r="BL283" i="2" s="1"/>
  <c r="BJ271" i="2"/>
  <c r="BK271" i="2"/>
  <c r="BL271" i="2" s="1"/>
  <c r="BJ259" i="2"/>
  <c r="BK259" i="2"/>
  <c r="BL259" i="2" s="1"/>
  <c r="BJ247" i="2"/>
  <c r="BK247" i="2"/>
  <c r="BL247" i="2" s="1"/>
  <c r="BJ235" i="2"/>
  <c r="BK235" i="2"/>
  <c r="BL235" i="2" s="1"/>
  <c r="BJ223" i="2"/>
  <c r="BK223" i="2"/>
  <c r="BL223" i="2" s="1"/>
  <c r="BJ211" i="2"/>
  <c r="BK211" i="2"/>
  <c r="BL211" i="2" s="1"/>
  <c r="BJ199" i="2"/>
  <c r="BK199" i="2"/>
  <c r="BL199" i="2" s="1"/>
  <c r="BJ187" i="2"/>
  <c r="BK187" i="2"/>
  <c r="BL187" i="2" s="1"/>
  <c r="BJ175" i="2"/>
  <c r="BK175" i="2"/>
  <c r="BL175" i="2" s="1"/>
  <c r="BJ163" i="2"/>
  <c r="BK163" i="2"/>
  <c r="BL163" i="2" s="1"/>
  <c r="BJ151" i="2"/>
  <c r="BK151" i="2"/>
  <c r="BL151" i="2" s="1"/>
  <c r="BJ139" i="2"/>
  <c r="BK139" i="2"/>
  <c r="BL139" i="2" s="1"/>
  <c r="BJ127" i="2"/>
  <c r="BK127" i="2"/>
  <c r="BL127" i="2" s="1"/>
  <c r="BJ115" i="2"/>
  <c r="BK115" i="2"/>
  <c r="BL115" i="2" s="1"/>
  <c r="BJ103" i="2"/>
  <c r="BK103" i="2"/>
  <c r="BL103" i="2" s="1"/>
  <c r="BJ91" i="2"/>
  <c r="BK91" i="2"/>
  <c r="BL91" i="2" s="1"/>
  <c r="BJ79" i="2"/>
  <c r="BK79" i="2"/>
  <c r="BL79" i="2" s="1"/>
  <c r="BJ67" i="2"/>
  <c r="BK67" i="2"/>
  <c r="BL67" i="2" s="1"/>
  <c r="BJ55" i="2"/>
  <c r="BK55" i="2"/>
  <c r="BL55" i="2" s="1"/>
  <c r="BJ43" i="2"/>
  <c r="BK43" i="2"/>
  <c r="BL43" i="2" s="1"/>
  <c r="BJ31" i="2"/>
  <c r="BK31" i="2"/>
  <c r="BL31" i="2" s="1"/>
  <c r="BJ19" i="2"/>
  <c r="BK19" i="2"/>
  <c r="BL19" i="2" s="1"/>
  <c r="BJ7" i="2"/>
  <c r="BK7" i="2"/>
  <c r="BL7" i="2" s="1"/>
  <c r="BK1550" i="2"/>
  <c r="BL1550" i="2" s="1"/>
  <c r="BK1382" i="2"/>
  <c r="BL1382" i="2" s="1"/>
  <c r="BK1275" i="2"/>
  <c r="BL1275" i="2" s="1"/>
  <c r="BK1167" i="2"/>
  <c r="BL1167" i="2" s="1"/>
  <c r="BK915" i="2"/>
  <c r="BL915" i="2" s="1"/>
  <c r="BK736" i="2"/>
  <c r="BL736" i="2" s="1"/>
  <c r="BK584" i="2"/>
  <c r="BL584" i="2" s="1"/>
  <c r="BK364" i="2"/>
  <c r="BL364" i="2" s="1"/>
  <c r="BJ390" i="2"/>
  <c r="BK390" i="2"/>
  <c r="BL390" i="2" s="1"/>
  <c r="BJ378" i="2"/>
  <c r="BK378" i="2"/>
  <c r="BL378" i="2" s="1"/>
  <c r="BJ366" i="2"/>
  <c r="BK366" i="2"/>
  <c r="BL366" i="2" s="1"/>
  <c r="BJ354" i="2"/>
  <c r="BK354" i="2"/>
  <c r="BL354" i="2" s="1"/>
  <c r="BJ342" i="2"/>
  <c r="BK342" i="2"/>
  <c r="BL342" i="2" s="1"/>
  <c r="BJ330" i="2"/>
  <c r="BK330" i="2"/>
  <c r="BL330" i="2" s="1"/>
  <c r="BJ318" i="2"/>
  <c r="BK318" i="2"/>
  <c r="BL318" i="2" s="1"/>
  <c r="BJ306" i="2"/>
  <c r="BK306" i="2"/>
  <c r="BL306" i="2" s="1"/>
  <c r="BJ294" i="2"/>
  <c r="BK294" i="2"/>
  <c r="BL294" i="2" s="1"/>
  <c r="BJ282" i="2"/>
  <c r="BK282" i="2"/>
  <c r="BL282" i="2" s="1"/>
  <c r="BJ270" i="2"/>
  <c r="BK270" i="2"/>
  <c r="BL270" i="2" s="1"/>
  <c r="BJ258" i="2"/>
  <c r="BK258" i="2"/>
  <c r="BL258" i="2" s="1"/>
  <c r="BJ234" i="2"/>
  <c r="BK234" i="2"/>
  <c r="BL234" i="2" s="1"/>
  <c r="BJ222" i="2"/>
  <c r="BK222" i="2"/>
  <c r="BL222" i="2" s="1"/>
  <c r="BJ210" i="2"/>
  <c r="BK210" i="2"/>
  <c r="BL210" i="2" s="1"/>
  <c r="BJ198" i="2"/>
  <c r="BK198" i="2"/>
  <c r="BL198" i="2" s="1"/>
  <c r="BJ174" i="2"/>
  <c r="BK174" i="2"/>
  <c r="BL174" i="2" s="1"/>
  <c r="BJ162" i="2"/>
  <c r="BK162" i="2"/>
  <c r="BL162" i="2" s="1"/>
  <c r="BJ150" i="2"/>
  <c r="BK150" i="2"/>
  <c r="BL150" i="2" s="1"/>
  <c r="BJ138" i="2"/>
  <c r="BK138" i="2"/>
  <c r="BL138" i="2" s="1"/>
  <c r="BJ114" i="2"/>
  <c r="BK114" i="2"/>
  <c r="BL114" i="2" s="1"/>
  <c r="BJ102" i="2"/>
  <c r="BK102" i="2"/>
  <c r="BL102" i="2" s="1"/>
  <c r="BJ90" i="2"/>
  <c r="BK90" i="2"/>
  <c r="BL90" i="2" s="1"/>
  <c r="BJ78" i="2"/>
  <c r="BK78" i="2"/>
  <c r="BL78" i="2" s="1"/>
  <c r="BJ66" i="2"/>
  <c r="BK66" i="2"/>
  <c r="BL66" i="2" s="1"/>
  <c r="BJ54" i="2"/>
  <c r="BK54" i="2"/>
  <c r="BL54" i="2" s="1"/>
  <c r="BJ42" i="2"/>
  <c r="BK42" i="2"/>
  <c r="BL42" i="2" s="1"/>
  <c r="BJ30" i="2"/>
  <c r="BK30" i="2"/>
  <c r="BL30" i="2" s="1"/>
  <c r="BJ18" i="2"/>
  <c r="BK18" i="2"/>
  <c r="BL18" i="2" s="1"/>
  <c r="BJ6" i="2"/>
  <c r="BK6" i="2"/>
  <c r="BL6" i="2" s="1"/>
  <c r="BK1466" i="2"/>
  <c r="BL1466" i="2" s="1"/>
  <c r="BK579" i="2"/>
  <c r="BL579" i="2" s="1"/>
  <c r="BK126" i="2"/>
  <c r="BL126" i="2" s="1"/>
  <c r="BJ425" i="2"/>
  <c r="BK425" i="2"/>
  <c r="BL425" i="2" s="1"/>
  <c r="BJ413" i="2"/>
  <c r="BK413" i="2"/>
  <c r="BL413" i="2" s="1"/>
  <c r="BJ401" i="2"/>
  <c r="BK401" i="2"/>
  <c r="BL401" i="2" s="1"/>
  <c r="BJ389" i="2"/>
  <c r="BK389" i="2"/>
  <c r="BL389" i="2" s="1"/>
  <c r="BJ377" i="2"/>
  <c r="BK377" i="2"/>
  <c r="BL377" i="2" s="1"/>
  <c r="BJ365" i="2"/>
  <c r="BK365" i="2"/>
  <c r="BL365" i="2" s="1"/>
  <c r="BJ353" i="2"/>
  <c r="BK353" i="2"/>
  <c r="BL353" i="2" s="1"/>
  <c r="BJ341" i="2"/>
  <c r="BK341" i="2"/>
  <c r="BL341" i="2" s="1"/>
  <c r="BJ329" i="2"/>
  <c r="BK329" i="2"/>
  <c r="BL329" i="2" s="1"/>
  <c r="BJ317" i="2"/>
  <c r="BK317" i="2"/>
  <c r="BL317" i="2" s="1"/>
  <c r="BJ305" i="2"/>
  <c r="BK305" i="2"/>
  <c r="BL305" i="2" s="1"/>
  <c r="BJ293" i="2"/>
  <c r="BK293" i="2"/>
  <c r="BL293" i="2" s="1"/>
  <c r="BJ281" i="2"/>
  <c r="BK281" i="2"/>
  <c r="BL281" i="2" s="1"/>
  <c r="BJ269" i="2"/>
  <c r="BK269" i="2"/>
  <c r="BL269" i="2" s="1"/>
  <c r="BJ257" i="2"/>
  <c r="BK257" i="2"/>
  <c r="BL257" i="2" s="1"/>
  <c r="BJ245" i="2"/>
  <c r="BK245" i="2"/>
  <c r="BL245" i="2" s="1"/>
  <c r="BJ233" i="2"/>
  <c r="BK233" i="2"/>
  <c r="BL233" i="2" s="1"/>
  <c r="BJ221" i="2"/>
  <c r="BK221" i="2"/>
  <c r="BL221" i="2" s="1"/>
  <c r="BJ209" i="2"/>
  <c r="BK209" i="2"/>
  <c r="BL209" i="2" s="1"/>
  <c r="BJ197" i="2"/>
  <c r="BK197" i="2"/>
  <c r="BL197" i="2" s="1"/>
  <c r="BJ185" i="2"/>
  <c r="BK185" i="2"/>
  <c r="BL185" i="2" s="1"/>
  <c r="BJ173" i="2"/>
  <c r="BK173" i="2"/>
  <c r="BL173" i="2" s="1"/>
  <c r="BJ161" i="2"/>
  <c r="BK161" i="2"/>
  <c r="BL161" i="2" s="1"/>
  <c r="BJ149" i="2"/>
  <c r="BK149" i="2"/>
  <c r="BL149" i="2" s="1"/>
  <c r="BJ137" i="2"/>
  <c r="BK137" i="2"/>
  <c r="BL137" i="2" s="1"/>
  <c r="BJ113" i="2"/>
  <c r="BK113" i="2"/>
  <c r="BL113" i="2" s="1"/>
  <c r="BJ101" i="2"/>
  <c r="BK101" i="2"/>
  <c r="BL101" i="2" s="1"/>
  <c r="BJ89" i="2"/>
  <c r="BK89" i="2"/>
  <c r="BL89" i="2" s="1"/>
  <c r="BJ77" i="2"/>
  <c r="BK77" i="2"/>
  <c r="BL77" i="2" s="1"/>
  <c r="BJ53" i="2"/>
  <c r="BK53" i="2"/>
  <c r="BL53" i="2" s="1"/>
  <c r="BJ41" i="2"/>
  <c r="BK41" i="2"/>
  <c r="BL41" i="2" s="1"/>
  <c r="BJ29" i="2"/>
  <c r="BK29" i="2"/>
  <c r="BL29" i="2" s="1"/>
  <c r="BJ17" i="2"/>
  <c r="BK17" i="2"/>
  <c r="BL17" i="2" s="1"/>
  <c r="BJ5" i="2"/>
  <c r="BK5" i="2"/>
  <c r="BL5" i="2" s="1"/>
  <c r="BK360" i="2"/>
  <c r="BL360" i="2" s="1"/>
  <c r="BK125" i="2"/>
  <c r="BL125" i="2" s="1"/>
  <c r="BJ1420" i="2"/>
  <c r="BK1420" i="2"/>
  <c r="BL1420" i="2" s="1"/>
  <c r="BJ1408" i="2"/>
  <c r="BK1408" i="2"/>
  <c r="BL1408" i="2" s="1"/>
  <c r="BJ1396" i="2"/>
  <c r="BK1396" i="2"/>
  <c r="BL1396" i="2" s="1"/>
  <c r="BJ1384" i="2"/>
  <c r="BK1384" i="2"/>
  <c r="BL1384" i="2" s="1"/>
  <c r="BJ1372" i="2"/>
  <c r="BK1372" i="2"/>
  <c r="BL1372" i="2" s="1"/>
  <c r="BJ1360" i="2"/>
  <c r="BK1360" i="2"/>
  <c r="BL1360" i="2" s="1"/>
  <c r="BJ1348" i="2"/>
  <c r="BK1348" i="2"/>
  <c r="BL1348" i="2" s="1"/>
  <c r="BJ1336" i="2"/>
  <c r="BK1336" i="2"/>
  <c r="BL1336" i="2" s="1"/>
  <c r="BJ1324" i="2"/>
  <c r="BK1324" i="2"/>
  <c r="BL1324" i="2" s="1"/>
  <c r="BJ1312" i="2"/>
  <c r="BK1312" i="2"/>
  <c r="BL1312" i="2" s="1"/>
  <c r="BJ1300" i="2"/>
  <c r="BK1300" i="2"/>
  <c r="BL1300" i="2" s="1"/>
  <c r="BJ1288" i="2"/>
  <c r="BK1288" i="2"/>
  <c r="BL1288" i="2" s="1"/>
  <c r="BJ1276" i="2"/>
  <c r="BK1276" i="2"/>
  <c r="BL1276" i="2" s="1"/>
  <c r="BJ1264" i="2"/>
  <c r="BK1264" i="2"/>
  <c r="BL1264" i="2" s="1"/>
  <c r="BJ1252" i="2"/>
  <c r="BK1252" i="2"/>
  <c r="BL1252" i="2" s="1"/>
  <c r="BJ1240" i="2"/>
  <c r="BK1240" i="2"/>
  <c r="BL1240" i="2" s="1"/>
  <c r="BJ1228" i="2"/>
  <c r="BK1228" i="2"/>
  <c r="BL1228" i="2" s="1"/>
  <c r="BJ1216" i="2"/>
  <c r="BK1216" i="2"/>
  <c r="BL1216" i="2" s="1"/>
  <c r="BJ1204" i="2"/>
  <c r="BK1204" i="2"/>
  <c r="BL1204" i="2" s="1"/>
  <c r="BJ1192" i="2"/>
  <c r="BK1192" i="2"/>
  <c r="BL1192" i="2" s="1"/>
  <c r="BJ1180" i="2"/>
  <c r="BK1180" i="2"/>
  <c r="BL1180" i="2" s="1"/>
  <c r="BJ1168" i="2"/>
  <c r="BK1168" i="2"/>
  <c r="BL1168" i="2" s="1"/>
  <c r="BJ1156" i="2"/>
  <c r="BK1156" i="2"/>
  <c r="BL1156" i="2" s="1"/>
  <c r="BJ1144" i="2"/>
  <c r="BK1144" i="2"/>
  <c r="BL1144" i="2" s="1"/>
  <c r="BJ1132" i="2"/>
  <c r="BK1132" i="2"/>
  <c r="BL1132" i="2" s="1"/>
  <c r="BJ1120" i="2"/>
  <c r="BK1120" i="2"/>
  <c r="BL1120" i="2" s="1"/>
  <c r="BJ1108" i="2"/>
  <c r="BK1108" i="2"/>
  <c r="BL1108" i="2" s="1"/>
  <c r="BJ1096" i="2"/>
  <c r="BK1096" i="2"/>
  <c r="BL1096" i="2" s="1"/>
  <c r="BJ1084" i="2"/>
  <c r="BK1084" i="2"/>
  <c r="BL1084" i="2" s="1"/>
  <c r="BJ1072" i="2"/>
  <c r="BK1072" i="2"/>
  <c r="BL1072" i="2" s="1"/>
  <c r="BJ1060" i="2"/>
  <c r="BK1060" i="2"/>
  <c r="BL1060" i="2" s="1"/>
  <c r="BJ1048" i="2"/>
  <c r="BK1048" i="2"/>
  <c r="BL1048" i="2" s="1"/>
  <c r="BJ1036" i="2"/>
  <c r="BK1036" i="2"/>
  <c r="BL1036" i="2" s="1"/>
  <c r="BJ1024" i="2"/>
  <c r="BK1024" i="2"/>
  <c r="BL1024" i="2" s="1"/>
  <c r="BJ1012" i="2"/>
  <c r="BK1012" i="2"/>
  <c r="BL1012" i="2" s="1"/>
  <c r="BJ1000" i="2"/>
  <c r="BK1000" i="2"/>
  <c r="BL1000" i="2" s="1"/>
  <c r="BJ988" i="2"/>
  <c r="BK988" i="2"/>
  <c r="BL988" i="2" s="1"/>
  <c r="BJ976" i="2"/>
  <c r="BK976" i="2"/>
  <c r="BL976" i="2" s="1"/>
  <c r="BJ964" i="2"/>
  <c r="BK964" i="2"/>
  <c r="BL964" i="2" s="1"/>
  <c r="BJ952" i="2"/>
  <c r="BK952" i="2"/>
  <c r="BL952" i="2" s="1"/>
  <c r="BJ940" i="2"/>
  <c r="BK940" i="2"/>
  <c r="BL940" i="2" s="1"/>
  <c r="BJ928" i="2"/>
  <c r="BK928" i="2"/>
  <c r="BL928" i="2" s="1"/>
  <c r="BJ916" i="2"/>
  <c r="BK916" i="2"/>
  <c r="BL916" i="2" s="1"/>
  <c r="BJ904" i="2"/>
  <c r="BK904" i="2"/>
  <c r="BL904" i="2" s="1"/>
  <c r="BJ892" i="2"/>
  <c r="BK892" i="2"/>
  <c r="BL892" i="2" s="1"/>
  <c r="BJ880" i="2"/>
  <c r="BK880" i="2"/>
  <c r="BL880" i="2" s="1"/>
  <c r="BJ868" i="2"/>
  <c r="BK868" i="2"/>
  <c r="BL868" i="2" s="1"/>
  <c r="BJ856" i="2"/>
  <c r="BK856" i="2"/>
  <c r="BL856" i="2" s="1"/>
  <c r="BJ844" i="2"/>
  <c r="BK844" i="2"/>
  <c r="BL844" i="2" s="1"/>
  <c r="BJ832" i="2"/>
  <c r="BK832" i="2"/>
  <c r="BL832" i="2" s="1"/>
  <c r="BJ820" i="2"/>
  <c r="BK820" i="2"/>
  <c r="BL820" i="2" s="1"/>
  <c r="BJ808" i="2"/>
  <c r="BK808" i="2"/>
  <c r="BL808" i="2" s="1"/>
  <c r="BJ796" i="2"/>
  <c r="BK796" i="2"/>
  <c r="BL796" i="2" s="1"/>
  <c r="BJ784" i="2"/>
  <c r="BK784" i="2"/>
  <c r="BL784" i="2" s="1"/>
  <c r="BJ772" i="2"/>
  <c r="BK772" i="2"/>
  <c r="BL772" i="2" s="1"/>
  <c r="BJ748" i="2"/>
  <c r="BK748" i="2"/>
  <c r="BL748" i="2" s="1"/>
  <c r="BJ724" i="2"/>
  <c r="BK724" i="2"/>
  <c r="BL724" i="2" s="1"/>
  <c r="BJ712" i="2"/>
  <c r="BK712" i="2"/>
  <c r="BL712" i="2" s="1"/>
  <c r="BJ700" i="2"/>
  <c r="BK700" i="2"/>
  <c r="BL700" i="2" s="1"/>
  <c r="BJ688" i="2"/>
  <c r="BK688" i="2"/>
  <c r="BL688" i="2" s="1"/>
  <c r="BJ676" i="2"/>
  <c r="BK676" i="2"/>
  <c r="BL676" i="2" s="1"/>
  <c r="BJ664" i="2"/>
  <c r="BK664" i="2"/>
  <c r="BL664" i="2" s="1"/>
  <c r="BJ652" i="2"/>
  <c r="BK652" i="2"/>
  <c r="BL652" i="2" s="1"/>
  <c r="BJ640" i="2"/>
  <c r="BK640" i="2"/>
  <c r="BL640" i="2" s="1"/>
  <c r="BJ628" i="2"/>
  <c r="BK628" i="2"/>
  <c r="BL628" i="2" s="1"/>
  <c r="BJ604" i="2"/>
  <c r="BK604" i="2"/>
  <c r="BL604" i="2" s="1"/>
  <c r="BJ592" i="2"/>
  <c r="BK592" i="2"/>
  <c r="BL592" i="2" s="1"/>
  <c r="BJ580" i="2"/>
  <c r="BK580" i="2"/>
  <c r="BL580" i="2" s="1"/>
  <c r="BJ568" i="2"/>
  <c r="BK568" i="2"/>
  <c r="BL568" i="2" s="1"/>
  <c r="BJ556" i="2"/>
  <c r="BK556" i="2"/>
  <c r="BL556" i="2" s="1"/>
  <c r="BJ520" i="2"/>
  <c r="BK520" i="2"/>
  <c r="BL520" i="2" s="1"/>
  <c r="BJ508" i="2"/>
  <c r="BK508" i="2"/>
  <c r="BL508" i="2" s="1"/>
  <c r="BJ496" i="2"/>
  <c r="BK496" i="2"/>
  <c r="BL496" i="2" s="1"/>
  <c r="BJ484" i="2"/>
  <c r="BK484" i="2"/>
  <c r="BL484" i="2" s="1"/>
  <c r="BJ472" i="2"/>
  <c r="BK472" i="2"/>
  <c r="BL472" i="2" s="1"/>
  <c r="BJ460" i="2"/>
  <c r="BK460" i="2"/>
  <c r="BL460" i="2" s="1"/>
  <c r="BJ448" i="2"/>
  <c r="BK448" i="2"/>
  <c r="BL448" i="2" s="1"/>
  <c r="BJ436" i="2"/>
  <c r="BK436" i="2"/>
  <c r="BL436" i="2" s="1"/>
  <c r="BJ424" i="2"/>
  <c r="BK424" i="2"/>
  <c r="BL424" i="2" s="1"/>
  <c r="BJ412" i="2"/>
  <c r="BK412" i="2"/>
  <c r="BL412" i="2" s="1"/>
  <c r="BJ400" i="2"/>
  <c r="BK400" i="2"/>
  <c r="BL400" i="2" s="1"/>
  <c r="BJ388" i="2"/>
  <c r="BK388" i="2"/>
  <c r="BL388" i="2" s="1"/>
  <c r="BJ376" i="2"/>
  <c r="BK376" i="2"/>
  <c r="BL376" i="2" s="1"/>
  <c r="BJ352" i="2"/>
  <c r="BK352" i="2"/>
  <c r="BL352" i="2" s="1"/>
  <c r="BJ340" i="2"/>
  <c r="BK340" i="2"/>
  <c r="BL340" i="2" s="1"/>
  <c r="BJ328" i="2"/>
  <c r="BK328" i="2"/>
  <c r="BL328" i="2" s="1"/>
  <c r="BJ316" i="2"/>
  <c r="BK316" i="2"/>
  <c r="BL316" i="2" s="1"/>
  <c r="BJ292" i="2"/>
  <c r="BK292" i="2"/>
  <c r="BL292" i="2" s="1"/>
  <c r="BJ280" i="2"/>
  <c r="BK280" i="2"/>
  <c r="BL280" i="2" s="1"/>
  <c r="BJ268" i="2"/>
  <c r="BK268" i="2"/>
  <c r="BL268" i="2" s="1"/>
  <c r="BJ256" i="2"/>
  <c r="BK256" i="2"/>
  <c r="BL256" i="2" s="1"/>
  <c r="BJ232" i="2"/>
  <c r="BK232" i="2"/>
  <c r="BL232" i="2" s="1"/>
  <c r="BJ220" i="2"/>
  <c r="BK220" i="2"/>
  <c r="BL220" i="2" s="1"/>
  <c r="BJ208" i="2"/>
  <c r="BK208" i="2"/>
  <c r="BL208" i="2" s="1"/>
  <c r="BJ196" i="2"/>
  <c r="BK196" i="2"/>
  <c r="BL196" i="2" s="1"/>
  <c r="BJ172" i="2"/>
  <c r="BK172" i="2"/>
  <c r="BL172" i="2" s="1"/>
  <c r="BJ160" i="2"/>
  <c r="BK160" i="2"/>
  <c r="BL160" i="2" s="1"/>
  <c r="BJ148" i="2"/>
  <c r="BK148" i="2"/>
  <c r="BL148" i="2" s="1"/>
  <c r="BJ136" i="2"/>
  <c r="BK136" i="2"/>
  <c r="BL136" i="2" s="1"/>
  <c r="BJ124" i="2"/>
  <c r="BK124" i="2"/>
  <c r="BL124" i="2" s="1"/>
  <c r="BJ112" i="2"/>
  <c r="BK112" i="2"/>
  <c r="BL112" i="2" s="1"/>
  <c r="BJ100" i="2"/>
  <c r="BK100" i="2"/>
  <c r="BL100" i="2" s="1"/>
  <c r="BJ88" i="2"/>
  <c r="BK88" i="2"/>
  <c r="BL88" i="2" s="1"/>
  <c r="BJ76" i="2"/>
  <c r="BK76" i="2"/>
  <c r="BL76" i="2" s="1"/>
  <c r="BJ52" i="2"/>
  <c r="BK52" i="2"/>
  <c r="BL52" i="2" s="1"/>
  <c r="BJ40" i="2"/>
  <c r="BK40" i="2"/>
  <c r="BL40" i="2" s="1"/>
  <c r="BJ28" i="2"/>
  <c r="BK28" i="2"/>
  <c r="BL28" i="2" s="1"/>
  <c r="BJ16" i="2"/>
  <c r="BK16" i="2"/>
  <c r="BL16" i="2" s="1"/>
  <c r="BJ4" i="2"/>
  <c r="BK4" i="2"/>
  <c r="BL4" i="2" s="1"/>
  <c r="BK1323" i="2"/>
  <c r="BL1323" i="2" s="1"/>
  <c r="BK1215" i="2"/>
  <c r="BL1215" i="2" s="1"/>
  <c r="BK1107" i="2"/>
  <c r="BL1107" i="2" s="1"/>
  <c r="BK1047" i="2"/>
  <c r="BL1047" i="2" s="1"/>
  <c r="BK304" i="2"/>
  <c r="BL304" i="2" s="1"/>
  <c r="BJ1455" i="2"/>
  <c r="BK1455" i="2"/>
  <c r="BL1455" i="2" s="1"/>
  <c r="BJ1443" i="2"/>
  <c r="BK1443" i="2"/>
  <c r="BL1443" i="2" s="1"/>
  <c r="BJ1431" i="2"/>
  <c r="BK1431" i="2"/>
  <c r="BL1431" i="2" s="1"/>
  <c r="BJ1419" i="2"/>
  <c r="BK1419" i="2"/>
  <c r="BL1419" i="2" s="1"/>
  <c r="BJ1395" i="2"/>
  <c r="BK1395" i="2"/>
  <c r="BL1395" i="2" s="1"/>
  <c r="BJ1383" i="2"/>
  <c r="BK1383" i="2"/>
  <c r="BL1383" i="2" s="1"/>
  <c r="BJ1371" i="2"/>
  <c r="BK1371" i="2"/>
  <c r="BL1371" i="2" s="1"/>
  <c r="BJ1335" i="2"/>
  <c r="BK1335" i="2"/>
  <c r="BL1335" i="2" s="1"/>
  <c r="BJ1299" i="2"/>
  <c r="BK1299" i="2"/>
  <c r="BL1299" i="2" s="1"/>
  <c r="BJ1263" i="2"/>
  <c r="BK1263" i="2"/>
  <c r="BL1263" i="2" s="1"/>
  <c r="BJ1227" i="2"/>
  <c r="BK1227" i="2"/>
  <c r="BL1227" i="2" s="1"/>
  <c r="BJ1191" i="2"/>
  <c r="BK1191" i="2"/>
  <c r="BL1191" i="2" s="1"/>
  <c r="BJ1155" i="2"/>
  <c r="BK1155" i="2"/>
  <c r="BL1155" i="2" s="1"/>
  <c r="BJ1119" i="2"/>
  <c r="BK1119" i="2"/>
  <c r="BL1119" i="2" s="1"/>
  <c r="BJ1095" i="2"/>
  <c r="BK1095" i="2"/>
  <c r="BL1095" i="2" s="1"/>
  <c r="BJ1083" i="2"/>
  <c r="BK1083" i="2"/>
  <c r="BL1083" i="2" s="1"/>
  <c r="BJ1071" i="2"/>
  <c r="BK1071" i="2"/>
  <c r="BL1071" i="2" s="1"/>
  <c r="BJ1059" i="2"/>
  <c r="BK1059" i="2"/>
  <c r="BL1059" i="2" s="1"/>
  <c r="BJ1035" i="2"/>
  <c r="BK1035" i="2"/>
  <c r="BL1035" i="2" s="1"/>
  <c r="BJ1011" i="2"/>
  <c r="BK1011" i="2"/>
  <c r="BL1011" i="2" s="1"/>
  <c r="BJ999" i="2"/>
  <c r="BK999" i="2"/>
  <c r="BL999" i="2" s="1"/>
  <c r="BJ987" i="2"/>
  <c r="BK987" i="2"/>
  <c r="BL987" i="2" s="1"/>
  <c r="BJ975" i="2"/>
  <c r="BK975" i="2"/>
  <c r="BL975" i="2" s="1"/>
  <c r="BJ951" i="2"/>
  <c r="BK951" i="2"/>
  <c r="BL951" i="2" s="1"/>
  <c r="BJ927" i="2"/>
  <c r="BK927" i="2"/>
  <c r="BL927" i="2" s="1"/>
  <c r="BJ903" i="2"/>
  <c r="BK903" i="2"/>
  <c r="BL903" i="2" s="1"/>
  <c r="BJ879" i="2"/>
  <c r="BK879" i="2"/>
  <c r="BL879" i="2" s="1"/>
  <c r="BJ867" i="2"/>
  <c r="BK867" i="2"/>
  <c r="BL867" i="2" s="1"/>
  <c r="BJ855" i="2"/>
  <c r="BK855" i="2"/>
  <c r="BL855" i="2" s="1"/>
  <c r="BJ843" i="2"/>
  <c r="BK843" i="2"/>
  <c r="BL843" i="2" s="1"/>
  <c r="BJ831" i="2"/>
  <c r="BK831" i="2"/>
  <c r="BL831" i="2" s="1"/>
  <c r="BJ819" i="2"/>
  <c r="BK819" i="2"/>
  <c r="BL819" i="2" s="1"/>
  <c r="BJ807" i="2"/>
  <c r="BK807" i="2"/>
  <c r="BL807" i="2" s="1"/>
  <c r="BJ795" i="2"/>
  <c r="BK795" i="2"/>
  <c r="BL795" i="2" s="1"/>
  <c r="BJ783" i="2"/>
  <c r="BK783" i="2"/>
  <c r="BL783" i="2" s="1"/>
  <c r="BJ771" i="2"/>
  <c r="BK771" i="2"/>
  <c r="BL771" i="2" s="1"/>
  <c r="BJ759" i="2"/>
  <c r="BK759" i="2"/>
  <c r="BL759" i="2" s="1"/>
  <c r="BJ747" i="2"/>
  <c r="BK747" i="2"/>
  <c r="BL747" i="2" s="1"/>
  <c r="BJ735" i="2"/>
  <c r="BK735" i="2"/>
  <c r="BL735" i="2" s="1"/>
  <c r="BJ723" i="2"/>
  <c r="BK723" i="2"/>
  <c r="BL723" i="2" s="1"/>
  <c r="BJ711" i="2"/>
  <c r="BK711" i="2"/>
  <c r="BL711" i="2" s="1"/>
  <c r="BJ699" i="2"/>
  <c r="BK699" i="2"/>
  <c r="BL699" i="2" s="1"/>
  <c r="BJ687" i="2"/>
  <c r="BK687" i="2"/>
  <c r="BL687" i="2" s="1"/>
  <c r="BJ675" i="2"/>
  <c r="BK675" i="2"/>
  <c r="BL675" i="2" s="1"/>
  <c r="BJ663" i="2"/>
  <c r="BK663" i="2"/>
  <c r="BL663" i="2" s="1"/>
  <c r="BJ651" i="2"/>
  <c r="BK651" i="2"/>
  <c r="BL651" i="2" s="1"/>
  <c r="BJ639" i="2"/>
  <c r="BK639" i="2"/>
  <c r="BL639" i="2" s="1"/>
  <c r="BJ627" i="2"/>
  <c r="BK627" i="2"/>
  <c r="BL627" i="2" s="1"/>
  <c r="BJ615" i="2"/>
  <c r="BK615" i="2"/>
  <c r="BL615" i="2" s="1"/>
  <c r="BJ603" i="2"/>
  <c r="BK603" i="2"/>
  <c r="BL603" i="2" s="1"/>
  <c r="BJ591" i="2"/>
  <c r="BK591" i="2"/>
  <c r="BL591" i="2" s="1"/>
  <c r="BJ567" i="2"/>
  <c r="BK567" i="2"/>
  <c r="BL567" i="2" s="1"/>
  <c r="BJ555" i="2"/>
  <c r="BK555" i="2"/>
  <c r="BL555" i="2" s="1"/>
  <c r="BJ543" i="2"/>
  <c r="BK543" i="2"/>
  <c r="BL543" i="2" s="1"/>
  <c r="BJ519" i="2"/>
  <c r="BK519" i="2"/>
  <c r="BL519" i="2" s="1"/>
  <c r="BJ507" i="2"/>
  <c r="BK507" i="2"/>
  <c r="BL507" i="2" s="1"/>
  <c r="BJ495" i="2"/>
  <c r="BK495" i="2"/>
  <c r="BL495" i="2" s="1"/>
  <c r="BJ483" i="2"/>
  <c r="BK483" i="2"/>
  <c r="BL483" i="2" s="1"/>
  <c r="BJ471" i="2"/>
  <c r="BK471" i="2"/>
  <c r="BL471" i="2" s="1"/>
  <c r="BJ459" i="2"/>
  <c r="BK459" i="2"/>
  <c r="BL459" i="2" s="1"/>
  <c r="BJ447" i="2"/>
  <c r="BK447" i="2"/>
  <c r="BL447" i="2" s="1"/>
  <c r="BJ435" i="2"/>
  <c r="BK435" i="2"/>
  <c r="BL435" i="2" s="1"/>
  <c r="BJ423" i="2"/>
  <c r="BK423" i="2"/>
  <c r="BL423" i="2" s="1"/>
  <c r="BJ411" i="2"/>
  <c r="BK411" i="2"/>
  <c r="BL411" i="2" s="1"/>
  <c r="BJ399" i="2"/>
  <c r="BK399" i="2"/>
  <c r="BL399" i="2" s="1"/>
  <c r="BJ387" i="2"/>
  <c r="BK387" i="2"/>
  <c r="BL387" i="2" s="1"/>
  <c r="BJ375" i="2"/>
  <c r="BK375" i="2"/>
  <c r="BL375" i="2" s="1"/>
  <c r="BJ351" i="2"/>
  <c r="BK351" i="2"/>
  <c r="BL351" i="2" s="1"/>
  <c r="BJ339" i="2"/>
  <c r="BK339" i="2"/>
  <c r="BL339" i="2" s="1"/>
  <c r="BJ327" i="2"/>
  <c r="BK327" i="2"/>
  <c r="BL327" i="2" s="1"/>
  <c r="BJ315" i="2"/>
  <c r="BK315" i="2"/>
  <c r="BL315" i="2" s="1"/>
  <c r="BJ303" i="2"/>
  <c r="BK303" i="2"/>
  <c r="BL303" i="2" s="1"/>
  <c r="BJ291" i="2"/>
  <c r="BK291" i="2"/>
  <c r="BL291" i="2" s="1"/>
  <c r="BJ279" i="2"/>
  <c r="BK279" i="2"/>
  <c r="BL279" i="2" s="1"/>
  <c r="BJ267" i="2"/>
  <c r="BK267" i="2"/>
  <c r="BL267" i="2" s="1"/>
  <c r="BJ255" i="2"/>
  <c r="BK255" i="2"/>
  <c r="BL255" i="2" s="1"/>
  <c r="BJ231" i="2"/>
  <c r="BK231" i="2"/>
  <c r="BL231" i="2" s="1"/>
  <c r="BJ219" i="2"/>
  <c r="BK219" i="2"/>
  <c r="BL219" i="2" s="1"/>
  <c r="BJ207" i="2"/>
  <c r="BK207" i="2"/>
  <c r="BL207" i="2" s="1"/>
  <c r="BJ195" i="2"/>
  <c r="BK195" i="2"/>
  <c r="BL195" i="2" s="1"/>
  <c r="BJ171" i="2"/>
  <c r="BK171" i="2"/>
  <c r="BL171" i="2" s="1"/>
  <c r="BJ159" i="2"/>
  <c r="BK159" i="2"/>
  <c r="BL159" i="2" s="1"/>
  <c r="BJ147" i="2"/>
  <c r="BK147" i="2"/>
  <c r="BL147" i="2" s="1"/>
  <c r="BJ135" i="2"/>
  <c r="BK135" i="2"/>
  <c r="BL135" i="2" s="1"/>
  <c r="BJ123" i="2"/>
  <c r="BK123" i="2"/>
  <c r="BL123" i="2" s="1"/>
  <c r="BJ111" i="2"/>
  <c r="BK111" i="2"/>
  <c r="BL111" i="2" s="1"/>
  <c r="BJ99" i="2"/>
  <c r="BK99" i="2"/>
  <c r="BL99" i="2" s="1"/>
  <c r="BJ87" i="2"/>
  <c r="BK87" i="2"/>
  <c r="BL87" i="2" s="1"/>
  <c r="BJ75" i="2"/>
  <c r="BK75" i="2"/>
  <c r="BL75" i="2" s="1"/>
  <c r="BJ63" i="2"/>
  <c r="BK63" i="2"/>
  <c r="BL63" i="2" s="1"/>
  <c r="BJ51" i="2"/>
  <c r="BK51" i="2"/>
  <c r="BL51" i="2" s="1"/>
  <c r="BJ39" i="2"/>
  <c r="BK39" i="2"/>
  <c r="BL39" i="2" s="1"/>
  <c r="BJ27" i="2"/>
  <c r="BK27" i="2"/>
  <c r="BL27" i="2" s="1"/>
  <c r="BJ15" i="2"/>
  <c r="BK15" i="2"/>
  <c r="BL15" i="2" s="1"/>
  <c r="BJ3" i="2"/>
  <c r="BK3" i="2"/>
  <c r="BL3" i="2" s="1"/>
  <c r="BK1598" i="2"/>
  <c r="BL1598" i="2" s="1"/>
  <c r="BK1454" i="2"/>
  <c r="BL1454" i="2" s="1"/>
  <c r="BK1311" i="2"/>
  <c r="BL1311" i="2" s="1"/>
  <c r="BK1203" i="2"/>
  <c r="BL1203" i="2" s="1"/>
  <c r="BK1094" i="2"/>
  <c r="BL1094" i="2" s="1"/>
  <c r="BK963" i="2"/>
  <c r="BL963" i="2" s="1"/>
  <c r="BK532" i="2"/>
  <c r="BL532" i="2" s="1"/>
  <c r="BK300" i="2"/>
  <c r="BL300" i="2" s="1"/>
  <c r="BK65" i="2"/>
  <c r="BL65" i="2" s="1"/>
  <c r="BJ1562" i="2"/>
  <c r="BK1562" i="2"/>
  <c r="BL1562" i="2" s="1"/>
  <c r="BJ1538" i="2"/>
  <c r="BK1538" i="2"/>
  <c r="BL1538" i="2" s="1"/>
  <c r="BJ1526" i="2"/>
  <c r="BK1526" i="2"/>
  <c r="BL1526" i="2" s="1"/>
  <c r="BJ1514" i="2"/>
  <c r="BK1514" i="2"/>
  <c r="BL1514" i="2" s="1"/>
  <c r="BJ1502" i="2"/>
  <c r="BK1502" i="2"/>
  <c r="BL1502" i="2" s="1"/>
  <c r="BJ1490" i="2"/>
  <c r="BK1490" i="2"/>
  <c r="BL1490" i="2" s="1"/>
  <c r="BJ1442" i="2"/>
  <c r="BK1442" i="2"/>
  <c r="BL1442" i="2" s="1"/>
  <c r="BJ1430" i="2"/>
  <c r="BK1430" i="2"/>
  <c r="BL1430" i="2" s="1"/>
  <c r="BJ1418" i="2"/>
  <c r="BK1418" i="2"/>
  <c r="BL1418" i="2" s="1"/>
  <c r="BJ1370" i="2"/>
  <c r="BK1370" i="2"/>
  <c r="BL1370" i="2" s="1"/>
  <c r="BJ1358" i="2"/>
  <c r="BK1358" i="2"/>
  <c r="BL1358" i="2" s="1"/>
  <c r="BJ1346" i="2"/>
  <c r="BK1346" i="2"/>
  <c r="BL1346" i="2" s="1"/>
  <c r="BJ1334" i="2"/>
  <c r="BK1334" i="2"/>
  <c r="BL1334" i="2" s="1"/>
  <c r="BJ1322" i="2"/>
  <c r="BK1322" i="2"/>
  <c r="BL1322" i="2" s="1"/>
  <c r="BJ1310" i="2"/>
  <c r="BK1310" i="2"/>
  <c r="BL1310" i="2" s="1"/>
  <c r="BJ1298" i="2"/>
  <c r="BK1298" i="2"/>
  <c r="BL1298" i="2" s="1"/>
  <c r="BJ1286" i="2"/>
  <c r="BK1286" i="2"/>
  <c r="BL1286" i="2" s="1"/>
  <c r="BJ1274" i="2"/>
  <c r="BK1274" i="2"/>
  <c r="BL1274" i="2" s="1"/>
  <c r="BJ1262" i="2"/>
  <c r="BK1262" i="2"/>
  <c r="BL1262" i="2" s="1"/>
  <c r="BJ1250" i="2"/>
  <c r="BK1250" i="2"/>
  <c r="BL1250" i="2" s="1"/>
  <c r="BJ1238" i="2"/>
  <c r="BK1238" i="2"/>
  <c r="BL1238" i="2" s="1"/>
  <c r="BJ1226" i="2"/>
  <c r="BK1226" i="2"/>
  <c r="BL1226" i="2" s="1"/>
  <c r="BJ1214" i="2"/>
  <c r="BK1214" i="2"/>
  <c r="BL1214" i="2" s="1"/>
  <c r="BJ1202" i="2"/>
  <c r="BK1202" i="2"/>
  <c r="BL1202" i="2" s="1"/>
  <c r="BJ1190" i="2"/>
  <c r="BK1190" i="2"/>
  <c r="BL1190" i="2" s="1"/>
  <c r="BJ1178" i="2"/>
  <c r="BK1178" i="2"/>
  <c r="BL1178" i="2" s="1"/>
  <c r="BJ1166" i="2"/>
  <c r="BK1166" i="2"/>
  <c r="BL1166" i="2" s="1"/>
  <c r="BJ1154" i="2"/>
  <c r="BK1154" i="2"/>
  <c r="BL1154" i="2" s="1"/>
  <c r="BJ1142" i="2"/>
  <c r="BK1142" i="2"/>
  <c r="BL1142" i="2" s="1"/>
  <c r="BJ1130" i="2"/>
  <c r="BK1130" i="2"/>
  <c r="BL1130" i="2" s="1"/>
  <c r="BJ1118" i="2"/>
  <c r="BK1118" i="2"/>
  <c r="BL1118" i="2" s="1"/>
  <c r="BJ1106" i="2"/>
  <c r="BK1106" i="2"/>
  <c r="BL1106" i="2" s="1"/>
  <c r="BJ1082" i="2"/>
  <c r="BK1082" i="2"/>
  <c r="BL1082" i="2" s="1"/>
  <c r="BJ1070" i="2"/>
  <c r="BK1070" i="2"/>
  <c r="BL1070" i="2" s="1"/>
  <c r="BJ1058" i="2"/>
  <c r="BK1058" i="2"/>
  <c r="BL1058" i="2" s="1"/>
  <c r="BJ1046" i="2"/>
  <c r="BK1046" i="2"/>
  <c r="BL1046" i="2" s="1"/>
  <c r="BJ1034" i="2"/>
  <c r="BK1034" i="2"/>
  <c r="BL1034" i="2" s="1"/>
  <c r="BJ1022" i="2"/>
  <c r="BK1022" i="2"/>
  <c r="BL1022" i="2" s="1"/>
  <c r="BJ1010" i="2"/>
  <c r="BK1010" i="2"/>
  <c r="BL1010" i="2" s="1"/>
  <c r="BJ998" i="2"/>
  <c r="BK998" i="2"/>
  <c r="BL998" i="2" s="1"/>
  <c r="BJ986" i="2"/>
  <c r="BK986" i="2"/>
  <c r="BL986" i="2" s="1"/>
  <c r="BJ974" i="2"/>
  <c r="BK974" i="2"/>
  <c r="BL974" i="2" s="1"/>
  <c r="BJ962" i="2"/>
  <c r="BK962" i="2"/>
  <c r="BL962" i="2" s="1"/>
  <c r="BJ950" i="2"/>
  <c r="BK950" i="2"/>
  <c r="BL950" i="2" s="1"/>
  <c r="BJ938" i="2"/>
  <c r="BK938" i="2"/>
  <c r="BL938" i="2" s="1"/>
  <c r="BJ926" i="2"/>
  <c r="BK926" i="2"/>
  <c r="BL926" i="2" s="1"/>
  <c r="BJ914" i="2"/>
  <c r="BK914" i="2"/>
  <c r="BL914" i="2" s="1"/>
  <c r="BJ902" i="2"/>
  <c r="BK902" i="2"/>
  <c r="BL902" i="2" s="1"/>
  <c r="BJ890" i="2"/>
  <c r="BK890" i="2"/>
  <c r="BL890" i="2" s="1"/>
  <c r="BJ878" i="2"/>
  <c r="BK878" i="2"/>
  <c r="BL878" i="2" s="1"/>
  <c r="BJ866" i="2"/>
  <c r="BK866" i="2"/>
  <c r="BL866" i="2" s="1"/>
  <c r="BJ854" i="2"/>
  <c r="BK854" i="2"/>
  <c r="BL854" i="2" s="1"/>
  <c r="BJ842" i="2"/>
  <c r="BK842" i="2"/>
  <c r="BL842" i="2" s="1"/>
  <c r="BJ830" i="2"/>
  <c r="BK830" i="2"/>
  <c r="BL830" i="2" s="1"/>
  <c r="BJ818" i="2"/>
  <c r="BK818" i="2"/>
  <c r="BL818" i="2" s="1"/>
  <c r="BJ806" i="2"/>
  <c r="BK806" i="2"/>
  <c r="BL806" i="2" s="1"/>
  <c r="BJ794" i="2"/>
  <c r="BK794" i="2"/>
  <c r="BL794" i="2" s="1"/>
  <c r="BJ782" i="2"/>
  <c r="BK782" i="2"/>
  <c r="BL782" i="2" s="1"/>
  <c r="BJ770" i="2"/>
  <c r="BK770" i="2"/>
  <c r="BL770" i="2" s="1"/>
  <c r="BJ758" i="2"/>
  <c r="BK758" i="2"/>
  <c r="BL758" i="2" s="1"/>
  <c r="BJ746" i="2"/>
  <c r="BK746" i="2"/>
  <c r="BL746" i="2" s="1"/>
  <c r="BJ734" i="2"/>
  <c r="BK734" i="2"/>
  <c r="BL734" i="2" s="1"/>
  <c r="BJ722" i="2"/>
  <c r="BK722" i="2"/>
  <c r="BL722" i="2" s="1"/>
  <c r="BJ710" i="2"/>
  <c r="BK710" i="2"/>
  <c r="BL710" i="2" s="1"/>
  <c r="BJ698" i="2"/>
  <c r="BK698" i="2"/>
  <c r="BL698" i="2" s="1"/>
  <c r="BJ686" i="2"/>
  <c r="BK686" i="2"/>
  <c r="BL686" i="2" s="1"/>
  <c r="BJ674" i="2"/>
  <c r="BK674" i="2"/>
  <c r="BL674" i="2" s="1"/>
  <c r="BJ662" i="2"/>
  <c r="BK662" i="2"/>
  <c r="BL662" i="2" s="1"/>
  <c r="BJ650" i="2"/>
  <c r="BK650" i="2"/>
  <c r="BL650" i="2" s="1"/>
  <c r="BJ638" i="2"/>
  <c r="BK638" i="2"/>
  <c r="BL638" i="2" s="1"/>
  <c r="BJ626" i="2"/>
  <c r="BK626" i="2"/>
  <c r="BL626" i="2" s="1"/>
  <c r="BJ614" i="2"/>
  <c r="BK614" i="2"/>
  <c r="BL614" i="2" s="1"/>
  <c r="BJ602" i="2"/>
  <c r="BK602" i="2"/>
  <c r="BL602" i="2" s="1"/>
  <c r="BJ590" i="2"/>
  <c r="BK590" i="2"/>
  <c r="BL590" i="2" s="1"/>
  <c r="BJ578" i="2"/>
  <c r="BK578" i="2"/>
  <c r="BL578" i="2" s="1"/>
  <c r="BJ566" i="2"/>
  <c r="BK566" i="2"/>
  <c r="BL566" i="2" s="1"/>
  <c r="BJ554" i="2"/>
  <c r="BK554" i="2"/>
  <c r="BL554" i="2" s="1"/>
  <c r="BJ542" i="2"/>
  <c r="BK542" i="2"/>
  <c r="BL542" i="2" s="1"/>
  <c r="BJ530" i="2"/>
  <c r="BK530" i="2"/>
  <c r="BL530" i="2" s="1"/>
  <c r="BJ518" i="2"/>
  <c r="BK518" i="2"/>
  <c r="BL518" i="2" s="1"/>
  <c r="BJ506" i="2"/>
  <c r="BK506" i="2"/>
  <c r="BL506" i="2" s="1"/>
  <c r="BJ494" i="2"/>
  <c r="BK494" i="2"/>
  <c r="BL494" i="2" s="1"/>
  <c r="BJ482" i="2"/>
  <c r="BK482" i="2"/>
  <c r="BL482" i="2" s="1"/>
  <c r="BJ470" i="2"/>
  <c r="BK470" i="2"/>
  <c r="BL470" i="2" s="1"/>
  <c r="BJ458" i="2"/>
  <c r="BK458" i="2"/>
  <c r="BL458" i="2" s="1"/>
  <c r="BJ446" i="2"/>
  <c r="BK446" i="2"/>
  <c r="BL446" i="2" s="1"/>
  <c r="BJ434" i="2"/>
  <c r="BK434" i="2"/>
  <c r="BL434" i="2" s="1"/>
  <c r="BJ422" i="2"/>
  <c r="BK422" i="2"/>
  <c r="BL422" i="2" s="1"/>
  <c r="BJ410" i="2"/>
  <c r="BK410" i="2"/>
  <c r="BL410" i="2" s="1"/>
  <c r="BJ398" i="2"/>
  <c r="BK398" i="2"/>
  <c r="BL398" i="2" s="1"/>
  <c r="BJ386" i="2"/>
  <c r="BK386" i="2"/>
  <c r="BL386" i="2" s="1"/>
  <c r="BJ374" i="2"/>
  <c r="BK374" i="2"/>
  <c r="BL374" i="2" s="1"/>
  <c r="BJ362" i="2"/>
  <c r="BK362" i="2"/>
  <c r="BL362" i="2" s="1"/>
  <c r="BJ350" i="2"/>
  <c r="BK350" i="2"/>
  <c r="BL350" i="2" s="1"/>
  <c r="BJ338" i="2"/>
  <c r="BK338" i="2"/>
  <c r="BL338" i="2" s="1"/>
  <c r="BJ326" i="2"/>
  <c r="BK326" i="2"/>
  <c r="BL326" i="2" s="1"/>
  <c r="BJ314" i="2"/>
  <c r="BK314" i="2"/>
  <c r="BL314" i="2" s="1"/>
  <c r="BJ302" i="2"/>
  <c r="BK302" i="2"/>
  <c r="BL302" i="2" s="1"/>
  <c r="BJ290" i="2"/>
  <c r="BK290" i="2"/>
  <c r="BL290" i="2" s="1"/>
  <c r="BJ278" i="2"/>
  <c r="BK278" i="2"/>
  <c r="BL278" i="2" s="1"/>
  <c r="BJ266" i="2"/>
  <c r="BK266" i="2"/>
  <c r="BL266" i="2" s="1"/>
  <c r="BJ254" i="2"/>
  <c r="BK254" i="2"/>
  <c r="BL254" i="2" s="1"/>
  <c r="BJ242" i="2"/>
  <c r="BK242" i="2"/>
  <c r="BL242" i="2" s="1"/>
  <c r="BJ230" i="2"/>
  <c r="BK230" i="2"/>
  <c r="BL230" i="2" s="1"/>
  <c r="BJ218" i="2"/>
  <c r="BK218" i="2"/>
  <c r="BL218" i="2" s="1"/>
  <c r="BJ206" i="2"/>
  <c r="BK206" i="2"/>
  <c r="BL206" i="2" s="1"/>
  <c r="BJ194" i="2"/>
  <c r="BK194" i="2"/>
  <c r="BL194" i="2" s="1"/>
  <c r="BJ182" i="2"/>
  <c r="BK182" i="2"/>
  <c r="BL182" i="2" s="1"/>
  <c r="BJ170" i="2"/>
  <c r="BK170" i="2"/>
  <c r="BL170" i="2" s="1"/>
  <c r="BJ158" i="2"/>
  <c r="BK158" i="2"/>
  <c r="BL158" i="2" s="1"/>
  <c r="BJ146" i="2"/>
  <c r="BK146" i="2"/>
  <c r="BL146" i="2" s="1"/>
  <c r="BJ134" i="2"/>
  <c r="BK134" i="2"/>
  <c r="BL134" i="2" s="1"/>
  <c r="BJ122" i="2"/>
  <c r="BK122" i="2"/>
  <c r="BL122" i="2" s="1"/>
  <c r="BJ110" i="2"/>
  <c r="BK110" i="2"/>
  <c r="BL110" i="2" s="1"/>
  <c r="BJ98" i="2"/>
  <c r="BK98" i="2"/>
  <c r="BL98" i="2" s="1"/>
  <c r="BJ86" i="2"/>
  <c r="BK86" i="2"/>
  <c r="BL86" i="2" s="1"/>
  <c r="BJ74" i="2"/>
  <c r="BK74" i="2"/>
  <c r="BL74" i="2" s="1"/>
  <c r="BJ62" i="2"/>
  <c r="BK62" i="2"/>
  <c r="BL62" i="2" s="1"/>
  <c r="BJ50" i="2"/>
  <c r="BK50" i="2"/>
  <c r="BL50" i="2" s="1"/>
  <c r="BJ38" i="2"/>
  <c r="BK38" i="2"/>
  <c r="BL38" i="2" s="1"/>
  <c r="BJ26" i="2"/>
  <c r="BK26" i="2"/>
  <c r="BL26" i="2" s="1"/>
  <c r="BJ14" i="2"/>
  <c r="BK14" i="2"/>
  <c r="BL14" i="2" s="1"/>
  <c r="BJ2" i="2"/>
  <c r="BK2" i="2"/>
  <c r="BL2" i="2" s="1"/>
  <c r="BK1574" i="2"/>
  <c r="BL1574" i="2" s="1"/>
  <c r="BK891" i="2"/>
  <c r="BL891" i="2" s="1"/>
  <c r="BK531" i="2"/>
  <c r="BL531" i="2" s="1"/>
  <c r="BK64" i="2"/>
  <c r="BL64" i="2" s="1"/>
  <c r="BK104" i="2"/>
  <c r="BL104" i="2" s="1"/>
  <c r="BJ93" i="2"/>
  <c r="BK93" i="2"/>
  <c r="BL93" i="2" s="1"/>
  <c r="BJ81" i="2"/>
  <c r="BK81" i="2"/>
  <c r="BL81" i="2" s="1"/>
  <c r="BJ69" i="2"/>
  <c r="BK69" i="2"/>
  <c r="BL69" i="2" s="1"/>
  <c r="BJ57" i="2"/>
  <c r="BK57" i="2"/>
  <c r="BL57" i="2" s="1"/>
  <c r="BJ45" i="2"/>
  <c r="BK45" i="2"/>
  <c r="BL45" i="2" s="1"/>
  <c r="BJ33" i="2"/>
  <c r="BK33" i="2"/>
  <c r="BL33" i="2" s="1"/>
  <c r="BJ21" i="2"/>
  <c r="BK21" i="2"/>
  <c r="BL21" i="2" s="1"/>
  <c r="BJ9" i="2"/>
  <c r="BK9" i="2"/>
  <c r="BL9" i="2" s="1"/>
  <c r="BJ116" i="2"/>
  <c r="BK116" i="2"/>
  <c r="BL116" i="2" s="1"/>
  <c r="BJ92" i="2"/>
  <c r="BK92" i="2"/>
  <c r="BL92" i="2" s="1"/>
  <c r="BJ80" i="2"/>
  <c r="BK80" i="2"/>
  <c r="BL80" i="2" s="1"/>
  <c r="BJ56" i="2"/>
  <c r="BK56" i="2"/>
  <c r="BL56" i="2" s="1"/>
  <c r="BJ44" i="2"/>
  <c r="BK44" i="2"/>
  <c r="BL44" i="2" s="1"/>
  <c r="BJ32" i="2"/>
  <c r="BK32" i="2"/>
  <c r="BL32" i="2" s="1"/>
  <c r="BJ20" i="2"/>
  <c r="BK20" i="2"/>
  <c r="BL20" i="2" s="1"/>
  <c r="BJ8" i="2"/>
  <c r="BK8" i="2"/>
  <c r="BL8" i="2" s="1"/>
  <c r="BS2140" i="2" l="1"/>
  <c r="BR679" i="2"/>
  <c r="BS166" i="2"/>
  <c r="BS838" i="2"/>
  <c r="BS490" i="2"/>
  <c r="BS2312" i="2"/>
  <c r="BS2324" i="2"/>
  <c r="BS360" i="2"/>
  <c r="BS586" i="2"/>
  <c r="BS697" i="2"/>
  <c r="BR127" i="2"/>
  <c r="BR1085" i="2"/>
  <c r="BR691" i="2"/>
  <c r="BS462" i="2"/>
  <c r="BR1327" i="2"/>
  <c r="BS1472" i="2"/>
  <c r="BS904" i="2"/>
  <c r="BS2274" i="2"/>
  <c r="BS1032" i="2"/>
  <c r="BS369" i="2"/>
  <c r="BR403" i="2"/>
  <c r="BS1445" i="2"/>
  <c r="BR523" i="2"/>
  <c r="BS1516" i="2"/>
  <c r="BR1799" i="2"/>
  <c r="BS281" i="2"/>
  <c r="BS732" i="2"/>
  <c r="BS370" i="2"/>
  <c r="BR919" i="2"/>
  <c r="BR1598" i="2"/>
  <c r="BS780" i="2"/>
  <c r="BS872" i="2"/>
  <c r="BS863" i="2"/>
  <c r="BS226" i="2"/>
  <c r="BS181" i="2"/>
  <c r="BR1039" i="2"/>
  <c r="BR1658" i="2"/>
  <c r="BS252" i="2"/>
  <c r="BS1058" i="2"/>
  <c r="BS892" i="2"/>
  <c r="BS137" i="2"/>
  <c r="BS195" i="2"/>
  <c r="BR1063" i="2"/>
  <c r="BR654" i="2"/>
  <c r="BS1066" i="2"/>
  <c r="BS948" i="2"/>
  <c r="BS1409" i="2"/>
  <c r="BS179" i="2"/>
  <c r="BS854" i="2"/>
  <c r="BR1399" i="2"/>
  <c r="BR1745" i="2"/>
  <c r="BS694" i="2"/>
  <c r="BS1299" i="2"/>
  <c r="BS121" i="2"/>
  <c r="BS506" i="2"/>
  <c r="BU14" i="2"/>
  <c r="BU26" i="2"/>
  <c r="BU38" i="2"/>
  <c r="BU50" i="2"/>
  <c r="BU62" i="2"/>
  <c r="BU74" i="2"/>
  <c r="BU86" i="2"/>
  <c r="BU98" i="2"/>
  <c r="BU110" i="2"/>
  <c r="BU122" i="2"/>
  <c r="BU134" i="2"/>
  <c r="BU146" i="2"/>
  <c r="BU158" i="2"/>
  <c r="BU170" i="2"/>
  <c r="BU182" i="2"/>
  <c r="BU194" i="2"/>
  <c r="BU206" i="2"/>
  <c r="BU218" i="2"/>
  <c r="BU230" i="2"/>
  <c r="BU242" i="2"/>
  <c r="BU254" i="2"/>
  <c r="BU266" i="2"/>
  <c r="BU278" i="2"/>
  <c r="BU290" i="2"/>
  <c r="BU302" i="2"/>
  <c r="BU314" i="2"/>
  <c r="BU326" i="2"/>
  <c r="BU338" i="2"/>
  <c r="BU350" i="2"/>
  <c r="BU362" i="2"/>
  <c r="BU374" i="2"/>
  <c r="BU386" i="2"/>
  <c r="BU398" i="2"/>
  <c r="BU410" i="2"/>
  <c r="BU422" i="2"/>
  <c r="BU434" i="2"/>
  <c r="BU446" i="2"/>
  <c r="BU470" i="2"/>
  <c r="BU494" i="2"/>
  <c r="BU506" i="2"/>
  <c r="BU518" i="2"/>
  <c r="BU542" i="2"/>
  <c r="BU554" i="2"/>
  <c r="BU566" i="2"/>
  <c r="BU578" i="2"/>
  <c r="BU590" i="2"/>
  <c r="BU602" i="2"/>
  <c r="BU614" i="2"/>
  <c r="BU626" i="2"/>
  <c r="BU638" i="2"/>
  <c r="BU650" i="2"/>
  <c r="BU662" i="2"/>
  <c r="BU674" i="2"/>
  <c r="BU686" i="2"/>
  <c r="BU698" i="2"/>
  <c r="BU710" i="2"/>
  <c r="BU722" i="2"/>
  <c r="BU734" i="2"/>
  <c r="BU746" i="2"/>
  <c r="BU758" i="2"/>
  <c r="BU770" i="2"/>
  <c r="BU782" i="2"/>
  <c r="BU794" i="2"/>
  <c r="BU806" i="2"/>
  <c r="BU818" i="2"/>
  <c r="BU830" i="2"/>
  <c r="BU842" i="2"/>
  <c r="BU854" i="2"/>
  <c r="BU866" i="2"/>
  <c r="BU878" i="2"/>
  <c r="BU890" i="2"/>
  <c r="BU902" i="2"/>
  <c r="BU914" i="2"/>
  <c r="BU926" i="2"/>
  <c r="BU938" i="2"/>
  <c r="BU950" i="2"/>
  <c r="BU974" i="2"/>
  <c r="BU986" i="2"/>
  <c r="BU998" i="2"/>
  <c r="BU1010" i="2"/>
  <c r="BU9" i="2"/>
  <c r="BU22" i="2"/>
  <c r="BU48" i="2"/>
  <c r="BU61" i="2"/>
  <c r="BU75" i="2"/>
  <c r="BU88" i="2"/>
  <c r="BU101" i="2"/>
  <c r="BU114" i="2"/>
  <c r="BU127" i="2"/>
  <c r="BU140" i="2"/>
  <c r="BU153" i="2"/>
  <c r="BU166" i="2"/>
  <c r="BU179" i="2"/>
  <c r="BU192" i="2"/>
  <c r="BU205" i="2"/>
  <c r="BU219" i="2"/>
  <c r="BU232" i="2"/>
  <c r="BU245" i="2"/>
  <c r="BU258" i="2"/>
  <c r="BU271" i="2"/>
  <c r="BU284" i="2"/>
  <c r="BU310" i="2"/>
  <c r="BU323" i="2"/>
  <c r="BU336" i="2"/>
  <c r="BU349" i="2"/>
  <c r="BU363" i="2"/>
  <c r="BU376" i="2"/>
  <c r="BU389" i="2"/>
  <c r="BU402" i="2"/>
  <c r="BU415" i="2"/>
  <c r="BU428" i="2"/>
  <c r="BU441" i="2"/>
  <c r="BU454" i="2"/>
  <c r="BU467" i="2"/>
  <c r="BU480" i="2"/>
  <c r="BU493" i="2"/>
  <c r="BU507" i="2"/>
  <c r="BU533" i="2"/>
  <c r="BU546" i="2"/>
  <c r="BU559" i="2"/>
  <c r="BU572" i="2"/>
  <c r="BU585" i="2"/>
  <c r="BU598" i="2"/>
  <c r="BU611" i="2"/>
  <c r="BU624" i="2"/>
  <c r="BU637" i="2"/>
  <c r="BU651" i="2"/>
  <c r="BU664" i="2"/>
  <c r="BU677" i="2"/>
  <c r="BU690" i="2"/>
  <c r="BU703" i="2"/>
  <c r="BU716" i="2"/>
  <c r="BU729" i="2"/>
  <c r="BU742" i="2"/>
  <c r="BU755" i="2"/>
  <c r="BU768" i="2"/>
  <c r="BU781" i="2"/>
  <c r="BU795" i="2"/>
  <c r="BU808" i="2"/>
  <c r="BU821" i="2"/>
  <c r="BU834" i="2"/>
  <c r="BU847" i="2"/>
  <c r="BU860" i="2"/>
  <c r="BU873" i="2"/>
  <c r="BU886" i="2"/>
  <c r="BU899" i="2"/>
  <c r="BU912" i="2"/>
  <c r="BU925" i="2"/>
  <c r="BU939" i="2"/>
  <c r="BU952" i="2"/>
  <c r="BU965" i="2"/>
  <c r="BU978" i="2"/>
  <c r="BU1004" i="2"/>
  <c r="BU1017" i="2"/>
  <c r="BU1029" i="2"/>
  <c r="BU1041" i="2"/>
  <c r="BU1053" i="2"/>
  <c r="BU1065" i="2"/>
  <c r="BU1077" i="2"/>
  <c r="BU1089" i="2"/>
  <c r="BU1101" i="2"/>
  <c r="BU3" i="2"/>
  <c r="BU16" i="2"/>
  <c r="BU29" i="2"/>
  <c r="BU42" i="2"/>
  <c r="BU55" i="2"/>
  <c r="BU68" i="2"/>
  <c r="BU81" i="2"/>
  <c r="BU94" i="2"/>
  <c r="BU107" i="2"/>
  <c r="BU120" i="2"/>
  <c r="BU133" i="2"/>
  <c r="BU147" i="2"/>
  <c r="BU160" i="2"/>
  <c r="BU173" i="2"/>
  <c r="BU186" i="2"/>
  <c r="BU199" i="2"/>
  <c r="BU212" i="2"/>
  <c r="BU225" i="2"/>
  <c r="BU238" i="2"/>
  <c r="BU251" i="2"/>
  <c r="BU264" i="2"/>
  <c r="BU277" i="2"/>
  <c r="BU291" i="2"/>
  <c r="BU304" i="2"/>
  <c r="BU317" i="2"/>
  <c r="BU11" i="2"/>
  <c r="BU27" i="2"/>
  <c r="BU43" i="2"/>
  <c r="BU58" i="2"/>
  <c r="BU73" i="2"/>
  <c r="BU90" i="2"/>
  <c r="BU105" i="2"/>
  <c r="BU121" i="2"/>
  <c r="BU137" i="2"/>
  <c r="BU152" i="2"/>
  <c r="BU168" i="2"/>
  <c r="BU184" i="2"/>
  <c r="BU200" i="2"/>
  <c r="BU215" i="2"/>
  <c r="BU231" i="2"/>
  <c r="BU247" i="2"/>
  <c r="BU262" i="2"/>
  <c r="BU279" i="2"/>
  <c r="BU294" i="2"/>
  <c r="BU309" i="2"/>
  <c r="BU325" i="2"/>
  <c r="BU341" i="2"/>
  <c r="BU355" i="2"/>
  <c r="BU369" i="2"/>
  <c r="BU383" i="2"/>
  <c r="BU397" i="2"/>
  <c r="BU412" i="2"/>
  <c r="BU426" i="2"/>
  <c r="BU440" i="2"/>
  <c r="BU455" i="2"/>
  <c r="BU469" i="2"/>
  <c r="BU484" i="2"/>
  <c r="BU498" i="2"/>
  <c r="BU512" i="2"/>
  <c r="BU526" i="2"/>
  <c r="BU540" i="2"/>
  <c r="BU555" i="2"/>
  <c r="BU569" i="2"/>
  <c r="BU583" i="2"/>
  <c r="BU597" i="2"/>
  <c r="BU612" i="2"/>
  <c r="BU627" i="2"/>
  <c r="BU641" i="2"/>
  <c r="BU655" i="2"/>
  <c r="BU669" i="2"/>
  <c r="BU683" i="2"/>
  <c r="BU697" i="2"/>
  <c r="BU712" i="2"/>
  <c r="BU726" i="2"/>
  <c r="BU740" i="2"/>
  <c r="BU769" i="2"/>
  <c r="BU784" i="2"/>
  <c r="BU798" i="2"/>
  <c r="BU812" i="2"/>
  <c r="BU826" i="2"/>
  <c r="BU840" i="2"/>
  <c r="BU855" i="2"/>
  <c r="BU869" i="2"/>
  <c r="BU883" i="2"/>
  <c r="BU897" i="2"/>
  <c r="BU911" i="2"/>
  <c r="BU927" i="2"/>
  <c r="BU941" i="2"/>
  <c r="BU955" i="2"/>
  <c r="BU969" i="2"/>
  <c r="BU983" i="2"/>
  <c r="BU997" i="2"/>
  <c r="BU1012" i="2"/>
  <c r="BU1025" i="2"/>
  <c r="BU1038" i="2"/>
  <c r="BU1051" i="2"/>
  <c r="BU1064" i="2"/>
  <c r="BU1078" i="2"/>
  <c r="BU1091" i="2"/>
  <c r="BU1104" i="2"/>
  <c r="BU1116" i="2"/>
  <c r="BU1128" i="2"/>
  <c r="BU1140" i="2"/>
  <c r="BU1152" i="2"/>
  <c r="BU1164" i="2"/>
  <c r="BU1176" i="2"/>
  <c r="BU1188" i="2"/>
  <c r="BU1200" i="2"/>
  <c r="BU1212" i="2"/>
  <c r="BU1224" i="2"/>
  <c r="BU1236" i="2"/>
  <c r="BU1248" i="2"/>
  <c r="BU1260" i="2"/>
  <c r="BU1272" i="2"/>
  <c r="BU1284" i="2"/>
  <c r="BU1296" i="2"/>
  <c r="BU1308" i="2"/>
  <c r="BU1320" i="2"/>
  <c r="BU1332" i="2"/>
  <c r="BU1344" i="2"/>
  <c r="BU1356" i="2"/>
  <c r="BU1368" i="2"/>
  <c r="BU1380" i="2"/>
  <c r="BU1392" i="2"/>
  <c r="BU1404" i="2"/>
  <c r="BU1416" i="2"/>
  <c r="BU1428" i="2"/>
  <c r="BU1440" i="2"/>
  <c r="BU1452" i="2"/>
  <c r="BU1464" i="2"/>
  <c r="BU1476" i="2"/>
  <c r="BU1488" i="2"/>
  <c r="BU1500" i="2"/>
  <c r="BU1512" i="2"/>
  <c r="BU1524" i="2"/>
  <c r="BU1536" i="2"/>
  <c r="BU1548" i="2"/>
  <c r="BU1560" i="2"/>
  <c r="BU1572" i="2"/>
  <c r="BU1584" i="2"/>
  <c r="BU1596" i="2"/>
  <c r="BU1608" i="2"/>
  <c r="BU1620" i="2"/>
  <c r="BU1632" i="2"/>
  <c r="BU1644" i="2"/>
  <c r="BU1656" i="2"/>
  <c r="BU1668" i="2"/>
  <c r="BU1680" i="2"/>
  <c r="BU1692" i="2"/>
  <c r="BU1704" i="2"/>
  <c r="BU1716" i="2"/>
  <c r="BU1728" i="2"/>
  <c r="BU1740" i="2"/>
  <c r="BU1752" i="2"/>
  <c r="BU1764" i="2"/>
  <c r="BU1776" i="2"/>
  <c r="BU1800" i="2"/>
  <c r="BU1812" i="2"/>
  <c r="BU1824" i="2"/>
  <c r="BU1848" i="2"/>
  <c r="BU1872" i="2"/>
  <c r="BU1884" i="2"/>
  <c r="BU1896" i="2"/>
  <c r="BU1908" i="2"/>
  <c r="BU1920" i="2"/>
  <c r="BU1932" i="2"/>
  <c r="BU1944" i="2"/>
  <c r="BU1956" i="2"/>
  <c r="BU1968" i="2"/>
  <c r="BU1980" i="2"/>
  <c r="BU1992" i="2"/>
  <c r="BU2004" i="2"/>
  <c r="BU2016" i="2"/>
  <c r="BU2028" i="2"/>
  <c r="BU2040" i="2"/>
  <c r="BU2052" i="2"/>
  <c r="BU2064" i="2"/>
  <c r="BU2088" i="2"/>
  <c r="BU2100" i="2"/>
  <c r="BU2112" i="2"/>
  <c r="BU2124" i="2"/>
  <c r="BU2136" i="2"/>
  <c r="BU2148" i="2"/>
  <c r="BU2160" i="2"/>
  <c r="BU2184" i="2"/>
  <c r="BU2196" i="2"/>
  <c r="BU2208" i="2"/>
  <c r="BU2220" i="2"/>
  <c r="BU2232" i="2"/>
  <c r="BU4" i="2"/>
  <c r="BU19" i="2"/>
  <c r="BU34" i="2"/>
  <c r="BU51" i="2"/>
  <c r="BU82" i="2"/>
  <c r="BU97" i="2"/>
  <c r="BU113" i="2"/>
  <c r="BU144" i="2"/>
  <c r="BU161" i="2"/>
  <c r="BU176" i="2"/>
  <c r="BU191" i="2"/>
  <c r="BU208" i="2"/>
  <c r="BU223" i="2"/>
  <c r="BU239" i="2"/>
  <c r="BU270" i="2"/>
  <c r="BU286" i="2"/>
  <c r="BU301" i="2"/>
  <c r="BU318" i="2"/>
  <c r="BU333" i="2"/>
  <c r="BU347" i="2"/>
  <c r="BU361" i="2"/>
  <c r="BU377" i="2"/>
  <c r="BU391" i="2"/>
  <c r="BU405" i="2"/>
  <c r="BU419" i="2"/>
  <c r="BU433" i="2"/>
  <c r="BU448" i="2"/>
  <c r="BU462" i="2"/>
  <c r="BU476" i="2"/>
  <c r="BU490" i="2"/>
  <c r="BU504" i="2"/>
  <c r="BU519" i="2"/>
  <c r="BU534" i="2"/>
  <c r="BU548" i="2"/>
  <c r="BU562" i="2"/>
  <c r="BU591" i="2"/>
  <c r="BU605" i="2"/>
  <c r="BU619" i="2"/>
  <c r="BU633" i="2"/>
  <c r="BU647" i="2"/>
  <c r="BU661" i="2"/>
  <c r="BU676" i="2"/>
  <c r="BU691" i="2"/>
  <c r="BU705" i="2"/>
  <c r="BU719" i="2"/>
  <c r="BU733" i="2"/>
  <c r="BU748" i="2"/>
  <c r="BU762" i="2"/>
  <c r="BU776" i="2"/>
  <c r="BU790" i="2"/>
  <c r="BU804" i="2"/>
  <c r="BU819" i="2"/>
  <c r="BU833" i="2"/>
  <c r="BU848" i="2"/>
  <c r="BU862" i="2"/>
  <c r="BU876" i="2"/>
  <c r="BU891" i="2"/>
  <c r="BU905" i="2"/>
  <c r="BU13" i="2"/>
  <c r="BU32" i="2"/>
  <c r="BU52" i="2"/>
  <c r="BU70" i="2"/>
  <c r="BU89" i="2"/>
  <c r="BU108" i="2"/>
  <c r="BU126" i="2"/>
  <c r="BU145" i="2"/>
  <c r="BU164" i="2"/>
  <c r="BU183" i="2"/>
  <c r="BU202" i="2"/>
  <c r="BU221" i="2"/>
  <c r="BU240" i="2"/>
  <c r="BU259" i="2"/>
  <c r="BU276" i="2"/>
  <c r="BU296" i="2"/>
  <c r="BU315" i="2"/>
  <c r="BU334" i="2"/>
  <c r="BU352" i="2"/>
  <c r="BU368" i="2"/>
  <c r="BU385" i="2"/>
  <c r="BU403" i="2"/>
  <c r="BU420" i="2"/>
  <c r="BU437" i="2"/>
  <c r="BU453" i="2"/>
  <c r="BU472" i="2"/>
  <c r="BU488" i="2"/>
  <c r="BU505" i="2"/>
  <c r="BU523" i="2"/>
  <c r="BU539" i="2"/>
  <c r="BU557" i="2"/>
  <c r="BU574" i="2"/>
  <c r="BU592" i="2"/>
  <c r="BU608" i="2"/>
  <c r="BU625" i="2"/>
  <c r="BU643" i="2"/>
  <c r="BU659" i="2"/>
  <c r="BU678" i="2"/>
  <c r="BU694" i="2"/>
  <c r="BU711" i="2"/>
  <c r="BU728" i="2"/>
  <c r="BU745" i="2"/>
  <c r="BU763" i="2"/>
  <c r="BU779" i="2"/>
  <c r="BU797" i="2"/>
  <c r="BU814" i="2"/>
  <c r="BU831" i="2"/>
  <c r="BU849" i="2"/>
  <c r="BU865" i="2"/>
  <c r="BU882" i="2"/>
  <c r="BU900" i="2"/>
  <c r="BU917" i="2"/>
  <c r="BU932" i="2"/>
  <c r="BU947" i="2"/>
  <c r="BU963" i="2"/>
  <c r="BU979" i="2"/>
  <c r="BU994" i="2"/>
  <c r="BU1009" i="2"/>
  <c r="BU1024" i="2"/>
  <c r="BU1039" i="2"/>
  <c r="BU1054" i="2"/>
  <c r="BU1068" i="2"/>
  <c r="BU1082" i="2"/>
  <c r="BU1096" i="2"/>
  <c r="BU1110" i="2"/>
  <c r="BU1123" i="2"/>
  <c r="BU1136" i="2"/>
  <c r="BU1149" i="2"/>
  <c r="BU1162" i="2"/>
  <c r="BU1175" i="2"/>
  <c r="BU1189" i="2"/>
  <c r="BU1202" i="2"/>
  <c r="BU1215" i="2"/>
  <c r="BU1228" i="2"/>
  <c r="BU1241" i="2"/>
  <c r="BU1254" i="2"/>
  <c r="BU1267" i="2"/>
  <c r="BU1280" i="2"/>
  <c r="BU1293" i="2"/>
  <c r="BU1306" i="2"/>
  <c r="BU1319" i="2"/>
  <c r="BU1333" i="2"/>
  <c r="BU1346" i="2"/>
  <c r="BU1359" i="2"/>
  <c r="BU1385" i="2"/>
  <c r="BU1398" i="2"/>
  <c r="BU1411" i="2"/>
  <c r="BU1424" i="2"/>
  <c r="BU1437" i="2"/>
  <c r="BU1450" i="2"/>
  <c r="BU1463" i="2"/>
  <c r="BU1477" i="2"/>
  <c r="BU1490" i="2"/>
  <c r="BU1503" i="2"/>
  <c r="BU1516" i="2"/>
  <c r="BU1529" i="2"/>
  <c r="BU1542" i="2"/>
  <c r="BU1555" i="2"/>
  <c r="BU1568" i="2"/>
  <c r="BU1594" i="2"/>
  <c r="BU1607" i="2"/>
  <c r="BU1621" i="2"/>
  <c r="BU1634" i="2"/>
  <c r="BU1647" i="2"/>
  <c r="BU1660" i="2"/>
  <c r="BU1673" i="2"/>
  <c r="BU1686" i="2"/>
  <c r="BU1699" i="2"/>
  <c r="BU1712" i="2"/>
  <c r="BU1725" i="2"/>
  <c r="BU1738" i="2"/>
  <c r="BU1765" i="2"/>
  <c r="BU1778" i="2"/>
  <c r="BU1791" i="2"/>
  <c r="BU1804" i="2"/>
  <c r="BU1817" i="2"/>
  <c r="BU1830" i="2"/>
  <c r="BU1843" i="2"/>
  <c r="BU1856" i="2"/>
  <c r="BU1869" i="2"/>
  <c r="BU1882" i="2"/>
  <c r="BU1895" i="2"/>
  <c r="BU1909" i="2"/>
  <c r="BU1922" i="2"/>
  <c r="BU1935" i="2"/>
  <c r="BU1948" i="2"/>
  <c r="BU1961" i="2"/>
  <c r="BU1974" i="2"/>
  <c r="BU1987" i="2"/>
  <c r="BU2000" i="2"/>
  <c r="BU2013" i="2"/>
  <c r="BU2026" i="2"/>
  <c r="BU2039" i="2"/>
  <c r="BU2053" i="2"/>
  <c r="BU2066" i="2"/>
  <c r="BU2079" i="2"/>
  <c r="BU2092" i="2"/>
  <c r="BU2105" i="2"/>
  <c r="BU2118" i="2"/>
  <c r="BU2131" i="2"/>
  <c r="BU2144" i="2"/>
  <c r="BU2157" i="2"/>
  <c r="BU2170" i="2"/>
  <c r="BU2183" i="2"/>
  <c r="BU2197" i="2"/>
  <c r="BU2210" i="2"/>
  <c r="BU2223" i="2"/>
  <c r="BU2236" i="2"/>
  <c r="BU2248" i="2"/>
  <c r="BU2260" i="2"/>
  <c r="BU2272" i="2"/>
  <c r="BU2284" i="2"/>
  <c r="BU2296" i="2"/>
  <c r="BU2308" i="2"/>
  <c r="BU2320" i="2"/>
  <c r="BU2332" i="2"/>
  <c r="BU2344" i="2"/>
  <c r="BU2368" i="2"/>
  <c r="BU2380" i="2"/>
  <c r="BU2392" i="2"/>
  <c r="BU2404" i="2"/>
  <c r="BU2416" i="2"/>
  <c r="BU2440" i="2"/>
  <c r="BU2452" i="2"/>
  <c r="BT4" i="2"/>
  <c r="BT16" i="2"/>
  <c r="BT28" i="2"/>
  <c r="BT40" i="2"/>
  <c r="BT52" i="2"/>
  <c r="BT64" i="2"/>
  <c r="BT76" i="2"/>
  <c r="BT88" i="2"/>
  <c r="BT100" i="2"/>
  <c r="BT112" i="2"/>
  <c r="BT124" i="2"/>
  <c r="BT136" i="2"/>
  <c r="BT148" i="2"/>
  <c r="BT160" i="2"/>
  <c r="BT172" i="2"/>
  <c r="BT184" i="2"/>
  <c r="BT196" i="2"/>
  <c r="BT208" i="2"/>
  <c r="BT220" i="2"/>
  <c r="BT232" i="2"/>
  <c r="BT244" i="2"/>
  <c r="BT256" i="2"/>
  <c r="BT268" i="2"/>
  <c r="BT280" i="2"/>
  <c r="BT292" i="2"/>
  <c r="BT304" i="2"/>
  <c r="BT316" i="2"/>
  <c r="BT328" i="2"/>
  <c r="BT340" i="2"/>
  <c r="BT352" i="2"/>
  <c r="BT364" i="2"/>
  <c r="BT376" i="2"/>
  <c r="BT388" i="2"/>
  <c r="BT400" i="2"/>
  <c r="BT412" i="2"/>
  <c r="BT424" i="2"/>
  <c r="BT436" i="2"/>
  <c r="BT448" i="2"/>
  <c r="BT460" i="2"/>
  <c r="BT472" i="2"/>
  <c r="BT484" i="2"/>
  <c r="BT496" i="2"/>
  <c r="BT508" i="2"/>
  <c r="BT532" i="2"/>
  <c r="BT544" i="2"/>
  <c r="BT556" i="2"/>
  <c r="BT568" i="2"/>
  <c r="BT580" i="2"/>
  <c r="BT592" i="2"/>
  <c r="BT604" i="2"/>
  <c r="BT616" i="2"/>
  <c r="BT628" i="2"/>
  <c r="BT640" i="2"/>
  <c r="BT652" i="2"/>
  <c r="BT664" i="2"/>
  <c r="BT676" i="2"/>
  <c r="BT688" i="2"/>
  <c r="BT700" i="2"/>
  <c r="BT712" i="2"/>
  <c r="BT724" i="2"/>
  <c r="BT736" i="2"/>
  <c r="BT748" i="2"/>
  <c r="BT760" i="2"/>
  <c r="BT772" i="2"/>
  <c r="BT784" i="2"/>
  <c r="BT796" i="2"/>
  <c r="BT808" i="2"/>
  <c r="BT820" i="2"/>
  <c r="BT832" i="2"/>
  <c r="BT856" i="2"/>
  <c r="BT868" i="2"/>
  <c r="BT880" i="2"/>
  <c r="BT892" i="2"/>
  <c r="BT904" i="2"/>
  <c r="BT916" i="2"/>
  <c r="BT928" i="2"/>
  <c r="BT940" i="2"/>
  <c r="BT952" i="2"/>
  <c r="BT964" i="2"/>
  <c r="BT976" i="2"/>
  <c r="BT988" i="2"/>
  <c r="BT1000" i="2"/>
  <c r="BT1012" i="2"/>
  <c r="BT1024" i="2"/>
  <c r="BT1036" i="2"/>
  <c r="BT1048" i="2"/>
  <c r="BT1060" i="2"/>
  <c r="BT1072" i="2"/>
  <c r="BT1084" i="2"/>
  <c r="BT1096" i="2"/>
  <c r="BT1108" i="2"/>
  <c r="BT1120" i="2"/>
  <c r="BT1132" i="2"/>
  <c r="BT1144" i="2"/>
  <c r="BU15" i="2"/>
  <c r="BU33" i="2"/>
  <c r="BU53" i="2"/>
  <c r="BU71" i="2"/>
  <c r="BU91" i="2"/>
  <c r="BU109" i="2"/>
  <c r="BU128" i="2"/>
  <c r="BU148" i="2"/>
  <c r="BU165" i="2"/>
  <c r="BU185" i="2"/>
  <c r="BU203" i="2"/>
  <c r="BU222" i="2"/>
  <c r="BU241" i="2"/>
  <c r="BU260" i="2"/>
  <c r="BU280" i="2"/>
  <c r="BU298" i="2"/>
  <c r="BU316" i="2"/>
  <c r="BU335" i="2"/>
  <c r="BU353" i="2"/>
  <c r="BU370" i="2"/>
  <c r="BU387" i="2"/>
  <c r="BU404" i="2"/>
  <c r="BU421" i="2"/>
  <c r="BU438" i="2"/>
  <c r="BU456" i="2"/>
  <c r="BU473" i="2"/>
  <c r="BU489" i="2"/>
  <c r="BU508" i="2"/>
  <c r="BU524" i="2"/>
  <c r="BU541" i="2"/>
  <c r="BU558" i="2"/>
  <c r="BU575" i="2"/>
  <c r="BU593" i="2"/>
  <c r="BU609" i="2"/>
  <c r="BU628" i="2"/>
  <c r="BU644" i="2"/>
  <c r="BU660" i="2"/>
  <c r="BU679" i="2"/>
  <c r="BU713" i="2"/>
  <c r="BU730" i="2"/>
  <c r="BU747" i="2"/>
  <c r="BU764" i="2"/>
  <c r="BU780" i="2"/>
  <c r="BU799" i="2"/>
  <c r="BU815" i="2"/>
  <c r="BU832" i="2"/>
  <c r="BU850" i="2"/>
  <c r="BU867" i="2"/>
  <c r="BU884" i="2"/>
  <c r="BU901" i="2"/>
  <c r="BU933" i="2"/>
  <c r="BU948" i="2"/>
  <c r="BU964" i="2"/>
  <c r="BU980" i="2"/>
  <c r="BU995" i="2"/>
  <c r="BU1011" i="2"/>
  <c r="BU1026" i="2"/>
  <c r="BU1040" i="2"/>
  <c r="BU1055" i="2"/>
  <c r="BU1069" i="2"/>
  <c r="BU1083" i="2"/>
  <c r="BU17" i="2"/>
  <c r="BU36" i="2"/>
  <c r="BU54" i="2"/>
  <c r="BU72" i="2"/>
  <c r="BU92" i="2"/>
  <c r="BU111" i="2"/>
  <c r="BU130" i="2"/>
  <c r="BU149" i="2"/>
  <c r="BU167" i="2"/>
  <c r="BU187" i="2"/>
  <c r="BU204" i="2"/>
  <c r="BU224" i="2"/>
  <c r="BU243" i="2"/>
  <c r="BU261" i="2"/>
  <c r="BU281" i="2"/>
  <c r="BU299" i="2"/>
  <c r="BU319" i="2"/>
  <c r="BU337" i="2"/>
  <c r="BU354" i="2"/>
  <c r="BU371" i="2"/>
  <c r="BU388" i="2"/>
  <c r="BU406" i="2"/>
  <c r="BU423" i="2"/>
  <c r="BU439" i="2"/>
  <c r="BU457" i="2"/>
  <c r="BU474" i="2"/>
  <c r="BU491" i="2"/>
  <c r="BU509" i="2"/>
  <c r="BU525" i="2"/>
  <c r="BU543" i="2"/>
  <c r="BU560" i="2"/>
  <c r="BU577" i="2"/>
  <c r="BU594" i="2"/>
  <c r="BU629" i="2"/>
  <c r="BU645" i="2"/>
  <c r="BU663" i="2"/>
  <c r="BU680" i="2"/>
  <c r="BU696" i="2"/>
  <c r="BU714" i="2"/>
  <c r="BU731" i="2"/>
  <c r="BU749" i="2"/>
  <c r="BU765" i="2"/>
  <c r="BU783" i="2"/>
  <c r="BU800" i="2"/>
  <c r="BU835" i="2"/>
  <c r="BU851" i="2"/>
  <c r="BU868" i="2"/>
  <c r="BU885" i="2"/>
  <c r="BU903" i="2"/>
  <c r="BU919" i="2"/>
  <c r="BU934" i="2"/>
  <c r="BU949" i="2"/>
  <c r="BU966" i="2"/>
  <c r="BU981" i="2"/>
  <c r="BU996" i="2"/>
  <c r="BU1013" i="2"/>
  <c r="BU1027" i="2"/>
  <c r="BU1042" i="2"/>
  <c r="BU1056" i="2"/>
  <c r="BU1070" i="2"/>
  <c r="BU1084" i="2"/>
  <c r="BU1098" i="2"/>
  <c r="BU1112" i="2"/>
  <c r="BU1125" i="2"/>
  <c r="BU1138" i="2"/>
  <c r="BU1151" i="2"/>
  <c r="BU1165" i="2"/>
  <c r="BU1178" i="2"/>
  <c r="BU1204" i="2"/>
  <c r="BU1217" i="2"/>
  <c r="BU1230" i="2"/>
  <c r="BU1243" i="2"/>
  <c r="BU1256" i="2"/>
  <c r="BU1269" i="2"/>
  <c r="BU1282" i="2"/>
  <c r="BU1295" i="2"/>
  <c r="BU1309" i="2"/>
  <c r="BU1322" i="2"/>
  <c r="BU1335" i="2"/>
  <c r="BU1348" i="2"/>
  <c r="BU1361" i="2"/>
  <c r="BU1374" i="2"/>
  <c r="BU5" i="2"/>
  <c r="BU23" i="2"/>
  <c r="BU41" i="2"/>
  <c r="BU60" i="2"/>
  <c r="BU79" i="2"/>
  <c r="BU99" i="2"/>
  <c r="BU117" i="2"/>
  <c r="BU136" i="2"/>
  <c r="BU174" i="2"/>
  <c r="BU193" i="2"/>
  <c r="BU211" i="2"/>
  <c r="BU229" i="2"/>
  <c r="BU249" i="2"/>
  <c r="BU268" i="2"/>
  <c r="BU287" i="2"/>
  <c r="BU306" i="2"/>
  <c r="BU324" i="2"/>
  <c r="BU343" i="2"/>
  <c r="BU359" i="2"/>
  <c r="BU378" i="2"/>
  <c r="BU394" i="2"/>
  <c r="BU411" i="2"/>
  <c r="BU429" i="2"/>
  <c r="BU445" i="2"/>
  <c r="BU463" i="2"/>
  <c r="BU479" i="2"/>
  <c r="BU497" i="2"/>
  <c r="BU514" i="2"/>
  <c r="BU531" i="2"/>
  <c r="BU549" i="2"/>
  <c r="BU565" i="2"/>
  <c r="BU582" i="2"/>
  <c r="BU600" i="2"/>
  <c r="BU617" i="2"/>
  <c r="BU634" i="2"/>
  <c r="BU652" i="2"/>
  <c r="BU668" i="2"/>
  <c r="BU685" i="2"/>
  <c r="BU702" i="2"/>
  <c r="BU720" i="2"/>
  <c r="BU737" i="2"/>
  <c r="BU753" i="2"/>
  <c r="BU772" i="2"/>
  <c r="BU805" i="2"/>
  <c r="BU823" i="2"/>
  <c r="BU839" i="2"/>
  <c r="BU857" i="2"/>
  <c r="BU874" i="2"/>
  <c r="BU892" i="2"/>
  <c r="BU908" i="2"/>
  <c r="BU923" i="2"/>
  <c r="BU940" i="2"/>
  <c r="BU956" i="2"/>
  <c r="BU971" i="2"/>
  <c r="BU987" i="2"/>
  <c r="BU1002" i="2"/>
  <c r="BU1018" i="2"/>
  <c r="BU1032" i="2"/>
  <c r="BU1046" i="2"/>
  <c r="BU1060" i="2"/>
  <c r="BU1074" i="2"/>
  <c r="BU1088" i="2"/>
  <c r="BU1103" i="2"/>
  <c r="BU1117" i="2"/>
  <c r="BU1130" i="2"/>
  <c r="BU1143" i="2"/>
  <c r="BU1156" i="2"/>
  <c r="BU1169" i="2"/>
  <c r="BU1182" i="2"/>
  <c r="BU1195" i="2"/>
  <c r="BU1208" i="2"/>
  <c r="BU1221" i="2"/>
  <c r="BU1234" i="2"/>
  <c r="BU1247" i="2"/>
  <c r="BU1261" i="2"/>
  <c r="BU1274" i="2"/>
  <c r="BU1287" i="2"/>
  <c r="BU1300" i="2"/>
  <c r="BU1313" i="2"/>
  <c r="BU1326" i="2"/>
  <c r="BU1339" i="2"/>
  <c r="BU1352" i="2"/>
  <c r="BU1365" i="2"/>
  <c r="BU1378" i="2"/>
  <c r="BU1391" i="2"/>
  <c r="BU1405" i="2"/>
  <c r="BU1418" i="2"/>
  <c r="BU1431" i="2"/>
  <c r="BU1444" i="2"/>
  <c r="BU1457" i="2"/>
  <c r="BU1470" i="2"/>
  <c r="BU1483" i="2"/>
  <c r="BU1496" i="2"/>
  <c r="BU1509" i="2"/>
  <c r="BU1522" i="2"/>
  <c r="BU1535" i="2"/>
  <c r="BU1549" i="2"/>
  <c r="BU1562" i="2"/>
  <c r="BU1575" i="2"/>
  <c r="BU1588" i="2"/>
  <c r="BU1601" i="2"/>
  <c r="BU20" i="2"/>
  <c r="BU46" i="2"/>
  <c r="BU77" i="2"/>
  <c r="BU103" i="2"/>
  <c r="BU132" i="2"/>
  <c r="BU159" i="2"/>
  <c r="BU189" i="2"/>
  <c r="BU216" i="2"/>
  <c r="BU246" i="2"/>
  <c r="BU273" i="2"/>
  <c r="BU303" i="2"/>
  <c r="BU329" i="2"/>
  <c r="BU357" i="2"/>
  <c r="BU408" i="2"/>
  <c r="BU432" i="2"/>
  <c r="BU460" i="2"/>
  <c r="BU485" i="2"/>
  <c r="BU511" i="2"/>
  <c r="BU536" i="2"/>
  <c r="BU563" i="2"/>
  <c r="BU587" i="2"/>
  <c r="BU615" i="2"/>
  <c r="BU639" i="2"/>
  <c r="BU666" i="2"/>
  <c r="BU689" i="2"/>
  <c r="BU717" i="2"/>
  <c r="BU741" i="2"/>
  <c r="BU767" i="2"/>
  <c r="BU792" i="2"/>
  <c r="BU820" i="2"/>
  <c r="BU895" i="2"/>
  <c r="BU921" i="2"/>
  <c r="BU944" i="2"/>
  <c r="BU968" i="2"/>
  <c r="BU990" i="2"/>
  <c r="BU1015" i="2"/>
  <c r="BU1058" i="2"/>
  <c r="BU1079" i="2"/>
  <c r="BU1099" i="2"/>
  <c r="BU1118" i="2"/>
  <c r="BU1134" i="2"/>
  <c r="BU1153" i="2"/>
  <c r="BU1170" i="2"/>
  <c r="BU1186" i="2"/>
  <c r="BU1205" i="2"/>
  <c r="BU1222" i="2"/>
  <c r="BU1239" i="2"/>
  <c r="BU1257" i="2"/>
  <c r="BU1275" i="2"/>
  <c r="BU1291" i="2"/>
  <c r="BU1310" i="2"/>
  <c r="BU1327" i="2"/>
  <c r="BU1362" i="2"/>
  <c r="BU1379" i="2"/>
  <c r="BU1395" i="2"/>
  <c r="BU1410" i="2"/>
  <c r="BU1426" i="2"/>
  <c r="BU1442" i="2"/>
  <c r="BU1458" i="2"/>
  <c r="BU1473" i="2"/>
  <c r="BU1489" i="2"/>
  <c r="BU1505" i="2"/>
  <c r="BU1520" i="2"/>
  <c r="BU1537" i="2"/>
  <c r="BU1552" i="2"/>
  <c r="BU1567" i="2"/>
  <c r="BU1583" i="2"/>
  <c r="BU1599" i="2"/>
  <c r="BU1614" i="2"/>
  <c r="BU1628" i="2"/>
  <c r="BU1642" i="2"/>
  <c r="BU1657" i="2"/>
  <c r="BU1671" i="2"/>
  <c r="BU1685" i="2"/>
  <c r="BU1700" i="2"/>
  <c r="BU1714" i="2"/>
  <c r="BU1729" i="2"/>
  <c r="BU1743" i="2"/>
  <c r="BU1757" i="2"/>
  <c r="BU1771" i="2"/>
  <c r="BU1785" i="2"/>
  <c r="BU21" i="2"/>
  <c r="BU47" i="2"/>
  <c r="BU78" i="2"/>
  <c r="BU104" i="2"/>
  <c r="BU135" i="2"/>
  <c r="BU162" i="2"/>
  <c r="BU190" i="2"/>
  <c r="BU217" i="2"/>
  <c r="BU248" i="2"/>
  <c r="BU274" i="2"/>
  <c r="BU305" i="2"/>
  <c r="BU331" i="2"/>
  <c r="BU358" i="2"/>
  <c r="BU382" i="2"/>
  <c r="BU409" i="2"/>
  <c r="BU435" i="2"/>
  <c r="BU461" i="2"/>
  <c r="BU486" i="2"/>
  <c r="BU513" i="2"/>
  <c r="BU537" i="2"/>
  <c r="BU564" i="2"/>
  <c r="BU588" i="2"/>
  <c r="BU616" i="2"/>
  <c r="BU640" i="2"/>
  <c r="BU667" i="2"/>
  <c r="BU692" i="2"/>
  <c r="BU718" i="2"/>
  <c r="BU743" i="2"/>
  <c r="BU771" i="2"/>
  <c r="BU793" i="2"/>
  <c r="BU822" i="2"/>
  <c r="BU845" i="2"/>
  <c r="BU872" i="2"/>
  <c r="BU896" i="2"/>
  <c r="BU922" i="2"/>
  <c r="BU945" i="2"/>
  <c r="BU970" i="2"/>
  <c r="BU992" i="2"/>
  <c r="BU1016" i="2"/>
  <c r="BU1036" i="2"/>
  <c r="BU1059" i="2"/>
  <c r="BU1080" i="2"/>
  <c r="BU1100" i="2"/>
  <c r="BU1119" i="2"/>
  <c r="BU1135" i="2"/>
  <c r="BU1154" i="2"/>
  <c r="BU1171" i="2"/>
  <c r="BU1187" i="2"/>
  <c r="BU1206" i="2"/>
  <c r="BU1223" i="2"/>
  <c r="BU1240" i="2"/>
  <c r="BU1258" i="2"/>
  <c r="BU1276" i="2"/>
  <c r="BU1292" i="2"/>
  <c r="BU1311" i="2"/>
  <c r="BU1328" i="2"/>
  <c r="BU1345" i="2"/>
  <c r="BU1363" i="2"/>
  <c r="BU1381" i="2"/>
  <c r="BU1396" i="2"/>
  <c r="BU1412" i="2"/>
  <c r="BU1427" i="2"/>
  <c r="BU1443" i="2"/>
  <c r="BU1459" i="2"/>
  <c r="BU1474" i="2"/>
  <c r="BU1491" i="2"/>
  <c r="BU1506" i="2"/>
  <c r="BU1521" i="2"/>
  <c r="BU1538" i="2"/>
  <c r="BU1553" i="2"/>
  <c r="BU1569" i="2"/>
  <c r="BU1585" i="2"/>
  <c r="BU1600" i="2"/>
  <c r="BU1615" i="2"/>
  <c r="BU1629" i="2"/>
  <c r="BU1643" i="2"/>
  <c r="BU1658" i="2"/>
  <c r="BU1672" i="2"/>
  <c r="BU1687" i="2"/>
  <c r="BU1701" i="2"/>
  <c r="BU1715" i="2"/>
  <c r="BU1730" i="2"/>
  <c r="BU1744" i="2"/>
  <c r="BU1758" i="2"/>
  <c r="BU1772" i="2"/>
  <c r="BU24" i="2"/>
  <c r="BU49" i="2"/>
  <c r="BU80" i="2"/>
  <c r="BU106" i="2"/>
  <c r="BU138" i="2"/>
  <c r="BU163" i="2"/>
  <c r="BU195" i="2"/>
  <c r="BU220" i="2"/>
  <c r="BU250" i="2"/>
  <c r="BU275" i="2"/>
  <c r="BU307" i="2"/>
  <c r="BU332" i="2"/>
  <c r="BU360" i="2"/>
  <c r="BU384" i="2"/>
  <c r="BU413" i="2"/>
  <c r="BU436" i="2"/>
  <c r="BU464" i="2"/>
  <c r="BU487" i="2"/>
  <c r="BU515" i="2"/>
  <c r="BU538" i="2"/>
  <c r="BU567" i="2"/>
  <c r="BU589" i="2"/>
  <c r="BU618" i="2"/>
  <c r="BU642" i="2"/>
  <c r="BU693" i="2"/>
  <c r="BU721" i="2"/>
  <c r="BU744" i="2"/>
  <c r="BU773" i="2"/>
  <c r="BU796" i="2"/>
  <c r="BU824" i="2"/>
  <c r="BU846" i="2"/>
  <c r="BU875" i="2"/>
  <c r="BU898" i="2"/>
  <c r="BU924" i="2"/>
  <c r="BU946" i="2"/>
  <c r="BU972" i="2"/>
  <c r="BU993" i="2"/>
  <c r="BU1019" i="2"/>
  <c r="BU1037" i="2"/>
  <c r="BU1061" i="2"/>
  <c r="BU1081" i="2"/>
  <c r="BU1102" i="2"/>
  <c r="BU1120" i="2"/>
  <c r="BU1137" i="2"/>
  <c r="BU1155" i="2"/>
  <c r="BU1172" i="2"/>
  <c r="BU1190" i="2"/>
  <c r="BU1225" i="2"/>
  <c r="BU1259" i="2"/>
  <c r="BU1277" i="2"/>
  <c r="BU1294" i="2"/>
  <c r="BU1312" i="2"/>
  <c r="BU1329" i="2"/>
  <c r="BU1347" i="2"/>
  <c r="BU1364" i="2"/>
  <c r="BU1382" i="2"/>
  <c r="BU1397" i="2"/>
  <c r="BU1413" i="2"/>
  <c r="BU1429" i="2"/>
  <c r="BU1445" i="2"/>
  <c r="BU1460" i="2"/>
  <c r="BU1475" i="2"/>
  <c r="BU1492" i="2"/>
  <c r="BU1507" i="2"/>
  <c r="BU1523" i="2"/>
  <c r="BU1539" i="2"/>
  <c r="BU1570" i="2"/>
  <c r="BU1586" i="2"/>
  <c r="BU1602" i="2"/>
  <c r="BU1616" i="2"/>
  <c r="BU1659" i="2"/>
  <c r="BU1674" i="2"/>
  <c r="BU1688" i="2"/>
  <c r="BU1702" i="2"/>
  <c r="BU1717" i="2"/>
  <c r="BU1731" i="2"/>
  <c r="BU1745" i="2"/>
  <c r="BU1773" i="2"/>
  <c r="BU1787" i="2"/>
  <c r="BU1802" i="2"/>
  <c r="BU1816" i="2"/>
  <c r="BU1831" i="2"/>
  <c r="BU1845" i="2"/>
  <c r="BU1859" i="2"/>
  <c r="BU1874" i="2"/>
  <c r="BU25" i="2"/>
  <c r="BU56" i="2"/>
  <c r="BU83" i="2"/>
  <c r="BU112" i="2"/>
  <c r="BU139" i="2"/>
  <c r="BU169" i="2"/>
  <c r="BU196" i="2"/>
  <c r="BU226" i="2"/>
  <c r="BU252" i="2"/>
  <c r="BU282" i="2"/>
  <c r="BU308" i="2"/>
  <c r="BU339" i="2"/>
  <c r="BU364" i="2"/>
  <c r="BU390" i="2"/>
  <c r="BU414" i="2"/>
  <c r="BU442" i="2"/>
  <c r="BU465" i="2"/>
  <c r="BU492" i="2"/>
  <c r="BU516" i="2"/>
  <c r="BU544" i="2"/>
  <c r="BU568" i="2"/>
  <c r="BU595" i="2"/>
  <c r="BU620" i="2"/>
  <c r="BU646" i="2"/>
  <c r="BU671" i="2"/>
  <c r="BU28" i="2"/>
  <c r="BU57" i="2"/>
  <c r="BU84" i="2"/>
  <c r="BU115" i="2"/>
  <c r="BU141" i="2"/>
  <c r="BU171" i="2"/>
  <c r="BU30" i="2"/>
  <c r="BU59" i="2"/>
  <c r="BU85" i="2"/>
  <c r="BU116" i="2"/>
  <c r="BU6" i="2"/>
  <c r="BU31" i="2"/>
  <c r="BU63" i="2"/>
  <c r="BU87" i="2"/>
  <c r="BU118" i="2"/>
  <c r="BU143" i="2"/>
  <c r="BU175" i="2"/>
  <c r="BU201" i="2"/>
  <c r="BU233" i="2"/>
  <c r="BU257" i="2"/>
  <c r="BU288" i="2"/>
  <c r="BU313" i="2"/>
  <c r="BU344" i="2"/>
  <c r="BU367" i="2"/>
  <c r="BU395" i="2"/>
  <c r="BU418" i="2"/>
  <c r="BU447" i="2"/>
  <c r="BU471" i="2"/>
  <c r="BU499" i="2"/>
  <c r="BU522" i="2"/>
  <c r="BU550" i="2"/>
  <c r="BU573" i="2"/>
  <c r="BU601" i="2"/>
  <c r="BU623" i="2"/>
  <c r="BU653" i="2"/>
  <c r="BU675" i="2"/>
  <c r="BU704" i="2"/>
  <c r="BU727" i="2"/>
  <c r="BU756" i="2"/>
  <c r="BU778" i="2"/>
  <c r="BU807" i="2"/>
  <c r="BU829" i="2"/>
  <c r="BU858" i="2"/>
  <c r="BU7" i="2"/>
  <c r="BU37" i="2"/>
  <c r="BU64" i="2"/>
  <c r="BU93" i="2"/>
  <c r="BU119" i="2"/>
  <c r="BU150" i="2"/>
  <c r="BU177" i="2"/>
  <c r="BU207" i="2"/>
  <c r="BU234" i="2"/>
  <c r="BU263" i="2"/>
  <c r="BU289" i="2"/>
  <c r="BU320" i="2"/>
  <c r="BU345" i="2"/>
  <c r="BU372" i="2"/>
  <c r="BU396" i="2"/>
  <c r="BU424" i="2"/>
  <c r="BU449" i="2"/>
  <c r="BU475" i="2"/>
  <c r="BU500" i="2"/>
  <c r="BU527" i="2"/>
  <c r="BU551" i="2"/>
  <c r="BU579" i="2"/>
  <c r="BU603" i="2"/>
  <c r="BU630" i="2"/>
  <c r="BU654" i="2"/>
  <c r="BU681" i="2"/>
  <c r="BU706" i="2"/>
  <c r="BU732" i="2"/>
  <c r="BU757" i="2"/>
  <c r="BU785" i="2"/>
  <c r="BU809" i="2"/>
  <c r="BU836" i="2"/>
  <c r="BU859" i="2"/>
  <c r="BU44" i="2"/>
  <c r="BU125" i="2"/>
  <c r="BU197" i="2"/>
  <c r="BU253" i="2"/>
  <c r="BU311" i="2"/>
  <c r="BU365" i="2"/>
  <c r="BU416" i="2"/>
  <c r="BU466" i="2"/>
  <c r="BU517" i="2"/>
  <c r="BU570" i="2"/>
  <c r="BU621" i="2"/>
  <c r="BU672" i="2"/>
  <c r="BU715" i="2"/>
  <c r="BU760" i="2"/>
  <c r="BU803" i="2"/>
  <c r="BU852" i="2"/>
  <c r="BU888" i="2"/>
  <c r="BU920" i="2"/>
  <c r="BU954" i="2"/>
  <c r="BU984" i="2"/>
  <c r="BU1014" i="2"/>
  <c r="BU1045" i="2"/>
  <c r="BU1072" i="2"/>
  <c r="BU1097" i="2"/>
  <c r="BU1124" i="2"/>
  <c r="BU1146" i="2"/>
  <c r="BU1168" i="2"/>
  <c r="BU1194" i="2"/>
  <c r="BU1216" i="2"/>
  <c r="BU1238" i="2"/>
  <c r="BU1264" i="2"/>
  <c r="BU1286" i="2"/>
  <c r="BU1307" i="2"/>
  <c r="BU1334" i="2"/>
  <c r="BU1355" i="2"/>
  <c r="BU1377" i="2"/>
  <c r="BU1401" i="2"/>
  <c r="BU1421" i="2"/>
  <c r="BU1441" i="2"/>
  <c r="BU1465" i="2"/>
  <c r="BU1484" i="2"/>
  <c r="BU1504" i="2"/>
  <c r="BU1527" i="2"/>
  <c r="BU1546" i="2"/>
  <c r="BU1566" i="2"/>
  <c r="BU1610" i="2"/>
  <c r="BU1627" i="2"/>
  <c r="BU1649" i="2"/>
  <c r="BU1666" i="2"/>
  <c r="BU1684" i="2"/>
  <c r="BU1706" i="2"/>
  <c r="BU1723" i="2"/>
  <c r="BU1742" i="2"/>
  <c r="BU1762" i="2"/>
  <c r="BU1781" i="2"/>
  <c r="BU1797" i="2"/>
  <c r="BU1813" i="2"/>
  <c r="BU1828" i="2"/>
  <c r="BU1844" i="2"/>
  <c r="BU1861" i="2"/>
  <c r="BU1876" i="2"/>
  <c r="BU1890" i="2"/>
  <c r="BU1904" i="2"/>
  <c r="BU1918" i="2"/>
  <c r="BU1933" i="2"/>
  <c r="BU1947" i="2"/>
  <c r="BU1962" i="2"/>
  <c r="BU1976" i="2"/>
  <c r="BU1990" i="2"/>
  <c r="BU2005" i="2"/>
  <c r="BU2019" i="2"/>
  <c r="BU2033" i="2"/>
  <c r="BU2047" i="2"/>
  <c r="BU2061" i="2"/>
  <c r="BU2075" i="2"/>
  <c r="BU2090" i="2"/>
  <c r="BU2104" i="2"/>
  <c r="BU2119" i="2"/>
  <c r="BU2133" i="2"/>
  <c r="BU2147" i="2"/>
  <c r="BU2162" i="2"/>
  <c r="BU2176" i="2"/>
  <c r="BU2190" i="2"/>
  <c r="BU2204" i="2"/>
  <c r="BU2218" i="2"/>
  <c r="BU2233" i="2"/>
  <c r="BU2246" i="2"/>
  <c r="BU2259" i="2"/>
  <c r="BU2273" i="2"/>
  <c r="BU2286" i="2"/>
  <c r="BU2299" i="2"/>
  <c r="BU2312" i="2"/>
  <c r="BU2325" i="2"/>
  <c r="BU2338" i="2"/>
  <c r="BU2351" i="2"/>
  <c r="BU2364" i="2"/>
  <c r="BU2377" i="2"/>
  <c r="BU2390" i="2"/>
  <c r="BU2403" i="2"/>
  <c r="BU2417" i="2"/>
  <c r="BU2430" i="2"/>
  <c r="BU2443" i="2"/>
  <c r="BU2456" i="2"/>
  <c r="BT9" i="2"/>
  <c r="BT22" i="2"/>
  <c r="BT48" i="2"/>
  <c r="BT61" i="2"/>
  <c r="BT74" i="2"/>
  <c r="BT87" i="2"/>
  <c r="BT101" i="2"/>
  <c r="BT114" i="2"/>
  <c r="BT127" i="2"/>
  <c r="BT140" i="2"/>
  <c r="BT153" i="2"/>
  <c r="BT166" i="2"/>
  <c r="BT179" i="2"/>
  <c r="BT192" i="2"/>
  <c r="BU45" i="2"/>
  <c r="BU131" i="2"/>
  <c r="BU198" i="2"/>
  <c r="BU256" i="2"/>
  <c r="BU312" i="2"/>
  <c r="BU366" i="2"/>
  <c r="BU417" i="2"/>
  <c r="BU468" i="2"/>
  <c r="BU521" i="2"/>
  <c r="BU571" i="2"/>
  <c r="BU622" i="2"/>
  <c r="BU673" i="2"/>
  <c r="BU723" i="2"/>
  <c r="BU761" i="2"/>
  <c r="BU810" i="2"/>
  <c r="BU853" i="2"/>
  <c r="BU889" i="2"/>
  <c r="BU928" i="2"/>
  <c r="BU957" i="2"/>
  <c r="BU985" i="2"/>
  <c r="BU1020" i="2"/>
  <c r="BU1047" i="2"/>
  <c r="BU1073" i="2"/>
  <c r="BU1105" i="2"/>
  <c r="BU1126" i="2"/>
  <c r="BU1147" i="2"/>
  <c r="BU1173" i="2"/>
  <c r="BU1196" i="2"/>
  <c r="BU1218" i="2"/>
  <c r="BU1244" i="2"/>
  <c r="BU1265" i="2"/>
  <c r="BU1288" i="2"/>
  <c r="BU1314" i="2"/>
  <c r="BU1336" i="2"/>
  <c r="BU1357" i="2"/>
  <c r="BU1383" i="2"/>
  <c r="BU1402" i="2"/>
  <c r="BU1422" i="2"/>
  <c r="BU1446" i="2"/>
  <c r="BU1466" i="2"/>
  <c r="BU1508" i="2"/>
  <c r="BU1528" i="2"/>
  <c r="BU1547" i="2"/>
  <c r="BU1571" i="2"/>
  <c r="BU1591" i="2"/>
  <c r="BU1611" i="2"/>
  <c r="BU1631" i="2"/>
  <c r="BU1650" i="2"/>
  <c r="BU1667" i="2"/>
  <c r="BU1689" i="2"/>
  <c r="BU1707" i="2"/>
  <c r="BU1724" i="2"/>
  <c r="BU1746" i="2"/>
  <c r="BU1763" i="2"/>
  <c r="BU1782" i="2"/>
  <c r="BU1798" i="2"/>
  <c r="BU1814" i="2"/>
  <c r="BU1829" i="2"/>
  <c r="BU1846" i="2"/>
  <c r="BU1862" i="2"/>
  <c r="BU1877" i="2"/>
  <c r="BU1891" i="2"/>
  <c r="BU1905" i="2"/>
  <c r="BU1919" i="2"/>
  <c r="BU1934" i="2"/>
  <c r="BU1949" i="2"/>
  <c r="BU1963" i="2"/>
  <c r="BU1977" i="2"/>
  <c r="BU1991" i="2"/>
  <c r="BU2006" i="2"/>
  <c r="BU2020" i="2"/>
  <c r="BU2034" i="2"/>
  <c r="BU2048" i="2"/>
  <c r="BU2062" i="2"/>
  <c r="BU2077" i="2"/>
  <c r="BU2091" i="2"/>
  <c r="BU2120" i="2"/>
  <c r="BU2134" i="2"/>
  <c r="BU2149" i="2"/>
  <c r="BU2163" i="2"/>
  <c r="BU2177" i="2"/>
  <c r="BU2191" i="2"/>
  <c r="BU2205" i="2"/>
  <c r="BU2234" i="2"/>
  <c r="BU2247" i="2"/>
  <c r="BU2261" i="2"/>
  <c r="BU2274" i="2"/>
  <c r="BU2287" i="2"/>
  <c r="BU2300" i="2"/>
  <c r="BU2313" i="2"/>
  <c r="BU2326" i="2"/>
  <c r="BU2339" i="2"/>
  <c r="BU2352" i="2"/>
  <c r="BU2365" i="2"/>
  <c r="BU2378" i="2"/>
  <c r="BU2391" i="2"/>
  <c r="BU2405" i="2"/>
  <c r="BU2418" i="2"/>
  <c r="BU2431" i="2"/>
  <c r="BU2444" i="2"/>
  <c r="BU2457" i="2"/>
  <c r="BU65" i="2"/>
  <c r="BU142" i="2"/>
  <c r="BU265" i="2"/>
  <c r="BU321" i="2"/>
  <c r="BU425" i="2"/>
  <c r="BU477" i="2"/>
  <c r="BU528" i="2"/>
  <c r="BU580" i="2"/>
  <c r="BU631" i="2"/>
  <c r="BU682" i="2"/>
  <c r="BU724" i="2"/>
  <c r="BU766" i="2"/>
  <c r="BU811" i="2"/>
  <c r="BU856" i="2"/>
  <c r="BU893" i="2"/>
  <c r="BU929" i="2"/>
  <c r="BU958" i="2"/>
  <c r="BU988" i="2"/>
  <c r="BU1021" i="2"/>
  <c r="BU1048" i="2"/>
  <c r="BU1075" i="2"/>
  <c r="BU1106" i="2"/>
  <c r="BU1127" i="2"/>
  <c r="BU1148" i="2"/>
  <c r="BU1174" i="2"/>
  <c r="BU1197" i="2"/>
  <c r="BU1219" i="2"/>
  <c r="BU1245" i="2"/>
  <c r="BU1266" i="2"/>
  <c r="BU1289" i="2"/>
  <c r="BU1315" i="2"/>
  <c r="BU1337" i="2"/>
  <c r="BU1358" i="2"/>
  <c r="BU1384" i="2"/>
  <c r="BU1403" i="2"/>
  <c r="BU1423" i="2"/>
  <c r="BU1447" i="2"/>
  <c r="BU1467" i="2"/>
  <c r="BU1486" i="2"/>
  <c r="BU1510" i="2"/>
  <c r="BU1530" i="2"/>
  <c r="BU1550" i="2"/>
  <c r="BU1573" i="2"/>
  <c r="BU1592" i="2"/>
  <c r="BU1612" i="2"/>
  <c r="BU1633" i="2"/>
  <c r="BU1651" i="2"/>
  <c r="BU1669" i="2"/>
  <c r="BU1690" i="2"/>
  <c r="BU1708" i="2"/>
  <c r="BU1726" i="2"/>
  <c r="BU1747" i="2"/>
  <c r="BU1766" i="2"/>
  <c r="BU1783" i="2"/>
  <c r="BU1799" i="2"/>
  <c r="BU1815" i="2"/>
  <c r="BU1832" i="2"/>
  <c r="BU1847" i="2"/>
  <c r="BU1863" i="2"/>
  <c r="BU1878" i="2"/>
  <c r="BU1892" i="2"/>
  <c r="BU1906" i="2"/>
  <c r="BU1921" i="2"/>
  <c r="BU1936" i="2"/>
  <c r="BU1950" i="2"/>
  <c r="BU1964" i="2"/>
  <c r="BU1978" i="2"/>
  <c r="BU1993" i="2"/>
  <c r="BU2007" i="2"/>
  <c r="BU2021" i="2"/>
  <c r="BU2035" i="2"/>
  <c r="BU2049" i="2"/>
  <c r="BU2063" i="2"/>
  <c r="BU2078" i="2"/>
  <c r="BU2093" i="2"/>
  <c r="BU2107" i="2"/>
  <c r="BU2121" i="2"/>
  <c r="BU2135" i="2"/>
  <c r="BU2150" i="2"/>
  <c r="BU2164" i="2"/>
  <c r="BU2178" i="2"/>
  <c r="BU2192" i="2"/>
  <c r="BU2206" i="2"/>
  <c r="BU2221" i="2"/>
  <c r="BU2235" i="2"/>
  <c r="BU2249" i="2"/>
  <c r="BU2262" i="2"/>
  <c r="BU2275" i="2"/>
  <c r="BU2288" i="2"/>
  <c r="BU2301" i="2"/>
  <c r="BU2314" i="2"/>
  <c r="BU2327" i="2"/>
  <c r="BU2340" i="2"/>
  <c r="BU2353" i="2"/>
  <c r="BU2366" i="2"/>
  <c r="BU2379" i="2"/>
  <c r="BU2393" i="2"/>
  <c r="BU2406" i="2"/>
  <c r="BU2419" i="2"/>
  <c r="BU2432" i="2"/>
  <c r="BU2445" i="2"/>
  <c r="BU2458" i="2"/>
  <c r="BU67" i="2"/>
  <c r="BU151" i="2"/>
  <c r="BU210" i="2"/>
  <c r="BU267" i="2"/>
  <c r="BU322" i="2"/>
  <c r="BU375" i="2"/>
  <c r="BU427" i="2"/>
  <c r="BU478" i="2"/>
  <c r="BU529" i="2"/>
  <c r="BU581" i="2"/>
  <c r="BU632" i="2"/>
  <c r="BU684" i="2"/>
  <c r="BU725" i="2"/>
  <c r="BU774" i="2"/>
  <c r="BU813" i="2"/>
  <c r="BU861" i="2"/>
  <c r="BU894" i="2"/>
  <c r="BU930" i="2"/>
  <c r="BU959" i="2"/>
  <c r="BU989" i="2"/>
  <c r="BU1022" i="2"/>
  <c r="BU1049" i="2"/>
  <c r="BU1076" i="2"/>
  <c r="BU1107" i="2"/>
  <c r="BU1129" i="2"/>
  <c r="BU1177" i="2"/>
  <c r="BU1198" i="2"/>
  <c r="BU1220" i="2"/>
  <c r="BU1246" i="2"/>
  <c r="BU1268" i="2"/>
  <c r="BU1290" i="2"/>
  <c r="BU1316" i="2"/>
  <c r="BU1338" i="2"/>
  <c r="BU1360" i="2"/>
  <c r="BU1386" i="2"/>
  <c r="BU1406" i="2"/>
  <c r="BU1425" i="2"/>
  <c r="BU1448" i="2"/>
  <c r="BU1468" i="2"/>
  <c r="BU1487" i="2"/>
  <c r="BU1511" i="2"/>
  <c r="BU1531" i="2"/>
  <c r="BU1551" i="2"/>
  <c r="BU1574" i="2"/>
  <c r="BU69" i="2"/>
  <c r="BU154" i="2"/>
  <c r="BU213" i="2"/>
  <c r="BU269" i="2"/>
  <c r="BU327" i="2"/>
  <c r="BU379" i="2"/>
  <c r="BU430" i="2"/>
  <c r="BU481" i="2"/>
  <c r="BU532" i="2"/>
  <c r="BU584" i="2"/>
  <c r="BU635" i="2"/>
  <c r="BU687" i="2"/>
  <c r="BU735" i="2"/>
  <c r="BU775" i="2"/>
  <c r="BU817" i="2"/>
  <c r="BU863" i="2"/>
  <c r="BU904" i="2"/>
  <c r="BU931" i="2"/>
  <c r="BU960" i="2"/>
  <c r="BU1023" i="2"/>
  <c r="BU1050" i="2"/>
  <c r="BU1085" i="2"/>
  <c r="BU1108" i="2"/>
  <c r="BU1131" i="2"/>
  <c r="BU1157" i="2"/>
  <c r="BU1179" i="2"/>
  <c r="BU1199" i="2"/>
  <c r="BU1226" i="2"/>
  <c r="BU1249" i="2"/>
  <c r="BU1270" i="2"/>
  <c r="BU1297" i="2"/>
  <c r="BU1317" i="2"/>
  <c r="BU1340" i="2"/>
  <c r="BU1366" i="2"/>
  <c r="BU1387" i="2"/>
  <c r="BU1407" i="2"/>
  <c r="BU1430" i="2"/>
  <c r="BU1449" i="2"/>
  <c r="BU1469" i="2"/>
  <c r="BU1493" i="2"/>
  <c r="BU1513" i="2"/>
  <c r="BU1532" i="2"/>
  <c r="BU1556" i="2"/>
  <c r="BU1576" i="2"/>
  <c r="BU76" i="2"/>
  <c r="BU156" i="2"/>
  <c r="BU214" i="2"/>
  <c r="BU272" i="2"/>
  <c r="BU328" i="2"/>
  <c r="BU380" i="2"/>
  <c r="BU483" i="2"/>
  <c r="BU535" i="2"/>
  <c r="BU586" i="2"/>
  <c r="BU636" i="2"/>
  <c r="BU688" i="2"/>
  <c r="BU736" i="2"/>
  <c r="BU777" i="2"/>
  <c r="BU825" i="2"/>
  <c r="BU864" i="2"/>
  <c r="BU906" i="2"/>
  <c r="BU935" i="2"/>
  <c r="BU961" i="2"/>
  <c r="BU1000" i="2"/>
  <c r="BU1028" i="2"/>
  <c r="BU1052" i="2"/>
  <c r="BU1086" i="2"/>
  <c r="BU1109" i="2"/>
  <c r="BU1132" i="2"/>
  <c r="BU1158" i="2"/>
  <c r="BU1180" i="2"/>
  <c r="BU1201" i="2"/>
  <c r="BU1227" i="2"/>
  <c r="BU1250" i="2"/>
  <c r="BU1271" i="2"/>
  <c r="BU1298" i="2"/>
  <c r="BU1318" i="2"/>
  <c r="BU1341" i="2"/>
  <c r="BU1367" i="2"/>
  <c r="BU1388" i="2"/>
  <c r="BU1408" i="2"/>
  <c r="BU1432" i="2"/>
  <c r="BU1451" i="2"/>
  <c r="BU1471" i="2"/>
  <c r="BU1494" i="2"/>
  <c r="BU1514" i="2"/>
  <c r="BU1533" i="2"/>
  <c r="BU1557" i="2"/>
  <c r="BU1577" i="2"/>
  <c r="BU8" i="2"/>
  <c r="BU95" i="2"/>
  <c r="BU157" i="2"/>
  <c r="BU227" i="2"/>
  <c r="BU283" i="2"/>
  <c r="BU340" i="2"/>
  <c r="BU392" i="2"/>
  <c r="BU443" i="2"/>
  <c r="BU495" i="2"/>
  <c r="BU545" i="2"/>
  <c r="BU596" i="2"/>
  <c r="BU648" i="2"/>
  <c r="BU699" i="2"/>
  <c r="BU738" i="2"/>
  <c r="BU786" i="2"/>
  <c r="BU827" i="2"/>
  <c r="BU870" i="2"/>
  <c r="BU907" i="2"/>
  <c r="BU936" i="2"/>
  <c r="BU967" i="2"/>
  <c r="BU1001" i="2"/>
  <c r="BU1030" i="2"/>
  <c r="BU1057" i="2"/>
  <c r="BU1087" i="2"/>
  <c r="BU1111" i="2"/>
  <c r="BU1133" i="2"/>
  <c r="BU1159" i="2"/>
  <c r="BU1181" i="2"/>
  <c r="BU1203" i="2"/>
  <c r="BU1229" i="2"/>
  <c r="BU1251" i="2"/>
  <c r="BU1299" i="2"/>
  <c r="BU1321" i="2"/>
  <c r="BU1342" i="2"/>
  <c r="BU1369" i="2"/>
  <c r="BU1389" i="2"/>
  <c r="BU1409" i="2"/>
  <c r="BU1433" i="2"/>
  <c r="BU1453" i="2"/>
  <c r="BU1472" i="2"/>
  <c r="BU1495" i="2"/>
  <c r="BU1515" i="2"/>
  <c r="BU1534" i="2"/>
  <c r="BU1558" i="2"/>
  <c r="BU1578" i="2"/>
  <c r="BU39" i="2"/>
  <c r="BU123" i="2"/>
  <c r="BU181" i="2"/>
  <c r="BU295" i="2"/>
  <c r="BU351" i="2"/>
  <c r="BU401" i="2"/>
  <c r="BU452" i="2"/>
  <c r="BU503" i="2"/>
  <c r="BU556" i="2"/>
  <c r="BU607" i="2"/>
  <c r="BU658" i="2"/>
  <c r="BU708" i="2"/>
  <c r="BU752" i="2"/>
  <c r="BU801" i="2"/>
  <c r="BU841" i="2"/>
  <c r="BU881" i="2"/>
  <c r="BU915" i="2"/>
  <c r="BU951" i="2"/>
  <c r="BU977" i="2"/>
  <c r="BU1007" i="2"/>
  <c r="BU1043" i="2"/>
  <c r="BU1094" i="2"/>
  <c r="BU1121" i="2"/>
  <c r="BU1144" i="2"/>
  <c r="BU1166" i="2"/>
  <c r="BU1192" i="2"/>
  <c r="BU1213" i="2"/>
  <c r="BU1235" i="2"/>
  <c r="BU1262" i="2"/>
  <c r="BU1283" i="2"/>
  <c r="BU1304" i="2"/>
  <c r="BU1330" i="2"/>
  <c r="BU1353" i="2"/>
  <c r="BU1375" i="2"/>
  <c r="BU1399" i="2"/>
  <c r="BU1419" i="2"/>
  <c r="BU1438" i="2"/>
  <c r="BU1461" i="2"/>
  <c r="BU1481" i="2"/>
  <c r="BU1501" i="2"/>
  <c r="BU1525" i="2"/>
  <c r="BU1544" i="2"/>
  <c r="BU1564" i="2"/>
  <c r="BU1587" i="2"/>
  <c r="BU1606" i="2"/>
  <c r="BU1625" i="2"/>
  <c r="BU1646" i="2"/>
  <c r="BU1664" i="2"/>
  <c r="BU1682" i="2"/>
  <c r="BU1703" i="2"/>
  <c r="BU1721" i="2"/>
  <c r="BU1739" i="2"/>
  <c r="BU1760" i="2"/>
  <c r="BU1779" i="2"/>
  <c r="BU1795" i="2"/>
  <c r="BU1810" i="2"/>
  <c r="BU1826" i="2"/>
  <c r="BU1841" i="2"/>
  <c r="BU1857" i="2"/>
  <c r="BU1873" i="2"/>
  <c r="BU1902" i="2"/>
  <c r="BU1916" i="2"/>
  <c r="BU1930" i="2"/>
  <c r="BU1945" i="2"/>
  <c r="BU1959" i="2"/>
  <c r="BU1973" i="2"/>
  <c r="BU1988" i="2"/>
  <c r="BU2002" i="2"/>
  <c r="BU2017" i="2"/>
  <c r="BU2045" i="2"/>
  <c r="BU2073" i="2"/>
  <c r="BU2087" i="2"/>
  <c r="BU2102" i="2"/>
  <c r="BU2116" i="2"/>
  <c r="BU2130" i="2"/>
  <c r="BU2145" i="2"/>
  <c r="BU2159" i="2"/>
  <c r="BU2174" i="2"/>
  <c r="BU2188" i="2"/>
  <c r="BU2202" i="2"/>
  <c r="BU102" i="2"/>
  <c r="BU293" i="2"/>
  <c r="BU451" i="2"/>
  <c r="BU751" i="2"/>
  <c r="BU880" i="2"/>
  <c r="BU976" i="2"/>
  <c r="BU1066" i="2"/>
  <c r="BU1142" i="2"/>
  <c r="BU1211" i="2"/>
  <c r="BU1281" i="2"/>
  <c r="BU1351" i="2"/>
  <c r="BU1417" i="2"/>
  <c r="BU1480" i="2"/>
  <c r="BU1543" i="2"/>
  <c r="BU1597" i="2"/>
  <c r="BU1624" i="2"/>
  <c r="BU1654" i="2"/>
  <c r="BU1681" i="2"/>
  <c r="BU1711" i="2"/>
  <c r="BU1737" i="2"/>
  <c r="BU1769" i="2"/>
  <c r="BU1794" i="2"/>
  <c r="BU1820" i="2"/>
  <c r="BU1840" i="2"/>
  <c r="BU1866" i="2"/>
  <c r="BU1887" i="2"/>
  <c r="BU1911" i="2"/>
  <c r="BU1929" i="2"/>
  <c r="BU1953" i="2"/>
  <c r="BU1972" i="2"/>
  <c r="BU1996" i="2"/>
  <c r="BU2015" i="2"/>
  <c r="BU2038" i="2"/>
  <c r="BU2058" i="2"/>
  <c r="BU2082" i="2"/>
  <c r="BU2101" i="2"/>
  <c r="BU2125" i="2"/>
  <c r="BU2143" i="2"/>
  <c r="BU2167" i="2"/>
  <c r="BU2187" i="2"/>
  <c r="BU2211" i="2"/>
  <c r="BU2228" i="2"/>
  <c r="BU2245" i="2"/>
  <c r="BU2265" i="2"/>
  <c r="BU2281" i="2"/>
  <c r="BU2298" i="2"/>
  <c r="BU2317" i="2"/>
  <c r="BU2334" i="2"/>
  <c r="BU2350" i="2"/>
  <c r="BU2370" i="2"/>
  <c r="BU2386" i="2"/>
  <c r="BU2402" i="2"/>
  <c r="BU2422" i="2"/>
  <c r="BU2438" i="2"/>
  <c r="BU2455" i="2"/>
  <c r="BT12" i="2"/>
  <c r="BT26" i="2"/>
  <c r="BT41" i="2"/>
  <c r="BT55" i="2"/>
  <c r="BT69" i="2"/>
  <c r="BT83" i="2"/>
  <c r="BT97" i="2"/>
  <c r="BT111" i="2"/>
  <c r="BT126" i="2"/>
  <c r="BT141" i="2"/>
  <c r="BT169" i="2"/>
  <c r="BT183" i="2"/>
  <c r="BT198" i="2"/>
  <c r="BT211" i="2"/>
  <c r="BT224" i="2"/>
  <c r="BT250" i="2"/>
  <c r="BT263" i="2"/>
  <c r="BT276" i="2"/>
  <c r="BT289" i="2"/>
  <c r="BT302" i="2"/>
  <c r="BT315" i="2"/>
  <c r="BT329" i="2"/>
  <c r="BT342" i="2"/>
  <c r="BT355" i="2"/>
  <c r="BT368" i="2"/>
  <c r="BT394" i="2"/>
  <c r="BT407" i="2"/>
  <c r="BT420" i="2"/>
  <c r="BT433" i="2"/>
  <c r="BT446" i="2"/>
  <c r="BT459" i="2"/>
  <c r="BT473" i="2"/>
  <c r="BT486" i="2"/>
  <c r="BT499" i="2"/>
  <c r="BT512" i="2"/>
  <c r="BT525" i="2"/>
  <c r="BT538" i="2"/>
  <c r="BT551" i="2"/>
  <c r="BT564" i="2"/>
  <c r="BT577" i="2"/>
  <c r="BT590" i="2"/>
  <c r="BT603" i="2"/>
  <c r="BT617" i="2"/>
  <c r="BT630" i="2"/>
  <c r="BT643" i="2"/>
  <c r="BT656" i="2"/>
  <c r="BT669" i="2"/>
  <c r="BT682" i="2"/>
  <c r="BT708" i="2"/>
  <c r="BT721" i="2"/>
  <c r="BT734" i="2"/>
  <c r="BT747" i="2"/>
  <c r="BT761" i="2"/>
  <c r="BT774" i="2"/>
  <c r="BT787" i="2"/>
  <c r="BT800" i="2"/>
  <c r="BT813" i="2"/>
  <c r="BT826" i="2"/>
  <c r="BT839" i="2"/>
  <c r="BT852" i="2"/>
  <c r="BT865" i="2"/>
  <c r="BT878" i="2"/>
  <c r="BT891" i="2"/>
  <c r="BT905" i="2"/>
  <c r="BT931" i="2"/>
  <c r="BT944" i="2"/>
  <c r="BT957" i="2"/>
  <c r="BT970" i="2"/>
  <c r="BT983" i="2"/>
  <c r="BT996" i="2"/>
  <c r="BT1009" i="2"/>
  <c r="BT1022" i="2"/>
  <c r="BT1049" i="2"/>
  <c r="BT1062" i="2"/>
  <c r="BT1075" i="2"/>
  <c r="BT1088" i="2"/>
  <c r="BT1101" i="2"/>
  <c r="BT1114" i="2"/>
  <c r="BT1127" i="2"/>
  <c r="BT1140" i="2"/>
  <c r="BT1153" i="2"/>
  <c r="BT1165" i="2"/>
  <c r="BT1177" i="2"/>
  <c r="BT1189" i="2"/>
  <c r="BT1201" i="2"/>
  <c r="BT1213" i="2"/>
  <c r="BU124" i="2"/>
  <c r="BU300" i="2"/>
  <c r="BU459" i="2"/>
  <c r="BU613" i="2"/>
  <c r="BU759" i="2"/>
  <c r="BU887" i="2"/>
  <c r="BU982" i="2"/>
  <c r="BU1071" i="2"/>
  <c r="BU1145" i="2"/>
  <c r="BU1214" i="2"/>
  <c r="BU1285" i="2"/>
  <c r="BU1420" i="2"/>
  <c r="BU1482" i="2"/>
  <c r="BU1545" i="2"/>
  <c r="BU1598" i="2"/>
  <c r="BU1626" i="2"/>
  <c r="BU1655" i="2"/>
  <c r="BU1683" i="2"/>
  <c r="BU1713" i="2"/>
  <c r="BU1741" i="2"/>
  <c r="BU1770" i="2"/>
  <c r="BU1796" i="2"/>
  <c r="BU1821" i="2"/>
  <c r="BU1842" i="2"/>
  <c r="BU1867" i="2"/>
  <c r="BU1889" i="2"/>
  <c r="BU1912" i="2"/>
  <c r="BU1954" i="2"/>
  <c r="BU1975" i="2"/>
  <c r="BU1997" i="2"/>
  <c r="BU2018" i="2"/>
  <c r="BU2041" i="2"/>
  <c r="BU2060" i="2"/>
  <c r="BU2083" i="2"/>
  <c r="BU2103" i="2"/>
  <c r="BU2126" i="2"/>
  <c r="BU2146" i="2"/>
  <c r="BU2168" i="2"/>
  <c r="BU2189" i="2"/>
  <c r="BU2212" i="2"/>
  <c r="BU2229" i="2"/>
  <c r="BU2250" i="2"/>
  <c r="BU2266" i="2"/>
  <c r="BU2282" i="2"/>
  <c r="BU2302" i="2"/>
  <c r="BU2318" i="2"/>
  <c r="BU2335" i="2"/>
  <c r="BU2354" i="2"/>
  <c r="BU2371" i="2"/>
  <c r="BU2387" i="2"/>
  <c r="BU2407" i="2"/>
  <c r="BU2423" i="2"/>
  <c r="BU2439" i="2"/>
  <c r="BU2459" i="2"/>
  <c r="BT13" i="2"/>
  <c r="BT27" i="2"/>
  <c r="BT42" i="2"/>
  <c r="BT56" i="2"/>
  <c r="BT70" i="2"/>
  <c r="BT84" i="2"/>
  <c r="BT98" i="2"/>
  <c r="BT113" i="2"/>
  <c r="BT128" i="2"/>
  <c r="BT142" i="2"/>
  <c r="BT156" i="2"/>
  <c r="BT170" i="2"/>
  <c r="BT185" i="2"/>
  <c r="BT199" i="2"/>
  <c r="BT212" i="2"/>
  <c r="BT225" i="2"/>
  <c r="BT238" i="2"/>
  <c r="BT251" i="2"/>
  <c r="BT264" i="2"/>
  <c r="BT277" i="2"/>
  <c r="BT290" i="2"/>
  <c r="BT303" i="2"/>
  <c r="BT317" i="2"/>
  <c r="BT343" i="2"/>
  <c r="BT356" i="2"/>
  <c r="BT369" i="2"/>
  <c r="BT382" i="2"/>
  <c r="BT395" i="2"/>
  <c r="BT408" i="2"/>
  <c r="BT421" i="2"/>
  <c r="BT434" i="2"/>
  <c r="BT447" i="2"/>
  <c r="BT461" i="2"/>
  <c r="BT474" i="2"/>
  <c r="BT487" i="2"/>
  <c r="BT500" i="2"/>
  <c r="BT513" i="2"/>
  <c r="BT526" i="2"/>
  <c r="BT539" i="2"/>
  <c r="BT552" i="2"/>
  <c r="BT565" i="2"/>
  <c r="BT578" i="2"/>
  <c r="BT591" i="2"/>
  <c r="BT605" i="2"/>
  <c r="BT618" i="2"/>
  <c r="BT631" i="2"/>
  <c r="BT644" i="2"/>
  <c r="BT657" i="2"/>
  <c r="BT683" i="2"/>
  <c r="BT696" i="2"/>
  <c r="BT709" i="2"/>
  <c r="BT722" i="2"/>
  <c r="BT735" i="2"/>
  <c r="BT749" i="2"/>
  <c r="BT762" i="2"/>
  <c r="BT775" i="2"/>
  <c r="BT801" i="2"/>
  <c r="BT814" i="2"/>
  <c r="BT827" i="2"/>
  <c r="BT840" i="2"/>
  <c r="BT853" i="2"/>
  <c r="BT866" i="2"/>
  <c r="BT879" i="2"/>
  <c r="BT893" i="2"/>
  <c r="BT906" i="2"/>
  <c r="BT919" i="2"/>
  <c r="BT932" i="2"/>
  <c r="BT945" i="2"/>
  <c r="BT958" i="2"/>
  <c r="BT971" i="2"/>
  <c r="BT984" i="2"/>
  <c r="BT997" i="2"/>
  <c r="BT1010" i="2"/>
  <c r="BT1023" i="2"/>
  <c r="BT1037" i="2"/>
  <c r="BT1050" i="2"/>
  <c r="BT1063" i="2"/>
  <c r="BT1076" i="2"/>
  <c r="BT1089" i="2"/>
  <c r="BT1102" i="2"/>
  <c r="BT1115" i="2"/>
  <c r="BT1128" i="2"/>
  <c r="BT1141" i="2"/>
  <c r="BT1154" i="2"/>
  <c r="BT1166" i="2"/>
  <c r="BT1178" i="2"/>
  <c r="BT1190" i="2"/>
  <c r="BT1202" i="2"/>
  <c r="BT1214" i="2"/>
  <c r="BT1226" i="2"/>
  <c r="BU172" i="2"/>
  <c r="BU342" i="2"/>
  <c r="BU496" i="2"/>
  <c r="BU787" i="2"/>
  <c r="BU909" i="2"/>
  <c r="BU1003" i="2"/>
  <c r="BU1090" i="2"/>
  <c r="BU1160" i="2"/>
  <c r="BU1231" i="2"/>
  <c r="BU1370" i="2"/>
  <c r="BU1434" i="2"/>
  <c r="BU1497" i="2"/>
  <c r="BU1559" i="2"/>
  <c r="BU1603" i="2"/>
  <c r="BU1635" i="2"/>
  <c r="BU1661" i="2"/>
  <c r="BU1691" i="2"/>
  <c r="BU1718" i="2"/>
  <c r="BU1748" i="2"/>
  <c r="BU1774" i="2"/>
  <c r="BU1801" i="2"/>
  <c r="BU1822" i="2"/>
  <c r="BU1849" i="2"/>
  <c r="BU1868" i="2"/>
  <c r="BU1893" i="2"/>
  <c r="BU1913" i="2"/>
  <c r="BU1937" i="2"/>
  <c r="BU1955" i="2"/>
  <c r="BU1998" i="2"/>
  <c r="BU2042" i="2"/>
  <c r="BU2065" i="2"/>
  <c r="BU2084" i="2"/>
  <c r="BU2108" i="2"/>
  <c r="BU2127" i="2"/>
  <c r="BU2151" i="2"/>
  <c r="BU2169" i="2"/>
  <c r="BU2193" i="2"/>
  <c r="BU2213" i="2"/>
  <c r="BU2230" i="2"/>
  <c r="BU2251" i="2"/>
  <c r="BU2267" i="2"/>
  <c r="BU2283" i="2"/>
  <c r="BU2303" i="2"/>
  <c r="BU2319" i="2"/>
  <c r="BU2336" i="2"/>
  <c r="BU2355" i="2"/>
  <c r="BU2372" i="2"/>
  <c r="BU2408" i="2"/>
  <c r="BU2424" i="2"/>
  <c r="BU2460" i="2"/>
  <c r="BT14" i="2"/>
  <c r="BT29" i="2"/>
  <c r="BT43" i="2"/>
  <c r="BT57" i="2"/>
  <c r="BT71" i="2"/>
  <c r="BT85" i="2"/>
  <c r="BT99" i="2"/>
  <c r="BT115" i="2"/>
  <c r="BT143" i="2"/>
  <c r="BT157" i="2"/>
  <c r="BT171" i="2"/>
  <c r="BT186" i="2"/>
  <c r="BT200" i="2"/>
  <c r="BT213" i="2"/>
  <c r="BT226" i="2"/>
  <c r="BT239" i="2"/>
  <c r="BT252" i="2"/>
  <c r="BT265" i="2"/>
  <c r="BT278" i="2"/>
  <c r="BT291" i="2"/>
  <c r="BT305" i="2"/>
  <c r="BT318" i="2"/>
  <c r="BT331" i="2"/>
  <c r="BT344" i="2"/>
  <c r="BT357" i="2"/>
  <c r="BT370" i="2"/>
  <c r="BT383" i="2"/>
  <c r="BT396" i="2"/>
  <c r="BT409" i="2"/>
  <c r="BT422" i="2"/>
  <c r="BT435" i="2"/>
  <c r="BT449" i="2"/>
  <c r="BT462" i="2"/>
  <c r="BT475" i="2"/>
  <c r="BT488" i="2"/>
  <c r="BT501" i="2"/>
  <c r="BT514" i="2"/>
  <c r="BT527" i="2"/>
  <c r="BT540" i="2"/>
  <c r="BT553" i="2"/>
  <c r="BT566" i="2"/>
  <c r="BT579" i="2"/>
  <c r="BT593" i="2"/>
  <c r="BT619" i="2"/>
  <c r="BT632" i="2"/>
  <c r="BT645" i="2"/>
  <c r="BT658" i="2"/>
  <c r="BT671" i="2"/>
  <c r="BT684" i="2"/>
  <c r="BT697" i="2"/>
  <c r="BT710" i="2"/>
  <c r="BT723" i="2"/>
  <c r="BT737" i="2"/>
  <c r="BT750" i="2"/>
  <c r="BT763" i="2"/>
  <c r="BT776" i="2"/>
  <c r="BT789" i="2"/>
  <c r="BT802" i="2"/>
  <c r="BT815" i="2"/>
  <c r="BT828" i="2"/>
  <c r="BT841" i="2"/>
  <c r="BT854" i="2"/>
  <c r="BT867" i="2"/>
  <c r="BT881" i="2"/>
  <c r="BT894" i="2"/>
  <c r="BT907" i="2"/>
  <c r="BT920" i="2"/>
  <c r="BT933" i="2"/>
  <c r="BT946" i="2"/>
  <c r="BT959" i="2"/>
  <c r="BT972" i="2"/>
  <c r="BT985" i="2"/>
  <c r="BT998" i="2"/>
  <c r="BT1011" i="2"/>
  <c r="BT1025" i="2"/>
  <c r="BT1038" i="2"/>
  <c r="BT1051" i="2"/>
  <c r="BT1064" i="2"/>
  <c r="BT1077" i="2"/>
  <c r="BT1090" i="2"/>
  <c r="BT1103" i="2"/>
  <c r="BT1116" i="2"/>
  <c r="BT1129" i="2"/>
  <c r="BT1142" i="2"/>
  <c r="BT1155" i="2"/>
  <c r="BT1167" i="2"/>
  <c r="BT1179" i="2"/>
  <c r="BT1203" i="2"/>
  <c r="BT1215" i="2"/>
  <c r="BT1227" i="2"/>
  <c r="BT1239" i="2"/>
  <c r="BT1251" i="2"/>
  <c r="BT1263" i="2"/>
  <c r="BT1275" i="2"/>
  <c r="BT1287" i="2"/>
  <c r="BT1299" i="2"/>
  <c r="BT1311" i="2"/>
  <c r="BT1323" i="2"/>
  <c r="BT1335" i="2"/>
  <c r="BT1347" i="2"/>
  <c r="BT1359" i="2"/>
  <c r="BT1371" i="2"/>
  <c r="BT1383" i="2"/>
  <c r="BT1395" i="2"/>
  <c r="BT1407" i="2"/>
  <c r="BT1419" i="2"/>
  <c r="BT1431" i="2"/>
  <c r="BT1443" i="2"/>
  <c r="BT1455" i="2"/>
  <c r="BT1467" i="2"/>
  <c r="BT1479" i="2"/>
  <c r="BU178" i="2"/>
  <c r="BU346" i="2"/>
  <c r="BU501" i="2"/>
  <c r="BU656" i="2"/>
  <c r="BU789" i="2"/>
  <c r="BU910" i="2"/>
  <c r="BU1005" i="2"/>
  <c r="BU1092" i="2"/>
  <c r="BU1161" i="2"/>
  <c r="BU1232" i="2"/>
  <c r="BU1302" i="2"/>
  <c r="BU1371" i="2"/>
  <c r="BU1498" i="2"/>
  <c r="BU1561" i="2"/>
  <c r="BU1604" i="2"/>
  <c r="BU1636" i="2"/>
  <c r="BU1662" i="2"/>
  <c r="BU1693" i="2"/>
  <c r="BU1719" i="2"/>
  <c r="BU1749" i="2"/>
  <c r="BU1775" i="2"/>
  <c r="BU1803" i="2"/>
  <c r="BU1823" i="2"/>
  <c r="BU1850" i="2"/>
  <c r="BU1870" i="2"/>
  <c r="BU1894" i="2"/>
  <c r="BU1914" i="2"/>
  <c r="BU1938" i="2"/>
  <c r="BU1957" i="2"/>
  <c r="BU1981" i="2"/>
  <c r="BU1999" i="2"/>
  <c r="BU2023" i="2"/>
  <c r="BU2043" i="2"/>
  <c r="BU2067" i="2"/>
  <c r="BU2085" i="2"/>
  <c r="BU2109" i="2"/>
  <c r="BU2128" i="2"/>
  <c r="BU2152" i="2"/>
  <c r="BU2171" i="2"/>
  <c r="BU2194" i="2"/>
  <c r="BU2214" i="2"/>
  <c r="BU2231" i="2"/>
  <c r="BU2252" i="2"/>
  <c r="BU2268" i="2"/>
  <c r="BU2285" i="2"/>
  <c r="BU2304" i="2"/>
  <c r="BU2321" i="2"/>
  <c r="BU2337" i="2"/>
  <c r="BU2357" i="2"/>
  <c r="BU2373" i="2"/>
  <c r="BU2389" i="2"/>
  <c r="BU2409" i="2"/>
  <c r="BU2425" i="2"/>
  <c r="BU2442" i="2"/>
  <c r="BU2461" i="2"/>
  <c r="BT15" i="2"/>
  <c r="BT30" i="2"/>
  <c r="BT44" i="2"/>
  <c r="BU180" i="2"/>
  <c r="BU348" i="2"/>
  <c r="BU502" i="2"/>
  <c r="BU657" i="2"/>
  <c r="BU791" i="2"/>
  <c r="BU913" i="2"/>
  <c r="BU1006" i="2"/>
  <c r="BU1093" i="2"/>
  <c r="BU1163" i="2"/>
  <c r="BU1233" i="2"/>
  <c r="BU1303" i="2"/>
  <c r="BU1373" i="2"/>
  <c r="BU1436" i="2"/>
  <c r="BU1499" i="2"/>
  <c r="BU1563" i="2"/>
  <c r="BU1605" i="2"/>
  <c r="BU1637" i="2"/>
  <c r="BU1663" i="2"/>
  <c r="BU1694" i="2"/>
  <c r="BU1720" i="2"/>
  <c r="BU1750" i="2"/>
  <c r="BU1777" i="2"/>
  <c r="BU1805" i="2"/>
  <c r="BU1825" i="2"/>
  <c r="BU1851" i="2"/>
  <c r="BU1871" i="2"/>
  <c r="BU1897" i="2"/>
  <c r="BU1915" i="2"/>
  <c r="BU1939" i="2"/>
  <c r="BU1958" i="2"/>
  <c r="BU1982" i="2"/>
  <c r="BU2001" i="2"/>
  <c r="BU2024" i="2"/>
  <c r="BU2044" i="2"/>
  <c r="BU2068" i="2"/>
  <c r="BU2086" i="2"/>
  <c r="BU2110" i="2"/>
  <c r="BU2129" i="2"/>
  <c r="BU2153" i="2"/>
  <c r="BU2173" i="2"/>
  <c r="BU2195" i="2"/>
  <c r="BU2215" i="2"/>
  <c r="BU2237" i="2"/>
  <c r="BU2253" i="2"/>
  <c r="BU2269" i="2"/>
  <c r="BU2289" i="2"/>
  <c r="BU2322" i="2"/>
  <c r="BU2341" i="2"/>
  <c r="BU2358" i="2"/>
  <c r="BU2374" i="2"/>
  <c r="BU2394" i="2"/>
  <c r="BU2410" i="2"/>
  <c r="BU2426" i="2"/>
  <c r="BU2446" i="2"/>
  <c r="BT17" i="2"/>
  <c r="BT31" i="2"/>
  <c r="BT45" i="2"/>
  <c r="BU188" i="2"/>
  <c r="BU356" i="2"/>
  <c r="BU510" i="2"/>
  <c r="BU665" i="2"/>
  <c r="BU802" i="2"/>
  <c r="BU916" i="2"/>
  <c r="BU1008" i="2"/>
  <c r="BU1095" i="2"/>
  <c r="BU1167" i="2"/>
  <c r="BU1237" i="2"/>
  <c r="BU1305" i="2"/>
  <c r="BU1376" i="2"/>
  <c r="BU1439" i="2"/>
  <c r="BU1502" i="2"/>
  <c r="BU1565" i="2"/>
  <c r="BU1609" i="2"/>
  <c r="BU1638" i="2"/>
  <c r="BU1665" i="2"/>
  <c r="BU1695" i="2"/>
  <c r="BU1722" i="2"/>
  <c r="BU1753" i="2"/>
  <c r="BU1780" i="2"/>
  <c r="BU1806" i="2"/>
  <c r="BU1827" i="2"/>
  <c r="BU1852" i="2"/>
  <c r="BU1875" i="2"/>
  <c r="BU1898" i="2"/>
  <c r="BU1917" i="2"/>
  <c r="BU1940" i="2"/>
  <c r="BU1960" i="2"/>
  <c r="BU1983" i="2"/>
  <c r="BU2003" i="2"/>
  <c r="BU2025" i="2"/>
  <c r="BU2046" i="2"/>
  <c r="BU2069" i="2"/>
  <c r="BU2089" i="2"/>
  <c r="BU2111" i="2"/>
  <c r="BU2132" i="2"/>
  <c r="BU2154" i="2"/>
  <c r="BU2175" i="2"/>
  <c r="BU2198" i="2"/>
  <c r="BU2216" i="2"/>
  <c r="BU2254" i="2"/>
  <c r="BU2270" i="2"/>
  <c r="BU2290" i="2"/>
  <c r="BU2306" i="2"/>
  <c r="BU2323" i="2"/>
  <c r="BU2342" i="2"/>
  <c r="BU2359" i="2"/>
  <c r="BU2375" i="2"/>
  <c r="BU2395" i="2"/>
  <c r="BU2411" i="2"/>
  <c r="BU2427" i="2"/>
  <c r="BU2447" i="2"/>
  <c r="BT3" i="2"/>
  <c r="BT18" i="2"/>
  <c r="BT32" i="2"/>
  <c r="BT46" i="2"/>
  <c r="BU10" i="2"/>
  <c r="BU228" i="2"/>
  <c r="BU393" i="2"/>
  <c r="BU547" i="2"/>
  <c r="BU700" i="2"/>
  <c r="BU828" i="2"/>
  <c r="BU937" i="2"/>
  <c r="BU1031" i="2"/>
  <c r="BU1113" i="2"/>
  <c r="BU1183" i="2"/>
  <c r="BU1252" i="2"/>
  <c r="BU1323" i="2"/>
  <c r="BU1390" i="2"/>
  <c r="BU1454" i="2"/>
  <c r="BU1579" i="2"/>
  <c r="BU1613" i="2"/>
  <c r="BU1639" i="2"/>
  <c r="BU1696" i="2"/>
  <c r="BU1754" i="2"/>
  <c r="BU1784" i="2"/>
  <c r="BU1807" i="2"/>
  <c r="BU1833" i="2"/>
  <c r="BU1853" i="2"/>
  <c r="BU1879" i="2"/>
  <c r="BU1899" i="2"/>
  <c r="BU1923" i="2"/>
  <c r="BU1941" i="2"/>
  <c r="BU1965" i="2"/>
  <c r="BU1984" i="2"/>
  <c r="BU2008" i="2"/>
  <c r="BU2027" i="2"/>
  <c r="BU2050" i="2"/>
  <c r="BU2070" i="2"/>
  <c r="BU2094" i="2"/>
  <c r="BU2113" i="2"/>
  <c r="BU2137" i="2"/>
  <c r="BU2155" i="2"/>
  <c r="BU2179" i="2"/>
  <c r="BU2199" i="2"/>
  <c r="BU2217" i="2"/>
  <c r="BU2239" i="2"/>
  <c r="BU2255" i="2"/>
  <c r="BU2271" i="2"/>
  <c r="BU2291" i="2"/>
  <c r="BU2307" i="2"/>
  <c r="BU2324" i="2"/>
  <c r="BU2343" i="2"/>
  <c r="BU2360" i="2"/>
  <c r="BU2376" i="2"/>
  <c r="BU2396" i="2"/>
  <c r="BU2412" i="2"/>
  <c r="BU2429" i="2"/>
  <c r="BU2448" i="2"/>
  <c r="BT5" i="2"/>
  <c r="BT19" i="2"/>
  <c r="BT33" i="2"/>
  <c r="BT47" i="2"/>
  <c r="BU285" i="2"/>
  <c r="BU444" i="2"/>
  <c r="BU599" i="2"/>
  <c r="BU877" i="2"/>
  <c r="BU973" i="2"/>
  <c r="BU1062" i="2"/>
  <c r="BU1139" i="2"/>
  <c r="BU1209" i="2"/>
  <c r="BU1278" i="2"/>
  <c r="BU1349" i="2"/>
  <c r="BU1414" i="2"/>
  <c r="BU1478" i="2"/>
  <c r="BU1540" i="2"/>
  <c r="BU1593" i="2"/>
  <c r="BU1622" i="2"/>
  <c r="BU1652" i="2"/>
  <c r="BU1678" i="2"/>
  <c r="BU1709" i="2"/>
  <c r="BU1735" i="2"/>
  <c r="BU1767" i="2"/>
  <c r="BU1792" i="2"/>
  <c r="BU1818" i="2"/>
  <c r="BU1838" i="2"/>
  <c r="BU1864" i="2"/>
  <c r="BU1885" i="2"/>
  <c r="BU1907" i="2"/>
  <c r="BU1927" i="2"/>
  <c r="BU1951" i="2"/>
  <c r="BU1970" i="2"/>
  <c r="BU1994" i="2"/>
  <c r="BU2012" i="2"/>
  <c r="BU2036" i="2"/>
  <c r="BU2056" i="2"/>
  <c r="BU2080" i="2"/>
  <c r="BU2098" i="2"/>
  <c r="BU2122" i="2"/>
  <c r="BU2141" i="2"/>
  <c r="BU2165" i="2"/>
  <c r="BU2185" i="2"/>
  <c r="BU2207" i="2"/>
  <c r="BU2226" i="2"/>
  <c r="BU2243" i="2"/>
  <c r="BU2263" i="2"/>
  <c r="BU2279" i="2"/>
  <c r="BU2295" i="2"/>
  <c r="BU2315" i="2"/>
  <c r="BU2331" i="2"/>
  <c r="BU2348" i="2"/>
  <c r="BU2367" i="2"/>
  <c r="BU2384" i="2"/>
  <c r="BU2400" i="2"/>
  <c r="BU2420" i="2"/>
  <c r="BU2436" i="2"/>
  <c r="BU2453" i="2"/>
  <c r="BT10" i="2"/>
  <c r="BT24" i="2"/>
  <c r="BT38" i="2"/>
  <c r="BT53" i="2"/>
  <c r="BT67" i="2"/>
  <c r="BT81" i="2"/>
  <c r="BT95" i="2"/>
  <c r="BT109" i="2"/>
  <c r="BT123" i="2"/>
  <c r="BT138" i="2"/>
  <c r="BT152" i="2"/>
  <c r="BT167" i="2"/>
  <c r="BT181" i="2"/>
  <c r="BT195" i="2"/>
  <c r="BT222" i="2"/>
  <c r="BT235" i="2"/>
  <c r="BT248" i="2"/>
  <c r="BT261" i="2"/>
  <c r="BT274" i="2"/>
  <c r="BT287" i="2"/>
  <c r="BT300" i="2"/>
  <c r="BT313" i="2"/>
  <c r="BT326" i="2"/>
  <c r="BT339" i="2"/>
  <c r="BT353" i="2"/>
  <c r="BT366" i="2"/>
  <c r="BT379" i="2"/>
  <c r="BT392" i="2"/>
  <c r="BT405" i="2"/>
  <c r="BT418" i="2"/>
  <c r="BT444" i="2"/>
  <c r="BT457" i="2"/>
  <c r="BT470" i="2"/>
  <c r="BT483" i="2"/>
  <c r="BT497" i="2"/>
  <c r="BT510" i="2"/>
  <c r="BT523" i="2"/>
  <c r="BT536" i="2"/>
  <c r="BT549" i="2"/>
  <c r="BT562" i="2"/>
  <c r="BT575" i="2"/>
  <c r="BT588" i="2"/>
  <c r="BT601" i="2"/>
  <c r="BT614" i="2"/>
  <c r="BT627" i="2"/>
  <c r="BT641" i="2"/>
  <c r="BT654" i="2"/>
  <c r="BT667" i="2"/>
  <c r="BT680" i="2"/>
  <c r="BT693" i="2"/>
  <c r="BT706" i="2"/>
  <c r="BT719" i="2"/>
  <c r="BT732" i="2"/>
  <c r="BT745" i="2"/>
  <c r="BT758" i="2"/>
  <c r="BT771" i="2"/>
  <c r="BT785" i="2"/>
  <c r="BT798" i="2"/>
  <c r="BT811" i="2"/>
  <c r="BT824" i="2"/>
  <c r="BT837" i="2"/>
  <c r="BT850" i="2"/>
  <c r="BT863" i="2"/>
  <c r="BT876" i="2"/>
  <c r="BT889" i="2"/>
  <c r="BT902" i="2"/>
  <c r="BT915" i="2"/>
  <c r="BT929" i="2"/>
  <c r="BT942" i="2"/>
  <c r="BT955" i="2"/>
  <c r="BT968" i="2"/>
  <c r="BT981" i="2"/>
  <c r="BT994" i="2"/>
  <c r="BT1007" i="2"/>
  <c r="BT1020" i="2"/>
  <c r="BT1033" i="2"/>
  <c r="BT1046" i="2"/>
  <c r="BT1059" i="2"/>
  <c r="BT1073" i="2"/>
  <c r="BT1086" i="2"/>
  <c r="BT1099" i="2"/>
  <c r="BT1112" i="2"/>
  <c r="BT1125" i="2"/>
  <c r="BT1138" i="2"/>
  <c r="BT1151" i="2"/>
  <c r="BT1163" i="2"/>
  <c r="BT1175" i="2"/>
  <c r="BU244" i="2"/>
  <c r="BU709" i="2"/>
  <c r="BU1044" i="2"/>
  <c r="BU1263" i="2"/>
  <c r="BU1462" i="2"/>
  <c r="BU1619" i="2"/>
  <c r="BU1705" i="2"/>
  <c r="BU1790" i="2"/>
  <c r="BU1858" i="2"/>
  <c r="BU1926" i="2"/>
  <c r="BU1989" i="2"/>
  <c r="BU2055" i="2"/>
  <c r="BU2117" i="2"/>
  <c r="BU2182" i="2"/>
  <c r="BU2242" i="2"/>
  <c r="BU2294" i="2"/>
  <c r="BU2347" i="2"/>
  <c r="BU2399" i="2"/>
  <c r="BU2451" i="2"/>
  <c r="BT37" i="2"/>
  <c r="BT90" i="2"/>
  <c r="BT108" i="2"/>
  <c r="BT132" i="2"/>
  <c r="BT151" i="2"/>
  <c r="BT175" i="2"/>
  <c r="BT194" i="2"/>
  <c r="BT216" i="2"/>
  <c r="BT234" i="2"/>
  <c r="BT273" i="2"/>
  <c r="BT295" i="2"/>
  <c r="BT312" i="2"/>
  <c r="BT334" i="2"/>
  <c r="BT351" i="2"/>
  <c r="BT391" i="2"/>
  <c r="BT413" i="2"/>
  <c r="BT430" i="2"/>
  <c r="BT452" i="2"/>
  <c r="BT469" i="2"/>
  <c r="BT491" i="2"/>
  <c r="BT509" i="2"/>
  <c r="BT548" i="2"/>
  <c r="BT570" i="2"/>
  <c r="BT587" i="2"/>
  <c r="BT609" i="2"/>
  <c r="BT626" i="2"/>
  <c r="BT648" i="2"/>
  <c r="BT666" i="2"/>
  <c r="BT687" i="2"/>
  <c r="BT705" i="2"/>
  <c r="BT727" i="2"/>
  <c r="BT744" i="2"/>
  <c r="BT766" i="2"/>
  <c r="BT783" i="2"/>
  <c r="BT805" i="2"/>
  <c r="BT823" i="2"/>
  <c r="BT845" i="2"/>
  <c r="BT862" i="2"/>
  <c r="BT884" i="2"/>
  <c r="BT901" i="2"/>
  <c r="BT923" i="2"/>
  <c r="BT941" i="2"/>
  <c r="BT980" i="2"/>
  <c r="BT1002" i="2"/>
  <c r="BT1019" i="2"/>
  <c r="BT1041" i="2"/>
  <c r="BT1058" i="2"/>
  <c r="BT1080" i="2"/>
  <c r="BT1098" i="2"/>
  <c r="BT1119" i="2"/>
  <c r="BT1137" i="2"/>
  <c r="BT1158" i="2"/>
  <c r="BT1174" i="2"/>
  <c r="BT1193" i="2"/>
  <c r="BT1208" i="2"/>
  <c r="BT1223" i="2"/>
  <c r="BT1237" i="2"/>
  <c r="BT1250" i="2"/>
  <c r="BT1264" i="2"/>
  <c r="BT1277" i="2"/>
  <c r="BT1290" i="2"/>
  <c r="BT1303" i="2"/>
  <c r="BT1316" i="2"/>
  <c r="BT1329" i="2"/>
  <c r="BT1342" i="2"/>
  <c r="BT1355" i="2"/>
  <c r="BT1368" i="2"/>
  <c r="BT1381" i="2"/>
  <c r="BT1394" i="2"/>
  <c r="BT1408" i="2"/>
  <c r="BT1421" i="2"/>
  <c r="BT1434" i="2"/>
  <c r="BT1447" i="2"/>
  <c r="BT1460" i="2"/>
  <c r="BT1473" i="2"/>
  <c r="BT1486" i="2"/>
  <c r="BT1498" i="2"/>
  <c r="BT1510" i="2"/>
  <c r="BT1522" i="2"/>
  <c r="BT1534" i="2"/>
  <c r="BT1546" i="2"/>
  <c r="BT1558" i="2"/>
  <c r="BT1570" i="2"/>
  <c r="BT1582" i="2"/>
  <c r="BT1594" i="2"/>
  <c r="BT1606" i="2"/>
  <c r="BT1618" i="2"/>
  <c r="BT1642" i="2"/>
  <c r="BT1654" i="2"/>
  <c r="BT1666" i="2"/>
  <c r="BT1678" i="2"/>
  <c r="BT1690" i="2"/>
  <c r="BT1702" i="2"/>
  <c r="BT1714" i="2"/>
  <c r="BT1726" i="2"/>
  <c r="BT1738" i="2"/>
  <c r="BT1750" i="2"/>
  <c r="BT1762" i="2"/>
  <c r="BT1774" i="2"/>
  <c r="BT1786" i="2"/>
  <c r="BT1798" i="2"/>
  <c r="BT1810" i="2"/>
  <c r="BT1822" i="2"/>
  <c r="BT1834" i="2"/>
  <c r="BT1846" i="2"/>
  <c r="BT1858" i="2"/>
  <c r="BT1870" i="2"/>
  <c r="BT1882" i="2"/>
  <c r="BT1894" i="2"/>
  <c r="BT1906" i="2"/>
  <c r="BT1918" i="2"/>
  <c r="BT1930" i="2"/>
  <c r="BU292" i="2"/>
  <c r="BU750" i="2"/>
  <c r="BU1063" i="2"/>
  <c r="BU1279" i="2"/>
  <c r="BU1479" i="2"/>
  <c r="BU1623" i="2"/>
  <c r="BU1710" i="2"/>
  <c r="BU1793" i="2"/>
  <c r="BU1865" i="2"/>
  <c r="BU1928" i="2"/>
  <c r="BU1995" i="2"/>
  <c r="BU2057" i="2"/>
  <c r="BU2123" i="2"/>
  <c r="BU2244" i="2"/>
  <c r="BU2297" i="2"/>
  <c r="BU2349" i="2"/>
  <c r="BU2401" i="2"/>
  <c r="BU2454" i="2"/>
  <c r="BT39" i="2"/>
  <c r="BT68" i="2"/>
  <c r="BT91" i="2"/>
  <c r="BT110" i="2"/>
  <c r="BT133" i="2"/>
  <c r="BT154" i="2"/>
  <c r="BT176" i="2"/>
  <c r="BT197" i="2"/>
  <c r="BT217" i="2"/>
  <c r="BT236" i="2"/>
  <c r="BT257" i="2"/>
  <c r="BT275" i="2"/>
  <c r="BT296" i="2"/>
  <c r="BT314" i="2"/>
  <c r="BT335" i="2"/>
  <c r="BT354" i="2"/>
  <c r="BT374" i="2"/>
  <c r="BT393" i="2"/>
  <c r="BT414" i="2"/>
  <c r="BT432" i="2"/>
  <c r="BT453" i="2"/>
  <c r="BT471" i="2"/>
  <c r="BT492" i="2"/>
  <c r="BT511" i="2"/>
  <c r="BT531" i="2"/>
  <c r="BT550" i="2"/>
  <c r="BT571" i="2"/>
  <c r="BT589" i="2"/>
  <c r="BT629" i="2"/>
  <c r="BT668" i="2"/>
  <c r="BT689" i="2"/>
  <c r="BT707" i="2"/>
  <c r="BT728" i="2"/>
  <c r="BT746" i="2"/>
  <c r="BT767" i="2"/>
  <c r="BT786" i="2"/>
  <c r="BT806" i="2"/>
  <c r="BT825" i="2"/>
  <c r="BT846" i="2"/>
  <c r="BT864" i="2"/>
  <c r="BT885" i="2"/>
  <c r="BT903" i="2"/>
  <c r="BT924" i="2"/>
  <c r="BT943" i="2"/>
  <c r="BT963" i="2"/>
  <c r="BT982" i="2"/>
  <c r="BT1003" i="2"/>
  <c r="BT1021" i="2"/>
  <c r="BT1042" i="2"/>
  <c r="BT1061" i="2"/>
  <c r="BT1081" i="2"/>
  <c r="BT1100" i="2"/>
  <c r="BT1121" i="2"/>
  <c r="BT1139" i="2"/>
  <c r="BT1159" i="2"/>
  <c r="BT1176" i="2"/>
  <c r="BT1194" i="2"/>
  <c r="BT1209" i="2"/>
  <c r="BT1224" i="2"/>
  <c r="BT1238" i="2"/>
  <c r="BT1252" i="2"/>
  <c r="BT1265" i="2"/>
  <c r="BT1278" i="2"/>
  <c r="BT1291" i="2"/>
  <c r="BT1304" i="2"/>
  <c r="BT1317" i="2"/>
  <c r="BT1330" i="2"/>
  <c r="BT1356" i="2"/>
  <c r="BT1369" i="2"/>
  <c r="BT1382" i="2"/>
  <c r="BT1396" i="2"/>
  <c r="BT1409" i="2"/>
  <c r="BT1422" i="2"/>
  <c r="BT1448" i="2"/>
  <c r="BT1461" i="2"/>
  <c r="BT1474" i="2"/>
  <c r="BT1487" i="2"/>
  <c r="BT1499" i="2"/>
  <c r="BT1511" i="2"/>
  <c r="BT1523" i="2"/>
  <c r="BT1535" i="2"/>
  <c r="BT1547" i="2"/>
  <c r="BT1559" i="2"/>
  <c r="BT1571" i="2"/>
  <c r="BT1583" i="2"/>
  <c r="BT1595" i="2"/>
  <c r="BT1607" i="2"/>
  <c r="BT1619" i="2"/>
  <c r="BT1631" i="2"/>
  <c r="BT1643" i="2"/>
  <c r="BT1655" i="2"/>
  <c r="BT1667" i="2"/>
  <c r="BT1679" i="2"/>
  <c r="BT1691" i="2"/>
  <c r="BT1703" i="2"/>
  <c r="BT1715" i="2"/>
  <c r="BT1739" i="2"/>
  <c r="BT1763" i="2"/>
  <c r="BT1775" i="2"/>
  <c r="BT1787" i="2"/>
  <c r="BT1799" i="2"/>
  <c r="BT1811" i="2"/>
  <c r="BT1823" i="2"/>
  <c r="BT1835" i="2"/>
  <c r="BT1847" i="2"/>
  <c r="BT1859" i="2"/>
  <c r="BT1871" i="2"/>
  <c r="BT1883" i="2"/>
  <c r="BT1895" i="2"/>
  <c r="BT1907" i="2"/>
  <c r="BT1919" i="2"/>
  <c r="BT1943" i="2"/>
  <c r="BT1955" i="2"/>
  <c r="BT1991" i="2"/>
  <c r="BT2003" i="2"/>
  <c r="BT2015" i="2"/>
  <c r="BT2027" i="2"/>
  <c r="BT2039" i="2"/>
  <c r="BT2051" i="2"/>
  <c r="BT2063" i="2"/>
  <c r="BT2075" i="2"/>
  <c r="BT2087" i="2"/>
  <c r="BT2099" i="2"/>
  <c r="BU399" i="2"/>
  <c r="BU837" i="2"/>
  <c r="BU1114" i="2"/>
  <c r="BU1324" i="2"/>
  <c r="BU1518" i="2"/>
  <c r="BU1640" i="2"/>
  <c r="BU1732" i="2"/>
  <c r="BU1808" i="2"/>
  <c r="BU1880" i="2"/>
  <c r="BU1942" i="2"/>
  <c r="BU2009" i="2"/>
  <c r="BU2071" i="2"/>
  <c r="BU2200" i="2"/>
  <c r="BU2256" i="2"/>
  <c r="BU2309" i="2"/>
  <c r="BU2361" i="2"/>
  <c r="BU2413" i="2"/>
  <c r="BT6" i="2"/>
  <c r="BT49" i="2"/>
  <c r="BT72" i="2"/>
  <c r="BT92" i="2"/>
  <c r="BT116" i="2"/>
  <c r="BT134" i="2"/>
  <c r="BT158" i="2"/>
  <c r="BT177" i="2"/>
  <c r="BT201" i="2"/>
  <c r="BT218" i="2"/>
  <c r="BT240" i="2"/>
  <c r="BT258" i="2"/>
  <c r="BT279" i="2"/>
  <c r="BT319" i="2"/>
  <c r="BT336" i="2"/>
  <c r="BT358" i="2"/>
  <c r="BT375" i="2"/>
  <c r="BT397" i="2"/>
  <c r="BT415" i="2"/>
  <c r="BT437" i="2"/>
  <c r="BT454" i="2"/>
  <c r="BT476" i="2"/>
  <c r="BT493" i="2"/>
  <c r="BT515" i="2"/>
  <c r="BT533" i="2"/>
  <c r="BT554" i="2"/>
  <c r="BT572" i="2"/>
  <c r="BT594" i="2"/>
  <c r="BT611" i="2"/>
  <c r="BT633" i="2"/>
  <c r="BT650" i="2"/>
  <c r="BT672" i="2"/>
  <c r="BT690" i="2"/>
  <c r="BT711" i="2"/>
  <c r="BT729" i="2"/>
  <c r="BT751" i="2"/>
  <c r="BT768" i="2"/>
  <c r="BT790" i="2"/>
  <c r="BT807" i="2"/>
  <c r="BT829" i="2"/>
  <c r="BT847" i="2"/>
  <c r="BT869" i="2"/>
  <c r="BT886" i="2"/>
  <c r="BT908" i="2"/>
  <c r="BT925" i="2"/>
  <c r="BT947" i="2"/>
  <c r="BT965" i="2"/>
  <c r="BT986" i="2"/>
  <c r="BT1004" i="2"/>
  <c r="BT1026" i="2"/>
  <c r="BT1043" i="2"/>
  <c r="BT1065" i="2"/>
  <c r="BT1082" i="2"/>
  <c r="BT1104" i="2"/>
  <c r="BT1122" i="2"/>
  <c r="BT1143" i="2"/>
  <c r="BT1160" i="2"/>
  <c r="BT1180" i="2"/>
  <c r="BT1195" i="2"/>
  <c r="BT1210" i="2"/>
  <c r="BT1225" i="2"/>
  <c r="BT1240" i="2"/>
  <c r="BT1253" i="2"/>
  <c r="BT1266" i="2"/>
  <c r="BT1279" i="2"/>
  <c r="BT1292" i="2"/>
  <c r="BT1305" i="2"/>
  <c r="BT1318" i="2"/>
  <c r="BT1331" i="2"/>
  <c r="BT1344" i="2"/>
  <c r="BT1357" i="2"/>
  <c r="BT1370" i="2"/>
  <c r="BT1384" i="2"/>
  <c r="BT1397" i="2"/>
  <c r="BT1410" i="2"/>
  <c r="BT1423" i="2"/>
  <c r="BT1436" i="2"/>
  <c r="BT1449" i="2"/>
  <c r="BT1462" i="2"/>
  <c r="BT1475" i="2"/>
  <c r="BT1488" i="2"/>
  <c r="BT1500" i="2"/>
  <c r="BT1512" i="2"/>
  <c r="BT1524" i="2"/>
  <c r="BT1536" i="2"/>
  <c r="BT1548" i="2"/>
  <c r="BT1560" i="2"/>
  <c r="BT1572" i="2"/>
  <c r="BT1584" i="2"/>
  <c r="BT1596" i="2"/>
  <c r="BT1608" i="2"/>
  <c r="BT1620" i="2"/>
  <c r="BT1632" i="2"/>
  <c r="BT1644" i="2"/>
  <c r="BT1656" i="2"/>
  <c r="BT1668" i="2"/>
  <c r="BT1680" i="2"/>
  <c r="BT1692" i="2"/>
  <c r="BT1704" i="2"/>
  <c r="BT1716" i="2"/>
  <c r="BT1728" i="2"/>
  <c r="BT1740" i="2"/>
  <c r="BT1752" i="2"/>
  <c r="BT1764" i="2"/>
  <c r="BT1776" i="2"/>
  <c r="BT1800" i="2"/>
  <c r="BT1812" i="2"/>
  <c r="BT1824" i="2"/>
  <c r="BT1848" i="2"/>
  <c r="BT1872" i="2"/>
  <c r="BT1884" i="2"/>
  <c r="BT1896" i="2"/>
  <c r="BT1908" i="2"/>
  <c r="BT1920" i="2"/>
  <c r="BT1932" i="2"/>
  <c r="BU400" i="2"/>
  <c r="BU838" i="2"/>
  <c r="BU1115" i="2"/>
  <c r="BU1325" i="2"/>
  <c r="BU1519" i="2"/>
  <c r="BU1641" i="2"/>
  <c r="BU1733" i="2"/>
  <c r="BU1809" i="2"/>
  <c r="BU1881" i="2"/>
  <c r="BU1943" i="2"/>
  <c r="BU2010" i="2"/>
  <c r="BU2072" i="2"/>
  <c r="BU2139" i="2"/>
  <c r="BU2201" i="2"/>
  <c r="BU2257" i="2"/>
  <c r="BU2310" i="2"/>
  <c r="BU2362" i="2"/>
  <c r="BU2414" i="2"/>
  <c r="BT7" i="2"/>
  <c r="BT50" i="2"/>
  <c r="BT73" i="2"/>
  <c r="BT93" i="2"/>
  <c r="BT117" i="2"/>
  <c r="BT135" i="2"/>
  <c r="BT159" i="2"/>
  <c r="BT178" i="2"/>
  <c r="BT202" i="2"/>
  <c r="BT219" i="2"/>
  <c r="BT241" i="2"/>
  <c r="BT259" i="2"/>
  <c r="BT281" i="2"/>
  <c r="BT298" i="2"/>
  <c r="BT320" i="2"/>
  <c r="BT337" i="2"/>
  <c r="BT359" i="2"/>
  <c r="BT377" i="2"/>
  <c r="BT398" i="2"/>
  <c r="BT416" i="2"/>
  <c r="BT438" i="2"/>
  <c r="BT455" i="2"/>
  <c r="BT477" i="2"/>
  <c r="BT494" i="2"/>
  <c r="BT516" i="2"/>
  <c r="BT534" i="2"/>
  <c r="BT555" i="2"/>
  <c r="BT573" i="2"/>
  <c r="BT595" i="2"/>
  <c r="BT612" i="2"/>
  <c r="BT634" i="2"/>
  <c r="BT651" i="2"/>
  <c r="BT673" i="2"/>
  <c r="BT691" i="2"/>
  <c r="BT713" i="2"/>
  <c r="BT730" i="2"/>
  <c r="BT752" i="2"/>
  <c r="BT769" i="2"/>
  <c r="BT791" i="2"/>
  <c r="BT809" i="2"/>
  <c r="BT830" i="2"/>
  <c r="BT848" i="2"/>
  <c r="BT870" i="2"/>
  <c r="BT887" i="2"/>
  <c r="BT909" i="2"/>
  <c r="BT926" i="2"/>
  <c r="BT948" i="2"/>
  <c r="BT966" i="2"/>
  <c r="BT987" i="2"/>
  <c r="BT1005" i="2"/>
  <c r="BT1027" i="2"/>
  <c r="BT1044" i="2"/>
  <c r="BT1066" i="2"/>
  <c r="BT1083" i="2"/>
  <c r="BT1105" i="2"/>
  <c r="BT1123" i="2"/>
  <c r="BT1145" i="2"/>
  <c r="BT1161" i="2"/>
  <c r="BT1181" i="2"/>
  <c r="BT1196" i="2"/>
  <c r="BT1211" i="2"/>
  <c r="BT1228" i="2"/>
  <c r="BT1241" i="2"/>
  <c r="BT1254" i="2"/>
  <c r="BT1267" i="2"/>
  <c r="BT1280" i="2"/>
  <c r="BT1293" i="2"/>
  <c r="BU407" i="2"/>
  <c r="BU843" i="2"/>
  <c r="BU1122" i="2"/>
  <c r="BU1331" i="2"/>
  <c r="BU1526" i="2"/>
  <c r="BU1648" i="2"/>
  <c r="BU1734" i="2"/>
  <c r="BU1811" i="2"/>
  <c r="BU1883" i="2"/>
  <c r="BU1946" i="2"/>
  <c r="BU2011" i="2"/>
  <c r="BU2074" i="2"/>
  <c r="BU2140" i="2"/>
  <c r="BU2203" i="2"/>
  <c r="BU2258" i="2"/>
  <c r="BU2311" i="2"/>
  <c r="BU2363" i="2"/>
  <c r="BU2415" i="2"/>
  <c r="BT8" i="2"/>
  <c r="BT51" i="2"/>
  <c r="BT75" i="2"/>
  <c r="BT94" i="2"/>
  <c r="BT118" i="2"/>
  <c r="BT137" i="2"/>
  <c r="BT161" i="2"/>
  <c r="BT180" i="2"/>
  <c r="BT203" i="2"/>
  <c r="BT221" i="2"/>
  <c r="BT242" i="2"/>
  <c r="BT260" i="2"/>
  <c r="BT282" i="2"/>
  <c r="BT299" i="2"/>
  <c r="BT321" i="2"/>
  <c r="BT338" i="2"/>
  <c r="BT360" i="2"/>
  <c r="BT378" i="2"/>
  <c r="BT399" i="2"/>
  <c r="BT417" i="2"/>
  <c r="BT439" i="2"/>
  <c r="BT456" i="2"/>
  <c r="BT478" i="2"/>
  <c r="BT495" i="2"/>
  <c r="BT517" i="2"/>
  <c r="BT535" i="2"/>
  <c r="BT557" i="2"/>
  <c r="BT574" i="2"/>
  <c r="BT596" i="2"/>
  <c r="BT613" i="2"/>
  <c r="BU450" i="2"/>
  <c r="BU879" i="2"/>
  <c r="BU1141" i="2"/>
  <c r="BU1350" i="2"/>
  <c r="BU1541" i="2"/>
  <c r="BU1653" i="2"/>
  <c r="BU1736" i="2"/>
  <c r="BU1819" i="2"/>
  <c r="BU1886" i="2"/>
  <c r="BU1952" i="2"/>
  <c r="BU2014" i="2"/>
  <c r="BU2081" i="2"/>
  <c r="BU2142" i="2"/>
  <c r="BU2209" i="2"/>
  <c r="BU2264" i="2"/>
  <c r="BU2316" i="2"/>
  <c r="BU2369" i="2"/>
  <c r="BU2421" i="2"/>
  <c r="BT11" i="2"/>
  <c r="BT54" i="2"/>
  <c r="BT77" i="2"/>
  <c r="BT119" i="2"/>
  <c r="BT139" i="2"/>
  <c r="BT162" i="2"/>
  <c r="BT182" i="2"/>
  <c r="BT204" i="2"/>
  <c r="BT223" i="2"/>
  <c r="BT243" i="2"/>
  <c r="BT262" i="2"/>
  <c r="BT283" i="2"/>
  <c r="BT301" i="2"/>
  <c r="BT322" i="2"/>
  <c r="BT341" i="2"/>
  <c r="BT361" i="2"/>
  <c r="BT380" i="2"/>
  <c r="BT401" i="2"/>
  <c r="BT419" i="2"/>
  <c r="BT440" i="2"/>
  <c r="BT479" i="2"/>
  <c r="BT498" i="2"/>
  <c r="BT518" i="2"/>
  <c r="BT537" i="2"/>
  <c r="BT558" i="2"/>
  <c r="BT597" i="2"/>
  <c r="BT615" i="2"/>
  <c r="BU12" i="2"/>
  <c r="BU552" i="2"/>
  <c r="BU942" i="2"/>
  <c r="BU1184" i="2"/>
  <c r="BU1393" i="2"/>
  <c r="BU1580" i="2"/>
  <c r="BU1675" i="2"/>
  <c r="BU1755" i="2"/>
  <c r="BU1834" i="2"/>
  <c r="BU1900" i="2"/>
  <c r="BU1966" i="2"/>
  <c r="BU2029" i="2"/>
  <c r="BU2095" i="2"/>
  <c r="BU2156" i="2"/>
  <c r="BU2222" i="2"/>
  <c r="BU2276" i="2"/>
  <c r="BU2328" i="2"/>
  <c r="BU2381" i="2"/>
  <c r="BU2433" i="2"/>
  <c r="BT20" i="2"/>
  <c r="BT58" i="2"/>
  <c r="BT78" i="2"/>
  <c r="BT102" i="2"/>
  <c r="BT120" i="2"/>
  <c r="BT144" i="2"/>
  <c r="BT163" i="2"/>
  <c r="BT187" i="2"/>
  <c r="BT205" i="2"/>
  <c r="BT227" i="2"/>
  <c r="BT245" i="2"/>
  <c r="BT266" i="2"/>
  <c r="BT284" i="2"/>
  <c r="BT306" i="2"/>
  <c r="BT323" i="2"/>
  <c r="BT345" i="2"/>
  <c r="BT362" i="2"/>
  <c r="BT384" i="2"/>
  <c r="BT402" i="2"/>
  <c r="BT423" i="2"/>
  <c r="BT441" i="2"/>
  <c r="BT463" i="2"/>
  <c r="BT480" i="2"/>
  <c r="BT502" i="2"/>
  <c r="BT519" i="2"/>
  <c r="BT541" i="2"/>
  <c r="BT559" i="2"/>
  <c r="BT581" i="2"/>
  <c r="BT598" i="2"/>
  <c r="BU18" i="2"/>
  <c r="BU553" i="2"/>
  <c r="BU943" i="2"/>
  <c r="BU1185" i="2"/>
  <c r="BU1394" i="2"/>
  <c r="BU1582" i="2"/>
  <c r="BU1676" i="2"/>
  <c r="BU1756" i="2"/>
  <c r="BU1835" i="2"/>
  <c r="BU1901" i="2"/>
  <c r="BU2030" i="2"/>
  <c r="BU2096" i="2"/>
  <c r="BU2158" i="2"/>
  <c r="BU2224" i="2"/>
  <c r="BU2277" i="2"/>
  <c r="BU2329" i="2"/>
  <c r="BU2382" i="2"/>
  <c r="BU2434" i="2"/>
  <c r="BT21" i="2"/>
  <c r="BT59" i="2"/>
  <c r="BT79" i="2"/>
  <c r="BT103" i="2"/>
  <c r="BT121" i="2"/>
  <c r="BT145" i="2"/>
  <c r="BT164" i="2"/>
  <c r="BT188" i="2"/>
  <c r="BT206" i="2"/>
  <c r="BT228" i="2"/>
  <c r="BT246" i="2"/>
  <c r="BT267" i="2"/>
  <c r="BT285" i="2"/>
  <c r="BT307" i="2"/>
  <c r="BT324" i="2"/>
  <c r="BT346" i="2"/>
  <c r="BT363" i="2"/>
  <c r="BT385" i="2"/>
  <c r="BT403" i="2"/>
  <c r="BT425" i="2"/>
  <c r="BT442" i="2"/>
  <c r="BT464" i="2"/>
  <c r="BT481" i="2"/>
  <c r="BT503" i="2"/>
  <c r="BT521" i="2"/>
  <c r="BT542" i="2"/>
  <c r="BT560" i="2"/>
  <c r="BT582" i="2"/>
  <c r="BT599" i="2"/>
  <c r="BU701" i="2"/>
  <c r="BU1455" i="2"/>
  <c r="BU1786" i="2"/>
  <c r="BU1985" i="2"/>
  <c r="BU2180" i="2"/>
  <c r="BU2345" i="2"/>
  <c r="BT34" i="2"/>
  <c r="BT106" i="2"/>
  <c r="BT173" i="2"/>
  <c r="BT231" i="2"/>
  <c r="BT293" i="2"/>
  <c r="BT349" i="2"/>
  <c r="BT410" i="2"/>
  <c r="BT467" i="2"/>
  <c r="BT528" i="2"/>
  <c r="BT585" i="2"/>
  <c r="BT635" i="2"/>
  <c r="BT661" i="2"/>
  <c r="BT692" i="2"/>
  <c r="BT718" i="2"/>
  <c r="BT753" i="2"/>
  <c r="BT779" i="2"/>
  <c r="BT810" i="2"/>
  <c r="BT836" i="2"/>
  <c r="BT897" i="2"/>
  <c r="BT927" i="2"/>
  <c r="BT954" i="2"/>
  <c r="BT989" i="2"/>
  <c r="BT1015" i="2"/>
  <c r="BT1045" i="2"/>
  <c r="BT1071" i="2"/>
  <c r="BT1106" i="2"/>
  <c r="BT1133" i="2"/>
  <c r="BT1162" i="2"/>
  <c r="BT1186" i="2"/>
  <c r="BT1212" i="2"/>
  <c r="BT1233" i="2"/>
  <c r="BT1255" i="2"/>
  <c r="BT1272" i="2"/>
  <c r="BT1294" i="2"/>
  <c r="BT1310" i="2"/>
  <c r="BT1327" i="2"/>
  <c r="BT1346" i="2"/>
  <c r="BT1363" i="2"/>
  <c r="BT1379" i="2"/>
  <c r="BT1399" i="2"/>
  <c r="BT1415" i="2"/>
  <c r="BT1432" i="2"/>
  <c r="BT1451" i="2"/>
  <c r="BT1468" i="2"/>
  <c r="BT1484" i="2"/>
  <c r="BT1502" i="2"/>
  <c r="BT1532" i="2"/>
  <c r="BT1550" i="2"/>
  <c r="BT1565" i="2"/>
  <c r="BT1580" i="2"/>
  <c r="BT1598" i="2"/>
  <c r="BT1613" i="2"/>
  <c r="BT1628" i="2"/>
  <c r="BT1646" i="2"/>
  <c r="BT1661" i="2"/>
  <c r="BT1676" i="2"/>
  <c r="BT1694" i="2"/>
  <c r="BT1709" i="2"/>
  <c r="BT1724" i="2"/>
  <c r="BT1742" i="2"/>
  <c r="BT1757" i="2"/>
  <c r="BT1772" i="2"/>
  <c r="BT1790" i="2"/>
  <c r="BT1805" i="2"/>
  <c r="BT1820" i="2"/>
  <c r="BT1838" i="2"/>
  <c r="BT1853" i="2"/>
  <c r="BT1868" i="2"/>
  <c r="BT1886" i="2"/>
  <c r="BT1901" i="2"/>
  <c r="BT1916" i="2"/>
  <c r="BT1934" i="2"/>
  <c r="BT1947" i="2"/>
  <c r="BT1960" i="2"/>
  <c r="BT1973" i="2"/>
  <c r="BT1986" i="2"/>
  <c r="BT1999" i="2"/>
  <c r="BT2012" i="2"/>
  <c r="BT2025" i="2"/>
  <c r="BT2038" i="2"/>
  <c r="BT2052" i="2"/>
  <c r="BT2065" i="2"/>
  <c r="BT2078" i="2"/>
  <c r="BT2091" i="2"/>
  <c r="BT2104" i="2"/>
  <c r="BT2116" i="2"/>
  <c r="BT2128" i="2"/>
  <c r="BT2140" i="2"/>
  <c r="BT2152" i="2"/>
  <c r="BT2164" i="2"/>
  <c r="BT2176" i="2"/>
  <c r="BT2188" i="2"/>
  <c r="BT2200" i="2"/>
  <c r="BT2212" i="2"/>
  <c r="BT2224" i="2"/>
  <c r="BT2236" i="2"/>
  <c r="BT2248" i="2"/>
  <c r="BT2260" i="2"/>
  <c r="BT2272" i="2"/>
  <c r="BT2284" i="2"/>
  <c r="BT2296" i="2"/>
  <c r="BT2308" i="2"/>
  <c r="BT2320" i="2"/>
  <c r="BT2332" i="2"/>
  <c r="BT2344" i="2"/>
  <c r="BT2368" i="2"/>
  <c r="BT2380" i="2"/>
  <c r="BT2392" i="2"/>
  <c r="BT2404" i="2"/>
  <c r="BT2416" i="2"/>
  <c r="BT2440" i="2"/>
  <c r="BT2452" i="2"/>
  <c r="BU707" i="2"/>
  <c r="BU1456" i="2"/>
  <c r="BU1789" i="2"/>
  <c r="BU1986" i="2"/>
  <c r="BU2181" i="2"/>
  <c r="BU2346" i="2"/>
  <c r="BT36" i="2"/>
  <c r="BT107" i="2"/>
  <c r="BT174" i="2"/>
  <c r="BT233" i="2"/>
  <c r="BT294" i="2"/>
  <c r="BT350" i="2"/>
  <c r="BT411" i="2"/>
  <c r="BT468" i="2"/>
  <c r="BT529" i="2"/>
  <c r="BT586" i="2"/>
  <c r="BT636" i="2"/>
  <c r="BT662" i="2"/>
  <c r="BT694" i="2"/>
  <c r="BT720" i="2"/>
  <c r="BT780" i="2"/>
  <c r="BT812" i="2"/>
  <c r="BT838" i="2"/>
  <c r="BT872" i="2"/>
  <c r="BT898" i="2"/>
  <c r="BT930" i="2"/>
  <c r="BT956" i="2"/>
  <c r="BT990" i="2"/>
  <c r="BT1016" i="2"/>
  <c r="BT1047" i="2"/>
  <c r="BT1074" i="2"/>
  <c r="BT1107" i="2"/>
  <c r="BT1134" i="2"/>
  <c r="BT1164" i="2"/>
  <c r="BT1187" i="2"/>
  <c r="BT1216" i="2"/>
  <c r="BT1234" i="2"/>
  <c r="BT1256" i="2"/>
  <c r="BT1295" i="2"/>
  <c r="BT1312" i="2"/>
  <c r="BT1328" i="2"/>
  <c r="BT1348" i="2"/>
  <c r="BT1364" i="2"/>
  <c r="BT1380" i="2"/>
  <c r="BT1416" i="2"/>
  <c r="BT1433" i="2"/>
  <c r="BT1452" i="2"/>
  <c r="BT1469" i="2"/>
  <c r="BT1503" i="2"/>
  <c r="BT1518" i="2"/>
  <c r="BT1533" i="2"/>
  <c r="BT1551" i="2"/>
  <c r="BT1566" i="2"/>
  <c r="BT1599" i="2"/>
  <c r="BT1614" i="2"/>
  <c r="BT1629" i="2"/>
  <c r="BT1647" i="2"/>
  <c r="BT1662" i="2"/>
  <c r="BT1677" i="2"/>
  <c r="BT1695" i="2"/>
  <c r="BT1710" i="2"/>
  <c r="BT1725" i="2"/>
  <c r="BT1743" i="2"/>
  <c r="BT1758" i="2"/>
  <c r="BT1773" i="2"/>
  <c r="BT1791" i="2"/>
  <c r="BT1806" i="2"/>
  <c r="BT1821" i="2"/>
  <c r="BT1839" i="2"/>
  <c r="BT1854" i="2"/>
  <c r="BT1869" i="2"/>
  <c r="BT1887" i="2"/>
  <c r="BT1902" i="2"/>
  <c r="BT1917" i="2"/>
  <c r="BT1935" i="2"/>
  <c r="BT1948" i="2"/>
  <c r="BT1961" i="2"/>
  <c r="BT1974" i="2"/>
  <c r="BT1987" i="2"/>
  <c r="BT2000" i="2"/>
  <c r="BT2013" i="2"/>
  <c r="BT2026" i="2"/>
  <c r="BT2040" i="2"/>
  <c r="BT2053" i="2"/>
  <c r="BT2066" i="2"/>
  <c r="BT2079" i="2"/>
  <c r="BT2092" i="2"/>
  <c r="BT2105" i="2"/>
  <c r="BT2117" i="2"/>
  <c r="BT2129" i="2"/>
  <c r="BT2141" i="2"/>
  <c r="BT2153" i="2"/>
  <c r="BT2165" i="2"/>
  <c r="BT2177" i="2"/>
  <c r="BT2189" i="2"/>
  <c r="BT2201" i="2"/>
  <c r="BT2213" i="2"/>
  <c r="BT2225" i="2"/>
  <c r="BT2237" i="2"/>
  <c r="BT2249" i="2"/>
  <c r="BT2261" i="2"/>
  <c r="BT2273" i="2"/>
  <c r="BT2285" i="2"/>
  <c r="BT2297" i="2"/>
  <c r="BT2309" i="2"/>
  <c r="BT2321" i="2"/>
  <c r="BT2345" i="2"/>
  <c r="BT2357" i="2"/>
  <c r="BT2369" i="2"/>
  <c r="BT2381" i="2"/>
  <c r="BT2393" i="2"/>
  <c r="BT2405" i="2"/>
  <c r="BT2417" i="2"/>
  <c r="BT2429" i="2"/>
  <c r="BT2453" i="2"/>
  <c r="BU953" i="2"/>
  <c r="BU1589" i="2"/>
  <c r="BU1837" i="2"/>
  <c r="BU2032" i="2"/>
  <c r="BU2225" i="2"/>
  <c r="BU2383" i="2"/>
  <c r="BT60" i="2"/>
  <c r="BT122" i="2"/>
  <c r="BT189" i="2"/>
  <c r="BT247" i="2"/>
  <c r="BT308" i="2"/>
  <c r="BT365" i="2"/>
  <c r="BT426" i="2"/>
  <c r="BT543" i="2"/>
  <c r="BT600" i="2"/>
  <c r="BT637" i="2"/>
  <c r="BT663" i="2"/>
  <c r="BT698" i="2"/>
  <c r="BT725" i="2"/>
  <c r="BT755" i="2"/>
  <c r="BT781" i="2"/>
  <c r="BT842" i="2"/>
  <c r="BT873" i="2"/>
  <c r="BT899" i="2"/>
  <c r="BT934" i="2"/>
  <c r="BT960" i="2"/>
  <c r="BT1017" i="2"/>
  <c r="BT1052" i="2"/>
  <c r="BT1078" i="2"/>
  <c r="BT1109" i="2"/>
  <c r="BT1135" i="2"/>
  <c r="BT1168" i="2"/>
  <c r="BT1188" i="2"/>
  <c r="BT1217" i="2"/>
  <c r="BT1235" i="2"/>
  <c r="BT1257" i="2"/>
  <c r="BT1274" i="2"/>
  <c r="BT1296" i="2"/>
  <c r="BT1313" i="2"/>
  <c r="BT1332" i="2"/>
  <c r="BT1349" i="2"/>
  <c r="BT1365" i="2"/>
  <c r="BT1385" i="2"/>
  <c r="BT1401" i="2"/>
  <c r="BT1417" i="2"/>
  <c r="BT1437" i="2"/>
  <c r="BT1453" i="2"/>
  <c r="BT1470" i="2"/>
  <c r="BT1489" i="2"/>
  <c r="BT1504" i="2"/>
  <c r="BT1519" i="2"/>
  <c r="BT1537" i="2"/>
  <c r="BT1552" i="2"/>
  <c r="BT1567" i="2"/>
  <c r="BT1585" i="2"/>
  <c r="BT1600" i="2"/>
  <c r="BT1615" i="2"/>
  <c r="BT1633" i="2"/>
  <c r="BT1648" i="2"/>
  <c r="BT1663" i="2"/>
  <c r="BT1681" i="2"/>
  <c r="BT1696" i="2"/>
  <c r="BT1711" i="2"/>
  <c r="BT1729" i="2"/>
  <c r="BT1744" i="2"/>
  <c r="BT1777" i="2"/>
  <c r="BT1792" i="2"/>
  <c r="BT1807" i="2"/>
  <c r="BT1825" i="2"/>
  <c r="BT1840" i="2"/>
  <c r="BT1855" i="2"/>
  <c r="BT1873" i="2"/>
  <c r="BT1903" i="2"/>
  <c r="BT1921" i="2"/>
  <c r="BT1936" i="2"/>
  <c r="BT1949" i="2"/>
  <c r="BT1962" i="2"/>
  <c r="BT1975" i="2"/>
  <c r="BT1988" i="2"/>
  <c r="BT2001" i="2"/>
  <c r="BT2014" i="2"/>
  <c r="BT2028" i="2"/>
  <c r="BT2041" i="2"/>
  <c r="BT2054" i="2"/>
  <c r="BT2067" i="2"/>
  <c r="BT2080" i="2"/>
  <c r="BT2093" i="2"/>
  <c r="BT2118" i="2"/>
  <c r="BT2130" i="2"/>
  <c r="BT2142" i="2"/>
  <c r="BT2154" i="2"/>
  <c r="BT2166" i="2"/>
  <c r="BT2178" i="2"/>
  <c r="BT2190" i="2"/>
  <c r="BT2202" i="2"/>
  <c r="BT2214" i="2"/>
  <c r="BT2226" i="2"/>
  <c r="BT2250" i="2"/>
  <c r="BT2262" i="2"/>
  <c r="BT2274" i="2"/>
  <c r="BT2286" i="2"/>
  <c r="BT2298" i="2"/>
  <c r="BT2310" i="2"/>
  <c r="BT2322" i="2"/>
  <c r="BT2334" i="2"/>
  <c r="BT2346" i="2"/>
  <c r="BT2358" i="2"/>
  <c r="BT2370" i="2"/>
  <c r="BT2382" i="2"/>
  <c r="BT2394" i="2"/>
  <c r="BT2406" i="2"/>
  <c r="BT2418" i="2"/>
  <c r="BT2430" i="2"/>
  <c r="BT2442" i="2"/>
  <c r="BT2454" i="2"/>
  <c r="BU975" i="2"/>
  <c r="BU1595" i="2"/>
  <c r="BU1839" i="2"/>
  <c r="BU2037" i="2"/>
  <c r="BU2227" i="2"/>
  <c r="BU2385" i="2"/>
  <c r="BT62" i="2"/>
  <c r="BT125" i="2"/>
  <c r="BT190" i="2"/>
  <c r="BT249" i="2"/>
  <c r="BT309" i="2"/>
  <c r="BT367" i="2"/>
  <c r="BT427" i="2"/>
  <c r="BT485" i="2"/>
  <c r="BT545" i="2"/>
  <c r="BT602" i="2"/>
  <c r="BT638" i="2"/>
  <c r="BT665" i="2"/>
  <c r="BT699" i="2"/>
  <c r="BT726" i="2"/>
  <c r="BT756" i="2"/>
  <c r="BT782" i="2"/>
  <c r="BT817" i="2"/>
  <c r="BT843" i="2"/>
  <c r="BT874" i="2"/>
  <c r="BT900" i="2"/>
  <c r="BT935" i="2"/>
  <c r="BT961" i="2"/>
  <c r="BT992" i="2"/>
  <c r="BT1018" i="2"/>
  <c r="BT1053" i="2"/>
  <c r="BT1079" i="2"/>
  <c r="BT1110" i="2"/>
  <c r="BT1136" i="2"/>
  <c r="BT1169" i="2"/>
  <c r="BT1192" i="2"/>
  <c r="BT1218" i="2"/>
  <c r="BT1236" i="2"/>
  <c r="BT1258" i="2"/>
  <c r="BT1276" i="2"/>
  <c r="BT1297" i="2"/>
  <c r="BT1314" i="2"/>
  <c r="BT1333" i="2"/>
  <c r="BT1350" i="2"/>
  <c r="BT1366" i="2"/>
  <c r="BT1386" i="2"/>
  <c r="BT1402" i="2"/>
  <c r="BT1418" i="2"/>
  <c r="BT1438" i="2"/>
  <c r="BT1454" i="2"/>
  <c r="BT1471" i="2"/>
  <c r="BT1490" i="2"/>
  <c r="BT1505" i="2"/>
  <c r="BT1520" i="2"/>
  <c r="BT1538" i="2"/>
  <c r="BT1553" i="2"/>
  <c r="BT1568" i="2"/>
  <c r="BT1586" i="2"/>
  <c r="BT1601" i="2"/>
  <c r="BT1616" i="2"/>
  <c r="BT1634" i="2"/>
  <c r="BT1649" i="2"/>
  <c r="BT1664" i="2"/>
  <c r="BT1682" i="2"/>
  <c r="BT1697" i="2"/>
  <c r="BT1712" i="2"/>
  <c r="BT1730" i="2"/>
  <c r="BT1745" i="2"/>
  <c r="BT1760" i="2"/>
  <c r="BT1778" i="2"/>
  <c r="BT1793" i="2"/>
  <c r="BT1808" i="2"/>
  <c r="BT1826" i="2"/>
  <c r="BT1841" i="2"/>
  <c r="BT1856" i="2"/>
  <c r="BT1874" i="2"/>
  <c r="BT1889" i="2"/>
  <c r="BT1904" i="2"/>
  <c r="BT1922" i="2"/>
  <c r="BT1937" i="2"/>
  <c r="BT1950" i="2"/>
  <c r="BT1963" i="2"/>
  <c r="BT1976" i="2"/>
  <c r="BT1989" i="2"/>
  <c r="BT2002" i="2"/>
  <c r="BT2016" i="2"/>
  <c r="BU1033" i="2"/>
  <c r="BU1617" i="2"/>
  <c r="BU1854" i="2"/>
  <c r="BU2051" i="2"/>
  <c r="BU2240" i="2"/>
  <c r="BU2397" i="2"/>
  <c r="BT63" i="2"/>
  <c r="BT130" i="2"/>
  <c r="BT191" i="2"/>
  <c r="BT253" i="2"/>
  <c r="BT310" i="2"/>
  <c r="BT371" i="2"/>
  <c r="BT428" i="2"/>
  <c r="BT489" i="2"/>
  <c r="BT546" i="2"/>
  <c r="BT607" i="2"/>
  <c r="BT639" i="2"/>
  <c r="BT674" i="2"/>
  <c r="BT701" i="2"/>
  <c r="BT731" i="2"/>
  <c r="BT757" i="2"/>
  <c r="BT792" i="2"/>
  <c r="BT818" i="2"/>
  <c r="BT849" i="2"/>
  <c r="BT875" i="2"/>
  <c r="BT910" i="2"/>
  <c r="BT936" i="2"/>
  <c r="BT967" i="2"/>
  <c r="BT993" i="2"/>
  <c r="BT1028" i="2"/>
  <c r="BT1054" i="2"/>
  <c r="BT1085" i="2"/>
  <c r="BT1111" i="2"/>
  <c r="BT1146" i="2"/>
  <c r="BT1170" i="2"/>
  <c r="BT1197" i="2"/>
  <c r="BT1219" i="2"/>
  <c r="BT1259" i="2"/>
  <c r="BT1281" i="2"/>
  <c r="BT1298" i="2"/>
  <c r="BT1315" i="2"/>
  <c r="BT1334" i="2"/>
  <c r="BT1351" i="2"/>
  <c r="BT1367" i="2"/>
  <c r="BT1387" i="2"/>
  <c r="BT1403" i="2"/>
  <c r="BT1420" i="2"/>
  <c r="BT1439" i="2"/>
  <c r="BT1456" i="2"/>
  <c r="BT1472" i="2"/>
  <c r="BT1491" i="2"/>
  <c r="BT1506" i="2"/>
  <c r="BT1521" i="2"/>
  <c r="BT1539" i="2"/>
  <c r="BT1569" i="2"/>
  <c r="BT1587" i="2"/>
  <c r="BT1602" i="2"/>
  <c r="BT1617" i="2"/>
  <c r="BT1635" i="2"/>
  <c r="BT1650" i="2"/>
  <c r="BT1665" i="2"/>
  <c r="BT1683" i="2"/>
  <c r="BT1698" i="2"/>
  <c r="BT1713" i="2"/>
  <c r="BT1731" i="2"/>
  <c r="BT1746" i="2"/>
  <c r="BT1761" i="2"/>
  <c r="BT1779" i="2"/>
  <c r="BT1794" i="2"/>
  <c r="BT1809" i="2"/>
  <c r="BT1827" i="2"/>
  <c r="BT1842" i="2"/>
  <c r="BT1857" i="2"/>
  <c r="BT1875" i="2"/>
  <c r="BT1890" i="2"/>
  <c r="BT1905" i="2"/>
  <c r="BT1923" i="2"/>
  <c r="BT1938" i="2"/>
  <c r="BT1951" i="2"/>
  <c r="BT1964" i="2"/>
  <c r="BT1977" i="2"/>
  <c r="BT1990" i="2"/>
  <c r="BT2004" i="2"/>
  <c r="BU1034" i="2"/>
  <c r="BU1618" i="2"/>
  <c r="BU1855" i="2"/>
  <c r="BU2054" i="2"/>
  <c r="BU2241" i="2"/>
  <c r="BU2398" i="2"/>
  <c r="BT65" i="2"/>
  <c r="BT131" i="2"/>
  <c r="BT193" i="2"/>
  <c r="BT254" i="2"/>
  <c r="BT311" i="2"/>
  <c r="BT372" i="2"/>
  <c r="BT429" i="2"/>
  <c r="BT490" i="2"/>
  <c r="BT547" i="2"/>
  <c r="BT608" i="2"/>
  <c r="BT642" i="2"/>
  <c r="BT675" i="2"/>
  <c r="BT702" i="2"/>
  <c r="BT733" i="2"/>
  <c r="BT759" i="2"/>
  <c r="BT793" i="2"/>
  <c r="BT819" i="2"/>
  <c r="BT851" i="2"/>
  <c r="BT877" i="2"/>
  <c r="BT911" i="2"/>
  <c r="BT937" i="2"/>
  <c r="BT969" i="2"/>
  <c r="BT995" i="2"/>
  <c r="BT1029" i="2"/>
  <c r="BT1055" i="2"/>
  <c r="BT1087" i="2"/>
  <c r="BT1113" i="2"/>
  <c r="BT1147" i="2"/>
  <c r="BT1171" i="2"/>
  <c r="BT1198" i="2"/>
  <c r="BT1220" i="2"/>
  <c r="BT1243" i="2"/>
  <c r="BT1260" i="2"/>
  <c r="BT1282" i="2"/>
  <c r="BT1300" i="2"/>
  <c r="BT1319" i="2"/>
  <c r="BT1336" i="2"/>
  <c r="BT1352" i="2"/>
  <c r="BT1388" i="2"/>
  <c r="BT1404" i="2"/>
  <c r="BT1424" i="2"/>
  <c r="BT1440" i="2"/>
  <c r="BT1457" i="2"/>
  <c r="BT1476" i="2"/>
  <c r="BT1492" i="2"/>
  <c r="BT1507" i="2"/>
  <c r="BT1525" i="2"/>
  <c r="BT1540" i="2"/>
  <c r="BT1555" i="2"/>
  <c r="BT1573" i="2"/>
  <c r="BT1588" i="2"/>
  <c r="BT1603" i="2"/>
  <c r="BT1621" i="2"/>
  <c r="BT1636" i="2"/>
  <c r="BT1651" i="2"/>
  <c r="BT1669" i="2"/>
  <c r="BT1684" i="2"/>
  <c r="BT1699" i="2"/>
  <c r="BT1717" i="2"/>
  <c r="BT1732" i="2"/>
  <c r="BT1747" i="2"/>
  <c r="BT1765" i="2"/>
  <c r="BT1780" i="2"/>
  <c r="BT1795" i="2"/>
  <c r="BT1813" i="2"/>
  <c r="BT1828" i="2"/>
  <c r="BT1843" i="2"/>
  <c r="BT1861" i="2"/>
  <c r="BT1876" i="2"/>
  <c r="BT1891" i="2"/>
  <c r="BT1909" i="2"/>
  <c r="BT1924" i="2"/>
  <c r="BT1939" i="2"/>
  <c r="BT1952" i="2"/>
  <c r="BT1965" i="2"/>
  <c r="BT1978" i="2"/>
  <c r="BT1992" i="2"/>
  <c r="BT2005" i="2"/>
  <c r="BU40" i="2"/>
  <c r="BU1193" i="2"/>
  <c r="BU1677" i="2"/>
  <c r="BU1903" i="2"/>
  <c r="BU2097" i="2"/>
  <c r="BU2278" i="2"/>
  <c r="BU2435" i="2"/>
  <c r="BT80" i="2"/>
  <c r="BT146" i="2"/>
  <c r="BT207" i="2"/>
  <c r="BT269" i="2"/>
  <c r="BT325" i="2"/>
  <c r="BT386" i="2"/>
  <c r="BT443" i="2"/>
  <c r="BT504" i="2"/>
  <c r="BT561" i="2"/>
  <c r="BT620" i="2"/>
  <c r="BT646" i="2"/>
  <c r="BT677" i="2"/>
  <c r="BT703" i="2"/>
  <c r="BT738" i="2"/>
  <c r="BT764" i="2"/>
  <c r="BT794" i="2"/>
  <c r="BT821" i="2"/>
  <c r="BT855" i="2"/>
  <c r="BT882" i="2"/>
  <c r="BT912" i="2"/>
  <c r="BT938" i="2"/>
  <c r="BT973" i="2"/>
  <c r="BT1030" i="2"/>
  <c r="BT1056" i="2"/>
  <c r="BT1091" i="2"/>
  <c r="BT1117" i="2"/>
  <c r="BT1148" i="2"/>
  <c r="BT1172" i="2"/>
  <c r="BT1199" i="2"/>
  <c r="BT1221" i="2"/>
  <c r="BT1244" i="2"/>
  <c r="BT1261" i="2"/>
  <c r="BT1283" i="2"/>
  <c r="BT1320" i="2"/>
  <c r="BT1337" i="2"/>
  <c r="BT1353" i="2"/>
  <c r="BT1373" i="2"/>
  <c r="BT1389" i="2"/>
  <c r="BT1405" i="2"/>
  <c r="BT1425" i="2"/>
  <c r="BT1441" i="2"/>
  <c r="BT1458" i="2"/>
  <c r="BT1477" i="2"/>
  <c r="BT1493" i="2"/>
  <c r="BT1508" i="2"/>
  <c r="BT1526" i="2"/>
  <c r="BT1541" i="2"/>
  <c r="BT1556" i="2"/>
  <c r="BT1574" i="2"/>
  <c r="BT1589" i="2"/>
  <c r="BT1604" i="2"/>
  <c r="BT1622" i="2"/>
  <c r="BT1637" i="2"/>
  <c r="BT1652" i="2"/>
  <c r="BT1685" i="2"/>
  <c r="BT1700" i="2"/>
  <c r="BT1718" i="2"/>
  <c r="BT1733" i="2"/>
  <c r="BT1748" i="2"/>
  <c r="BT1766" i="2"/>
  <c r="BT1781" i="2"/>
  <c r="BT1796" i="2"/>
  <c r="BT1814" i="2"/>
  <c r="BT1829" i="2"/>
  <c r="BT1844" i="2"/>
  <c r="BT1862" i="2"/>
  <c r="BT1877" i="2"/>
  <c r="BT1892" i="2"/>
  <c r="BT1910" i="2"/>
  <c r="BT1925" i="2"/>
  <c r="BT1940" i="2"/>
  <c r="BT1953" i="2"/>
  <c r="BT1966" i="2"/>
  <c r="BT1980" i="2"/>
  <c r="BT1993" i="2"/>
  <c r="BT2006" i="2"/>
  <c r="BU100" i="2"/>
  <c r="BU1210" i="2"/>
  <c r="BU1679" i="2"/>
  <c r="BU1910" i="2"/>
  <c r="BU2099" i="2"/>
  <c r="BU2280" i="2"/>
  <c r="BU2437" i="2"/>
  <c r="BU561" i="2"/>
  <c r="BU1761" i="2"/>
  <c r="BU1969" i="2"/>
  <c r="BU2161" i="2"/>
  <c r="BU2330" i="2"/>
  <c r="BT23" i="2"/>
  <c r="BT104" i="2"/>
  <c r="BT165" i="2"/>
  <c r="BT229" i="2"/>
  <c r="BT286" i="2"/>
  <c r="BT347" i="2"/>
  <c r="BT404" i="2"/>
  <c r="BT465" i="2"/>
  <c r="BT522" i="2"/>
  <c r="BT583" i="2"/>
  <c r="BT624" i="2"/>
  <c r="BT659" i="2"/>
  <c r="BT685" i="2"/>
  <c r="BT716" i="2"/>
  <c r="BT742" i="2"/>
  <c r="BT777" i="2"/>
  <c r="BT803" i="2"/>
  <c r="BT834" i="2"/>
  <c r="BT860" i="2"/>
  <c r="BT895" i="2"/>
  <c r="BT921" i="2"/>
  <c r="BT951" i="2"/>
  <c r="BT978" i="2"/>
  <c r="BT1013" i="2"/>
  <c r="BT1039" i="2"/>
  <c r="BT1069" i="2"/>
  <c r="BT1095" i="2"/>
  <c r="BT1130" i="2"/>
  <c r="BT1156" i="2"/>
  <c r="BT1184" i="2"/>
  <c r="BT1206" i="2"/>
  <c r="BT1231" i="2"/>
  <c r="BT1248" i="2"/>
  <c r="BT1270" i="2"/>
  <c r="BT1288" i="2"/>
  <c r="BT1308" i="2"/>
  <c r="BT1325" i="2"/>
  <c r="BT1341" i="2"/>
  <c r="BT1361" i="2"/>
  <c r="BT1377" i="2"/>
  <c r="BT1393" i="2"/>
  <c r="BT1413" i="2"/>
  <c r="BT1429" i="2"/>
  <c r="BT1446" i="2"/>
  <c r="BT1465" i="2"/>
  <c r="BT1482" i="2"/>
  <c r="BT1497" i="2"/>
  <c r="BT1515" i="2"/>
  <c r="BT1530" i="2"/>
  <c r="BT1545" i="2"/>
  <c r="BT1563" i="2"/>
  <c r="BT1578" i="2"/>
  <c r="BT1593" i="2"/>
  <c r="BT1611" i="2"/>
  <c r="BT1626" i="2"/>
  <c r="BT1641" i="2"/>
  <c r="BT1659" i="2"/>
  <c r="BT1674" i="2"/>
  <c r="BT1689" i="2"/>
  <c r="BT1707" i="2"/>
  <c r="BT1722" i="2"/>
  <c r="BT1737" i="2"/>
  <c r="BT1755" i="2"/>
  <c r="BT1770" i="2"/>
  <c r="BT1785" i="2"/>
  <c r="BT1803" i="2"/>
  <c r="BT1818" i="2"/>
  <c r="BT1833" i="2"/>
  <c r="BT1851" i="2"/>
  <c r="BT1866" i="2"/>
  <c r="BT1881" i="2"/>
  <c r="BT1899" i="2"/>
  <c r="BT1914" i="2"/>
  <c r="BT1929" i="2"/>
  <c r="BT1945" i="2"/>
  <c r="BT1958" i="2"/>
  <c r="BT1971" i="2"/>
  <c r="BT1984" i="2"/>
  <c r="BT1997" i="2"/>
  <c r="BT2010" i="2"/>
  <c r="BT2023" i="2"/>
  <c r="BT2036" i="2"/>
  <c r="BT2049" i="2"/>
  <c r="BT2062" i="2"/>
  <c r="BT2089" i="2"/>
  <c r="BT2102" i="2"/>
  <c r="BT2114" i="2"/>
  <c r="BT2126" i="2"/>
  <c r="BT2150" i="2"/>
  <c r="BT2162" i="2"/>
  <c r="BT2174" i="2"/>
  <c r="BT2198" i="2"/>
  <c r="BT2210" i="2"/>
  <c r="BT2222" i="2"/>
  <c r="BT2234" i="2"/>
  <c r="BT2246" i="2"/>
  <c r="BT2258" i="2"/>
  <c r="BT2270" i="2"/>
  <c r="BT2282" i="2"/>
  <c r="BT2294" i="2"/>
  <c r="BT2306" i="2"/>
  <c r="BT2318" i="2"/>
  <c r="BT2330" i="2"/>
  <c r="BT2342" i="2"/>
  <c r="BT2354" i="2"/>
  <c r="BT2366" i="2"/>
  <c r="BT2378" i="2"/>
  <c r="BT2390" i="2"/>
  <c r="BT2402" i="2"/>
  <c r="BT2414" i="2"/>
  <c r="BT2426" i="2"/>
  <c r="BT2438" i="2"/>
  <c r="BT2450" i="2"/>
  <c r="BU604" i="2"/>
  <c r="BU1698" i="2"/>
  <c r="BU2450" i="2"/>
  <c r="BT215" i="2"/>
  <c r="BT390" i="2"/>
  <c r="BT569" i="2"/>
  <c r="BT681" i="2"/>
  <c r="BT773" i="2"/>
  <c r="BT859" i="2"/>
  <c r="BT950" i="2"/>
  <c r="BT1034" i="2"/>
  <c r="BT1126" i="2"/>
  <c r="BT1205" i="2"/>
  <c r="BT1269" i="2"/>
  <c r="BT1324" i="2"/>
  <c r="BT1376" i="2"/>
  <c r="BT1428" i="2"/>
  <c r="BT1481" i="2"/>
  <c r="BT1529" i="2"/>
  <c r="BT1577" i="2"/>
  <c r="BT1625" i="2"/>
  <c r="BT1673" i="2"/>
  <c r="BT1721" i="2"/>
  <c r="BT1769" i="2"/>
  <c r="BT1817" i="2"/>
  <c r="BT1865" i="2"/>
  <c r="BT1913" i="2"/>
  <c r="BT1957" i="2"/>
  <c r="BT1996" i="2"/>
  <c r="BT2024" i="2"/>
  <c r="BT2045" i="2"/>
  <c r="BT2064" i="2"/>
  <c r="BT2084" i="2"/>
  <c r="BT2103" i="2"/>
  <c r="BT2122" i="2"/>
  <c r="BT2139" i="2"/>
  <c r="BT2158" i="2"/>
  <c r="BT2175" i="2"/>
  <c r="BT2194" i="2"/>
  <c r="BT2211" i="2"/>
  <c r="BT2230" i="2"/>
  <c r="BT2247" i="2"/>
  <c r="BT2266" i="2"/>
  <c r="BT2283" i="2"/>
  <c r="BT2302" i="2"/>
  <c r="BT2319" i="2"/>
  <c r="BT2338" i="2"/>
  <c r="BT2355" i="2"/>
  <c r="BT2374" i="2"/>
  <c r="BT2391" i="2"/>
  <c r="BT2410" i="2"/>
  <c r="BT2427" i="2"/>
  <c r="BT2446" i="2"/>
  <c r="BU1768" i="2"/>
  <c r="BT25" i="2"/>
  <c r="BT230" i="2"/>
  <c r="BT406" i="2"/>
  <c r="BT584" i="2"/>
  <c r="BT686" i="2"/>
  <c r="BT778" i="2"/>
  <c r="BT861" i="2"/>
  <c r="BT953" i="2"/>
  <c r="BT1040" i="2"/>
  <c r="BT1131" i="2"/>
  <c r="BT1271" i="2"/>
  <c r="BT1326" i="2"/>
  <c r="BT1378" i="2"/>
  <c r="BT1430" i="2"/>
  <c r="BT1483" i="2"/>
  <c r="BT1531" i="2"/>
  <c r="BT1579" i="2"/>
  <c r="BT1627" i="2"/>
  <c r="BT1675" i="2"/>
  <c r="BT1723" i="2"/>
  <c r="BT1771" i="2"/>
  <c r="BT1819" i="2"/>
  <c r="BT1867" i="2"/>
  <c r="BT1915" i="2"/>
  <c r="BT1959" i="2"/>
  <c r="BT1998" i="2"/>
  <c r="BT2029" i="2"/>
  <c r="BT2046" i="2"/>
  <c r="BT2068" i="2"/>
  <c r="BT2085" i="2"/>
  <c r="BT2107" i="2"/>
  <c r="BT2123" i="2"/>
  <c r="BT2143" i="2"/>
  <c r="BT2159" i="2"/>
  <c r="BT2179" i="2"/>
  <c r="BT2195" i="2"/>
  <c r="BT2215" i="2"/>
  <c r="BT2231" i="2"/>
  <c r="BT2251" i="2"/>
  <c r="BT2267" i="2"/>
  <c r="BT2287" i="2"/>
  <c r="BT2303" i="2"/>
  <c r="BT2323" i="2"/>
  <c r="BT2339" i="2"/>
  <c r="BT2359" i="2"/>
  <c r="BT2375" i="2"/>
  <c r="BT2395" i="2"/>
  <c r="BT2411" i="2"/>
  <c r="BT2431" i="2"/>
  <c r="BT2447" i="2"/>
  <c r="BU1924" i="2"/>
  <c r="BT82" i="2"/>
  <c r="BT270" i="2"/>
  <c r="BT445" i="2"/>
  <c r="BT621" i="2"/>
  <c r="BT704" i="2"/>
  <c r="BT795" i="2"/>
  <c r="BT883" i="2"/>
  <c r="BT974" i="2"/>
  <c r="BT1057" i="2"/>
  <c r="BT1149" i="2"/>
  <c r="BT1222" i="2"/>
  <c r="BT1284" i="2"/>
  <c r="BT1338" i="2"/>
  <c r="BT1390" i="2"/>
  <c r="BT1442" i="2"/>
  <c r="BT1494" i="2"/>
  <c r="BT1542" i="2"/>
  <c r="BT1638" i="2"/>
  <c r="BT1686" i="2"/>
  <c r="BT1734" i="2"/>
  <c r="BT1782" i="2"/>
  <c r="BT1830" i="2"/>
  <c r="BT1878" i="2"/>
  <c r="BT1926" i="2"/>
  <c r="BT1968" i="2"/>
  <c r="BT2007" i="2"/>
  <c r="BT2030" i="2"/>
  <c r="BT2047" i="2"/>
  <c r="BT2069" i="2"/>
  <c r="BT2086" i="2"/>
  <c r="BT2108" i="2"/>
  <c r="BT2124" i="2"/>
  <c r="BT2144" i="2"/>
  <c r="BT2160" i="2"/>
  <c r="BT2180" i="2"/>
  <c r="BT2196" i="2"/>
  <c r="BT2216" i="2"/>
  <c r="BT2232" i="2"/>
  <c r="BT2252" i="2"/>
  <c r="BT2268" i="2"/>
  <c r="BT2288" i="2"/>
  <c r="BT2304" i="2"/>
  <c r="BT2324" i="2"/>
  <c r="BT2340" i="2"/>
  <c r="BT2360" i="2"/>
  <c r="BT2376" i="2"/>
  <c r="BT2396" i="2"/>
  <c r="BT2412" i="2"/>
  <c r="BT2432" i="2"/>
  <c r="BT2448" i="2"/>
  <c r="BU1925" i="2"/>
  <c r="BT86" i="2"/>
  <c r="BT271" i="2"/>
  <c r="BT450" i="2"/>
  <c r="BT622" i="2"/>
  <c r="BT714" i="2"/>
  <c r="BT797" i="2"/>
  <c r="BT888" i="2"/>
  <c r="BT975" i="2"/>
  <c r="BT1229" i="2"/>
  <c r="BT1285" i="2"/>
  <c r="BT1339" i="2"/>
  <c r="BT1391" i="2"/>
  <c r="BT1444" i="2"/>
  <c r="BT1495" i="2"/>
  <c r="BT1543" i="2"/>
  <c r="BT1591" i="2"/>
  <c r="BT1639" i="2"/>
  <c r="BT1687" i="2"/>
  <c r="BT1735" i="2"/>
  <c r="BT1783" i="2"/>
  <c r="BT1831" i="2"/>
  <c r="BT1879" i="2"/>
  <c r="BT1927" i="2"/>
  <c r="BT1969" i="2"/>
  <c r="BT2008" i="2"/>
  <c r="BT2048" i="2"/>
  <c r="BT2070" i="2"/>
  <c r="BT2088" i="2"/>
  <c r="BT2109" i="2"/>
  <c r="BT2125" i="2"/>
  <c r="BT2145" i="2"/>
  <c r="BT2161" i="2"/>
  <c r="BT2181" i="2"/>
  <c r="BT2197" i="2"/>
  <c r="BT2217" i="2"/>
  <c r="BT2233" i="2"/>
  <c r="BT2253" i="2"/>
  <c r="BT2269" i="2"/>
  <c r="BT2289" i="2"/>
  <c r="BT2325" i="2"/>
  <c r="BT2341" i="2"/>
  <c r="BT2361" i="2"/>
  <c r="BT2377" i="2"/>
  <c r="BT2397" i="2"/>
  <c r="BT2413" i="2"/>
  <c r="BT2433" i="2"/>
  <c r="BT2449" i="2"/>
  <c r="BU1971" i="2"/>
  <c r="BT89" i="2"/>
  <c r="BT272" i="2"/>
  <c r="BT451" i="2"/>
  <c r="BT623" i="2"/>
  <c r="BT715" i="2"/>
  <c r="BT799" i="2"/>
  <c r="BT890" i="2"/>
  <c r="BT977" i="2"/>
  <c r="BT1068" i="2"/>
  <c r="BT1152" i="2"/>
  <c r="BT1230" i="2"/>
  <c r="BT1286" i="2"/>
  <c r="BT1340" i="2"/>
  <c r="BT1392" i="2"/>
  <c r="BT1445" i="2"/>
  <c r="BT1496" i="2"/>
  <c r="BT1544" i="2"/>
  <c r="BT1592" i="2"/>
  <c r="BT1640" i="2"/>
  <c r="BT1688" i="2"/>
  <c r="BT1736" i="2"/>
  <c r="BT1784" i="2"/>
  <c r="BT1832" i="2"/>
  <c r="BT1880" i="2"/>
  <c r="BT1928" i="2"/>
  <c r="BT1970" i="2"/>
  <c r="BT2009" i="2"/>
  <c r="BT2032" i="2"/>
  <c r="BT2050" i="2"/>
  <c r="BT2071" i="2"/>
  <c r="BT2090" i="2"/>
  <c r="BT2110" i="2"/>
  <c r="BT2127" i="2"/>
  <c r="BT2146" i="2"/>
  <c r="BT2163" i="2"/>
  <c r="BT2182" i="2"/>
  <c r="BT2199" i="2"/>
  <c r="BT2218" i="2"/>
  <c r="BT2235" i="2"/>
  <c r="BT2254" i="2"/>
  <c r="BT2271" i="2"/>
  <c r="BT2290" i="2"/>
  <c r="BT2307" i="2"/>
  <c r="BT2326" i="2"/>
  <c r="BT2343" i="2"/>
  <c r="BT2362" i="2"/>
  <c r="BT2379" i="2"/>
  <c r="BT2398" i="2"/>
  <c r="BT2415" i="2"/>
  <c r="BT2434" i="2"/>
  <c r="BT2451" i="2"/>
  <c r="BU2114" i="2"/>
  <c r="BT105" i="2"/>
  <c r="BT288" i="2"/>
  <c r="BT466" i="2"/>
  <c r="BT625" i="2"/>
  <c r="BT717" i="2"/>
  <c r="BT804" i="2"/>
  <c r="BT896" i="2"/>
  <c r="BT979" i="2"/>
  <c r="BT1070" i="2"/>
  <c r="BT1157" i="2"/>
  <c r="BT1232" i="2"/>
  <c r="BT1289" i="2"/>
  <c r="BT1345" i="2"/>
  <c r="BT1398" i="2"/>
  <c r="BT1450" i="2"/>
  <c r="BT1501" i="2"/>
  <c r="BT1549" i="2"/>
  <c r="BT1597" i="2"/>
  <c r="BT1693" i="2"/>
  <c r="BT1741" i="2"/>
  <c r="BT1789" i="2"/>
  <c r="BT1837" i="2"/>
  <c r="BT1885" i="2"/>
  <c r="BT1933" i="2"/>
  <c r="BT1972" i="2"/>
  <c r="BT2011" i="2"/>
  <c r="BT2033" i="2"/>
  <c r="BT2055" i="2"/>
  <c r="BT2072" i="2"/>
  <c r="BT2094" i="2"/>
  <c r="BT2111" i="2"/>
  <c r="BT2131" i="2"/>
  <c r="BT2147" i="2"/>
  <c r="BT2167" i="2"/>
  <c r="BT2183" i="2"/>
  <c r="BT2203" i="2"/>
  <c r="BT2239" i="2"/>
  <c r="BT2255" i="2"/>
  <c r="BT2275" i="2"/>
  <c r="BT2291" i="2"/>
  <c r="BT2311" i="2"/>
  <c r="BT2327" i="2"/>
  <c r="BT2347" i="2"/>
  <c r="BT2363" i="2"/>
  <c r="BT2383" i="2"/>
  <c r="BT2399" i="2"/>
  <c r="BT2419" i="2"/>
  <c r="BT2435" i="2"/>
  <c r="BT2455" i="2"/>
  <c r="BU235" i="2"/>
  <c r="BU2115" i="2"/>
  <c r="BT147" i="2"/>
  <c r="BT327" i="2"/>
  <c r="BT505" i="2"/>
  <c r="BT647" i="2"/>
  <c r="BT822" i="2"/>
  <c r="BT913" i="2"/>
  <c r="BT1001" i="2"/>
  <c r="BT1092" i="2"/>
  <c r="BT1173" i="2"/>
  <c r="BT1245" i="2"/>
  <c r="BT1302" i="2"/>
  <c r="BT1406" i="2"/>
  <c r="BT1459" i="2"/>
  <c r="BT1509" i="2"/>
  <c r="BT1557" i="2"/>
  <c r="BT1605" i="2"/>
  <c r="BT1653" i="2"/>
  <c r="BT1701" i="2"/>
  <c r="BT1749" i="2"/>
  <c r="BT1797" i="2"/>
  <c r="BT1845" i="2"/>
  <c r="BT1893" i="2"/>
  <c r="BT1941" i="2"/>
  <c r="BT1981" i="2"/>
  <c r="BT2017" i="2"/>
  <c r="BT2034" i="2"/>
  <c r="BT2056" i="2"/>
  <c r="BT2073" i="2"/>
  <c r="BT2095" i="2"/>
  <c r="BT2112" i="2"/>
  <c r="BT2132" i="2"/>
  <c r="BT2148" i="2"/>
  <c r="BT2168" i="2"/>
  <c r="BT2184" i="2"/>
  <c r="BT2204" i="2"/>
  <c r="BT2220" i="2"/>
  <c r="BT2240" i="2"/>
  <c r="BT2256" i="2"/>
  <c r="BT2276" i="2"/>
  <c r="BT2312" i="2"/>
  <c r="BT2328" i="2"/>
  <c r="BT2348" i="2"/>
  <c r="BT2364" i="2"/>
  <c r="BT2384" i="2"/>
  <c r="BT2400" i="2"/>
  <c r="BT2420" i="2"/>
  <c r="BT2436" i="2"/>
  <c r="BT2456" i="2"/>
  <c r="BU236" i="2"/>
  <c r="BU2166" i="2"/>
  <c r="BT149" i="2"/>
  <c r="BT332" i="2"/>
  <c r="BT506" i="2"/>
  <c r="BT653" i="2"/>
  <c r="BT740" i="2"/>
  <c r="BT831" i="2"/>
  <c r="BT914" i="2"/>
  <c r="BT1006" i="2"/>
  <c r="BT1093" i="2"/>
  <c r="BT1182" i="2"/>
  <c r="BT1246" i="2"/>
  <c r="BT1306" i="2"/>
  <c r="BT1358" i="2"/>
  <c r="BT1411" i="2"/>
  <c r="BT1463" i="2"/>
  <c r="BT1513" i="2"/>
  <c r="BT1561" i="2"/>
  <c r="BT1609" i="2"/>
  <c r="BT1657" i="2"/>
  <c r="BT1705" i="2"/>
  <c r="BT1753" i="2"/>
  <c r="BT1801" i="2"/>
  <c r="BT1849" i="2"/>
  <c r="BT1897" i="2"/>
  <c r="BT1942" i="2"/>
  <c r="BT1982" i="2"/>
  <c r="BT2018" i="2"/>
  <c r="BT2035" i="2"/>
  <c r="BT2057" i="2"/>
  <c r="BT2074" i="2"/>
  <c r="BT2096" i="2"/>
  <c r="BT2113" i="2"/>
  <c r="BT2133" i="2"/>
  <c r="BT2149" i="2"/>
  <c r="BT2169" i="2"/>
  <c r="BT2185" i="2"/>
  <c r="BT2205" i="2"/>
  <c r="BT2221" i="2"/>
  <c r="BT2241" i="2"/>
  <c r="BT2257" i="2"/>
  <c r="BT2277" i="2"/>
  <c r="BT2293" i="2"/>
  <c r="BT2313" i="2"/>
  <c r="BT2329" i="2"/>
  <c r="BT2349" i="2"/>
  <c r="BT2365" i="2"/>
  <c r="BT2385" i="2"/>
  <c r="BT2401" i="2"/>
  <c r="BT2421" i="2"/>
  <c r="BT2437" i="2"/>
  <c r="BT2457" i="2"/>
  <c r="BU1253" i="2"/>
  <c r="BT150" i="2"/>
  <c r="BT333" i="2"/>
  <c r="BT507" i="2"/>
  <c r="BT655" i="2"/>
  <c r="BT741" i="2"/>
  <c r="BT833" i="2"/>
  <c r="BT917" i="2"/>
  <c r="BT1008" i="2"/>
  <c r="BT1094" i="2"/>
  <c r="BT1183" i="2"/>
  <c r="BT1247" i="2"/>
  <c r="BT1307" i="2"/>
  <c r="BT1360" i="2"/>
  <c r="BT1412" i="2"/>
  <c r="BT1464" i="2"/>
  <c r="BT1514" i="2"/>
  <c r="BT1562" i="2"/>
  <c r="BT1610" i="2"/>
  <c r="BT1658" i="2"/>
  <c r="BT1706" i="2"/>
  <c r="BT1754" i="2"/>
  <c r="BT1802" i="2"/>
  <c r="BT1850" i="2"/>
  <c r="BT1898" i="2"/>
  <c r="BT1944" i="2"/>
  <c r="BT1983" i="2"/>
  <c r="BT2019" i="2"/>
  <c r="BT2037" i="2"/>
  <c r="BT2058" i="2"/>
  <c r="BT2077" i="2"/>
  <c r="BT2097" i="2"/>
  <c r="BT2115" i="2"/>
  <c r="BT2134" i="2"/>
  <c r="BT2151" i="2"/>
  <c r="BT2170" i="2"/>
  <c r="BT2187" i="2"/>
  <c r="BT2206" i="2"/>
  <c r="BT2223" i="2"/>
  <c r="BT2242" i="2"/>
  <c r="BT2259" i="2"/>
  <c r="BT2278" i="2"/>
  <c r="BT2295" i="2"/>
  <c r="BT2314" i="2"/>
  <c r="BT2331" i="2"/>
  <c r="BT2350" i="2"/>
  <c r="BT2367" i="2"/>
  <c r="BT2386" i="2"/>
  <c r="BT2403" i="2"/>
  <c r="BT2422" i="2"/>
  <c r="BT2439" i="2"/>
  <c r="BT2458" i="2"/>
  <c r="BU1255" i="2"/>
  <c r="BU2293" i="2"/>
  <c r="BT168" i="2"/>
  <c r="BT348" i="2"/>
  <c r="BT524" i="2"/>
  <c r="BT660" i="2"/>
  <c r="BT743" i="2"/>
  <c r="BT835" i="2"/>
  <c r="BT922" i="2"/>
  <c r="BT1014" i="2"/>
  <c r="BT1097" i="2"/>
  <c r="BT1185" i="2"/>
  <c r="BT1249" i="2"/>
  <c r="BT1309" i="2"/>
  <c r="BT1362" i="2"/>
  <c r="BT1414" i="2"/>
  <c r="BT1466" i="2"/>
  <c r="BT1516" i="2"/>
  <c r="BT1564" i="2"/>
  <c r="BT1612" i="2"/>
  <c r="BT1660" i="2"/>
  <c r="BT1708" i="2"/>
  <c r="BT1756" i="2"/>
  <c r="BT1804" i="2"/>
  <c r="BT1852" i="2"/>
  <c r="BT1900" i="2"/>
  <c r="BT1946" i="2"/>
  <c r="BT1985" i="2"/>
  <c r="BT2020" i="2"/>
  <c r="BT2042" i="2"/>
  <c r="BT2081" i="2"/>
  <c r="BT2098" i="2"/>
  <c r="BT2119" i="2"/>
  <c r="BT2135" i="2"/>
  <c r="BT2155" i="2"/>
  <c r="BT2171" i="2"/>
  <c r="BT2191" i="2"/>
  <c r="BT2207" i="2"/>
  <c r="BT2227" i="2"/>
  <c r="BT2243" i="2"/>
  <c r="BT2263" i="2"/>
  <c r="BT2279" i="2"/>
  <c r="BT2299" i="2"/>
  <c r="BT2315" i="2"/>
  <c r="BT2335" i="2"/>
  <c r="BT2351" i="2"/>
  <c r="BT2371" i="2"/>
  <c r="BT2387" i="2"/>
  <c r="BT2407" i="2"/>
  <c r="BT2423" i="2"/>
  <c r="BT2443" i="2"/>
  <c r="BT2459" i="2"/>
  <c r="BU1415" i="2"/>
  <c r="BT210" i="2"/>
  <c r="BT387" i="2"/>
  <c r="BT563" i="2"/>
  <c r="BT678" i="2"/>
  <c r="BT765" i="2"/>
  <c r="BT857" i="2"/>
  <c r="BT939" i="2"/>
  <c r="BT1031" i="2"/>
  <c r="BT1118" i="2"/>
  <c r="BT1200" i="2"/>
  <c r="BT1262" i="2"/>
  <c r="BT1321" i="2"/>
  <c r="BT1374" i="2"/>
  <c r="BT1426" i="2"/>
  <c r="BT1478" i="2"/>
  <c r="BT1527" i="2"/>
  <c r="BT1575" i="2"/>
  <c r="BT1623" i="2"/>
  <c r="BT1671" i="2"/>
  <c r="BT1719" i="2"/>
  <c r="BT1767" i="2"/>
  <c r="BT1815" i="2"/>
  <c r="BT1863" i="2"/>
  <c r="BT1911" i="2"/>
  <c r="BT1954" i="2"/>
  <c r="BT1994" i="2"/>
  <c r="BT2021" i="2"/>
  <c r="BT2043" i="2"/>
  <c r="BT2060" i="2"/>
  <c r="BT2082" i="2"/>
  <c r="BT2100" i="2"/>
  <c r="BT2120" i="2"/>
  <c r="BT2136" i="2"/>
  <c r="BT2156" i="2"/>
  <c r="BT2192" i="2"/>
  <c r="BT2208" i="2"/>
  <c r="BT2228" i="2"/>
  <c r="BT2244" i="2"/>
  <c r="BT2264" i="2"/>
  <c r="BT2280" i="2"/>
  <c r="BT2300" i="2"/>
  <c r="BT2316" i="2"/>
  <c r="BT2336" i="2"/>
  <c r="BT2352" i="2"/>
  <c r="BT2372" i="2"/>
  <c r="BT2408" i="2"/>
  <c r="BT2424" i="2"/>
  <c r="BT2444" i="2"/>
  <c r="BT2460" i="2"/>
  <c r="BU1697" i="2"/>
  <c r="BU2449" i="2"/>
  <c r="BT214" i="2"/>
  <c r="BT389" i="2"/>
  <c r="BT567" i="2"/>
  <c r="BT679" i="2"/>
  <c r="BT770" i="2"/>
  <c r="BT858" i="2"/>
  <c r="BT949" i="2"/>
  <c r="BT1032" i="2"/>
  <c r="BT1124" i="2"/>
  <c r="BT1204" i="2"/>
  <c r="BT1268" i="2"/>
  <c r="BT1322" i="2"/>
  <c r="BT1375" i="2"/>
  <c r="BT1427" i="2"/>
  <c r="BT1480" i="2"/>
  <c r="BT1528" i="2"/>
  <c r="BT1576" i="2"/>
  <c r="BT1624" i="2"/>
  <c r="BT1672" i="2"/>
  <c r="BT1720" i="2"/>
  <c r="BT1768" i="2"/>
  <c r="BT1816" i="2"/>
  <c r="BT1864" i="2"/>
  <c r="BT1912" i="2"/>
  <c r="BT1956" i="2"/>
  <c r="BT1995" i="2"/>
  <c r="BT2044" i="2"/>
  <c r="BT2061" i="2"/>
  <c r="BT2083" i="2"/>
  <c r="BT2101" i="2"/>
  <c r="BT2121" i="2"/>
  <c r="BT2137" i="2"/>
  <c r="BT2157" i="2"/>
  <c r="BT2173" i="2"/>
  <c r="BT2193" i="2"/>
  <c r="BT2209" i="2"/>
  <c r="BT2229" i="2"/>
  <c r="BT2245" i="2"/>
  <c r="BT2265" i="2"/>
  <c r="BT2281" i="2"/>
  <c r="BT2301" i="2"/>
  <c r="BT2317" i="2"/>
  <c r="BT2337" i="2"/>
  <c r="BT2353" i="2"/>
  <c r="BT2373" i="2"/>
  <c r="BT2389" i="2"/>
  <c r="BT2409" i="2"/>
  <c r="BT2425" i="2"/>
  <c r="BT2445" i="2"/>
  <c r="BT2461" i="2"/>
  <c r="BR1345" i="2"/>
  <c r="BR1997" i="2"/>
  <c r="BS590" i="2"/>
  <c r="BS386" i="2"/>
  <c r="BS149" i="2"/>
  <c r="BS923" i="2"/>
  <c r="BR379" i="2"/>
  <c r="BR1808" i="2"/>
  <c r="BS94" i="2"/>
  <c r="BS814" i="2"/>
  <c r="BS400" i="2"/>
  <c r="BS668" i="2"/>
  <c r="BS1424" i="2"/>
  <c r="BR487" i="2"/>
  <c r="BR31" i="2"/>
  <c r="BS622" i="2"/>
  <c r="BS1536" i="2"/>
  <c r="BS947" i="2"/>
  <c r="BS1278" i="2"/>
  <c r="BS1844" i="2"/>
  <c r="BR643" i="2"/>
  <c r="BR811" i="2"/>
  <c r="BS300" i="2"/>
  <c r="BS1776" i="2"/>
  <c r="BS1504" i="2"/>
  <c r="BS2262" i="2"/>
  <c r="BS1868" i="2"/>
  <c r="BR1123" i="2"/>
  <c r="BR979" i="2"/>
  <c r="BS682" i="2"/>
  <c r="BS743" i="2"/>
  <c r="BS876" i="2"/>
  <c r="BS2176" i="2"/>
  <c r="BS1290" i="2"/>
  <c r="BS938" i="2"/>
  <c r="BS939" i="2"/>
  <c r="BR1231" i="2"/>
  <c r="BR1501" i="2"/>
  <c r="BS1006" i="2"/>
  <c r="BS730" i="2"/>
  <c r="BS426" i="2"/>
  <c r="BS22" i="2"/>
  <c r="BS1686" i="2"/>
  <c r="BS1196" i="2"/>
  <c r="BS1725" i="2"/>
  <c r="BR259" i="2"/>
  <c r="BR1303" i="2"/>
  <c r="BR1957" i="2"/>
  <c r="BS1054" i="2"/>
  <c r="BS130" i="2"/>
  <c r="BS554" i="2"/>
  <c r="BS175" i="2"/>
  <c r="BS1746" i="2"/>
  <c r="BS1220" i="2"/>
  <c r="BS1737" i="2"/>
  <c r="BQ1931" i="2"/>
  <c r="BR222" i="2"/>
  <c r="BR249" i="2"/>
  <c r="BR1522" i="2"/>
  <c r="BR619" i="2"/>
  <c r="BR941" i="2"/>
  <c r="BR509" i="2"/>
  <c r="BR1198" i="2"/>
  <c r="BR82" i="2"/>
  <c r="BR703" i="2"/>
  <c r="BS346" i="2"/>
  <c r="BS826" i="2"/>
  <c r="BS36" i="2"/>
  <c r="BS516" i="2"/>
  <c r="BS960" i="2"/>
  <c r="BS924" i="2"/>
  <c r="BS30" i="2"/>
  <c r="BS2218" i="2"/>
  <c r="BS910" i="2"/>
  <c r="BS353" i="2"/>
  <c r="BS420" i="2"/>
  <c r="BS213" i="2"/>
  <c r="BS1056" i="2"/>
  <c r="BS384" i="2"/>
  <c r="BS396" i="2"/>
  <c r="BS156" i="2"/>
  <c r="BS750" i="2"/>
  <c r="BS1240" i="2"/>
  <c r="BS1816" i="2"/>
  <c r="BS588" i="2"/>
  <c r="BS344" i="2"/>
  <c r="BS1205" i="2"/>
  <c r="BS1829" i="2"/>
  <c r="BS446" i="2"/>
  <c r="BS920" i="2"/>
  <c r="BS1434" i="2"/>
  <c r="BS1986" i="2"/>
  <c r="BS2027" i="2"/>
  <c r="BS1007" i="2"/>
  <c r="BS263" i="2"/>
  <c r="BS713" i="2"/>
  <c r="BS1065" i="2"/>
  <c r="BS1280" i="2"/>
  <c r="BS1640" i="2"/>
  <c r="BS1976" i="2"/>
  <c r="BS15" i="2"/>
  <c r="BS521" i="2"/>
  <c r="BS1197" i="2"/>
  <c r="BS2313" i="2"/>
  <c r="BR883" i="2"/>
  <c r="BR19" i="2"/>
  <c r="BR547" i="2"/>
  <c r="BR67" i="2"/>
  <c r="BR511" i="2"/>
  <c r="BR931" i="2"/>
  <c r="BR1243" i="2"/>
  <c r="BR437" i="2"/>
  <c r="BR988" i="2"/>
  <c r="BR1534" i="2"/>
  <c r="BR535" i="2"/>
  <c r="BR2148" i="2"/>
  <c r="BR601" i="2"/>
  <c r="BR1300" i="2"/>
  <c r="BR308" i="2"/>
  <c r="BR583" i="2"/>
  <c r="BS418" i="2"/>
  <c r="BS862" i="2"/>
  <c r="BS108" i="2"/>
  <c r="BS552" i="2"/>
  <c r="BS1044" i="2"/>
  <c r="BS228" i="2"/>
  <c r="BS99" i="2"/>
  <c r="BS2362" i="2"/>
  <c r="BS1068" i="2"/>
  <c r="BS424" i="2"/>
  <c r="BS348" i="2"/>
  <c r="BS411" i="2"/>
  <c r="BS1020" i="2"/>
  <c r="BS324" i="2"/>
  <c r="BS60" i="2"/>
  <c r="BS72" i="2"/>
  <c r="BS763" i="2"/>
  <c r="BS1252" i="2"/>
  <c r="BS1852" i="2"/>
  <c r="BS456" i="2"/>
  <c r="BS429" i="2"/>
  <c r="BS1265" i="2"/>
  <c r="BS1913" i="2"/>
  <c r="BS488" i="2"/>
  <c r="BS950" i="2"/>
  <c r="BS1458" i="2"/>
  <c r="BS2046" i="2"/>
  <c r="BS900" i="2"/>
  <c r="BS2227" i="2"/>
  <c r="BS278" i="2"/>
  <c r="BS783" i="2"/>
  <c r="BS1106" i="2"/>
  <c r="BS1292" i="2"/>
  <c r="BS1664" i="2"/>
  <c r="BS2060" i="2"/>
  <c r="BS29" i="2"/>
  <c r="BS535" i="2"/>
  <c r="BS1257" i="2"/>
  <c r="BS553" i="2"/>
  <c r="BR1075" i="2"/>
  <c r="BR463" i="2"/>
  <c r="BS3" i="2"/>
  <c r="BS18" i="2"/>
  <c r="BS39" i="2"/>
  <c r="BS56" i="2"/>
  <c r="BS74" i="2"/>
  <c r="BS90" i="2"/>
  <c r="BS113" i="2"/>
  <c r="BS127" i="2"/>
  <c r="BS148" i="2"/>
  <c r="BS162" i="2"/>
  <c r="BS183" i="2"/>
  <c r="BS201" i="2"/>
  <c r="BS220" i="2"/>
  <c r="BS238" i="2"/>
  <c r="BS256" i="2"/>
  <c r="BS275" i="2"/>
  <c r="BS296" i="2"/>
  <c r="BS315" i="2"/>
  <c r="BS328" i="2"/>
  <c r="BS343" i="2"/>
  <c r="BS361" i="2"/>
  <c r="BS379" i="2"/>
  <c r="BS398" i="2"/>
  <c r="BS415" i="2"/>
  <c r="BS435" i="2"/>
  <c r="BS450" i="2"/>
  <c r="BS470" i="2"/>
  <c r="BS485" i="2"/>
  <c r="BS501" i="2"/>
  <c r="BS519" i="2"/>
  <c r="BS537" i="2"/>
  <c r="BS549" i="2"/>
  <c r="BS567" i="2"/>
  <c r="BS583" i="2"/>
  <c r="BS604" i="2"/>
  <c r="BS619" i="2"/>
  <c r="BS635" i="2"/>
  <c r="BS650" i="2"/>
  <c r="BS667" i="2"/>
  <c r="BS683" i="2"/>
  <c r="BS700" i="2"/>
  <c r="BS717" i="2"/>
  <c r="BS733" i="2"/>
  <c r="BS749" i="2"/>
  <c r="BS767" i="2"/>
  <c r="BS785" i="2"/>
  <c r="BS801" i="2"/>
  <c r="BS817" i="2"/>
  <c r="BS832" i="2"/>
  <c r="BS847" i="2"/>
  <c r="BS868" i="2"/>
  <c r="BS884" i="2"/>
  <c r="BS901" i="2"/>
  <c r="BS917" i="2"/>
  <c r="BS935" i="2"/>
  <c r="BS956" i="2"/>
  <c r="BS975" i="2"/>
  <c r="BS989" i="2"/>
  <c r="BS1003" i="2"/>
  <c r="BS1019" i="2"/>
  <c r="BS1049" i="2"/>
  <c r="BS1069" i="2"/>
  <c r="BS1082" i="2"/>
  <c r="BS1099" i="2"/>
  <c r="BS1115" i="2"/>
  <c r="BS1129" i="2"/>
  <c r="BS1144" i="2"/>
  <c r="BS1160" i="2"/>
  <c r="BS1176" i="2"/>
  <c r="BS1190" i="2"/>
  <c r="BS1204" i="2"/>
  <c r="BS1218" i="2"/>
  <c r="BS1233" i="2"/>
  <c r="BS1248" i="2"/>
  <c r="BS4" i="2"/>
  <c r="BS20" i="2"/>
  <c r="BS41" i="2"/>
  <c r="BS57" i="2"/>
  <c r="BS75" i="2"/>
  <c r="BS91" i="2"/>
  <c r="BS114" i="2"/>
  <c r="BS150" i="2"/>
  <c r="BS16" i="2"/>
  <c r="BS44" i="2"/>
  <c r="BS62" i="2"/>
  <c r="BS83" i="2"/>
  <c r="BS105" i="2"/>
  <c r="BS124" i="2"/>
  <c r="BS151" i="2"/>
  <c r="BS165" i="2"/>
  <c r="BS189" i="2"/>
  <c r="BS210" i="2"/>
  <c r="BS229" i="2"/>
  <c r="BS249" i="2"/>
  <c r="BS268" i="2"/>
  <c r="BS292" i="2"/>
  <c r="BS313" i="2"/>
  <c r="BS327" i="2"/>
  <c r="BS345" i="2"/>
  <c r="BS365" i="2"/>
  <c r="BS383" i="2"/>
  <c r="BS404" i="2"/>
  <c r="BS422" i="2"/>
  <c r="BS441" i="2"/>
  <c r="BS463" i="2"/>
  <c r="BS481" i="2"/>
  <c r="BS497" i="2"/>
  <c r="BS515" i="2"/>
  <c r="BS536" i="2"/>
  <c r="BS551" i="2"/>
  <c r="BS569" i="2"/>
  <c r="BS589" i="2"/>
  <c r="BS609" i="2"/>
  <c r="BS626" i="2"/>
  <c r="BS643" i="2"/>
  <c r="BS659" i="2"/>
  <c r="BS678" i="2"/>
  <c r="BS715" i="2"/>
  <c r="BS731" i="2"/>
  <c r="BS751" i="2"/>
  <c r="BS770" i="2"/>
  <c r="BS807" i="2"/>
  <c r="BS822" i="2"/>
  <c r="BS841" i="2"/>
  <c r="BS859" i="2"/>
  <c r="BS880" i="2"/>
  <c r="BS897" i="2"/>
  <c r="BS915" i="2"/>
  <c r="BS933" i="2"/>
  <c r="BS957" i="2"/>
  <c r="BS977" i="2"/>
  <c r="BS992" i="2"/>
  <c r="BS1010" i="2"/>
  <c r="BS1025" i="2"/>
  <c r="BS1041" i="2"/>
  <c r="BS1061" i="2"/>
  <c r="BS1077" i="2"/>
  <c r="BS1095" i="2"/>
  <c r="BS1112" i="2"/>
  <c r="BS1128" i="2"/>
  <c r="BS1147" i="2"/>
  <c r="BS1163" i="2"/>
  <c r="BS1179" i="2"/>
  <c r="BS1194" i="2"/>
  <c r="BS1210" i="2"/>
  <c r="BS1225" i="2"/>
  <c r="BS17" i="2"/>
  <c r="BS45" i="2"/>
  <c r="BS63" i="2"/>
  <c r="BS84" i="2"/>
  <c r="BS107" i="2"/>
  <c r="BS126" i="2"/>
  <c r="BS152" i="2"/>
  <c r="BS167" i="2"/>
  <c r="BS191" i="2"/>
  <c r="BS211" i="2"/>
  <c r="BS230" i="2"/>
  <c r="BS251" i="2"/>
  <c r="BS269" i="2"/>
  <c r="BS294" i="2"/>
  <c r="BS314" i="2"/>
  <c r="BS329" i="2"/>
  <c r="BS347" i="2"/>
  <c r="BS366" i="2"/>
  <c r="BS385" i="2"/>
  <c r="BS405" i="2"/>
  <c r="BS423" i="2"/>
  <c r="BS443" i="2"/>
  <c r="BS464" i="2"/>
  <c r="BS498" i="2"/>
  <c r="BS517" i="2"/>
  <c r="BS538" i="2"/>
  <c r="BS555" i="2"/>
  <c r="BS570" i="2"/>
  <c r="BS591" i="2"/>
  <c r="BS627" i="2"/>
  <c r="BS644" i="2"/>
  <c r="BS661" i="2"/>
  <c r="BS679" i="2"/>
  <c r="BS698" i="2"/>
  <c r="BS716" i="2"/>
  <c r="BS734" i="2"/>
  <c r="BS753" i="2"/>
  <c r="BS771" i="2"/>
  <c r="BS789" i="2"/>
  <c r="BS808" i="2"/>
  <c r="BS823" i="2"/>
  <c r="BS842" i="2"/>
  <c r="BS860" i="2"/>
  <c r="BS881" i="2"/>
  <c r="BS898" i="2"/>
  <c r="BS916" i="2"/>
  <c r="BS937" i="2"/>
  <c r="BS959" i="2"/>
  <c r="BS978" i="2"/>
  <c r="BS993" i="2"/>
  <c r="BS1011" i="2"/>
  <c r="BS1026" i="2"/>
  <c r="BS1043" i="2"/>
  <c r="BS1062" i="2"/>
  <c r="BS1079" i="2"/>
  <c r="BS1096" i="2"/>
  <c r="BS1113" i="2"/>
  <c r="BS1131" i="2"/>
  <c r="BS1148" i="2"/>
  <c r="BS1164" i="2"/>
  <c r="BS1181" i="2"/>
  <c r="BS1195" i="2"/>
  <c r="BS1211" i="2"/>
  <c r="BS1226" i="2"/>
  <c r="BS1243" i="2"/>
  <c r="BS1260" i="2"/>
  <c r="BS1274" i="2"/>
  <c r="BS1291" i="2"/>
  <c r="BS1306" i="2"/>
  <c r="BS1322" i="2"/>
  <c r="BS1335" i="2"/>
  <c r="BS1347" i="2"/>
  <c r="BS1360" i="2"/>
  <c r="BS1375" i="2"/>
  <c r="BS8" i="2"/>
  <c r="BS5" i="2"/>
  <c r="BS31" i="2"/>
  <c r="BS54" i="2"/>
  <c r="BS80" i="2"/>
  <c r="BS110" i="2"/>
  <c r="BS135" i="2"/>
  <c r="BS159" i="2"/>
  <c r="BS185" i="2"/>
  <c r="BS233" i="2"/>
  <c r="BS258" i="2"/>
  <c r="BS283" i="2"/>
  <c r="BS307" i="2"/>
  <c r="BS326" i="2"/>
  <c r="BS351" i="2"/>
  <c r="BS395" i="2"/>
  <c r="BS417" i="2"/>
  <c r="BS440" i="2"/>
  <c r="BS467" i="2"/>
  <c r="BS487" i="2"/>
  <c r="BS509" i="2"/>
  <c r="BS548" i="2"/>
  <c r="BS575" i="2"/>
  <c r="BS595" i="2"/>
  <c r="BS618" i="2"/>
  <c r="BS639" i="2"/>
  <c r="BS657" i="2"/>
  <c r="BS681" i="2"/>
  <c r="BS703" i="2"/>
  <c r="BS725" i="2"/>
  <c r="BS745" i="2"/>
  <c r="BS769" i="2"/>
  <c r="BS795" i="2"/>
  <c r="BS813" i="2"/>
  <c r="BS833" i="2"/>
  <c r="BS855" i="2"/>
  <c r="BS879" i="2"/>
  <c r="BS902" i="2"/>
  <c r="BS926" i="2"/>
  <c r="BS945" i="2"/>
  <c r="BS973" i="2"/>
  <c r="BS1013" i="2"/>
  <c r="BS1031" i="2"/>
  <c r="BS1053" i="2"/>
  <c r="BS1074" i="2"/>
  <c r="BS1094" i="2"/>
  <c r="BS1117" i="2"/>
  <c r="BS1136" i="2"/>
  <c r="BS1156" i="2"/>
  <c r="BS1175" i="2"/>
  <c r="BS1193" i="2"/>
  <c r="BS1213" i="2"/>
  <c r="BS1231" i="2"/>
  <c r="BS1251" i="2"/>
  <c r="BS1269" i="2"/>
  <c r="BS1284" i="2"/>
  <c r="BS1303" i="2"/>
  <c r="BS1319" i="2"/>
  <c r="BS1333" i="2"/>
  <c r="BS1348" i="2"/>
  <c r="BS1362" i="2"/>
  <c r="BS1379" i="2"/>
  <c r="BS1395" i="2"/>
  <c r="BS1407" i="2"/>
  <c r="BS1423" i="2"/>
  <c r="BS1437" i="2"/>
  <c r="BS1451" i="2"/>
  <c r="BS1464" i="2"/>
  <c r="BS1478" i="2"/>
  <c r="BS1492" i="2"/>
  <c r="BS1507" i="2"/>
  <c r="BS1520" i="2"/>
  <c r="BS1533" i="2"/>
  <c r="BS1546" i="2"/>
  <c r="BS1559" i="2"/>
  <c r="BS1571" i="2"/>
  <c r="BS1586" i="2"/>
  <c r="BS21" i="2"/>
  <c r="BS49" i="2"/>
  <c r="BS68" i="2"/>
  <c r="BS100" i="2"/>
  <c r="BS122" i="2"/>
  <c r="BS153" i="2"/>
  <c r="BS172" i="2"/>
  <c r="BS199" i="2"/>
  <c r="BS222" i="2"/>
  <c r="BS244" i="2"/>
  <c r="BS270" i="2"/>
  <c r="BS299" i="2"/>
  <c r="BS320" i="2"/>
  <c r="BS339" i="2"/>
  <c r="BS359" i="2"/>
  <c r="BS387" i="2"/>
  <c r="BS410" i="2"/>
  <c r="BS433" i="2"/>
  <c r="BS455" i="2"/>
  <c r="BS476" i="2"/>
  <c r="BS499" i="2"/>
  <c r="BS523" i="2"/>
  <c r="BS543" i="2"/>
  <c r="BS563" i="2"/>
  <c r="BS584" i="2"/>
  <c r="BS611" i="2"/>
  <c r="BS25" i="2"/>
  <c r="BS53" i="2"/>
  <c r="BS86" i="2"/>
  <c r="BS118" i="2"/>
  <c r="BS146" i="2"/>
  <c r="BS176" i="2"/>
  <c r="BS207" i="2"/>
  <c r="BS265" i="2"/>
  <c r="BS322" i="2"/>
  <c r="BS350" i="2"/>
  <c r="BS375" i="2"/>
  <c r="BS403" i="2"/>
  <c r="BS486" i="2"/>
  <c r="BS511" i="2"/>
  <c r="BS540" i="2"/>
  <c r="BS562" i="2"/>
  <c r="BS592" i="2"/>
  <c r="BS617" i="2"/>
  <c r="BS640" i="2"/>
  <c r="BS664" i="2"/>
  <c r="BS688" i="2"/>
  <c r="BS709" i="2"/>
  <c r="BS735" i="2"/>
  <c r="BS759" i="2"/>
  <c r="BS782" i="2"/>
  <c r="BS806" i="2"/>
  <c r="BS829" i="2"/>
  <c r="BS850" i="2"/>
  <c r="BS878" i="2"/>
  <c r="BS903" i="2"/>
  <c r="BS928" i="2"/>
  <c r="BS954" i="2"/>
  <c r="BS980" i="2"/>
  <c r="BS1000" i="2"/>
  <c r="BS1022" i="2"/>
  <c r="BS1045" i="2"/>
  <c r="BS1070" i="2"/>
  <c r="BS1087" i="2"/>
  <c r="BS1111" i="2"/>
  <c r="BS1135" i="2"/>
  <c r="BS1157" i="2"/>
  <c r="BS1178" i="2"/>
  <c r="BS1200" i="2"/>
  <c r="BS1219" i="2"/>
  <c r="BS1239" i="2"/>
  <c r="BS1261" i="2"/>
  <c r="BS1277" i="2"/>
  <c r="BS1297" i="2"/>
  <c r="BS1315" i="2"/>
  <c r="BS1331" i="2"/>
  <c r="BS1346" i="2"/>
  <c r="BS1363" i="2"/>
  <c r="BS1382" i="2"/>
  <c r="BS1398" i="2"/>
  <c r="BS1415" i="2"/>
  <c r="BS1429" i="2"/>
  <c r="BS1444" i="2"/>
  <c r="BS1459" i="2"/>
  <c r="BS1474" i="2"/>
  <c r="BS1489" i="2"/>
  <c r="BS1505" i="2"/>
  <c r="BS1519" i="2"/>
  <c r="BS1534" i="2"/>
  <c r="BS1548" i="2"/>
  <c r="BS1562" i="2"/>
  <c r="BS1575" i="2"/>
  <c r="BS1591" i="2"/>
  <c r="BS1606" i="2"/>
  <c r="BS1619" i="2"/>
  <c r="BS1631" i="2"/>
  <c r="BS1644" i="2"/>
  <c r="BS1659" i="2"/>
  <c r="BS1674" i="2"/>
  <c r="BS1688" i="2"/>
  <c r="BS1702" i="2"/>
  <c r="BS1714" i="2"/>
  <c r="BS1728" i="2"/>
  <c r="BS1742" i="2"/>
  <c r="BS27" i="2"/>
  <c r="BS59" i="2"/>
  <c r="BS87" i="2"/>
  <c r="BS119" i="2"/>
  <c r="BS154" i="2"/>
  <c r="BS177" i="2"/>
  <c r="BS212" i="2"/>
  <c r="BS239" i="2"/>
  <c r="BS266" i="2"/>
  <c r="BS301" i="2"/>
  <c r="BS323" i="2"/>
  <c r="BS352" i="2"/>
  <c r="BS377" i="2"/>
  <c r="BS407" i="2"/>
  <c r="BS436" i="2"/>
  <c r="BS459" i="2"/>
  <c r="BS489" i="2"/>
  <c r="BS512" i="2"/>
  <c r="BS541" i="2"/>
  <c r="BS565" i="2"/>
  <c r="BS593" i="2"/>
  <c r="BS620" i="2"/>
  <c r="BS642" i="2"/>
  <c r="BS665" i="2"/>
  <c r="BS689" i="2"/>
  <c r="BS710" i="2"/>
  <c r="BS736" i="2"/>
  <c r="BS760" i="2"/>
  <c r="BS784" i="2"/>
  <c r="BS809" i="2"/>
  <c r="BS830" i="2"/>
  <c r="BS851" i="2"/>
  <c r="BS882" i="2"/>
  <c r="BS905" i="2"/>
  <c r="BS929" i="2"/>
  <c r="BS955" i="2"/>
  <c r="BS981" i="2"/>
  <c r="BS1001" i="2"/>
  <c r="BS1023" i="2"/>
  <c r="BS1046" i="2"/>
  <c r="BS1071" i="2"/>
  <c r="BS1092" i="2"/>
  <c r="BS1116" i="2"/>
  <c r="BS1137" i="2"/>
  <c r="BS1158" i="2"/>
  <c r="BS1182" i="2"/>
  <c r="BS1201" i="2"/>
  <c r="BS1221" i="2"/>
  <c r="BS1241" i="2"/>
  <c r="BS1262" i="2"/>
  <c r="BS1279" i="2"/>
  <c r="BS1298" i="2"/>
  <c r="BS1317" i="2"/>
  <c r="BS1332" i="2"/>
  <c r="BS1350" i="2"/>
  <c r="BS1366" i="2"/>
  <c r="BS1383" i="2"/>
  <c r="BS1399" i="2"/>
  <c r="BS1416" i="2"/>
  <c r="BS1430" i="2"/>
  <c r="BS1446" i="2"/>
  <c r="BS1460" i="2"/>
  <c r="BS1475" i="2"/>
  <c r="BS1490" i="2"/>
  <c r="BS28" i="2"/>
  <c r="BS61" i="2"/>
  <c r="BS89" i="2"/>
  <c r="BS120" i="2"/>
  <c r="BS182" i="2"/>
  <c r="BS215" i="2"/>
  <c r="BS240" i="2"/>
  <c r="BS267" i="2"/>
  <c r="BS304" i="2"/>
  <c r="BS325" i="2"/>
  <c r="BS354" i="2"/>
  <c r="BS378" i="2"/>
  <c r="BS409" i="2"/>
  <c r="BS437" i="2"/>
  <c r="BS465" i="2"/>
  <c r="BS491" i="2"/>
  <c r="BS513" i="2"/>
  <c r="BS542" i="2"/>
  <c r="BS566" i="2"/>
  <c r="BS594" i="2"/>
  <c r="BS621" i="2"/>
  <c r="BS645" i="2"/>
  <c r="BS669" i="2"/>
  <c r="BS690" i="2"/>
  <c r="BS712" i="2"/>
  <c r="BS738" i="2"/>
  <c r="BS761" i="2"/>
  <c r="BS786" i="2"/>
  <c r="BS810" i="2"/>
  <c r="BS831" i="2"/>
  <c r="BS856" i="2"/>
  <c r="BS883" i="2"/>
  <c r="BS907" i="2"/>
  <c r="BS930" i="2"/>
  <c r="BS961" i="2"/>
  <c r="BS983" i="2"/>
  <c r="BS1002" i="2"/>
  <c r="BS1024" i="2"/>
  <c r="BS1047" i="2"/>
  <c r="BS1072" i="2"/>
  <c r="BS1093" i="2"/>
  <c r="BS1118" i="2"/>
  <c r="BS1139" i="2"/>
  <c r="BS1159" i="2"/>
  <c r="BS1183" i="2"/>
  <c r="BS1202" i="2"/>
  <c r="BS1222" i="2"/>
  <c r="BS1245" i="2"/>
  <c r="BS1263" i="2"/>
  <c r="BS1281" i="2"/>
  <c r="BS1300" i="2"/>
  <c r="BS1318" i="2"/>
  <c r="BS1336" i="2"/>
  <c r="BS1351" i="2"/>
  <c r="BS1367" i="2"/>
  <c r="BS1385" i="2"/>
  <c r="BS1417" i="2"/>
  <c r="BS1431" i="2"/>
  <c r="BS1447" i="2"/>
  <c r="BS1461" i="2"/>
  <c r="BS1476" i="2"/>
  <c r="BS1491" i="2"/>
  <c r="BS1508" i="2"/>
  <c r="BS1522" i="2"/>
  <c r="BS1537" i="2"/>
  <c r="BS1550" i="2"/>
  <c r="BS1564" i="2"/>
  <c r="BS13" i="2"/>
  <c r="BS64" i="2"/>
  <c r="BS102" i="2"/>
  <c r="BS140" i="2"/>
  <c r="BS186" i="2"/>
  <c r="BS221" i="2"/>
  <c r="BS259" i="2"/>
  <c r="BS305" i="2"/>
  <c r="BS333" i="2"/>
  <c r="BS368" i="2"/>
  <c r="BS412" i="2"/>
  <c r="BS447" i="2"/>
  <c r="BS477" i="2"/>
  <c r="BS547" i="2"/>
  <c r="BS580" i="2"/>
  <c r="BS623" i="2"/>
  <c r="BS651" i="2"/>
  <c r="BS680" i="2"/>
  <c r="BS719" i="2"/>
  <c r="BS742" i="2"/>
  <c r="BS775" i="2"/>
  <c r="BS812" i="2"/>
  <c r="BS837" i="2"/>
  <c r="BS908" i="2"/>
  <c r="BS941" i="2"/>
  <c r="BS974" i="2"/>
  <c r="BS1004" i="2"/>
  <c r="BS1033" i="2"/>
  <c r="BS1063" i="2"/>
  <c r="BS1097" i="2"/>
  <c r="BS1123" i="2"/>
  <c r="BS1152" i="2"/>
  <c r="BS1184" i="2"/>
  <c r="BS1208" i="2"/>
  <c r="BS1235" i="2"/>
  <c r="BS1264" i="2"/>
  <c r="BS1286" i="2"/>
  <c r="BS1310" i="2"/>
  <c r="BS1337" i="2"/>
  <c r="BS1355" i="2"/>
  <c r="BS1377" i="2"/>
  <c r="BS1401" i="2"/>
  <c r="BS1421" i="2"/>
  <c r="BS1441" i="2"/>
  <c r="BS1462" i="2"/>
  <c r="BS1483" i="2"/>
  <c r="BS1501" i="2"/>
  <c r="BS1518" i="2"/>
  <c r="BS1538" i="2"/>
  <c r="BS1569" i="2"/>
  <c r="BS1587" i="2"/>
  <c r="BS1601" i="2"/>
  <c r="BS1617" i="2"/>
  <c r="BS1661" i="2"/>
  <c r="BS1678" i="2"/>
  <c r="BS1693" i="2"/>
  <c r="BS1707" i="2"/>
  <c r="BS1721" i="2"/>
  <c r="BS1735" i="2"/>
  <c r="BS1765" i="2"/>
  <c r="BS1778" i="2"/>
  <c r="BS1790" i="2"/>
  <c r="BS1805" i="2"/>
  <c r="BS1818" i="2"/>
  <c r="BS1831" i="2"/>
  <c r="BS1845" i="2"/>
  <c r="BS1858" i="2"/>
  <c r="BS1871" i="2"/>
  <c r="BS1885" i="2"/>
  <c r="BS1897" i="2"/>
  <c r="BS1910" i="2"/>
  <c r="BS1925" i="2"/>
  <c r="BS1938" i="2"/>
  <c r="BS1951" i="2"/>
  <c r="BS1965" i="2"/>
  <c r="BS1993" i="2"/>
  <c r="BS2006" i="2"/>
  <c r="BS2019" i="2"/>
  <c r="BS2033" i="2"/>
  <c r="BS2047" i="2"/>
  <c r="BS2073" i="2"/>
  <c r="BS2087" i="2"/>
  <c r="BS2100" i="2"/>
  <c r="BS2113" i="2"/>
  <c r="BS2126" i="2"/>
  <c r="BS2139" i="2"/>
  <c r="BS2152" i="2"/>
  <c r="BS2167" i="2"/>
  <c r="BS2180" i="2"/>
  <c r="BS2194" i="2"/>
  <c r="BS2206" i="2"/>
  <c r="BS2232" i="2"/>
  <c r="BS2244" i="2"/>
  <c r="BS2256" i="2"/>
  <c r="BS2269" i="2"/>
  <c r="BS2283" i="2"/>
  <c r="BS2295" i="2"/>
  <c r="BS2307" i="2"/>
  <c r="BS2321" i="2"/>
  <c r="BS2335" i="2"/>
  <c r="BS2348" i="2"/>
  <c r="BS2360" i="2"/>
  <c r="BS2374" i="2"/>
  <c r="BS2400" i="2"/>
  <c r="BS2414" i="2"/>
  <c r="BS2426" i="2"/>
  <c r="BS2439" i="2"/>
  <c r="BS2451" i="2"/>
  <c r="BR3" i="2"/>
  <c r="BR16" i="2"/>
  <c r="BR30" i="2"/>
  <c r="BR44" i="2"/>
  <c r="BR56" i="2"/>
  <c r="BR70" i="2"/>
  <c r="BR84" i="2"/>
  <c r="BR108" i="2"/>
  <c r="BR121" i="2"/>
  <c r="BR135" i="2"/>
  <c r="BR147" i="2"/>
  <c r="BS14" i="2"/>
  <c r="BS65" i="2"/>
  <c r="BS103" i="2"/>
  <c r="BS143" i="2"/>
  <c r="BS187" i="2"/>
  <c r="BS224" i="2"/>
  <c r="BS260" i="2"/>
  <c r="BS306" i="2"/>
  <c r="BS335" i="2"/>
  <c r="BS371" i="2"/>
  <c r="BS413" i="2"/>
  <c r="BS448" i="2"/>
  <c r="BS483" i="2"/>
  <c r="BS522" i="2"/>
  <c r="BS557" i="2"/>
  <c r="BS581" i="2"/>
  <c r="BS625" i="2"/>
  <c r="BS652" i="2"/>
  <c r="BS686" i="2"/>
  <c r="BS721" i="2"/>
  <c r="BS747" i="2"/>
  <c r="BS776" i="2"/>
  <c r="BS815" i="2"/>
  <c r="BS843" i="2"/>
  <c r="BS873" i="2"/>
  <c r="BS909" i="2"/>
  <c r="BS942" i="2"/>
  <c r="BS976" i="2"/>
  <c r="BS1005" i="2"/>
  <c r="BS1036" i="2"/>
  <c r="BS1064" i="2"/>
  <c r="BS1100" i="2"/>
  <c r="BS1124" i="2"/>
  <c r="BS1154" i="2"/>
  <c r="BS1185" i="2"/>
  <c r="BS1209" i="2"/>
  <c r="BS1236" i="2"/>
  <c r="BS1266" i="2"/>
  <c r="BS1287" i="2"/>
  <c r="BS1311" i="2"/>
  <c r="BS1338" i="2"/>
  <c r="BS1356" i="2"/>
  <c r="BS1378" i="2"/>
  <c r="BS1402" i="2"/>
  <c r="BS1422" i="2"/>
  <c r="BS1442" i="2"/>
  <c r="BS1463" i="2"/>
  <c r="BS1484" i="2"/>
  <c r="BS1502" i="2"/>
  <c r="BS1521" i="2"/>
  <c r="BS1539" i="2"/>
  <c r="BS1555" i="2"/>
  <c r="BS1570" i="2"/>
  <c r="BS1588" i="2"/>
  <c r="BS1603" i="2"/>
  <c r="BS1618" i="2"/>
  <c r="BS1632" i="2"/>
  <c r="BS1646" i="2"/>
  <c r="BS1662" i="2"/>
  <c r="BS1679" i="2"/>
  <c r="BS1694" i="2"/>
  <c r="BS1708" i="2"/>
  <c r="BS1722" i="2"/>
  <c r="BS1738" i="2"/>
  <c r="BS1752" i="2"/>
  <c r="BS1766" i="2"/>
  <c r="BS1779" i="2"/>
  <c r="BS1791" i="2"/>
  <c r="BS1806" i="2"/>
  <c r="BS1819" i="2"/>
  <c r="BS1832" i="2"/>
  <c r="BS1846" i="2"/>
  <c r="BS1859" i="2"/>
  <c r="BS1872" i="2"/>
  <c r="BS1886" i="2"/>
  <c r="BS1898" i="2"/>
  <c r="BS1911" i="2"/>
  <c r="BS1926" i="2"/>
  <c r="BS1939" i="2"/>
  <c r="BS1953" i="2"/>
  <c r="BS1966" i="2"/>
  <c r="BS1980" i="2"/>
  <c r="BS1994" i="2"/>
  <c r="BS2008" i="2"/>
  <c r="BS2021" i="2"/>
  <c r="BS2034" i="2"/>
  <c r="BS2048" i="2"/>
  <c r="BS2061" i="2"/>
  <c r="BS2075" i="2"/>
  <c r="BS2088" i="2"/>
  <c r="BS2101" i="2"/>
  <c r="BS2114" i="2"/>
  <c r="BS2127" i="2"/>
  <c r="BS2141" i="2"/>
  <c r="BS2153" i="2"/>
  <c r="BS2168" i="2"/>
  <c r="BS2182" i="2"/>
  <c r="BS2195" i="2"/>
  <c r="BS2207" i="2"/>
  <c r="BS2220" i="2"/>
  <c r="BS2233" i="2"/>
  <c r="BS2245" i="2"/>
  <c r="BS2257" i="2"/>
  <c r="BS2270" i="2"/>
  <c r="BS2284" i="2"/>
  <c r="BS2296" i="2"/>
  <c r="BS2308" i="2"/>
  <c r="BS2322" i="2"/>
  <c r="BS2336" i="2"/>
  <c r="BS2349" i="2"/>
  <c r="BS2361" i="2"/>
  <c r="BS2375" i="2"/>
  <c r="BS2389" i="2"/>
  <c r="BS2401" i="2"/>
  <c r="BS2415" i="2"/>
  <c r="BS2427" i="2"/>
  <c r="BS2440" i="2"/>
  <c r="BS2452" i="2"/>
  <c r="BR4" i="2"/>
  <c r="BR17" i="2"/>
  <c r="BR32" i="2"/>
  <c r="BR45" i="2"/>
  <c r="BR57" i="2"/>
  <c r="BR71" i="2"/>
  <c r="BR85" i="2"/>
  <c r="BS23" i="2"/>
  <c r="BS109" i="2"/>
  <c r="BS145" i="2"/>
  <c r="BS193" i="2"/>
  <c r="BS225" i="2"/>
  <c r="BS261" i="2"/>
  <c r="BS308" i="2"/>
  <c r="BS337" i="2"/>
  <c r="BS374" i="2"/>
  <c r="BS414" i="2"/>
  <c r="BS449" i="2"/>
  <c r="BS484" i="2"/>
  <c r="BS524" i="2"/>
  <c r="BS558" i="2"/>
  <c r="BS585" i="2"/>
  <c r="BS629" i="2"/>
  <c r="BS653" i="2"/>
  <c r="BS687" i="2"/>
  <c r="BS722" i="2"/>
  <c r="BS748" i="2"/>
  <c r="BS779" i="2"/>
  <c r="BS875" i="2"/>
  <c r="BS911" i="2"/>
  <c r="BS943" i="2"/>
  <c r="BS979" i="2"/>
  <c r="BS1009" i="2"/>
  <c r="BS1037" i="2"/>
  <c r="BS1101" i="2"/>
  <c r="BS1125" i="2"/>
  <c r="BS1155" i="2"/>
  <c r="BS1187" i="2"/>
  <c r="BS1212" i="2"/>
  <c r="BS1237" i="2"/>
  <c r="BS1267" i="2"/>
  <c r="BS1293" i="2"/>
  <c r="BS1312" i="2"/>
  <c r="BS1339" i="2"/>
  <c r="BS1357" i="2"/>
  <c r="BS1380" i="2"/>
  <c r="BS1403" i="2"/>
  <c r="BS1425" i="2"/>
  <c r="BS1443" i="2"/>
  <c r="BS1465" i="2"/>
  <c r="BS1503" i="2"/>
  <c r="BS1523" i="2"/>
  <c r="BS1540" i="2"/>
  <c r="BS1556" i="2"/>
  <c r="BS1572" i="2"/>
  <c r="BS1589" i="2"/>
  <c r="BS1605" i="2"/>
  <c r="BS1620" i="2"/>
  <c r="BS1633" i="2"/>
  <c r="BS1649" i="2"/>
  <c r="BS1663" i="2"/>
  <c r="BS1680" i="2"/>
  <c r="BS1695" i="2"/>
  <c r="BS1709" i="2"/>
  <c r="BS1723" i="2"/>
  <c r="BS1739" i="2"/>
  <c r="BS1753" i="2"/>
  <c r="BS1767" i="2"/>
  <c r="BS1780" i="2"/>
  <c r="BS1792" i="2"/>
  <c r="BS1807" i="2"/>
  <c r="BS1820" i="2"/>
  <c r="BS1833" i="2"/>
  <c r="BS1847" i="2"/>
  <c r="BS1873" i="2"/>
  <c r="BS1887" i="2"/>
  <c r="BS1899" i="2"/>
  <c r="BS1915" i="2"/>
  <c r="BS1927" i="2"/>
  <c r="BS1941" i="2"/>
  <c r="BS1954" i="2"/>
  <c r="BS1982" i="2"/>
  <c r="BS1995" i="2"/>
  <c r="BS2009" i="2"/>
  <c r="BS2035" i="2"/>
  <c r="BS2049" i="2"/>
  <c r="BS2062" i="2"/>
  <c r="BS2089" i="2"/>
  <c r="BS2102" i="2"/>
  <c r="BS2115" i="2"/>
  <c r="BS2128" i="2"/>
  <c r="BS2142" i="2"/>
  <c r="BS2154" i="2"/>
  <c r="BS2169" i="2"/>
  <c r="BS2183" i="2"/>
  <c r="BS2196" i="2"/>
  <c r="BS2208" i="2"/>
  <c r="BS2221" i="2"/>
  <c r="BS2234" i="2"/>
  <c r="BS2246" i="2"/>
  <c r="BS2258" i="2"/>
  <c r="BS2271" i="2"/>
  <c r="BS2285" i="2"/>
  <c r="BS2297" i="2"/>
  <c r="BS2309" i="2"/>
  <c r="BS2323" i="2"/>
  <c r="BS2337" i="2"/>
  <c r="BS2350" i="2"/>
  <c r="BS2363" i="2"/>
  <c r="BS2376" i="2"/>
  <c r="BS32" i="2"/>
  <c r="BS73" i="2"/>
  <c r="BS116" i="2"/>
  <c r="BS158" i="2"/>
  <c r="BS197" i="2"/>
  <c r="BS231" i="2"/>
  <c r="BS277" i="2"/>
  <c r="BS316" i="2"/>
  <c r="BS341" i="2"/>
  <c r="BS419" i="2"/>
  <c r="BS452" i="2"/>
  <c r="BS494" i="2"/>
  <c r="BS527" i="2"/>
  <c r="BS560" i="2"/>
  <c r="BS601" i="2"/>
  <c r="BS631" i="2"/>
  <c r="BS656" i="2"/>
  <c r="BS692" i="2"/>
  <c r="BS724" i="2"/>
  <c r="BS757" i="2"/>
  <c r="BS791" i="2"/>
  <c r="BS819" i="2"/>
  <c r="BS846" i="2"/>
  <c r="BS887" i="2"/>
  <c r="BS914" i="2"/>
  <c r="BS949" i="2"/>
  <c r="BS986" i="2"/>
  <c r="BS1014" i="2"/>
  <c r="BS1039" i="2"/>
  <c r="BS1075" i="2"/>
  <c r="BS1105" i="2"/>
  <c r="BS1133" i="2"/>
  <c r="BS1165" i="2"/>
  <c r="BS1189" i="2"/>
  <c r="BS1215" i="2"/>
  <c r="BS1247" i="2"/>
  <c r="BS1271" i="2"/>
  <c r="BS1295" i="2"/>
  <c r="BS1323" i="2"/>
  <c r="BS1341" i="2"/>
  <c r="BS1359" i="2"/>
  <c r="BS1389" i="2"/>
  <c r="BS1405" i="2"/>
  <c r="BS1427" i="2"/>
  <c r="BS1449" i="2"/>
  <c r="BS1467" i="2"/>
  <c r="BS1487" i="2"/>
  <c r="BS1509" i="2"/>
  <c r="BS1525" i="2"/>
  <c r="BS1542" i="2"/>
  <c r="BS1558" i="2"/>
  <c r="BS1574" i="2"/>
  <c r="BS1592" i="2"/>
  <c r="BS1608" i="2"/>
  <c r="BS1622" i="2"/>
  <c r="BS1635" i="2"/>
  <c r="BS1652" i="2"/>
  <c r="BS1668" i="2"/>
  <c r="BS1682" i="2"/>
  <c r="BS37" i="2"/>
  <c r="BS76" i="2"/>
  <c r="BS117" i="2"/>
  <c r="BS160" i="2"/>
  <c r="BS198" i="2"/>
  <c r="BS235" i="2"/>
  <c r="BS280" i="2"/>
  <c r="BS317" i="2"/>
  <c r="BS342" i="2"/>
  <c r="BS388" i="2"/>
  <c r="BS421" i="2"/>
  <c r="BS457" i="2"/>
  <c r="BS495" i="2"/>
  <c r="BS529" i="2"/>
  <c r="BS561" i="2"/>
  <c r="BS602" i="2"/>
  <c r="BS632" i="2"/>
  <c r="BS663" i="2"/>
  <c r="BS693" i="2"/>
  <c r="BS726" i="2"/>
  <c r="BS758" i="2"/>
  <c r="BS796" i="2"/>
  <c r="BS820" i="2"/>
  <c r="BS848" i="2"/>
  <c r="BS889" i="2"/>
  <c r="BS951" i="2"/>
  <c r="BS987" i="2"/>
  <c r="BS1015" i="2"/>
  <c r="BS1040" i="2"/>
  <c r="BS1076" i="2"/>
  <c r="BS1107" i="2"/>
  <c r="BS1134" i="2"/>
  <c r="BS1166" i="2"/>
  <c r="BS1217" i="2"/>
  <c r="BS1249" i="2"/>
  <c r="BS1272" i="2"/>
  <c r="BS1296" i="2"/>
  <c r="BS1324" i="2"/>
  <c r="BS1342" i="2"/>
  <c r="BS1361" i="2"/>
  <c r="BS1390" i="2"/>
  <c r="BS1406" i="2"/>
  <c r="BS1428" i="2"/>
  <c r="BS1450" i="2"/>
  <c r="BS1468" i="2"/>
  <c r="BS1488" i="2"/>
  <c r="BS1510" i="2"/>
  <c r="BS1526" i="2"/>
  <c r="BS1543" i="2"/>
  <c r="BS1560" i="2"/>
  <c r="BS1577" i="2"/>
  <c r="BS1594" i="2"/>
  <c r="BS1609" i="2"/>
  <c r="BS1623" i="2"/>
  <c r="BS1636" i="2"/>
  <c r="BS1653" i="2"/>
  <c r="BS1669" i="2"/>
  <c r="BS1683" i="2"/>
  <c r="BS1699" i="2"/>
  <c r="BS1712" i="2"/>
  <c r="BS1743" i="2"/>
  <c r="BS47" i="2"/>
  <c r="BS78" i="2"/>
  <c r="BS131" i="2"/>
  <c r="BS163" i="2"/>
  <c r="BS203" i="2"/>
  <c r="BS242" i="2"/>
  <c r="BS284" i="2"/>
  <c r="BS319" i="2"/>
  <c r="BS356" i="2"/>
  <c r="BS391" i="2"/>
  <c r="BS427" i="2"/>
  <c r="BS471" i="2"/>
  <c r="BS503" i="2"/>
  <c r="BS533" i="2"/>
  <c r="BS572" i="2"/>
  <c r="BS637" i="2"/>
  <c r="BS671" i="2"/>
  <c r="BS701" i="2"/>
  <c r="BS728" i="2"/>
  <c r="BS764" i="2"/>
  <c r="BS798" i="2"/>
  <c r="BS824" i="2"/>
  <c r="BS865" i="2"/>
  <c r="BS891" i="2"/>
  <c r="BS925" i="2"/>
  <c r="BS963" i="2"/>
  <c r="BS990" i="2"/>
  <c r="BS1017" i="2"/>
  <c r="BS1050" i="2"/>
  <c r="BS1081" i="2"/>
  <c r="BS1109" i="2"/>
  <c r="BS1141" i="2"/>
  <c r="BS1169" i="2"/>
  <c r="BS1198" i="2"/>
  <c r="BS1224" i="2"/>
  <c r="BS1253" i="2"/>
  <c r="BS1275" i="2"/>
  <c r="BS1304" i="2"/>
  <c r="BS1326" i="2"/>
  <c r="BS1344" i="2"/>
  <c r="BS1369" i="2"/>
  <c r="BS1392" i="2"/>
  <c r="BS1412" i="2"/>
  <c r="BS1433" i="2"/>
  <c r="BS1453" i="2"/>
  <c r="BS1471" i="2"/>
  <c r="BS1495" i="2"/>
  <c r="BS1512" i="2"/>
  <c r="BS1528" i="2"/>
  <c r="BS1545" i="2"/>
  <c r="BS1563" i="2"/>
  <c r="BS1596" i="2"/>
  <c r="BS1611" i="2"/>
  <c r="BS1625" i="2"/>
  <c r="BS1638" i="2"/>
  <c r="BS1655" i="2"/>
  <c r="BS1671" i="2"/>
  <c r="BS1685" i="2"/>
  <c r="BS1701" i="2"/>
  <c r="BS1716" i="2"/>
  <c r="BS1730" i="2"/>
  <c r="BS1745" i="2"/>
  <c r="BS1772" i="2"/>
  <c r="BS1785" i="2"/>
  <c r="BS1799" i="2"/>
  <c r="BS1812" i="2"/>
  <c r="BS1825" i="2"/>
  <c r="BS1838" i="2"/>
  <c r="BS1853" i="2"/>
  <c r="BS1865" i="2"/>
  <c r="BS1878" i="2"/>
  <c r="BS1892" i="2"/>
  <c r="BS1905" i="2"/>
  <c r="BS1920" i="2"/>
  <c r="BS1933" i="2"/>
  <c r="BS1946" i="2"/>
  <c r="BS1960" i="2"/>
  <c r="BS1972" i="2"/>
  <c r="BS1988" i="2"/>
  <c r="BS2001" i="2"/>
  <c r="BS11" i="2"/>
  <c r="BS52" i="2"/>
  <c r="BS101" i="2"/>
  <c r="BS139" i="2"/>
  <c r="BS173" i="2"/>
  <c r="BS219" i="2"/>
  <c r="BS295" i="2"/>
  <c r="BS332" i="2"/>
  <c r="BS367" i="2"/>
  <c r="BS401" i="2"/>
  <c r="BS445" i="2"/>
  <c r="BS475" i="2"/>
  <c r="BS510" i="2"/>
  <c r="BS546" i="2"/>
  <c r="BS579" i="2"/>
  <c r="BS615" i="2"/>
  <c r="BS677" i="2"/>
  <c r="BS707" i="2"/>
  <c r="BS741" i="2"/>
  <c r="BS774" i="2"/>
  <c r="BS805" i="2"/>
  <c r="BS836" i="2"/>
  <c r="BS870" i="2"/>
  <c r="BS899" i="2"/>
  <c r="BS940" i="2"/>
  <c r="BS971" i="2"/>
  <c r="BS1029" i="2"/>
  <c r="BS1060" i="2"/>
  <c r="BS1086" i="2"/>
  <c r="BS1122" i="2"/>
  <c r="BS1151" i="2"/>
  <c r="BS1177" i="2"/>
  <c r="BS1234" i="2"/>
  <c r="BS1259" i="2"/>
  <c r="BS1285" i="2"/>
  <c r="BS1309" i="2"/>
  <c r="BS1330" i="2"/>
  <c r="BS1374" i="2"/>
  <c r="BS1397" i="2"/>
  <c r="BS200" i="2"/>
  <c r="BS287" i="2"/>
  <c r="BS380" i="2"/>
  <c r="BS472" i="2"/>
  <c r="BS545" i="2"/>
  <c r="BS633" i="2"/>
  <c r="BS704" i="2"/>
  <c r="BS787" i="2"/>
  <c r="BS866" i="2"/>
  <c r="BS932" i="2"/>
  <c r="BS1016" i="2"/>
  <c r="BS1084" i="2"/>
  <c r="BS1161" i="2"/>
  <c r="BS1227" i="2"/>
  <c r="BS1283" i="2"/>
  <c r="BS1394" i="2"/>
  <c r="BS1438" i="2"/>
  <c r="BS1479" i="2"/>
  <c r="BS1515" i="2"/>
  <c r="BS1551" i="2"/>
  <c r="BS1584" i="2"/>
  <c r="BS1615" i="2"/>
  <c r="BS1642" i="2"/>
  <c r="BS1675" i="2"/>
  <c r="BS1704" i="2"/>
  <c r="BS1729" i="2"/>
  <c r="BS1754" i="2"/>
  <c r="BS1773" i="2"/>
  <c r="BS1793" i="2"/>
  <c r="BS1813" i="2"/>
  <c r="BS1834" i="2"/>
  <c r="BS1854" i="2"/>
  <c r="BS1874" i="2"/>
  <c r="BS1893" i="2"/>
  <c r="BS1916" i="2"/>
  <c r="BS1934" i="2"/>
  <c r="BS1955" i="2"/>
  <c r="BS1973" i="2"/>
  <c r="BS1997" i="2"/>
  <c r="BS2014" i="2"/>
  <c r="BS2051" i="2"/>
  <c r="BS2067" i="2"/>
  <c r="BS2085" i="2"/>
  <c r="BS2104" i="2"/>
  <c r="BS2120" i="2"/>
  <c r="BS2137" i="2"/>
  <c r="BS2157" i="2"/>
  <c r="BS2174" i="2"/>
  <c r="BS2192" i="2"/>
  <c r="BS2210" i="2"/>
  <c r="BS2226" i="2"/>
  <c r="BS2242" i="2"/>
  <c r="BS2260" i="2"/>
  <c r="BS2277" i="2"/>
  <c r="BS2293" i="2"/>
  <c r="BS2311" i="2"/>
  <c r="BS2329" i="2"/>
  <c r="BS2345" i="2"/>
  <c r="BS2365" i="2"/>
  <c r="BS2381" i="2"/>
  <c r="BS2397" i="2"/>
  <c r="BS2413" i="2"/>
  <c r="BS2429" i="2"/>
  <c r="BS2444" i="2"/>
  <c r="BS2458" i="2"/>
  <c r="BR13" i="2"/>
  <c r="BR29" i="2"/>
  <c r="BR47" i="2"/>
  <c r="BR61" i="2"/>
  <c r="BR77" i="2"/>
  <c r="BR93" i="2"/>
  <c r="BR106" i="2"/>
  <c r="BR120" i="2"/>
  <c r="BR136" i="2"/>
  <c r="BR150" i="2"/>
  <c r="BR162" i="2"/>
  <c r="BR176" i="2"/>
  <c r="BR191" i="2"/>
  <c r="BR203" i="2"/>
  <c r="BR216" i="2"/>
  <c r="BR230" i="2"/>
  <c r="BR242" i="2"/>
  <c r="BR256" i="2"/>
  <c r="BR269" i="2"/>
  <c r="BR282" i="2"/>
  <c r="BR295" i="2"/>
  <c r="BR307" i="2"/>
  <c r="BR320" i="2"/>
  <c r="BR332" i="2"/>
  <c r="BR346" i="2"/>
  <c r="BR358" i="2"/>
  <c r="BR371" i="2"/>
  <c r="BR385" i="2"/>
  <c r="BS6" i="2"/>
  <c r="BS115" i="2"/>
  <c r="BS205" i="2"/>
  <c r="BS291" i="2"/>
  <c r="BS389" i="2"/>
  <c r="BS473" i="2"/>
  <c r="BS559" i="2"/>
  <c r="BS638" i="2"/>
  <c r="BS705" i="2"/>
  <c r="BS797" i="2"/>
  <c r="BS867" i="2"/>
  <c r="BS944" i="2"/>
  <c r="BS1021" i="2"/>
  <c r="BS1085" i="2"/>
  <c r="BS1167" i="2"/>
  <c r="BS1229" i="2"/>
  <c r="BS1294" i="2"/>
  <c r="BS1345" i="2"/>
  <c r="BS1396" i="2"/>
  <c r="BS1439" i="2"/>
  <c r="BS1482" i="2"/>
  <c r="BS1552" i="2"/>
  <c r="BS1585" i="2"/>
  <c r="BS1616" i="2"/>
  <c r="BS1643" i="2"/>
  <c r="BS1677" i="2"/>
  <c r="BS1705" i="2"/>
  <c r="BS1731" i="2"/>
  <c r="BS1755" i="2"/>
  <c r="BS1774" i="2"/>
  <c r="BS1795" i="2"/>
  <c r="BS1814" i="2"/>
  <c r="BS1835" i="2"/>
  <c r="BS1855" i="2"/>
  <c r="BS1875" i="2"/>
  <c r="BS1894" i="2"/>
  <c r="BS1917" i="2"/>
  <c r="BS1935" i="2"/>
  <c r="BS1956" i="2"/>
  <c r="BS1974" i="2"/>
  <c r="BS1998" i="2"/>
  <c r="BS2015" i="2"/>
  <c r="BS2032" i="2"/>
  <c r="BS2052" i="2"/>
  <c r="BS2068" i="2"/>
  <c r="BS2086" i="2"/>
  <c r="BS2105" i="2"/>
  <c r="BS2121" i="2"/>
  <c r="BS2158" i="2"/>
  <c r="BS2175" i="2"/>
  <c r="BS2193" i="2"/>
  <c r="BS2211" i="2"/>
  <c r="BS2228" i="2"/>
  <c r="BS2243" i="2"/>
  <c r="BS2261" i="2"/>
  <c r="BS2278" i="2"/>
  <c r="BS2294" i="2"/>
  <c r="BS2314" i="2"/>
  <c r="BS2330" i="2"/>
  <c r="BS2346" i="2"/>
  <c r="BS2366" i="2"/>
  <c r="BS2383" i="2"/>
  <c r="BS2398" i="2"/>
  <c r="BS2416" i="2"/>
  <c r="BS2430" i="2"/>
  <c r="BS2445" i="2"/>
  <c r="BS2459" i="2"/>
  <c r="BR14" i="2"/>
  <c r="BR33" i="2"/>
  <c r="BR48" i="2"/>
  <c r="BR63" i="2"/>
  <c r="BR78" i="2"/>
  <c r="BR94" i="2"/>
  <c r="BR107" i="2"/>
  <c r="BR122" i="2"/>
  <c r="BR137" i="2"/>
  <c r="BR151" i="2"/>
  <c r="BR164" i="2"/>
  <c r="BR177" i="2"/>
  <c r="BR192" i="2"/>
  <c r="BR204" i="2"/>
  <c r="BR217" i="2"/>
  <c r="BR231" i="2"/>
  <c r="BR243" i="2"/>
  <c r="BR257" i="2"/>
  <c r="BR270" i="2"/>
  <c r="BR284" i="2"/>
  <c r="BR296" i="2"/>
  <c r="BR309" i="2"/>
  <c r="BR321" i="2"/>
  <c r="BR333" i="2"/>
  <c r="BR347" i="2"/>
  <c r="BR359" i="2"/>
  <c r="BR372" i="2"/>
  <c r="BR386" i="2"/>
  <c r="BR400" i="2"/>
  <c r="BR413" i="2"/>
  <c r="BS7" i="2"/>
  <c r="BS123" i="2"/>
  <c r="BS217" i="2"/>
  <c r="BS309" i="2"/>
  <c r="BS393" i="2"/>
  <c r="BS474" i="2"/>
  <c r="BS568" i="2"/>
  <c r="BS647" i="2"/>
  <c r="BS723" i="2"/>
  <c r="BS799" i="2"/>
  <c r="BS869" i="2"/>
  <c r="BS1027" i="2"/>
  <c r="BS1103" i="2"/>
  <c r="BS1171" i="2"/>
  <c r="BS1230" i="2"/>
  <c r="BS1352" i="2"/>
  <c r="BS1404" i="2"/>
  <c r="BS1448" i="2"/>
  <c r="BS1486" i="2"/>
  <c r="BS1524" i="2"/>
  <c r="BS1557" i="2"/>
  <c r="BS1621" i="2"/>
  <c r="BS1651" i="2"/>
  <c r="BS1681" i="2"/>
  <c r="BS1706" i="2"/>
  <c r="BS1732" i="2"/>
  <c r="BS1756" i="2"/>
  <c r="BS1775" i="2"/>
  <c r="BS1797" i="2"/>
  <c r="BS1815" i="2"/>
  <c r="BS1856" i="2"/>
  <c r="BS1876" i="2"/>
  <c r="BS1895" i="2"/>
  <c r="BS1918" i="2"/>
  <c r="BS1936" i="2"/>
  <c r="BS1957" i="2"/>
  <c r="BS1975" i="2"/>
  <c r="BS1999" i="2"/>
  <c r="BS2016" i="2"/>
  <c r="BS2036" i="2"/>
  <c r="BS2053" i="2"/>
  <c r="BS2069" i="2"/>
  <c r="BS2090" i="2"/>
  <c r="BS2122" i="2"/>
  <c r="BS2143" i="2"/>
  <c r="BS2159" i="2"/>
  <c r="BS2177" i="2"/>
  <c r="BS2197" i="2"/>
  <c r="BS2212" i="2"/>
  <c r="BS2229" i="2"/>
  <c r="BS2247" i="2"/>
  <c r="BS2263" i="2"/>
  <c r="BS2279" i="2"/>
  <c r="BS2298" i="2"/>
  <c r="BS2315" i="2"/>
  <c r="BS2331" i="2"/>
  <c r="BS2351" i="2"/>
  <c r="BS2367" i="2"/>
  <c r="BS2384" i="2"/>
  <c r="BS2399" i="2"/>
  <c r="BS2417" i="2"/>
  <c r="BS2431" i="2"/>
  <c r="BS2446" i="2"/>
  <c r="BS2460" i="2"/>
  <c r="BR15" i="2"/>
  <c r="BR34" i="2"/>
  <c r="BR49" i="2"/>
  <c r="BR64" i="2"/>
  <c r="BR80" i="2"/>
  <c r="BR95" i="2"/>
  <c r="BR109" i="2"/>
  <c r="BR123" i="2"/>
  <c r="BR138" i="2"/>
  <c r="BR152" i="2"/>
  <c r="BR166" i="2"/>
  <c r="BR178" i="2"/>
  <c r="BR193" i="2"/>
  <c r="BR205" i="2"/>
  <c r="BR218" i="2"/>
  <c r="BR232" i="2"/>
  <c r="BR244" i="2"/>
  <c r="BS9" i="2"/>
  <c r="BS133" i="2"/>
  <c r="BS218" i="2"/>
  <c r="BS318" i="2"/>
  <c r="BS397" i="2"/>
  <c r="BS493" i="2"/>
  <c r="BS648" i="2"/>
  <c r="BS727" i="2"/>
  <c r="BS800" i="2"/>
  <c r="BS885" i="2"/>
  <c r="BS964" i="2"/>
  <c r="BS1028" i="2"/>
  <c r="BS1108" i="2"/>
  <c r="BS1172" i="2"/>
  <c r="BS1246" i="2"/>
  <c r="BS1305" i="2"/>
  <c r="BS1353" i="2"/>
  <c r="BS1411" i="2"/>
  <c r="BS1452" i="2"/>
  <c r="BS1494" i="2"/>
  <c r="BS1527" i="2"/>
  <c r="BS1561" i="2"/>
  <c r="BS1595" i="2"/>
  <c r="BS1624" i="2"/>
  <c r="BS1654" i="2"/>
  <c r="BS1684" i="2"/>
  <c r="BS1710" i="2"/>
  <c r="BS1733" i="2"/>
  <c r="BS1757" i="2"/>
  <c r="BS1777" i="2"/>
  <c r="BS1798" i="2"/>
  <c r="BS1817" i="2"/>
  <c r="BS1837" i="2"/>
  <c r="BS1857" i="2"/>
  <c r="BS1877" i="2"/>
  <c r="BS1896" i="2"/>
  <c r="BS1919" i="2"/>
  <c r="BS1937" i="2"/>
  <c r="BS1959" i="2"/>
  <c r="BS1978" i="2"/>
  <c r="BS2000" i="2"/>
  <c r="BS2017" i="2"/>
  <c r="BS2037" i="2"/>
  <c r="BS2054" i="2"/>
  <c r="BS2070" i="2"/>
  <c r="BS2091" i="2"/>
  <c r="BS2107" i="2"/>
  <c r="BS2124" i="2"/>
  <c r="BS2144" i="2"/>
  <c r="BS2161" i="2"/>
  <c r="BS2178" i="2"/>
  <c r="BS2198" i="2"/>
  <c r="BS2213" i="2"/>
  <c r="BS2230" i="2"/>
  <c r="BS2248" i="2"/>
  <c r="BS2264" i="2"/>
  <c r="BS2281" i="2"/>
  <c r="BS2299" i="2"/>
  <c r="BS2316" i="2"/>
  <c r="BS2332" i="2"/>
  <c r="BS2352" i="2"/>
  <c r="BS2368" i="2"/>
  <c r="BS2385" i="2"/>
  <c r="BS2402" i="2"/>
  <c r="BS2418" i="2"/>
  <c r="BS2432" i="2"/>
  <c r="BS2447" i="2"/>
  <c r="BS2461" i="2"/>
  <c r="BR18" i="2"/>
  <c r="BR50" i="2"/>
  <c r="BR65" i="2"/>
  <c r="BR81" i="2"/>
  <c r="BR97" i="2"/>
  <c r="BR110" i="2"/>
  <c r="BR124" i="2"/>
  <c r="BR139" i="2"/>
  <c r="BR153" i="2"/>
  <c r="BR167" i="2"/>
  <c r="BR179" i="2"/>
  <c r="BR194" i="2"/>
  <c r="BR206" i="2"/>
  <c r="BR219" i="2"/>
  <c r="BR233" i="2"/>
  <c r="BS38" i="2"/>
  <c r="BS134" i="2"/>
  <c r="BS227" i="2"/>
  <c r="BS321" i="2"/>
  <c r="BS399" i="2"/>
  <c r="BS496" i="2"/>
  <c r="BS577" i="2"/>
  <c r="BS655" i="2"/>
  <c r="BS729" i="2"/>
  <c r="BS803" i="2"/>
  <c r="BS890" i="2"/>
  <c r="BS965" i="2"/>
  <c r="BS1038" i="2"/>
  <c r="BS1110" i="2"/>
  <c r="BS1173" i="2"/>
  <c r="BS1250" i="2"/>
  <c r="BS1307" i="2"/>
  <c r="BS1358" i="2"/>
  <c r="BS1413" i="2"/>
  <c r="BS1454" i="2"/>
  <c r="BS1497" i="2"/>
  <c r="BS1529" i="2"/>
  <c r="BS1565" i="2"/>
  <c r="BS1597" i="2"/>
  <c r="BS1626" i="2"/>
  <c r="BS1656" i="2"/>
  <c r="BS1687" i="2"/>
  <c r="BS1711" i="2"/>
  <c r="BS1734" i="2"/>
  <c r="BS1761" i="2"/>
  <c r="BS1781" i="2"/>
  <c r="BS1800" i="2"/>
  <c r="BS1821" i="2"/>
  <c r="BS1839" i="2"/>
  <c r="BS1861" i="2"/>
  <c r="BS1879" i="2"/>
  <c r="BS1900" i="2"/>
  <c r="BS1921" i="2"/>
  <c r="BS1942" i="2"/>
  <c r="BS1961" i="2"/>
  <c r="BS1983" i="2"/>
  <c r="BS2002" i="2"/>
  <c r="BS2018" i="2"/>
  <c r="BS2038" i="2"/>
  <c r="BS2055" i="2"/>
  <c r="BS2071" i="2"/>
  <c r="BS2092" i="2"/>
  <c r="BS2109" i="2"/>
  <c r="BS2125" i="2"/>
  <c r="BS2145" i="2"/>
  <c r="BS2162" i="2"/>
  <c r="BS2179" i="2"/>
  <c r="BS2199" i="2"/>
  <c r="BS2214" i="2"/>
  <c r="BS2231" i="2"/>
  <c r="BS2249" i="2"/>
  <c r="BS2265" i="2"/>
  <c r="BS2282" i="2"/>
  <c r="BS2300" i="2"/>
  <c r="BS2317" i="2"/>
  <c r="BS2353" i="2"/>
  <c r="BS2369" i="2"/>
  <c r="BS2386" i="2"/>
  <c r="BS2404" i="2"/>
  <c r="BS2419" i="2"/>
  <c r="BS2433" i="2"/>
  <c r="BS2448" i="2"/>
  <c r="BR20" i="2"/>
  <c r="BR36" i="2"/>
  <c r="BR51" i="2"/>
  <c r="BS48" i="2"/>
  <c r="BS138" i="2"/>
  <c r="BS241" i="2"/>
  <c r="BS416" i="2"/>
  <c r="BS505" i="2"/>
  <c r="BS578" i="2"/>
  <c r="BS818" i="2"/>
  <c r="BS893" i="2"/>
  <c r="BS968" i="2"/>
  <c r="BS1048" i="2"/>
  <c r="BS1120" i="2"/>
  <c r="BS1188" i="2"/>
  <c r="BS1254" i="2"/>
  <c r="BS1308" i="2"/>
  <c r="BS1368" i="2"/>
  <c r="BS1418" i="2"/>
  <c r="BS1455" i="2"/>
  <c r="BS1498" i="2"/>
  <c r="BS1530" i="2"/>
  <c r="BS1566" i="2"/>
  <c r="BS1598" i="2"/>
  <c r="BS1627" i="2"/>
  <c r="BS1657" i="2"/>
  <c r="BS1690" i="2"/>
  <c r="BS1713" i="2"/>
  <c r="BS1740" i="2"/>
  <c r="BS1762" i="2"/>
  <c r="BS1782" i="2"/>
  <c r="BS1801" i="2"/>
  <c r="BS1822" i="2"/>
  <c r="BS1840" i="2"/>
  <c r="BS1862" i="2"/>
  <c r="BS1882" i="2"/>
  <c r="BS1901" i="2"/>
  <c r="BS1922" i="2"/>
  <c r="BS1943" i="2"/>
  <c r="BS1962" i="2"/>
  <c r="BS1984" i="2"/>
  <c r="BS2003" i="2"/>
  <c r="BS2023" i="2"/>
  <c r="BS2039" i="2"/>
  <c r="BS2056" i="2"/>
  <c r="BS2077" i="2"/>
  <c r="BS2093" i="2"/>
  <c r="BS2110" i="2"/>
  <c r="BS2129" i="2"/>
  <c r="BS2146" i="2"/>
  <c r="BS2163" i="2"/>
  <c r="BS2184" i="2"/>
  <c r="BS2200" i="2"/>
  <c r="BS2215" i="2"/>
  <c r="BS2235" i="2"/>
  <c r="BS2250" i="2"/>
  <c r="BS2266" i="2"/>
  <c r="BS2286" i="2"/>
  <c r="BS2301" i="2"/>
  <c r="BS2318" i="2"/>
  <c r="BS2338" i="2"/>
  <c r="BS2354" i="2"/>
  <c r="BS2371" i="2"/>
  <c r="BS2390" i="2"/>
  <c r="BS2405" i="2"/>
  <c r="BS2420" i="2"/>
  <c r="BS2434" i="2"/>
  <c r="BS2449" i="2"/>
  <c r="BR5" i="2"/>
  <c r="BR21" i="2"/>
  <c r="BR37" i="2"/>
  <c r="BR52" i="2"/>
  <c r="BR68" i="2"/>
  <c r="BR86" i="2"/>
  <c r="BR99" i="2"/>
  <c r="BR112" i="2"/>
  <c r="BR126" i="2"/>
  <c r="BR141" i="2"/>
  <c r="BR169" i="2"/>
  <c r="BR181" i="2"/>
  <c r="BR196" i="2"/>
  <c r="BS50" i="2"/>
  <c r="BS157" i="2"/>
  <c r="BS247" i="2"/>
  <c r="BS331" i="2"/>
  <c r="BS425" i="2"/>
  <c r="BS507" i="2"/>
  <c r="BS596" i="2"/>
  <c r="BS673" i="2"/>
  <c r="BS740" i="2"/>
  <c r="BS821" i="2"/>
  <c r="BS894" i="2"/>
  <c r="BS985" i="2"/>
  <c r="BS1055" i="2"/>
  <c r="BS1121" i="2"/>
  <c r="BS1192" i="2"/>
  <c r="BS1255" i="2"/>
  <c r="BS1320" i="2"/>
  <c r="BS1370" i="2"/>
  <c r="BS1419" i="2"/>
  <c r="BS1456" i="2"/>
  <c r="BS1499" i="2"/>
  <c r="BS1531" i="2"/>
  <c r="BS1567" i="2"/>
  <c r="BS1599" i="2"/>
  <c r="BS1628" i="2"/>
  <c r="BS1658" i="2"/>
  <c r="BS1691" i="2"/>
  <c r="BS1717" i="2"/>
  <c r="BS1741" i="2"/>
  <c r="BS1763" i="2"/>
  <c r="BS1783" i="2"/>
  <c r="BS1802" i="2"/>
  <c r="BS1823" i="2"/>
  <c r="BS1841" i="2"/>
  <c r="BS1863" i="2"/>
  <c r="BS1883" i="2"/>
  <c r="BS1902" i="2"/>
  <c r="BS1923" i="2"/>
  <c r="BS1944" i="2"/>
  <c r="BS1963" i="2"/>
  <c r="BS1985" i="2"/>
  <c r="BS2004" i="2"/>
  <c r="BS2024" i="2"/>
  <c r="BS2040" i="2"/>
  <c r="BS2057" i="2"/>
  <c r="BS2078" i="2"/>
  <c r="BS2095" i="2"/>
  <c r="BS2111" i="2"/>
  <c r="BS2131" i="2"/>
  <c r="BS2147" i="2"/>
  <c r="BS2164" i="2"/>
  <c r="BS2185" i="2"/>
  <c r="BS2201" i="2"/>
  <c r="BS2216" i="2"/>
  <c r="BS2236" i="2"/>
  <c r="BS2251" i="2"/>
  <c r="BS2267" i="2"/>
  <c r="BS2287" i="2"/>
  <c r="BS2302" i="2"/>
  <c r="BS2319" i="2"/>
  <c r="BS2339" i="2"/>
  <c r="BS2355" i="2"/>
  <c r="BS2372" i="2"/>
  <c r="BS2391" i="2"/>
  <c r="BS2407" i="2"/>
  <c r="BS2421" i="2"/>
  <c r="BS2436" i="2"/>
  <c r="BS2450" i="2"/>
  <c r="BR6" i="2"/>
  <c r="BR22" i="2"/>
  <c r="BR38" i="2"/>
  <c r="BR53" i="2"/>
  <c r="BR69" i="2"/>
  <c r="BR87" i="2"/>
  <c r="BR100" i="2"/>
  <c r="BR113" i="2"/>
  <c r="BR128" i="2"/>
  <c r="BR142" i="2"/>
  <c r="BR156" i="2"/>
  <c r="BR170" i="2"/>
  <c r="BR182" i="2"/>
  <c r="BR197" i="2"/>
  <c r="BS67" i="2"/>
  <c r="BS164" i="2"/>
  <c r="BS77" i="2"/>
  <c r="BS169" i="2"/>
  <c r="BS85" i="2"/>
  <c r="BS171" i="2"/>
  <c r="BS93" i="2"/>
  <c r="BS196" i="2"/>
  <c r="BS285" i="2"/>
  <c r="BS362" i="2"/>
  <c r="BS469" i="2"/>
  <c r="BS544" i="2"/>
  <c r="BS630" i="2"/>
  <c r="BS702" i="2"/>
  <c r="BS773" i="2"/>
  <c r="BS857" i="2"/>
  <c r="BS931" i="2"/>
  <c r="BS1012" i="2"/>
  <c r="BS1083" i="2"/>
  <c r="BS1223" i="2"/>
  <c r="BS1282" i="2"/>
  <c r="BS1340" i="2"/>
  <c r="BS1393" i="2"/>
  <c r="BS1436" i="2"/>
  <c r="BS1477" i="2"/>
  <c r="BS1514" i="2"/>
  <c r="BS1549" i="2"/>
  <c r="BS1583" i="2"/>
  <c r="BS1614" i="2"/>
  <c r="BS1641" i="2"/>
  <c r="BS1673" i="2"/>
  <c r="BS1703" i="2"/>
  <c r="BS1726" i="2"/>
  <c r="BS1750" i="2"/>
  <c r="BS1771" i="2"/>
  <c r="BS1789" i="2"/>
  <c r="BS1811" i="2"/>
  <c r="BS1830" i="2"/>
  <c r="BS1851" i="2"/>
  <c r="BS1870" i="2"/>
  <c r="BS1891" i="2"/>
  <c r="BS1909" i="2"/>
  <c r="BS1932" i="2"/>
  <c r="BS1950" i="2"/>
  <c r="BS1971" i="2"/>
  <c r="BS1992" i="2"/>
  <c r="BS2013" i="2"/>
  <c r="BS2030" i="2"/>
  <c r="BS2050" i="2"/>
  <c r="BS2066" i="2"/>
  <c r="BS2083" i="2"/>
  <c r="BS2103" i="2"/>
  <c r="BS2119" i="2"/>
  <c r="BS2136" i="2"/>
  <c r="BS438" i="2"/>
  <c r="BS675" i="2"/>
  <c r="BS913" i="2"/>
  <c r="BS1140" i="2"/>
  <c r="BS1327" i="2"/>
  <c r="BS1466" i="2"/>
  <c r="BS1573" i="2"/>
  <c r="BS1667" i="2"/>
  <c r="BS1747" i="2"/>
  <c r="BS1808" i="2"/>
  <c r="BS1866" i="2"/>
  <c r="BS1928" i="2"/>
  <c r="BS1989" i="2"/>
  <c r="BS2042" i="2"/>
  <c r="BS2097" i="2"/>
  <c r="BS2149" i="2"/>
  <c r="BS2189" i="2"/>
  <c r="BS2237" i="2"/>
  <c r="BS2273" i="2"/>
  <c r="BS2310" i="2"/>
  <c r="BS2357" i="2"/>
  <c r="BS2395" i="2"/>
  <c r="BS2437" i="2"/>
  <c r="BR10" i="2"/>
  <c r="BR46" i="2"/>
  <c r="BR88" i="2"/>
  <c r="BR114" i="2"/>
  <c r="BR143" i="2"/>
  <c r="BR171" i="2"/>
  <c r="BR198" i="2"/>
  <c r="BR215" i="2"/>
  <c r="BR254" i="2"/>
  <c r="BR272" i="2"/>
  <c r="BR287" i="2"/>
  <c r="BR301" i="2"/>
  <c r="BR316" i="2"/>
  <c r="BR348" i="2"/>
  <c r="BR362" i="2"/>
  <c r="BR378" i="2"/>
  <c r="BR395" i="2"/>
  <c r="BR409" i="2"/>
  <c r="BR422" i="2"/>
  <c r="BR436" i="2"/>
  <c r="BR452" i="2"/>
  <c r="BR466" i="2"/>
  <c r="BR479" i="2"/>
  <c r="BR492" i="2"/>
  <c r="BR505" i="2"/>
  <c r="BR519" i="2"/>
  <c r="BR532" i="2"/>
  <c r="BR545" i="2"/>
  <c r="BR558" i="2"/>
  <c r="BR573" i="2"/>
  <c r="BR586" i="2"/>
  <c r="BR599" i="2"/>
  <c r="BR613" i="2"/>
  <c r="BR626" i="2"/>
  <c r="BR638" i="2"/>
  <c r="BR651" i="2"/>
  <c r="BR664" i="2"/>
  <c r="BR676" i="2"/>
  <c r="BR689" i="2"/>
  <c r="BR704" i="2"/>
  <c r="BR717" i="2"/>
  <c r="BR729" i="2"/>
  <c r="BR741" i="2"/>
  <c r="BR755" i="2"/>
  <c r="BR768" i="2"/>
  <c r="BR780" i="2"/>
  <c r="BR793" i="2"/>
  <c r="BR806" i="2"/>
  <c r="BR819" i="2"/>
  <c r="BR832" i="2"/>
  <c r="BR858" i="2"/>
  <c r="BR885" i="2"/>
  <c r="BR899" i="2"/>
  <c r="BR911" i="2"/>
  <c r="BR925" i="2"/>
  <c r="BR938" i="2"/>
  <c r="BR952" i="2"/>
  <c r="BR964" i="2"/>
  <c r="BR977" i="2"/>
  <c r="BR1004" i="2"/>
  <c r="BR1017" i="2"/>
  <c r="BR1030" i="2"/>
  <c r="BR1044" i="2"/>
  <c r="BR1057" i="2"/>
  <c r="BR1070" i="2"/>
  <c r="BR1083" i="2"/>
  <c r="BR1097" i="2"/>
  <c r="BR1109" i="2"/>
  <c r="BR1122" i="2"/>
  <c r="BR1137" i="2"/>
  <c r="BR1149" i="2"/>
  <c r="BR1161" i="2"/>
  <c r="BR1175" i="2"/>
  <c r="BR1189" i="2"/>
  <c r="BR1203" i="2"/>
  <c r="BR1216" i="2"/>
  <c r="BR1229" i="2"/>
  <c r="BR1257" i="2"/>
  <c r="BR1269" i="2"/>
  <c r="BR1283" i="2"/>
  <c r="BR1296" i="2"/>
  <c r="BR1310" i="2"/>
  <c r="BR1323" i="2"/>
  <c r="BR1336" i="2"/>
  <c r="BR1350" i="2"/>
  <c r="BR1362" i="2"/>
  <c r="BR1375" i="2"/>
  <c r="BR1387" i="2"/>
  <c r="BR1401" i="2"/>
  <c r="BR1414" i="2"/>
  <c r="BR1427" i="2"/>
  <c r="BR1440" i="2"/>
  <c r="BR1453" i="2"/>
  <c r="BR1467" i="2"/>
  <c r="BR1480" i="2"/>
  <c r="BR1492" i="2"/>
  <c r="BR1505" i="2"/>
  <c r="BR1530" i="2"/>
  <c r="BR1543" i="2"/>
  <c r="BR1555" i="2"/>
  <c r="BR1568" i="2"/>
  <c r="BR1580" i="2"/>
  <c r="BR1592" i="2"/>
  <c r="BR1605" i="2"/>
  <c r="BR1617" i="2"/>
  <c r="BR1642" i="2"/>
  <c r="BR1654" i="2"/>
  <c r="BR1667" i="2"/>
  <c r="BR1679" i="2"/>
  <c r="BR1691" i="2"/>
  <c r="BR1704" i="2"/>
  <c r="BR1716" i="2"/>
  <c r="BR1728" i="2"/>
  <c r="BR1740" i="2"/>
  <c r="BR1753" i="2"/>
  <c r="BR1765" i="2"/>
  <c r="BR1777" i="2"/>
  <c r="BR1789" i="2"/>
  <c r="BS51" i="2"/>
  <c r="BS439" i="2"/>
  <c r="BS691" i="2"/>
  <c r="BS921" i="2"/>
  <c r="BS1142" i="2"/>
  <c r="BS1328" i="2"/>
  <c r="BS1469" i="2"/>
  <c r="BS1579" i="2"/>
  <c r="BS1748" i="2"/>
  <c r="BS1809" i="2"/>
  <c r="BS1867" i="2"/>
  <c r="BS1930" i="2"/>
  <c r="BS1990" i="2"/>
  <c r="BS2043" i="2"/>
  <c r="BS2098" i="2"/>
  <c r="BS2150" i="2"/>
  <c r="BS2191" i="2"/>
  <c r="BS2275" i="2"/>
  <c r="BS2320" i="2"/>
  <c r="BS2358" i="2"/>
  <c r="BS2396" i="2"/>
  <c r="BS2438" i="2"/>
  <c r="BR11" i="2"/>
  <c r="BR54" i="2"/>
  <c r="BR89" i="2"/>
  <c r="BR116" i="2"/>
  <c r="BR144" i="2"/>
  <c r="BR172" i="2"/>
  <c r="BR199" i="2"/>
  <c r="BR220" i="2"/>
  <c r="BR238" i="2"/>
  <c r="BR273" i="2"/>
  <c r="BR288" i="2"/>
  <c r="BR302" i="2"/>
  <c r="BR317" i="2"/>
  <c r="BR331" i="2"/>
  <c r="BR349" i="2"/>
  <c r="BR363" i="2"/>
  <c r="BR380" i="2"/>
  <c r="BR396" i="2"/>
  <c r="BR410" i="2"/>
  <c r="BR423" i="2"/>
  <c r="BR438" i="2"/>
  <c r="BR453" i="2"/>
  <c r="BR467" i="2"/>
  <c r="BR480" i="2"/>
  <c r="BR493" i="2"/>
  <c r="BR506" i="2"/>
  <c r="BR533" i="2"/>
  <c r="BR546" i="2"/>
  <c r="BR560" i="2"/>
  <c r="BR574" i="2"/>
  <c r="BR587" i="2"/>
  <c r="BR600" i="2"/>
  <c r="BR614" i="2"/>
  <c r="BR627" i="2"/>
  <c r="BR639" i="2"/>
  <c r="BR652" i="2"/>
  <c r="BR665" i="2"/>
  <c r="BR677" i="2"/>
  <c r="BR690" i="2"/>
  <c r="BR705" i="2"/>
  <c r="BR718" i="2"/>
  <c r="BR730" i="2"/>
  <c r="BR742" i="2"/>
  <c r="BR756" i="2"/>
  <c r="BR769" i="2"/>
  <c r="BR781" i="2"/>
  <c r="BR794" i="2"/>
  <c r="BR807" i="2"/>
  <c r="BR820" i="2"/>
  <c r="BR833" i="2"/>
  <c r="BR845" i="2"/>
  <c r="BR860" i="2"/>
  <c r="BR872" i="2"/>
  <c r="BR886" i="2"/>
  <c r="BR900" i="2"/>
  <c r="BR912" i="2"/>
  <c r="BR926" i="2"/>
  <c r="BR939" i="2"/>
  <c r="BR953" i="2"/>
  <c r="BR966" i="2"/>
  <c r="BR978" i="2"/>
  <c r="BR992" i="2"/>
  <c r="BR1005" i="2"/>
  <c r="BR1018" i="2"/>
  <c r="BR1031" i="2"/>
  <c r="BR1045" i="2"/>
  <c r="BR1058" i="2"/>
  <c r="BR1071" i="2"/>
  <c r="BR1084" i="2"/>
  <c r="BR1098" i="2"/>
  <c r="BR1110" i="2"/>
  <c r="BR1124" i="2"/>
  <c r="BR1138" i="2"/>
  <c r="BR1162" i="2"/>
  <c r="BR1176" i="2"/>
  <c r="BR1190" i="2"/>
  <c r="BR1204" i="2"/>
  <c r="BR1217" i="2"/>
  <c r="BR1230" i="2"/>
  <c r="BR1244" i="2"/>
  <c r="BR1258" i="2"/>
  <c r="BR1270" i="2"/>
  <c r="BR1284" i="2"/>
  <c r="BR1297" i="2"/>
  <c r="BR1311" i="2"/>
  <c r="BR1324" i="2"/>
  <c r="BR1337" i="2"/>
  <c r="BR1351" i="2"/>
  <c r="BR1364" i="2"/>
  <c r="BR1376" i="2"/>
  <c r="BR1388" i="2"/>
  <c r="BR1402" i="2"/>
  <c r="BR1415" i="2"/>
  <c r="BR1428" i="2"/>
  <c r="BR1441" i="2"/>
  <c r="BR1454" i="2"/>
  <c r="BR1468" i="2"/>
  <c r="BR1481" i="2"/>
  <c r="BR1493" i="2"/>
  <c r="BR1506" i="2"/>
  <c r="BS161" i="2"/>
  <c r="BS451" i="2"/>
  <c r="BS699" i="2"/>
  <c r="BS927" i="2"/>
  <c r="BS1143" i="2"/>
  <c r="BS1329" i="2"/>
  <c r="BS1473" i="2"/>
  <c r="BS1582" i="2"/>
  <c r="BS1672" i="2"/>
  <c r="BS1749" i="2"/>
  <c r="BS1810" i="2"/>
  <c r="BS1869" i="2"/>
  <c r="BS1991" i="2"/>
  <c r="BS2045" i="2"/>
  <c r="BS2099" i="2"/>
  <c r="BS2151" i="2"/>
  <c r="BS2202" i="2"/>
  <c r="BS2239" i="2"/>
  <c r="BS2276" i="2"/>
  <c r="BS2325" i="2"/>
  <c r="BS2359" i="2"/>
  <c r="BS2408" i="2"/>
  <c r="BR12" i="2"/>
  <c r="BR55" i="2"/>
  <c r="BR90" i="2"/>
  <c r="BR117" i="2"/>
  <c r="BR145" i="2"/>
  <c r="BR173" i="2"/>
  <c r="BR200" i="2"/>
  <c r="BR221" i="2"/>
  <c r="BR239" i="2"/>
  <c r="BR258" i="2"/>
  <c r="BR274" i="2"/>
  <c r="BR289" i="2"/>
  <c r="BR303" i="2"/>
  <c r="BR318" i="2"/>
  <c r="BR334" i="2"/>
  <c r="BR350" i="2"/>
  <c r="BR364" i="2"/>
  <c r="BR397" i="2"/>
  <c r="BR411" i="2"/>
  <c r="BR424" i="2"/>
  <c r="BR440" i="2"/>
  <c r="BR454" i="2"/>
  <c r="BR468" i="2"/>
  <c r="BR481" i="2"/>
  <c r="BR494" i="2"/>
  <c r="BR507" i="2"/>
  <c r="BR521" i="2"/>
  <c r="BR534" i="2"/>
  <c r="BR548" i="2"/>
  <c r="BR561" i="2"/>
  <c r="BR575" i="2"/>
  <c r="BR588" i="2"/>
  <c r="BR602" i="2"/>
  <c r="BR615" i="2"/>
  <c r="BR628" i="2"/>
  <c r="BR640" i="2"/>
  <c r="BR653" i="2"/>
  <c r="BR666" i="2"/>
  <c r="BR678" i="2"/>
  <c r="BR692" i="2"/>
  <c r="BR706" i="2"/>
  <c r="BR719" i="2"/>
  <c r="BR731" i="2"/>
  <c r="BR743" i="2"/>
  <c r="BR757" i="2"/>
  <c r="BR770" i="2"/>
  <c r="BR782" i="2"/>
  <c r="BR795" i="2"/>
  <c r="BR808" i="2"/>
  <c r="BR821" i="2"/>
  <c r="BR834" i="2"/>
  <c r="BR846" i="2"/>
  <c r="BR861" i="2"/>
  <c r="BR874" i="2"/>
  <c r="BR887" i="2"/>
  <c r="BR901" i="2"/>
  <c r="BR913" i="2"/>
  <c r="BR927" i="2"/>
  <c r="BR940" i="2"/>
  <c r="BR954" i="2"/>
  <c r="BR967" i="2"/>
  <c r="BR980" i="2"/>
  <c r="BR993" i="2"/>
  <c r="BR1006" i="2"/>
  <c r="BR1019" i="2"/>
  <c r="BR1032" i="2"/>
  <c r="BR1046" i="2"/>
  <c r="BR1059" i="2"/>
  <c r="BR1072" i="2"/>
  <c r="BR1086" i="2"/>
  <c r="BR1099" i="2"/>
  <c r="BR1111" i="2"/>
  <c r="BR1125" i="2"/>
  <c r="BR1139" i="2"/>
  <c r="BR1151" i="2"/>
  <c r="BR1163" i="2"/>
  <c r="BR1178" i="2"/>
  <c r="BR1205" i="2"/>
  <c r="BR1218" i="2"/>
  <c r="BR1232" i="2"/>
  <c r="BR1245" i="2"/>
  <c r="BR1259" i="2"/>
  <c r="BR1271" i="2"/>
  <c r="BR1285" i="2"/>
  <c r="BR1298" i="2"/>
  <c r="BR1312" i="2"/>
  <c r="BS253" i="2"/>
  <c r="BS508" i="2"/>
  <c r="BS988" i="2"/>
  <c r="BS1199" i="2"/>
  <c r="BS1371" i="2"/>
  <c r="BS1500" i="2"/>
  <c r="BS1600" i="2"/>
  <c r="BS1692" i="2"/>
  <c r="BS1764" i="2"/>
  <c r="BS1824" i="2"/>
  <c r="BS1884" i="2"/>
  <c r="BS1945" i="2"/>
  <c r="BS2005" i="2"/>
  <c r="BS2058" i="2"/>
  <c r="BS2112" i="2"/>
  <c r="BS2155" i="2"/>
  <c r="BS2203" i="2"/>
  <c r="BS2240" i="2"/>
  <c r="BS2288" i="2"/>
  <c r="BS2326" i="2"/>
  <c r="BS2364" i="2"/>
  <c r="BS2409" i="2"/>
  <c r="BS2442" i="2"/>
  <c r="BR23" i="2"/>
  <c r="BR58" i="2"/>
  <c r="BR91" i="2"/>
  <c r="BR118" i="2"/>
  <c r="BR146" i="2"/>
  <c r="BR174" i="2"/>
  <c r="BR201" i="2"/>
  <c r="BR224" i="2"/>
  <c r="BR240" i="2"/>
  <c r="BR260" i="2"/>
  <c r="BR275" i="2"/>
  <c r="BR290" i="2"/>
  <c r="BR304" i="2"/>
  <c r="BR319" i="2"/>
  <c r="BR335" i="2"/>
  <c r="BR351" i="2"/>
  <c r="BR365" i="2"/>
  <c r="BR382" i="2"/>
  <c r="BR398" i="2"/>
  <c r="BR412" i="2"/>
  <c r="BR425" i="2"/>
  <c r="BR441" i="2"/>
  <c r="BR455" i="2"/>
  <c r="BR469" i="2"/>
  <c r="BR495" i="2"/>
  <c r="BR508" i="2"/>
  <c r="BR522" i="2"/>
  <c r="BR536" i="2"/>
  <c r="BR549" i="2"/>
  <c r="BR562" i="2"/>
  <c r="BR589" i="2"/>
  <c r="BR603" i="2"/>
  <c r="BR616" i="2"/>
  <c r="BR629" i="2"/>
  <c r="BR641" i="2"/>
  <c r="BR655" i="2"/>
  <c r="BR667" i="2"/>
  <c r="BR680" i="2"/>
  <c r="BR694" i="2"/>
  <c r="BR707" i="2"/>
  <c r="BR720" i="2"/>
  <c r="BR732" i="2"/>
  <c r="BR744" i="2"/>
  <c r="BR758" i="2"/>
  <c r="BR771" i="2"/>
  <c r="BR783" i="2"/>
  <c r="BR796" i="2"/>
  <c r="BR809" i="2"/>
  <c r="BR822" i="2"/>
  <c r="BR835" i="2"/>
  <c r="BR848" i="2"/>
  <c r="BR862" i="2"/>
  <c r="BR875" i="2"/>
  <c r="BR888" i="2"/>
  <c r="BR902" i="2"/>
  <c r="BR914" i="2"/>
  <c r="BR928" i="2"/>
  <c r="BR942" i="2"/>
  <c r="BR955" i="2"/>
  <c r="BS254" i="2"/>
  <c r="BS525" i="2"/>
  <c r="BS762" i="2"/>
  <c r="BS996" i="2"/>
  <c r="BS1203" i="2"/>
  <c r="BS1506" i="2"/>
  <c r="BS1607" i="2"/>
  <c r="BS1696" i="2"/>
  <c r="BS1768" i="2"/>
  <c r="BS1826" i="2"/>
  <c r="BS1947" i="2"/>
  <c r="BS2010" i="2"/>
  <c r="BS2063" i="2"/>
  <c r="BS2116" i="2"/>
  <c r="BS2165" i="2"/>
  <c r="BS2204" i="2"/>
  <c r="BS2241" i="2"/>
  <c r="BS2289" i="2"/>
  <c r="BS2327" i="2"/>
  <c r="BS2373" i="2"/>
  <c r="BS2410" i="2"/>
  <c r="BS2443" i="2"/>
  <c r="BR24" i="2"/>
  <c r="BR59" i="2"/>
  <c r="BR92" i="2"/>
  <c r="BR119" i="2"/>
  <c r="BR149" i="2"/>
  <c r="BR175" i="2"/>
  <c r="BR202" i="2"/>
  <c r="BR225" i="2"/>
  <c r="BR241" i="2"/>
  <c r="BR261" i="2"/>
  <c r="BR276" i="2"/>
  <c r="BR291" i="2"/>
  <c r="BR305" i="2"/>
  <c r="BR322" i="2"/>
  <c r="BR336" i="2"/>
  <c r="BR352" i="2"/>
  <c r="BR366" i="2"/>
  <c r="BR383" i="2"/>
  <c r="BR399" i="2"/>
  <c r="BR414" i="2"/>
  <c r="BR426" i="2"/>
  <c r="BR442" i="2"/>
  <c r="BR456" i="2"/>
  <c r="BR470" i="2"/>
  <c r="BR483" i="2"/>
  <c r="BR496" i="2"/>
  <c r="BR510" i="2"/>
  <c r="BR524" i="2"/>
  <c r="BR537" i="2"/>
  <c r="BR550" i="2"/>
  <c r="BR563" i="2"/>
  <c r="BR577" i="2"/>
  <c r="BR590" i="2"/>
  <c r="BR604" i="2"/>
  <c r="BR617" i="2"/>
  <c r="BR630" i="2"/>
  <c r="BR642" i="2"/>
  <c r="BR656" i="2"/>
  <c r="BR668" i="2"/>
  <c r="BR681" i="2"/>
  <c r="BR708" i="2"/>
  <c r="BR721" i="2"/>
  <c r="BR733" i="2"/>
  <c r="BR745" i="2"/>
  <c r="BR759" i="2"/>
  <c r="BR772" i="2"/>
  <c r="BR784" i="2"/>
  <c r="BR797" i="2"/>
  <c r="BR810" i="2"/>
  <c r="BR824" i="2"/>
  <c r="BR836" i="2"/>
  <c r="BR849" i="2"/>
  <c r="BR863" i="2"/>
  <c r="BR876" i="2"/>
  <c r="BR889" i="2"/>
  <c r="BR903" i="2"/>
  <c r="BR915" i="2"/>
  <c r="BR929" i="2"/>
  <c r="BR944" i="2"/>
  <c r="BR956" i="2"/>
  <c r="BS271" i="2"/>
  <c r="BS532" i="2"/>
  <c r="BS765" i="2"/>
  <c r="BS997" i="2"/>
  <c r="BS1206" i="2"/>
  <c r="BS1387" i="2"/>
  <c r="BS1511" i="2"/>
  <c r="BS1610" i="2"/>
  <c r="BS1698" i="2"/>
  <c r="BS1769" i="2"/>
  <c r="BS1827" i="2"/>
  <c r="BS1889" i="2"/>
  <c r="BS1948" i="2"/>
  <c r="BS2011" i="2"/>
  <c r="BS2064" i="2"/>
  <c r="BS2117" i="2"/>
  <c r="BS2170" i="2"/>
  <c r="BS2205" i="2"/>
  <c r="BS2252" i="2"/>
  <c r="BS2290" i="2"/>
  <c r="BS2328" i="2"/>
  <c r="BS2377" i="2"/>
  <c r="BS2411" i="2"/>
  <c r="BS2453" i="2"/>
  <c r="BR25" i="2"/>
  <c r="BR60" i="2"/>
  <c r="BR98" i="2"/>
  <c r="BR125" i="2"/>
  <c r="BR154" i="2"/>
  <c r="BR180" i="2"/>
  <c r="BR207" i="2"/>
  <c r="BR226" i="2"/>
  <c r="BR245" i="2"/>
  <c r="BR262" i="2"/>
  <c r="BR277" i="2"/>
  <c r="BR292" i="2"/>
  <c r="BR306" i="2"/>
  <c r="BR323" i="2"/>
  <c r="BR337" i="2"/>
  <c r="BR353" i="2"/>
  <c r="BR368" i="2"/>
  <c r="BR384" i="2"/>
  <c r="BR401" i="2"/>
  <c r="BR415" i="2"/>
  <c r="BR428" i="2"/>
  <c r="BR443" i="2"/>
  <c r="BR457" i="2"/>
  <c r="BR471" i="2"/>
  <c r="BR484" i="2"/>
  <c r="BR497" i="2"/>
  <c r="BR512" i="2"/>
  <c r="BR525" i="2"/>
  <c r="BR538" i="2"/>
  <c r="BR551" i="2"/>
  <c r="BR564" i="2"/>
  <c r="BR578" i="2"/>
  <c r="BR591" i="2"/>
  <c r="BR605" i="2"/>
  <c r="BR618" i="2"/>
  <c r="BR631" i="2"/>
  <c r="BR644" i="2"/>
  <c r="BR657" i="2"/>
  <c r="BR669" i="2"/>
  <c r="BR682" i="2"/>
  <c r="BR696" i="2"/>
  <c r="BR709" i="2"/>
  <c r="BR722" i="2"/>
  <c r="BR734" i="2"/>
  <c r="BR746" i="2"/>
  <c r="BR760" i="2"/>
  <c r="BR773" i="2"/>
  <c r="BR785" i="2"/>
  <c r="BR798" i="2"/>
  <c r="BR812" i="2"/>
  <c r="BR825" i="2"/>
  <c r="BR837" i="2"/>
  <c r="BR850" i="2"/>
  <c r="BR864" i="2"/>
  <c r="BR877" i="2"/>
  <c r="BR890" i="2"/>
  <c r="BR904" i="2"/>
  <c r="BR916" i="2"/>
  <c r="BR930" i="2"/>
  <c r="BR945" i="2"/>
  <c r="BR957" i="2"/>
  <c r="BS282" i="2"/>
  <c r="BS539" i="2"/>
  <c r="BS772" i="2"/>
  <c r="BS998" i="2"/>
  <c r="BS1214" i="2"/>
  <c r="BS1391" i="2"/>
  <c r="BS1513" i="2"/>
  <c r="BS1613" i="2"/>
  <c r="BS1700" i="2"/>
  <c r="BS1770" i="2"/>
  <c r="BS1828" i="2"/>
  <c r="BS1890" i="2"/>
  <c r="BS1949" i="2"/>
  <c r="BS2012" i="2"/>
  <c r="BS2065" i="2"/>
  <c r="BS2118" i="2"/>
  <c r="BS2171" i="2"/>
  <c r="BS2209" i="2"/>
  <c r="BS2253" i="2"/>
  <c r="BS2291" i="2"/>
  <c r="BS2340" i="2"/>
  <c r="BS2378" i="2"/>
  <c r="BS2412" i="2"/>
  <c r="BS2454" i="2"/>
  <c r="BR27" i="2"/>
  <c r="BR72" i="2"/>
  <c r="BR101" i="2"/>
  <c r="BR157" i="2"/>
  <c r="BR183" i="2"/>
  <c r="BR208" i="2"/>
  <c r="BR227" i="2"/>
  <c r="BR246" i="2"/>
  <c r="BR263" i="2"/>
  <c r="BR278" i="2"/>
  <c r="BR293" i="2"/>
  <c r="BR310" i="2"/>
  <c r="BR324" i="2"/>
  <c r="BR338" i="2"/>
  <c r="BR354" i="2"/>
  <c r="BR369" i="2"/>
  <c r="BR387" i="2"/>
  <c r="BR402" i="2"/>
  <c r="BR416" i="2"/>
  <c r="BR429" i="2"/>
  <c r="BR444" i="2"/>
  <c r="BR472" i="2"/>
  <c r="BR485" i="2"/>
  <c r="BR498" i="2"/>
  <c r="BR513" i="2"/>
  <c r="BR526" i="2"/>
  <c r="BR539" i="2"/>
  <c r="BR552" i="2"/>
  <c r="BR565" i="2"/>
  <c r="BR579" i="2"/>
  <c r="BR592" i="2"/>
  <c r="BR620" i="2"/>
  <c r="BR632" i="2"/>
  <c r="BR645" i="2"/>
  <c r="BR658" i="2"/>
  <c r="BR683" i="2"/>
  <c r="BR697" i="2"/>
  <c r="BR710" i="2"/>
  <c r="BR723" i="2"/>
  <c r="BR735" i="2"/>
  <c r="BR747" i="2"/>
  <c r="BR761" i="2"/>
  <c r="BR774" i="2"/>
  <c r="BR786" i="2"/>
  <c r="BR800" i="2"/>
  <c r="BR813" i="2"/>
  <c r="BR826" i="2"/>
  <c r="BR838" i="2"/>
  <c r="BR851" i="2"/>
  <c r="BR865" i="2"/>
  <c r="BR878" i="2"/>
  <c r="BR891" i="2"/>
  <c r="BR905" i="2"/>
  <c r="BR932" i="2"/>
  <c r="BR946" i="2"/>
  <c r="BR958" i="2"/>
  <c r="BS340" i="2"/>
  <c r="BS605" i="2"/>
  <c r="BS825" i="2"/>
  <c r="BS1057" i="2"/>
  <c r="BS1258" i="2"/>
  <c r="BS1420" i="2"/>
  <c r="BS1535" i="2"/>
  <c r="BS1629" i="2"/>
  <c r="BS1718" i="2"/>
  <c r="BS1784" i="2"/>
  <c r="BS1843" i="2"/>
  <c r="BS1903" i="2"/>
  <c r="BS1964" i="2"/>
  <c r="BS2025" i="2"/>
  <c r="BS2079" i="2"/>
  <c r="BS2132" i="2"/>
  <c r="BS355" i="2"/>
  <c r="BS608" i="2"/>
  <c r="BS834" i="2"/>
  <c r="BS1059" i="2"/>
  <c r="BS1270" i="2"/>
  <c r="BS1426" i="2"/>
  <c r="BS1541" i="2"/>
  <c r="BS1634" i="2"/>
  <c r="BS1719" i="2"/>
  <c r="BS1786" i="2"/>
  <c r="BS1848" i="2"/>
  <c r="BS1906" i="2"/>
  <c r="BS1968" i="2"/>
  <c r="BS2026" i="2"/>
  <c r="BS2080" i="2"/>
  <c r="BS2133" i="2"/>
  <c r="BS357" i="2"/>
  <c r="BS613" i="2"/>
  <c r="BS835" i="2"/>
  <c r="BS1073" i="2"/>
  <c r="BS1432" i="2"/>
  <c r="BS1544" i="2"/>
  <c r="BS1637" i="2"/>
  <c r="BS1720" i="2"/>
  <c r="BS1787" i="2"/>
  <c r="BS1849" i="2"/>
  <c r="BS1907" i="2"/>
  <c r="BS1969" i="2"/>
  <c r="BS2028" i="2"/>
  <c r="BS2081" i="2"/>
  <c r="BS2134" i="2"/>
  <c r="BS358" i="2"/>
  <c r="BS614" i="2"/>
  <c r="BS845" i="2"/>
  <c r="BS1080" i="2"/>
  <c r="BS1276" i="2"/>
  <c r="BS1547" i="2"/>
  <c r="BS1639" i="2"/>
  <c r="BS1724" i="2"/>
  <c r="BS1850" i="2"/>
  <c r="BS1908" i="2"/>
  <c r="BS1970" i="2"/>
  <c r="BS2029" i="2"/>
  <c r="BS2082" i="2"/>
  <c r="BS2135" i="2"/>
  <c r="BS428" i="2"/>
  <c r="BS674" i="2"/>
  <c r="BS896" i="2"/>
  <c r="BS1127" i="2"/>
  <c r="BS1325" i="2"/>
  <c r="BS1457" i="2"/>
  <c r="BS1568" i="2"/>
  <c r="BS1660" i="2"/>
  <c r="BS1744" i="2"/>
  <c r="BS1803" i="2"/>
  <c r="BS1864" i="2"/>
  <c r="BS1924" i="2"/>
  <c r="BS1987" i="2"/>
  <c r="BS2041" i="2"/>
  <c r="BS2096" i="2"/>
  <c r="BS2148" i="2"/>
  <c r="BS2188" i="2"/>
  <c r="BS2225" i="2"/>
  <c r="BS2272" i="2"/>
  <c r="BS2306" i="2"/>
  <c r="BS2394" i="2"/>
  <c r="BR9" i="2"/>
  <c r="BR42" i="2"/>
  <c r="BR83" i="2"/>
  <c r="BR111" i="2"/>
  <c r="BR140" i="2"/>
  <c r="BR168" i="2"/>
  <c r="BR195" i="2"/>
  <c r="BR214" i="2"/>
  <c r="BR236" i="2"/>
  <c r="BR253" i="2"/>
  <c r="BR268" i="2"/>
  <c r="BR286" i="2"/>
  <c r="BR300" i="2"/>
  <c r="BS2268" i="2"/>
  <c r="BS2393" i="2"/>
  <c r="BR41" i="2"/>
  <c r="BR134" i="2"/>
  <c r="BR213" i="2"/>
  <c r="BR267" i="2"/>
  <c r="BR314" i="2"/>
  <c r="BR355" i="2"/>
  <c r="BR390" i="2"/>
  <c r="BR421" i="2"/>
  <c r="BR460" i="2"/>
  <c r="BR490" i="2"/>
  <c r="BR527" i="2"/>
  <c r="BR555" i="2"/>
  <c r="BR585" i="2"/>
  <c r="BR622" i="2"/>
  <c r="BR684" i="2"/>
  <c r="BR713" i="2"/>
  <c r="BR740" i="2"/>
  <c r="BR776" i="2"/>
  <c r="BR804" i="2"/>
  <c r="BR839" i="2"/>
  <c r="BR868" i="2"/>
  <c r="BR898" i="2"/>
  <c r="BR934" i="2"/>
  <c r="BR982" i="2"/>
  <c r="BR998" i="2"/>
  <c r="BR1015" i="2"/>
  <c r="BR1034" i="2"/>
  <c r="BR1052" i="2"/>
  <c r="BR1068" i="2"/>
  <c r="BR1089" i="2"/>
  <c r="BR1104" i="2"/>
  <c r="BR1120" i="2"/>
  <c r="BR1141" i="2"/>
  <c r="BR1156" i="2"/>
  <c r="BR1173" i="2"/>
  <c r="BR1193" i="2"/>
  <c r="BR1210" i="2"/>
  <c r="BR1227" i="2"/>
  <c r="BR1247" i="2"/>
  <c r="BR1264" i="2"/>
  <c r="BR1280" i="2"/>
  <c r="BR1318" i="2"/>
  <c r="BR1333" i="2"/>
  <c r="BR1349" i="2"/>
  <c r="BR1366" i="2"/>
  <c r="BR1380" i="2"/>
  <c r="BR1394" i="2"/>
  <c r="BR1410" i="2"/>
  <c r="BR1426" i="2"/>
  <c r="BR1443" i="2"/>
  <c r="BR1460" i="2"/>
  <c r="BR1475" i="2"/>
  <c r="BR1489" i="2"/>
  <c r="BR1504" i="2"/>
  <c r="BR1519" i="2"/>
  <c r="BR1533" i="2"/>
  <c r="BR1547" i="2"/>
  <c r="BR1560" i="2"/>
  <c r="BR1574" i="2"/>
  <c r="BR1587" i="2"/>
  <c r="BR1601" i="2"/>
  <c r="BR1614" i="2"/>
  <c r="BR1628" i="2"/>
  <c r="BR1641" i="2"/>
  <c r="BR1655" i="2"/>
  <c r="BR1669" i="2"/>
  <c r="BR1682" i="2"/>
  <c r="BR1695" i="2"/>
  <c r="BR1709" i="2"/>
  <c r="BR1722" i="2"/>
  <c r="BR1735" i="2"/>
  <c r="BR1749" i="2"/>
  <c r="BR1762" i="2"/>
  <c r="BR1775" i="2"/>
  <c r="BR1802" i="2"/>
  <c r="BR1815" i="2"/>
  <c r="BR1827" i="2"/>
  <c r="BR1840" i="2"/>
  <c r="BR1852" i="2"/>
  <c r="BR1864" i="2"/>
  <c r="BR1877" i="2"/>
  <c r="BR1889" i="2"/>
  <c r="BR1901" i="2"/>
  <c r="BR1913" i="2"/>
  <c r="BR1925" i="2"/>
  <c r="BR1938" i="2"/>
  <c r="BR1950" i="2"/>
  <c r="BR1963" i="2"/>
  <c r="BR1975" i="2"/>
  <c r="BR1987" i="2"/>
  <c r="BR2000" i="2"/>
  <c r="BR2012" i="2"/>
  <c r="BR2025" i="2"/>
  <c r="BR2037" i="2"/>
  <c r="BR2049" i="2"/>
  <c r="BR2061" i="2"/>
  <c r="BR2074" i="2"/>
  <c r="BR2086" i="2"/>
  <c r="BR2099" i="2"/>
  <c r="BR2111" i="2"/>
  <c r="BR2123" i="2"/>
  <c r="BR2135" i="2"/>
  <c r="BR2147" i="2"/>
  <c r="BR2160" i="2"/>
  <c r="BR2184" i="2"/>
  <c r="BR2197" i="2"/>
  <c r="BR2209" i="2"/>
  <c r="BR2222" i="2"/>
  <c r="BR2234" i="2"/>
  <c r="BR2246" i="2"/>
  <c r="BR2259" i="2"/>
  <c r="BR2271" i="2"/>
  <c r="BR2284" i="2"/>
  <c r="BR2296" i="2"/>
  <c r="BR2309" i="2"/>
  <c r="BR2321" i="2"/>
  <c r="BR2334" i="2"/>
  <c r="BR2346" i="2"/>
  <c r="BR2358" i="2"/>
  <c r="BR2371" i="2"/>
  <c r="BR2383" i="2"/>
  <c r="BS2422" i="2"/>
  <c r="BR73" i="2"/>
  <c r="BR158" i="2"/>
  <c r="BR228" i="2"/>
  <c r="BR279" i="2"/>
  <c r="BR315" i="2"/>
  <c r="BR356" i="2"/>
  <c r="BR392" i="2"/>
  <c r="BR461" i="2"/>
  <c r="BR491" i="2"/>
  <c r="BR528" i="2"/>
  <c r="BR556" i="2"/>
  <c r="BR593" i="2"/>
  <c r="BR623" i="2"/>
  <c r="BR650" i="2"/>
  <c r="BR685" i="2"/>
  <c r="BR714" i="2"/>
  <c r="BR748" i="2"/>
  <c r="BR777" i="2"/>
  <c r="BR805" i="2"/>
  <c r="BR840" i="2"/>
  <c r="BR869" i="2"/>
  <c r="BR906" i="2"/>
  <c r="BR935" i="2"/>
  <c r="BR963" i="2"/>
  <c r="BR983" i="2"/>
  <c r="BR1016" i="2"/>
  <c r="BR1053" i="2"/>
  <c r="BR1069" i="2"/>
  <c r="BR1090" i="2"/>
  <c r="BR1105" i="2"/>
  <c r="BR1121" i="2"/>
  <c r="BR1142" i="2"/>
  <c r="BR1157" i="2"/>
  <c r="BR1174" i="2"/>
  <c r="BR1194" i="2"/>
  <c r="BR1212" i="2"/>
  <c r="BR1228" i="2"/>
  <c r="BR1249" i="2"/>
  <c r="BR1265" i="2"/>
  <c r="BR1281" i="2"/>
  <c r="BR1302" i="2"/>
  <c r="BR1319" i="2"/>
  <c r="BR1334" i="2"/>
  <c r="BR1352" i="2"/>
  <c r="BR1367" i="2"/>
  <c r="BR1381" i="2"/>
  <c r="BR1395" i="2"/>
  <c r="BR1412" i="2"/>
  <c r="BR1429" i="2"/>
  <c r="BR1444" i="2"/>
  <c r="BR1461" i="2"/>
  <c r="BR1476" i="2"/>
  <c r="BR1490" i="2"/>
  <c r="BR1507" i="2"/>
  <c r="BR1520" i="2"/>
  <c r="BR1535" i="2"/>
  <c r="BR1548" i="2"/>
  <c r="BR1561" i="2"/>
  <c r="BR1575" i="2"/>
  <c r="BR1588" i="2"/>
  <c r="BR1602" i="2"/>
  <c r="BR1615" i="2"/>
  <c r="BR1629" i="2"/>
  <c r="BR1643" i="2"/>
  <c r="BR1656" i="2"/>
  <c r="BR1683" i="2"/>
  <c r="BR1696" i="2"/>
  <c r="BR1710" i="2"/>
  <c r="BR1723" i="2"/>
  <c r="BR1736" i="2"/>
  <c r="BR1750" i="2"/>
  <c r="BR1763" i="2"/>
  <c r="BR1776" i="2"/>
  <c r="BR1790" i="2"/>
  <c r="BR1803" i="2"/>
  <c r="BR1816" i="2"/>
  <c r="BR1828" i="2"/>
  <c r="BR1841" i="2"/>
  <c r="BR1853" i="2"/>
  <c r="BR1865" i="2"/>
  <c r="BR1878" i="2"/>
  <c r="BR1890" i="2"/>
  <c r="BR1902" i="2"/>
  <c r="BR1914" i="2"/>
  <c r="BR1926" i="2"/>
  <c r="BR1939" i="2"/>
  <c r="BR1951" i="2"/>
  <c r="BR1964" i="2"/>
  <c r="BR1976" i="2"/>
  <c r="BR1988" i="2"/>
  <c r="BR2001" i="2"/>
  <c r="BR2013" i="2"/>
  <c r="BR2026" i="2"/>
  <c r="BR2038" i="2"/>
  <c r="BR2050" i="2"/>
  <c r="BR2062" i="2"/>
  <c r="BR2075" i="2"/>
  <c r="BR2087" i="2"/>
  <c r="BR2100" i="2"/>
  <c r="BR2112" i="2"/>
  <c r="BR2124" i="2"/>
  <c r="BR2136" i="2"/>
  <c r="BR2149" i="2"/>
  <c r="BR2161" i="2"/>
  <c r="BR2173" i="2"/>
  <c r="BR2198" i="2"/>
  <c r="BR2210" i="2"/>
  <c r="BR2223" i="2"/>
  <c r="BR2235" i="2"/>
  <c r="BR2248" i="2"/>
  <c r="BS2173" i="2"/>
  <c r="BS2303" i="2"/>
  <c r="BS2423" i="2"/>
  <c r="BR74" i="2"/>
  <c r="BR159" i="2"/>
  <c r="BR229" i="2"/>
  <c r="BR280" i="2"/>
  <c r="BR325" i="2"/>
  <c r="BR357" i="2"/>
  <c r="BR394" i="2"/>
  <c r="BR432" i="2"/>
  <c r="BR462" i="2"/>
  <c r="BR500" i="2"/>
  <c r="BR529" i="2"/>
  <c r="BR557" i="2"/>
  <c r="BR594" i="2"/>
  <c r="BR624" i="2"/>
  <c r="BR659" i="2"/>
  <c r="BR686" i="2"/>
  <c r="BR716" i="2"/>
  <c r="BR749" i="2"/>
  <c r="BR778" i="2"/>
  <c r="BR814" i="2"/>
  <c r="BR841" i="2"/>
  <c r="BR870" i="2"/>
  <c r="BR907" i="2"/>
  <c r="BR936" i="2"/>
  <c r="BR968" i="2"/>
  <c r="BR984" i="2"/>
  <c r="BR1000" i="2"/>
  <c r="BR1020" i="2"/>
  <c r="BR1036" i="2"/>
  <c r="BR1054" i="2"/>
  <c r="BR1073" i="2"/>
  <c r="BR1091" i="2"/>
  <c r="BR1106" i="2"/>
  <c r="BR1126" i="2"/>
  <c r="BR1143" i="2"/>
  <c r="BR1158" i="2"/>
  <c r="BR1179" i="2"/>
  <c r="BR1196" i="2"/>
  <c r="BR1213" i="2"/>
  <c r="BR1233" i="2"/>
  <c r="BR1250" i="2"/>
  <c r="BR1266" i="2"/>
  <c r="BR1286" i="2"/>
  <c r="BR1304" i="2"/>
  <c r="BR1320" i="2"/>
  <c r="BR1335" i="2"/>
  <c r="BR1353" i="2"/>
  <c r="BR1368" i="2"/>
  <c r="BR1382" i="2"/>
  <c r="BR1397" i="2"/>
  <c r="BR1413" i="2"/>
  <c r="BR1430" i="2"/>
  <c r="BR1445" i="2"/>
  <c r="BR1462" i="2"/>
  <c r="BR1477" i="2"/>
  <c r="BR1491" i="2"/>
  <c r="BR1508" i="2"/>
  <c r="BR1521" i="2"/>
  <c r="BR1536" i="2"/>
  <c r="BR1549" i="2"/>
  <c r="BR1562" i="2"/>
  <c r="BR1576" i="2"/>
  <c r="BR1589" i="2"/>
  <c r="BR1603" i="2"/>
  <c r="BR1616" i="2"/>
  <c r="BR1631" i="2"/>
  <c r="BR1644" i="2"/>
  <c r="BR1657" i="2"/>
  <c r="BR1671" i="2"/>
  <c r="BR1684" i="2"/>
  <c r="BR1697" i="2"/>
  <c r="BR1711" i="2"/>
  <c r="BR1724" i="2"/>
  <c r="BR1737" i="2"/>
  <c r="BR1764" i="2"/>
  <c r="BR1778" i="2"/>
  <c r="BR1791" i="2"/>
  <c r="BR1804" i="2"/>
  <c r="BR1817" i="2"/>
  <c r="BR1829" i="2"/>
  <c r="BR1842" i="2"/>
  <c r="BR1854" i="2"/>
  <c r="BR1866" i="2"/>
  <c r="BR1879" i="2"/>
  <c r="BR1891" i="2"/>
  <c r="BR1903" i="2"/>
  <c r="BR1915" i="2"/>
  <c r="BR1927" i="2"/>
  <c r="BR1940" i="2"/>
  <c r="BR1952" i="2"/>
  <c r="BR1965" i="2"/>
  <c r="BR1977" i="2"/>
  <c r="BR1989" i="2"/>
  <c r="BR2002" i="2"/>
  <c r="BR2014" i="2"/>
  <c r="BS2304" i="2"/>
  <c r="BS2424" i="2"/>
  <c r="BR75" i="2"/>
  <c r="BR160" i="2"/>
  <c r="BR234" i="2"/>
  <c r="BR281" i="2"/>
  <c r="BR326" i="2"/>
  <c r="BR360" i="2"/>
  <c r="BR404" i="2"/>
  <c r="BR433" i="2"/>
  <c r="BR465" i="2"/>
  <c r="BR501" i="2"/>
  <c r="BR566" i="2"/>
  <c r="BR596" i="2"/>
  <c r="BR625" i="2"/>
  <c r="BR660" i="2"/>
  <c r="BR687" i="2"/>
  <c r="BR724" i="2"/>
  <c r="BR750" i="2"/>
  <c r="BR779" i="2"/>
  <c r="BR815" i="2"/>
  <c r="BR842" i="2"/>
  <c r="BR879" i="2"/>
  <c r="BR908" i="2"/>
  <c r="BR937" i="2"/>
  <c r="BR969" i="2"/>
  <c r="BR985" i="2"/>
  <c r="BR1001" i="2"/>
  <c r="BR1021" i="2"/>
  <c r="BR1037" i="2"/>
  <c r="BR1055" i="2"/>
  <c r="BR1074" i="2"/>
  <c r="BR1092" i="2"/>
  <c r="BR1107" i="2"/>
  <c r="BR1127" i="2"/>
  <c r="BR1144" i="2"/>
  <c r="BR1159" i="2"/>
  <c r="BR1180" i="2"/>
  <c r="BR1197" i="2"/>
  <c r="BR1214" i="2"/>
  <c r="BR1234" i="2"/>
  <c r="BR1251" i="2"/>
  <c r="BR1267" i="2"/>
  <c r="BR1287" i="2"/>
  <c r="BR1305" i="2"/>
  <c r="BR1321" i="2"/>
  <c r="BR1338" i="2"/>
  <c r="BR1369" i="2"/>
  <c r="BR1383" i="2"/>
  <c r="BR1398" i="2"/>
  <c r="BR1416" i="2"/>
  <c r="BR1431" i="2"/>
  <c r="BR1446" i="2"/>
  <c r="BR1463" i="2"/>
  <c r="BR1478" i="2"/>
  <c r="BR1494" i="2"/>
  <c r="BR1509" i="2"/>
  <c r="BR1523" i="2"/>
  <c r="BR1537" i="2"/>
  <c r="BR1550" i="2"/>
  <c r="BR1563" i="2"/>
  <c r="BR1577" i="2"/>
  <c r="BR1604" i="2"/>
  <c r="BR1618" i="2"/>
  <c r="BR1632" i="2"/>
  <c r="BR1659" i="2"/>
  <c r="BR1672" i="2"/>
  <c r="BR1685" i="2"/>
  <c r="BR1699" i="2"/>
  <c r="BR1712" i="2"/>
  <c r="BR1725" i="2"/>
  <c r="BR1738" i="2"/>
  <c r="BR1752" i="2"/>
  <c r="BR1766" i="2"/>
  <c r="BR1779" i="2"/>
  <c r="BR1792" i="2"/>
  <c r="BR1805" i="2"/>
  <c r="BR1818" i="2"/>
  <c r="BR1830" i="2"/>
  <c r="BR1843" i="2"/>
  <c r="BR1855" i="2"/>
  <c r="BS2187" i="2"/>
  <c r="BS2425" i="2"/>
  <c r="BR76" i="2"/>
  <c r="BR161" i="2"/>
  <c r="BR235" i="2"/>
  <c r="BR285" i="2"/>
  <c r="BR327" i="2"/>
  <c r="BR361" i="2"/>
  <c r="BR405" i="2"/>
  <c r="BR434" i="2"/>
  <c r="BR473" i="2"/>
  <c r="BR502" i="2"/>
  <c r="BR531" i="2"/>
  <c r="BR567" i="2"/>
  <c r="BR597" i="2"/>
  <c r="BR633" i="2"/>
  <c r="BR661" i="2"/>
  <c r="BR688" i="2"/>
  <c r="BR725" i="2"/>
  <c r="BR752" i="2"/>
  <c r="BR787" i="2"/>
  <c r="BR843" i="2"/>
  <c r="BR880" i="2"/>
  <c r="BR909" i="2"/>
  <c r="BR947" i="2"/>
  <c r="BR970" i="2"/>
  <c r="BR986" i="2"/>
  <c r="BR1002" i="2"/>
  <c r="BR1022" i="2"/>
  <c r="BR1040" i="2"/>
  <c r="BR1056" i="2"/>
  <c r="BR1076" i="2"/>
  <c r="BR1093" i="2"/>
  <c r="BR1108" i="2"/>
  <c r="BR1128" i="2"/>
  <c r="BR1145" i="2"/>
  <c r="BR1160" i="2"/>
  <c r="BR1181" i="2"/>
  <c r="BR1199" i="2"/>
  <c r="BR1215" i="2"/>
  <c r="BR1235" i="2"/>
  <c r="BR1252" i="2"/>
  <c r="BR1268" i="2"/>
  <c r="BR1288" i="2"/>
  <c r="BR1306" i="2"/>
  <c r="BR1322" i="2"/>
  <c r="BR1340" i="2"/>
  <c r="BR1355" i="2"/>
  <c r="BR1370" i="2"/>
  <c r="BR1384" i="2"/>
  <c r="BR1417" i="2"/>
  <c r="BR1432" i="2"/>
  <c r="BR1448" i="2"/>
  <c r="BR1464" i="2"/>
  <c r="BR1479" i="2"/>
  <c r="BR1495" i="2"/>
  <c r="BR1510" i="2"/>
  <c r="BR1524" i="2"/>
  <c r="BR1538" i="2"/>
  <c r="BR1551" i="2"/>
  <c r="BR1564" i="2"/>
  <c r="BR1578" i="2"/>
  <c r="BR1591" i="2"/>
  <c r="BR1606" i="2"/>
  <c r="BR1619" i="2"/>
  <c r="BR1633" i="2"/>
  <c r="BR1646" i="2"/>
  <c r="BR1660" i="2"/>
  <c r="BR1673" i="2"/>
  <c r="BR1686" i="2"/>
  <c r="BR1700" i="2"/>
  <c r="BR1713" i="2"/>
  <c r="BR1726" i="2"/>
  <c r="BR1739" i="2"/>
  <c r="BR1754" i="2"/>
  <c r="BR1767" i="2"/>
  <c r="BR1780" i="2"/>
  <c r="BR1793" i="2"/>
  <c r="BR1806" i="2"/>
  <c r="BR1819" i="2"/>
  <c r="BR1831" i="2"/>
  <c r="BR1844" i="2"/>
  <c r="BR1856" i="2"/>
  <c r="BS2217" i="2"/>
  <c r="BS2341" i="2"/>
  <c r="BS2455" i="2"/>
  <c r="BR102" i="2"/>
  <c r="BR185" i="2"/>
  <c r="BR248" i="2"/>
  <c r="BR294" i="2"/>
  <c r="BR328" i="2"/>
  <c r="BR370" i="2"/>
  <c r="BR406" i="2"/>
  <c r="BR435" i="2"/>
  <c r="BR474" i="2"/>
  <c r="BR503" i="2"/>
  <c r="BR540" i="2"/>
  <c r="BR569" i="2"/>
  <c r="BR598" i="2"/>
  <c r="BR634" i="2"/>
  <c r="BR662" i="2"/>
  <c r="BR698" i="2"/>
  <c r="BR726" i="2"/>
  <c r="BR817" i="2"/>
  <c r="BR852" i="2"/>
  <c r="BR881" i="2"/>
  <c r="BR910" i="2"/>
  <c r="BR948" i="2"/>
  <c r="BR971" i="2"/>
  <c r="BR987" i="2"/>
  <c r="BR1007" i="2"/>
  <c r="BR1023" i="2"/>
  <c r="BR1041" i="2"/>
  <c r="BR1060" i="2"/>
  <c r="BR1077" i="2"/>
  <c r="BR1094" i="2"/>
  <c r="BR1113" i="2"/>
  <c r="BR1129" i="2"/>
  <c r="BR1146" i="2"/>
  <c r="BR1164" i="2"/>
  <c r="BR1182" i="2"/>
  <c r="BR1200" i="2"/>
  <c r="BR1220" i="2"/>
  <c r="BR1236" i="2"/>
  <c r="BR1253" i="2"/>
  <c r="BR1272" i="2"/>
  <c r="BR1289" i="2"/>
  <c r="BR1307" i="2"/>
  <c r="BR1325" i="2"/>
  <c r="BR1341" i="2"/>
  <c r="BR1356" i="2"/>
  <c r="BR1371" i="2"/>
  <c r="BR1385" i="2"/>
  <c r="BR1403" i="2"/>
  <c r="BR1418" i="2"/>
  <c r="BR1433" i="2"/>
  <c r="BR1449" i="2"/>
  <c r="BR1465" i="2"/>
  <c r="BR1482" i="2"/>
  <c r="BR1496" i="2"/>
  <c r="BR1511" i="2"/>
  <c r="BR1525" i="2"/>
  <c r="BR1539" i="2"/>
  <c r="BR1552" i="2"/>
  <c r="BR1565" i="2"/>
  <c r="BR1579" i="2"/>
  <c r="BR1593" i="2"/>
  <c r="BR1607" i="2"/>
  <c r="BR1620" i="2"/>
  <c r="BR1634" i="2"/>
  <c r="BR1647" i="2"/>
  <c r="BR1661" i="2"/>
  <c r="BR1674" i="2"/>
  <c r="BR1687" i="2"/>
  <c r="BR1701" i="2"/>
  <c r="BR1714" i="2"/>
  <c r="BR1741" i="2"/>
  <c r="BR1755" i="2"/>
  <c r="BR1768" i="2"/>
  <c r="BR1781" i="2"/>
  <c r="BR1794" i="2"/>
  <c r="BR1807" i="2"/>
  <c r="BR1820" i="2"/>
  <c r="BR1832" i="2"/>
  <c r="BR1845" i="2"/>
  <c r="BS2222" i="2"/>
  <c r="BS2342" i="2"/>
  <c r="BS2456" i="2"/>
  <c r="BR103" i="2"/>
  <c r="BR186" i="2"/>
  <c r="BR250" i="2"/>
  <c r="BR329" i="2"/>
  <c r="BR407" i="2"/>
  <c r="BR445" i="2"/>
  <c r="BR476" i="2"/>
  <c r="BR504" i="2"/>
  <c r="BR541" i="2"/>
  <c r="BR570" i="2"/>
  <c r="BR608" i="2"/>
  <c r="BR635" i="2"/>
  <c r="BR663" i="2"/>
  <c r="BR699" i="2"/>
  <c r="BR727" i="2"/>
  <c r="BR762" i="2"/>
  <c r="BR789" i="2"/>
  <c r="BR818" i="2"/>
  <c r="BR853" i="2"/>
  <c r="BR882" i="2"/>
  <c r="BR920" i="2"/>
  <c r="BR949" i="2"/>
  <c r="BR972" i="2"/>
  <c r="BR989" i="2"/>
  <c r="BR1008" i="2"/>
  <c r="BR1024" i="2"/>
  <c r="BR1042" i="2"/>
  <c r="BR1061" i="2"/>
  <c r="BR1078" i="2"/>
  <c r="BR1095" i="2"/>
  <c r="BR1114" i="2"/>
  <c r="BR1131" i="2"/>
  <c r="BR1147" i="2"/>
  <c r="BR1165" i="2"/>
  <c r="BR1184" i="2"/>
  <c r="BR1201" i="2"/>
  <c r="BR1221" i="2"/>
  <c r="BR1237" i="2"/>
  <c r="BR1254" i="2"/>
  <c r="BR1290" i="2"/>
  <c r="BR1308" i="2"/>
  <c r="BR1326" i="2"/>
  <c r="BR1342" i="2"/>
  <c r="BR1357" i="2"/>
  <c r="BR1386" i="2"/>
  <c r="BR1404" i="2"/>
  <c r="BR1419" i="2"/>
  <c r="BR1450" i="2"/>
  <c r="BR1466" i="2"/>
  <c r="BR1483" i="2"/>
  <c r="BR1497" i="2"/>
  <c r="BR1512" i="2"/>
  <c r="BR1526" i="2"/>
  <c r="BR1540" i="2"/>
  <c r="BR1553" i="2"/>
  <c r="BR1567" i="2"/>
  <c r="BR1594" i="2"/>
  <c r="BR1608" i="2"/>
  <c r="BR1621" i="2"/>
  <c r="BR1635" i="2"/>
  <c r="BR1648" i="2"/>
  <c r="BR1662" i="2"/>
  <c r="BR1675" i="2"/>
  <c r="BR1688" i="2"/>
  <c r="BR1702" i="2"/>
  <c r="BR1715" i="2"/>
  <c r="BR1729" i="2"/>
  <c r="BR1742" i="2"/>
  <c r="BS2223" i="2"/>
  <c r="BS2343" i="2"/>
  <c r="BS2457" i="2"/>
  <c r="BR104" i="2"/>
  <c r="BR189" i="2"/>
  <c r="BR251" i="2"/>
  <c r="BR298" i="2"/>
  <c r="BR339" i="2"/>
  <c r="BR374" i="2"/>
  <c r="BR408" i="2"/>
  <c r="BR446" i="2"/>
  <c r="BR477" i="2"/>
  <c r="BR514" i="2"/>
  <c r="BR542" i="2"/>
  <c r="BR572" i="2"/>
  <c r="BR609" i="2"/>
  <c r="BR636" i="2"/>
  <c r="BR671" i="2"/>
  <c r="BR700" i="2"/>
  <c r="BS2224" i="2"/>
  <c r="BS2344" i="2"/>
  <c r="BR8" i="2"/>
  <c r="BR105" i="2"/>
  <c r="BR190" i="2"/>
  <c r="BR252" i="2"/>
  <c r="BR299" i="2"/>
  <c r="BR340" i="2"/>
  <c r="BR375" i="2"/>
  <c r="BR417" i="2"/>
  <c r="BR448" i="2"/>
  <c r="BR478" i="2"/>
  <c r="BR515" i="2"/>
  <c r="BR543" i="2"/>
  <c r="BR580" i="2"/>
  <c r="BR637" i="2"/>
  <c r="BR672" i="2"/>
  <c r="BR701" i="2"/>
  <c r="BS2254" i="2"/>
  <c r="BS2379" i="2"/>
  <c r="BR28" i="2"/>
  <c r="BR130" i="2"/>
  <c r="BR264" i="2"/>
  <c r="BR311" i="2"/>
  <c r="BR342" i="2"/>
  <c r="BR376" i="2"/>
  <c r="BR418" i="2"/>
  <c r="BR449" i="2"/>
  <c r="BR486" i="2"/>
  <c r="BR516" i="2"/>
  <c r="BR544" i="2"/>
  <c r="BR581" i="2"/>
  <c r="BR611" i="2"/>
  <c r="BS2255" i="2"/>
  <c r="BS2380" i="2"/>
  <c r="BR39" i="2"/>
  <c r="BR132" i="2"/>
  <c r="BR210" i="2"/>
  <c r="BR265" i="2"/>
  <c r="BR312" i="2"/>
  <c r="BR344" i="2"/>
  <c r="BR388" i="2"/>
  <c r="BR419" i="2"/>
  <c r="BR450" i="2"/>
  <c r="BR488" i="2"/>
  <c r="BR517" i="2"/>
  <c r="BR553" i="2"/>
  <c r="BR582" i="2"/>
  <c r="BR612" i="2"/>
  <c r="BR647" i="2"/>
  <c r="BR674" i="2"/>
  <c r="BR711" i="2"/>
  <c r="BS2259" i="2"/>
  <c r="BS2392" i="2"/>
  <c r="BR40" i="2"/>
  <c r="BR133" i="2"/>
  <c r="BR212" i="2"/>
  <c r="BR266" i="2"/>
  <c r="BR313" i="2"/>
  <c r="BR345" i="2"/>
  <c r="BR389" i="2"/>
  <c r="BR420" i="2"/>
  <c r="BR459" i="2"/>
  <c r="BR489" i="2"/>
  <c r="BR518" i="2"/>
  <c r="BR554" i="2"/>
  <c r="BR584" i="2"/>
  <c r="BR621" i="2"/>
  <c r="BR648" i="2"/>
  <c r="BR675" i="2"/>
  <c r="BR712" i="2"/>
  <c r="BR775" i="2"/>
  <c r="BR803" i="2"/>
  <c r="BR831" i="2"/>
  <c r="BR867" i="2"/>
  <c r="BR897" i="2"/>
  <c r="BR933" i="2"/>
  <c r="BR961" i="2"/>
  <c r="BR981" i="2"/>
  <c r="BR997" i="2"/>
  <c r="BR1013" i="2"/>
  <c r="BR1033" i="2"/>
  <c r="BR1050" i="2"/>
  <c r="BR1088" i="2"/>
  <c r="BR1103" i="2"/>
  <c r="BR1119" i="2"/>
  <c r="BR1140" i="2"/>
  <c r="BR1155" i="2"/>
  <c r="BR1172" i="2"/>
  <c r="BR1192" i="2"/>
  <c r="BR1209" i="2"/>
  <c r="BR1226" i="2"/>
  <c r="BR1246" i="2"/>
  <c r="BR1263" i="2"/>
  <c r="BR791" i="2"/>
  <c r="BR884" i="2"/>
  <c r="BR973" i="2"/>
  <c r="BR1025" i="2"/>
  <c r="BR1079" i="2"/>
  <c r="BR1132" i="2"/>
  <c r="BR1185" i="2"/>
  <c r="BR1238" i="2"/>
  <c r="BR1278" i="2"/>
  <c r="BR1329" i="2"/>
  <c r="BR1361" i="2"/>
  <c r="BR1405" i="2"/>
  <c r="BR1438" i="2"/>
  <c r="BR1474" i="2"/>
  <c r="BR1514" i="2"/>
  <c r="BR1545" i="2"/>
  <c r="BR1582" i="2"/>
  <c r="BR1611" i="2"/>
  <c r="BR1640" i="2"/>
  <c r="BR1677" i="2"/>
  <c r="BR1707" i="2"/>
  <c r="BR1743" i="2"/>
  <c r="BR1770" i="2"/>
  <c r="BR1796" i="2"/>
  <c r="BR1822" i="2"/>
  <c r="BR1847" i="2"/>
  <c r="BR1867" i="2"/>
  <c r="BR1883" i="2"/>
  <c r="BR1898" i="2"/>
  <c r="BR1916" i="2"/>
  <c r="BR1947" i="2"/>
  <c r="BR1966" i="2"/>
  <c r="BR1981" i="2"/>
  <c r="BR1996" i="2"/>
  <c r="BR2015" i="2"/>
  <c r="BR2030" i="2"/>
  <c r="BR2044" i="2"/>
  <c r="BR2058" i="2"/>
  <c r="BR2073" i="2"/>
  <c r="BR2089" i="2"/>
  <c r="BR2104" i="2"/>
  <c r="BR2118" i="2"/>
  <c r="BR2132" i="2"/>
  <c r="BR2146" i="2"/>
  <c r="BR2163" i="2"/>
  <c r="BR2177" i="2"/>
  <c r="BR2192" i="2"/>
  <c r="BR2206" i="2"/>
  <c r="BR2221" i="2"/>
  <c r="BR2237" i="2"/>
  <c r="BR2252" i="2"/>
  <c r="BR2265" i="2"/>
  <c r="BR2279" i="2"/>
  <c r="BR2319" i="2"/>
  <c r="BR2347" i="2"/>
  <c r="BR2360" i="2"/>
  <c r="BR2374" i="2"/>
  <c r="BR2400" i="2"/>
  <c r="BR2412" i="2"/>
  <c r="BR2425" i="2"/>
  <c r="BR2437" i="2"/>
  <c r="BR2450" i="2"/>
  <c r="BR646" i="2"/>
  <c r="BR792" i="2"/>
  <c r="BR892" i="2"/>
  <c r="BR974" i="2"/>
  <c r="BR1026" i="2"/>
  <c r="BR1080" i="2"/>
  <c r="BR1133" i="2"/>
  <c r="BR1186" i="2"/>
  <c r="BR1239" i="2"/>
  <c r="BR1292" i="2"/>
  <c r="BR1330" i="2"/>
  <c r="BR1365" i="2"/>
  <c r="BR1406" i="2"/>
  <c r="BR1439" i="2"/>
  <c r="BR1484" i="2"/>
  <c r="BR1515" i="2"/>
  <c r="BR1546" i="2"/>
  <c r="BR1583" i="2"/>
  <c r="BR1612" i="2"/>
  <c r="BR1649" i="2"/>
  <c r="BR1678" i="2"/>
  <c r="BR1708" i="2"/>
  <c r="BR1744" i="2"/>
  <c r="BR1771" i="2"/>
  <c r="BR1797" i="2"/>
  <c r="BR1823" i="2"/>
  <c r="BR1848" i="2"/>
  <c r="BR1868" i="2"/>
  <c r="BR1884" i="2"/>
  <c r="BR1899" i="2"/>
  <c r="BR1917" i="2"/>
  <c r="BR1932" i="2"/>
  <c r="BR1948" i="2"/>
  <c r="BR1982" i="2"/>
  <c r="BR1998" i="2"/>
  <c r="BR2016" i="2"/>
  <c r="BR2045" i="2"/>
  <c r="BR2090" i="2"/>
  <c r="BR2105" i="2"/>
  <c r="BR2119" i="2"/>
  <c r="BR2133" i="2"/>
  <c r="BR2150" i="2"/>
  <c r="BR2164" i="2"/>
  <c r="BR2178" i="2"/>
  <c r="BR2193" i="2"/>
  <c r="BR2207" i="2"/>
  <c r="BR2224" i="2"/>
  <c r="BR2253" i="2"/>
  <c r="BR2266" i="2"/>
  <c r="BR2280" i="2"/>
  <c r="BR2293" i="2"/>
  <c r="BR2306" i="2"/>
  <c r="BR2320" i="2"/>
  <c r="BR2335" i="2"/>
  <c r="BR2348" i="2"/>
  <c r="BR2361" i="2"/>
  <c r="BR2375" i="2"/>
  <c r="BR2389" i="2"/>
  <c r="BR2401" i="2"/>
  <c r="BR2413" i="2"/>
  <c r="BR2426" i="2"/>
  <c r="BR2438" i="2"/>
  <c r="BR2451" i="2"/>
  <c r="BR673" i="2"/>
  <c r="BR801" i="2"/>
  <c r="BR893" i="2"/>
  <c r="BR975" i="2"/>
  <c r="BR1028" i="2"/>
  <c r="BR1081" i="2"/>
  <c r="BR1134" i="2"/>
  <c r="BR1187" i="2"/>
  <c r="BR1240" i="2"/>
  <c r="BR1293" i="2"/>
  <c r="BR1331" i="2"/>
  <c r="BR1373" i="2"/>
  <c r="BR1407" i="2"/>
  <c r="BR1442" i="2"/>
  <c r="BR1516" i="2"/>
  <c r="BR1584" i="2"/>
  <c r="BR1613" i="2"/>
  <c r="BR1650" i="2"/>
  <c r="BR1680" i="2"/>
  <c r="BR1717" i="2"/>
  <c r="BR1746" i="2"/>
  <c r="BR1772" i="2"/>
  <c r="BR1798" i="2"/>
  <c r="BR1824" i="2"/>
  <c r="BR1849" i="2"/>
  <c r="BR1869" i="2"/>
  <c r="BR1885" i="2"/>
  <c r="BR1900" i="2"/>
  <c r="BR1918" i="2"/>
  <c r="BR1933" i="2"/>
  <c r="BR1949" i="2"/>
  <c r="BR1968" i="2"/>
  <c r="BR1983" i="2"/>
  <c r="BR1999" i="2"/>
  <c r="BR2017" i="2"/>
  <c r="BR2032" i="2"/>
  <c r="BR2046" i="2"/>
  <c r="BR2060" i="2"/>
  <c r="BR2077" i="2"/>
  <c r="BR2091" i="2"/>
  <c r="BR2120" i="2"/>
  <c r="BR2134" i="2"/>
  <c r="BR2151" i="2"/>
  <c r="BR2165" i="2"/>
  <c r="BR2179" i="2"/>
  <c r="BR2194" i="2"/>
  <c r="BR2208" i="2"/>
  <c r="BR2225" i="2"/>
  <c r="BR2239" i="2"/>
  <c r="BR2254" i="2"/>
  <c r="BR2267" i="2"/>
  <c r="BR2281" i="2"/>
  <c r="BR2294" i="2"/>
  <c r="BR2308" i="2"/>
  <c r="BR2322" i="2"/>
  <c r="BR2336" i="2"/>
  <c r="BR2349" i="2"/>
  <c r="BR2362" i="2"/>
  <c r="BR2376" i="2"/>
  <c r="BR2390" i="2"/>
  <c r="BR2402" i="2"/>
  <c r="BR2414" i="2"/>
  <c r="BR2427" i="2"/>
  <c r="BR2439" i="2"/>
  <c r="BR2452" i="2"/>
  <c r="BR702" i="2"/>
  <c r="BR802" i="2"/>
  <c r="BR894" i="2"/>
  <c r="BR976" i="2"/>
  <c r="BR1029" i="2"/>
  <c r="BR1082" i="2"/>
  <c r="BR1136" i="2"/>
  <c r="BR1188" i="2"/>
  <c r="BR1241" i="2"/>
  <c r="BR1294" i="2"/>
  <c r="BR1332" i="2"/>
  <c r="BR1374" i="2"/>
  <c r="BR1408" i="2"/>
  <c r="BR1451" i="2"/>
  <c r="BR1486" i="2"/>
  <c r="BR1518" i="2"/>
  <c r="BR1556" i="2"/>
  <c r="BR1585" i="2"/>
  <c r="BR1622" i="2"/>
  <c r="BR1651" i="2"/>
  <c r="BR1681" i="2"/>
  <c r="BR1718" i="2"/>
  <c r="BR1747" i="2"/>
  <c r="BR1773" i="2"/>
  <c r="BR1800" i="2"/>
  <c r="BR1825" i="2"/>
  <c r="BR1850" i="2"/>
  <c r="BR1870" i="2"/>
  <c r="BR1886" i="2"/>
  <c r="BR1904" i="2"/>
  <c r="BR1919" i="2"/>
  <c r="BR1934" i="2"/>
  <c r="BR1953" i="2"/>
  <c r="BR1969" i="2"/>
  <c r="BR1984" i="2"/>
  <c r="BR2003" i="2"/>
  <c r="BR2019" i="2"/>
  <c r="BR2033" i="2"/>
  <c r="BR2047" i="2"/>
  <c r="BR2063" i="2"/>
  <c r="BR2078" i="2"/>
  <c r="BR2092" i="2"/>
  <c r="BR2107" i="2"/>
  <c r="BR2121" i="2"/>
  <c r="BR2137" i="2"/>
  <c r="BR2152" i="2"/>
  <c r="BR2166" i="2"/>
  <c r="BR2180" i="2"/>
  <c r="BR2195" i="2"/>
  <c r="BR2211" i="2"/>
  <c r="BR2226" i="2"/>
  <c r="BR2240" i="2"/>
  <c r="BR2255" i="2"/>
  <c r="BR2268" i="2"/>
  <c r="BR2282" i="2"/>
  <c r="BR2295" i="2"/>
  <c r="BR2310" i="2"/>
  <c r="BR2323" i="2"/>
  <c r="BR2337" i="2"/>
  <c r="BR2350" i="2"/>
  <c r="BR2363" i="2"/>
  <c r="BR2377" i="2"/>
  <c r="BR2391" i="2"/>
  <c r="BR2403" i="2"/>
  <c r="BR2415" i="2"/>
  <c r="BR2440" i="2"/>
  <c r="BR2453" i="2"/>
  <c r="BR728" i="2"/>
  <c r="BR827" i="2"/>
  <c r="BR921" i="2"/>
  <c r="BR990" i="2"/>
  <c r="BR1043" i="2"/>
  <c r="BR1096" i="2"/>
  <c r="BR1148" i="2"/>
  <c r="BR1202" i="2"/>
  <c r="BR1256" i="2"/>
  <c r="BR1295" i="2"/>
  <c r="BR1377" i="2"/>
  <c r="BR1409" i="2"/>
  <c r="BR1452" i="2"/>
  <c r="BR1487" i="2"/>
  <c r="BR1527" i="2"/>
  <c r="BR1557" i="2"/>
  <c r="BR1586" i="2"/>
  <c r="BR1624" i="2"/>
  <c r="BR1652" i="2"/>
  <c r="BR1689" i="2"/>
  <c r="BR1719" i="2"/>
  <c r="BR1748" i="2"/>
  <c r="BR1774" i="2"/>
  <c r="BR1801" i="2"/>
  <c r="BR1826" i="2"/>
  <c r="BR1851" i="2"/>
  <c r="BR1871" i="2"/>
  <c r="BR1887" i="2"/>
  <c r="BR1905" i="2"/>
  <c r="BR1920" i="2"/>
  <c r="BR1935" i="2"/>
  <c r="BR1954" i="2"/>
  <c r="BR1970" i="2"/>
  <c r="BR1985" i="2"/>
  <c r="BR2004" i="2"/>
  <c r="BR2020" i="2"/>
  <c r="BR2034" i="2"/>
  <c r="BR2048" i="2"/>
  <c r="BR2064" i="2"/>
  <c r="BR2079" i="2"/>
  <c r="BR2093" i="2"/>
  <c r="BR2108" i="2"/>
  <c r="BR2122" i="2"/>
  <c r="BR2153" i="2"/>
  <c r="BR2167" i="2"/>
  <c r="BR2181" i="2"/>
  <c r="BR2196" i="2"/>
  <c r="BR2213" i="2"/>
  <c r="BR2227" i="2"/>
  <c r="BR2241" i="2"/>
  <c r="BR2256" i="2"/>
  <c r="BR2269" i="2"/>
  <c r="BR2283" i="2"/>
  <c r="BR2297" i="2"/>
  <c r="BR2311" i="2"/>
  <c r="BR2324" i="2"/>
  <c r="BR2338" i="2"/>
  <c r="BR2351" i="2"/>
  <c r="BR2364" i="2"/>
  <c r="BR2378" i="2"/>
  <c r="BR2392" i="2"/>
  <c r="BR2404" i="2"/>
  <c r="BR2416" i="2"/>
  <c r="BR2429" i="2"/>
  <c r="BR2454" i="2"/>
  <c r="BR736" i="2"/>
  <c r="BR828" i="2"/>
  <c r="BR922" i="2"/>
  <c r="BR994" i="2"/>
  <c r="BR1047" i="2"/>
  <c r="BR1100" i="2"/>
  <c r="BR1152" i="2"/>
  <c r="BR1206" i="2"/>
  <c r="BR1260" i="2"/>
  <c r="BR1299" i="2"/>
  <c r="BR1344" i="2"/>
  <c r="BR1378" i="2"/>
  <c r="BR1420" i="2"/>
  <c r="BR1455" i="2"/>
  <c r="BR1488" i="2"/>
  <c r="BR1528" i="2"/>
  <c r="BR1558" i="2"/>
  <c r="BR1595" i="2"/>
  <c r="BR1625" i="2"/>
  <c r="BR1653" i="2"/>
  <c r="BR1690" i="2"/>
  <c r="BR1720" i="2"/>
  <c r="BR1756" i="2"/>
  <c r="BR1782" i="2"/>
  <c r="BR1809" i="2"/>
  <c r="BR1833" i="2"/>
  <c r="BR1857" i="2"/>
  <c r="BR1872" i="2"/>
  <c r="BR1906" i="2"/>
  <c r="BR1921" i="2"/>
  <c r="BR1937" i="2"/>
  <c r="BR1955" i="2"/>
  <c r="BR1971" i="2"/>
  <c r="BR1986" i="2"/>
  <c r="BR2005" i="2"/>
  <c r="BR2021" i="2"/>
  <c r="BR2035" i="2"/>
  <c r="BR2051" i="2"/>
  <c r="BR2065" i="2"/>
  <c r="BR2080" i="2"/>
  <c r="BR2094" i="2"/>
  <c r="BR2109" i="2"/>
  <c r="BR2125" i="2"/>
  <c r="BR2139" i="2"/>
  <c r="BR2154" i="2"/>
  <c r="BR2168" i="2"/>
  <c r="BR2182" i="2"/>
  <c r="BR2199" i="2"/>
  <c r="BR2214" i="2"/>
  <c r="BR2228" i="2"/>
  <c r="BR2242" i="2"/>
  <c r="BR2257" i="2"/>
  <c r="BR2270" i="2"/>
  <c r="BR2285" i="2"/>
  <c r="BR2298" i="2"/>
  <c r="BR2312" i="2"/>
  <c r="BR2325" i="2"/>
  <c r="BR2339" i="2"/>
  <c r="BR2352" i="2"/>
  <c r="BR2365" i="2"/>
  <c r="BR2379" i="2"/>
  <c r="BR2393" i="2"/>
  <c r="BR2405" i="2"/>
  <c r="BR2417" i="2"/>
  <c r="BR2430" i="2"/>
  <c r="BR2442" i="2"/>
  <c r="BR2455" i="2"/>
  <c r="BR737" i="2"/>
  <c r="BR829" i="2"/>
  <c r="BR923" i="2"/>
  <c r="BR995" i="2"/>
  <c r="BR1048" i="2"/>
  <c r="BR1101" i="2"/>
  <c r="BR1153" i="2"/>
  <c r="BR1261" i="2"/>
  <c r="BR1309" i="2"/>
  <c r="BR1346" i="2"/>
  <c r="BR1379" i="2"/>
  <c r="BR1421" i="2"/>
  <c r="BR1457" i="2"/>
  <c r="BR1498" i="2"/>
  <c r="BR1529" i="2"/>
  <c r="BR1559" i="2"/>
  <c r="BR1596" i="2"/>
  <c r="BR1626" i="2"/>
  <c r="BR1663" i="2"/>
  <c r="BR1692" i="2"/>
  <c r="BR1721" i="2"/>
  <c r="BR1757" i="2"/>
  <c r="BR1783" i="2"/>
  <c r="BR1810" i="2"/>
  <c r="BR1834" i="2"/>
  <c r="BR1858" i="2"/>
  <c r="BR1873" i="2"/>
  <c r="BR1892" i="2"/>
  <c r="BR1907" i="2"/>
  <c r="BR1922" i="2"/>
  <c r="BR1941" i="2"/>
  <c r="BR1956" i="2"/>
  <c r="BR1972" i="2"/>
  <c r="BR1990" i="2"/>
  <c r="BR2006" i="2"/>
  <c r="BR2036" i="2"/>
  <c r="BR2052" i="2"/>
  <c r="BR2066" i="2"/>
  <c r="BR2081" i="2"/>
  <c r="BR2095" i="2"/>
  <c r="BR2110" i="2"/>
  <c r="BR2126" i="2"/>
  <c r="BR2140" i="2"/>
  <c r="BR2155" i="2"/>
  <c r="BR2169" i="2"/>
  <c r="BR2183" i="2"/>
  <c r="BR2200" i="2"/>
  <c r="BR2215" i="2"/>
  <c r="BR2229" i="2"/>
  <c r="BR2243" i="2"/>
  <c r="BR2258" i="2"/>
  <c r="BR2272" i="2"/>
  <c r="BR2286" i="2"/>
  <c r="BR2299" i="2"/>
  <c r="BR2313" i="2"/>
  <c r="BR2326" i="2"/>
  <c r="BR2340" i="2"/>
  <c r="BR2353" i="2"/>
  <c r="BR2366" i="2"/>
  <c r="BR2380" i="2"/>
  <c r="BR2394" i="2"/>
  <c r="BR2406" i="2"/>
  <c r="BR2418" i="2"/>
  <c r="BR2431" i="2"/>
  <c r="BR2443" i="2"/>
  <c r="BR2456" i="2"/>
  <c r="BR738" i="2"/>
  <c r="BR830" i="2"/>
  <c r="BR924" i="2"/>
  <c r="BR996" i="2"/>
  <c r="BR1049" i="2"/>
  <c r="BR1102" i="2"/>
  <c r="BR1154" i="2"/>
  <c r="BR1208" i="2"/>
  <c r="BR1262" i="2"/>
  <c r="BR1313" i="2"/>
  <c r="BR1347" i="2"/>
  <c r="BR1389" i="2"/>
  <c r="BR1422" i="2"/>
  <c r="BR1458" i="2"/>
  <c r="BR1499" i="2"/>
  <c r="BR1531" i="2"/>
  <c r="BR1569" i="2"/>
  <c r="BR1597" i="2"/>
  <c r="BR1627" i="2"/>
  <c r="BR1664" i="2"/>
  <c r="BR1693" i="2"/>
  <c r="BR1730" i="2"/>
  <c r="BR1758" i="2"/>
  <c r="BR1784" i="2"/>
  <c r="BR1811" i="2"/>
  <c r="BR1835" i="2"/>
  <c r="BR1859" i="2"/>
  <c r="BR1874" i="2"/>
  <c r="BR1893" i="2"/>
  <c r="BR1908" i="2"/>
  <c r="BR1923" i="2"/>
  <c r="BR1942" i="2"/>
  <c r="BR1958" i="2"/>
  <c r="BR1973" i="2"/>
  <c r="BR1991" i="2"/>
  <c r="BR2007" i="2"/>
  <c r="BR2023" i="2"/>
  <c r="BR2039" i="2"/>
  <c r="BR2053" i="2"/>
  <c r="BR2067" i="2"/>
  <c r="BR2082" i="2"/>
  <c r="BR2097" i="2"/>
  <c r="BR2113" i="2"/>
  <c r="BR2127" i="2"/>
  <c r="BR2141" i="2"/>
  <c r="BR2156" i="2"/>
  <c r="BR2170" i="2"/>
  <c r="BR2187" i="2"/>
  <c r="BR2201" i="2"/>
  <c r="BR2216" i="2"/>
  <c r="BR2230" i="2"/>
  <c r="BR2244" i="2"/>
  <c r="BR2260" i="2"/>
  <c r="BR2273" i="2"/>
  <c r="BR2287" i="2"/>
  <c r="BR2300" i="2"/>
  <c r="BR2314" i="2"/>
  <c r="BR2327" i="2"/>
  <c r="BR2341" i="2"/>
  <c r="BR2354" i="2"/>
  <c r="BR2367" i="2"/>
  <c r="BR2381" i="2"/>
  <c r="BR2395" i="2"/>
  <c r="BR2407" i="2"/>
  <c r="BR2419" i="2"/>
  <c r="BR2432" i="2"/>
  <c r="BR2444" i="2"/>
  <c r="BR2457" i="2"/>
  <c r="BR764" i="2"/>
  <c r="BR854" i="2"/>
  <c r="BR950" i="2"/>
  <c r="BR1009" i="2"/>
  <c r="BR1062" i="2"/>
  <c r="BR1115" i="2"/>
  <c r="BR1167" i="2"/>
  <c r="BR1222" i="2"/>
  <c r="BR1274" i="2"/>
  <c r="BR1314" i="2"/>
  <c r="BR1348" i="2"/>
  <c r="BR1390" i="2"/>
  <c r="BR1424" i="2"/>
  <c r="BR1469" i="2"/>
  <c r="BR1500" i="2"/>
  <c r="BR1532" i="2"/>
  <c r="BR1570" i="2"/>
  <c r="BR1599" i="2"/>
  <c r="BR1636" i="2"/>
  <c r="BR1665" i="2"/>
  <c r="BR1694" i="2"/>
  <c r="BR1731" i="2"/>
  <c r="BR1785" i="2"/>
  <c r="BR1812" i="2"/>
  <c r="BR1875" i="2"/>
  <c r="BR1894" i="2"/>
  <c r="BR1909" i="2"/>
  <c r="BR1924" i="2"/>
  <c r="BR1943" i="2"/>
  <c r="BR1959" i="2"/>
  <c r="BR1974" i="2"/>
  <c r="BR1992" i="2"/>
  <c r="BR2008" i="2"/>
  <c r="BR2024" i="2"/>
  <c r="BR2040" i="2"/>
  <c r="BR2054" i="2"/>
  <c r="BR2068" i="2"/>
  <c r="BR2083" i="2"/>
  <c r="BR2098" i="2"/>
  <c r="BR2114" i="2"/>
  <c r="BR2128" i="2"/>
  <c r="BR2142" i="2"/>
  <c r="BR2157" i="2"/>
  <c r="BR2171" i="2"/>
  <c r="BR2188" i="2"/>
  <c r="BR2202" i="2"/>
  <c r="BR2217" i="2"/>
  <c r="BR2231" i="2"/>
  <c r="BR2245" i="2"/>
  <c r="BR2261" i="2"/>
  <c r="BR2274" i="2"/>
  <c r="BR2288" i="2"/>
  <c r="BR2301" i="2"/>
  <c r="BR2315" i="2"/>
  <c r="BR2328" i="2"/>
  <c r="BR2342" i="2"/>
  <c r="BR2355" i="2"/>
  <c r="BR2368" i="2"/>
  <c r="BR2382" i="2"/>
  <c r="BR2396" i="2"/>
  <c r="BR2408" i="2"/>
  <c r="BR2421" i="2"/>
  <c r="BR2433" i="2"/>
  <c r="BR2445" i="2"/>
  <c r="BR2458" i="2"/>
  <c r="BR765" i="2"/>
  <c r="BR855" i="2"/>
  <c r="BR951" i="2"/>
  <c r="BR1010" i="2"/>
  <c r="BR1064" i="2"/>
  <c r="BR1116" i="2"/>
  <c r="BR1168" i="2"/>
  <c r="BR1223" i="2"/>
  <c r="BR1275" i="2"/>
  <c r="BR1316" i="2"/>
  <c r="BR1358" i="2"/>
  <c r="BR1391" i="2"/>
  <c r="BR1425" i="2"/>
  <c r="BR1470" i="2"/>
  <c r="BR1502" i="2"/>
  <c r="BR1541" i="2"/>
  <c r="BR1571" i="2"/>
  <c r="BR1600" i="2"/>
  <c r="BR1637" i="2"/>
  <c r="BR1666" i="2"/>
  <c r="BR1703" i="2"/>
  <c r="BR1732" i="2"/>
  <c r="BR1760" i="2"/>
  <c r="BR1786" i="2"/>
  <c r="BR1813" i="2"/>
  <c r="BR1837" i="2"/>
  <c r="BR1861" i="2"/>
  <c r="BR1880" i="2"/>
  <c r="BR1895" i="2"/>
  <c r="BR1910" i="2"/>
  <c r="BR1928" i="2"/>
  <c r="BR1944" i="2"/>
  <c r="BR1960" i="2"/>
  <c r="BR1978" i="2"/>
  <c r="BR1993" i="2"/>
  <c r="BR2009" i="2"/>
  <c r="BR2027" i="2"/>
  <c r="BR2041" i="2"/>
  <c r="BR2055" i="2"/>
  <c r="BR2070" i="2"/>
  <c r="BR2084" i="2"/>
  <c r="BR2101" i="2"/>
  <c r="BR2115" i="2"/>
  <c r="BR2129" i="2"/>
  <c r="BR2143" i="2"/>
  <c r="BR2158" i="2"/>
  <c r="BR2174" i="2"/>
  <c r="BR2189" i="2"/>
  <c r="BR2203" i="2"/>
  <c r="BR2218" i="2"/>
  <c r="BR2232" i="2"/>
  <c r="BR2249" i="2"/>
  <c r="BR2262" i="2"/>
  <c r="BR2275" i="2"/>
  <c r="BR2289" i="2"/>
  <c r="BR2302" i="2"/>
  <c r="BR2316" i="2"/>
  <c r="BR2330" i="2"/>
  <c r="BR2343" i="2"/>
  <c r="BR2370" i="2"/>
  <c r="BR2385" i="2"/>
  <c r="BR2397" i="2"/>
  <c r="BR2409" i="2"/>
  <c r="BR2422" i="2"/>
  <c r="BR2434" i="2"/>
  <c r="BR2446" i="2"/>
  <c r="BR2459" i="2"/>
  <c r="BR766" i="2"/>
  <c r="BR856" i="2"/>
  <c r="BR959" i="2"/>
  <c r="BR1011" i="2"/>
  <c r="BR1065" i="2"/>
  <c r="BR1117" i="2"/>
  <c r="BR1169" i="2"/>
  <c r="BR1224" i="2"/>
  <c r="BR1276" i="2"/>
  <c r="BR1317" i="2"/>
  <c r="BR1359" i="2"/>
  <c r="BR1392" i="2"/>
  <c r="BR1436" i="2"/>
  <c r="BR1472" i="2"/>
  <c r="BR1503" i="2"/>
  <c r="BR1542" i="2"/>
  <c r="BR1572" i="2"/>
  <c r="BR1609" i="2"/>
  <c r="BR1638" i="2"/>
  <c r="BR1668" i="2"/>
  <c r="BR1705" i="2"/>
  <c r="BR1733" i="2"/>
  <c r="BR1761" i="2"/>
  <c r="BR1787" i="2"/>
  <c r="BR1814" i="2"/>
  <c r="BR1839" i="2"/>
  <c r="BR1862" i="2"/>
  <c r="BR1881" i="2"/>
  <c r="BR1896" i="2"/>
  <c r="BR1911" i="2"/>
  <c r="BR1929" i="2"/>
  <c r="BR1945" i="2"/>
  <c r="BR1961" i="2"/>
  <c r="BR1994" i="2"/>
  <c r="BR2010" i="2"/>
  <c r="BR2028" i="2"/>
  <c r="BR2042" i="2"/>
  <c r="BR2056" i="2"/>
  <c r="BR2071" i="2"/>
  <c r="BR2085" i="2"/>
  <c r="BR2102" i="2"/>
  <c r="BR2116" i="2"/>
  <c r="BR2130" i="2"/>
  <c r="BR2144" i="2"/>
  <c r="BR2159" i="2"/>
  <c r="BR2175" i="2"/>
  <c r="BR2190" i="2"/>
  <c r="BR2204" i="2"/>
  <c r="BR2233" i="2"/>
  <c r="BR2250" i="2"/>
  <c r="BR2263" i="2"/>
  <c r="BR2276" i="2"/>
  <c r="BR2290" i="2"/>
  <c r="BR2303" i="2"/>
  <c r="BR2317" i="2"/>
  <c r="BR2331" i="2"/>
  <c r="BR2344" i="2"/>
  <c r="BR2357" i="2"/>
  <c r="BR2372" i="2"/>
  <c r="BR2386" i="2"/>
  <c r="BR2398" i="2"/>
  <c r="BR2410" i="2"/>
  <c r="BR2423" i="2"/>
  <c r="BR2435" i="2"/>
  <c r="BR2447" i="2"/>
  <c r="BR2460" i="2"/>
  <c r="BR767" i="2"/>
  <c r="BR866" i="2"/>
  <c r="BR960" i="2"/>
  <c r="BR1012" i="2"/>
  <c r="BR1066" i="2"/>
  <c r="BR1118" i="2"/>
  <c r="BR1170" i="2"/>
  <c r="BR1225" i="2"/>
  <c r="BR1277" i="2"/>
  <c r="BR1328" i="2"/>
  <c r="BR1360" i="2"/>
  <c r="BR1393" i="2"/>
  <c r="BR1437" i="2"/>
  <c r="BR1473" i="2"/>
  <c r="BR1513" i="2"/>
  <c r="BR1544" i="2"/>
  <c r="BR1573" i="2"/>
  <c r="BR1610" i="2"/>
  <c r="BR1639" i="2"/>
  <c r="BR1676" i="2"/>
  <c r="BR1706" i="2"/>
  <c r="BR1734" i="2"/>
  <c r="BR1769" i="2"/>
  <c r="BR1795" i="2"/>
  <c r="BR1821" i="2"/>
  <c r="BR1846" i="2"/>
  <c r="BR1863" i="2"/>
  <c r="BR1882" i="2"/>
  <c r="BR1897" i="2"/>
  <c r="BR1912" i="2"/>
  <c r="BR1930" i="2"/>
  <c r="BR1946" i="2"/>
  <c r="BR1962" i="2"/>
  <c r="BR1980" i="2"/>
  <c r="BR1995" i="2"/>
  <c r="BR2011" i="2"/>
  <c r="BR2029" i="2"/>
  <c r="BR2043" i="2"/>
  <c r="BR2057" i="2"/>
  <c r="BR2072" i="2"/>
  <c r="BR2088" i="2"/>
  <c r="BR2103" i="2"/>
  <c r="BR2117" i="2"/>
  <c r="BR2131" i="2"/>
  <c r="BR2145" i="2"/>
  <c r="BR2162" i="2"/>
  <c r="BR2176" i="2"/>
  <c r="BR2191" i="2"/>
  <c r="BR2205" i="2"/>
  <c r="BR2220" i="2"/>
  <c r="BR2236" i="2"/>
  <c r="BR2251" i="2"/>
  <c r="BR2264" i="2"/>
  <c r="BR2277" i="2"/>
  <c r="BR2291" i="2"/>
  <c r="BR2304" i="2"/>
  <c r="BR2318" i="2"/>
  <c r="BR2332" i="2"/>
  <c r="BR2345" i="2"/>
  <c r="BR2359" i="2"/>
  <c r="BR2373" i="2"/>
  <c r="BR2387" i="2"/>
  <c r="BR2399" i="2"/>
  <c r="BR2411" i="2"/>
  <c r="BR2424" i="2"/>
  <c r="BR2436" i="2"/>
  <c r="BR2449" i="2"/>
  <c r="BR2461" i="2"/>
  <c r="BR559" i="2"/>
  <c r="BR943" i="2"/>
  <c r="BR1255" i="2"/>
  <c r="BR464" i="2"/>
  <c r="BR1038" i="2"/>
  <c r="BR2278" i="2"/>
  <c r="BR62" i="2"/>
  <c r="BR2448" i="2"/>
  <c r="BR753" i="2"/>
  <c r="BR1623" i="2"/>
  <c r="BR447" i="2"/>
  <c r="BR1112" i="2"/>
  <c r="BS454" i="2"/>
  <c r="BS874" i="2"/>
  <c r="BS132" i="2"/>
  <c r="BS564" i="2"/>
  <c r="BS912" i="2"/>
  <c r="BS192" i="2"/>
  <c r="BS125" i="2"/>
  <c r="BS338" i="2"/>
  <c r="BS972" i="2"/>
  <c r="BS662" i="2"/>
  <c r="BS1114" i="2"/>
  <c r="BS453" i="2"/>
  <c r="BS696" i="2"/>
  <c r="BS1162" i="2"/>
  <c r="BS250" i="2"/>
  <c r="BS778" i="2"/>
  <c r="BS777" i="2"/>
  <c r="BS1288" i="2"/>
  <c r="BS1912" i="2"/>
  <c r="BS432" i="2"/>
  <c r="BS531" i="2"/>
  <c r="BS1289" i="2"/>
  <c r="BS26" i="2"/>
  <c r="BS571" i="2"/>
  <c r="BS1091" i="2"/>
  <c r="BS1470" i="2"/>
  <c r="BS2094" i="2"/>
  <c r="BS24" i="2"/>
  <c r="BS2347" i="2"/>
  <c r="BS349" i="2"/>
  <c r="BS811" i="2"/>
  <c r="BS1119" i="2"/>
  <c r="BS1316" i="2"/>
  <c r="BS1676" i="2"/>
  <c r="BS2072" i="2"/>
  <c r="BS43" i="2"/>
  <c r="BS603" i="2"/>
  <c r="BS1365" i="2"/>
  <c r="BS1715" i="2"/>
  <c r="BR7" i="2"/>
  <c r="BS214" i="2"/>
  <c r="BS174" i="2"/>
  <c r="BS88" i="2"/>
  <c r="L14" i="1"/>
  <c r="BT918" i="2" s="1"/>
  <c r="M14" i="1"/>
  <c r="BU610" i="2" s="1"/>
  <c r="BR571" i="2"/>
  <c r="BR1003" i="2"/>
  <c r="BR1279" i="2"/>
  <c r="BR568" i="2"/>
  <c r="BR1434" i="2"/>
  <c r="BR1447" i="2"/>
  <c r="BR188" i="2"/>
  <c r="BR26" i="2"/>
  <c r="BR790" i="2"/>
  <c r="BR2247" i="2"/>
  <c r="BR693" i="2"/>
  <c r="BR1456" i="2"/>
  <c r="BS478" i="2"/>
  <c r="BS922" i="2"/>
  <c r="BS144" i="2"/>
  <c r="BS600" i="2"/>
  <c r="BS840" i="2"/>
  <c r="BS1138" i="2"/>
  <c r="BS364" i="2"/>
  <c r="BS969" i="2"/>
  <c r="BS864" i="2"/>
  <c r="BS746" i="2"/>
  <c r="BS1078" i="2"/>
  <c r="BS607" i="2"/>
  <c r="BS336" i="2"/>
  <c r="BS634" i="2"/>
  <c r="BS46" i="2"/>
  <c r="BS188" i="2"/>
  <c r="BS793" i="2"/>
  <c r="BS1384" i="2"/>
  <c r="BS1996" i="2"/>
  <c r="BS168" i="2"/>
  <c r="BS597" i="2"/>
  <c r="BS1313" i="2"/>
  <c r="BS40" i="2"/>
  <c r="BS599" i="2"/>
  <c r="BS1104" i="2"/>
  <c r="BS1578" i="2"/>
  <c r="BS2130" i="2"/>
  <c r="BS1030" i="2"/>
  <c r="BS55" i="2"/>
  <c r="BS376" i="2"/>
  <c r="BS839" i="2"/>
  <c r="BS1132" i="2"/>
  <c r="BS1364" i="2"/>
  <c r="BS1736" i="2"/>
  <c r="BS2084" i="2"/>
  <c r="BS71" i="2"/>
  <c r="BS616" i="2"/>
  <c r="BS1593" i="2"/>
  <c r="BS2123" i="2"/>
  <c r="BS70" i="2"/>
  <c r="BS42" i="2"/>
  <c r="BR43" i="2"/>
  <c r="BR595" i="2"/>
  <c r="BR1027" i="2"/>
  <c r="BR1291" i="2"/>
  <c r="BR873" i="2"/>
  <c r="BR271" i="2"/>
  <c r="BR1339" i="2"/>
  <c r="BR965" i="2"/>
  <c r="BR165" i="2"/>
  <c r="BR917" i="2"/>
  <c r="BR2307" i="2"/>
  <c r="BR857" i="2"/>
  <c r="BR1566" i="2"/>
  <c r="BS514" i="2"/>
  <c r="BS934" i="2"/>
  <c r="BS180" i="2"/>
  <c r="BS612" i="2"/>
  <c r="BS372" i="2"/>
  <c r="BS1042" i="2"/>
  <c r="BS392" i="2"/>
  <c r="BS1008" i="2"/>
  <c r="BS756" i="2"/>
  <c r="BS1149" i="2"/>
  <c r="BS994" i="2"/>
  <c r="BS676" i="2"/>
  <c r="BS886" i="2"/>
  <c r="BS550" i="2"/>
  <c r="BS243" i="2"/>
  <c r="BS272" i="2"/>
  <c r="BS861" i="2"/>
  <c r="BS1408" i="2"/>
  <c r="BS2020" i="2"/>
  <c r="BS1102" i="2"/>
  <c r="BS794" i="2"/>
  <c r="BS1349" i="2"/>
  <c r="BS81" i="2"/>
  <c r="BS641" i="2"/>
  <c r="BS1130" i="2"/>
  <c r="BS1602" i="2"/>
  <c r="BS2166" i="2"/>
  <c r="BS958" i="2"/>
  <c r="BS97" i="2"/>
  <c r="BS390" i="2"/>
  <c r="BS853" i="2"/>
  <c r="BS1145" i="2"/>
  <c r="BS1376" i="2"/>
  <c r="BS1760" i="2"/>
  <c r="BS2108" i="2"/>
  <c r="BS98" i="2"/>
  <c r="BS714" i="2"/>
  <c r="BS1665" i="2"/>
  <c r="BS2435" i="2"/>
  <c r="BR859" i="2"/>
  <c r="BR367" i="2"/>
  <c r="BS58" i="2"/>
  <c r="BR1177" i="2"/>
  <c r="BR163" i="2"/>
  <c r="BR1051" i="2"/>
  <c r="BR1130" i="2"/>
  <c r="BR430" i="2"/>
  <c r="BR1248" i="2"/>
  <c r="BR131" i="2"/>
  <c r="BR896" i="2"/>
  <c r="BR1698" i="2"/>
  <c r="BS574" i="2"/>
  <c r="BS982" i="2"/>
  <c r="BS264" i="2"/>
  <c r="BS684" i="2"/>
  <c r="BS288" i="2"/>
  <c r="BS946" i="2"/>
  <c r="BS479" i="2"/>
  <c r="BS1126" i="2"/>
  <c r="BS312" i="2"/>
  <c r="BS1440" i="2"/>
  <c r="BS646" i="2"/>
  <c r="BS858" i="2"/>
  <c r="BS502" i="2"/>
  <c r="BS106" i="2"/>
  <c r="BS257" i="2"/>
  <c r="BS302" i="2"/>
  <c r="BS877" i="2"/>
  <c r="BS1480" i="2"/>
  <c r="BS2044" i="2"/>
  <c r="BS382" i="2"/>
  <c r="BS849" i="2"/>
  <c r="BS1373" i="2"/>
  <c r="BS95" i="2"/>
  <c r="BS654" i="2"/>
  <c r="BS1168" i="2"/>
  <c r="BS1650" i="2"/>
  <c r="BS2190" i="2"/>
  <c r="BS406" i="2"/>
  <c r="BS111" i="2"/>
  <c r="BS434" i="2"/>
  <c r="BS895" i="2"/>
  <c r="BS1170" i="2"/>
  <c r="BS1388" i="2"/>
  <c r="BS1796" i="2"/>
  <c r="BS2156" i="2"/>
  <c r="BS112" i="2"/>
  <c r="BS755" i="2"/>
  <c r="BS1689" i="2"/>
  <c r="BS276" i="2"/>
  <c r="BS202" i="2"/>
  <c r="BR79" i="2"/>
  <c r="BR1411" i="2"/>
  <c r="BR115" i="2"/>
  <c r="BR187" i="2"/>
  <c r="BS518" i="2"/>
  <c r="BR343" i="2"/>
  <c r="BS246" i="2"/>
  <c r="BS460" i="2"/>
  <c r="BS666" i="2"/>
  <c r="BR427" i="2"/>
  <c r="BR751" i="2"/>
  <c r="BR1171" i="2"/>
  <c r="BR1423" i="2"/>
  <c r="BR2096" i="2"/>
  <c r="BR1014" i="2"/>
  <c r="BR247" i="2"/>
  <c r="BR607" i="2"/>
  <c r="BR2185" i="2"/>
  <c r="BR1838" i="2"/>
  <c r="BR1211" i="2"/>
  <c r="BR2069" i="2"/>
  <c r="BS190" i="2"/>
  <c r="BS706" i="2"/>
  <c r="BS1090" i="2"/>
  <c r="BS408" i="2"/>
  <c r="BS792" i="2"/>
  <c r="BS970" i="2"/>
  <c r="BS658" i="2"/>
  <c r="BS827" i="2"/>
  <c r="BS204" i="2"/>
  <c r="BS141" i="2"/>
  <c r="BS2160" i="2"/>
  <c r="BS598" i="2"/>
  <c r="BS1098" i="2"/>
  <c r="BS804" i="2"/>
  <c r="BS1238" i="2"/>
  <c r="BS1647" i="2"/>
  <c r="BS500" i="2"/>
  <c r="BS1088" i="2"/>
  <c r="BS1576" i="2"/>
  <c r="BS2387" i="2"/>
  <c r="BS245" i="2"/>
  <c r="BS919" i="2"/>
  <c r="BS1481" i="2"/>
  <c r="BS206" i="2"/>
  <c r="BS711" i="2"/>
  <c r="BS1302" i="2"/>
  <c r="BS1758" i="2"/>
  <c r="BS2334" i="2"/>
  <c r="BS142" i="2"/>
  <c r="BS194" i="2"/>
  <c r="BS534" i="2"/>
  <c r="BS952" i="2"/>
  <c r="BS1232" i="2"/>
  <c r="BS1496" i="2"/>
  <c r="BS1880" i="2"/>
  <c r="BS790" i="2"/>
  <c r="BS223" i="2"/>
  <c r="BS953" i="2"/>
  <c r="BS1881" i="2"/>
  <c r="BR391" i="2"/>
  <c r="BS34" i="2"/>
  <c r="BS232" i="2"/>
  <c r="BR439" i="2"/>
  <c r="BR763" i="2"/>
  <c r="BR1183" i="2"/>
  <c r="BR1459" i="2"/>
  <c r="BR2384" i="2"/>
  <c r="BR1166" i="2"/>
  <c r="BR1363" i="2"/>
  <c r="BR223" i="2"/>
  <c r="BR2329" i="2"/>
  <c r="BR2018" i="2"/>
  <c r="BR1876" i="2"/>
  <c r="BR2369" i="2"/>
  <c r="BS262" i="2"/>
  <c r="BS718" i="2"/>
  <c r="BS1174" i="2"/>
  <c r="BS468" i="2"/>
  <c r="BS852" i="2"/>
  <c r="BS526" i="2"/>
  <c r="BS466" i="2"/>
  <c r="BS1414" i="2"/>
  <c r="BS1018" i="2"/>
  <c r="BS170" i="2"/>
  <c r="BS2280" i="2"/>
  <c r="BS19" i="2"/>
  <c r="BS1321" i="2"/>
  <c r="BS720" i="2"/>
  <c r="BS1334" i="2"/>
  <c r="BS2007" i="2"/>
  <c r="BS556" i="2"/>
  <c r="BS1153" i="2"/>
  <c r="BS1612" i="2"/>
  <c r="BS768" i="2"/>
  <c r="BS273" i="2"/>
  <c r="BS1034" i="2"/>
  <c r="BS1493" i="2"/>
  <c r="BS234" i="2"/>
  <c r="BS752" i="2"/>
  <c r="BS1314" i="2"/>
  <c r="BS1794" i="2"/>
  <c r="BS2370" i="2"/>
  <c r="BS136" i="2"/>
  <c r="BS208" i="2"/>
  <c r="BS573" i="2"/>
  <c r="BS966" i="2"/>
  <c r="BS1244" i="2"/>
  <c r="BS1532" i="2"/>
  <c r="BS1904" i="2"/>
  <c r="BS430" i="2"/>
  <c r="BS279" i="2"/>
  <c r="BS967" i="2"/>
  <c r="BS1929" i="2"/>
  <c r="BS147" i="2"/>
  <c r="BR283" i="2"/>
  <c r="BS394" i="2"/>
  <c r="BR451" i="2"/>
  <c r="BR799" i="2"/>
  <c r="BR1195" i="2"/>
  <c r="BR1471" i="2"/>
  <c r="BR2420" i="2"/>
  <c r="BR1282" i="2"/>
  <c r="BR1087" i="2"/>
  <c r="BR211" i="2"/>
  <c r="BR341" i="2"/>
  <c r="BR1135" i="2"/>
  <c r="BR1936" i="2"/>
  <c r="BR1315" i="2"/>
  <c r="BS274" i="2"/>
  <c r="BS766" i="2"/>
  <c r="BS1186" i="2"/>
  <c r="BS480" i="2"/>
  <c r="BS888" i="2"/>
  <c r="BS178" i="2"/>
  <c r="BS334" i="2"/>
  <c r="BS1666" i="2"/>
  <c r="BS744" i="2"/>
  <c r="BS184" i="2"/>
  <c r="BS636" i="2"/>
  <c r="BS33" i="2"/>
  <c r="BS1381" i="2"/>
  <c r="BS660" i="2"/>
  <c r="BS1958" i="2"/>
  <c r="BS2403" i="2"/>
  <c r="BS582" i="2"/>
  <c r="BS1216" i="2"/>
  <c r="BS1648" i="2"/>
  <c r="BS672" i="2"/>
  <c r="BS289" i="2"/>
  <c r="BS1089" i="2"/>
  <c r="BS1553" i="2"/>
  <c r="BS290" i="2"/>
  <c r="BS781" i="2"/>
  <c r="BS1386" i="2"/>
  <c r="BS1842" i="2"/>
  <c r="BS2382" i="2"/>
  <c r="BS461" i="2"/>
  <c r="BS236" i="2"/>
  <c r="BS587" i="2"/>
  <c r="BS995" i="2"/>
  <c r="BS1256" i="2"/>
  <c r="BS1580" i="2"/>
  <c r="BS1940" i="2"/>
  <c r="BS298" i="2"/>
  <c r="BS293" i="2"/>
  <c r="BS1052" i="2"/>
  <c r="BS1977" i="2"/>
  <c r="BR499" i="2"/>
  <c r="BS92" i="2"/>
  <c r="BS69" i="2"/>
  <c r="BS104" i="2"/>
  <c r="BR475" i="2"/>
  <c r="BR847" i="2"/>
  <c r="BR1219" i="2"/>
  <c r="BR184" i="2"/>
  <c r="BR148" i="2"/>
  <c r="BR1396" i="2"/>
  <c r="BR715" i="2"/>
  <c r="BR377" i="2"/>
  <c r="BR393" i="2"/>
  <c r="BR895" i="2"/>
  <c r="BR2212" i="2"/>
  <c r="BR823" i="2"/>
  <c r="BS286" i="2"/>
  <c r="BS802" i="2"/>
  <c r="BS12" i="2"/>
  <c r="BS492" i="2"/>
  <c r="BS936" i="2"/>
  <c r="BS984" i="2"/>
  <c r="BS310" i="2"/>
  <c r="BS2074" i="2"/>
  <c r="BS216" i="2"/>
  <c r="BS311" i="2"/>
  <c r="BS444" i="2"/>
  <c r="BS128" i="2"/>
  <c r="BS1981" i="2"/>
  <c r="BS504" i="2"/>
  <c r="BS828" i="2"/>
  <c r="BS708" i="2"/>
  <c r="BS737" i="2"/>
  <c r="BS1228" i="2"/>
  <c r="BS1804" i="2"/>
  <c r="BS624" i="2"/>
  <c r="BS303" i="2"/>
  <c r="BS1180" i="2"/>
  <c r="BS1697" i="2"/>
  <c r="BS402" i="2"/>
  <c r="BS906" i="2"/>
  <c r="BS1410" i="2"/>
  <c r="BS1914" i="2"/>
  <c r="BS2406" i="2"/>
  <c r="BS628" i="2"/>
  <c r="BS248" i="2"/>
  <c r="BS685" i="2"/>
  <c r="BS1051" i="2"/>
  <c r="BS1268" i="2"/>
  <c r="BS1604" i="2"/>
  <c r="BS1952" i="2"/>
  <c r="BS82" i="2"/>
  <c r="BS363" i="2"/>
  <c r="BS1146" i="2"/>
  <c r="BS2181" i="2"/>
  <c r="BS528" i="2"/>
  <c r="BS442" i="2"/>
  <c r="BS10" i="2"/>
  <c r="BS79" i="2"/>
  <c r="BQ2388" i="2"/>
  <c r="BQ129" i="2"/>
  <c r="H14" i="1"/>
  <c r="BS381" i="2" s="1"/>
  <c r="G14" i="1"/>
  <c r="BR96" i="2" s="1"/>
  <c r="BQ1727" i="2"/>
  <c r="BP1639" i="2"/>
  <c r="BP500" i="2"/>
  <c r="BP143" i="2"/>
  <c r="BP2095" i="2"/>
  <c r="BQ1751" i="2"/>
  <c r="BQ2441" i="2"/>
  <c r="BQ606" i="2"/>
  <c r="BQ1207" i="2"/>
  <c r="BP2126" i="2"/>
  <c r="BP43" i="2"/>
  <c r="BP1783" i="2"/>
  <c r="BP1465" i="2"/>
  <c r="BQ1485" i="2"/>
  <c r="BQ1979" i="2"/>
  <c r="BQ816" i="2"/>
  <c r="BQ1191" i="2"/>
  <c r="BP1202" i="2"/>
  <c r="BP815" i="2"/>
  <c r="BP1767" i="2"/>
  <c r="BQ2172" i="2"/>
  <c r="BQ1590" i="2"/>
  <c r="BQ1759" i="2"/>
  <c r="BQ431" i="2"/>
  <c r="BQ2138" i="2"/>
  <c r="BP1640" i="2"/>
  <c r="BP327" i="2"/>
  <c r="BP353" i="2"/>
  <c r="BQ2238" i="2"/>
  <c r="BQ1273" i="2"/>
  <c r="BQ1630" i="2"/>
  <c r="BQ373" i="2"/>
  <c r="BQ1670" i="2"/>
  <c r="BP2013" i="2"/>
  <c r="BP1813" i="2"/>
  <c r="BP211" i="2"/>
  <c r="BQ2031" i="2"/>
  <c r="BQ1967" i="2"/>
  <c r="BQ2292" i="2"/>
  <c r="BQ1150" i="2"/>
  <c r="BQ844" i="2"/>
  <c r="BP2364" i="2"/>
  <c r="BP804" i="2"/>
  <c r="BP689" i="2"/>
  <c r="BQ1888" i="2"/>
  <c r="BQ1554" i="2"/>
  <c r="BQ2106" i="2"/>
  <c r="BQ237" i="2"/>
  <c r="BQ2305" i="2"/>
  <c r="BP2382" i="2"/>
  <c r="BP1956" i="2"/>
  <c r="BP1347" i="2"/>
  <c r="BQ2059" i="2"/>
  <c r="BQ1343" i="2"/>
  <c r="BQ2076" i="2"/>
  <c r="BQ1354" i="2"/>
  <c r="BQ1435" i="2"/>
  <c r="BP875" i="2"/>
  <c r="BP1754" i="2"/>
  <c r="BP1105" i="2"/>
  <c r="BQ2333" i="2"/>
  <c r="BQ1242" i="2"/>
  <c r="BQ1860" i="2"/>
  <c r="BQ1067" i="2"/>
  <c r="BQ381" i="2"/>
  <c r="BP400" i="2"/>
  <c r="BP1586" i="2"/>
  <c r="BP953" i="2"/>
  <c r="BQ2022" i="2"/>
  <c r="BQ2428" i="2"/>
  <c r="BQ1400" i="2"/>
  <c r="BQ576" i="2"/>
  <c r="BQ209" i="2"/>
  <c r="BP1407" i="2"/>
  <c r="BP368" i="2"/>
  <c r="BP1523" i="2"/>
  <c r="BP1866" i="2"/>
  <c r="BQ1788" i="2"/>
  <c r="BQ2356" i="2"/>
  <c r="BQ991" i="2"/>
  <c r="BQ155" i="2"/>
  <c r="BQ610" i="2"/>
  <c r="BP1445" i="2"/>
  <c r="BP571" i="2"/>
  <c r="BP1350" i="2"/>
  <c r="BP1736" i="2"/>
  <c r="BQ1581" i="2"/>
  <c r="BQ1836" i="2"/>
  <c r="BQ2219" i="2"/>
  <c r="BQ788" i="2"/>
  <c r="BQ458" i="2"/>
  <c r="BP1607" i="2"/>
  <c r="BP541" i="2"/>
  <c r="BP1230" i="2"/>
  <c r="BP2181" i="2"/>
  <c r="BQ1240" i="2"/>
  <c r="BQ740" i="2"/>
  <c r="BQ226" i="2"/>
  <c r="BQ714" i="2"/>
  <c r="BQ641" i="2"/>
  <c r="BQ900" i="2"/>
  <c r="BQ577" i="2"/>
  <c r="BQ254" i="2"/>
  <c r="BQ212" i="2"/>
  <c r="BQ545" i="2"/>
  <c r="BQ831" i="2"/>
  <c r="BQ279" i="2"/>
  <c r="BQ590" i="2"/>
  <c r="BQ471" i="2"/>
  <c r="BQ782" i="2"/>
  <c r="BQ506" i="2"/>
  <c r="BQ406" i="2"/>
  <c r="BQ24" i="2"/>
  <c r="BQ1196" i="2"/>
  <c r="BQ1152" i="2"/>
  <c r="BQ1713" i="2"/>
  <c r="BQ1091" i="2"/>
  <c r="BQ1842" i="2"/>
  <c r="BQ438" i="2"/>
  <c r="BQ2436" i="2"/>
  <c r="BQ1728" i="2"/>
  <c r="BQ1265" i="2"/>
  <c r="BQ1176" i="2"/>
  <c r="BQ69" i="2"/>
  <c r="BQ370" i="2"/>
  <c r="BQ81" i="2"/>
  <c r="BQ1760" i="2"/>
  <c r="BQ1912" i="2"/>
  <c r="BQ126" i="2"/>
  <c r="BQ1030" i="2"/>
  <c r="BQ1308" i="2"/>
  <c r="BQ1052" i="2"/>
  <c r="BQ142" i="2"/>
  <c r="BQ776" i="2"/>
  <c r="BQ496" i="2"/>
  <c r="BQ344" i="2"/>
  <c r="BQ1479" i="2"/>
  <c r="BQ1349" i="2"/>
  <c r="BQ861" i="2"/>
  <c r="BQ2174" i="2"/>
  <c r="BQ995" i="2"/>
  <c r="BQ181" i="2"/>
  <c r="BQ411" i="2"/>
  <c r="BQ1288" i="2"/>
  <c r="BQ1826" i="2"/>
  <c r="BQ958" i="2"/>
  <c r="BQ1551" i="2"/>
  <c r="BQ1411" i="2"/>
  <c r="BQ637" i="2"/>
  <c r="BQ1390" i="2"/>
  <c r="BQ1804" i="2"/>
  <c r="BQ1942" i="2"/>
  <c r="BQ2324" i="2"/>
  <c r="BQ2220" i="2"/>
  <c r="BQ1443" i="2"/>
  <c r="BQ305" i="2"/>
  <c r="BQ2021" i="2"/>
  <c r="BQ1648" i="2"/>
  <c r="BQ1620" i="2"/>
  <c r="BQ1514" i="2"/>
  <c r="BQ1316" i="2"/>
  <c r="BQ2279" i="2"/>
  <c r="BQ1693" i="2"/>
  <c r="BQ2367" i="2"/>
  <c r="BQ2427" i="2"/>
  <c r="BQ1604" i="2"/>
  <c r="BQ1868" i="2"/>
  <c r="BQ2301" i="2"/>
  <c r="BQ2248" i="2"/>
  <c r="BQ2376" i="2"/>
  <c r="BQ1955" i="2"/>
  <c r="BQ1987" i="2"/>
  <c r="BQ2203" i="2"/>
  <c r="BQ2087" i="2"/>
  <c r="BQ2122" i="2"/>
  <c r="BQ2046" i="2"/>
  <c r="BQ952" i="2"/>
  <c r="BP1360" i="2"/>
  <c r="BP1906" i="2"/>
  <c r="BP2203" i="2"/>
  <c r="BP844" i="2"/>
  <c r="BP1530" i="2"/>
  <c r="BP1991" i="2"/>
  <c r="BP2330" i="2"/>
  <c r="BP644" i="2"/>
  <c r="BP126" i="2"/>
  <c r="BP328" i="2"/>
  <c r="BP602" i="2"/>
  <c r="BP1857" i="2"/>
  <c r="BP1602" i="2"/>
  <c r="BP1231" i="2"/>
  <c r="BP869" i="2"/>
  <c r="BP284" i="2"/>
  <c r="BP1784" i="2"/>
  <c r="BP1472" i="2"/>
  <c r="BP1014" i="2"/>
  <c r="BP1403" i="2"/>
  <c r="BP1244" i="2"/>
  <c r="BP2241" i="2"/>
  <c r="BP1535" i="2"/>
  <c r="BP484" i="2"/>
  <c r="BP1994" i="2"/>
  <c r="BP1242" i="2"/>
  <c r="BP2437" i="2"/>
  <c r="BP1749" i="2"/>
  <c r="BQ633" i="2"/>
  <c r="BQ1020" i="2"/>
  <c r="BQ1545" i="2"/>
  <c r="BQ1313" i="2"/>
  <c r="BQ245" i="2"/>
  <c r="BQ440" i="2"/>
  <c r="BQ737" i="2"/>
  <c r="BQ796" i="2"/>
  <c r="BQ78" i="2"/>
  <c r="BQ919" i="2"/>
  <c r="BQ677" i="2"/>
  <c r="BQ19" i="2"/>
  <c r="BQ1373" i="2"/>
  <c r="BQ1480" i="2"/>
  <c r="BQ327" i="2"/>
  <c r="BQ392" i="2"/>
  <c r="BQ1228" i="2"/>
  <c r="BQ95" i="2"/>
  <c r="BQ571" i="2"/>
  <c r="BQ1702" i="2"/>
  <c r="BQ1237" i="2"/>
  <c r="BQ43" i="2"/>
  <c r="BQ1937" i="2"/>
  <c r="BQ1848" i="2"/>
  <c r="BQ1122" i="2"/>
  <c r="BQ2257" i="2"/>
  <c r="BQ2126" i="2"/>
  <c r="BQ1270" i="2"/>
  <c r="BQ159" i="2"/>
  <c r="BQ696" i="2"/>
  <c r="BQ2101" i="2"/>
  <c r="BQ1574" i="2"/>
  <c r="BQ2150" i="2"/>
  <c r="BQ1465" i="2"/>
  <c r="BQ467" i="2"/>
  <c r="BQ763" i="2"/>
  <c r="BQ1160" i="2"/>
  <c r="BQ481" i="2"/>
  <c r="BQ303" i="2"/>
  <c r="BQ1909" i="2"/>
  <c r="BQ174" i="2"/>
  <c r="BQ1082" i="2"/>
  <c r="BQ502" i="2"/>
  <c r="BQ213" i="2"/>
  <c r="BQ336" i="2"/>
  <c r="BQ2341" i="2"/>
  <c r="BQ128" i="2"/>
  <c r="BQ849" i="2"/>
  <c r="BQ591" i="2"/>
  <c r="BQ1767" i="2"/>
  <c r="BQ886" i="2"/>
  <c r="BQ272" i="2"/>
  <c r="BQ1426" i="2"/>
  <c r="BQ1197" i="2"/>
  <c r="BQ549" i="2"/>
  <c r="BQ2020" i="2"/>
  <c r="BQ1640" i="2"/>
  <c r="BQ2290" i="2"/>
  <c r="BQ2434" i="2"/>
  <c r="BQ2296" i="2"/>
  <c r="BQ2412" i="2"/>
  <c r="BQ1795" i="2"/>
  <c r="BQ1673" i="2"/>
  <c r="BQ1959" i="2"/>
  <c r="BQ1612" i="2"/>
  <c r="BQ2062" i="2"/>
  <c r="BQ1302" i="2"/>
  <c r="BQ1879" i="2"/>
  <c r="BQ1056" i="2"/>
  <c r="BQ2044" i="2"/>
  <c r="BQ1736" i="2"/>
  <c r="BQ987" i="2"/>
  <c r="BQ1407" i="2"/>
  <c r="BQ1105" i="2"/>
  <c r="BQ953" i="2"/>
  <c r="BQ1344" i="2"/>
  <c r="BQ1513" i="2"/>
  <c r="BQ1816" i="2"/>
  <c r="BQ2232" i="2"/>
  <c r="BQ815" i="2"/>
  <c r="BQ2189" i="2"/>
  <c r="BQ766" i="2"/>
  <c r="BQ1477" i="2"/>
  <c r="BQ70" i="2"/>
  <c r="BQ166" i="2"/>
  <c r="BQ475" i="2"/>
  <c r="BQ935" i="2"/>
  <c r="BQ1319" i="2"/>
  <c r="BQ193" i="2"/>
  <c r="BQ428" i="2"/>
  <c r="BQ145" i="2"/>
  <c r="BQ675" i="2"/>
  <c r="BQ5" i="2"/>
  <c r="BQ1181" i="2"/>
  <c r="BQ596" i="2"/>
  <c r="BQ94" i="2"/>
  <c r="BQ227" i="2"/>
  <c r="BQ1306" i="2"/>
  <c r="BQ2210" i="2"/>
  <c r="BQ1117" i="2"/>
  <c r="BQ680" i="2"/>
  <c r="BQ960" i="2"/>
  <c r="BQ1723" i="2"/>
  <c r="BQ2267" i="2"/>
  <c r="BQ1515" i="2"/>
  <c r="BQ296" i="2"/>
  <c r="BQ379" i="2"/>
  <c r="BQ269" i="2"/>
  <c r="BQ1225" i="2"/>
  <c r="BQ2249" i="2"/>
  <c r="BQ908" i="2"/>
  <c r="BQ1577" i="2"/>
  <c r="BQ574" i="2"/>
  <c r="BQ990" i="2"/>
  <c r="BQ2297" i="2"/>
  <c r="BQ1261" i="2"/>
  <c r="BQ1039" i="2"/>
  <c r="BQ132" i="2"/>
  <c r="BQ28" i="2"/>
  <c r="BQ1683" i="2"/>
  <c r="BQ1385" i="2"/>
  <c r="BQ1000" i="2"/>
  <c r="BQ729" i="2"/>
  <c r="BQ1352" i="2"/>
  <c r="BQ612" i="2"/>
  <c r="BQ1206" i="2"/>
  <c r="BQ1422" i="2"/>
  <c r="BQ491" i="2"/>
  <c r="BQ812" i="2"/>
  <c r="BQ343" i="2"/>
  <c r="BQ846" i="2"/>
  <c r="BQ2438" i="2"/>
  <c r="BQ799" i="2"/>
  <c r="BQ516" i="2"/>
  <c r="BQ2168" i="2"/>
  <c r="BQ1930" i="2"/>
  <c r="BQ1998" i="2"/>
  <c r="BQ1853" i="2"/>
  <c r="BQ1978" i="2"/>
  <c r="BQ2361" i="2"/>
  <c r="BQ2088" i="2"/>
  <c r="BQ1757" i="2"/>
  <c r="BQ1284" i="2"/>
  <c r="BQ317" i="2"/>
  <c r="BQ1076" i="2"/>
  <c r="BQ1740" i="2"/>
  <c r="BQ1962" i="2"/>
  <c r="BQ2142" i="2"/>
  <c r="BQ1134" i="2"/>
  <c r="BQ2372" i="2"/>
  <c r="BQ1542" i="2"/>
  <c r="BQ642" i="2"/>
  <c r="BQ1637" i="2"/>
  <c r="BQ1797" i="2"/>
  <c r="BQ1855" i="2"/>
  <c r="BQ874" i="2"/>
  <c r="BQ2117" i="2"/>
  <c r="BQ1884" i="2"/>
  <c r="BQ1446" i="2"/>
  <c r="BQ1596" i="2"/>
  <c r="BQ2431" i="2"/>
  <c r="BQ2052" i="2"/>
  <c r="BQ1013" i="2"/>
  <c r="BQ1445" i="2"/>
  <c r="BQ223" i="2"/>
  <c r="BQ1252" i="2"/>
  <c r="BQ582" i="2"/>
  <c r="BQ1280" i="2"/>
  <c r="BQ607" i="2"/>
  <c r="BQ104" i="2"/>
  <c r="BQ424" i="2"/>
  <c r="BQ1098" i="2"/>
  <c r="BQ689" i="2"/>
  <c r="BQ829" i="2"/>
  <c r="BQ290" i="2"/>
  <c r="BQ136" i="2"/>
  <c r="BQ759" i="2"/>
  <c r="BQ903" i="2"/>
  <c r="BQ550" i="2"/>
  <c r="BQ63" i="2"/>
  <c r="BQ1481" i="2"/>
  <c r="BQ1621" i="2"/>
  <c r="BQ1575" i="2"/>
  <c r="BQ634" i="2"/>
  <c r="BQ720" i="2"/>
  <c r="BQ1689" i="2"/>
  <c r="BQ1904" i="2"/>
  <c r="BQ858" i="2"/>
  <c r="BQ1977" i="2"/>
  <c r="BQ2095" i="2"/>
  <c r="BQ33" i="2"/>
  <c r="BQ2245" i="2"/>
  <c r="BQ979" i="2"/>
  <c r="BQ353" i="2"/>
  <c r="BQ660" i="2"/>
  <c r="BQ1553" i="2"/>
  <c r="BQ2306" i="2"/>
  <c r="BQ1746" i="2"/>
  <c r="BQ1519" i="2"/>
  <c r="BQ1146" i="2"/>
  <c r="BQ400" i="2"/>
  <c r="BQ2461" i="2"/>
  <c r="BQ461" i="2"/>
  <c r="BQ1296" i="2"/>
  <c r="BQ1071" i="2"/>
  <c r="BQ1175" i="2"/>
  <c r="BQ500" i="2"/>
  <c r="BQ1347" i="2"/>
  <c r="BQ2317" i="2"/>
  <c r="BQ324" i="2"/>
  <c r="BQ106" i="2"/>
  <c r="BQ1321" i="2"/>
  <c r="BQ1162" i="2"/>
  <c r="BQ1813" i="2"/>
  <c r="BQ211" i="2"/>
  <c r="BQ804" i="2"/>
  <c r="BQ184" i="2"/>
  <c r="BQ1875" i="2"/>
  <c r="BQ384" i="2"/>
  <c r="BQ2206" i="2"/>
  <c r="BQ930" i="2"/>
  <c r="BQ1725" i="2"/>
  <c r="BQ1963" i="2"/>
  <c r="BQ504" i="2"/>
  <c r="BQ876" i="2"/>
  <c r="BQ1388" i="2"/>
  <c r="BQ1665" i="2"/>
  <c r="BQ257" i="2"/>
  <c r="BQ2063" i="2"/>
  <c r="BQ1414" i="2"/>
  <c r="BQ1852" i="2"/>
  <c r="BQ2156" i="2"/>
  <c r="BQ1212" i="2"/>
  <c r="BQ2140" i="2"/>
  <c r="BQ2386" i="2"/>
  <c r="BQ1059" i="2"/>
  <c r="BQ1607" i="2"/>
  <c r="BQ948" i="2"/>
  <c r="BQ2181" i="2"/>
  <c r="BQ2015" i="2"/>
  <c r="BQ1929" i="2"/>
  <c r="BQ2406" i="2"/>
  <c r="BQ2274" i="2"/>
  <c r="BQ1783" i="2"/>
  <c r="BQ2209" i="2"/>
  <c r="BQ519" i="2"/>
  <c r="BQ335" i="2"/>
  <c r="BQ1141" i="2"/>
  <c r="BQ1053" i="2"/>
  <c r="BQ982" i="2"/>
  <c r="BQ852" i="2"/>
  <c r="BQ190" i="2"/>
  <c r="BQ882" i="2"/>
  <c r="BQ615" i="2"/>
  <c r="BQ638" i="2"/>
  <c r="BQ564" i="2"/>
  <c r="BQ45" i="2"/>
  <c r="BQ899" i="2"/>
  <c r="BQ2415" i="2"/>
  <c r="BQ1502" i="2"/>
  <c r="BQ134" i="2"/>
  <c r="BQ824" i="2"/>
  <c r="BQ77" i="2"/>
  <c r="BQ993" i="2"/>
  <c r="BQ2437" i="2"/>
  <c r="BQ498" i="2"/>
  <c r="BQ1705" i="2"/>
  <c r="BQ772" i="2"/>
  <c r="BQ800" i="2"/>
  <c r="BQ2291" i="2"/>
  <c r="BQ1378" i="2"/>
  <c r="BQ1083" i="2"/>
  <c r="BQ260" i="2"/>
  <c r="BQ306" i="2"/>
  <c r="BQ1121" i="2"/>
  <c r="BQ108" i="2"/>
  <c r="BQ395" i="2"/>
  <c r="BQ741" i="2"/>
  <c r="BQ187" i="2"/>
  <c r="BQ1969" i="2"/>
  <c r="BQ1366" i="2"/>
  <c r="BQ555" i="2"/>
  <c r="BQ1165" i="2"/>
  <c r="BQ1193" i="2"/>
  <c r="BQ706" i="2"/>
  <c r="BQ1433" i="2"/>
  <c r="BQ150" i="2"/>
  <c r="BQ10" i="2"/>
  <c r="BQ1209" i="2"/>
  <c r="BQ600" i="2"/>
  <c r="BQ1674" i="2"/>
  <c r="BQ2047" i="2"/>
  <c r="BQ1859" i="2"/>
  <c r="BQ1780" i="2"/>
  <c r="BQ1941" i="2"/>
  <c r="BQ2331" i="2"/>
  <c r="BQ1927" i="2"/>
  <c r="BQ1277" i="2"/>
  <c r="BQ427" i="2"/>
  <c r="BQ1739" i="2"/>
  <c r="BQ1272" i="2"/>
  <c r="BQ274" i="2"/>
  <c r="BQ474" i="2"/>
  <c r="BQ1530" i="2"/>
  <c r="BQ1332" i="2"/>
  <c r="BQ934" i="2"/>
  <c r="BQ2371" i="2"/>
  <c r="BQ1243" i="2"/>
  <c r="BQ1618" i="2"/>
  <c r="BQ2112" i="2"/>
  <c r="BQ1768" i="2"/>
  <c r="BQ1028" i="2"/>
  <c r="BQ1476" i="2"/>
  <c r="BQ1891" i="2"/>
  <c r="BQ2009" i="2"/>
  <c r="BQ2170" i="2"/>
  <c r="BQ1831" i="2"/>
  <c r="BQ2192" i="2"/>
  <c r="BQ2135" i="2"/>
  <c r="BQ2023" i="2"/>
  <c r="BQ2085" i="2"/>
  <c r="BQ2243" i="2"/>
  <c r="BQ1571" i="2"/>
  <c r="BQ371" i="2"/>
  <c r="BQ2399" i="2"/>
  <c r="BQ1636" i="2"/>
  <c r="BP1515" i="2"/>
  <c r="BP1637" i="2"/>
  <c r="BP1477" i="2"/>
  <c r="BP1542" i="2"/>
  <c r="BP1039" i="2"/>
  <c r="BP2142" i="2"/>
  <c r="BP1978" i="2"/>
  <c r="BP2361" i="2"/>
  <c r="BP1962" i="2"/>
  <c r="BP2372" i="2"/>
  <c r="BP1000" i="2"/>
  <c r="BP1422" i="2"/>
  <c r="BP2346" i="2"/>
  <c r="BP960" i="2"/>
  <c r="BP1998" i="2"/>
  <c r="BP1076" i="2"/>
  <c r="BP574" i="2"/>
  <c r="BP874" i="2"/>
  <c r="BP1306" i="2"/>
  <c r="BP5" i="2"/>
  <c r="BP1134" i="2"/>
  <c r="BP475" i="2"/>
  <c r="BP2249" i="2"/>
  <c r="BP1261" i="2"/>
  <c r="BP1284" i="2"/>
  <c r="BP145" i="2"/>
  <c r="BP317" i="2"/>
  <c r="BP491" i="2"/>
  <c r="BP1181" i="2"/>
  <c r="BP1683" i="2"/>
  <c r="BP2117" i="2"/>
  <c r="BP1206" i="2"/>
  <c r="BP990" i="2"/>
  <c r="BP935" i="2"/>
  <c r="BP729" i="2"/>
  <c r="BP1225" i="2"/>
  <c r="BP2297" i="2"/>
  <c r="BP1352" i="2"/>
  <c r="BP166" i="2"/>
  <c r="BP1577" i="2"/>
  <c r="BP766" i="2"/>
  <c r="BP2168" i="2"/>
  <c r="BP1723" i="2"/>
  <c r="BP193" i="2"/>
  <c r="BP269" i="2"/>
  <c r="BP343" i="2"/>
  <c r="BP227" i="2"/>
  <c r="BP642" i="2"/>
  <c r="BP1385" i="2"/>
  <c r="BP1855" i="2"/>
  <c r="BP132" i="2"/>
  <c r="BP70" i="2"/>
  <c r="BP2438" i="2"/>
  <c r="BP516" i="2"/>
  <c r="BP1757" i="2"/>
  <c r="BP908" i="2"/>
  <c r="BP2267" i="2"/>
  <c r="BP680" i="2"/>
  <c r="BP596" i="2"/>
  <c r="BP812" i="2"/>
  <c r="BP1797" i="2"/>
  <c r="BP1853" i="2"/>
  <c r="BP379" i="2"/>
  <c r="BP612" i="2"/>
  <c r="BP799" i="2"/>
  <c r="BP1930" i="2"/>
  <c r="BP2220" i="2"/>
  <c r="BP941" i="2"/>
  <c r="BP1573" i="2"/>
  <c r="BP2348" i="2"/>
  <c r="BP614" i="2"/>
  <c r="BP94" i="2"/>
  <c r="BP816" i="2"/>
  <c r="BP296" i="2"/>
  <c r="BP570" i="2"/>
  <c r="BP1843" i="2"/>
  <c r="BP1587" i="2"/>
  <c r="BP843" i="2"/>
  <c r="BP254" i="2"/>
  <c r="BP1770" i="2"/>
  <c r="BP1456" i="2"/>
  <c r="BP997" i="2"/>
  <c r="BP111" i="2"/>
  <c r="BP1247" i="2"/>
  <c r="BP1087" i="2"/>
  <c r="BP2111" i="2"/>
  <c r="BP1381" i="2"/>
  <c r="BP170" i="2"/>
  <c r="BP2311" i="2"/>
  <c r="BP1611" i="2"/>
  <c r="BP1747" i="2"/>
  <c r="BP2235" i="2"/>
  <c r="BP1391" i="2"/>
  <c r="BP49" i="2"/>
  <c r="BP1915" i="2"/>
  <c r="BP1845" i="2"/>
  <c r="BP459" i="2"/>
  <c r="BP1806" i="2"/>
  <c r="BP1579" i="2"/>
  <c r="BP1412" i="2"/>
  <c r="BP287" i="2"/>
  <c r="BP1668" i="2"/>
  <c r="BP1251" i="2"/>
  <c r="BP2426" i="2"/>
  <c r="BP2390" i="2"/>
  <c r="BP2449" i="2"/>
  <c r="BP1137" i="2"/>
  <c r="BP2327" i="2"/>
  <c r="BP2352" i="2"/>
  <c r="BP321" i="2"/>
  <c r="BP1983" i="2"/>
  <c r="BP1221" i="2"/>
  <c r="BP778" i="2"/>
  <c r="BP2105" i="2"/>
  <c r="BP664" i="2"/>
  <c r="BP169" i="2"/>
  <c r="BP2282" i="2"/>
  <c r="BP954" i="2"/>
  <c r="BP1556" i="2"/>
  <c r="BP2051" i="2"/>
  <c r="BP2124" i="2"/>
  <c r="BP2298" i="2"/>
  <c r="BP2025" i="2"/>
  <c r="BP1599" i="2"/>
  <c r="BP1195" i="2"/>
  <c r="BP1369" i="2"/>
  <c r="BP208" i="2"/>
  <c r="BP1327" i="2"/>
  <c r="BP1719" i="2"/>
  <c r="BP691" i="2"/>
  <c r="BP865" i="2"/>
  <c r="BP632" i="2"/>
  <c r="BP2236" i="2"/>
  <c r="BP21" i="2"/>
  <c r="BP537" i="2"/>
  <c r="BP1889" i="2"/>
  <c r="BP518" i="2"/>
  <c r="BP1036" i="2"/>
  <c r="BP781" i="2"/>
  <c r="BP1287" i="2"/>
  <c r="BP116" i="2"/>
  <c r="BP1634" i="2"/>
  <c r="BP1785" i="2"/>
  <c r="BP1631" i="2"/>
  <c r="BP433" i="2"/>
  <c r="BP807" i="2"/>
  <c r="BP1949" i="2"/>
  <c r="BP391" i="2"/>
  <c r="BP2195" i="2"/>
  <c r="BP1436" i="2"/>
  <c r="BP1521" i="2"/>
  <c r="BP923" i="2"/>
  <c r="BP483" i="2"/>
  <c r="BP708" i="2"/>
  <c r="BP378" i="2"/>
  <c r="BP72" i="2"/>
  <c r="BP231" i="2"/>
  <c r="BP1455" i="2"/>
  <c r="BP736" i="2"/>
  <c r="BP567" i="2"/>
  <c r="BP263" i="2"/>
  <c r="BP581" i="2"/>
  <c r="BP1957" i="2"/>
  <c r="BP2247" i="2"/>
  <c r="BP2420" i="2"/>
  <c r="BP26" i="2"/>
  <c r="BP1112" i="2"/>
  <c r="BP917" i="2"/>
  <c r="BP2148" i="2"/>
  <c r="BP1903" i="2"/>
  <c r="BP2018" i="2"/>
  <c r="BP2131" i="2"/>
  <c r="BP1658" i="2"/>
  <c r="BP1623" i="2"/>
  <c r="BP2307" i="2"/>
  <c r="BP1687" i="2"/>
  <c r="BP601" i="2"/>
  <c r="BP1130" i="2"/>
  <c r="BP693" i="2"/>
  <c r="BP1282" i="2"/>
  <c r="BP430" i="2"/>
  <c r="BP62" i="2"/>
  <c r="BP298" i="2"/>
  <c r="BP165" i="2"/>
  <c r="BP2448" i="2"/>
  <c r="BP249" i="2"/>
  <c r="BP393" i="2"/>
  <c r="BP131" i="2"/>
  <c r="BP1501" i="2"/>
  <c r="BP790" i="2"/>
  <c r="BP1300" i="2"/>
  <c r="BP1198" i="2"/>
  <c r="BP2212" i="2"/>
  <c r="BP1038" i="2"/>
  <c r="BP148" i="2"/>
  <c r="BP988" i="2"/>
  <c r="BP82" i="2"/>
  <c r="BP1936" i="2"/>
  <c r="BP1211" i="2"/>
  <c r="BP1166" i="2"/>
  <c r="BP547" i="2"/>
  <c r="BP721" i="2"/>
  <c r="BP753" i="2"/>
  <c r="BP1745" i="2"/>
  <c r="BP1396" i="2"/>
  <c r="BP1876" i="2"/>
  <c r="BP2384" i="2"/>
  <c r="BP341" i="2"/>
  <c r="BP857" i="2"/>
  <c r="BP1771" i="2"/>
  <c r="BP2278" i="2"/>
  <c r="BP808" i="2"/>
  <c r="BP654" i="2"/>
  <c r="BP377" i="2"/>
  <c r="BP221" i="2"/>
  <c r="BP188" i="2"/>
  <c r="BP620" i="2"/>
  <c r="BP447" i="2"/>
  <c r="BP1997" i="2"/>
  <c r="BP509" i="2"/>
  <c r="BP1534" i="2"/>
  <c r="BP1808" i="2"/>
  <c r="BP965" i="2"/>
  <c r="BP2069" i="2"/>
  <c r="BP308" i="2"/>
  <c r="BP568" i="2"/>
  <c r="BP1345" i="2"/>
  <c r="BP896" i="2"/>
  <c r="BP2096" i="2"/>
  <c r="BP1522" i="2"/>
  <c r="BP2369" i="2"/>
  <c r="BP1434" i="2"/>
  <c r="BQ219" i="2"/>
  <c r="BQ507" i="2"/>
  <c r="BQ248" i="2"/>
  <c r="BQ493" i="2"/>
  <c r="BQ1610" i="2"/>
  <c r="BQ674" i="2"/>
  <c r="BQ2077" i="2"/>
  <c r="BQ885" i="2"/>
  <c r="BQ349" i="2"/>
  <c r="BQ1922" i="2"/>
  <c r="BQ122" i="2"/>
  <c r="BQ986" i="2"/>
  <c r="BQ711" i="2"/>
  <c r="BQ302" i="2"/>
  <c r="BQ1024" i="2"/>
  <c r="BQ1168" i="2"/>
  <c r="BQ470" i="2"/>
  <c r="BQ758" i="2"/>
  <c r="BQ536" i="2"/>
  <c r="BQ1336" i="2"/>
  <c r="BQ626" i="2"/>
  <c r="BQ910" i="2"/>
  <c r="BQ938" i="2"/>
  <c r="BQ856" i="2"/>
  <c r="BQ1203" i="2"/>
  <c r="BQ1439" i="2"/>
  <c r="BQ1744" i="2"/>
  <c r="BQ40" i="2"/>
  <c r="BQ1461" i="2"/>
  <c r="BQ1546" i="2"/>
  <c r="BQ1700" i="2"/>
  <c r="BQ1861" i="2"/>
  <c r="BQ2452" i="2"/>
  <c r="BQ412" i="2"/>
  <c r="BQ1232" i="2"/>
  <c r="BQ744" i="2"/>
  <c r="BQ2281" i="2"/>
  <c r="BQ1802" i="2"/>
  <c r="BQ161" i="2"/>
  <c r="BQ644" i="2"/>
  <c r="BQ1109" i="2"/>
  <c r="BQ439" i="2"/>
  <c r="BQ1309" i="2"/>
  <c r="BQ784" i="2"/>
  <c r="BQ2006" i="2"/>
  <c r="BQ2402" i="2"/>
  <c r="BQ595" i="2"/>
  <c r="BQ97" i="2"/>
  <c r="BQ1145" i="2"/>
  <c r="BQ841" i="2"/>
  <c r="BQ1765" i="2"/>
  <c r="BQ561" i="2"/>
  <c r="BQ79" i="2"/>
  <c r="BQ17" i="2"/>
  <c r="BQ1682" i="2"/>
  <c r="BQ1399" i="2"/>
  <c r="BQ357" i="2"/>
  <c r="BQ2393" i="2"/>
  <c r="BQ2034" i="2"/>
  <c r="BQ2067" i="2"/>
  <c r="BQ1475" i="2"/>
  <c r="BQ1980" i="2"/>
  <c r="BQ1944" i="2"/>
  <c r="BQ1511" i="2"/>
  <c r="BQ966" i="2"/>
  <c r="BQ2308" i="2"/>
  <c r="BQ2251" i="2"/>
  <c r="BQ1588" i="2"/>
  <c r="BQ1079" i="2"/>
  <c r="BQ216" i="2"/>
  <c r="BQ389" i="2"/>
  <c r="BQ2107" i="2"/>
  <c r="BQ2211" i="2"/>
  <c r="BQ2340" i="2"/>
  <c r="BQ2178" i="2"/>
  <c r="BQ1055" i="2"/>
  <c r="BQ1830" i="2"/>
  <c r="BQ1892" i="2"/>
  <c r="BQ1644" i="2"/>
  <c r="BQ2134" i="2"/>
  <c r="BQ2368" i="2"/>
  <c r="BQ2171" i="2"/>
  <c r="BP2444" i="2"/>
  <c r="BP1494" i="2"/>
  <c r="BP2028" i="2"/>
  <c r="BP1303" i="2"/>
  <c r="BP942" i="2"/>
  <c r="BP2199" i="2"/>
  <c r="BP61" i="2"/>
  <c r="BP1478" i="2"/>
  <c r="BP2078" i="2"/>
  <c r="BP1916" i="2"/>
  <c r="BP1947" i="2"/>
  <c r="BP1561" i="2"/>
  <c r="BP1061" i="2"/>
  <c r="BP1667" i="2"/>
  <c r="BP1444" i="2"/>
  <c r="BP1358" i="2"/>
  <c r="BP326" i="2"/>
  <c r="BP1743" i="2"/>
  <c r="BP1001" i="2"/>
  <c r="BP1423" i="2"/>
  <c r="BP2264" i="2"/>
  <c r="BP1897" i="2"/>
  <c r="BP1592" i="2"/>
  <c r="BP1872" i="2"/>
  <c r="BP1762" i="2"/>
  <c r="BP2016" i="2"/>
  <c r="BP2173" i="2"/>
  <c r="BP837" i="2"/>
  <c r="BP418" i="2"/>
  <c r="BP286" i="2"/>
  <c r="BP86" i="2"/>
  <c r="BP977" i="2"/>
  <c r="BP202" i="2"/>
  <c r="BP1266" i="2"/>
  <c r="BP797" i="2"/>
  <c r="BP2383" i="2"/>
  <c r="BP1127" i="2"/>
  <c r="BP622" i="2"/>
  <c r="BP851" i="2"/>
  <c r="BP380" i="2"/>
  <c r="BP454" i="2"/>
  <c r="BP1792" i="2"/>
  <c r="BP1397" i="2"/>
  <c r="BP12" i="2"/>
  <c r="BP144" i="2"/>
  <c r="BP1090" i="2"/>
  <c r="BP2284" i="2"/>
  <c r="BP1720" i="2"/>
  <c r="BP374" i="2"/>
  <c r="BP542" i="2"/>
  <c r="BP779" i="2"/>
  <c r="BP1189" i="2"/>
  <c r="BP883" i="2"/>
  <c r="BP119" i="2"/>
  <c r="BP593" i="2"/>
  <c r="BP1341" i="2"/>
  <c r="BP495" i="2"/>
  <c r="BP684" i="2"/>
  <c r="BP1520" i="2"/>
  <c r="BP2128" i="2"/>
  <c r="BP968" i="2"/>
  <c r="BP39" i="2"/>
  <c r="BP280" i="2"/>
  <c r="BP515" i="2"/>
  <c r="BP162" i="2"/>
  <c r="BP233" i="2"/>
  <c r="BP1095" i="2"/>
  <c r="BP2141" i="2"/>
  <c r="BP2339" i="2"/>
  <c r="BP1157" i="2"/>
  <c r="BQ950" i="2"/>
  <c r="BQ456" i="2"/>
  <c r="BQ1278" i="2"/>
  <c r="BQ1065" i="2"/>
  <c r="BQ1210" i="2"/>
  <c r="BQ488" i="2"/>
  <c r="BQ588" i="2"/>
  <c r="BQ1910" i="2"/>
  <c r="BQ1102" i="2"/>
  <c r="BQ110" i="2"/>
  <c r="BQ869" i="2"/>
  <c r="BQ768" i="2"/>
  <c r="BQ1657" i="2"/>
  <c r="BQ1611" i="2"/>
  <c r="BQ672" i="2"/>
  <c r="BQ432" i="2"/>
  <c r="BQ397" i="2"/>
  <c r="BQ315" i="2"/>
  <c r="BQ976" i="2"/>
  <c r="BQ1669" i="2"/>
  <c r="BQ1803" i="2"/>
  <c r="BQ920" i="2"/>
  <c r="BQ1019" i="2"/>
  <c r="BQ2179" i="2"/>
  <c r="BQ1538" i="2"/>
  <c r="BQ1732" i="2"/>
  <c r="BQ1870" i="2"/>
  <c r="BQ1184" i="2"/>
  <c r="BQ22" i="2"/>
  <c r="BQ246" i="2"/>
  <c r="BQ1364" i="2"/>
  <c r="BQ749" i="2"/>
  <c r="BQ1526" i="2"/>
  <c r="BQ1337" i="2"/>
  <c r="BQ712" i="2"/>
  <c r="BQ1045" i="2"/>
  <c r="BQ556" i="2"/>
  <c r="BQ785" i="2"/>
  <c r="BQ205" i="2"/>
  <c r="BQ168" i="2"/>
  <c r="BQ1406" i="2"/>
  <c r="BQ525" i="2"/>
  <c r="BQ1135" i="2"/>
  <c r="BQ587" i="2"/>
  <c r="BQ138" i="2"/>
  <c r="BQ2246" i="2"/>
  <c r="BQ1432" i="2"/>
  <c r="BQ277" i="2"/>
  <c r="BQ352" i="2"/>
  <c r="BQ624" i="2"/>
  <c r="BQ382" i="2"/>
  <c r="BQ2073" i="2"/>
  <c r="BQ37" i="2"/>
  <c r="BQ2277" i="2"/>
  <c r="BQ1974" i="2"/>
  <c r="BQ2335" i="2"/>
  <c r="BQ1851" i="2"/>
  <c r="BQ1570" i="2"/>
  <c r="BQ101" i="2"/>
  <c r="BQ1626" i="2"/>
  <c r="BQ817" i="2"/>
  <c r="BQ1761" i="2"/>
  <c r="BQ1926" i="2"/>
  <c r="BQ1496" i="2"/>
  <c r="BQ895" i="2"/>
  <c r="BQ1462" i="2"/>
  <c r="BQ1259" i="2"/>
  <c r="BQ2121" i="2"/>
  <c r="BQ1376" i="2"/>
  <c r="BQ1807" i="2"/>
  <c r="BQ2373" i="2"/>
  <c r="BQ2405" i="2"/>
  <c r="BQ1710" i="2"/>
  <c r="BQ2310" i="2"/>
  <c r="BQ2086" i="2"/>
  <c r="BQ1950" i="2"/>
  <c r="BQ1124" i="2"/>
  <c r="BQ2456" i="2"/>
  <c r="BQ2159" i="2"/>
  <c r="BQ2014" i="2"/>
  <c r="BQ2204" i="2"/>
  <c r="BP1802" i="2"/>
  <c r="BP2402" i="2"/>
  <c r="BP1079" i="2"/>
  <c r="BP2178" i="2"/>
  <c r="BP2006" i="2"/>
  <c r="BP2077" i="2"/>
  <c r="BP986" i="2"/>
  <c r="BP1700" i="2"/>
  <c r="BP2171" i="2"/>
  <c r="BP1830" i="2"/>
  <c r="BP1861" i="2"/>
  <c r="BP2251" i="2"/>
  <c r="BP1892" i="2"/>
  <c r="BP1588" i="2"/>
  <c r="BP1336" i="2"/>
  <c r="BP79" i="2"/>
  <c r="BP1511" i="2"/>
  <c r="BP2034" i="2"/>
  <c r="BP1232" i="2"/>
  <c r="BP2134" i="2"/>
  <c r="BP1168" i="2"/>
  <c r="BP1944" i="2"/>
  <c r="BP2452" i="2"/>
  <c r="BP1610" i="2"/>
  <c r="BP561" i="2"/>
  <c r="BP1546" i="2"/>
  <c r="BP97" i="2"/>
  <c r="BP1203" i="2"/>
  <c r="BP2393" i="2"/>
  <c r="BP1145" i="2"/>
  <c r="BP1024" i="2"/>
  <c r="BP493" i="2"/>
  <c r="BP856" i="2"/>
  <c r="BP1309" i="2"/>
  <c r="BP885" i="2"/>
  <c r="BP1461" i="2"/>
  <c r="BP161" i="2"/>
  <c r="BP507" i="2"/>
  <c r="BP2211" i="2"/>
  <c r="BP2368" i="2"/>
  <c r="BP302" i="2"/>
  <c r="BP1682" i="2"/>
  <c r="BP389" i="2"/>
  <c r="BP357" i="2"/>
  <c r="BP910" i="2"/>
  <c r="BP216" i="2"/>
  <c r="BP1744" i="2"/>
  <c r="BP626" i="2"/>
  <c r="BP349" i="2"/>
  <c r="BP17" i="2"/>
  <c r="BP248" i="2"/>
  <c r="BP1922" i="2"/>
  <c r="BP1980" i="2"/>
  <c r="BP744" i="2"/>
  <c r="BP674" i="2"/>
  <c r="BP536" i="2"/>
  <c r="BP1644" i="2"/>
  <c r="BP711" i="2"/>
  <c r="BP40" i="2"/>
  <c r="BP2067" i="2"/>
  <c r="BP2308" i="2"/>
  <c r="BP219" i="2"/>
  <c r="BP938" i="2"/>
  <c r="BP784" i="2"/>
  <c r="BP966" i="2"/>
  <c r="BP841" i="2"/>
  <c r="BP122" i="2"/>
  <c r="BP758" i="2"/>
  <c r="BP1399" i="2"/>
  <c r="BP1055" i="2"/>
  <c r="BP1109" i="2"/>
  <c r="BP595" i="2"/>
  <c r="BP1950" i="2"/>
  <c r="BP2293" i="2"/>
  <c r="BP984" i="2"/>
  <c r="BP1608" i="2"/>
  <c r="BP2088" i="2"/>
  <c r="BP575" i="2"/>
  <c r="BP775" i="2"/>
  <c r="BP156" i="2"/>
  <c r="BP469" i="2"/>
  <c r="BP1827" i="2"/>
  <c r="BP1491" i="2"/>
  <c r="BP1199" i="2"/>
  <c r="BP29" i="2"/>
  <c r="BP1420" i="2"/>
  <c r="BP975" i="2"/>
  <c r="BP75" i="2"/>
  <c r="BP1854" i="2"/>
  <c r="BP1070" i="2"/>
  <c r="BP2097" i="2"/>
  <c r="BP1363" i="2"/>
  <c r="BP138" i="2"/>
  <c r="BP1063" i="2"/>
  <c r="BP2295" i="2"/>
  <c r="BP1596" i="2"/>
  <c r="BQ394" i="2"/>
  <c r="BQ2042" i="2"/>
  <c r="BQ845" i="2"/>
  <c r="BQ1323" i="2"/>
  <c r="BQ718" i="2"/>
  <c r="BQ375" i="2"/>
  <c r="BQ436" i="2"/>
  <c r="BQ1025" i="2"/>
  <c r="BQ2054" i="2"/>
  <c r="BQ505" i="2"/>
  <c r="BQ415" i="2"/>
  <c r="BQ974" i="2"/>
  <c r="BQ727" i="2"/>
  <c r="BQ1159" i="2"/>
  <c r="BQ1466" i="2"/>
  <c r="BQ1353" i="2"/>
  <c r="BQ907" i="2"/>
  <c r="BQ543" i="2"/>
  <c r="BQ3" i="2"/>
  <c r="BQ235" i="2"/>
  <c r="BQ350" i="2"/>
  <c r="BQ51" i="2"/>
  <c r="BQ207" i="2"/>
  <c r="BQ1084" i="2"/>
  <c r="BQ922" i="2"/>
  <c r="BQ1223" i="2"/>
  <c r="BQ870" i="2"/>
  <c r="BQ764" i="2"/>
  <c r="BQ656" i="2"/>
  <c r="BQ569" i="2"/>
  <c r="BQ1924" i="2"/>
  <c r="BQ2083" i="2"/>
  <c r="BQ2429" i="2"/>
  <c r="BQ1756" i="2"/>
  <c r="BQ2443" i="2"/>
  <c r="BQ1735" i="2"/>
  <c r="BQ314" i="2"/>
  <c r="BQ1541" i="2"/>
  <c r="BQ1142" i="2"/>
  <c r="BQ100" i="2"/>
  <c r="BQ2113" i="2"/>
  <c r="BQ268" i="2"/>
  <c r="BQ690" i="2"/>
  <c r="BQ789" i="2"/>
  <c r="BQ151" i="2"/>
  <c r="BQ299" i="2"/>
  <c r="BQ478" i="2"/>
  <c r="BQ1111" i="2"/>
  <c r="BQ631" i="2"/>
  <c r="BQ1047" i="2"/>
  <c r="BQ1383" i="2"/>
  <c r="BQ955" i="2"/>
  <c r="BQ589" i="2"/>
  <c r="BQ1874" i="2"/>
  <c r="BQ1267" i="2"/>
  <c r="BQ2193" i="2"/>
  <c r="BQ1821" i="2"/>
  <c r="BQ2359" i="2"/>
  <c r="BQ1482" i="2"/>
  <c r="BQ114" i="2"/>
  <c r="BQ2325" i="2"/>
  <c r="BQ1654" i="2"/>
  <c r="BQ2266" i="2"/>
  <c r="BQ2003" i="2"/>
  <c r="BQ1793" i="2"/>
  <c r="BQ1642" i="2"/>
  <c r="BQ1583" i="2"/>
  <c r="BQ2155" i="2"/>
  <c r="BQ1696" i="2"/>
  <c r="BQ833" i="2"/>
  <c r="BQ1953" i="2"/>
  <c r="BQ1188" i="2"/>
  <c r="BQ1595" i="2"/>
  <c r="BQ2326" i="2"/>
  <c r="BQ1430" i="2"/>
  <c r="BQ2164" i="2"/>
  <c r="BQ1005" i="2"/>
  <c r="BQ2397" i="2"/>
  <c r="BQ2252" i="2"/>
  <c r="BQ1260" i="2"/>
  <c r="BQ1864" i="2"/>
  <c r="BQ2230" i="2"/>
  <c r="BQ1384" i="2"/>
  <c r="BQ1731" i="2"/>
  <c r="BQ683" i="2"/>
  <c r="BQ163" i="2"/>
  <c r="BQ64" i="2"/>
  <c r="BQ1086" i="2"/>
  <c r="BQ1292" i="2"/>
  <c r="BQ1464" i="2"/>
  <c r="BQ271" i="2"/>
  <c r="BQ347" i="2"/>
  <c r="BQ398" i="2"/>
  <c r="BQ99" i="2"/>
  <c r="BQ2089" i="2"/>
  <c r="BQ2377" i="2"/>
  <c r="BQ527" i="2"/>
  <c r="BQ410" i="2"/>
  <c r="BQ1132" i="2"/>
  <c r="BQ1012" i="2"/>
  <c r="BQ364" i="2"/>
  <c r="BQ206" i="2"/>
  <c r="BQ794" i="2"/>
  <c r="BQ1886" i="2"/>
  <c r="BQ945" i="2"/>
  <c r="BQ1427" i="2"/>
  <c r="BQ2407" i="2"/>
  <c r="BQ1533" i="2"/>
  <c r="BQ1699" i="2"/>
  <c r="BQ1493" i="2"/>
  <c r="BQ2029" i="2"/>
  <c r="BQ127" i="2"/>
  <c r="BQ1320" i="2"/>
  <c r="BQ1934" i="2"/>
  <c r="BQ2165" i="2"/>
  <c r="BQ2242" i="2"/>
  <c r="BQ716" i="2"/>
  <c r="BQ665" i="2"/>
  <c r="BQ1201" i="2"/>
  <c r="BQ756" i="2"/>
  <c r="BQ1068" i="2"/>
  <c r="BQ1275" i="2"/>
  <c r="BQ2133" i="2"/>
  <c r="BQ1814" i="2"/>
  <c r="BQ462" i="2"/>
  <c r="BQ743" i="2"/>
  <c r="BQ1409" i="2"/>
  <c r="BQ553" i="2"/>
  <c r="BQ1850" i="2"/>
  <c r="BQ1537" i="2"/>
  <c r="BQ864" i="2"/>
  <c r="BQ585" i="2"/>
  <c r="BQ921" i="2"/>
  <c r="BQ31" i="2"/>
  <c r="BQ289" i="2"/>
  <c r="BQ312" i="2"/>
  <c r="BQ621" i="2"/>
  <c r="BQ1246" i="2"/>
  <c r="BQ1357" i="2"/>
  <c r="BQ2108" i="2"/>
  <c r="BQ2460" i="2"/>
  <c r="BQ814" i="2"/>
  <c r="BQ1119" i="2"/>
  <c r="BQ1996" i="2"/>
  <c r="BQ1041" i="2"/>
  <c r="BQ1939" i="2"/>
  <c r="BQ972" i="2"/>
  <c r="BQ892" i="2"/>
  <c r="BQ1562" i="2"/>
  <c r="BQ2177" i="2"/>
  <c r="BQ1227" i="2"/>
  <c r="BQ1664" i="2"/>
  <c r="BQ1619" i="2"/>
  <c r="BQ490" i="2"/>
  <c r="BQ1679" i="2"/>
  <c r="BQ2370" i="2"/>
  <c r="BQ1968" i="2"/>
  <c r="BQ2287" i="2"/>
  <c r="BQ2334" i="2"/>
  <c r="BQ2275" i="2"/>
  <c r="BQ1153" i="2"/>
  <c r="BQ2217" i="2"/>
  <c r="BQ1781" i="2"/>
  <c r="BQ2060" i="2"/>
  <c r="BP2376" i="2"/>
  <c r="BP2436" i="2"/>
  <c r="BP1479" i="2"/>
  <c r="BP2324" i="2"/>
  <c r="BP2279" i="2"/>
  <c r="BP1288" i="2"/>
  <c r="BP1443" i="2"/>
  <c r="BP2122" i="2"/>
  <c r="BP900" i="2"/>
  <c r="BP2301" i="2"/>
  <c r="BP1728" i="2"/>
  <c r="BP2174" i="2"/>
  <c r="BP2046" i="2"/>
  <c r="BP1514" i="2"/>
  <c r="BP1955" i="2"/>
  <c r="BP2427" i="2"/>
  <c r="BP1987" i="2"/>
  <c r="BP1308" i="2"/>
  <c r="BP142" i="2"/>
  <c r="BP861" i="2"/>
  <c r="BP1760" i="2"/>
  <c r="BP958" i="2"/>
  <c r="BP995" i="2"/>
  <c r="BP305" i="2"/>
  <c r="BP279" i="2"/>
  <c r="BP411" i="2"/>
  <c r="BP1176" i="2"/>
  <c r="BP590" i="2"/>
  <c r="BP1912" i="2"/>
  <c r="BP506" i="2"/>
  <c r="BP1349" i="2"/>
  <c r="BP1091" i="2"/>
  <c r="BP226" i="2"/>
  <c r="BP406" i="2"/>
  <c r="BP776" i="2"/>
  <c r="BP1030" i="2"/>
  <c r="BP1390" i="2"/>
  <c r="BP1152" i="2"/>
  <c r="BP1804" i="2"/>
  <c r="BP2248" i="2"/>
  <c r="BP1411" i="2"/>
  <c r="BP2021" i="2"/>
  <c r="BP344" i="2"/>
  <c r="BP1551" i="2"/>
  <c r="BP370" i="2"/>
  <c r="BP69" i="2"/>
  <c r="BP831" i="2"/>
  <c r="BP1693" i="2"/>
  <c r="BP1265" i="2"/>
  <c r="BP1604" i="2"/>
  <c r="BP1052" i="2"/>
  <c r="BP2367" i="2"/>
  <c r="BP1826" i="2"/>
  <c r="BP438" i="2"/>
  <c r="BP181" i="2"/>
  <c r="BP1842" i="2"/>
  <c r="BP1240" i="2"/>
  <c r="BP1196" i="2"/>
  <c r="BP782" i="2"/>
  <c r="BP740" i="2"/>
  <c r="BP637" i="2"/>
  <c r="BP496" i="2"/>
  <c r="BP577" i="2"/>
  <c r="BP952" i="2"/>
  <c r="BP212" i="2"/>
  <c r="BP1188" i="2"/>
  <c r="BP2266" i="2"/>
  <c r="BP1654" i="2"/>
  <c r="BP2359" i="2"/>
  <c r="BP631" i="2"/>
  <c r="BP1595" i="2"/>
  <c r="BP1874" i="2"/>
  <c r="BP1430" i="2"/>
  <c r="BP2230" i="2"/>
  <c r="BP870" i="2"/>
  <c r="BP2042" i="2"/>
  <c r="BP2113" i="2"/>
  <c r="BP2003" i="2"/>
  <c r="BP2193" i="2"/>
  <c r="BP569" i="2"/>
  <c r="BP2443" i="2"/>
  <c r="BP718" i="2"/>
  <c r="BP114" i="2"/>
  <c r="BP2252" i="2"/>
  <c r="BP1005" i="2"/>
  <c r="BP1756" i="2"/>
  <c r="BP1084" i="2"/>
  <c r="BP1047" i="2"/>
  <c r="BP394" i="2"/>
  <c r="BP2397" i="2"/>
  <c r="BP833" i="2"/>
  <c r="BP151" i="2"/>
  <c r="BP1924" i="2"/>
  <c r="BP505" i="2"/>
  <c r="BP1696" i="2"/>
  <c r="BP1159" i="2"/>
  <c r="BP2054" i="2"/>
  <c r="BP1482" i="2"/>
  <c r="BP1383" i="2"/>
  <c r="BP100" i="2"/>
  <c r="BP478" i="2"/>
  <c r="BP375" i="2"/>
  <c r="BP907" i="2"/>
  <c r="BP1353" i="2"/>
  <c r="BP690" i="2"/>
  <c r="BP789" i="2"/>
  <c r="BP922" i="2"/>
  <c r="BP1864" i="2"/>
  <c r="BP2164" i="2"/>
  <c r="BP2155" i="2"/>
  <c r="BP1142" i="2"/>
  <c r="BP1323" i="2"/>
  <c r="BP2429" i="2"/>
  <c r="BP1466" i="2"/>
  <c r="BP1953" i="2"/>
  <c r="BP207" i="2"/>
  <c r="BP1735" i="2"/>
  <c r="BP1541" i="2"/>
  <c r="BP1267" i="2"/>
  <c r="BP51" i="2"/>
  <c r="BP235" i="2"/>
  <c r="BP1223" i="2"/>
  <c r="BP1260" i="2"/>
  <c r="BP350" i="2"/>
  <c r="BP1583" i="2"/>
  <c r="BP314" i="2"/>
  <c r="BP1793" i="2"/>
  <c r="BP2325" i="2"/>
  <c r="BP727" i="2"/>
  <c r="BP764" i="2"/>
  <c r="BP436" i="2"/>
  <c r="BP1642" i="2"/>
  <c r="BP589" i="2"/>
  <c r="BP1968" i="2"/>
  <c r="BP2460" i="2"/>
  <c r="BP2287" i="2"/>
  <c r="BP1699" i="2"/>
  <c r="BP1731" i="2"/>
  <c r="BP2108" i="2"/>
  <c r="BP1409" i="2"/>
  <c r="BP2060" i="2"/>
  <c r="BP1132" i="2"/>
  <c r="BP1934" i="2"/>
  <c r="BP2089" i="2"/>
  <c r="BP2377" i="2"/>
  <c r="BP2334" i="2"/>
  <c r="BP1814" i="2"/>
  <c r="BP1357" i="2"/>
  <c r="BP2407" i="2"/>
  <c r="BP1320" i="2"/>
  <c r="BP1464" i="2"/>
  <c r="BP2275" i="2"/>
  <c r="BP2217" i="2"/>
  <c r="BP2133" i="2"/>
  <c r="BP743" i="2"/>
  <c r="BP1041" i="2"/>
  <c r="BP1384" i="2"/>
  <c r="BP1537" i="2"/>
  <c r="BP665" i="2"/>
  <c r="BP527" i="2"/>
  <c r="BP1119" i="2"/>
  <c r="BP1086" i="2"/>
  <c r="BP814" i="2"/>
  <c r="BP347" i="2"/>
  <c r="BP64" i="2"/>
  <c r="BP921" i="2"/>
  <c r="BP2165" i="2"/>
  <c r="BP490" i="2"/>
  <c r="BP1246" i="2"/>
  <c r="BP31" i="2"/>
  <c r="BP1427" i="2"/>
  <c r="BP2177" i="2"/>
  <c r="BP1533" i="2"/>
  <c r="BP864" i="2"/>
  <c r="BP1996" i="2"/>
  <c r="BP621" i="2"/>
  <c r="BP892" i="2"/>
  <c r="BP585" i="2"/>
  <c r="BP410" i="2"/>
  <c r="BP271" i="2"/>
  <c r="BP1939" i="2"/>
  <c r="BP289" i="2"/>
  <c r="BP794" i="2"/>
  <c r="BP312" i="2"/>
  <c r="BP1619" i="2"/>
  <c r="BP2029" i="2"/>
  <c r="BP945" i="2"/>
  <c r="BP1153" i="2"/>
  <c r="BP1068" i="2"/>
  <c r="BP683" i="2"/>
  <c r="BP2242" i="2"/>
  <c r="BP1201" i="2"/>
  <c r="BP972" i="2"/>
  <c r="BP1664" i="2"/>
  <c r="BP1012" i="2"/>
  <c r="BP1679" i="2"/>
  <c r="BP364" i="2"/>
  <c r="BP756" i="2"/>
  <c r="BP1292" i="2"/>
  <c r="BP1781" i="2"/>
  <c r="BP462" i="2"/>
  <c r="BP553" i="2"/>
  <c r="BP127" i="2"/>
  <c r="BP206" i="2"/>
  <c r="BP163" i="2"/>
  <c r="BP716" i="2"/>
  <c r="BP2370" i="2"/>
  <c r="BP397" i="2"/>
  <c r="BP1492" i="2"/>
  <c r="BP1971" i="2"/>
  <c r="BP2313" i="2"/>
  <c r="BP1025" i="2"/>
  <c r="BP2107" i="2"/>
  <c r="BP543" i="2"/>
  <c r="BP847" i="2"/>
  <c r="BP329" i="2"/>
  <c r="BP745" i="2"/>
  <c r="BP124" i="2"/>
  <c r="BP428" i="2"/>
  <c r="BP1475" i="2"/>
  <c r="BP1179" i="2"/>
  <c r="BQ2382" i="2"/>
  <c r="BP1740" i="2"/>
  <c r="BP956" i="2"/>
  <c r="BP28" i="2"/>
  <c r="BP1213" i="2"/>
  <c r="BP1838" i="2"/>
  <c r="BP1048" i="2"/>
  <c r="BP2083" i="2"/>
  <c r="BP99" i="2"/>
  <c r="BP1836" i="2"/>
  <c r="BP1046" i="2"/>
  <c r="BP2281" i="2"/>
  <c r="BP1580" i="2"/>
  <c r="BP2047" i="2"/>
  <c r="BP2170" i="2"/>
  <c r="BP1969" i="2"/>
  <c r="BP1083" i="2"/>
  <c r="BP2331" i="2"/>
  <c r="BP1891" i="2"/>
  <c r="BP1927" i="2"/>
  <c r="BP2371" i="2"/>
  <c r="BP2112" i="2"/>
  <c r="BP1831" i="2"/>
  <c r="BP498" i="2"/>
  <c r="BP2192" i="2"/>
  <c r="BP899" i="2"/>
  <c r="BP2085" i="2"/>
  <c r="BP1272" i="2"/>
  <c r="BP1165" i="2"/>
  <c r="BP2291" i="2"/>
  <c r="BP1636" i="2"/>
  <c r="BP2135" i="2"/>
  <c r="BP1476" i="2"/>
  <c r="BP274" i="2"/>
  <c r="BP706" i="2"/>
  <c r="BP1941" i="2"/>
  <c r="BP993" i="2"/>
  <c r="BP638" i="2"/>
  <c r="BP2209" i="2"/>
  <c r="BP1053" i="2"/>
  <c r="BP1366" i="2"/>
  <c r="BP1768" i="2"/>
  <c r="BP852" i="2"/>
  <c r="BP134" i="2"/>
  <c r="BP306" i="2"/>
  <c r="BP824" i="2"/>
  <c r="BP1705" i="2"/>
  <c r="BP1277" i="2"/>
  <c r="BP1739" i="2"/>
  <c r="BP982" i="2"/>
  <c r="BP1378" i="2"/>
  <c r="BP1780" i="2"/>
  <c r="BP335" i="2"/>
  <c r="BP519" i="2"/>
  <c r="BP187" i="2"/>
  <c r="BP2009" i="2"/>
  <c r="BP741" i="2"/>
  <c r="BP474" i="2"/>
  <c r="BP77" i="2"/>
  <c r="BP934" i="2"/>
  <c r="BP1209" i="2"/>
  <c r="BP190" i="2"/>
  <c r="BP564" i="2"/>
  <c r="BP395" i="2"/>
  <c r="BP150" i="2"/>
  <c r="BP1433" i="2"/>
  <c r="BP1674" i="2"/>
  <c r="BP1618" i="2"/>
  <c r="BP45" i="2"/>
  <c r="BP1243" i="2"/>
  <c r="BP555" i="2"/>
  <c r="BP800" i="2"/>
  <c r="BP1193" i="2"/>
  <c r="BP615" i="2"/>
  <c r="BP260" i="2"/>
  <c r="BP882" i="2"/>
  <c r="BP108" i="2"/>
  <c r="BP1141" i="2"/>
  <c r="BQ667" i="2"/>
  <c r="BQ2065" i="2"/>
  <c r="BQ153" i="2"/>
  <c r="BQ560" i="2"/>
  <c r="BQ1441" i="2"/>
  <c r="BQ262" i="2"/>
  <c r="BQ408" i="2"/>
  <c r="BQ1491" i="2"/>
  <c r="BQ210" i="2"/>
  <c r="BQ862" i="2"/>
  <c r="BQ1099" i="2"/>
  <c r="BQ185" i="2"/>
  <c r="BQ450" i="2"/>
  <c r="BQ1469" i="2"/>
  <c r="BQ135" i="2"/>
  <c r="BQ1217" i="2"/>
  <c r="BQ723" i="2"/>
  <c r="BQ627" i="2"/>
  <c r="BQ1360" i="2"/>
  <c r="BQ351" i="2"/>
  <c r="BQ1241" i="2"/>
  <c r="BQ1805" i="2"/>
  <c r="BQ1923" i="2"/>
  <c r="BQ1895" i="2"/>
  <c r="BQ973" i="2"/>
  <c r="BQ1653" i="2"/>
  <c r="BQ1110" i="2"/>
  <c r="BQ476" i="2"/>
  <c r="BQ300" i="2"/>
  <c r="BQ2416" i="2"/>
  <c r="BQ884" i="2"/>
  <c r="BQ359" i="2"/>
  <c r="BQ647" i="2"/>
  <c r="BQ1681" i="2"/>
  <c r="BQ319" i="2"/>
  <c r="BQ1401" i="2"/>
  <c r="BQ105" i="2"/>
  <c r="BQ1338" i="2"/>
  <c r="BQ455" i="2"/>
  <c r="BQ34" i="2"/>
  <c r="BQ514" i="2"/>
  <c r="BQ546" i="2"/>
  <c r="BQ1753" i="2"/>
  <c r="BQ1147" i="2"/>
  <c r="BQ710" i="2"/>
  <c r="BQ239" i="2"/>
  <c r="BQ826" i="2"/>
  <c r="BQ1174" i="2"/>
  <c r="BQ1862" i="2"/>
  <c r="BQ604" i="2"/>
  <c r="BQ1050" i="2"/>
  <c r="BQ1825" i="2"/>
  <c r="BQ57" i="2"/>
  <c r="BQ1508" i="2"/>
  <c r="BQ767" i="2"/>
  <c r="BQ1572" i="2"/>
  <c r="BQ1724" i="2"/>
  <c r="BQ1555" i="2"/>
  <c r="BQ2244" i="2"/>
  <c r="BQ2453" i="2"/>
  <c r="BQ1304" i="2"/>
  <c r="BQ2357" i="2"/>
  <c r="BQ2379" i="2"/>
  <c r="BQ1044" i="2"/>
  <c r="BQ1601" i="2"/>
  <c r="BQ792" i="2"/>
  <c r="BQ1271" i="2"/>
  <c r="BQ2213" i="2"/>
  <c r="BQ1972" i="2"/>
  <c r="BQ8" i="2"/>
  <c r="BQ1006" i="2"/>
  <c r="BQ2011" i="2"/>
  <c r="BQ2154" i="2"/>
  <c r="BQ2146" i="2"/>
  <c r="BQ909" i="2"/>
  <c r="BQ2188" i="2"/>
  <c r="BQ2100" i="2"/>
  <c r="BQ2259" i="2"/>
  <c r="BQ1988" i="2"/>
  <c r="BQ1641" i="2"/>
  <c r="BQ2295" i="2"/>
  <c r="BQ933" i="2"/>
  <c r="BP1148" i="2"/>
  <c r="BP1559" i="2"/>
  <c r="BP1933" i="2"/>
  <c r="BP1458" i="2"/>
  <c r="BP2269" i="2"/>
  <c r="BP1256" i="2"/>
  <c r="BP2000" i="2"/>
  <c r="BP1040" i="2"/>
  <c r="BP1606" i="2"/>
  <c r="BP891" i="2"/>
  <c r="BP2299" i="2"/>
  <c r="BP1885" i="2"/>
  <c r="BP1815" i="2"/>
  <c r="BP2442" i="2"/>
  <c r="BP2233" i="2"/>
  <c r="BP2103" i="2"/>
  <c r="BP1671" i="2"/>
  <c r="BP2409" i="2"/>
  <c r="BP1729" i="2"/>
  <c r="BP1375" i="2"/>
  <c r="BP1281" i="2"/>
  <c r="BP1438" i="2"/>
  <c r="BP465" i="2"/>
  <c r="BP2389" i="2"/>
  <c r="BP402" i="2"/>
  <c r="BP651" i="2"/>
  <c r="BP1629" i="2"/>
  <c r="BP970" i="2"/>
  <c r="BP199" i="2"/>
  <c r="BP1782" i="2"/>
  <c r="BP940" i="2"/>
  <c r="BP1539" i="2"/>
  <c r="BP853" i="2"/>
  <c r="BP840" i="2"/>
  <c r="BP307" i="2"/>
  <c r="BP413" i="2"/>
  <c r="BP288" i="2"/>
  <c r="BP1656" i="2"/>
  <c r="BP1512" i="2"/>
  <c r="BP1066" i="2"/>
  <c r="BP2116" i="2"/>
  <c r="BP1185" i="2"/>
  <c r="BP526" i="2"/>
  <c r="BP1318" i="2"/>
  <c r="BP2152" i="2"/>
  <c r="BP178" i="2"/>
  <c r="BP441" i="2"/>
  <c r="BP1015" i="2"/>
  <c r="BP724" i="2"/>
  <c r="BP787" i="2"/>
  <c r="BP2182" i="2"/>
  <c r="BP103" i="2"/>
  <c r="BP1951" i="2"/>
  <c r="BP1722" i="2"/>
  <c r="BP697" i="2"/>
  <c r="BP1984" i="2"/>
  <c r="BP2237" i="2"/>
  <c r="BP252" i="2"/>
  <c r="BP372" i="2"/>
  <c r="BP623" i="2"/>
  <c r="BP2045" i="2"/>
  <c r="BP232" i="2"/>
  <c r="BP594" i="2"/>
  <c r="BP15" i="2"/>
  <c r="BP2345" i="2"/>
  <c r="BP47" i="2"/>
  <c r="BP534" i="2"/>
  <c r="BP750" i="2"/>
  <c r="BP1104" i="2"/>
  <c r="BP139" i="2"/>
  <c r="BP1483" i="2"/>
  <c r="BP68" i="2"/>
  <c r="BP912" i="2"/>
  <c r="BQ409" i="2"/>
  <c r="BQ358" i="2"/>
  <c r="BQ2365" i="2"/>
  <c r="BQ240" i="2"/>
  <c r="BQ1264" i="2"/>
  <c r="BQ1037" i="2"/>
  <c r="BQ215" i="2"/>
  <c r="BQ445" i="2"/>
  <c r="BQ757" i="2"/>
  <c r="BQ629" i="2"/>
  <c r="BQ878" i="2"/>
  <c r="BQ579" i="2"/>
  <c r="BQ171" i="2"/>
  <c r="BQ915" i="2"/>
  <c r="BQ1072" i="2"/>
  <c r="BQ74" i="2"/>
  <c r="BQ657" i="2"/>
  <c r="BQ1628" i="2"/>
  <c r="BQ1567" i="2"/>
  <c r="BQ1518" i="2"/>
  <c r="BQ1714" i="2"/>
  <c r="BQ1856" i="2"/>
  <c r="BQ725" i="2"/>
  <c r="BQ1505" i="2"/>
  <c r="BQ473" i="2"/>
  <c r="BQ949" i="2"/>
  <c r="BQ109" i="2"/>
  <c r="BQ1097" i="2"/>
  <c r="BQ2378" i="2"/>
  <c r="BQ486" i="2"/>
  <c r="BQ294" i="2"/>
  <c r="BQ503" i="2"/>
  <c r="BQ44" i="2"/>
  <c r="BQ1151" i="2"/>
  <c r="BQ1190" i="2"/>
  <c r="BQ805" i="2"/>
  <c r="BQ13" i="2"/>
  <c r="BQ1115" i="2"/>
  <c r="BQ270" i="2"/>
  <c r="BQ120" i="2"/>
  <c r="BQ1234" i="2"/>
  <c r="BQ316" i="2"/>
  <c r="BQ699" i="2"/>
  <c r="BQ1694" i="2"/>
  <c r="BQ905" i="2"/>
  <c r="BQ1935" i="2"/>
  <c r="BQ2253" i="2"/>
  <c r="BQ820" i="2"/>
  <c r="BQ2039" i="2"/>
  <c r="BQ2423" i="2"/>
  <c r="BQ1832" i="2"/>
  <c r="BQ2196" i="2"/>
  <c r="BQ1605" i="2"/>
  <c r="BQ1317" i="2"/>
  <c r="BQ1389" i="2"/>
  <c r="BQ1811" i="2"/>
  <c r="BQ992" i="2"/>
  <c r="BQ2343" i="2"/>
  <c r="BQ1416" i="2"/>
  <c r="BQ1663" i="2"/>
  <c r="BQ2226" i="2"/>
  <c r="BQ1460" i="2"/>
  <c r="BQ532" i="2"/>
  <c r="BQ1893" i="2"/>
  <c r="BQ1750" i="2"/>
  <c r="BQ1548" i="2"/>
  <c r="BQ2451" i="2"/>
  <c r="BQ2115" i="2"/>
  <c r="BQ1784" i="2"/>
  <c r="BQ1027" i="2"/>
  <c r="BQ2053" i="2"/>
  <c r="BQ678" i="2"/>
  <c r="BQ1298" i="2"/>
  <c r="BQ1286" i="2"/>
  <c r="BQ1965" i="2"/>
  <c r="BQ2315" i="2"/>
  <c r="BQ1370" i="2"/>
  <c r="BQ2289" i="2"/>
  <c r="BQ859" i="2"/>
  <c r="BQ2158" i="2"/>
  <c r="BQ2080" i="2"/>
  <c r="BP805" i="2"/>
  <c r="BP1529" i="2"/>
  <c r="BP1990" i="2"/>
  <c r="BP2329" i="2"/>
  <c r="BP1075" i="2"/>
  <c r="BP1685" i="2"/>
  <c r="BP2127" i="2"/>
  <c r="BP2400" i="2"/>
  <c r="BP511" i="2"/>
  <c r="BP299" i="2"/>
  <c r="BP713" i="2"/>
  <c r="BP81" i="2"/>
  <c r="BP398" i="2"/>
  <c r="BP1799" i="2"/>
  <c r="BP1457" i="2"/>
  <c r="BP1129" i="2"/>
  <c r="BP1726" i="2"/>
  <c r="BP1316" i="2"/>
  <c r="BP915" i="2"/>
  <c r="BP1869" i="2"/>
  <c r="BP1088" i="2"/>
  <c r="BP1738" i="2"/>
  <c r="BP913" i="2"/>
  <c r="BP1981" i="2"/>
  <c r="BP1227" i="2"/>
  <c r="BP2425" i="2"/>
  <c r="BP904" i="2"/>
  <c r="BQ149" i="2"/>
  <c r="BQ880" i="2"/>
  <c r="BQ383" i="2"/>
  <c r="BQ98" i="2"/>
  <c r="BQ1622" i="2"/>
  <c r="BQ658" i="2"/>
  <c r="BQ1120" i="2"/>
  <c r="BQ1294" i="2"/>
  <c r="BQ111" i="2"/>
  <c r="BQ423" i="2"/>
  <c r="BQ666" i="2"/>
  <c r="BQ838" i="2"/>
  <c r="BQ1361" i="2"/>
  <c r="BQ1011" i="2"/>
  <c r="BQ334" i="2"/>
  <c r="BQ603" i="2"/>
  <c r="BQ494" i="2"/>
  <c r="BQ783" i="2"/>
  <c r="BQ924" i="2"/>
  <c r="BQ694" i="2"/>
  <c r="BQ1424" i="2"/>
  <c r="BQ1908" i="2"/>
  <c r="BQ1046" i="2"/>
  <c r="BQ2109" i="2"/>
  <c r="BQ1200" i="2"/>
  <c r="BQ192" i="2"/>
  <c r="BQ29" i="2"/>
  <c r="BQ1467" i="2"/>
  <c r="BQ2351" i="2"/>
  <c r="BQ2084" i="2"/>
  <c r="BQ1970" i="2"/>
  <c r="BQ175" i="2"/>
  <c r="BQ55" i="2"/>
  <c r="BQ984" i="2"/>
  <c r="BQ573" i="2"/>
  <c r="BQ825" i="2"/>
  <c r="BQ1509" i="2"/>
  <c r="BQ2149" i="2"/>
  <c r="BQ539" i="2"/>
  <c r="BQ273" i="2"/>
  <c r="BQ777" i="2"/>
  <c r="BQ513" i="2"/>
  <c r="BQ1993" i="2"/>
  <c r="BQ1335" i="2"/>
  <c r="BQ310" i="2"/>
  <c r="BQ295" i="2"/>
  <c r="BQ228" i="2"/>
  <c r="BQ617" i="2"/>
  <c r="BQ946" i="2"/>
  <c r="BQ354" i="2"/>
  <c r="BQ1138" i="2"/>
  <c r="BQ2072" i="2"/>
  <c r="BQ2214" i="2"/>
  <c r="BQ1173" i="2"/>
  <c r="BQ2136" i="2"/>
  <c r="BQ1386" i="2"/>
  <c r="BQ2424" i="2"/>
  <c r="BQ1867" i="2"/>
  <c r="BQ1810" i="2"/>
  <c r="BQ1245" i="2"/>
  <c r="BQ1703" i="2"/>
  <c r="BQ466" i="2"/>
  <c r="BQ1290" i="2"/>
  <c r="BQ1547" i="2"/>
  <c r="BQ1603" i="2"/>
  <c r="BQ2038" i="2"/>
  <c r="BQ2328" i="2"/>
  <c r="BQ1651" i="2"/>
  <c r="BQ1742" i="2"/>
  <c r="BQ733" i="2"/>
  <c r="BQ2381" i="2"/>
  <c r="BQ1488" i="2"/>
  <c r="BQ1786" i="2"/>
  <c r="BQ1919" i="2"/>
  <c r="BQ2239" i="2"/>
  <c r="BQ2187" i="2"/>
  <c r="BQ1580" i="2"/>
  <c r="BQ1042" i="2"/>
  <c r="BQ1841" i="2"/>
  <c r="BQ2276" i="2"/>
  <c r="BQ2445" i="2"/>
  <c r="BQ2302" i="2"/>
  <c r="BP2036" i="2"/>
  <c r="BP37" i="2"/>
  <c r="BP2159" i="2"/>
  <c r="BP1926" i="2"/>
  <c r="BP1803" i="2"/>
  <c r="BP2179" i="2"/>
  <c r="BP672" i="2"/>
  <c r="BP1019" i="2"/>
  <c r="BP2456" i="2"/>
  <c r="BP2121" i="2"/>
  <c r="BP2335" i="2"/>
  <c r="BP2073" i="2"/>
  <c r="BP1184" i="2"/>
  <c r="BP2373" i="2"/>
  <c r="BP1337" i="2"/>
  <c r="BP1406" i="2"/>
  <c r="BP1376" i="2"/>
  <c r="BP1761" i="2"/>
  <c r="BP2310" i="2"/>
  <c r="BP2086" i="2"/>
  <c r="BP2246" i="2"/>
  <c r="BP2014" i="2"/>
  <c r="BP382" i="2"/>
  <c r="BP920" i="2"/>
  <c r="BP352" i="2"/>
  <c r="BP588" i="2"/>
  <c r="BP1526" i="2"/>
  <c r="BP2405" i="2"/>
  <c r="BP712" i="2"/>
  <c r="BP1851" i="2"/>
  <c r="BP110" i="2"/>
  <c r="BP1870" i="2"/>
  <c r="BP1065" i="2"/>
  <c r="BP432" i="2"/>
  <c r="BP950" i="2"/>
  <c r="BP22" i="2"/>
  <c r="BP1570" i="2"/>
  <c r="BP1210" i="2"/>
  <c r="BP1496" i="2"/>
  <c r="BP525" i="2"/>
  <c r="BP1669" i="2"/>
  <c r="BP1462" i="2"/>
  <c r="BP488" i="2"/>
  <c r="BP1102" i="2"/>
  <c r="BP1732" i="2"/>
  <c r="BP749" i="2"/>
  <c r="BP2277" i="2"/>
  <c r="BP1538" i="2"/>
  <c r="BP1710" i="2"/>
  <c r="BP315" i="2"/>
  <c r="BP768" i="2"/>
  <c r="BP1657" i="2"/>
  <c r="BP1278" i="2"/>
  <c r="BP205" i="2"/>
  <c r="BP895" i="2"/>
  <c r="BP1259" i="2"/>
  <c r="BP587" i="2"/>
  <c r="BP101" i="2"/>
  <c r="BP246" i="2"/>
  <c r="BP624" i="2"/>
  <c r="BP168" i="2"/>
  <c r="BP1626" i="2"/>
  <c r="BP1364" i="2"/>
  <c r="BP456" i="2"/>
  <c r="BP277" i="2"/>
  <c r="BP1135" i="2"/>
  <c r="BP1432" i="2"/>
  <c r="BP1124" i="2"/>
  <c r="BQ806" i="2"/>
  <c r="BQ363" i="2"/>
  <c r="BQ1450" i="2"/>
  <c r="BQ179" i="2"/>
  <c r="BQ396" i="2"/>
  <c r="BQ90" i="2"/>
  <c r="BQ1789" i="2"/>
  <c r="BQ2342" i="2"/>
  <c r="BQ702" i="2"/>
  <c r="BQ531" i="2"/>
  <c r="BQ1408" i="2"/>
  <c r="BQ250" i="2"/>
  <c r="BQ842" i="2"/>
  <c r="BQ434" i="2"/>
  <c r="BQ446" i="2"/>
  <c r="BQ147" i="2"/>
  <c r="BQ747" i="2"/>
  <c r="BQ194" i="2"/>
  <c r="BQ46" i="2"/>
  <c r="BQ650" i="2"/>
  <c r="BQ60" i="2"/>
  <c r="BQ1365" i="2"/>
  <c r="BQ616" i="2"/>
  <c r="BQ1330" i="2"/>
  <c r="BQ2151" i="2"/>
  <c r="BQ121" i="2"/>
  <c r="BQ901" i="2"/>
  <c r="BQ1002" i="2"/>
  <c r="BQ947" i="2"/>
  <c r="BQ2283" i="2"/>
  <c r="BQ1487" i="2"/>
  <c r="BQ332" i="2"/>
  <c r="BQ2097" i="2"/>
  <c r="BQ1289" i="2"/>
  <c r="BQ1717" i="2"/>
  <c r="BQ774" i="2"/>
  <c r="BQ1106" i="2"/>
  <c r="BQ20" i="2"/>
  <c r="BQ1170" i="2"/>
  <c r="BQ1235" i="2"/>
  <c r="BQ828" i="2"/>
  <c r="BQ1131" i="2"/>
  <c r="BQ563" i="2"/>
  <c r="BQ225" i="2"/>
  <c r="BQ499" i="2"/>
  <c r="BQ1205" i="2"/>
  <c r="BQ309" i="2"/>
  <c r="BQ597" i="2"/>
  <c r="BQ1257" i="2"/>
  <c r="BQ1088" i="2"/>
  <c r="BQ1472" i="2"/>
  <c r="BQ1871" i="2"/>
  <c r="BQ2223" i="2"/>
  <c r="BQ1617" i="2"/>
  <c r="BQ1529" i="2"/>
  <c r="BQ2127" i="2"/>
  <c r="BQ2355" i="2"/>
  <c r="BQ278" i="2"/>
  <c r="BQ2019" i="2"/>
  <c r="BQ2049" i="2"/>
  <c r="BQ1678" i="2"/>
  <c r="BQ685" i="2"/>
  <c r="BQ1565" i="2"/>
  <c r="BQ1847" i="2"/>
  <c r="BQ1314" i="2"/>
  <c r="BQ1976" i="2"/>
  <c r="BQ1661" i="2"/>
  <c r="BQ1649" i="2"/>
  <c r="BQ967" i="2"/>
  <c r="BQ1940" i="2"/>
  <c r="BQ1034" i="2"/>
  <c r="BQ2395" i="2"/>
  <c r="BQ2404" i="2"/>
  <c r="BQ1387" i="2"/>
  <c r="BQ2447" i="2"/>
  <c r="BQ2057" i="2"/>
  <c r="BQ1906" i="2"/>
  <c r="BQ2312" i="2"/>
  <c r="BQ1758" i="2"/>
  <c r="BQ2194" i="2"/>
  <c r="BQ2190" i="2"/>
  <c r="BP2276" i="2"/>
  <c r="BP2187" i="2"/>
  <c r="BP2136" i="2"/>
  <c r="BP2445" i="2"/>
  <c r="BP1200" i="2"/>
  <c r="BP1622" i="2"/>
  <c r="BP1970" i="2"/>
  <c r="BP2149" i="2"/>
  <c r="BP2072" i="2"/>
  <c r="BP2214" i="2"/>
  <c r="BP2351" i="2"/>
  <c r="BP2084" i="2"/>
  <c r="BP1742" i="2"/>
  <c r="BP1651" i="2"/>
  <c r="BP2328" i="2"/>
  <c r="BP1547" i="2"/>
  <c r="BP1290" i="2"/>
  <c r="BP1919" i="2"/>
  <c r="BP2302" i="2"/>
  <c r="BP1786" i="2"/>
  <c r="BP1138" i="2"/>
  <c r="BP273" i="2"/>
  <c r="BP1294" i="2"/>
  <c r="BP573" i="2"/>
  <c r="BP1703" i="2"/>
  <c r="BP98" i="2"/>
  <c r="BP825" i="2"/>
  <c r="BP1603" i="2"/>
  <c r="BP1467" i="2"/>
  <c r="BP383" i="2"/>
  <c r="BP1245" i="2"/>
  <c r="BP1841" i="2"/>
  <c r="BP494" i="2"/>
  <c r="BP666" i="2"/>
  <c r="BP2239" i="2"/>
  <c r="BP1867" i="2"/>
  <c r="BP513" i="2"/>
  <c r="BP466" i="2"/>
  <c r="BP1042" i="2"/>
  <c r="BP658" i="2"/>
  <c r="BP838" i="2"/>
  <c r="BP1509" i="2"/>
  <c r="BP310" i="2"/>
  <c r="BP777" i="2"/>
  <c r="BP1173" i="2"/>
  <c r="BP334" i="2"/>
  <c r="BP694" i="2"/>
  <c r="BP946" i="2"/>
  <c r="BP1424" i="2"/>
  <c r="BP2381" i="2"/>
  <c r="BP1908" i="2"/>
  <c r="BP603" i="2"/>
  <c r="BP1386" i="2"/>
  <c r="BP423" i="2"/>
  <c r="BP2424" i="2"/>
  <c r="BP1488" i="2"/>
  <c r="BP354" i="2"/>
  <c r="BP880" i="2"/>
  <c r="BP175" i="2"/>
  <c r="BP1993" i="2"/>
  <c r="BP1810" i="2"/>
  <c r="BP2038" i="2"/>
  <c r="BP1011" i="2"/>
  <c r="BP924" i="2"/>
  <c r="BP55" i="2"/>
  <c r="BP539" i="2"/>
  <c r="BP192" i="2"/>
  <c r="BP783" i="2"/>
  <c r="BP149" i="2"/>
  <c r="BP2109" i="2"/>
  <c r="BP1120" i="2"/>
  <c r="BQ75" i="2"/>
  <c r="BQ222" i="2"/>
  <c r="BQ648" i="2"/>
  <c r="BQ1081" i="2"/>
  <c r="BQ1269" i="2"/>
  <c r="BQ1108" i="2"/>
  <c r="BQ501" i="2"/>
  <c r="BQ472" i="2"/>
  <c r="BQ1560" i="2"/>
  <c r="BQ1778" i="2"/>
  <c r="BQ2066" i="2"/>
  <c r="BQ167" i="2"/>
  <c r="BQ118" i="2"/>
  <c r="BQ810" i="2"/>
  <c r="BQ1420" i="2"/>
  <c r="BQ320" i="2"/>
  <c r="BQ38" i="2"/>
  <c r="BQ914" i="2"/>
  <c r="BQ362" i="2"/>
  <c r="BQ2017" i="2"/>
  <c r="BQ823" i="2"/>
  <c r="BQ1527" i="2"/>
  <c r="BQ2323" i="2"/>
  <c r="BQ983" i="2"/>
  <c r="BQ345" i="2"/>
  <c r="BQ742" i="2"/>
  <c r="BQ1139" i="2"/>
  <c r="BQ1233" i="2"/>
  <c r="BQ1449" i="2"/>
  <c r="BQ1730" i="2"/>
  <c r="BQ1239" i="2"/>
  <c r="BQ1917" i="2"/>
  <c r="BQ2091" i="2"/>
  <c r="BQ2263" i="2"/>
  <c r="BQ956" i="2"/>
  <c r="BQ625" i="2"/>
  <c r="BQ769" i="2"/>
  <c r="BQ2125" i="2"/>
  <c r="BQ1326" i="2"/>
  <c r="BQ548" i="2"/>
  <c r="BQ1646" i="2"/>
  <c r="BQ196" i="2"/>
  <c r="BQ282" i="2"/>
  <c r="BQ256" i="2"/>
  <c r="BQ414" i="2"/>
  <c r="BQ1585" i="2"/>
  <c r="BQ860" i="2"/>
  <c r="BQ25" i="2"/>
  <c r="BQ1177" i="2"/>
  <c r="BQ1394" i="2"/>
  <c r="BQ583" i="2"/>
  <c r="BQ703" i="2"/>
  <c r="BQ1315" i="2"/>
  <c r="BQ1812" i="2"/>
  <c r="BQ2175" i="2"/>
  <c r="BQ1049" i="2"/>
  <c r="BQ873" i="2"/>
  <c r="BQ1594" i="2"/>
  <c r="BQ669" i="2"/>
  <c r="BQ2349" i="2"/>
  <c r="BQ1865" i="2"/>
  <c r="BQ2286" i="2"/>
  <c r="BQ2040" i="2"/>
  <c r="BQ1701" i="2"/>
  <c r="BQ1172" i="2"/>
  <c r="BQ996" i="2"/>
  <c r="BQ2380" i="2"/>
  <c r="BQ1498" i="2"/>
  <c r="BQ2225" i="2"/>
  <c r="BQ437" i="2"/>
  <c r="BQ1021" i="2"/>
  <c r="BQ2408" i="2"/>
  <c r="BQ1374" i="2"/>
  <c r="BQ1948" i="2"/>
  <c r="BQ2459" i="2"/>
  <c r="BQ1473" i="2"/>
  <c r="BQ2132" i="2"/>
  <c r="BQ2208" i="2"/>
  <c r="BQ1992" i="2"/>
  <c r="BQ1675" i="2"/>
  <c r="BQ1827" i="2"/>
  <c r="BQ1900" i="2"/>
  <c r="BP928" i="2"/>
  <c r="BP1562" i="2"/>
  <c r="BP2070" i="2"/>
  <c r="BP2347" i="2"/>
  <c r="BP1117" i="2"/>
  <c r="BP1820" i="2"/>
  <c r="BP2146" i="2"/>
  <c r="BP2416" i="2"/>
  <c r="BP371" i="2"/>
  <c r="BP785" i="2"/>
  <c r="BP359" i="2"/>
  <c r="BP1713" i="2"/>
  <c r="BP1439" i="2"/>
  <c r="BP1111" i="2"/>
  <c r="BP600" i="2"/>
  <c r="BP1712" i="2"/>
  <c r="BP661" i="2"/>
  <c r="BP974" i="2"/>
  <c r="BP1647" i="2"/>
  <c r="BP728" i="2"/>
  <c r="BP1121" i="2"/>
  <c r="BP2340" i="2"/>
  <c r="BP1645" i="2"/>
  <c r="BP719" i="2"/>
  <c r="BP1361" i="2"/>
  <c r="BQ1898" i="2"/>
  <c r="BQ2330" i="2"/>
  <c r="BQ613" i="2"/>
  <c r="BQ944" i="2"/>
  <c r="BQ117" i="2"/>
  <c r="BQ1186" i="2"/>
  <c r="BQ80" i="2"/>
  <c r="BQ1766" i="2"/>
  <c r="BQ1080" i="2"/>
  <c r="BQ1263" i="2"/>
  <c r="BQ425" i="2"/>
  <c r="BQ313" i="2"/>
  <c r="BQ881" i="2"/>
  <c r="BQ975" i="2"/>
  <c r="BQ183" i="2"/>
  <c r="BQ220" i="2"/>
  <c r="BQ1837" i="2"/>
  <c r="BQ1143" i="2"/>
  <c r="BQ346" i="2"/>
  <c r="BQ1552" i="2"/>
  <c r="BQ557" i="2"/>
  <c r="BQ2075" i="2"/>
  <c r="BQ152" i="2"/>
  <c r="BQ367" i="2"/>
  <c r="BQ385" i="2"/>
  <c r="BQ1171" i="2"/>
  <c r="BQ451" i="2"/>
  <c r="BQ822" i="2"/>
  <c r="BQ2366" i="2"/>
  <c r="BQ732" i="2"/>
  <c r="BQ1311" i="2"/>
  <c r="BQ704" i="2"/>
  <c r="BQ267" i="2"/>
  <c r="BQ6" i="2"/>
  <c r="BQ36" i="2"/>
  <c r="BQ510" i="2"/>
  <c r="BQ1495" i="2"/>
  <c r="BQ469" i="2"/>
  <c r="BQ1800" i="2"/>
  <c r="BQ566" i="2"/>
  <c r="BQ214" i="2"/>
  <c r="BQ2234" i="2"/>
  <c r="BQ1380" i="2"/>
  <c r="BQ1113" i="2"/>
  <c r="BQ652" i="2"/>
  <c r="BQ2270" i="2"/>
  <c r="BQ1563" i="2"/>
  <c r="BQ1413" i="2"/>
  <c r="BQ1624" i="2"/>
  <c r="BQ2410" i="2"/>
  <c r="BQ1858" i="2"/>
  <c r="BQ1943" i="2"/>
  <c r="BQ2439" i="2"/>
  <c r="BQ1213" i="2"/>
  <c r="BQ1973" i="2"/>
  <c r="BQ1748" i="2"/>
  <c r="BQ1356" i="2"/>
  <c r="BQ1688" i="2"/>
  <c r="BQ2008" i="2"/>
  <c r="BQ1003" i="2"/>
  <c r="BQ2300" i="2"/>
  <c r="BQ1721" i="2"/>
  <c r="BQ2033" i="2"/>
  <c r="BQ1660" i="2"/>
  <c r="BQ1459" i="2"/>
  <c r="BQ605" i="2"/>
  <c r="BQ913" i="2"/>
  <c r="BQ836" i="2"/>
  <c r="BQ801" i="2"/>
  <c r="BQ1342" i="2"/>
  <c r="BQ2205" i="2"/>
  <c r="BQ113" i="2"/>
  <c r="BQ1043" i="2"/>
  <c r="BQ1894" i="2"/>
  <c r="BQ2099" i="2"/>
  <c r="BQ682" i="2"/>
  <c r="BQ762" i="2"/>
  <c r="BQ2118" i="2"/>
  <c r="BQ1616" i="2"/>
  <c r="BQ1077" i="2"/>
  <c r="BQ2396" i="2"/>
  <c r="BQ2145" i="2"/>
  <c r="BP2158" i="2"/>
  <c r="BP2365" i="2"/>
  <c r="BP1151" i="2"/>
  <c r="BP2315" i="2"/>
  <c r="BP1115" i="2"/>
  <c r="BP2001" i="2"/>
  <c r="BP2289" i="2"/>
  <c r="BP1460" i="2"/>
  <c r="BP2378" i="2"/>
  <c r="BP2343" i="2"/>
  <c r="BP1097" i="2"/>
  <c r="BP2115" i="2"/>
  <c r="BP1714" i="2"/>
  <c r="BP13" i="2"/>
  <c r="BP2423" i="2"/>
  <c r="BP1832" i="2"/>
  <c r="BP120" i="2"/>
  <c r="BP949" i="2"/>
  <c r="BP2451" i="2"/>
  <c r="BP171" i="2"/>
  <c r="BP486" i="2"/>
  <c r="BP1072" i="2"/>
  <c r="BP1856" i="2"/>
  <c r="BP657" i="2"/>
  <c r="BP678" i="2"/>
  <c r="BP1190" i="2"/>
  <c r="BP74" i="2"/>
  <c r="BP473" i="2"/>
  <c r="BP1893" i="2"/>
  <c r="BP240" i="2"/>
  <c r="BP1416" i="2"/>
  <c r="BP2039" i="2"/>
  <c r="BP2080" i="2"/>
  <c r="BP1037" i="2"/>
  <c r="BP1317" i="2"/>
  <c r="BP1234" i="2"/>
  <c r="BP820" i="2"/>
  <c r="BP992" i="2"/>
  <c r="BP316" i="2"/>
  <c r="BP532" i="2"/>
  <c r="BP878" i="2"/>
  <c r="BP358" i="2"/>
  <c r="BP1389" i="2"/>
  <c r="BP1605" i="2"/>
  <c r="BP757" i="2"/>
  <c r="BP1370" i="2"/>
  <c r="BP503" i="2"/>
  <c r="BP1286" i="2"/>
  <c r="BP409" i="2"/>
  <c r="BP1935" i="2"/>
  <c r="BP905" i="2"/>
  <c r="BP859" i="2"/>
  <c r="BP579" i="2"/>
  <c r="BP2196" i="2"/>
  <c r="BP445" i="2"/>
  <c r="BP699" i="2"/>
  <c r="BP215" i="2"/>
  <c r="BP1518" i="2"/>
  <c r="BP1750" i="2"/>
  <c r="BP2226" i="2"/>
  <c r="BP1663" i="2"/>
  <c r="BP725" i="2"/>
  <c r="BP1548" i="2"/>
  <c r="BP2253" i="2"/>
  <c r="BP1567" i="2"/>
  <c r="BP2053" i="2"/>
  <c r="BP1027" i="2"/>
  <c r="BP1298" i="2"/>
  <c r="BP1694" i="2"/>
  <c r="BP294" i="2"/>
  <c r="BP270" i="2"/>
  <c r="BP1811" i="2"/>
  <c r="BQ76" i="2"/>
  <c r="BQ48" i="2"/>
  <c r="BQ1094" i="2"/>
  <c r="BQ1169" i="2"/>
  <c r="BQ1452" i="2"/>
  <c r="BQ198" i="2"/>
  <c r="BQ275" i="2"/>
  <c r="BQ1333" i="2"/>
  <c r="BQ419" i="2"/>
  <c r="BQ980" i="2"/>
  <c r="BQ698" i="2"/>
  <c r="BQ182" i="2"/>
  <c r="BQ639" i="2"/>
  <c r="BQ611" i="2"/>
  <c r="BQ894" i="2"/>
  <c r="BQ2114" i="2"/>
  <c r="BQ84" i="2"/>
  <c r="BQ1704" i="2"/>
  <c r="BQ1896" i="2"/>
  <c r="BQ1635" i="2"/>
  <c r="BQ679" i="2"/>
  <c r="BQ1226" i="2"/>
  <c r="BQ1833" i="2"/>
  <c r="BQ1774" i="2"/>
  <c r="BQ1925" i="2"/>
  <c r="BQ2430" i="2"/>
  <c r="BQ1033" i="2"/>
  <c r="BQ2119" i="2"/>
  <c r="BQ443" i="2"/>
  <c r="BQ1295" i="2"/>
  <c r="BQ463" i="2"/>
  <c r="BQ751" i="2"/>
  <c r="BQ133" i="2"/>
  <c r="BQ726" i="2"/>
  <c r="BQ11" i="2"/>
  <c r="BQ1291" i="2"/>
  <c r="BQ154" i="2"/>
  <c r="BQ517" i="2"/>
  <c r="BQ540" i="2"/>
  <c r="BQ1367" i="2"/>
  <c r="BQ322" i="2"/>
  <c r="BQ821" i="2"/>
  <c r="BQ1573" i="2"/>
  <c r="BQ847" i="2"/>
  <c r="BQ558" i="2"/>
  <c r="BQ253" i="2"/>
  <c r="BQ1597" i="2"/>
  <c r="BQ929" i="2"/>
  <c r="BQ1183" i="2"/>
  <c r="BQ366" i="2"/>
  <c r="BQ1425" i="2"/>
  <c r="BQ238" i="2"/>
  <c r="BQ1818" i="2"/>
  <c r="BQ584" i="2"/>
  <c r="BQ2398" i="2"/>
  <c r="BQ2048" i="2"/>
  <c r="BQ2012" i="2"/>
  <c r="BQ2272" i="2"/>
  <c r="BQ1733" i="2"/>
  <c r="BQ1009" i="2"/>
  <c r="BQ803" i="2"/>
  <c r="BQ1258" i="2"/>
  <c r="BQ2265" i="2"/>
  <c r="BQ1371" i="2"/>
  <c r="BQ2153" i="2"/>
  <c r="BQ2336" i="2"/>
  <c r="BQ1854" i="2"/>
  <c r="BQ1503" i="2"/>
  <c r="BQ2358" i="2"/>
  <c r="BQ1544" i="2"/>
  <c r="BQ2191" i="2"/>
  <c r="BQ1990" i="2"/>
  <c r="BQ1684" i="2"/>
  <c r="BQ1954" i="2"/>
  <c r="BQ932" i="2"/>
  <c r="BQ1070" i="2"/>
  <c r="BQ2229" i="2"/>
  <c r="BQ1402" i="2"/>
  <c r="BQ2440" i="2"/>
  <c r="BQ1531" i="2"/>
  <c r="BQ404" i="2"/>
  <c r="BQ2320" i="2"/>
  <c r="BP2410" i="2"/>
  <c r="BP1003" i="2"/>
  <c r="BP2118" i="2"/>
  <c r="BP2099" i="2"/>
  <c r="BP2366" i="2"/>
  <c r="BP1495" i="2"/>
  <c r="BP1459" i="2"/>
  <c r="BP1356" i="2"/>
  <c r="BP2270" i="2"/>
  <c r="BP2439" i="2"/>
  <c r="BP2396" i="2"/>
  <c r="BP1043" i="2"/>
  <c r="BP944" i="2"/>
  <c r="BP2300" i="2"/>
  <c r="BP1800" i="2"/>
  <c r="BP113" i="2"/>
  <c r="BP1943" i="2"/>
  <c r="BP2205" i="2"/>
  <c r="BP2234" i="2"/>
  <c r="BP2075" i="2"/>
  <c r="BP152" i="2"/>
  <c r="BP1688" i="2"/>
  <c r="BP117" i="2"/>
  <c r="BP1413" i="2"/>
  <c r="BP1624" i="2"/>
  <c r="BP6" i="2"/>
  <c r="BP836" i="2"/>
  <c r="BP451" i="2"/>
  <c r="BP1380" i="2"/>
  <c r="BP1837" i="2"/>
  <c r="BP1766" i="2"/>
  <c r="BP80" i="2"/>
  <c r="BP214" i="2"/>
  <c r="BP1186" i="2"/>
  <c r="BP762" i="2"/>
  <c r="BP1616" i="2"/>
  <c r="BP1973" i="2"/>
  <c r="BP652" i="2"/>
  <c r="BP1143" i="2"/>
  <c r="BP425" i="2"/>
  <c r="BP557" i="2"/>
  <c r="BP1077" i="2"/>
  <c r="BP1552" i="2"/>
  <c r="BP1721" i="2"/>
  <c r="BP1113" i="2"/>
  <c r="BP2033" i="2"/>
  <c r="BP346" i="2"/>
  <c r="BP704" i="2"/>
  <c r="BP2008" i="2"/>
  <c r="BP801" i="2"/>
  <c r="BP1342" i="2"/>
  <c r="BP1080" i="2"/>
  <c r="BP313" i="2"/>
  <c r="BP1748" i="2"/>
  <c r="BP1171" i="2"/>
  <c r="BP183" i="2"/>
  <c r="BP36" i="2"/>
  <c r="BP822" i="2"/>
  <c r="BP881" i="2"/>
  <c r="BP566" i="2"/>
  <c r="BP1311" i="2"/>
  <c r="BP1563" i="2"/>
  <c r="BP510" i="2"/>
  <c r="BP682" i="2"/>
  <c r="BP605" i="2"/>
  <c r="BP1660" i="2"/>
  <c r="BP1263" i="2"/>
  <c r="BP220" i="2"/>
  <c r="BP1894" i="2"/>
  <c r="BP732" i="2"/>
  <c r="BP2087" i="2"/>
  <c r="BP2363" i="2"/>
  <c r="BP1164" i="2"/>
  <c r="BP1859" i="2"/>
  <c r="BP2163" i="2"/>
  <c r="BP2432" i="2"/>
  <c r="BP339" i="2"/>
  <c r="BP746" i="2"/>
  <c r="BP228" i="2"/>
  <c r="BP3" i="2"/>
  <c r="BP1698" i="2"/>
  <c r="BP1092" i="2"/>
  <c r="BP497" i="2"/>
  <c r="BP1942" i="2"/>
  <c r="BP1649" i="2"/>
  <c r="BP1248" i="2"/>
  <c r="BP629" i="2"/>
  <c r="BP955" i="2"/>
  <c r="BP1881" i="2"/>
  <c r="BP2326" i="2"/>
  <c r="BP1627" i="2"/>
  <c r="BP687" i="2"/>
  <c r="BP2079" i="2"/>
  <c r="BP1275" i="2"/>
  <c r="BQ651" i="2"/>
  <c r="BQ594" i="2"/>
  <c r="BQ940" i="2"/>
  <c r="BQ912" i="2"/>
  <c r="BQ1438" i="2"/>
  <c r="BQ252" i="2"/>
  <c r="BQ484" i="2"/>
  <c r="BQ1148" i="2"/>
  <c r="BQ853" i="2"/>
  <c r="BQ1933" i="2"/>
  <c r="BQ402" i="2"/>
  <c r="BQ2233" i="2"/>
  <c r="BQ288" i="2"/>
  <c r="BQ750" i="2"/>
  <c r="BQ47" i="2"/>
  <c r="BQ1229" i="2"/>
  <c r="BQ891" i="2"/>
  <c r="BQ724" i="2"/>
  <c r="BQ307" i="2"/>
  <c r="BQ1199" i="2"/>
  <c r="BQ1483" i="2"/>
  <c r="BQ1104" i="2"/>
  <c r="BQ1559" i="2"/>
  <c r="BQ178" i="2"/>
  <c r="BQ103" i="2"/>
  <c r="BQ697" i="2"/>
  <c r="BQ372" i="2"/>
  <c r="BQ2442" i="2"/>
  <c r="BQ2070" i="2"/>
  <c r="BQ1458" i="2"/>
  <c r="BQ526" i="2"/>
  <c r="BQ1256" i="2"/>
  <c r="BQ15" i="2"/>
  <c r="BQ1722" i="2"/>
  <c r="BQ1951" i="2"/>
  <c r="BQ199" i="2"/>
  <c r="BQ1885" i="2"/>
  <c r="BQ534" i="2"/>
  <c r="BQ1281" i="2"/>
  <c r="BQ465" i="2"/>
  <c r="BQ970" i="2"/>
  <c r="BQ1671" i="2"/>
  <c r="BQ139" i="2"/>
  <c r="BQ1729" i="2"/>
  <c r="BQ1066" i="2"/>
  <c r="BQ441" i="2"/>
  <c r="BQ232" i="2"/>
  <c r="BQ623" i="2"/>
  <c r="BQ2389" i="2"/>
  <c r="BQ787" i="2"/>
  <c r="BQ340" i="2"/>
  <c r="BQ840" i="2"/>
  <c r="BQ1405" i="2"/>
  <c r="BQ2409" i="2"/>
  <c r="BQ2299" i="2"/>
  <c r="BQ1984" i="2"/>
  <c r="BQ1857" i="2"/>
  <c r="BQ1318" i="2"/>
  <c r="BQ2103" i="2"/>
  <c r="BQ1040" i="2"/>
  <c r="BQ1835" i="2"/>
  <c r="BQ2182" i="2"/>
  <c r="BQ413" i="2"/>
  <c r="BQ2237" i="2"/>
  <c r="BQ1015" i="2"/>
  <c r="BQ1375" i="2"/>
  <c r="BQ1539" i="2"/>
  <c r="BQ1346" i="2"/>
  <c r="BQ1656" i="2"/>
  <c r="BQ1815" i="2"/>
  <c r="BQ1782" i="2"/>
  <c r="BQ1185" i="2"/>
  <c r="BQ68" i="2"/>
  <c r="BQ2269" i="2"/>
  <c r="BQ1606" i="2"/>
  <c r="BQ2116" i="2"/>
  <c r="BQ1512" i="2"/>
  <c r="BQ2152" i="2"/>
  <c r="BQ1629" i="2"/>
  <c r="BQ2000" i="2"/>
  <c r="BQ2045" i="2"/>
  <c r="BQ2345" i="2"/>
  <c r="BP1988" i="2"/>
  <c r="BP1217" i="2"/>
  <c r="BP2100" i="2"/>
  <c r="BP1304" i="2"/>
  <c r="BP1271" i="2"/>
  <c r="BP1508" i="2"/>
  <c r="BP1862" i="2"/>
  <c r="BP1099" i="2"/>
  <c r="BP1147" i="2"/>
  <c r="BP862" i="2"/>
  <c r="BP1006" i="2"/>
  <c r="BP2244" i="2"/>
  <c r="BP105" i="2"/>
  <c r="BP1401" i="2"/>
  <c r="BP1174" i="2"/>
  <c r="BP2188" i="2"/>
  <c r="BP2011" i="2"/>
  <c r="BP319" i="2"/>
  <c r="BP210" i="2"/>
  <c r="BP627" i="2"/>
  <c r="BP973" i="2"/>
  <c r="BP1572" i="2"/>
  <c r="BP1044" i="2"/>
  <c r="BP1641" i="2"/>
  <c r="BP34" i="2"/>
  <c r="BP604" i="2"/>
  <c r="BP135" i="2"/>
  <c r="BP57" i="2"/>
  <c r="BP2065" i="2"/>
  <c r="BP1753" i="2"/>
  <c r="BP1653" i="2"/>
  <c r="BP792" i="2"/>
  <c r="BP909" i="2"/>
  <c r="BP826" i="2"/>
  <c r="BP262" i="2"/>
  <c r="BP1338" i="2"/>
  <c r="BP933" i="2"/>
  <c r="BP1972" i="2"/>
  <c r="BP514" i="2"/>
  <c r="BP1050" i="2"/>
  <c r="BP546" i="2"/>
  <c r="BP153" i="2"/>
  <c r="BP560" i="2"/>
  <c r="BP767" i="2"/>
  <c r="BP450" i="2"/>
  <c r="BP710" i="2"/>
  <c r="BP239" i="2"/>
  <c r="BP884" i="2"/>
  <c r="BP1825" i="2"/>
  <c r="BP1601" i="2"/>
  <c r="BP185" i="2"/>
  <c r="BP667" i="2"/>
  <c r="BP8" i="2"/>
  <c r="BP2259" i="2"/>
  <c r="BP2213" i="2"/>
  <c r="BP1724" i="2"/>
  <c r="BP2453" i="2"/>
  <c r="BP455" i="2"/>
  <c r="BP1241" i="2"/>
  <c r="BP1441" i="2"/>
  <c r="BP476" i="2"/>
  <c r="BP723" i="2"/>
  <c r="BP408" i="2"/>
  <c r="BP351" i="2"/>
  <c r="BP647" i="2"/>
  <c r="BP1469" i="2"/>
  <c r="BP1805" i="2"/>
  <c r="BP2357" i="2"/>
  <c r="BP2154" i="2"/>
  <c r="BP1923" i="2"/>
  <c r="BQ420" i="2"/>
  <c r="BQ1528" i="2"/>
  <c r="BQ87" i="2"/>
  <c r="BQ705" i="2"/>
  <c r="BQ1339" i="2"/>
  <c r="BQ387" i="2"/>
  <c r="BQ177" i="2"/>
  <c r="BQ523" i="2"/>
  <c r="BQ1114" i="2"/>
  <c r="BQ1297" i="2"/>
  <c r="BQ489" i="2"/>
  <c r="BQ636" i="2"/>
  <c r="BQ722" i="2"/>
  <c r="BQ18" i="2"/>
  <c r="BQ1192" i="2"/>
  <c r="BQ50" i="2"/>
  <c r="BQ195" i="2"/>
  <c r="BQ927" i="2"/>
  <c r="BQ752" i="2"/>
  <c r="BQ247" i="2"/>
  <c r="BQ1454" i="2"/>
  <c r="BQ1613" i="2"/>
  <c r="BQ2254" i="2"/>
  <c r="BQ1882" i="2"/>
  <c r="BQ843" i="2"/>
  <c r="BQ646" i="2"/>
  <c r="BQ2421" i="2"/>
  <c r="BQ668" i="2"/>
  <c r="BQ137" i="2"/>
  <c r="BQ1236" i="2"/>
  <c r="BQ586" i="2"/>
  <c r="BQ1643" i="2"/>
  <c r="BQ1938" i="2"/>
  <c r="BQ2110" i="2"/>
  <c r="BQ1686" i="2"/>
  <c r="BQ325" i="2"/>
  <c r="BQ959" i="2"/>
  <c r="BQ444" i="2"/>
  <c r="BQ2293" i="2"/>
  <c r="BQ1051" i="2"/>
  <c r="BQ1578" i="2"/>
  <c r="BQ811" i="2"/>
  <c r="BQ285" i="2"/>
  <c r="BQ2147" i="2"/>
  <c r="BQ1078" i="2"/>
  <c r="BQ813" i="2"/>
  <c r="BQ83" i="2"/>
  <c r="BQ348" i="2"/>
  <c r="BQ460" i="2"/>
  <c r="BQ251" i="2"/>
  <c r="BQ1026" i="2"/>
  <c r="BQ1377" i="2"/>
  <c r="BQ887" i="2"/>
  <c r="BQ1421" i="2"/>
  <c r="BQ994" i="2"/>
  <c r="BQ1164" i="2"/>
  <c r="BQ2005" i="2"/>
  <c r="BQ1447" i="2"/>
  <c r="BQ2201" i="2"/>
  <c r="BQ2231" i="2"/>
  <c r="BQ2081" i="2"/>
  <c r="BQ1497" i="2"/>
  <c r="BQ2363" i="2"/>
  <c r="BQ2010" i="2"/>
  <c r="BQ1650" i="2"/>
  <c r="BQ1787" i="2"/>
  <c r="BQ2167" i="2"/>
  <c r="BQ1822" i="2"/>
  <c r="BQ2316" i="2"/>
  <c r="BQ1726" i="2"/>
  <c r="BQ1752" i="2"/>
  <c r="BQ1140" i="2"/>
  <c r="BQ2394" i="2"/>
  <c r="BQ1557" i="2"/>
  <c r="BQ1214" i="2"/>
  <c r="BQ1843" i="2"/>
  <c r="BQ2344" i="2"/>
  <c r="BQ1901" i="2"/>
  <c r="BQ2050" i="2"/>
  <c r="BQ2433" i="2"/>
  <c r="BQ1964" i="2"/>
  <c r="BQ1359" i="2"/>
  <c r="BP1594" i="2"/>
  <c r="BP1730" i="2"/>
  <c r="BP2017" i="2"/>
  <c r="BP2349" i="2"/>
  <c r="BP2040" i="2"/>
  <c r="BP38" i="2"/>
  <c r="BP1560" i="2"/>
  <c r="BP2323" i="2"/>
  <c r="BP2208" i="2"/>
  <c r="BP1527" i="2"/>
  <c r="BP1326" i="2"/>
  <c r="BP2132" i="2"/>
  <c r="BP1374" i="2"/>
  <c r="BP1917" i="2"/>
  <c r="BP2263" i="2"/>
  <c r="BP2408" i="2"/>
  <c r="BP1992" i="2"/>
  <c r="BP2459" i="2"/>
  <c r="BP2175" i="2"/>
  <c r="BP2286" i="2"/>
  <c r="BP1269" i="2"/>
  <c r="BP1701" i="2"/>
  <c r="BP25" i="2"/>
  <c r="BP1394" i="2"/>
  <c r="BP2091" i="2"/>
  <c r="BP1900" i="2"/>
  <c r="BP823" i="2"/>
  <c r="BP810" i="2"/>
  <c r="BP625" i="2"/>
  <c r="BP1172" i="2"/>
  <c r="BP873" i="2"/>
  <c r="BP1233" i="2"/>
  <c r="BP1449" i="2"/>
  <c r="BP1108" i="2"/>
  <c r="BP1778" i="2"/>
  <c r="BP914" i="2"/>
  <c r="BP669" i="2"/>
  <c r="BP320" i="2"/>
  <c r="BP501" i="2"/>
  <c r="BP1473" i="2"/>
  <c r="BP1948" i="2"/>
  <c r="BP2380" i="2"/>
  <c r="BP1865" i="2"/>
  <c r="BP648" i="2"/>
  <c r="BP1239" i="2"/>
  <c r="BP1081" i="2"/>
  <c r="BP118" i="2"/>
  <c r="BP742" i="2"/>
  <c r="BP1498" i="2"/>
  <c r="BP996" i="2"/>
  <c r="BP1812" i="2"/>
  <c r="BP1139" i="2"/>
  <c r="BP362" i="2"/>
  <c r="BP1049" i="2"/>
  <c r="BP1315" i="2"/>
  <c r="BP703" i="2"/>
  <c r="BP222" i="2"/>
  <c r="BP256" i="2"/>
  <c r="BP472" i="2"/>
  <c r="BP2225" i="2"/>
  <c r="BP437" i="2"/>
  <c r="BP282" i="2"/>
  <c r="BP1177" i="2"/>
  <c r="BP583" i="2"/>
  <c r="BP769" i="2"/>
  <c r="BP1646" i="2"/>
  <c r="BP2125" i="2"/>
  <c r="BP345" i="2"/>
  <c r="BP548" i="2"/>
  <c r="BP1675" i="2"/>
  <c r="BP1585" i="2"/>
  <c r="BQ688" i="2"/>
  <c r="BQ1633" i="2"/>
  <c r="BQ1777" i="2"/>
  <c r="BQ2353" i="2"/>
  <c r="BQ961" i="2"/>
  <c r="BQ265" i="2"/>
  <c r="BQ399" i="2"/>
  <c r="BQ1010" i="2"/>
  <c r="BQ1156" i="2"/>
  <c r="BQ734" i="2"/>
  <c r="BQ435" i="2"/>
  <c r="BQ164" i="2"/>
  <c r="BQ1208" i="2"/>
  <c r="BQ2241" i="2"/>
  <c r="BQ2056" i="2"/>
  <c r="BQ2400" i="2"/>
  <c r="BQ1057" i="2"/>
  <c r="BQ342" i="2"/>
  <c r="BQ630" i="2"/>
  <c r="BQ1718" i="2"/>
  <c r="BQ1453" i="2"/>
  <c r="BQ1254" i="2"/>
  <c r="BQ1187" i="2"/>
  <c r="BQ2092" i="2"/>
  <c r="BQ23" i="2"/>
  <c r="BQ786" i="2"/>
  <c r="BQ1550" i="2"/>
  <c r="BQ1946" i="2"/>
  <c r="BQ41" i="2"/>
  <c r="BQ761" i="2"/>
  <c r="BQ512" i="2"/>
  <c r="BQ140" i="2"/>
  <c r="BQ1982" i="2"/>
  <c r="BQ1310" i="2"/>
  <c r="BQ356" i="2"/>
  <c r="BQ197" i="2"/>
  <c r="BQ85" i="2"/>
  <c r="BQ592" i="2"/>
  <c r="BQ229" i="2"/>
  <c r="BQ1129" i="2"/>
  <c r="BQ1100" i="2"/>
  <c r="BQ538" i="2"/>
  <c r="BQ124" i="2"/>
  <c r="BQ832" i="2"/>
  <c r="BQ1348" i="2"/>
  <c r="BQ477" i="2"/>
  <c r="BQ284" i="2"/>
  <c r="BQ2258" i="2"/>
  <c r="BQ943" i="2"/>
  <c r="BQ1404" i="2"/>
  <c r="BQ1584" i="2"/>
  <c r="BQ1652" i="2"/>
  <c r="BQ2318" i="2"/>
  <c r="BQ1839" i="2"/>
  <c r="BQ1285" i="2"/>
  <c r="BQ1328" i="2"/>
  <c r="BQ700" i="2"/>
  <c r="BQ850" i="2"/>
  <c r="BQ893" i="2"/>
  <c r="BQ1506" i="2"/>
  <c r="BQ1763" i="2"/>
  <c r="BQ1608" i="2"/>
  <c r="BQ659" i="2"/>
  <c r="BQ1907" i="2"/>
  <c r="BQ1680" i="2"/>
  <c r="BQ898" i="2"/>
  <c r="BQ1877" i="2"/>
  <c r="BQ1995" i="2"/>
  <c r="BQ448" i="2"/>
  <c r="BQ67" i="2"/>
  <c r="BQ2454" i="2"/>
  <c r="BQ1029" i="2"/>
  <c r="BQ1809" i="2"/>
  <c r="BQ2285" i="2"/>
  <c r="BQ2184" i="2"/>
  <c r="BQ2043" i="2"/>
  <c r="BQ2418" i="2"/>
  <c r="BQ2216" i="2"/>
  <c r="BQ1928" i="2"/>
  <c r="BQ562" i="2"/>
  <c r="BQ2157" i="2"/>
  <c r="BQ1442" i="2"/>
  <c r="BP2005" i="2"/>
  <c r="BP2147" i="2"/>
  <c r="BP1236" i="2"/>
  <c r="BP2394" i="2"/>
  <c r="BP2421" i="2"/>
  <c r="BP2231" i="2"/>
  <c r="BP2316" i="2"/>
  <c r="BP2050" i="2"/>
  <c r="BP1528" i="2"/>
  <c r="BP927" i="2"/>
  <c r="BP2433" i="2"/>
  <c r="BP1359" i="2"/>
  <c r="BP1964" i="2"/>
  <c r="BP1557" i="2"/>
  <c r="BP994" i="2"/>
  <c r="BP50" i="2"/>
  <c r="BP705" i="2"/>
  <c r="BP285" i="2"/>
  <c r="BP586" i="2"/>
  <c r="BP177" i="2"/>
  <c r="BP1686" i="2"/>
  <c r="BP1339" i="2"/>
  <c r="BP1938" i="2"/>
  <c r="BP2110" i="2"/>
  <c r="BP1454" i="2"/>
  <c r="BP2344" i="2"/>
  <c r="BP811" i="2"/>
  <c r="BP1192" i="2"/>
  <c r="BP489" i="2"/>
  <c r="BP348" i="2"/>
  <c r="BP1643" i="2"/>
  <c r="BP646" i="2"/>
  <c r="BP460" i="2"/>
  <c r="BP1051" i="2"/>
  <c r="BP1497" i="2"/>
  <c r="BP1578" i="2"/>
  <c r="BP1377" i="2"/>
  <c r="BP1114" i="2"/>
  <c r="BP813" i="2"/>
  <c r="BP1901" i="2"/>
  <c r="BP1140" i="2"/>
  <c r="BP195" i="2"/>
  <c r="BP2201" i="2"/>
  <c r="BP87" i="2"/>
  <c r="BP1447" i="2"/>
  <c r="BP2167" i="2"/>
  <c r="BP887" i="2"/>
  <c r="BP752" i="2"/>
  <c r="BP668" i="2"/>
  <c r="BP444" i="2"/>
  <c r="BP2010" i="2"/>
  <c r="BP1752" i="2"/>
  <c r="BP1297" i="2"/>
  <c r="BP420" i="2"/>
  <c r="BP636" i="2"/>
  <c r="BP18" i="2"/>
  <c r="BP251" i="2"/>
  <c r="BP83" i="2"/>
  <c r="BP523" i="2"/>
  <c r="BP1822" i="2"/>
  <c r="BP2254" i="2"/>
  <c r="BP722" i="2"/>
  <c r="BP1026" i="2"/>
  <c r="BP2081" i="2"/>
  <c r="BP247" i="2"/>
  <c r="BP137" i="2"/>
  <c r="BP1882" i="2"/>
  <c r="BP1078" i="2"/>
  <c r="BP1021" i="2"/>
  <c r="BP2106" i="2"/>
  <c r="BP2379" i="2"/>
  <c r="BP2185" i="2"/>
  <c r="BP2447" i="2"/>
  <c r="BP300" i="2"/>
  <c r="BP714" i="2"/>
  <c r="BP196" i="2"/>
  <c r="BP871" i="2"/>
  <c r="BP295" i="2"/>
  <c r="BP1681" i="2"/>
  <c r="BP1405" i="2"/>
  <c r="BP1073" i="2"/>
  <c r="BP458" i="2"/>
  <c r="BP1928" i="2"/>
  <c r="BP599" i="2"/>
  <c r="BP1711" i="2"/>
  <c r="BP860" i="2"/>
  <c r="BP556" i="2"/>
  <c r="BP1823" i="2"/>
  <c r="BP1028" i="2"/>
  <c r="BP2268" i="2"/>
  <c r="BP1566" i="2"/>
  <c r="BP545" i="2"/>
  <c r="BP2023" i="2"/>
  <c r="BP1205" i="2"/>
  <c r="BQ1382" i="2"/>
  <c r="BQ242" i="2"/>
  <c r="BQ608" i="2"/>
  <c r="BQ1457" i="2"/>
  <c r="BQ172" i="2"/>
  <c r="BQ1224" i="2"/>
  <c r="BQ1218" i="2"/>
  <c r="BQ830" i="2"/>
  <c r="BQ2354" i="2"/>
  <c r="BQ1279" i="2"/>
  <c r="BQ1755" i="2"/>
  <c r="BQ191" i="2"/>
  <c r="BQ492" i="2"/>
  <c r="BQ911" i="2"/>
  <c r="BQ291" i="2"/>
  <c r="BQ27" i="2"/>
  <c r="BQ1060" i="2"/>
  <c r="BQ339" i="2"/>
  <c r="BQ735" i="2"/>
  <c r="BQ640" i="2"/>
  <c r="BQ107" i="2"/>
  <c r="BQ1706" i="2"/>
  <c r="BQ1253" i="2"/>
  <c r="BQ388" i="2"/>
  <c r="BQ964" i="2"/>
  <c r="BQ1362" i="2"/>
  <c r="BQ879" i="2"/>
  <c r="BQ997" i="2"/>
  <c r="BQ452" i="2"/>
  <c r="BQ2041" i="2"/>
  <c r="BQ1568" i="2"/>
  <c r="BQ1543" i="2"/>
  <c r="BQ4" i="2"/>
  <c r="BQ264" i="2"/>
  <c r="BQ671" i="2"/>
  <c r="BQ1770" i="2"/>
  <c r="BQ1961" i="2"/>
  <c r="BQ707" i="2"/>
  <c r="BQ1101" i="2"/>
  <c r="BQ157" i="2"/>
  <c r="BQ802" i="2"/>
  <c r="BQ936" i="2"/>
  <c r="BQ58" i="2"/>
  <c r="BQ848" i="2"/>
  <c r="BQ552" i="2"/>
  <c r="BQ765" i="2"/>
  <c r="BQ522" i="2"/>
  <c r="BQ360" i="2"/>
  <c r="BQ575" i="2"/>
  <c r="BQ1016" i="2"/>
  <c r="BQ1194" i="2"/>
  <c r="BQ329" i="2"/>
  <c r="BQ1510" i="2"/>
  <c r="BQ1431" i="2"/>
  <c r="BQ1600" i="2"/>
  <c r="BQ1878" i="2"/>
  <c r="BQ2261" i="2"/>
  <c r="BQ1123" i="2"/>
  <c r="BQ1655" i="2"/>
  <c r="BQ2058" i="2"/>
  <c r="BQ1075" i="2"/>
  <c r="BQ2392" i="2"/>
  <c r="BQ1824" i="2"/>
  <c r="BQ2322" i="2"/>
  <c r="BQ2024" i="2"/>
  <c r="BQ1840" i="2"/>
  <c r="BQ2098" i="2"/>
  <c r="BQ1486" i="2"/>
  <c r="BQ1403" i="2"/>
  <c r="BQ2411" i="2"/>
  <c r="BQ1798" i="2"/>
  <c r="BQ1905" i="2"/>
  <c r="BQ1625" i="2"/>
  <c r="BQ2143" i="2"/>
  <c r="BQ1985" i="2"/>
  <c r="BQ2288" i="2"/>
  <c r="BQ1154" i="2"/>
  <c r="BQ2224" i="2"/>
  <c r="BQ1331" i="2"/>
  <c r="BQ1692" i="2"/>
  <c r="BQ2432" i="2"/>
  <c r="BQ839" i="2"/>
  <c r="BQ1074" i="2"/>
  <c r="BQ1305" i="2"/>
  <c r="BQ173" i="2"/>
  <c r="BQ863" i="2"/>
  <c r="BQ1087" i="2"/>
  <c r="BQ663" i="2"/>
  <c r="BQ951" i="2"/>
  <c r="BQ2198" i="2"/>
  <c r="BQ112" i="2"/>
  <c r="BQ1178" i="2"/>
  <c r="BQ266" i="2"/>
  <c r="BQ464" i="2"/>
  <c r="BQ146" i="2"/>
  <c r="BQ508" i="2"/>
  <c r="BQ32" i="2"/>
  <c r="BQ771" i="2"/>
  <c r="BQ234" i="2"/>
  <c r="BQ1516" i="2"/>
  <c r="BQ2413" i="2"/>
  <c r="BQ2102" i="2"/>
  <c r="BQ535" i="2"/>
  <c r="BQ619" i="2"/>
  <c r="BQ376" i="2"/>
  <c r="BQ1499" i="2"/>
  <c r="BQ1379" i="2"/>
  <c r="BQ1918" i="2"/>
  <c r="BQ390" i="2"/>
  <c r="BQ1167" i="2"/>
  <c r="BQ54" i="2"/>
  <c r="BQ1268" i="2"/>
  <c r="BQ1004" i="2"/>
  <c r="BQ2256" i="2"/>
  <c r="BQ1535" i="2"/>
  <c r="BQ1322" i="2"/>
  <c r="BQ485" i="2"/>
  <c r="BQ791" i="2"/>
  <c r="BQ200" i="2"/>
  <c r="BQ1133" i="2"/>
  <c r="BQ92" i="2"/>
  <c r="BQ1363" i="2"/>
  <c r="BQ748" i="2"/>
  <c r="BQ1032" i="2"/>
  <c r="BQ1220" i="2"/>
  <c r="BQ598" i="2"/>
  <c r="BQ906" i="2"/>
  <c r="BQ293" i="2"/>
  <c r="BQ877" i="2"/>
  <c r="BQ1709" i="2"/>
  <c r="BQ1952" i="2"/>
  <c r="BQ1844" i="2"/>
  <c r="BQ1796" i="2"/>
  <c r="BQ1602" i="2"/>
  <c r="BQ2338" i="2"/>
  <c r="BQ916" i="2"/>
  <c r="BQ971" i="2"/>
  <c r="BQ2374" i="2"/>
  <c r="BQ715" i="2"/>
  <c r="BQ1775" i="2"/>
  <c r="BQ1632" i="2"/>
  <c r="BQ1428" i="2"/>
  <c r="BQ2035" i="2"/>
  <c r="BQ2139" i="2"/>
  <c r="BQ429" i="2"/>
  <c r="BQ2455" i="2"/>
  <c r="BQ1118" i="2"/>
  <c r="BQ2309" i="2"/>
  <c r="BQ2068" i="2"/>
  <c r="BQ1749" i="2"/>
  <c r="BQ692" i="2"/>
  <c r="BQ1676" i="2"/>
  <c r="BQ1880" i="2"/>
  <c r="BQ1244" i="2"/>
  <c r="BQ2002" i="2"/>
  <c r="BQ1569" i="2"/>
  <c r="BQ1415" i="2"/>
  <c r="BQ2166" i="2"/>
  <c r="BQ1899" i="2"/>
  <c r="BQ1986" i="2"/>
  <c r="BQ2273" i="2"/>
  <c r="BQ1463" i="2"/>
  <c r="BQ2130" i="2"/>
  <c r="BQ1921" i="2"/>
  <c r="BQ780" i="2"/>
  <c r="BQ1540" i="2"/>
  <c r="BQ655" i="2"/>
  <c r="BQ276" i="2"/>
  <c r="BQ65" i="2"/>
  <c r="BQ957" i="2"/>
  <c r="BQ1451" i="2"/>
  <c r="BQ855" i="2"/>
  <c r="BQ158" i="2"/>
  <c r="BQ926" i="2"/>
  <c r="BQ218" i="2"/>
  <c r="BQ1062" i="2"/>
  <c r="BQ1419" i="2"/>
  <c r="BQ401" i="2"/>
  <c r="BQ745" i="2"/>
  <c r="BQ1031" i="2"/>
  <c r="BQ1262" i="2"/>
  <c r="BQ331" i="2"/>
  <c r="BQ355" i="2"/>
  <c r="BQ201" i="2"/>
  <c r="BQ53" i="2"/>
  <c r="BQ2422" i="2"/>
  <c r="BQ709" i="2"/>
  <c r="BQ1161" i="2"/>
  <c r="BQ1222" i="2"/>
  <c r="BQ985" i="2"/>
  <c r="BQ1738" i="2"/>
  <c r="BQ2337" i="2"/>
  <c r="BQ2255" i="2"/>
  <c r="BQ1393" i="2"/>
  <c r="BQ673" i="2"/>
  <c r="BQ480" i="2"/>
  <c r="BQ1790" i="2"/>
  <c r="BQ422" i="2"/>
  <c r="BQ1144" i="2"/>
  <c r="BQ449" i="2"/>
  <c r="BQ529" i="2"/>
  <c r="BQ2137" i="2"/>
  <c r="BQ304" i="2"/>
  <c r="BQ1116" i="2"/>
  <c r="BQ1324" i="2"/>
  <c r="BQ533" i="2"/>
  <c r="BQ1093" i="2"/>
  <c r="BQ1307" i="2"/>
  <c r="BQ1707" i="2"/>
  <c r="BQ609" i="2"/>
  <c r="BQ9" i="2"/>
  <c r="BQ572" i="2"/>
  <c r="BQ2450" i="2"/>
  <c r="BQ1351" i="2"/>
  <c r="BQ1179" i="2"/>
  <c r="BQ2037" i="2"/>
  <c r="BQ2303" i="2"/>
  <c r="BQ1999" i="2"/>
  <c r="BQ468" i="2"/>
  <c r="BQ2360" i="2"/>
  <c r="BQ1883" i="2"/>
  <c r="BQ244" i="2"/>
  <c r="BQ1489" i="2"/>
  <c r="BQ2111" i="2"/>
  <c r="BQ835" i="2"/>
  <c r="BQ1672" i="2"/>
  <c r="BQ1638" i="2"/>
  <c r="BQ2215" i="2"/>
  <c r="BQ1247" i="2"/>
  <c r="BQ2240" i="2"/>
  <c r="BQ2385" i="2"/>
  <c r="BQ123" i="2"/>
  <c r="BQ1474" i="2"/>
  <c r="BQ1589" i="2"/>
  <c r="BQ889" i="2"/>
  <c r="BQ91" i="2"/>
  <c r="BQ775" i="2"/>
  <c r="BQ1591" i="2"/>
  <c r="BQ2180" i="2"/>
  <c r="BQ1863" i="2"/>
  <c r="BQ2079" i="2"/>
  <c r="BQ1773" i="2"/>
  <c r="BQ1820" i="2"/>
  <c r="BQ2071" i="2"/>
  <c r="BP2322" i="2"/>
  <c r="BP1016" i="2"/>
  <c r="BP1655" i="2"/>
  <c r="BP1060" i="2"/>
  <c r="BP2288" i="2"/>
  <c r="BP1218" i="2"/>
  <c r="BP1543" i="2"/>
  <c r="BP2202" i="2"/>
  <c r="BP2041" i="2"/>
  <c r="BP2143" i="2"/>
  <c r="BP1878" i="2"/>
  <c r="BP1625" i="2"/>
  <c r="BP2098" i="2"/>
  <c r="BP2058" i="2"/>
  <c r="BP1905" i="2"/>
  <c r="BP1961" i="2"/>
  <c r="BP492" i="2"/>
  <c r="BP107" i="2"/>
  <c r="BP936" i="2"/>
  <c r="BP2261" i="2"/>
  <c r="BP1755" i="2"/>
  <c r="BP802" i="2"/>
  <c r="BP1985" i="2"/>
  <c r="BP2411" i="2"/>
  <c r="BP830" i="2"/>
  <c r="BP1692" i="2"/>
  <c r="BP242" i="2"/>
  <c r="BP964" i="2"/>
  <c r="BP2224" i="2"/>
  <c r="BP707" i="2"/>
  <c r="BP879" i="2"/>
  <c r="BP1101" i="2"/>
  <c r="BP2392" i="2"/>
  <c r="BP735" i="2"/>
  <c r="BP1253" i="2"/>
  <c r="BP1486" i="2"/>
  <c r="BP172" i="2"/>
  <c r="BP1382" i="2"/>
  <c r="BP360" i="2"/>
  <c r="BP1224" i="2"/>
  <c r="BP1510" i="2"/>
  <c r="BP388" i="2"/>
  <c r="BP1123" i="2"/>
  <c r="BP291" i="2"/>
  <c r="BP1600" i="2"/>
  <c r="BP765" i="2"/>
  <c r="BP640" i="2"/>
  <c r="BP1431" i="2"/>
  <c r="BP1706" i="2"/>
  <c r="BP27" i="2"/>
  <c r="BP671" i="2"/>
  <c r="BP264" i="2"/>
  <c r="BP522" i="2"/>
  <c r="BP157" i="2"/>
  <c r="BP1840" i="2"/>
  <c r="BP452" i="2"/>
  <c r="BP552" i="2"/>
  <c r="BP191" i="2"/>
  <c r="BP2024" i="2"/>
  <c r="BP1331" i="2"/>
  <c r="BP1824" i="2"/>
  <c r="BP911" i="2"/>
  <c r="BP608" i="2"/>
  <c r="BP848" i="2"/>
  <c r="BP1362" i="2"/>
  <c r="BP2354" i="2"/>
  <c r="BP1194" i="2"/>
  <c r="BP1279" i="2"/>
  <c r="BP2198" i="2"/>
  <c r="BP2338" i="2"/>
  <c r="BP1844" i="2"/>
  <c r="BP2130" i="2"/>
  <c r="BP2413" i="2"/>
  <c r="BP1516" i="2"/>
  <c r="BP2455" i="2"/>
  <c r="BP1268" i="2"/>
  <c r="BP1133" i="2"/>
  <c r="BP2002" i="2"/>
  <c r="BP1918" i="2"/>
  <c r="BP2256" i="2"/>
  <c r="BP1986" i="2"/>
  <c r="BP1118" i="2"/>
  <c r="BP2374" i="2"/>
  <c r="BP1428" i="2"/>
  <c r="BP2035" i="2"/>
  <c r="BP1899" i="2"/>
  <c r="BP2166" i="2"/>
  <c r="BP1569" i="2"/>
  <c r="BP429" i="2"/>
  <c r="BP2102" i="2"/>
  <c r="BP1220" i="2"/>
  <c r="BP1463" i="2"/>
  <c r="BP1775" i="2"/>
  <c r="BP598" i="2"/>
  <c r="BP748" i="2"/>
  <c r="BP1167" i="2"/>
  <c r="BP146" i="2"/>
  <c r="BP464" i="2"/>
  <c r="BP112" i="2"/>
  <c r="BP916" i="2"/>
  <c r="BP663" i="2"/>
  <c r="BP839" i="2"/>
  <c r="BP293" i="2"/>
  <c r="BP971" i="2"/>
  <c r="BP1952" i="2"/>
  <c r="BP791" i="2"/>
  <c r="BP1676" i="2"/>
  <c r="BP2068" i="2"/>
  <c r="BP2273" i="2"/>
  <c r="BP692" i="2"/>
  <c r="BP877" i="2"/>
  <c r="BP1796" i="2"/>
  <c r="BP173" i="2"/>
  <c r="BP1709" i="2"/>
  <c r="BP1305" i="2"/>
  <c r="BP92" i="2"/>
  <c r="BP200" i="2"/>
  <c r="BP906" i="2"/>
  <c r="BP1499" i="2"/>
  <c r="BP234" i="2"/>
  <c r="BP1415" i="2"/>
  <c r="BP1032" i="2"/>
  <c r="BP771" i="2"/>
  <c r="BP508" i="2"/>
  <c r="BP863" i="2"/>
  <c r="BP376" i="2"/>
  <c r="BP390" i="2"/>
  <c r="BP54" i="2"/>
  <c r="BP266" i="2"/>
  <c r="BP485" i="2"/>
  <c r="BP2309" i="2"/>
  <c r="BP951" i="2"/>
  <c r="BP1004" i="2"/>
  <c r="BP32" i="2"/>
  <c r="BP619" i="2"/>
  <c r="BP1379" i="2"/>
  <c r="BP1880" i="2"/>
  <c r="BP535" i="2"/>
  <c r="BP2139" i="2"/>
  <c r="BP1074" i="2"/>
  <c r="BP1787" i="2"/>
  <c r="BP2399" i="2"/>
  <c r="BP1372" i="2"/>
  <c r="BP1910" i="2"/>
  <c r="BP2204" i="2"/>
  <c r="BP786" i="2"/>
  <c r="BP268" i="2"/>
  <c r="BP675" i="2"/>
  <c r="BP44" i="2"/>
  <c r="BP470" i="2"/>
  <c r="BP845" i="2"/>
  <c r="BP155" i="2"/>
  <c r="BP1666" i="2"/>
  <c r="BP998" i="2"/>
  <c r="BP426" i="2"/>
  <c r="BP1914" i="2"/>
  <c r="BP1571" i="2"/>
  <c r="BP1214" i="2"/>
  <c r="BP1648" i="2"/>
  <c r="BP731" i="2"/>
  <c r="BP414" i="2"/>
  <c r="BP1765" i="2"/>
  <c r="BP2210" i="2"/>
  <c r="BP1502" i="2"/>
  <c r="BP412" i="2"/>
  <c r="BP1965" i="2"/>
  <c r="BP1045" i="2"/>
  <c r="BP1131" i="2"/>
  <c r="BP1170" i="2"/>
  <c r="BP2190" i="2"/>
  <c r="BP2395" i="2"/>
  <c r="BP2342" i="2"/>
  <c r="BP1789" i="2"/>
  <c r="BP967" i="2"/>
  <c r="BP702" i="2"/>
  <c r="BP2019" i="2"/>
  <c r="BP1940" i="2"/>
  <c r="BP1871" i="2"/>
  <c r="BP2355" i="2"/>
  <c r="BP2283" i="2"/>
  <c r="BP2194" i="2"/>
  <c r="BP1002" i="2"/>
  <c r="BP901" i="2"/>
  <c r="BP1235" i="2"/>
  <c r="BP1834" i="2"/>
  <c r="BP1976" i="2"/>
  <c r="BP1450" i="2"/>
  <c r="BP309" i="2"/>
  <c r="BP1289" i="2"/>
  <c r="BP1847" i="2"/>
  <c r="BP947" i="2"/>
  <c r="BP1617" i="2"/>
  <c r="BP1661" i="2"/>
  <c r="BP499" i="2"/>
  <c r="BP20" i="2"/>
  <c r="BP46" i="2"/>
  <c r="BP332" i="2"/>
  <c r="BP147" i="2"/>
  <c r="BP121" i="2"/>
  <c r="BP194" i="2"/>
  <c r="BP2223" i="2"/>
  <c r="BP616" i="2"/>
  <c r="BP1487" i="2"/>
  <c r="BP531" i="2"/>
  <c r="BP2312" i="2"/>
  <c r="BP225" i="2"/>
  <c r="BP1257" i="2"/>
  <c r="BP446" i="2"/>
  <c r="BP250" i="2"/>
  <c r="BP806" i="2"/>
  <c r="BP1565" i="2"/>
  <c r="BP2404" i="2"/>
  <c r="BP563" i="2"/>
  <c r="BP597" i="2"/>
  <c r="BP1365" i="2"/>
  <c r="BP1330" i="2"/>
  <c r="BP179" i="2"/>
  <c r="BP842" i="2"/>
  <c r="BP2151" i="2"/>
  <c r="BP1034" i="2"/>
  <c r="BP2049" i="2"/>
  <c r="BP1758" i="2"/>
  <c r="BP363" i="2"/>
  <c r="BP1717" i="2"/>
  <c r="BP278" i="2"/>
  <c r="BP434" i="2"/>
  <c r="BP650" i="2"/>
  <c r="BP2057" i="2"/>
  <c r="BP90" i="2"/>
  <c r="BP1106" i="2"/>
  <c r="BP396" i="2"/>
  <c r="BP828" i="2"/>
  <c r="BP1678" i="2"/>
  <c r="BQ1096" i="2"/>
  <c r="BQ1126" i="2"/>
  <c r="BQ42" i="2"/>
  <c r="BQ73" i="2"/>
  <c r="BQ1283" i="2"/>
  <c r="BQ645" i="2"/>
  <c r="BQ89" i="2"/>
  <c r="BQ1945" i="2"/>
  <c r="BQ457" i="2"/>
  <c r="BQ1471" i="2"/>
  <c r="BQ687" i="2"/>
  <c r="BQ867" i="2"/>
  <c r="BQ1048" i="2"/>
  <c r="BQ770" i="2"/>
  <c r="BQ1204" i="2"/>
  <c r="BQ580" i="2"/>
  <c r="BQ2197" i="2"/>
  <c r="BQ328" i="2"/>
  <c r="BQ283" i="2"/>
  <c r="BQ160" i="2"/>
  <c r="BQ2228" i="2"/>
  <c r="BQ1417" i="2"/>
  <c r="BQ1849" i="2"/>
  <c r="BQ1819" i="2"/>
  <c r="BQ1231" i="2"/>
  <c r="BQ1092" i="2"/>
  <c r="BQ1500" i="2"/>
  <c r="BQ1023" i="2"/>
  <c r="BQ1524" i="2"/>
  <c r="BQ1769" i="2"/>
  <c r="BQ405" i="2"/>
  <c r="BQ1582" i="2"/>
  <c r="BQ2271" i="2"/>
  <c r="BQ1659" i="2"/>
  <c r="BQ130" i="2"/>
  <c r="BQ337" i="2"/>
  <c r="BQ224" i="2"/>
  <c r="BQ416" i="2"/>
  <c r="BQ1158" i="2"/>
  <c r="BQ978" i="2"/>
  <c r="BQ1392" i="2"/>
  <c r="BQ1994" i="2"/>
  <c r="BQ361" i="2"/>
  <c r="BQ551" i="2"/>
  <c r="BQ1741" i="2"/>
  <c r="BQ1695" i="2"/>
  <c r="BQ1355" i="2"/>
  <c r="BQ186" i="2"/>
  <c r="BQ798" i="2"/>
  <c r="BQ2414" i="2"/>
  <c r="BQ559" i="2"/>
  <c r="BQ217" i="2"/>
  <c r="BQ897" i="2"/>
  <c r="BQ16" i="2"/>
  <c r="BQ2161" i="2"/>
  <c r="BQ2030" i="2"/>
  <c r="BQ511" i="2"/>
  <c r="BQ2401" i="2"/>
  <c r="BQ1779" i="2"/>
  <c r="BQ635" i="2"/>
  <c r="BQ261" i="2"/>
  <c r="BQ1902" i="2"/>
  <c r="BQ2319" i="2"/>
  <c r="BQ730" i="2"/>
  <c r="BQ1255" i="2"/>
  <c r="BQ2311" i="2"/>
  <c r="BQ1966" i="2"/>
  <c r="BQ2446" i="2"/>
  <c r="BQ2064" i="2"/>
  <c r="BQ1448" i="2"/>
  <c r="BQ931" i="2"/>
  <c r="BQ1329" i="2"/>
  <c r="BQ2120" i="2"/>
  <c r="BQ487" i="2"/>
  <c r="BQ1558" i="2"/>
  <c r="BQ1708" i="2"/>
  <c r="BQ1008" i="2"/>
  <c r="BQ834" i="2"/>
  <c r="BQ1887" i="2"/>
  <c r="BQ2348" i="2"/>
  <c r="BQ1614" i="2"/>
  <c r="BP2229" i="2"/>
  <c r="BP1169" i="2"/>
  <c r="BP2119" i="2"/>
  <c r="BP2430" i="2"/>
  <c r="BP2191" i="2"/>
  <c r="BP1774" i="2"/>
  <c r="BP1544" i="2"/>
  <c r="BP2440" i="2"/>
  <c r="BP1183" i="2"/>
  <c r="BP2336" i="2"/>
  <c r="BP2114" i="2"/>
  <c r="BP1704" i="2"/>
  <c r="BP1833" i="2"/>
  <c r="BP1818" i="2"/>
  <c r="BP2265" i="2"/>
  <c r="BP2358" i="2"/>
  <c r="BP1531" i="2"/>
  <c r="BP1425" i="2"/>
  <c r="BP154" i="2"/>
  <c r="BP1896" i="2"/>
  <c r="BP1094" i="2"/>
  <c r="BP821" i="2"/>
  <c r="BP133" i="2"/>
  <c r="BP698" i="2"/>
  <c r="BP1291" i="2"/>
  <c r="BP584" i="2"/>
  <c r="BP1333" i="2"/>
  <c r="BP803" i="2"/>
  <c r="BP1009" i="2"/>
  <c r="BP639" i="2"/>
  <c r="BP366" i="2"/>
  <c r="BP540" i="2"/>
  <c r="BP443" i="2"/>
  <c r="BP1597" i="2"/>
  <c r="BP1371" i="2"/>
  <c r="BP679" i="2"/>
  <c r="BP726" i="2"/>
  <c r="BP1295" i="2"/>
  <c r="BP1503" i="2"/>
  <c r="BP1367" i="2"/>
  <c r="BP48" i="2"/>
  <c r="BP238" i="2"/>
  <c r="BP1402" i="2"/>
  <c r="BP2153" i="2"/>
  <c r="BP1733" i="2"/>
  <c r="BP11" i="2"/>
  <c r="BP2320" i="2"/>
  <c r="BP1258" i="2"/>
  <c r="BP275" i="2"/>
  <c r="BP84" i="2"/>
  <c r="BP611" i="2"/>
  <c r="BP1452" i="2"/>
  <c r="BP76" i="2"/>
  <c r="BP2048" i="2"/>
  <c r="BP2398" i="2"/>
  <c r="BP1925" i="2"/>
  <c r="BP1226" i="2"/>
  <c r="BP2012" i="2"/>
  <c r="BP1684" i="2"/>
  <c r="BP419" i="2"/>
  <c r="BP404" i="2"/>
  <c r="BP932" i="2"/>
  <c r="BP894" i="2"/>
  <c r="BP2272" i="2"/>
  <c r="BP517" i="2"/>
  <c r="BP322" i="2"/>
  <c r="BP463" i="2"/>
  <c r="BP980" i="2"/>
  <c r="BP751" i="2"/>
  <c r="BP198" i="2"/>
  <c r="BP253" i="2"/>
  <c r="BQ518" i="2"/>
  <c r="BQ321" i="2"/>
  <c r="BQ231" i="2"/>
  <c r="BQ807" i="2"/>
  <c r="BQ954" i="2"/>
  <c r="BQ49" i="2"/>
  <c r="BQ632" i="2"/>
  <c r="BQ1599" i="2"/>
  <c r="BQ1455" i="2"/>
  <c r="BQ1634" i="2"/>
  <c r="BQ1412" i="2"/>
  <c r="BQ664" i="2"/>
  <c r="BQ537" i="2"/>
  <c r="BQ567" i="2"/>
  <c r="BQ1073" i="2"/>
  <c r="BQ1312" i="2"/>
  <c r="BQ581" i="2"/>
  <c r="BQ459" i="2"/>
  <c r="BQ708" i="2"/>
  <c r="BQ378" i="2"/>
  <c r="BQ483" i="2"/>
  <c r="BQ890" i="2"/>
  <c r="BQ1492" i="2"/>
  <c r="BQ2282" i="2"/>
  <c r="BQ1889" i="2"/>
  <c r="BQ2235" i="2"/>
  <c r="BQ2082" i="2"/>
  <c r="BQ998" i="2"/>
  <c r="BQ691" i="2"/>
  <c r="BQ72" i="2"/>
  <c r="BQ1668" i="2"/>
  <c r="BQ1251" i="2"/>
  <c r="BQ391" i="2"/>
  <c r="BQ116" i="2"/>
  <c r="BQ1137" i="2"/>
  <c r="BQ1036" i="2"/>
  <c r="BQ781" i="2"/>
  <c r="BQ1521" i="2"/>
  <c r="BQ156" i="2"/>
  <c r="BQ1221" i="2"/>
  <c r="BQ1327" i="2"/>
  <c r="BQ433" i="2"/>
  <c r="BQ1785" i="2"/>
  <c r="BQ2390" i="2"/>
  <c r="BQ865" i="2"/>
  <c r="BQ1369" i="2"/>
  <c r="BQ263" i="2"/>
  <c r="BQ21" i="2"/>
  <c r="BQ1436" i="2"/>
  <c r="BQ2426" i="2"/>
  <c r="BQ1719" i="2"/>
  <c r="BQ1391" i="2"/>
  <c r="BQ287" i="2"/>
  <c r="BQ1195" i="2"/>
  <c r="BQ923" i="2"/>
  <c r="BQ1845" i="2"/>
  <c r="BQ2449" i="2"/>
  <c r="BQ778" i="2"/>
  <c r="BQ1287" i="2"/>
  <c r="BQ1579" i="2"/>
  <c r="BQ1949" i="2"/>
  <c r="BQ2051" i="2"/>
  <c r="BQ2352" i="2"/>
  <c r="BQ169" i="2"/>
  <c r="BQ2236" i="2"/>
  <c r="BQ2327" i="2"/>
  <c r="BQ1915" i="2"/>
  <c r="BQ208" i="2"/>
  <c r="BQ736" i="2"/>
  <c r="BQ2298" i="2"/>
  <c r="BQ1556" i="2"/>
  <c r="BQ2163" i="2"/>
  <c r="BQ2195" i="2"/>
  <c r="BQ1631" i="2"/>
  <c r="BQ1983" i="2"/>
  <c r="BQ2124" i="2"/>
  <c r="BQ2025" i="2"/>
  <c r="BQ1747" i="2"/>
  <c r="BQ1806" i="2"/>
  <c r="BQ2105" i="2"/>
  <c r="BQ1869" i="2"/>
  <c r="BQ1711" i="2"/>
  <c r="BP1255" i="2"/>
  <c r="BP1945" i="2"/>
  <c r="BP1902" i="2"/>
  <c r="BP1392" i="2"/>
  <c r="BP2414" i="2"/>
  <c r="BP2120" i="2"/>
  <c r="BP1500" i="2"/>
  <c r="BP2161" i="2"/>
  <c r="BP2271" i="2"/>
  <c r="BP1204" i="2"/>
  <c r="BP2228" i="2"/>
  <c r="BP2401" i="2"/>
  <c r="BP2064" i="2"/>
  <c r="BP1558" i="2"/>
  <c r="BP2319" i="2"/>
  <c r="BP261" i="2"/>
  <c r="BP405" i="2"/>
  <c r="BP130" i="2"/>
  <c r="BP730" i="2"/>
  <c r="BP73" i="2"/>
  <c r="BP645" i="2"/>
  <c r="BP1582" i="2"/>
  <c r="BP1741" i="2"/>
  <c r="BP416" i="2"/>
  <c r="BP1355" i="2"/>
  <c r="BP160" i="2"/>
  <c r="BP2197" i="2"/>
  <c r="BP559" i="2"/>
  <c r="BP1023" i="2"/>
  <c r="BP1966" i="2"/>
  <c r="BP1614" i="2"/>
  <c r="BP897" i="2"/>
  <c r="BP978" i="2"/>
  <c r="BP361" i="2"/>
  <c r="BP2104" i="2"/>
  <c r="BP1329" i="2"/>
  <c r="BP834" i="2"/>
  <c r="BP1008" i="2"/>
  <c r="BP217" i="2"/>
  <c r="BP1708" i="2"/>
  <c r="BP186" i="2"/>
  <c r="BP1126" i="2"/>
  <c r="BP551" i="2"/>
  <c r="BP1659" i="2"/>
  <c r="BP1448" i="2"/>
  <c r="BP283" i="2"/>
  <c r="BP1158" i="2"/>
  <c r="BP1524" i="2"/>
  <c r="BP224" i="2"/>
  <c r="BP1695" i="2"/>
  <c r="BP931" i="2"/>
  <c r="BP2030" i="2"/>
  <c r="BP2446" i="2"/>
  <c r="BP1283" i="2"/>
  <c r="BP1096" i="2"/>
  <c r="BP867" i="2"/>
  <c r="BP1779" i="2"/>
  <c r="BP487" i="2"/>
  <c r="BP580" i="2"/>
  <c r="BP1769" i="2"/>
  <c r="BP770" i="2"/>
  <c r="BP337" i="2"/>
  <c r="BP16" i="2"/>
  <c r="BP89" i="2"/>
  <c r="BP798" i="2"/>
  <c r="BP1849" i="2"/>
  <c r="BP635" i="2"/>
  <c r="BP1417" i="2"/>
  <c r="BQ230" i="2"/>
  <c r="BQ59" i="2"/>
  <c r="BQ1249" i="2"/>
  <c r="BQ403" i="2"/>
  <c r="BQ258" i="2"/>
  <c r="BQ818" i="2"/>
  <c r="BQ681" i="2"/>
  <c r="BQ928" i="2"/>
  <c r="BQ731" i="2"/>
  <c r="BQ102" i="2"/>
  <c r="BQ809" i="2"/>
  <c r="BQ1398" i="2"/>
  <c r="BQ888" i="2"/>
  <c r="BQ1325" i="2"/>
  <c r="BQ497" i="2"/>
  <c r="BQ365" i="2"/>
  <c r="BQ866" i="2"/>
  <c r="BQ565" i="2"/>
  <c r="BQ14" i="2"/>
  <c r="BQ614" i="2"/>
  <c r="BQ1791" i="2"/>
  <c r="BQ643" i="2"/>
  <c r="BQ1429" i="2"/>
  <c r="BQ2061" i="2"/>
  <c r="BQ2250" i="2"/>
  <c r="BQ1125" i="2"/>
  <c r="BQ1219" i="2"/>
  <c r="BQ2294" i="2"/>
  <c r="BQ2268" i="2"/>
  <c r="BQ1064" i="2"/>
  <c r="BQ981" i="2"/>
  <c r="BQ1564" i="2"/>
  <c r="BQ1932" i="2"/>
  <c r="BQ1484" i="2"/>
  <c r="BQ417" i="2"/>
  <c r="BQ2162" i="2"/>
  <c r="BQ176" i="2"/>
  <c r="BQ1063" i="2"/>
  <c r="BQ773" i="2"/>
  <c r="BQ1975" i="2"/>
  <c r="BQ2321" i="2"/>
  <c r="BQ1182" i="2"/>
  <c r="BQ1293" i="2"/>
  <c r="BQ602" i="2"/>
  <c r="BQ544" i="2"/>
  <c r="BQ115" i="2"/>
  <c r="BQ203" i="2"/>
  <c r="BQ1368" i="2"/>
  <c r="BQ318" i="2"/>
  <c r="BQ301" i="2"/>
  <c r="BQ2090" i="2"/>
  <c r="BQ528" i="2"/>
  <c r="BQ2207" i="2"/>
  <c r="BQ1615" i="2"/>
  <c r="BQ1712" i="2"/>
  <c r="BQ2391" i="2"/>
  <c r="BQ1662" i="2"/>
  <c r="BQ1155" i="2"/>
  <c r="BQ1846" i="2"/>
  <c r="BQ701" i="2"/>
  <c r="BQ1627" i="2"/>
  <c r="BQ937" i="2"/>
  <c r="BQ989" i="2"/>
  <c r="BQ1890" i="2"/>
  <c r="BQ1873" i="2"/>
  <c r="BQ1764" i="2"/>
  <c r="BQ1817" i="2"/>
  <c r="BQ2004" i="2"/>
  <c r="BQ1691" i="2"/>
  <c r="BQ1274" i="2"/>
  <c r="BQ1103" i="2"/>
  <c r="BQ2458" i="2"/>
  <c r="BQ1525" i="2"/>
  <c r="BQ1960" i="2"/>
  <c r="BQ1022" i="2"/>
  <c r="BQ2350" i="2"/>
  <c r="BQ2417" i="2"/>
  <c r="BQ2183" i="2"/>
  <c r="BQ1734" i="2"/>
  <c r="BQ2129" i="2"/>
  <c r="BQ2032" i="2"/>
  <c r="BQ1490" i="2"/>
  <c r="BP1116" i="2"/>
  <c r="BP1819" i="2"/>
  <c r="BP2145" i="2"/>
  <c r="BP2415" i="2"/>
  <c r="BP1408" i="2"/>
  <c r="BP1931" i="2"/>
  <c r="BP2221" i="2"/>
  <c r="BP747" i="2"/>
  <c r="BP229" i="2"/>
  <c r="BP643" i="2"/>
  <c r="BP4" i="2"/>
  <c r="BP431" i="2"/>
  <c r="BP42" i="2"/>
  <c r="BP1650" i="2"/>
  <c r="BP1335" i="2"/>
  <c r="BP976" i="2"/>
  <c r="BP387" i="2"/>
  <c r="BP1898" i="2"/>
  <c r="BP1555" i="2"/>
  <c r="BP1178" i="2"/>
  <c r="BP528" i="2"/>
  <c r="BP1505" i="2"/>
  <c r="BP415" i="2"/>
  <c r="BP1348" i="2"/>
  <c r="BP109" i="2"/>
  <c r="BP1628" i="2"/>
  <c r="BP688" i="2"/>
  <c r="BP2082" i="2"/>
  <c r="BP1346" i="2"/>
  <c r="BP1835" i="2"/>
  <c r="BP929" i="2"/>
  <c r="BQ662" i="2"/>
  <c r="BQ939" i="2"/>
  <c r="BQ453" i="2"/>
  <c r="BQ628" i="2"/>
  <c r="BQ1737" i="2"/>
  <c r="BQ386" i="2"/>
  <c r="BQ236" i="2"/>
  <c r="BQ243" i="2"/>
  <c r="BQ904" i="2"/>
  <c r="BQ369" i="2"/>
  <c r="BQ599" i="2"/>
  <c r="BQ1238" i="2"/>
  <c r="BQ554" i="2"/>
  <c r="BQ338" i="2"/>
  <c r="BQ204" i="2"/>
  <c r="BQ1216" i="2"/>
  <c r="BQ1504" i="2"/>
  <c r="BQ969" i="2"/>
  <c r="BQ311" i="2"/>
  <c r="BQ1536" i="2"/>
  <c r="BQ30" i="2"/>
  <c r="BQ676" i="2"/>
  <c r="BQ1470" i="2"/>
  <c r="BQ281" i="2"/>
  <c r="BQ2280" i="2"/>
  <c r="BQ170" i="2"/>
  <c r="BQ1334" i="2"/>
  <c r="BQ713" i="2"/>
  <c r="BQ2435" i="2"/>
  <c r="BQ2007" i="2"/>
  <c r="BQ2123" i="2"/>
  <c r="BQ1715" i="2"/>
  <c r="BQ1058" i="2"/>
  <c r="BQ88" i="2"/>
  <c r="BQ426" i="2"/>
  <c r="BQ755" i="2"/>
  <c r="BQ125" i="2"/>
  <c r="BQ793" i="2"/>
  <c r="BQ1180" i="2"/>
  <c r="BQ479" i="2"/>
  <c r="BQ1593" i="2"/>
  <c r="BQ827" i="2"/>
  <c r="BQ1381" i="2"/>
  <c r="BQ521" i="2"/>
  <c r="BQ1981" i="2"/>
  <c r="BQ1149" i="2"/>
  <c r="BQ746" i="2"/>
  <c r="BQ854" i="2"/>
  <c r="BQ1410" i="2"/>
  <c r="BQ1440" i="2"/>
  <c r="BQ1697" i="2"/>
  <c r="BQ1913" i="2"/>
  <c r="BQ2313" i="2"/>
  <c r="BQ1914" i="2"/>
  <c r="BQ2347" i="2"/>
  <c r="BQ1018" i="2"/>
  <c r="BQ141" i="2"/>
  <c r="BQ2176" i="2"/>
  <c r="BQ1007" i="2"/>
  <c r="BQ1881" i="2"/>
  <c r="BQ2074" i="2"/>
  <c r="BQ1089" i="2"/>
  <c r="BQ2387" i="2"/>
  <c r="BQ1647" i="2"/>
  <c r="BQ1776" i="2"/>
  <c r="BQ1666" i="2"/>
  <c r="BQ1576" i="2"/>
  <c r="BQ1794" i="2"/>
  <c r="BQ2227" i="2"/>
  <c r="BQ1829" i="2"/>
  <c r="BQ1958" i="2"/>
  <c r="BQ1532" i="2"/>
  <c r="BQ2262" i="2"/>
  <c r="BQ2362" i="2"/>
  <c r="BQ2403" i="2"/>
  <c r="BQ2218" i="2"/>
  <c r="BQ1299" i="2"/>
  <c r="BQ2027" i="2"/>
  <c r="BQ872" i="2"/>
  <c r="BQ2094" i="2"/>
  <c r="BQ71" i="2"/>
  <c r="BQ2160" i="2"/>
  <c r="BP2076" i="2"/>
  <c r="BP1343" i="2"/>
  <c r="BP2428" i="2"/>
  <c r="BP962" i="2"/>
  <c r="BP2059" i="2"/>
  <c r="BP2238" i="2"/>
  <c r="BP1860" i="2"/>
  <c r="BP2219" i="2"/>
  <c r="BP918" i="2"/>
  <c r="BP2305" i="2"/>
  <c r="BP255" i="2"/>
  <c r="BP999" i="2"/>
  <c r="BP2388" i="2"/>
  <c r="BP2172" i="2"/>
  <c r="BP1759" i="2"/>
  <c r="BP2031" i="2"/>
  <c r="BP1273" i="2"/>
  <c r="BP2186" i="2"/>
  <c r="BP2292" i="2"/>
  <c r="BP1035" i="2"/>
  <c r="BP2" i="2"/>
  <c r="BP530" i="2"/>
  <c r="BP129" i="2"/>
  <c r="BP1150" i="2"/>
  <c r="BP1581" i="2"/>
  <c r="BP1354" i="2"/>
  <c r="BP576" i="2"/>
  <c r="BP649" i="2"/>
  <c r="BP1670" i="2"/>
  <c r="BP2022" i="2"/>
  <c r="BP610" i="2"/>
  <c r="BP1517" i="2"/>
  <c r="BP1400" i="2"/>
  <c r="BP1554" i="2"/>
  <c r="BP66" i="2"/>
  <c r="BP1630" i="2"/>
  <c r="BP2356" i="2"/>
  <c r="BP520" i="2"/>
  <c r="BP2138" i="2"/>
  <c r="BP237" i="2"/>
  <c r="BP1485" i="2"/>
  <c r="BP297" i="2"/>
  <c r="BP1067" i="2"/>
  <c r="BP670" i="2"/>
  <c r="BP381" i="2"/>
  <c r="BP754" i="2"/>
  <c r="BP1590" i="2"/>
  <c r="BP1888" i="2"/>
  <c r="BP1727" i="2"/>
  <c r="BP1788" i="2"/>
  <c r="BP1191" i="2"/>
  <c r="BP2441" i="2"/>
  <c r="BP373" i="2"/>
  <c r="BP1207" i="2"/>
  <c r="BP1751" i="2"/>
  <c r="BP1967" i="2"/>
  <c r="BP1301" i="2"/>
  <c r="BP606" i="2"/>
  <c r="BP1979" i="2"/>
  <c r="BP482" i="2"/>
  <c r="BP1435" i="2"/>
  <c r="BP330" i="2"/>
  <c r="BP739" i="2"/>
  <c r="BP695" i="2"/>
  <c r="BP2333" i="2"/>
  <c r="BP35" i="2"/>
  <c r="BP209" i="2"/>
  <c r="BP991" i="2"/>
  <c r="BP788" i="2"/>
  <c r="BP2435" i="2"/>
  <c r="BP1715" i="2"/>
  <c r="BP2218" i="2"/>
  <c r="BP2403" i="2"/>
  <c r="BP1958" i="2"/>
  <c r="BP1576" i="2"/>
  <c r="BP2387" i="2"/>
  <c r="BP2160" i="2"/>
  <c r="BP2362" i="2"/>
  <c r="BP2074" i="2"/>
  <c r="BP1776" i="2"/>
  <c r="BP2094" i="2"/>
  <c r="BP2027" i="2"/>
  <c r="BP1058" i="2"/>
  <c r="BP1216" i="2"/>
  <c r="BP2280" i="2"/>
  <c r="BP141" i="2"/>
  <c r="BP1149" i="2"/>
  <c r="BP1018" i="2"/>
  <c r="BP453" i="2"/>
  <c r="BP30" i="2"/>
  <c r="BP1440" i="2"/>
  <c r="BP479" i="2"/>
  <c r="BP386" i="2"/>
  <c r="BP1829" i="2"/>
  <c r="BP1697" i="2"/>
  <c r="BP827" i="2"/>
  <c r="BP554" i="2"/>
  <c r="BP1532" i="2"/>
  <c r="BP1794" i="2"/>
  <c r="BP1089" i="2"/>
  <c r="BP662" i="2"/>
  <c r="BP1180" i="2"/>
  <c r="BP369" i="2"/>
  <c r="BP969" i="2"/>
  <c r="BP1593" i="2"/>
  <c r="BP1238" i="2"/>
  <c r="BP1410" i="2"/>
  <c r="BP2176" i="2"/>
  <c r="BP311" i="2"/>
  <c r="BP628" i="2"/>
  <c r="BP1299" i="2"/>
  <c r="BP1913" i="2"/>
  <c r="BP1737" i="2"/>
  <c r="BP1470" i="2"/>
  <c r="BP125" i="2"/>
  <c r="BP2227" i="2"/>
  <c r="BP2262" i="2"/>
  <c r="BP793" i="2"/>
  <c r="BP236" i="2"/>
  <c r="BP243" i="2"/>
  <c r="BP939" i="2"/>
  <c r="BP204" i="2"/>
  <c r="BP88" i="2"/>
  <c r="BP1007" i="2"/>
  <c r="BP1536" i="2"/>
  <c r="BP2007" i="2"/>
  <c r="BP854" i="2"/>
  <c r="BP755" i="2"/>
  <c r="BP676" i="2"/>
  <c r="BP71" i="2"/>
  <c r="BP521" i="2"/>
  <c r="BP338" i="2"/>
  <c r="BP1334" i="2"/>
  <c r="BP2123" i="2"/>
  <c r="BP281" i="2"/>
  <c r="BQ568" i="2"/>
  <c r="BQ82" i="2"/>
  <c r="BQ188" i="2"/>
  <c r="BQ790" i="2"/>
  <c r="BQ1396" i="2"/>
  <c r="BQ509" i="2"/>
  <c r="BQ1112" i="2"/>
  <c r="BQ377" i="2"/>
  <c r="BQ131" i="2"/>
  <c r="BQ148" i="2"/>
  <c r="BQ1300" i="2"/>
  <c r="BQ221" i="2"/>
  <c r="BQ393" i="2"/>
  <c r="BQ1456" i="2"/>
  <c r="BQ753" i="2"/>
  <c r="BQ1085" i="2"/>
  <c r="BQ896" i="2"/>
  <c r="BQ62" i="2"/>
  <c r="BQ26" i="2"/>
  <c r="BQ1522" i="2"/>
  <c r="BQ965" i="2"/>
  <c r="BQ1211" i="2"/>
  <c r="BQ547" i="2"/>
  <c r="BQ1166" i="2"/>
  <c r="BQ2069" i="2"/>
  <c r="BQ654" i="2"/>
  <c r="BQ1623" i="2"/>
  <c r="BQ1903" i="2"/>
  <c r="BQ1745" i="2"/>
  <c r="BQ2096" i="2"/>
  <c r="BQ1534" i="2"/>
  <c r="BQ693" i="2"/>
  <c r="BQ298" i="2"/>
  <c r="BQ2278" i="2"/>
  <c r="BQ620" i="2"/>
  <c r="BQ430" i="2"/>
  <c r="BQ721" i="2"/>
  <c r="BQ2307" i="2"/>
  <c r="BQ1598" i="2"/>
  <c r="BQ808" i="2"/>
  <c r="BQ308" i="2"/>
  <c r="BQ1957" i="2"/>
  <c r="BQ447" i="2"/>
  <c r="BQ249" i="2"/>
  <c r="BQ1014" i="2"/>
  <c r="BQ2329" i="2"/>
  <c r="BQ1658" i="2"/>
  <c r="BQ1838" i="2"/>
  <c r="BQ2018" i="2"/>
  <c r="BQ1130" i="2"/>
  <c r="BQ941" i="2"/>
  <c r="BQ1038" i="2"/>
  <c r="BQ165" i="2"/>
  <c r="BQ2185" i="2"/>
  <c r="BQ1248" i="2"/>
  <c r="BQ2384" i="2"/>
  <c r="BQ1434" i="2"/>
  <c r="BQ1345" i="2"/>
  <c r="BQ341" i="2"/>
  <c r="BQ2212" i="2"/>
  <c r="BQ2420" i="2"/>
  <c r="BQ1687" i="2"/>
  <c r="BQ1198" i="2"/>
  <c r="BQ1282" i="2"/>
  <c r="BQ1876" i="2"/>
  <c r="BQ2369" i="2"/>
  <c r="BQ1808" i="2"/>
  <c r="BQ2247" i="2"/>
  <c r="BQ2148" i="2"/>
  <c r="BQ917" i="2"/>
  <c r="BQ1501" i="2"/>
  <c r="BQ988" i="2"/>
  <c r="BQ1936" i="2"/>
  <c r="BQ857" i="2"/>
  <c r="BQ1997" i="2"/>
  <c r="BQ1799" i="2"/>
  <c r="BQ1566" i="2"/>
  <c r="BQ1771" i="2"/>
  <c r="BQ2131" i="2"/>
  <c r="BQ601" i="2"/>
  <c r="BQ1698" i="2"/>
  <c r="BP1154" i="2"/>
  <c r="BP1858" i="2"/>
  <c r="BP2431" i="2"/>
  <c r="BP1446" i="2"/>
  <c r="BP1954" i="2"/>
  <c r="BP2243" i="2"/>
  <c r="BP715" i="2"/>
  <c r="BP197" i="2"/>
  <c r="BP613" i="2"/>
  <c r="BQ2104" i="2"/>
  <c r="BP399" i="2"/>
  <c r="BP774" i="2"/>
  <c r="BQ2448" i="2"/>
  <c r="BP1635" i="2"/>
  <c r="BP1319" i="2"/>
  <c r="BP959" i="2"/>
  <c r="BP355" i="2"/>
  <c r="BP1884" i="2"/>
  <c r="BP1540" i="2"/>
  <c r="BP1110" i="2"/>
  <c r="BP457" i="2"/>
  <c r="BP385" i="2"/>
  <c r="BP1332" i="2"/>
  <c r="BP60" i="2"/>
  <c r="BP1613" i="2"/>
  <c r="BP656" i="2"/>
  <c r="BP2066" i="2"/>
  <c r="BP58" i="2"/>
  <c r="BP1821" i="2"/>
  <c r="BP340" i="2"/>
  <c r="BP41" i="2"/>
  <c r="BP1100" i="2"/>
  <c r="BP2258" i="2"/>
  <c r="BP2454" i="2"/>
  <c r="BP1946" i="2"/>
  <c r="BP943" i="2"/>
  <c r="BP1442" i="2"/>
  <c r="BP1982" i="2"/>
  <c r="BP1718" i="2"/>
  <c r="BP2043" i="2"/>
  <c r="BP2216" i="2"/>
  <c r="BP1057" i="2"/>
  <c r="BP2318" i="2"/>
  <c r="BP2418" i="2"/>
  <c r="BP356" i="2"/>
  <c r="BP1187" i="2"/>
  <c r="BP2157" i="2"/>
  <c r="BP1254" i="2"/>
  <c r="BP1652" i="2"/>
  <c r="BP961" i="2"/>
  <c r="BP562" i="2"/>
  <c r="BP850" i="2"/>
  <c r="BP85" i="2"/>
  <c r="BP1010" i="2"/>
  <c r="BP342" i="2"/>
  <c r="BP1584" i="2"/>
  <c r="BP1680" i="2"/>
  <c r="BP477" i="2"/>
  <c r="BP2056" i="2"/>
  <c r="BP1506" i="2"/>
  <c r="BP659" i="2"/>
  <c r="BP140" i="2"/>
  <c r="BP1310" i="2"/>
  <c r="BP2092" i="2"/>
  <c r="BP893" i="2"/>
  <c r="BP1877" i="2"/>
  <c r="BP1208" i="2"/>
  <c r="BP538" i="2"/>
  <c r="BP1029" i="2"/>
  <c r="BP734" i="2"/>
  <c r="BP2353" i="2"/>
  <c r="BP630" i="2"/>
  <c r="BP164" i="2"/>
  <c r="BP1156" i="2"/>
  <c r="BP1839" i="2"/>
  <c r="BP1285" i="2"/>
  <c r="BP592" i="2"/>
  <c r="BP1633" i="2"/>
  <c r="BP1404" i="2"/>
  <c r="BP1763" i="2"/>
  <c r="BP1550" i="2"/>
  <c r="BP1995" i="2"/>
  <c r="BP761" i="2"/>
  <c r="BP67" i="2"/>
  <c r="BP2285" i="2"/>
  <c r="BP512" i="2"/>
  <c r="BP1777" i="2"/>
  <c r="BP23" i="2"/>
  <c r="BP265" i="2"/>
  <c r="BP1809" i="2"/>
  <c r="BP832" i="2"/>
  <c r="BP1453" i="2"/>
  <c r="BP448" i="2"/>
  <c r="BP435" i="2"/>
  <c r="BP898" i="2"/>
  <c r="BP700" i="2"/>
  <c r="BP1907" i="2"/>
  <c r="BP1672" i="2"/>
  <c r="BP2303" i="2"/>
  <c r="BP1999" i="2"/>
  <c r="BP985" i="2"/>
  <c r="BP1638" i="2"/>
  <c r="BP2360" i="2"/>
  <c r="BP1773" i="2"/>
  <c r="BP1093" i="2"/>
  <c r="BP2180" i="2"/>
  <c r="BP1393" i="2"/>
  <c r="BP1307" i="2"/>
  <c r="BP2422" i="2"/>
  <c r="BP1790" i="2"/>
  <c r="BP1589" i="2"/>
  <c r="BP2337" i="2"/>
  <c r="BP2385" i="2"/>
  <c r="BP2215" i="2"/>
  <c r="BP1863" i="2"/>
  <c r="BP2037" i="2"/>
  <c r="BP65" i="2"/>
  <c r="BP529" i="2"/>
  <c r="BP1351" i="2"/>
  <c r="BP201" i="2"/>
  <c r="BP244" i="2"/>
  <c r="BP835" i="2"/>
  <c r="BP480" i="2"/>
  <c r="BP9" i="2"/>
  <c r="BP123" i="2"/>
  <c r="BP331" i="2"/>
  <c r="BP655" i="2"/>
  <c r="BP1222" i="2"/>
  <c r="BP1324" i="2"/>
  <c r="BP533" i="2"/>
  <c r="BP1591" i="2"/>
  <c r="BP957" i="2"/>
  <c r="BP609" i="2"/>
  <c r="BP91" i="2"/>
  <c r="BP304" i="2"/>
  <c r="BP780" i="2"/>
  <c r="BP926" i="2"/>
  <c r="BP1921" i="2"/>
  <c r="BP2137" i="2"/>
  <c r="BP673" i="2"/>
  <c r="BP401" i="2"/>
  <c r="BP2071" i="2"/>
  <c r="BP1474" i="2"/>
  <c r="BP1451" i="2"/>
  <c r="BP1144" i="2"/>
  <c r="BP855" i="2"/>
  <c r="BP889" i="2"/>
  <c r="BP572" i="2"/>
  <c r="BP1161" i="2"/>
  <c r="BP468" i="2"/>
  <c r="BP2450" i="2"/>
  <c r="BP2255" i="2"/>
  <c r="BP1262" i="2"/>
  <c r="BP1419" i="2"/>
  <c r="BP1883" i="2"/>
  <c r="BP158" i="2"/>
  <c r="BP2240" i="2"/>
  <c r="BP218" i="2"/>
  <c r="BP1031" i="2"/>
  <c r="BP449" i="2"/>
  <c r="BP709" i="2"/>
  <c r="BP276" i="2"/>
  <c r="BP422" i="2"/>
  <c r="BP1062" i="2"/>
  <c r="BP53" i="2"/>
  <c r="BP1707" i="2"/>
  <c r="BQ795" i="2"/>
  <c r="BQ1754" i="2"/>
  <c r="BQ1437" i="2"/>
  <c r="BQ1163" i="2"/>
  <c r="BQ686" i="2"/>
  <c r="BQ819" i="2"/>
  <c r="BQ963" i="2"/>
  <c r="BQ1507" i="2"/>
  <c r="BQ1801" i="2"/>
  <c r="BQ189" i="2"/>
  <c r="BQ442" i="2"/>
  <c r="BQ259" i="2"/>
  <c r="BQ292" i="2"/>
  <c r="BQ1276" i="2"/>
  <c r="BQ578" i="2"/>
  <c r="BQ407" i="2"/>
  <c r="BQ925" i="2"/>
  <c r="BQ902" i="2"/>
  <c r="BQ738" i="2"/>
  <c r="BQ653" i="2"/>
  <c r="BQ323" i="2"/>
  <c r="BQ368" i="2"/>
  <c r="BQ180" i="2"/>
  <c r="BQ1911" i="2"/>
  <c r="BQ1136" i="2"/>
  <c r="BQ868" i="2"/>
  <c r="BQ421" i="2"/>
  <c r="BQ1586" i="2"/>
  <c r="BQ1054" i="2"/>
  <c r="BQ241" i="2"/>
  <c r="BQ52" i="2"/>
  <c r="BQ1549" i="2"/>
  <c r="BQ1069" i="2"/>
  <c r="BQ524" i="2"/>
  <c r="BQ2222" i="2"/>
  <c r="BQ1017" i="2"/>
  <c r="BQ1340" i="2"/>
  <c r="BQ7" i="2"/>
  <c r="BQ1523" i="2"/>
  <c r="BQ760" i="2"/>
  <c r="BQ1395" i="2"/>
  <c r="BQ541" i="2"/>
  <c r="BQ143" i="2"/>
  <c r="BQ618" i="2"/>
  <c r="BQ1468" i="2"/>
  <c r="BQ93" i="2"/>
  <c r="BQ1609" i="2"/>
  <c r="BQ1128" i="2"/>
  <c r="BQ333" i="2"/>
  <c r="BQ56" i="2"/>
  <c r="BQ875" i="2"/>
  <c r="BQ2200" i="2"/>
  <c r="BQ2055" i="2"/>
  <c r="BQ1828" i="2"/>
  <c r="BQ1639" i="2"/>
  <c r="BQ2144" i="2"/>
  <c r="BQ2013" i="2"/>
  <c r="BQ2332" i="2"/>
  <c r="BQ1989" i="2"/>
  <c r="BQ1107" i="2"/>
  <c r="BQ2026" i="2"/>
  <c r="BQ1250" i="2"/>
  <c r="BQ1772" i="2"/>
  <c r="BQ1202" i="2"/>
  <c r="BQ1418" i="2"/>
  <c r="BQ2169" i="2"/>
  <c r="BQ1716" i="2"/>
  <c r="BQ1690" i="2"/>
  <c r="BQ2364" i="2"/>
  <c r="BQ2093" i="2"/>
  <c r="BQ1866" i="2"/>
  <c r="BQ2419" i="2"/>
  <c r="BQ2375" i="2"/>
  <c r="BQ1920" i="2"/>
  <c r="BQ1956" i="2"/>
  <c r="BQ717" i="2"/>
  <c r="BQ1677" i="2"/>
  <c r="BQ2457" i="2"/>
  <c r="BQ1230" i="2"/>
  <c r="BQ2260" i="2"/>
  <c r="BQ1350" i="2"/>
  <c r="BQ2304" i="2"/>
  <c r="BP1274" i="2"/>
  <c r="BP1873" i="2"/>
  <c r="BP1429" i="2"/>
  <c r="BP14" i="2"/>
  <c r="BP2207" i="2"/>
  <c r="BP1890" i="2"/>
  <c r="BP2250" i="2"/>
  <c r="BP2350" i="2"/>
  <c r="BP1734" i="2"/>
  <c r="BP1182" i="2"/>
  <c r="BP1846" i="2"/>
  <c r="BP2061" i="2"/>
  <c r="BP1219" i="2"/>
  <c r="BP2090" i="2"/>
  <c r="BP773" i="2"/>
  <c r="BP2458" i="2"/>
  <c r="BP1975" i="2"/>
  <c r="BP2004" i="2"/>
  <c r="BP2391" i="2"/>
  <c r="BP1932" i="2"/>
  <c r="BP981" i="2"/>
  <c r="BP1125" i="2"/>
  <c r="BP417" i="2"/>
  <c r="BP1293" i="2"/>
  <c r="BP230" i="2"/>
  <c r="BP1817" i="2"/>
  <c r="BP318" i="2"/>
  <c r="BP1764" i="2"/>
  <c r="BP2183" i="2"/>
  <c r="BP888" i="2"/>
  <c r="BP1490" i="2"/>
  <c r="BP1103" i="2"/>
  <c r="BP1398" i="2"/>
  <c r="BP258" i="2"/>
  <c r="BP2129" i="2"/>
  <c r="BP2417" i="2"/>
  <c r="BP866" i="2"/>
  <c r="BP681" i="2"/>
  <c r="BP1960" i="2"/>
  <c r="BP203" i="2"/>
  <c r="BP1525" i="2"/>
  <c r="BP1564" i="2"/>
  <c r="BP1064" i="2"/>
  <c r="BP2032" i="2"/>
  <c r="BP1368" i="2"/>
  <c r="BP1155" i="2"/>
  <c r="BP1691" i="2"/>
  <c r="BP818" i="2"/>
  <c r="BP2294" i="2"/>
  <c r="BP102" i="2"/>
  <c r="BP565" i="2"/>
  <c r="BP1615" i="2"/>
  <c r="BP403" i="2"/>
  <c r="BP301" i="2"/>
  <c r="BP1484" i="2"/>
  <c r="BP701" i="2"/>
  <c r="BP809" i="2"/>
  <c r="BP989" i="2"/>
  <c r="BP937" i="2"/>
  <c r="BP544" i="2"/>
  <c r="BP1791" i="2"/>
  <c r="BP59" i="2"/>
  <c r="BP1325" i="2"/>
  <c r="BP2321" i="2"/>
  <c r="BP115" i="2"/>
  <c r="BP176" i="2"/>
  <c r="BP1022" i="2"/>
  <c r="BP365" i="2"/>
  <c r="BP1662" i="2"/>
  <c r="BQ86" i="2"/>
  <c r="BQ374" i="2"/>
  <c r="BQ1157" i="2"/>
  <c r="BQ418" i="2"/>
  <c r="BQ1423" i="2"/>
  <c r="BQ1587" i="2"/>
  <c r="BQ1266" i="2"/>
  <c r="BQ2221" i="2"/>
  <c r="BQ1743" i="2"/>
  <c r="BQ542" i="2"/>
  <c r="BQ622" i="2"/>
  <c r="BQ968" i="2"/>
  <c r="BQ942" i="2"/>
  <c r="BQ1127" i="2"/>
  <c r="BQ1478" i="2"/>
  <c r="BQ1095" i="2"/>
  <c r="BQ719" i="2"/>
  <c r="BQ202" i="2"/>
  <c r="BQ1444" i="2"/>
  <c r="BQ162" i="2"/>
  <c r="BQ61" i="2"/>
  <c r="BQ326" i="2"/>
  <c r="BQ39" i="2"/>
  <c r="BQ495" i="2"/>
  <c r="BQ380" i="2"/>
  <c r="BQ1685" i="2"/>
  <c r="BQ1215" i="2"/>
  <c r="BQ2425" i="2"/>
  <c r="BQ454" i="2"/>
  <c r="BQ2264" i="2"/>
  <c r="BQ1991" i="2"/>
  <c r="BQ1720" i="2"/>
  <c r="BQ286" i="2"/>
  <c r="BQ1001" i="2"/>
  <c r="BQ2284" i="2"/>
  <c r="BQ1061" i="2"/>
  <c r="BQ1947" i="2"/>
  <c r="BQ119" i="2"/>
  <c r="BQ797" i="2"/>
  <c r="BQ280" i="2"/>
  <c r="BQ1897" i="2"/>
  <c r="BQ1341" i="2"/>
  <c r="BQ661" i="2"/>
  <c r="BQ12" i="2"/>
  <c r="BQ1561" i="2"/>
  <c r="BQ570" i="2"/>
  <c r="BQ883" i="2"/>
  <c r="BQ1397" i="2"/>
  <c r="BQ233" i="2"/>
  <c r="BQ977" i="2"/>
  <c r="BQ2173" i="2"/>
  <c r="BQ1494" i="2"/>
  <c r="BQ2078" i="2"/>
  <c r="BQ684" i="2"/>
  <c r="BQ1189" i="2"/>
  <c r="BQ728" i="2"/>
  <c r="BQ851" i="2"/>
  <c r="BQ1090" i="2"/>
  <c r="BQ1823" i="2"/>
  <c r="BQ1762" i="2"/>
  <c r="BQ1667" i="2"/>
  <c r="BQ1872" i="2"/>
  <c r="BQ515" i="2"/>
  <c r="BQ1358" i="2"/>
  <c r="BQ2339" i="2"/>
  <c r="BQ593" i="2"/>
  <c r="BQ2141" i="2"/>
  <c r="BQ2314" i="2"/>
  <c r="BQ837" i="2"/>
  <c r="BQ2383" i="2"/>
  <c r="BQ779" i="2"/>
  <c r="BQ2199" i="2"/>
  <c r="BQ1303" i="2"/>
  <c r="BQ1520" i="2"/>
  <c r="BQ1592" i="2"/>
  <c r="BQ144" i="2"/>
  <c r="BQ1792" i="2"/>
  <c r="BQ2444" i="2"/>
  <c r="BQ2128" i="2"/>
  <c r="BQ1916" i="2"/>
  <c r="BQ2016" i="2"/>
  <c r="BQ2028" i="2"/>
  <c r="BP1322" i="2"/>
  <c r="BP1886" i="2"/>
  <c r="BP2184" i="2"/>
  <c r="BP427" i="2"/>
  <c r="BP1493" i="2"/>
  <c r="BP1974" i="2"/>
  <c r="BP2314" i="2"/>
  <c r="BP685" i="2"/>
  <c r="BP167" i="2"/>
  <c r="BP471" i="2"/>
  <c r="BP872" i="2"/>
  <c r="BP367" i="2"/>
  <c r="BP641" i="2"/>
  <c r="BQ2036" i="2"/>
  <c r="BP1620" i="2"/>
  <c r="BP1249" i="2"/>
  <c r="BP890" i="2"/>
  <c r="BP325" i="2"/>
  <c r="BP1798" i="2"/>
  <c r="BP1033" i="2"/>
  <c r="BP182" i="2"/>
  <c r="BP1471" i="2"/>
  <c r="BP1314" i="2"/>
  <c r="BP24" i="2"/>
  <c r="BP1598" i="2"/>
  <c r="BP617" i="2"/>
  <c r="BP2052" i="2"/>
  <c r="BP1312" i="2"/>
  <c r="BP10" i="2"/>
  <c r="BP1807" i="2"/>
  <c r="BQ2346" i="2"/>
  <c r="BP1013" i="2"/>
  <c r="BP858" i="2"/>
  <c r="BP241" i="2"/>
  <c r="BP1395" i="2"/>
  <c r="BP136" i="2"/>
  <c r="BP696" i="2"/>
  <c r="BP290" i="2"/>
  <c r="BP259" i="2"/>
  <c r="BP760" i="2"/>
  <c r="BP1909" i="2"/>
  <c r="BP686" i="2"/>
  <c r="BP737" i="2"/>
  <c r="BP52" i="2"/>
  <c r="BP2093" i="2"/>
  <c r="BP245" i="2"/>
  <c r="BP582" i="2"/>
  <c r="BP324" i="2"/>
  <c r="BP979" i="2"/>
  <c r="BP95" i="2"/>
  <c r="BP868" i="2"/>
  <c r="BP392" i="2"/>
  <c r="BP925" i="2"/>
  <c r="BP591" i="2"/>
  <c r="BP502" i="2"/>
  <c r="BP323" i="2"/>
  <c r="BP504" i="2"/>
  <c r="BP1553" i="2"/>
  <c r="BP1549" i="2"/>
  <c r="BP987" i="2"/>
  <c r="BP56" i="2"/>
  <c r="BP796" i="2"/>
  <c r="BP104" i="2"/>
  <c r="BP421" i="2"/>
  <c r="BP461" i="2"/>
  <c r="BP106" i="2"/>
  <c r="BP1795" i="2"/>
  <c r="BP1313" i="2"/>
  <c r="BP1276" i="2"/>
  <c r="BP407" i="2"/>
  <c r="BP930" i="2"/>
  <c r="BP1481" i="2"/>
  <c r="BP948" i="2"/>
  <c r="BP336" i="2"/>
  <c r="BP607" i="2"/>
  <c r="BP1082" i="2"/>
  <c r="BP1937" i="2"/>
  <c r="BP2375" i="2"/>
  <c r="BP1920" i="2"/>
  <c r="BP902" i="2"/>
  <c r="BP1911" i="2"/>
  <c r="BP1772" i="2"/>
  <c r="BP2304" i="2"/>
  <c r="BP1989" i="2"/>
  <c r="BP963" i="2"/>
  <c r="BP1250" i="2"/>
  <c r="BP2222" i="2"/>
  <c r="BP2026" i="2"/>
  <c r="BP2055" i="2"/>
  <c r="BP1609" i="2"/>
  <c r="BP1801" i="2"/>
  <c r="BP1340" i="2"/>
  <c r="BP2419" i="2"/>
  <c r="BP2144" i="2"/>
  <c r="BP2457" i="2"/>
  <c r="BP717" i="2"/>
  <c r="BP1437" i="2"/>
  <c r="BP442" i="2"/>
  <c r="BP189" i="2"/>
  <c r="BP2332" i="2"/>
  <c r="BP292" i="2"/>
  <c r="BP180" i="2"/>
  <c r="BP524" i="2"/>
  <c r="BP819" i="2"/>
  <c r="BP1690" i="2"/>
  <c r="BP2200" i="2"/>
  <c r="BP1069" i="2"/>
  <c r="BP1163" i="2"/>
  <c r="BP1468" i="2"/>
  <c r="BP653" i="2"/>
  <c r="BP1418" i="2"/>
  <c r="BP618" i="2"/>
  <c r="BP1136" i="2"/>
  <c r="BP7" i="2"/>
  <c r="BP1677" i="2"/>
  <c r="BP1054" i="2"/>
  <c r="BP333" i="2"/>
  <c r="BP1828" i="2"/>
  <c r="BP2260" i="2"/>
  <c r="BP1017" i="2"/>
  <c r="BP876" i="2"/>
  <c r="BP257" i="2"/>
  <c r="BP1056" i="2"/>
  <c r="BP1160" i="2"/>
  <c r="BP1071" i="2"/>
  <c r="BP1228" i="2"/>
  <c r="BP384" i="2"/>
  <c r="BP1519" i="2"/>
  <c r="BP903" i="2"/>
  <c r="BP738" i="2"/>
  <c r="BP795" i="2"/>
  <c r="BP1673" i="2"/>
  <c r="BP2341" i="2"/>
  <c r="BP1344" i="2"/>
  <c r="BP1373" i="2"/>
  <c r="BP1959" i="2"/>
  <c r="BP2101" i="2"/>
  <c r="BP1702" i="2"/>
  <c r="BP1020" i="2"/>
  <c r="BP919" i="2"/>
  <c r="BP2232" i="2"/>
  <c r="BP2150" i="2"/>
  <c r="BP1848" i="2"/>
  <c r="BP2434" i="2"/>
  <c r="BP1574" i="2"/>
  <c r="BP2257" i="2"/>
  <c r="BP1302" i="2"/>
  <c r="BP549" i="2"/>
  <c r="BP1426" i="2"/>
  <c r="BP849" i="2"/>
  <c r="BP1480" i="2"/>
  <c r="BP19" i="2"/>
  <c r="BP2290" i="2"/>
  <c r="BP2062" i="2"/>
  <c r="BP2044" i="2"/>
  <c r="BP303" i="2"/>
  <c r="BP1513" i="2"/>
  <c r="BP467" i="2"/>
  <c r="BP1879" i="2"/>
  <c r="BP213" i="2"/>
  <c r="BP1122" i="2"/>
  <c r="BP159" i="2"/>
  <c r="BP677" i="2"/>
  <c r="BP174" i="2"/>
  <c r="BP481" i="2"/>
  <c r="BP1612" i="2"/>
  <c r="BP272" i="2"/>
  <c r="BP78" i="2"/>
  <c r="BP128" i="2"/>
  <c r="BP1816" i="2"/>
  <c r="BP886" i="2"/>
  <c r="BP1270" i="2"/>
  <c r="BP1545" i="2"/>
  <c r="BP2296" i="2"/>
  <c r="BP1197" i="2"/>
  <c r="BP2020" i="2"/>
  <c r="BP633" i="2"/>
  <c r="BP1237" i="2"/>
  <c r="BP1716" i="2"/>
  <c r="BP2461" i="2"/>
  <c r="BP440" i="2"/>
  <c r="BP660" i="2"/>
  <c r="BP2169" i="2"/>
  <c r="BP578" i="2"/>
  <c r="BP763" i="2"/>
  <c r="BP184" i="2"/>
  <c r="BP1575" i="2"/>
  <c r="BP1059" i="2"/>
  <c r="BP1977" i="2"/>
  <c r="BP1621" i="2"/>
  <c r="BP2386" i="2"/>
  <c r="BP223" i="2"/>
  <c r="BP1875" i="2"/>
  <c r="BP2406" i="2"/>
  <c r="BP1904" i="2"/>
  <c r="BP1929" i="2"/>
  <c r="BP2306" i="2"/>
  <c r="BP2274" i="2"/>
  <c r="BP1963" i="2"/>
  <c r="BP1098" i="2"/>
  <c r="BP2156" i="2"/>
  <c r="BP2063" i="2"/>
  <c r="BP1146" i="2"/>
  <c r="BP2245" i="2"/>
  <c r="BP2015" i="2"/>
  <c r="BP1746" i="2"/>
  <c r="BP1321" i="2"/>
  <c r="BP1388" i="2"/>
  <c r="BP2206" i="2"/>
  <c r="BP1162" i="2"/>
  <c r="BP33" i="2"/>
  <c r="BP2317" i="2"/>
  <c r="BP759" i="2"/>
  <c r="BP1725" i="2"/>
  <c r="BP1280" i="2"/>
  <c r="BP1296" i="2"/>
  <c r="BP1212" i="2"/>
  <c r="BP634" i="2"/>
  <c r="BP1665" i="2"/>
  <c r="BP1414" i="2"/>
  <c r="BP1689" i="2"/>
  <c r="BP63" i="2"/>
  <c r="BP1852" i="2"/>
  <c r="BP2140" i="2"/>
  <c r="BP720" i="2"/>
  <c r="BP550" i="2"/>
  <c r="BP1252" i="2"/>
  <c r="BP93" i="2"/>
  <c r="BP1507" i="2"/>
  <c r="BP1128" i="2"/>
  <c r="BP1175" i="2"/>
  <c r="BP829" i="2"/>
  <c r="BP2189" i="2"/>
  <c r="BQ1372" i="2"/>
  <c r="BQ482" i="2"/>
  <c r="BQ1517" i="2"/>
  <c r="BQ739" i="2"/>
  <c r="BQ999" i="2"/>
  <c r="BQ2" i="2"/>
  <c r="BQ255" i="2"/>
  <c r="BQ297" i="2"/>
  <c r="BQ520" i="2"/>
  <c r="BQ649" i="2"/>
  <c r="BQ695" i="2"/>
  <c r="BQ1035" i="2"/>
  <c r="BQ670" i="2"/>
  <c r="BQ1645" i="2"/>
  <c r="BQ96" i="2"/>
  <c r="BQ754" i="2"/>
  <c r="BQ962" i="2"/>
  <c r="BQ530" i="2"/>
  <c r="BQ871" i="2"/>
  <c r="BQ330" i="2"/>
  <c r="BQ2186" i="2"/>
  <c r="BQ918" i="2"/>
  <c r="BQ66" i="2"/>
  <c r="BQ35" i="2"/>
  <c r="B6" i="1"/>
  <c r="B3" i="1"/>
  <c r="B2" i="1"/>
  <c r="B8" i="1"/>
  <c r="B5" i="1"/>
  <c r="B7" i="1"/>
  <c r="B4" i="1"/>
  <c r="BU1354" i="2" l="1"/>
  <c r="BU2238" i="2"/>
  <c r="BU2186" i="2"/>
  <c r="BU1979" i="2"/>
  <c r="BU2441" i="2"/>
  <c r="BT1354" i="2"/>
  <c r="BT1590" i="2"/>
  <c r="BT2106" i="2"/>
  <c r="BT1759" i="2"/>
  <c r="BT1400" i="2"/>
  <c r="BT871" i="2"/>
  <c r="BT1751" i="2"/>
  <c r="BT649" i="2"/>
  <c r="BU606" i="2"/>
  <c r="BU1554" i="2"/>
  <c r="BU1372" i="2"/>
  <c r="BU576" i="2"/>
  <c r="BU1836" i="2"/>
  <c r="BU962" i="2"/>
  <c r="BU530" i="2"/>
  <c r="BT2238" i="2"/>
  <c r="BT1581" i="2"/>
  <c r="BT2428" i="2"/>
  <c r="BT962" i="2"/>
  <c r="BT255" i="2"/>
  <c r="BU1670" i="2"/>
  <c r="BU237" i="2"/>
  <c r="BU999" i="2"/>
  <c r="BT844" i="2"/>
  <c r="BT2186" i="2"/>
  <c r="BT754" i="2"/>
  <c r="BU1967" i="2"/>
  <c r="BT1788" i="2"/>
  <c r="BT1727" i="2"/>
  <c r="BT1435" i="2"/>
  <c r="BT610" i="2"/>
  <c r="BT606" i="2"/>
  <c r="BT129" i="2"/>
  <c r="BT670" i="2"/>
  <c r="BT1035" i="2"/>
  <c r="BU2059" i="2"/>
  <c r="BU1888" i="2"/>
  <c r="BU2428" i="2"/>
  <c r="BU754" i="2"/>
  <c r="BU2292" i="2"/>
  <c r="BT1242" i="2"/>
  <c r="BT576" i="2"/>
  <c r="BT96" i="2"/>
  <c r="BT1630" i="2"/>
  <c r="BU739" i="2"/>
  <c r="BU2388" i="2"/>
  <c r="BU649" i="2"/>
  <c r="BT237" i="2"/>
  <c r="BT2219" i="2"/>
  <c r="BT1150" i="2"/>
  <c r="BU1400" i="2"/>
  <c r="BT1888" i="2"/>
  <c r="BT991" i="2"/>
  <c r="BT431" i="2"/>
  <c r="BU1435" i="2"/>
  <c r="BT330" i="2"/>
  <c r="BT695" i="2"/>
  <c r="BT381" i="2"/>
  <c r="BU2031" i="2"/>
  <c r="BU1150" i="2"/>
  <c r="BU2106" i="2"/>
  <c r="BU1343" i="2"/>
  <c r="BU871" i="2"/>
  <c r="BT520" i="2"/>
  <c r="BU2076" i="2"/>
  <c r="BU1788" i="2"/>
  <c r="BU991" i="2"/>
  <c r="BU520" i="2"/>
  <c r="BU482" i="2"/>
  <c r="BU2333" i="2"/>
  <c r="BT2059" i="2"/>
  <c r="BT1067" i="2"/>
  <c r="BT1979" i="2"/>
  <c r="BU1517" i="2"/>
  <c r="BT1191" i="2"/>
  <c r="BT788" i="2"/>
  <c r="BU431" i="2"/>
  <c r="BU1485" i="2"/>
  <c r="BU844" i="2"/>
  <c r="BU330" i="2"/>
  <c r="BU35" i="2"/>
  <c r="BT2388" i="2"/>
  <c r="BT2172" i="2"/>
  <c r="BT2138" i="2"/>
  <c r="BU2138" i="2"/>
  <c r="BT1967" i="2"/>
  <c r="BU1067" i="2"/>
  <c r="BU1645" i="2"/>
  <c r="BU129" i="2"/>
  <c r="BU458" i="2"/>
  <c r="BT2292" i="2"/>
  <c r="BT2305" i="2"/>
  <c r="BT1372" i="2"/>
  <c r="BT482" i="2"/>
  <c r="BT2333" i="2"/>
  <c r="BT1485" i="2"/>
  <c r="BT1273" i="2"/>
  <c r="BT2356" i="2"/>
  <c r="BT1517" i="2"/>
  <c r="BT373" i="2"/>
  <c r="BU96" i="2"/>
  <c r="BU2305" i="2"/>
  <c r="BU1931" i="2"/>
  <c r="BU1273" i="2"/>
  <c r="BU1630" i="2"/>
  <c r="BU1242" i="2"/>
  <c r="BU1751" i="2"/>
  <c r="BT739" i="2"/>
  <c r="BT1860" i="2"/>
  <c r="BU1301" i="2"/>
  <c r="BU373" i="2"/>
  <c r="BU2219" i="2"/>
  <c r="BU918" i="2"/>
  <c r="BU2356" i="2"/>
  <c r="BU1581" i="2"/>
  <c r="BU2172" i="2"/>
  <c r="BU2" i="2"/>
  <c r="BT2022" i="2"/>
  <c r="BT1301" i="2"/>
  <c r="BT999" i="2"/>
  <c r="BT1554" i="2"/>
  <c r="BT458" i="2"/>
  <c r="BT1931" i="2"/>
  <c r="BT1343" i="2"/>
  <c r="BT209" i="2"/>
  <c r="BT155" i="2"/>
  <c r="BU1207" i="2"/>
  <c r="BU670" i="2"/>
  <c r="BU1035" i="2"/>
  <c r="BU695" i="2"/>
  <c r="BU297" i="2"/>
  <c r="BT2031" i="2"/>
  <c r="BT816" i="2"/>
  <c r="BT2441" i="2"/>
  <c r="BT1836" i="2"/>
  <c r="BT66" i="2"/>
  <c r="BT2" i="2"/>
  <c r="BU2022" i="2"/>
  <c r="BT35" i="2"/>
  <c r="BU1759" i="2"/>
  <c r="BU1191" i="2"/>
  <c r="BU255" i="2"/>
  <c r="BU66" i="2"/>
  <c r="BU1860" i="2"/>
  <c r="BT1645" i="2"/>
  <c r="BT1207" i="2"/>
  <c r="BT2076" i="2"/>
  <c r="BT1670" i="2"/>
  <c r="BT297" i="2"/>
  <c r="BT530" i="2"/>
  <c r="BU1727" i="2"/>
  <c r="BU209" i="2"/>
  <c r="BU1590" i="2"/>
  <c r="BU381" i="2"/>
  <c r="BU788" i="2"/>
  <c r="BU155" i="2"/>
  <c r="BU816" i="2"/>
  <c r="BR1343" i="2"/>
  <c r="BR1581" i="2"/>
  <c r="BR2428" i="2"/>
  <c r="BR2138" i="2"/>
  <c r="BR816" i="2"/>
  <c r="BR754" i="2"/>
  <c r="BS2356" i="2"/>
  <c r="BR1860" i="2"/>
  <c r="BR1645" i="2"/>
  <c r="BR1836" i="2"/>
  <c r="BR1301" i="2"/>
  <c r="BR1979" i="2"/>
  <c r="BR1967" i="2"/>
  <c r="BR297" i="2"/>
  <c r="BS2292" i="2"/>
  <c r="BS2172" i="2"/>
  <c r="BR1788" i="2"/>
  <c r="BR1485" i="2"/>
  <c r="BR1435" i="2"/>
  <c r="BR431" i="2"/>
  <c r="BS2186" i="2"/>
  <c r="BR1670" i="2"/>
  <c r="BR1207" i="2"/>
  <c r="BR2292" i="2"/>
  <c r="BR1931" i="2"/>
  <c r="BR1273" i="2"/>
  <c r="BR373" i="2"/>
  <c r="BR788" i="2"/>
  <c r="BR1354" i="2"/>
  <c r="BR530" i="2"/>
  <c r="BS2428" i="2"/>
  <c r="BR129" i="2"/>
  <c r="BS1372" i="2"/>
  <c r="BS999" i="2"/>
  <c r="BS606" i="2"/>
  <c r="BS66" i="2"/>
  <c r="BS2388" i="2"/>
  <c r="BS1751" i="2"/>
  <c r="BS458" i="2"/>
  <c r="BS610" i="2"/>
  <c r="BR670" i="2"/>
  <c r="BR695" i="2"/>
  <c r="BR1242" i="2"/>
  <c r="BS1301" i="2"/>
  <c r="BS2022" i="2"/>
  <c r="BS1860" i="2"/>
  <c r="BS2219" i="2"/>
  <c r="BS2059" i="2"/>
  <c r="BS1554" i="2"/>
  <c r="BS431" i="2"/>
  <c r="BS1035" i="2"/>
  <c r="BS1273" i="2"/>
  <c r="BR1150" i="2"/>
  <c r="BR520" i="2"/>
  <c r="BR66" i="2"/>
  <c r="BS2333" i="2"/>
  <c r="BS2031" i="2"/>
  <c r="BS1485" i="2"/>
  <c r="BS844" i="2"/>
  <c r="BS695" i="2"/>
  <c r="BR237" i="2"/>
  <c r="BS816" i="2"/>
  <c r="BS520" i="2"/>
  <c r="BS530" i="2"/>
  <c r="BS129" i="2"/>
  <c r="BS754" i="2"/>
  <c r="BR1191" i="2"/>
  <c r="BR1517" i="2"/>
  <c r="BS1343" i="2"/>
  <c r="BS2" i="2"/>
  <c r="BS871" i="2"/>
  <c r="BS1400" i="2"/>
  <c r="BR1759" i="2"/>
  <c r="BR2441" i="2"/>
  <c r="BR2388" i="2"/>
  <c r="BR610" i="2"/>
  <c r="BS1788" i="2"/>
  <c r="BR458" i="2"/>
  <c r="BR381" i="2"/>
  <c r="BR871" i="2"/>
  <c r="BS739" i="2"/>
  <c r="BR35" i="2"/>
  <c r="BS1207" i="2"/>
  <c r="BS1967" i="2"/>
  <c r="BS209" i="2"/>
  <c r="BR1067" i="2"/>
  <c r="BR1372" i="2"/>
  <c r="BR1727" i="2"/>
  <c r="BR649" i="2"/>
  <c r="BR918" i="2"/>
  <c r="BR606" i="2"/>
  <c r="BS1888" i="2"/>
  <c r="BR482" i="2"/>
  <c r="BS670" i="2"/>
  <c r="BR2" i="2"/>
  <c r="BS2106" i="2"/>
  <c r="BS1590" i="2"/>
  <c r="BS962" i="2"/>
  <c r="BS1727" i="2"/>
  <c r="BS297" i="2"/>
  <c r="BS991" i="2"/>
  <c r="BR2022" i="2"/>
  <c r="BR2076" i="2"/>
  <c r="BR739" i="2"/>
  <c r="BR1400" i="2"/>
  <c r="BR1035" i="2"/>
  <c r="BR1630" i="2"/>
  <c r="BR844" i="2"/>
  <c r="BR155" i="2"/>
  <c r="BS2138" i="2"/>
  <c r="BS918" i="2"/>
  <c r="BS1067" i="2"/>
  <c r="BS1979" i="2"/>
  <c r="BS1645" i="2"/>
  <c r="BS482" i="2"/>
  <c r="BS1242" i="2"/>
  <c r="BR2356" i="2"/>
  <c r="BR2238" i="2"/>
  <c r="BR2059" i="2"/>
  <c r="BR1590" i="2"/>
  <c r="BR2172" i="2"/>
  <c r="BR962" i="2"/>
  <c r="BR255" i="2"/>
  <c r="BR991" i="2"/>
  <c r="BS1836" i="2"/>
  <c r="BS96" i="2"/>
  <c r="BS35" i="2"/>
  <c r="BS1630" i="2"/>
  <c r="BS237" i="2"/>
  <c r="BR2106" i="2"/>
  <c r="BR2333" i="2"/>
  <c r="BR209" i="2"/>
  <c r="BR999" i="2"/>
  <c r="BS1435" i="2"/>
  <c r="BS1670" i="2"/>
  <c r="BR330" i="2"/>
  <c r="BS576" i="2"/>
  <c r="BS2076" i="2"/>
  <c r="BS155" i="2"/>
  <c r="BS788" i="2"/>
  <c r="BR2219" i="2"/>
  <c r="BR2031" i="2"/>
  <c r="BS2305" i="2"/>
  <c r="BR2186" i="2"/>
  <c r="BS1931" i="2"/>
  <c r="BS1150" i="2"/>
  <c r="BS330" i="2"/>
  <c r="BS255" i="2"/>
  <c r="BS1191" i="2"/>
  <c r="BS373" i="2"/>
  <c r="BR1888" i="2"/>
  <c r="BR1554" i="2"/>
  <c r="BR2305" i="2"/>
  <c r="BR1751" i="2"/>
  <c r="BR576" i="2"/>
  <c r="BS2441" i="2"/>
  <c r="BS2238" i="2"/>
  <c r="BS1517" i="2"/>
  <c r="BS1354" i="2"/>
  <c r="BS649" i="2"/>
  <c r="BS1759" i="2"/>
  <c r="BS1581" i="2"/>
  <c r="BO590" i="2"/>
  <c r="BO602" i="2"/>
  <c r="BO614" i="2"/>
  <c r="BO626" i="2"/>
  <c r="BO638" i="2"/>
  <c r="BO650" i="2"/>
  <c r="BO662" i="2"/>
  <c r="BO674" i="2"/>
  <c r="BO686" i="2"/>
  <c r="BO698" i="2"/>
  <c r="BO710" i="2"/>
  <c r="BO722" i="2"/>
  <c r="BO734" i="2"/>
  <c r="BO746" i="2"/>
  <c r="BO758" i="2"/>
  <c r="BO770" i="2"/>
  <c r="BO782" i="2"/>
  <c r="BO794" i="2"/>
  <c r="BO806" i="2"/>
  <c r="BO818" i="2"/>
  <c r="BO830" i="2"/>
  <c r="BO842" i="2"/>
  <c r="BO854" i="2"/>
  <c r="BO866" i="2"/>
  <c r="BO878" i="2"/>
  <c r="BO890" i="2"/>
  <c r="BO902" i="2"/>
  <c r="BO914" i="2"/>
  <c r="BO926" i="2"/>
  <c r="BO938" i="2"/>
  <c r="BO950" i="2"/>
  <c r="BO962" i="2"/>
  <c r="BO591" i="2"/>
  <c r="BO603" i="2"/>
  <c r="BO615" i="2"/>
  <c r="BO627" i="2"/>
  <c r="BO639" i="2"/>
  <c r="BO651" i="2"/>
  <c r="BO663" i="2"/>
  <c r="BO675" i="2"/>
  <c r="BO687" i="2"/>
  <c r="BO699" i="2"/>
  <c r="BO711" i="2"/>
  <c r="BO723" i="2"/>
  <c r="BO735" i="2"/>
  <c r="BO747" i="2"/>
  <c r="BO759" i="2"/>
  <c r="BO771" i="2"/>
  <c r="BO783" i="2"/>
  <c r="BO795" i="2"/>
  <c r="BO807" i="2"/>
  <c r="BO819" i="2"/>
  <c r="BO831" i="2"/>
  <c r="BO843" i="2"/>
  <c r="BO855" i="2"/>
  <c r="BO867" i="2"/>
  <c r="BO879" i="2"/>
  <c r="BO891" i="2"/>
  <c r="BO903" i="2"/>
  <c r="BO915" i="2"/>
  <c r="BO927" i="2"/>
  <c r="BO939" i="2"/>
  <c r="BO592" i="2"/>
  <c r="BO604" i="2"/>
  <c r="BO616" i="2"/>
  <c r="BO628" i="2"/>
  <c r="BO640" i="2"/>
  <c r="BO652" i="2"/>
  <c r="BO664" i="2"/>
  <c r="BO588" i="2"/>
  <c r="BO606" i="2"/>
  <c r="BO621" i="2"/>
  <c r="BO636" i="2"/>
  <c r="BO654" i="2"/>
  <c r="BO669" i="2"/>
  <c r="BO683" i="2"/>
  <c r="BO697" i="2"/>
  <c r="BO713" i="2"/>
  <c r="BO727" i="2"/>
  <c r="BO741" i="2"/>
  <c r="BO755" i="2"/>
  <c r="BO769" i="2"/>
  <c r="BO785" i="2"/>
  <c r="BO799" i="2"/>
  <c r="BO813" i="2"/>
  <c r="BO827" i="2"/>
  <c r="BO841" i="2"/>
  <c r="BO857" i="2"/>
  <c r="BO871" i="2"/>
  <c r="BO885" i="2"/>
  <c r="BO899" i="2"/>
  <c r="BO913" i="2"/>
  <c r="BO929" i="2"/>
  <c r="BO943" i="2"/>
  <c r="BO956" i="2"/>
  <c r="BO969" i="2"/>
  <c r="BO589" i="2"/>
  <c r="BO607" i="2"/>
  <c r="BO622" i="2"/>
  <c r="BO637" i="2"/>
  <c r="BO655" i="2"/>
  <c r="BO670" i="2"/>
  <c r="BO684" i="2"/>
  <c r="BO700" i="2"/>
  <c r="BO714" i="2"/>
  <c r="BO728" i="2"/>
  <c r="BO742" i="2"/>
  <c r="BO756" i="2"/>
  <c r="BO772" i="2"/>
  <c r="BO786" i="2"/>
  <c r="BO800" i="2"/>
  <c r="BO814" i="2"/>
  <c r="BO828" i="2"/>
  <c r="BO844" i="2"/>
  <c r="BO858" i="2"/>
  <c r="BO872" i="2"/>
  <c r="BO886" i="2"/>
  <c r="BO900" i="2"/>
  <c r="BO916" i="2"/>
  <c r="BO930" i="2"/>
  <c r="BO944" i="2"/>
  <c r="BO957" i="2"/>
  <c r="BO593" i="2"/>
  <c r="BO608" i="2"/>
  <c r="BO623" i="2"/>
  <c r="BO641" i="2"/>
  <c r="BO656" i="2"/>
  <c r="BO671" i="2"/>
  <c r="BO685" i="2"/>
  <c r="BO701" i="2"/>
  <c r="BO715" i="2"/>
  <c r="BO729" i="2"/>
  <c r="BO743" i="2"/>
  <c r="BO757" i="2"/>
  <c r="BO773" i="2"/>
  <c r="BO787" i="2"/>
  <c r="BO801" i="2"/>
  <c r="BO815" i="2"/>
  <c r="BO829" i="2"/>
  <c r="BO845" i="2"/>
  <c r="BO859" i="2"/>
  <c r="BO873" i="2"/>
  <c r="BO887" i="2"/>
  <c r="BO901" i="2"/>
  <c r="BO917" i="2"/>
  <c r="BO931" i="2"/>
  <c r="BO945" i="2"/>
  <c r="BO958" i="2"/>
  <c r="BO594" i="2"/>
  <c r="BO609" i="2"/>
  <c r="BO624" i="2"/>
  <c r="BO642" i="2"/>
  <c r="BO657" i="2"/>
  <c r="BO672" i="2"/>
  <c r="BO688" i="2"/>
  <c r="BO702" i="2"/>
  <c r="BO716" i="2"/>
  <c r="BO730" i="2"/>
  <c r="BO744" i="2"/>
  <c r="BO760" i="2"/>
  <c r="BO774" i="2"/>
  <c r="BO788" i="2"/>
  <c r="BO802" i="2"/>
  <c r="BO816" i="2"/>
  <c r="BO832" i="2"/>
  <c r="BO846" i="2"/>
  <c r="BO860" i="2"/>
  <c r="BO874" i="2"/>
  <c r="BO595" i="2"/>
  <c r="BO610" i="2"/>
  <c r="BO625" i="2"/>
  <c r="BO643" i="2"/>
  <c r="BO658" i="2"/>
  <c r="BO673" i="2"/>
  <c r="BO689" i="2"/>
  <c r="BO703" i="2"/>
  <c r="BO717" i="2"/>
  <c r="BO731" i="2"/>
  <c r="BO745" i="2"/>
  <c r="BO596" i="2"/>
  <c r="BO611" i="2"/>
  <c r="BO629" i="2"/>
  <c r="BO644" i="2"/>
  <c r="BO659" i="2"/>
  <c r="BO676" i="2"/>
  <c r="BO690" i="2"/>
  <c r="BO704" i="2"/>
  <c r="BO718" i="2"/>
  <c r="BO732" i="2"/>
  <c r="BO748" i="2"/>
  <c r="BO762" i="2"/>
  <c r="BO776" i="2"/>
  <c r="BO597" i="2"/>
  <c r="BO612" i="2"/>
  <c r="BO605" i="2"/>
  <c r="BO620" i="2"/>
  <c r="BO635" i="2"/>
  <c r="BO613" i="2"/>
  <c r="BO648" i="2"/>
  <c r="BO680" i="2"/>
  <c r="BO708" i="2"/>
  <c r="BO738" i="2"/>
  <c r="BO765" i="2"/>
  <c r="BO790" i="2"/>
  <c r="BO810" i="2"/>
  <c r="BO834" i="2"/>
  <c r="BO852" i="2"/>
  <c r="BO876" i="2"/>
  <c r="BO895" i="2"/>
  <c r="BO912" i="2"/>
  <c r="BO934" i="2"/>
  <c r="BO952" i="2"/>
  <c r="BO968" i="2"/>
  <c r="BO617" i="2"/>
  <c r="BO649" i="2"/>
  <c r="BO681" i="2"/>
  <c r="BO709" i="2"/>
  <c r="BO739" i="2"/>
  <c r="BO766" i="2"/>
  <c r="BO791" i="2"/>
  <c r="BO811" i="2"/>
  <c r="BO835" i="2"/>
  <c r="BO853" i="2"/>
  <c r="BO877" i="2"/>
  <c r="BO896" i="2"/>
  <c r="BO918" i="2"/>
  <c r="BO935" i="2"/>
  <c r="BO953" i="2"/>
  <c r="BO618" i="2"/>
  <c r="BO653" i="2"/>
  <c r="BO682" i="2"/>
  <c r="BO712" i="2"/>
  <c r="BO740" i="2"/>
  <c r="BO767" i="2"/>
  <c r="BO792" i="2"/>
  <c r="BO812" i="2"/>
  <c r="BO836" i="2"/>
  <c r="BO856" i="2"/>
  <c r="BO880" i="2"/>
  <c r="BO897" i="2"/>
  <c r="BO919" i="2"/>
  <c r="BO936" i="2"/>
  <c r="BO954" i="2"/>
  <c r="BO619" i="2"/>
  <c r="BO660" i="2"/>
  <c r="BO691" i="2"/>
  <c r="BO719" i="2"/>
  <c r="BO749" i="2"/>
  <c r="BO768" i="2"/>
  <c r="BO793" i="2"/>
  <c r="BO817" i="2"/>
  <c r="BO837" i="2"/>
  <c r="BO861" i="2"/>
  <c r="BO881" i="2"/>
  <c r="BO898" i="2"/>
  <c r="BO920" i="2"/>
  <c r="BO937" i="2"/>
  <c r="BO955" i="2"/>
  <c r="BO630" i="2"/>
  <c r="BO661" i="2"/>
  <c r="BO692" i="2"/>
  <c r="BO720" i="2"/>
  <c r="BO750" i="2"/>
  <c r="BO775" i="2"/>
  <c r="BO796" i="2"/>
  <c r="BO820" i="2"/>
  <c r="BO838" i="2"/>
  <c r="BO862" i="2"/>
  <c r="BO882" i="2"/>
  <c r="BO904" i="2"/>
  <c r="BO921" i="2"/>
  <c r="BO940" i="2"/>
  <c r="BO959" i="2"/>
  <c r="BO631" i="2"/>
  <c r="BO665" i="2"/>
  <c r="BO693" i="2"/>
  <c r="BO721" i="2"/>
  <c r="BO751" i="2"/>
  <c r="BO777" i="2"/>
  <c r="BO797" i="2"/>
  <c r="BO821" i="2"/>
  <c r="BO839" i="2"/>
  <c r="BO863" i="2"/>
  <c r="BO883" i="2"/>
  <c r="BO905" i="2"/>
  <c r="BO922" i="2"/>
  <c r="BO941" i="2"/>
  <c r="BO960" i="2"/>
  <c r="BO632" i="2"/>
  <c r="BO666" i="2"/>
  <c r="BO694" i="2"/>
  <c r="BO724" i="2"/>
  <c r="BO752" i="2"/>
  <c r="BO778" i="2"/>
  <c r="BO798" i="2"/>
  <c r="BO822" i="2"/>
  <c r="BO840" i="2"/>
  <c r="BO864" i="2"/>
  <c r="BO884" i="2"/>
  <c r="BO906" i="2"/>
  <c r="BO923" i="2"/>
  <c r="BO942" i="2"/>
  <c r="BO961" i="2"/>
  <c r="BO633" i="2"/>
  <c r="BO667" i="2"/>
  <c r="BO695" i="2"/>
  <c r="BO725" i="2"/>
  <c r="BO753" i="2"/>
  <c r="BO779" i="2"/>
  <c r="BO803" i="2"/>
  <c r="BO823" i="2"/>
  <c r="BO847" i="2"/>
  <c r="BO865" i="2"/>
  <c r="BO598" i="2"/>
  <c r="BO634" i="2"/>
  <c r="BO668" i="2"/>
  <c r="BO696" i="2"/>
  <c r="BO726" i="2"/>
  <c r="BO754" i="2"/>
  <c r="BO780" i="2"/>
  <c r="BO804" i="2"/>
  <c r="BO824" i="2"/>
  <c r="BO848" i="2"/>
  <c r="BO868" i="2"/>
  <c r="BO599" i="2"/>
  <c r="BO645" i="2"/>
  <c r="BO677" i="2"/>
  <c r="BO705" i="2"/>
  <c r="BO733" i="2"/>
  <c r="BO761" i="2"/>
  <c r="BO781" i="2"/>
  <c r="BO805" i="2"/>
  <c r="BO825" i="2"/>
  <c r="BO849" i="2"/>
  <c r="BO869" i="2"/>
  <c r="BO600" i="2"/>
  <c r="BO646" i="2"/>
  <c r="BO678" i="2"/>
  <c r="BO706" i="2"/>
  <c r="BO736" i="2"/>
  <c r="BO763" i="2"/>
  <c r="BO784" i="2"/>
  <c r="BO808" i="2"/>
  <c r="BO826" i="2"/>
  <c r="BO850" i="2"/>
  <c r="BO870" i="2"/>
  <c r="BO601" i="2"/>
  <c r="BO647" i="2"/>
  <c r="BO679" i="2"/>
  <c r="BO707" i="2"/>
  <c r="BO737" i="2"/>
  <c r="BO764" i="2"/>
  <c r="BO789" i="2"/>
  <c r="BO809" i="2"/>
  <c r="BO833" i="2"/>
  <c r="BO851" i="2"/>
  <c r="BO875" i="2"/>
  <c r="BO894" i="2"/>
  <c r="BO911" i="2"/>
  <c r="BO933" i="2"/>
  <c r="BO951" i="2"/>
  <c r="BO967" i="2"/>
  <c r="BO888" i="2"/>
  <c r="BO946" i="2"/>
  <c r="BO889" i="2"/>
  <c r="BO947" i="2"/>
  <c r="BO892" i="2"/>
  <c r="BO948" i="2"/>
  <c r="BO893" i="2"/>
  <c r="BO949" i="2"/>
  <c r="BO907" i="2"/>
  <c r="BO963" i="2"/>
  <c r="BO908" i="2"/>
  <c r="BO964" i="2"/>
  <c r="BO909" i="2"/>
  <c r="BO965" i="2"/>
  <c r="BO910" i="2"/>
  <c r="BO966" i="2"/>
  <c r="BO924" i="2"/>
  <c r="BO925" i="2"/>
  <c r="BO928" i="2"/>
  <c r="BO932" i="2"/>
  <c r="BO1777" i="2"/>
  <c r="BO1789" i="2"/>
  <c r="BO1801" i="2"/>
  <c r="BO1813" i="2"/>
  <c r="BO1778" i="2"/>
  <c r="BO1790" i="2"/>
  <c r="BO1802" i="2"/>
  <c r="BO1814" i="2"/>
  <c r="BO1786" i="2"/>
  <c r="BO1800" i="2"/>
  <c r="BO1816" i="2"/>
  <c r="BO1828" i="2"/>
  <c r="BO1840" i="2"/>
  <c r="BO1852" i="2"/>
  <c r="BO1864" i="2"/>
  <c r="BO1876" i="2"/>
  <c r="BO1888" i="2"/>
  <c r="BO1900" i="2"/>
  <c r="BO1912" i="2"/>
  <c r="BO1924" i="2"/>
  <c r="BO1936" i="2"/>
  <c r="BO1948" i="2"/>
  <c r="BO1960" i="2"/>
  <c r="BO1972" i="2"/>
  <c r="BO1984" i="2"/>
  <c r="BO1996" i="2"/>
  <c r="BO2008" i="2"/>
  <c r="BO2020" i="2"/>
  <c r="BO2032" i="2"/>
  <c r="BO2044" i="2"/>
  <c r="BO2056" i="2"/>
  <c r="BO2068" i="2"/>
  <c r="BO2080" i="2"/>
  <c r="BO2092" i="2"/>
  <c r="BO2104" i="2"/>
  <c r="BO2116" i="2"/>
  <c r="BO2128" i="2"/>
  <c r="BO2140" i="2"/>
  <c r="BO2152" i="2"/>
  <c r="BO2164" i="2"/>
  <c r="BO2176" i="2"/>
  <c r="BO2188" i="2"/>
  <c r="BO2200" i="2"/>
  <c r="BO2212" i="2"/>
  <c r="BO2224" i="2"/>
  <c r="BO2236" i="2"/>
  <c r="BO2248" i="2"/>
  <c r="BO1787" i="2"/>
  <c r="BO1803" i="2"/>
  <c r="BO1817" i="2"/>
  <c r="BO1829" i="2"/>
  <c r="BO1841" i="2"/>
  <c r="BO1853" i="2"/>
  <c r="BO1865" i="2"/>
  <c r="BO1877" i="2"/>
  <c r="BO1889" i="2"/>
  <c r="BO1901" i="2"/>
  <c r="BO1913" i="2"/>
  <c r="BO1925" i="2"/>
  <c r="BO1937" i="2"/>
  <c r="BO1949" i="2"/>
  <c r="BO1961" i="2"/>
  <c r="BO1973" i="2"/>
  <c r="BO1985" i="2"/>
  <c r="BO1997" i="2"/>
  <c r="BO2009" i="2"/>
  <c r="BO2021" i="2"/>
  <c r="BO2033" i="2"/>
  <c r="BO2045" i="2"/>
  <c r="BO2057" i="2"/>
  <c r="BO2069" i="2"/>
  <c r="BO2081" i="2"/>
  <c r="BO2093" i="2"/>
  <c r="BO2105" i="2"/>
  <c r="BO2117" i="2"/>
  <c r="BO2129" i="2"/>
  <c r="BO2141" i="2"/>
  <c r="BO2153" i="2"/>
  <c r="BO2165" i="2"/>
  <c r="BO2177" i="2"/>
  <c r="BO2189" i="2"/>
  <c r="BO2201" i="2"/>
  <c r="BO2213" i="2"/>
  <c r="BO2225" i="2"/>
  <c r="BO2237" i="2"/>
  <c r="BO2249" i="2"/>
  <c r="BO1788" i="2"/>
  <c r="BO1804" i="2"/>
  <c r="BO1818" i="2"/>
  <c r="BO1830" i="2"/>
  <c r="BO1842" i="2"/>
  <c r="BO1854" i="2"/>
  <c r="BO1866" i="2"/>
  <c r="BO1878" i="2"/>
  <c r="BO1890" i="2"/>
  <c r="BO1902" i="2"/>
  <c r="BO1914" i="2"/>
  <c r="BO1926" i="2"/>
  <c r="BO1938" i="2"/>
  <c r="BO1950" i="2"/>
  <c r="BO1962" i="2"/>
  <c r="BO1974" i="2"/>
  <c r="BO1986" i="2"/>
  <c r="BO1998" i="2"/>
  <c r="BO2010" i="2"/>
  <c r="BO2022" i="2"/>
  <c r="BO2034" i="2"/>
  <c r="BO2046" i="2"/>
  <c r="BO2058" i="2"/>
  <c r="BO2070" i="2"/>
  <c r="BO2082" i="2"/>
  <c r="BO2094" i="2"/>
  <c r="BO2106" i="2"/>
  <c r="BO2118" i="2"/>
  <c r="BO2130" i="2"/>
  <c r="BO2142" i="2"/>
  <c r="BO2154" i="2"/>
  <c r="BO2166" i="2"/>
  <c r="BO2178" i="2"/>
  <c r="BO2190" i="2"/>
  <c r="BO2202" i="2"/>
  <c r="BO2214" i="2"/>
  <c r="BO2226" i="2"/>
  <c r="BO2238" i="2"/>
  <c r="BO2250" i="2"/>
  <c r="BO1791" i="2"/>
  <c r="BO1805" i="2"/>
  <c r="BO1819" i="2"/>
  <c r="BO1831" i="2"/>
  <c r="BO1843" i="2"/>
  <c r="BO1855" i="2"/>
  <c r="BO1867" i="2"/>
  <c r="BO1879" i="2"/>
  <c r="BO1891" i="2"/>
  <c r="BO1903" i="2"/>
  <c r="BO1915" i="2"/>
  <c r="BO1927" i="2"/>
  <c r="BO1939" i="2"/>
  <c r="BO1951" i="2"/>
  <c r="BO1963" i="2"/>
  <c r="BO1975" i="2"/>
  <c r="BO1987" i="2"/>
  <c r="BO1999" i="2"/>
  <c r="BO2011" i="2"/>
  <c r="BO2023" i="2"/>
  <c r="BO2035" i="2"/>
  <c r="BO2047" i="2"/>
  <c r="BO2059" i="2"/>
  <c r="BO2071" i="2"/>
  <c r="BO2083" i="2"/>
  <c r="BO2095" i="2"/>
  <c r="BO2107" i="2"/>
  <c r="BO2119" i="2"/>
  <c r="BO2131" i="2"/>
  <c r="BO2143" i="2"/>
  <c r="BO2155" i="2"/>
  <c r="BO2167" i="2"/>
  <c r="BO2179" i="2"/>
  <c r="BO2191" i="2"/>
  <c r="BO2203" i="2"/>
  <c r="BO2215" i="2"/>
  <c r="BO2227" i="2"/>
  <c r="BO2239" i="2"/>
  <c r="BO2251" i="2"/>
  <c r="BO1776" i="2"/>
  <c r="BO1792" i="2"/>
  <c r="BO1806" i="2"/>
  <c r="BO1820" i="2"/>
  <c r="BO1832" i="2"/>
  <c r="BO1844" i="2"/>
  <c r="BO1856" i="2"/>
  <c r="BO1868" i="2"/>
  <c r="BO1880" i="2"/>
  <c r="BO1892" i="2"/>
  <c r="BO1904" i="2"/>
  <c r="BO1916" i="2"/>
  <c r="BO1928" i="2"/>
  <c r="BO1940" i="2"/>
  <c r="BO1952" i="2"/>
  <c r="BO1964" i="2"/>
  <c r="BO1976" i="2"/>
  <c r="BO1988" i="2"/>
  <c r="BO2000" i="2"/>
  <c r="BO2012" i="2"/>
  <c r="BO2024" i="2"/>
  <c r="BO2036" i="2"/>
  <c r="BO2048" i="2"/>
  <c r="BO2060" i="2"/>
  <c r="BO2072" i="2"/>
  <c r="BO2084" i="2"/>
  <c r="BO2096" i="2"/>
  <c r="BO2108" i="2"/>
  <c r="BO2120" i="2"/>
  <c r="BO2132" i="2"/>
  <c r="BO2144" i="2"/>
  <c r="BO2156" i="2"/>
  <c r="BO2168" i="2"/>
  <c r="BO2180" i="2"/>
  <c r="BO2192" i="2"/>
  <c r="BO2204" i="2"/>
  <c r="BO2216" i="2"/>
  <c r="BO2228" i="2"/>
  <c r="BO2240" i="2"/>
  <c r="BO1780" i="2"/>
  <c r="BO1794" i="2"/>
  <c r="BO1808" i="2"/>
  <c r="BO1822" i="2"/>
  <c r="BO1834" i="2"/>
  <c r="BO1846" i="2"/>
  <c r="BO1858" i="2"/>
  <c r="BO1870" i="2"/>
  <c r="BO1882" i="2"/>
  <c r="BO1894" i="2"/>
  <c r="BO1906" i="2"/>
  <c r="BO1918" i="2"/>
  <c r="BO1930" i="2"/>
  <c r="BO1942" i="2"/>
  <c r="BO1954" i="2"/>
  <c r="BO1966" i="2"/>
  <c r="BO1978" i="2"/>
  <c r="BO1990" i="2"/>
  <c r="BO2002" i="2"/>
  <c r="BO2014" i="2"/>
  <c r="BO2026" i="2"/>
  <c r="BO2038" i="2"/>
  <c r="BO2050" i="2"/>
  <c r="BO2062" i="2"/>
  <c r="BO2074" i="2"/>
  <c r="BO2086" i="2"/>
  <c r="BO2098" i="2"/>
  <c r="BO2110" i="2"/>
  <c r="BO2122" i="2"/>
  <c r="BO2134" i="2"/>
  <c r="BO2146" i="2"/>
  <c r="BO2158" i="2"/>
  <c r="BO2170" i="2"/>
  <c r="BO2182" i="2"/>
  <c r="BO2194" i="2"/>
  <c r="BO2206" i="2"/>
  <c r="BO2218" i="2"/>
  <c r="BO2230" i="2"/>
  <c r="BO2242" i="2"/>
  <c r="BO1781" i="2"/>
  <c r="BO1795" i="2"/>
  <c r="BO1809" i="2"/>
  <c r="BO1823" i="2"/>
  <c r="BO1835" i="2"/>
  <c r="BO1847" i="2"/>
  <c r="BO1859" i="2"/>
  <c r="BO1871" i="2"/>
  <c r="BO1883" i="2"/>
  <c r="BO1895" i="2"/>
  <c r="BO1907" i="2"/>
  <c r="BO1919" i="2"/>
  <c r="BO1931" i="2"/>
  <c r="BO1943" i="2"/>
  <c r="BO1955" i="2"/>
  <c r="BO1967" i="2"/>
  <c r="BO1979" i="2"/>
  <c r="BO1991" i="2"/>
  <c r="BO2003" i="2"/>
  <c r="BO2015" i="2"/>
  <c r="BO2027" i="2"/>
  <c r="BO2039" i="2"/>
  <c r="BO2051" i="2"/>
  <c r="BO2063" i="2"/>
  <c r="BO2075" i="2"/>
  <c r="BO2087" i="2"/>
  <c r="BO2099" i="2"/>
  <c r="BO2111" i="2"/>
  <c r="BO2123" i="2"/>
  <c r="BO2135" i="2"/>
  <c r="BO2147" i="2"/>
  <c r="BO2159" i="2"/>
  <c r="BO2171" i="2"/>
  <c r="BO2183" i="2"/>
  <c r="BO2195" i="2"/>
  <c r="BO2207" i="2"/>
  <c r="BO2219" i="2"/>
  <c r="BO2231" i="2"/>
  <c r="BO2243" i="2"/>
  <c r="BO1783" i="2"/>
  <c r="BO1797" i="2"/>
  <c r="BO1811" i="2"/>
  <c r="BO1825" i="2"/>
  <c r="BO1837" i="2"/>
  <c r="BO1849" i="2"/>
  <c r="BO1861" i="2"/>
  <c r="BO1873" i="2"/>
  <c r="BO1885" i="2"/>
  <c r="BO1897" i="2"/>
  <c r="BO1909" i="2"/>
  <c r="BO1921" i="2"/>
  <c r="BO1933" i="2"/>
  <c r="BO1945" i="2"/>
  <c r="BO1957" i="2"/>
  <c r="BO1969" i="2"/>
  <c r="BO1981" i="2"/>
  <c r="BO1993" i="2"/>
  <c r="BO2005" i="2"/>
  <c r="BO2017" i="2"/>
  <c r="BO2029" i="2"/>
  <c r="BO2041" i="2"/>
  <c r="BO2053" i="2"/>
  <c r="BO2065" i="2"/>
  <c r="BO2077" i="2"/>
  <c r="BO2089" i="2"/>
  <c r="BO2101" i="2"/>
  <c r="BO2113" i="2"/>
  <c r="BO1793" i="2"/>
  <c r="BO1833" i="2"/>
  <c r="BO1869" i="2"/>
  <c r="BO1905" i="2"/>
  <c r="BO1941" i="2"/>
  <c r="BO1977" i="2"/>
  <c r="BO2013" i="2"/>
  <c r="BO2049" i="2"/>
  <c r="BO2085" i="2"/>
  <c r="BO2121" i="2"/>
  <c r="BO2149" i="2"/>
  <c r="BO2175" i="2"/>
  <c r="BO2208" i="2"/>
  <c r="BO2234" i="2"/>
  <c r="BO1796" i="2"/>
  <c r="BO1836" i="2"/>
  <c r="BO1872" i="2"/>
  <c r="BO1908" i="2"/>
  <c r="BO1944" i="2"/>
  <c r="BO1980" i="2"/>
  <c r="BO2016" i="2"/>
  <c r="BO2052" i="2"/>
  <c r="BO2088" i="2"/>
  <c r="BO2124" i="2"/>
  <c r="BO2150" i="2"/>
  <c r="BO2181" i="2"/>
  <c r="BO2209" i="2"/>
  <c r="BO2235" i="2"/>
  <c r="BO1798" i="2"/>
  <c r="BO1838" i="2"/>
  <c r="BO1874" i="2"/>
  <c r="BO1910" i="2"/>
  <c r="BO1946" i="2"/>
  <c r="BO1982" i="2"/>
  <c r="BO2018" i="2"/>
  <c r="BO2054" i="2"/>
  <c r="BO2090" i="2"/>
  <c r="BO2125" i="2"/>
  <c r="BO2151" i="2"/>
  <c r="BO2184" i="2"/>
  <c r="BO2210" i="2"/>
  <c r="BO2241" i="2"/>
  <c r="BO1799" i="2"/>
  <c r="BO1839" i="2"/>
  <c r="BO1875" i="2"/>
  <c r="BO1911" i="2"/>
  <c r="BO1947" i="2"/>
  <c r="BO1983" i="2"/>
  <c r="BO2019" i="2"/>
  <c r="BO2055" i="2"/>
  <c r="BO2091" i="2"/>
  <c r="BO2126" i="2"/>
  <c r="BO2157" i="2"/>
  <c r="BO2185" i="2"/>
  <c r="BO2211" i="2"/>
  <c r="BO2244" i="2"/>
  <c r="BO1807" i="2"/>
  <c r="BO1845" i="2"/>
  <c r="BO1881" i="2"/>
  <c r="BO1917" i="2"/>
  <c r="BO1953" i="2"/>
  <c r="BO1989" i="2"/>
  <c r="BO2025" i="2"/>
  <c r="BO2061" i="2"/>
  <c r="BO2097" i="2"/>
  <c r="BO2127" i="2"/>
  <c r="BO2160" i="2"/>
  <c r="BO2186" i="2"/>
  <c r="BO2217" i="2"/>
  <c r="BO2245" i="2"/>
  <c r="BO1810" i="2"/>
  <c r="BO1848" i="2"/>
  <c r="BO1884" i="2"/>
  <c r="BO1920" i="2"/>
  <c r="BO1956" i="2"/>
  <c r="BO1992" i="2"/>
  <c r="BO2028" i="2"/>
  <c r="BO2064" i="2"/>
  <c r="BO2100" i="2"/>
  <c r="BO2133" i="2"/>
  <c r="BO2161" i="2"/>
  <c r="BO2187" i="2"/>
  <c r="BO2220" i="2"/>
  <c r="BO2246" i="2"/>
  <c r="BO1812" i="2"/>
  <c r="BO1850" i="2"/>
  <c r="BO1886" i="2"/>
  <c r="BO1922" i="2"/>
  <c r="BO1958" i="2"/>
  <c r="BO1994" i="2"/>
  <c r="BO2030" i="2"/>
  <c r="BO2066" i="2"/>
  <c r="BO2102" i="2"/>
  <c r="BO2136" i="2"/>
  <c r="BO2162" i="2"/>
  <c r="BO2193" i="2"/>
  <c r="BO2221" i="2"/>
  <c r="BO2247" i="2"/>
  <c r="BO1815" i="2"/>
  <c r="BO1851" i="2"/>
  <c r="BO1887" i="2"/>
  <c r="BO1923" i="2"/>
  <c r="BO1959" i="2"/>
  <c r="BO1995" i="2"/>
  <c r="BO2031" i="2"/>
  <c r="BO2067" i="2"/>
  <c r="BO2103" i="2"/>
  <c r="BO2137" i="2"/>
  <c r="BO2163" i="2"/>
  <c r="BO2196" i="2"/>
  <c r="BO2222" i="2"/>
  <c r="BO1779" i="2"/>
  <c r="BO1821" i="2"/>
  <c r="BO1857" i="2"/>
  <c r="BO1893" i="2"/>
  <c r="BO1929" i="2"/>
  <c r="BO1965" i="2"/>
  <c r="BO2001" i="2"/>
  <c r="BO2037" i="2"/>
  <c r="BO2073" i="2"/>
  <c r="BO2109" i="2"/>
  <c r="BO2138" i="2"/>
  <c r="BO2169" i="2"/>
  <c r="BO2197" i="2"/>
  <c r="BO2223" i="2"/>
  <c r="BO1782" i="2"/>
  <c r="BO1824" i="2"/>
  <c r="BO1860" i="2"/>
  <c r="BO1896" i="2"/>
  <c r="BO1932" i="2"/>
  <c r="BO1968" i="2"/>
  <c r="BO2004" i="2"/>
  <c r="BO2040" i="2"/>
  <c r="BO2076" i="2"/>
  <c r="BO2112" i="2"/>
  <c r="BO2139" i="2"/>
  <c r="BO2172" i="2"/>
  <c r="BO2198" i="2"/>
  <c r="BO2229" i="2"/>
  <c r="BO1784" i="2"/>
  <c r="BO1826" i="2"/>
  <c r="BO1862" i="2"/>
  <c r="BO1898" i="2"/>
  <c r="BO1934" i="2"/>
  <c r="BO1970" i="2"/>
  <c r="BO2006" i="2"/>
  <c r="BO2042" i="2"/>
  <c r="BO2078" i="2"/>
  <c r="BO2114" i="2"/>
  <c r="BO2145" i="2"/>
  <c r="BO2173" i="2"/>
  <c r="BO2199" i="2"/>
  <c r="BO2232" i="2"/>
  <c r="BO1785" i="2"/>
  <c r="BO1827" i="2"/>
  <c r="BO1863" i="2"/>
  <c r="BO1899" i="2"/>
  <c r="BO1935" i="2"/>
  <c r="BO1971" i="2"/>
  <c r="BO2007" i="2"/>
  <c r="BO2043" i="2"/>
  <c r="BO2079" i="2"/>
  <c r="BO2115" i="2"/>
  <c r="BO2148" i="2"/>
  <c r="BO2174" i="2"/>
  <c r="BO2205" i="2"/>
  <c r="BO2233" i="2"/>
  <c r="BO974" i="2"/>
  <c r="BO986" i="2"/>
  <c r="BO998" i="2"/>
  <c r="BO1010" i="2"/>
  <c r="BO982" i="2"/>
  <c r="BO995" i="2"/>
  <c r="BO1008" i="2"/>
  <c r="BO1021" i="2"/>
  <c r="BO1033" i="2"/>
  <c r="BO1045" i="2"/>
  <c r="BO1057" i="2"/>
  <c r="BO1069" i="2"/>
  <c r="BO1081" i="2"/>
  <c r="BO1093" i="2"/>
  <c r="BO1105" i="2"/>
  <c r="BO1117" i="2"/>
  <c r="BO1129" i="2"/>
  <c r="BO1141" i="2"/>
  <c r="BO1153" i="2"/>
  <c r="BO1165" i="2"/>
  <c r="BO1177" i="2"/>
  <c r="BO1189" i="2"/>
  <c r="BO1201" i="2"/>
  <c r="BO1213" i="2"/>
  <c r="BO1225" i="2"/>
  <c r="BO1237" i="2"/>
  <c r="BO1249" i="2"/>
  <c r="BO1261" i="2"/>
  <c r="BO1273" i="2"/>
  <c r="BO1285" i="2"/>
  <c r="BO1297" i="2"/>
  <c r="BO1309" i="2"/>
  <c r="BO1321" i="2"/>
  <c r="BO1333" i="2"/>
  <c r="BO970" i="2"/>
  <c r="BO983" i="2"/>
  <c r="BO996" i="2"/>
  <c r="BO1009" i="2"/>
  <c r="BO1022" i="2"/>
  <c r="BO1034" i="2"/>
  <c r="BO1046" i="2"/>
  <c r="BO1058" i="2"/>
  <c r="BO1070" i="2"/>
  <c r="BO1082" i="2"/>
  <c r="BO1094" i="2"/>
  <c r="BO1106" i="2"/>
  <c r="BO1118" i="2"/>
  <c r="BO1130" i="2"/>
  <c r="BO1142" i="2"/>
  <c r="BO1154" i="2"/>
  <c r="BO1166" i="2"/>
  <c r="BO1178" i="2"/>
  <c r="BO1190" i="2"/>
  <c r="BO1202" i="2"/>
  <c r="BO1214" i="2"/>
  <c r="BO1226" i="2"/>
  <c r="BO1238" i="2"/>
  <c r="BO971" i="2"/>
  <c r="BO984" i="2"/>
  <c r="BO997" i="2"/>
  <c r="BO1011" i="2"/>
  <c r="BO1023" i="2"/>
  <c r="BO1035" i="2"/>
  <c r="BO1047" i="2"/>
  <c r="BO1059" i="2"/>
  <c r="BO1071" i="2"/>
  <c r="BO1083" i="2"/>
  <c r="BO1095" i="2"/>
  <c r="BO1107" i="2"/>
  <c r="BO1119" i="2"/>
  <c r="BO1131" i="2"/>
  <c r="BO1143" i="2"/>
  <c r="BO1155" i="2"/>
  <c r="BO1167" i="2"/>
  <c r="BO1179" i="2"/>
  <c r="BO1191" i="2"/>
  <c r="BO988" i="2"/>
  <c r="BO1004" i="2"/>
  <c r="BO1020" i="2"/>
  <c r="BO1038" i="2"/>
  <c r="BO1053" i="2"/>
  <c r="BO1068" i="2"/>
  <c r="BO1086" i="2"/>
  <c r="BO1101" i="2"/>
  <c r="BO1116" i="2"/>
  <c r="BO1134" i="2"/>
  <c r="BO1149" i="2"/>
  <c r="BO1164" i="2"/>
  <c r="BO1182" i="2"/>
  <c r="BO1197" i="2"/>
  <c r="BO1211" i="2"/>
  <c r="BO1227" i="2"/>
  <c r="BO1241" i="2"/>
  <c r="BO1254" i="2"/>
  <c r="BO1267" i="2"/>
  <c r="BO1280" i="2"/>
  <c r="BO1293" i="2"/>
  <c r="BO1306" i="2"/>
  <c r="BO1319" i="2"/>
  <c r="BO1332" i="2"/>
  <c r="BO1345" i="2"/>
  <c r="BO1357" i="2"/>
  <c r="BO1369" i="2"/>
  <c r="BO1381" i="2"/>
  <c r="BO1393" i="2"/>
  <c r="BO1405" i="2"/>
  <c r="BO1417" i="2"/>
  <c r="BO972" i="2"/>
  <c r="BO989" i="2"/>
  <c r="BO1005" i="2"/>
  <c r="BO1024" i="2"/>
  <c r="BO1039" i="2"/>
  <c r="BO1054" i="2"/>
  <c r="BO1072" i="2"/>
  <c r="BO1087" i="2"/>
  <c r="BO1102" i="2"/>
  <c r="BO1120" i="2"/>
  <c r="BO1135" i="2"/>
  <c r="BO1150" i="2"/>
  <c r="BO1168" i="2"/>
  <c r="BO1183" i="2"/>
  <c r="BO1198" i="2"/>
  <c r="BO1212" i="2"/>
  <c r="BO1228" i="2"/>
  <c r="BO1242" i="2"/>
  <c r="BO1255" i="2"/>
  <c r="BO1268" i="2"/>
  <c r="BO1281" i="2"/>
  <c r="BO1294" i="2"/>
  <c r="BO1307" i="2"/>
  <c r="BO1320" i="2"/>
  <c r="BO1334" i="2"/>
  <c r="BO1346" i="2"/>
  <c r="BO1358" i="2"/>
  <c r="BO1370" i="2"/>
  <c r="BO1382" i="2"/>
  <c r="BO1394" i="2"/>
  <c r="BO1406" i="2"/>
  <c r="BO1418" i="2"/>
  <c r="BO973" i="2"/>
  <c r="BO990" i="2"/>
  <c r="BO1006" i="2"/>
  <c r="BO1025" i="2"/>
  <c r="BO1040" i="2"/>
  <c r="BO1055" i="2"/>
  <c r="BO1073" i="2"/>
  <c r="BO1088" i="2"/>
  <c r="BO1103" i="2"/>
  <c r="BO1121" i="2"/>
  <c r="BO1136" i="2"/>
  <c r="BO1151" i="2"/>
  <c r="BO1169" i="2"/>
  <c r="BO1184" i="2"/>
  <c r="BO1199" i="2"/>
  <c r="BO1215" i="2"/>
  <c r="BO1229" i="2"/>
  <c r="BO1243" i="2"/>
  <c r="BO1256" i="2"/>
  <c r="BO1269" i="2"/>
  <c r="BO1282" i="2"/>
  <c r="BO1295" i="2"/>
  <c r="BO1308" i="2"/>
  <c r="BO1322" i="2"/>
  <c r="BO1335" i="2"/>
  <c r="BO1347" i="2"/>
  <c r="BO1359" i="2"/>
  <c r="BO1371" i="2"/>
  <c r="BO1383" i="2"/>
  <c r="BO1395" i="2"/>
  <c r="BO1407" i="2"/>
  <c r="BO1419" i="2"/>
  <c r="BO975" i="2"/>
  <c r="BO991" i="2"/>
  <c r="BO1007" i="2"/>
  <c r="BO1026" i="2"/>
  <c r="BO1041" i="2"/>
  <c r="BO1056" i="2"/>
  <c r="BO1074" i="2"/>
  <c r="BO1089" i="2"/>
  <c r="BO1104" i="2"/>
  <c r="BO1122" i="2"/>
  <c r="BO1137" i="2"/>
  <c r="BO1152" i="2"/>
  <c r="BO1170" i="2"/>
  <c r="BO1185" i="2"/>
  <c r="BO1200" i="2"/>
  <c r="BO1216" i="2"/>
  <c r="BO1230" i="2"/>
  <c r="BO1244" i="2"/>
  <c r="BO1257" i="2"/>
  <c r="BO1270" i="2"/>
  <c r="BO1283" i="2"/>
  <c r="BO1296" i="2"/>
  <c r="BO1310" i="2"/>
  <c r="BO1323" i="2"/>
  <c r="BO1336" i="2"/>
  <c r="BO1348" i="2"/>
  <c r="BO1360" i="2"/>
  <c r="BO1372" i="2"/>
  <c r="BO1384" i="2"/>
  <c r="BO1396" i="2"/>
  <c r="BO1408" i="2"/>
  <c r="BO1420" i="2"/>
  <c r="BO976" i="2"/>
  <c r="BO992" i="2"/>
  <c r="BO1012" i="2"/>
  <c r="BO1027" i="2"/>
  <c r="BO1042" i="2"/>
  <c r="BO1060" i="2"/>
  <c r="BO1075" i="2"/>
  <c r="BO1090" i="2"/>
  <c r="BO1108" i="2"/>
  <c r="BO1123" i="2"/>
  <c r="BO1138" i="2"/>
  <c r="BO1156" i="2"/>
  <c r="BO1171" i="2"/>
  <c r="BO1186" i="2"/>
  <c r="BO1203" i="2"/>
  <c r="BO1217" i="2"/>
  <c r="BO1231" i="2"/>
  <c r="BO1245" i="2"/>
  <c r="BO1258" i="2"/>
  <c r="BO1271" i="2"/>
  <c r="BO1284" i="2"/>
  <c r="BO1298" i="2"/>
  <c r="BO1311" i="2"/>
  <c r="BO1324" i="2"/>
  <c r="BO1337" i="2"/>
  <c r="BO1349" i="2"/>
  <c r="BO1361" i="2"/>
  <c r="BO1373" i="2"/>
  <c r="BO1385" i="2"/>
  <c r="BO1397" i="2"/>
  <c r="BO1409" i="2"/>
  <c r="BO1421" i="2"/>
  <c r="BO977" i="2"/>
  <c r="BO993" i="2"/>
  <c r="BO1013" i="2"/>
  <c r="BO1028" i="2"/>
  <c r="BO1043" i="2"/>
  <c r="BO1061" i="2"/>
  <c r="BO1076" i="2"/>
  <c r="BO1091" i="2"/>
  <c r="BO1109" i="2"/>
  <c r="BO1124" i="2"/>
  <c r="BO1139" i="2"/>
  <c r="BO1157" i="2"/>
  <c r="BO1172" i="2"/>
  <c r="BO1187" i="2"/>
  <c r="BO1204" i="2"/>
  <c r="BO1218" i="2"/>
  <c r="BO1232" i="2"/>
  <c r="BO1246" i="2"/>
  <c r="BO1259" i="2"/>
  <c r="BO1272" i="2"/>
  <c r="BO1286" i="2"/>
  <c r="BO1299" i="2"/>
  <c r="BO1312" i="2"/>
  <c r="BO1325" i="2"/>
  <c r="BO1338" i="2"/>
  <c r="BO1350" i="2"/>
  <c r="BO1362" i="2"/>
  <c r="BO1374" i="2"/>
  <c r="BO1386" i="2"/>
  <c r="BO1398" i="2"/>
  <c r="BO1410" i="2"/>
  <c r="BO1422" i="2"/>
  <c r="BO978" i="2"/>
  <c r="BO994" i="2"/>
  <c r="BO1014" i="2"/>
  <c r="BO1029" i="2"/>
  <c r="BO1044" i="2"/>
  <c r="BO1062" i="2"/>
  <c r="BO1077" i="2"/>
  <c r="BO1092" i="2"/>
  <c r="BO1110" i="2"/>
  <c r="BO1125" i="2"/>
  <c r="BO1140" i="2"/>
  <c r="BO1158" i="2"/>
  <c r="BO1173" i="2"/>
  <c r="BO1188" i="2"/>
  <c r="BO1205" i="2"/>
  <c r="BO1219" i="2"/>
  <c r="BO1233" i="2"/>
  <c r="BO1247" i="2"/>
  <c r="BO1260" i="2"/>
  <c r="BO1274" i="2"/>
  <c r="BO1287" i="2"/>
  <c r="BO1300" i="2"/>
  <c r="BO1313" i="2"/>
  <c r="BO1326" i="2"/>
  <c r="BO1339" i="2"/>
  <c r="BO1351" i="2"/>
  <c r="BO1363" i="2"/>
  <c r="BO1375" i="2"/>
  <c r="BO1387" i="2"/>
  <c r="BO1399" i="2"/>
  <c r="BO1411" i="2"/>
  <c r="BO1423" i="2"/>
  <c r="BO987" i="2"/>
  <c r="BO1003" i="2"/>
  <c r="BO1019" i="2"/>
  <c r="BO1037" i="2"/>
  <c r="BO1052" i="2"/>
  <c r="BO1067" i="2"/>
  <c r="BO1085" i="2"/>
  <c r="BO1100" i="2"/>
  <c r="BO1115" i="2"/>
  <c r="BO1133" i="2"/>
  <c r="BO1148" i="2"/>
  <c r="BO1163" i="2"/>
  <c r="BO1181" i="2"/>
  <c r="BO1196" i="2"/>
  <c r="BO1210" i="2"/>
  <c r="BO1224" i="2"/>
  <c r="BO1240" i="2"/>
  <c r="BO1253" i="2"/>
  <c r="BO1266" i="2"/>
  <c r="BO1279" i="2"/>
  <c r="BO1292" i="2"/>
  <c r="BO1305" i="2"/>
  <c r="BO1318" i="2"/>
  <c r="BO1331" i="2"/>
  <c r="BO1344" i="2"/>
  <c r="BO1356" i="2"/>
  <c r="BO1368" i="2"/>
  <c r="BO1380" i="2"/>
  <c r="BO1392" i="2"/>
  <c r="BO1404" i="2"/>
  <c r="BO1416" i="2"/>
  <c r="BO999" i="2"/>
  <c r="BO1048" i="2"/>
  <c r="BO1096" i="2"/>
  <c r="BO1144" i="2"/>
  <c r="BO1192" i="2"/>
  <c r="BO1234" i="2"/>
  <c r="BO1275" i="2"/>
  <c r="BO1314" i="2"/>
  <c r="BO1352" i="2"/>
  <c r="BO1388" i="2"/>
  <c r="BO1000" i="2"/>
  <c r="BO1049" i="2"/>
  <c r="BO1097" i="2"/>
  <c r="BO1145" i="2"/>
  <c r="BO1193" i="2"/>
  <c r="BO1235" i="2"/>
  <c r="BO1276" i="2"/>
  <c r="BO1315" i="2"/>
  <c r="BO1353" i="2"/>
  <c r="BO1389" i="2"/>
  <c r="BO1001" i="2"/>
  <c r="BO1050" i="2"/>
  <c r="BO1098" i="2"/>
  <c r="BO1146" i="2"/>
  <c r="BO1194" i="2"/>
  <c r="BO1236" i="2"/>
  <c r="BO1277" i="2"/>
  <c r="BO1316" i="2"/>
  <c r="BO1354" i="2"/>
  <c r="BO1390" i="2"/>
  <c r="BO1002" i="2"/>
  <c r="BO1051" i="2"/>
  <c r="BO1099" i="2"/>
  <c r="BO1147" i="2"/>
  <c r="BO1195" i="2"/>
  <c r="BO1239" i="2"/>
  <c r="BO1278" i="2"/>
  <c r="BO1317" i="2"/>
  <c r="BO1355" i="2"/>
  <c r="BO1391" i="2"/>
  <c r="BO1015" i="2"/>
  <c r="BO1063" i="2"/>
  <c r="BO1111" i="2"/>
  <c r="BO1159" i="2"/>
  <c r="BO1206" i="2"/>
  <c r="BO1248" i="2"/>
  <c r="BO1288" i="2"/>
  <c r="BO1327" i="2"/>
  <c r="BO1364" i="2"/>
  <c r="BO1400" i="2"/>
  <c r="BO1016" i="2"/>
  <c r="BO1064" i="2"/>
  <c r="BO1112" i="2"/>
  <c r="BO1160" i="2"/>
  <c r="BO1207" i="2"/>
  <c r="BO1250" i="2"/>
  <c r="BO1289" i="2"/>
  <c r="BO1328" i="2"/>
  <c r="BO1365" i="2"/>
  <c r="BO1401" i="2"/>
  <c r="BO1017" i="2"/>
  <c r="BO1065" i="2"/>
  <c r="BO1113" i="2"/>
  <c r="BO1161" i="2"/>
  <c r="BO1208" i="2"/>
  <c r="BO1251" i="2"/>
  <c r="BO1290" i="2"/>
  <c r="BO1329" i="2"/>
  <c r="BO1366" i="2"/>
  <c r="BO1402" i="2"/>
  <c r="BO1018" i="2"/>
  <c r="BO1066" i="2"/>
  <c r="BO1114" i="2"/>
  <c r="BO1162" i="2"/>
  <c r="BO1209" i="2"/>
  <c r="BO1252" i="2"/>
  <c r="BO1291" i="2"/>
  <c r="BO1330" i="2"/>
  <c r="BO1367" i="2"/>
  <c r="BO1403" i="2"/>
  <c r="BO979" i="2"/>
  <c r="BO1030" i="2"/>
  <c r="BO1078" i="2"/>
  <c r="BO1126" i="2"/>
  <c r="BO1174" i="2"/>
  <c r="BO1220" i="2"/>
  <c r="BO1262" i="2"/>
  <c r="BO1301" i="2"/>
  <c r="BO1340" i="2"/>
  <c r="BO1376" i="2"/>
  <c r="BO1412" i="2"/>
  <c r="BO980" i="2"/>
  <c r="BO1031" i="2"/>
  <c r="BO1079" i="2"/>
  <c r="BO1127" i="2"/>
  <c r="BO1175" i="2"/>
  <c r="BO1221" i="2"/>
  <c r="BO1263" i="2"/>
  <c r="BO1302" i="2"/>
  <c r="BO1341" i="2"/>
  <c r="BO1377" i="2"/>
  <c r="BO1413" i="2"/>
  <c r="BO981" i="2"/>
  <c r="BO1032" i="2"/>
  <c r="BO1080" i="2"/>
  <c r="BO1128" i="2"/>
  <c r="BO1176" i="2"/>
  <c r="BO1222" i="2"/>
  <c r="BO1264" i="2"/>
  <c r="BO1303" i="2"/>
  <c r="BO1342" i="2"/>
  <c r="BO1378" i="2"/>
  <c r="BO1414" i="2"/>
  <c r="BO985" i="2"/>
  <c r="BO1036" i="2"/>
  <c r="BO1084" i="2"/>
  <c r="BO1132" i="2"/>
  <c r="BO1180" i="2"/>
  <c r="BO1223" i="2"/>
  <c r="BO1265" i="2"/>
  <c r="BO1304" i="2"/>
  <c r="BO1343" i="2"/>
  <c r="BO1379" i="2"/>
  <c r="BO1415" i="2"/>
  <c r="BO2260" i="2"/>
  <c r="BO2272" i="2"/>
  <c r="BO2284" i="2"/>
  <c r="BO2296" i="2"/>
  <c r="BO2308" i="2"/>
  <c r="BO2320" i="2"/>
  <c r="BO2332" i="2"/>
  <c r="BO2344" i="2"/>
  <c r="BO2356" i="2"/>
  <c r="BO2368" i="2"/>
  <c r="BO2380" i="2"/>
  <c r="BO2392" i="2"/>
  <c r="BO2404" i="2"/>
  <c r="BO2416" i="2"/>
  <c r="BO2428" i="2"/>
  <c r="BO2440" i="2"/>
  <c r="BO2452" i="2"/>
  <c r="BO2261" i="2"/>
  <c r="BO2273" i="2"/>
  <c r="BO2285" i="2"/>
  <c r="BO2297" i="2"/>
  <c r="BO2309" i="2"/>
  <c r="BO2321" i="2"/>
  <c r="BO2333" i="2"/>
  <c r="BO2345" i="2"/>
  <c r="BO2357" i="2"/>
  <c r="BO2369" i="2"/>
  <c r="BO2381" i="2"/>
  <c r="BO2393" i="2"/>
  <c r="BO2405" i="2"/>
  <c r="BO2417" i="2"/>
  <c r="BO2429" i="2"/>
  <c r="BO2441" i="2"/>
  <c r="BO2453" i="2"/>
  <c r="BO2262" i="2"/>
  <c r="BO2274" i="2"/>
  <c r="BO2286" i="2"/>
  <c r="BO2298" i="2"/>
  <c r="BO2310" i="2"/>
  <c r="BO2322" i="2"/>
  <c r="BO2334" i="2"/>
  <c r="BO2346" i="2"/>
  <c r="BO2358" i="2"/>
  <c r="BO2370" i="2"/>
  <c r="BO2382" i="2"/>
  <c r="BO2394" i="2"/>
  <c r="BO2406" i="2"/>
  <c r="BO2418" i="2"/>
  <c r="BO2430" i="2"/>
  <c r="BO2442" i="2"/>
  <c r="BO2454" i="2"/>
  <c r="BO2263" i="2"/>
  <c r="BO2275" i="2"/>
  <c r="BO2287" i="2"/>
  <c r="BO2299" i="2"/>
  <c r="BO2311" i="2"/>
  <c r="BO2323" i="2"/>
  <c r="BO2335" i="2"/>
  <c r="BO2347" i="2"/>
  <c r="BO2359" i="2"/>
  <c r="BO2371" i="2"/>
  <c r="BO2383" i="2"/>
  <c r="BO2395" i="2"/>
  <c r="BO2407" i="2"/>
  <c r="BO2419" i="2"/>
  <c r="BO2431" i="2"/>
  <c r="BO2443" i="2"/>
  <c r="BO2455" i="2"/>
  <c r="BO2252" i="2"/>
  <c r="BO2264" i="2"/>
  <c r="BO2276" i="2"/>
  <c r="BO2288" i="2"/>
  <c r="BO2254" i="2"/>
  <c r="BO2266" i="2"/>
  <c r="BO2255" i="2"/>
  <c r="BO2267" i="2"/>
  <c r="BO2265" i="2"/>
  <c r="BO2289" i="2"/>
  <c r="BO2305" i="2"/>
  <c r="BO2325" i="2"/>
  <c r="BO2341" i="2"/>
  <c r="BO2361" i="2"/>
  <c r="BO2377" i="2"/>
  <c r="BO2397" i="2"/>
  <c r="BO2413" i="2"/>
  <c r="BO2433" i="2"/>
  <c r="BO2449" i="2"/>
  <c r="BO2268" i="2"/>
  <c r="BO2290" i="2"/>
  <c r="BO2306" i="2"/>
  <c r="BO2326" i="2"/>
  <c r="BO2342" i="2"/>
  <c r="BO2362" i="2"/>
  <c r="BO2378" i="2"/>
  <c r="BO2398" i="2"/>
  <c r="BO2414" i="2"/>
  <c r="BO2434" i="2"/>
  <c r="BO2450" i="2"/>
  <c r="BO2269" i="2"/>
  <c r="BO2291" i="2"/>
  <c r="BO2307" i="2"/>
  <c r="BO2327" i="2"/>
  <c r="BO2343" i="2"/>
  <c r="BO2363" i="2"/>
  <c r="BO2379" i="2"/>
  <c r="BO2399" i="2"/>
  <c r="BO2415" i="2"/>
  <c r="BO2435" i="2"/>
  <c r="BO2451" i="2"/>
  <c r="BO2270" i="2"/>
  <c r="BO2292" i="2"/>
  <c r="BO2312" i="2"/>
  <c r="BO2328" i="2"/>
  <c r="BO2348" i="2"/>
  <c r="BO2364" i="2"/>
  <c r="BO2384" i="2"/>
  <c r="BO2400" i="2"/>
  <c r="BO2420" i="2"/>
  <c r="BO2436" i="2"/>
  <c r="BO2456" i="2"/>
  <c r="BO2271" i="2"/>
  <c r="BO2293" i="2"/>
  <c r="BO2313" i="2"/>
  <c r="BO2329" i="2"/>
  <c r="BO2349" i="2"/>
  <c r="BO2365" i="2"/>
  <c r="BO2385" i="2"/>
  <c r="BO2401" i="2"/>
  <c r="BO2421" i="2"/>
  <c r="BO2437" i="2"/>
  <c r="BO2457" i="2"/>
  <c r="BO2277" i="2"/>
  <c r="BO2294" i="2"/>
  <c r="BO2314" i="2"/>
  <c r="BO2330" i="2"/>
  <c r="BO2350" i="2"/>
  <c r="BO2366" i="2"/>
  <c r="BO2386" i="2"/>
  <c r="BO2402" i="2"/>
  <c r="BO2422" i="2"/>
  <c r="BO2438" i="2"/>
  <c r="BO2458" i="2"/>
  <c r="BO2278" i="2"/>
  <c r="BO2295" i="2"/>
  <c r="BO2315" i="2"/>
  <c r="BO2331" i="2"/>
  <c r="BO2351" i="2"/>
  <c r="BO2367" i="2"/>
  <c r="BO2387" i="2"/>
  <c r="BO2403" i="2"/>
  <c r="BO2423" i="2"/>
  <c r="BO2439" i="2"/>
  <c r="BO2459" i="2"/>
  <c r="BO2253" i="2"/>
  <c r="BO2279" i="2"/>
  <c r="BO2300" i="2"/>
  <c r="BO2316" i="2"/>
  <c r="BO2336" i="2"/>
  <c r="BO2352" i="2"/>
  <c r="BO2372" i="2"/>
  <c r="BO2388" i="2"/>
  <c r="BO2408" i="2"/>
  <c r="BO2424" i="2"/>
  <c r="BO2444" i="2"/>
  <c r="BO2460" i="2"/>
  <c r="BO2256" i="2"/>
  <c r="BO2280" i="2"/>
  <c r="BO2301" i="2"/>
  <c r="BO2317" i="2"/>
  <c r="BO2337" i="2"/>
  <c r="BO2353" i="2"/>
  <c r="BO2373" i="2"/>
  <c r="BO2389" i="2"/>
  <c r="BO2409" i="2"/>
  <c r="BO2425" i="2"/>
  <c r="BO2445" i="2"/>
  <c r="BO2461" i="2"/>
  <c r="BO2257" i="2"/>
  <c r="BO2281" i="2"/>
  <c r="BO2302" i="2"/>
  <c r="BO2318" i="2"/>
  <c r="BO2338" i="2"/>
  <c r="BO2354" i="2"/>
  <c r="BO2374" i="2"/>
  <c r="BO2390" i="2"/>
  <c r="BO2410" i="2"/>
  <c r="BO2426" i="2"/>
  <c r="BO2446" i="2"/>
  <c r="BO2258" i="2"/>
  <c r="BO2282" i="2"/>
  <c r="BO2303" i="2"/>
  <c r="BO2319" i="2"/>
  <c r="BO2339" i="2"/>
  <c r="BO2355" i="2"/>
  <c r="BO2375" i="2"/>
  <c r="BO2391" i="2"/>
  <c r="BO2411" i="2"/>
  <c r="BO2427" i="2"/>
  <c r="BO2447" i="2"/>
  <c r="BO2259" i="2"/>
  <c r="BO2283" i="2"/>
  <c r="BO2304" i="2"/>
  <c r="BO2324" i="2"/>
  <c r="BO2340" i="2"/>
  <c r="BO2360" i="2"/>
  <c r="BO2376" i="2"/>
  <c r="BO2396" i="2"/>
  <c r="BO2412" i="2"/>
  <c r="BO2432" i="2"/>
  <c r="BO2448" i="2"/>
  <c r="BO2" i="2"/>
  <c r="BO14" i="2"/>
  <c r="BO26" i="2"/>
  <c r="BO38" i="2"/>
  <c r="BO50" i="2"/>
  <c r="BO62" i="2"/>
  <c r="BO74" i="2"/>
  <c r="BO86" i="2"/>
  <c r="BO98" i="2"/>
  <c r="BO110" i="2"/>
  <c r="BO122" i="2"/>
  <c r="BO134" i="2"/>
  <c r="BO3" i="2"/>
  <c r="BO15" i="2"/>
  <c r="BO27" i="2"/>
  <c r="BO39" i="2"/>
  <c r="BO51" i="2"/>
  <c r="BO63" i="2"/>
  <c r="BO75" i="2"/>
  <c r="BO87" i="2"/>
  <c r="BO99" i="2"/>
  <c r="BO111" i="2"/>
  <c r="BO123" i="2"/>
  <c r="BO135" i="2"/>
  <c r="BO4" i="2"/>
  <c r="BO16" i="2"/>
  <c r="BO28" i="2"/>
  <c r="BO40" i="2"/>
  <c r="BO52" i="2"/>
  <c r="BO64" i="2"/>
  <c r="BO76" i="2"/>
  <c r="BO88" i="2"/>
  <c r="BO100" i="2"/>
  <c r="BO112" i="2"/>
  <c r="BO124" i="2"/>
  <c r="BO136" i="2"/>
  <c r="BO5" i="2"/>
  <c r="BO17" i="2"/>
  <c r="BO29" i="2"/>
  <c r="BO41" i="2"/>
  <c r="BO53" i="2"/>
  <c r="BO65" i="2"/>
  <c r="BO77" i="2"/>
  <c r="BO6" i="2"/>
  <c r="BO22" i="2"/>
  <c r="BO42" i="2"/>
  <c r="BO58" i="2"/>
  <c r="BO78" i="2"/>
  <c r="BO93" i="2"/>
  <c r="BO108" i="2"/>
  <c r="BO126" i="2"/>
  <c r="BO141" i="2"/>
  <c r="BO7" i="2"/>
  <c r="BO23" i="2"/>
  <c r="BO43" i="2"/>
  <c r="BO59" i="2"/>
  <c r="BO79" i="2"/>
  <c r="BO94" i="2"/>
  <c r="BO109" i="2"/>
  <c r="BO127" i="2"/>
  <c r="BO142" i="2"/>
  <c r="BO8" i="2"/>
  <c r="BO24" i="2"/>
  <c r="BO44" i="2"/>
  <c r="BO60" i="2"/>
  <c r="BO80" i="2"/>
  <c r="BO95" i="2"/>
  <c r="BO113" i="2"/>
  <c r="BO128" i="2"/>
  <c r="BO143" i="2"/>
  <c r="BO9" i="2"/>
  <c r="BO25" i="2"/>
  <c r="BO45" i="2"/>
  <c r="BO61" i="2"/>
  <c r="BO81" i="2"/>
  <c r="BO96" i="2"/>
  <c r="BO114" i="2"/>
  <c r="BO129" i="2"/>
  <c r="BO10" i="2"/>
  <c r="BO30" i="2"/>
  <c r="BO46" i="2"/>
  <c r="BO66" i="2"/>
  <c r="BO82" i="2"/>
  <c r="BO97" i="2"/>
  <c r="BO115" i="2"/>
  <c r="BO130" i="2"/>
  <c r="BO11" i="2"/>
  <c r="BO31" i="2"/>
  <c r="BO47" i="2"/>
  <c r="BO67" i="2"/>
  <c r="BO83" i="2"/>
  <c r="BO101" i="2"/>
  <c r="BO116" i="2"/>
  <c r="BO131" i="2"/>
  <c r="BO12" i="2"/>
  <c r="BO32" i="2"/>
  <c r="BO48" i="2"/>
  <c r="BO68" i="2"/>
  <c r="BO84" i="2"/>
  <c r="BO102" i="2"/>
  <c r="BO117" i="2"/>
  <c r="BO132" i="2"/>
  <c r="BO13" i="2"/>
  <c r="BO18" i="2"/>
  <c r="BO19" i="2"/>
  <c r="BO20" i="2"/>
  <c r="BO21" i="2"/>
  <c r="BO37" i="2"/>
  <c r="BO57" i="2"/>
  <c r="BO73" i="2"/>
  <c r="BO92" i="2"/>
  <c r="BO107" i="2"/>
  <c r="BO125" i="2"/>
  <c r="BO140" i="2"/>
  <c r="BO33" i="2"/>
  <c r="BO85" i="2"/>
  <c r="BO133" i="2"/>
  <c r="BO34" i="2"/>
  <c r="BO89" i="2"/>
  <c r="BO137" i="2"/>
  <c r="BO35" i="2"/>
  <c r="BO90" i="2"/>
  <c r="BO138" i="2"/>
  <c r="BO36" i="2"/>
  <c r="BO91" i="2"/>
  <c r="BO139" i="2"/>
  <c r="BO49" i="2"/>
  <c r="BO103" i="2"/>
  <c r="BO54" i="2"/>
  <c r="BO104" i="2"/>
  <c r="BO55" i="2"/>
  <c r="BO105" i="2"/>
  <c r="BO56" i="2"/>
  <c r="BO106" i="2"/>
  <c r="BO69" i="2"/>
  <c r="BO118" i="2"/>
  <c r="BO70" i="2"/>
  <c r="BO119" i="2"/>
  <c r="BO71" i="2"/>
  <c r="BO120" i="2"/>
  <c r="BO72" i="2"/>
  <c r="BO121" i="2"/>
  <c r="BO146" i="2"/>
  <c r="BO158" i="2"/>
  <c r="BO170" i="2"/>
  <c r="BO182" i="2"/>
  <c r="BO194" i="2"/>
  <c r="BO206" i="2"/>
  <c r="BO218" i="2"/>
  <c r="BO230" i="2"/>
  <c r="BO242" i="2"/>
  <c r="BO254" i="2"/>
  <c r="BO266" i="2"/>
  <c r="BO278" i="2"/>
  <c r="BO290" i="2"/>
  <c r="BO302" i="2"/>
  <c r="BO314" i="2"/>
  <c r="BO326" i="2"/>
  <c r="BO338" i="2"/>
  <c r="BO350" i="2"/>
  <c r="BO362" i="2"/>
  <c r="BO374" i="2"/>
  <c r="BO386" i="2"/>
  <c r="BO398" i="2"/>
  <c r="BO410" i="2"/>
  <c r="BO422" i="2"/>
  <c r="BO434" i="2"/>
  <c r="BO446" i="2"/>
  <c r="BO458" i="2"/>
  <c r="BO470" i="2"/>
  <c r="BO482" i="2"/>
  <c r="BO494" i="2"/>
  <c r="BO506" i="2"/>
  <c r="BO518" i="2"/>
  <c r="BO530" i="2"/>
  <c r="BO542" i="2"/>
  <c r="BO554" i="2"/>
  <c r="BO566" i="2"/>
  <c r="BO578" i="2"/>
  <c r="BO147" i="2"/>
  <c r="BO159" i="2"/>
  <c r="BO171" i="2"/>
  <c r="BO183" i="2"/>
  <c r="BO195" i="2"/>
  <c r="BO207" i="2"/>
  <c r="BO219" i="2"/>
  <c r="BO231" i="2"/>
  <c r="BO243" i="2"/>
  <c r="BO255" i="2"/>
  <c r="BO267" i="2"/>
  <c r="BO279" i="2"/>
  <c r="BO291" i="2"/>
  <c r="BO303" i="2"/>
  <c r="BO315" i="2"/>
  <c r="BO327" i="2"/>
  <c r="BO339" i="2"/>
  <c r="BO351" i="2"/>
  <c r="BO363" i="2"/>
  <c r="BO375" i="2"/>
  <c r="BO387" i="2"/>
  <c r="BO399" i="2"/>
  <c r="BO411" i="2"/>
  <c r="BO423" i="2"/>
  <c r="BO435" i="2"/>
  <c r="BO447" i="2"/>
  <c r="BO459" i="2"/>
  <c r="BO471" i="2"/>
  <c r="BO483" i="2"/>
  <c r="BO495" i="2"/>
  <c r="BO507" i="2"/>
  <c r="BO519" i="2"/>
  <c r="BO531" i="2"/>
  <c r="BO543" i="2"/>
  <c r="BO555" i="2"/>
  <c r="BO567" i="2"/>
  <c r="BO579" i="2"/>
  <c r="BO148" i="2"/>
  <c r="BO160" i="2"/>
  <c r="BO172" i="2"/>
  <c r="BO184" i="2"/>
  <c r="BO196" i="2"/>
  <c r="BO208" i="2"/>
  <c r="BO220" i="2"/>
  <c r="BO232" i="2"/>
  <c r="BO244" i="2"/>
  <c r="BO256" i="2"/>
  <c r="BO268" i="2"/>
  <c r="BO280" i="2"/>
  <c r="BO292" i="2"/>
  <c r="BO304" i="2"/>
  <c r="BO316" i="2"/>
  <c r="BO328" i="2"/>
  <c r="BO340" i="2"/>
  <c r="BO352" i="2"/>
  <c r="BO364" i="2"/>
  <c r="BO376" i="2"/>
  <c r="BO388" i="2"/>
  <c r="BO400" i="2"/>
  <c r="BO412" i="2"/>
  <c r="BO424" i="2"/>
  <c r="BO436" i="2"/>
  <c r="BO448" i="2"/>
  <c r="BO460" i="2"/>
  <c r="BO472" i="2"/>
  <c r="BO484" i="2"/>
  <c r="BO496" i="2"/>
  <c r="BO508" i="2"/>
  <c r="BO520" i="2"/>
  <c r="BO532" i="2"/>
  <c r="BO544" i="2"/>
  <c r="BO556" i="2"/>
  <c r="BO568" i="2"/>
  <c r="BO580" i="2"/>
  <c r="BO156" i="2"/>
  <c r="BO174" i="2"/>
  <c r="BO189" i="2"/>
  <c r="BO204" i="2"/>
  <c r="BO222" i="2"/>
  <c r="BO237" i="2"/>
  <c r="BO252" i="2"/>
  <c r="BO270" i="2"/>
  <c r="BO285" i="2"/>
  <c r="BO300" i="2"/>
  <c r="BO318" i="2"/>
  <c r="BO333" i="2"/>
  <c r="BO348" i="2"/>
  <c r="BO366" i="2"/>
  <c r="BO381" i="2"/>
  <c r="BO396" i="2"/>
  <c r="BO414" i="2"/>
  <c r="BO429" i="2"/>
  <c r="BO444" i="2"/>
  <c r="BO462" i="2"/>
  <c r="BO477" i="2"/>
  <c r="BO492" i="2"/>
  <c r="BO510" i="2"/>
  <c r="BO525" i="2"/>
  <c r="BO540" i="2"/>
  <c r="BO558" i="2"/>
  <c r="BO573" i="2"/>
  <c r="BO157" i="2"/>
  <c r="BO175" i="2"/>
  <c r="BO190" i="2"/>
  <c r="BO205" i="2"/>
  <c r="BO223" i="2"/>
  <c r="BO238" i="2"/>
  <c r="BO253" i="2"/>
  <c r="BO271" i="2"/>
  <c r="BO286" i="2"/>
  <c r="BO301" i="2"/>
  <c r="BO319" i="2"/>
  <c r="BO334" i="2"/>
  <c r="BO349" i="2"/>
  <c r="BO367" i="2"/>
  <c r="BO382" i="2"/>
  <c r="BO397" i="2"/>
  <c r="BO415" i="2"/>
  <c r="BO430" i="2"/>
  <c r="BO445" i="2"/>
  <c r="BO463" i="2"/>
  <c r="BO478" i="2"/>
  <c r="BO493" i="2"/>
  <c r="BO511" i="2"/>
  <c r="BO526" i="2"/>
  <c r="BO541" i="2"/>
  <c r="BO559" i="2"/>
  <c r="BO574" i="2"/>
  <c r="BO161" i="2"/>
  <c r="BO176" i="2"/>
  <c r="BO191" i="2"/>
  <c r="BO209" i="2"/>
  <c r="BO224" i="2"/>
  <c r="BO239" i="2"/>
  <c r="BO257" i="2"/>
  <c r="BO272" i="2"/>
  <c r="BO287" i="2"/>
  <c r="BO305" i="2"/>
  <c r="BO320" i="2"/>
  <c r="BO335" i="2"/>
  <c r="BO353" i="2"/>
  <c r="BO368" i="2"/>
  <c r="BO383" i="2"/>
  <c r="BO401" i="2"/>
  <c r="BO416" i="2"/>
  <c r="BO431" i="2"/>
  <c r="BO449" i="2"/>
  <c r="BO464" i="2"/>
  <c r="BO479" i="2"/>
  <c r="BO497" i="2"/>
  <c r="BO512" i="2"/>
  <c r="BO527" i="2"/>
  <c r="BO545" i="2"/>
  <c r="BO560" i="2"/>
  <c r="BO575" i="2"/>
  <c r="BO144" i="2"/>
  <c r="BO162" i="2"/>
  <c r="BO177" i="2"/>
  <c r="BO192" i="2"/>
  <c r="BO210" i="2"/>
  <c r="BO225" i="2"/>
  <c r="BO240" i="2"/>
  <c r="BO258" i="2"/>
  <c r="BO273" i="2"/>
  <c r="BO288" i="2"/>
  <c r="BO306" i="2"/>
  <c r="BO321" i="2"/>
  <c r="BO336" i="2"/>
  <c r="BO354" i="2"/>
  <c r="BO369" i="2"/>
  <c r="BO384" i="2"/>
  <c r="BO402" i="2"/>
  <c r="BO417" i="2"/>
  <c r="BO432" i="2"/>
  <c r="BO450" i="2"/>
  <c r="BO465" i="2"/>
  <c r="BO480" i="2"/>
  <c r="BO498" i="2"/>
  <c r="BO513" i="2"/>
  <c r="BO528" i="2"/>
  <c r="BO546" i="2"/>
  <c r="BO561" i="2"/>
  <c r="BO576" i="2"/>
  <c r="BO145" i="2"/>
  <c r="BO163" i="2"/>
  <c r="BO178" i="2"/>
  <c r="BO193" i="2"/>
  <c r="BO211" i="2"/>
  <c r="BO226" i="2"/>
  <c r="BO241" i="2"/>
  <c r="BO259" i="2"/>
  <c r="BO274" i="2"/>
  <c r="BO289" i="2"/>
  <c r="BO307" i="2"/>
  <c r="BO322" i="2"/>
  <c r="BO337" i="2"/>
  <c r="BO355" i="2"/>
  <c r="BO370" i="2"/>
  <c r="BO385" i="2"/>
  <c r="BO403" i="2"/>
  <c r="BO418" i="2"/>
  <c r="BO433" i="2"/>
  <c r="BO451" i="2"/>
  <c r="BO466" i="2"/>
  <c r="BO481" i="2"/>
  <c r="BO499" i="2"/>
  <c r="BO514" i="2"/>
  <c r="BO529" i="2"/>
  <c r="BO547" i="2"/>
  <c r="BO562" i="2"/>
  <c r="BO577" i="2"/>
  <c r="BO149" i="2"/>
  <c r="BO164" i="2"/>
  <c r="BO179" i="2"/>
  <c r="BO197" i="2"/>
  <c r="BO212" i="2"/>
  <c r="BO227" i="2"/>
  <c r="BO245" i="2"/>
  <c r="BO260" i="2"/>
  <c r="BO275" i="2"/>
  <c r="BO293" i="2"/>
  <c r="BO308" i="2"/>
  <c r="BO323" i="2"/>
  <c r="BO341" i="2"/>
  <c r="BO356" i="2"/>
  <c r="BO371" i="2"/>
  <c r="BO389" i="2"/>
  <c r="BO404" i="2"/>
  <c r="BO419" i="2"/>
  <c r="BO437" i="2"/>
  <c r="BO452" i="2"/>
  <c r="BO467" i="2"/>
  <c r="BO485" i="2"/>
  <c r="BO500" i="2"/>
  <c r="BO515" i="2"/>
  <c r="BO533" i="2"/>
  <c r="BO548" i="2"/>
  <c r="BO563" i="2"/>
  <c r="BO581" i="2"/>
  <c r="BO150" i="2"/>
  <c r="BO165" i="2"/>
  <c r="BO180" i="2"/>
  <c r="BO198" i="2"/>
  <c r="BO213" i="2"/>
  <c r="BO228" i="2"/>
  <c r="BO246" i="2"/>
  <c r="BO261" i="2"/>
  <c r="BO276" i="2"/>
  <c r="BO294" i="2"/>
  <c r="BO309" i="2"/>
  <c r="BO324" i="2"/>
  <c r="BO342" i="2"/>
  <c r="BO357" i="2"/>
  <c r="BO372" i="2"/>
  <c r="BO390" i="2"/>
  <c r="BO405" i="2"/>
  <c r="BO420" i="2"/>
  <c r="BO438" i="2"/>
  <c r="BO453" i="2"/>
  <c r="BO468" i="2"/>
  <c r="BO486" i="2"/>
  <c r="BO501" i="2"/>
  <c r="BO516" i="2"/>
  <c r="BO534" i="2"/>
  <c r="BO549" i="2"/>
  <c r="BO564" i="2"/>
  <c r="BO582" i="2"/>
  <c r="BO155" i="2"/>
  <c r="BO173" i="2"/>
  <c r="BO188" i="2"/>
  <c r="BO203" i="2"/>
  <c r="BO221" i="2"/>
  <c r="BO236" i="2"/>
  <c r="BO251" i="2"/>
  <c r="BO269" i="2"/>
  <c r="BO284" i="2"/>
  <c r="BO299" i="2"/>
  <c r="BO317" i="2"/>
  <c r="BO332" i="2"/>
  <c r="BO347" i="2"/>
  <c r="BO365" i="2"/>
  <c r="BO380" i="2"/>
  <c r="BO395" i="2"/>
  <c r="BO413" i="2"/>
  <c r="BO428" i="2"/>
  <c r="BO443" i="2"/>
  <c r="BO461" i="2"/>
  <c r="BO476" i="2"/>
  <c r="BO491" i="2"/>
  <c r="BO509" i="2"/>
  <c r="BO524" i="2"/>
  <c r="BO539" i="2"/>
  <c r="BO557" i="2"/>
  <c r="BO572" i="2"/>
  <c r="BO587" i="2"/>
  <c r="BO181" i="2"/>
  <c r="BO229" i="2"/>
  <c r="BO277" i="2"/>
  <c r="BO325" i="2"/>
  <c r="BO373" i="2"/>
  <c r="BO421" i="2"/>
  <c r="BO469" i="2"/>
  <c r="BO517" i="2"/>
  <c r="BO565" i="2"/>
  <c r="BO185" i="2"/>
  <c r="BO233" i="2"/>
  <c r="BO281" i="2"/>
  <c r="BO329" i="2"/>
  <c r="BO377" i="2"/>
  <c r="BO425" i="2"/>
  <c r="BO473" i="2"/>
  <c r="BO521" i="2"/>
  <c r="BO569" i="2"/>
  <c r="BO186" i="2"/>
  <c r="BO234" i="2"/>
  <c r="BO282" i="2"/>
  <c r="BO330" i="2"/>
  <c r="BO378" i="2"/>
  <c r="BO426" i="2"/>
  <c r="BO474" i="2"/>
  <c r="BO522" i="2"/>
  <c r="BO570" i="2"/>
  <c r="BO187" i="2"/>
  <c r="BO235" i="2"/>
  <c r="BO283" i="2"/>
  <c r="BO331" i="2"/>
  <c r="BO379" i="2"/>
  <c r="BO427" i="2"/>
  <c r="BO475" i="2"/>
  <c r="BO523" i="2"/>
  <c r="BO571" i="2"/>
  <c r="BO151" i="2"/>
  <c r="BO199" i="2"/>
  <c r="BO247" i="2"/>
  <c r="BO295" i="2"/>
  <c r="BO343" i="2"/>
  <c r="BO391" i="2"/>
  <c r="BO439" i="2"/>
  <c r="BO487" i="2"/>
  <c r="BO535" i="2"/>
  <c r="BO583" i="2"/>
  <c r="BO152" i="2"/>
  <c r="BO200" i="2"/>
  <c r="BO248" i="2"/>
  <c r="BO296" i="2"/>
  <c r="BO344" i="2"/>
  <c r="BO392" i="2"/>
  <c r="BO440" i="2"/>
  <c r="BO488" i="2"/>
  <c r="BO536" i="2"/>
  <c r="BO584" i="2"/>
  <c r="BO153" i="2"/>
  <c r="BO201" i="2"/>
  <c r="BO249" i="2"/>
  <c r="BO297" i="2"/>
  <c r="BO345" i="2"/>
  <c r="BO393" i="2"/>
  <c r="BO441" i="2"/>
  <c r="BO489" i="2"/>
  <c r="BO537" i="2"/>
  <c r="BO585" i="2"/>
  <c r="BO154" i="2"/>
  <c r="BO202" i="2"/>
  <c r="BO250" i="2"/>
  <c r="BO298" i="2"/>
  <c r="BO346" i="2"/>
  <c r="BO394" i="2"/>
  <c r="BO442" i="2"/>
  <c r="BO490" i="2"/>
  <c r="BO538" i="2"/>
  <c r="BO586" i="2"/>
  <c r="BO166" i="2"/>
  <c r="BO214" i="2"/>
  <c r="BO262" i="2"/>
  <c r="BO310" i="2"/>
  <c r="BO358" i="2"/>
  <c r="BO406" i="2"/>
  <c r="BO454" i="2"/>
  <c r="BO502" i="2"/>
  <c r="BO550" i="2"/>
  <c r="BO167" i="2"/>
  <c r="BO215" i="2"/>
  <c r="BO263" i="2"/>
  <c r="BO311" i="2"/>
  <c r="BO359" i="2"/>
  <c r="BO407" i="2"/>
  <c r="BO455" i="2"/>
  <c r="BO503" i="2"/>
  <c r="BO551" i="2"/>
  <c r="BO168" i="2"/>
  <c r="BO216" i="2"/>
  <c r="BO264" i="2"/>
  <c r="BO312" i="2"/>
  <c r="BO360" i="2"/>
  <c r="BO408" i="2"/>
  <c r="BO456" i="2"/>
  <c r="BO504" i="2"/>
  <c r="BO552" i="2"/>
  <c r="BO169" i="2"/>
  <c r="BO217" i="2"/>
  <c r="BO265" i="2"/>
  <c r="BO313" i="2"/>
  <c r="BO361" i="2"/>
  <c r="BO409" i="2"/>
  <c r="BO457" i="2"/>
  <c r="BO505" i="2"/>
  <c r="BO553" i="2"/>
  <c r="BO1429" i="2"/>
  <c r="BO1441" i="2"/>
  <c r="BO1453" i="2"/>
  <c r="BO1465" i="2"/>
  <c r="BO1477" i="2"/>
  <c r="BO1489" i="2"/>
  <c r="BO1501" i="2"/>
  <c r="BO1513" i="2"/>
  <c r="BO1525" i="2"/>
  <c r="BO1537" i="2"/>
  <c r="BO1549" i="2"/>
  <c r="BO1561" i="2"/>
  <c r="BO1573" i="2"/>
  <c r="BO1585" i="2"/>
  <c r="BO1597" i="2"/>
  <c r="BO1609" i="2"/>
  <c r="BO1621" i="2"/>
  <c r="BO1633" i="2"/>
  <c r="BO1645" i="2"/>
  <c r="BO1657" i="2"/>
  <c r="BO1669" i="2"/>
  <c r="BO1681" i="2"/>
  <c r="BO1693" i="2"/>
  <c r="BO1705" i="2"/>
  <c r="BO1717" i="2"/>
  <c r="BO1729" i="2"/>
  <c r="BO1741" i="2"/>
  <c r="BO1753" i="2"/>
  <c r="BO1765" i="2"/>
  <c r="BO1430" i="2"/>
  <c r="BO1442" i="2"/>
  <c r="BO1454" i="2"/>
  <c r="BO1466" i="2"/>
  <c r="BO1478" i="2"/>
  <c r="BO1490" i="2"/>
  <c r="BO1502" i="2"/>
  <c r="BO1514" i="2"/>
  <c r="BO1526" i="2"/>
  <c r="BO1538" i="2"/>
  <c r="BO1550" i="2"/>
  <c r="BO1562" i="2"/>
  <c r="BO1574" i="2"/>
  <c r="BO1586" i="2"/>
  <c r="BO1598" i="2"/>
  <c r="BO1610" i="2"/>
  <c r="BO1622" i="2"/>
  <c r="BO1634" i="2"/>
  <c r="BO1646" i="2"/>
  <c r="BO1658" i="2"/>
  <c r="BO1670" i="2"/>
  <c r="BO1682" i="2"/>
  <c r="BO1694" i="2"/>
  <c r="BO1706" i="2"/>
  <c r="BO1718" i="2"/>
  <c r="BO1730" i="2"/>
  <c r="BO1742" i="2"/>
  <c r="BO1754" i="2"/>
  <c r="BO1766" i="2"/>
  <c r="BO1431" i="2"/>
  <c r="BO1443" i="2"/>
  <c r="BO1455" i="2"/>
  <c r="BO1467" i="2"/>
  <c r="BO1479" i="2"/>
  <c r="BO1491" i="2"/>
  <c r="BO1503" i="2"/>
  <c r="BO1515" i="2"/>
  <c r="BO1527" i="2"/>
  <c r="BO1539" i="2"/>
  <c r="BO1551" i="2"/>
  <c r="BO1563" i="2"/>
  <c r="BO1575" i="2"/>
  <c r="BO1587" i="2"/>
  <c r="BO1599" i="2"/>
  <c r="BO1611" i="2"/>
  <c r="BO1623" i="2"/>
  <c r="BO1635" i="2"/>
  <c r="BO1647" i="2"/>
  <c r="BO1659" i="2"/>
  <c r="BO1671" i="2"/>
  <c r="BO1683" i="2"/>
  <c r="BO1695" i="2"/>
  <c r="BO1707" i="2"/>
  <c r="BO1719" i="2"/>
  <c r="BO1731" i="2"/>
  <c r="BO1432" i="2"/>
  <c r="BO1444" i="2"/>
  <c r="BO1456" i="2"/>
  <c r="BO1468" i="2"/>
  <c r="BO1480" i="2"/>
  <c r="BO1492" i="2"/>
  <c r="BO1504" i="2"/>
  <c r="BO1516" i="2"/>
  <c r="BO1528" i="2"/>
  <c r="BO1540" i="2"/>
  <c r="BO1552" i="2"/>
  <c r="BO1564" i="2"/>
  <c r="BO1576" i="2"/>
  <c r="BO1588" i="2"/>
  <c r="BO1600" i="2"/>
  <c r="BO1612" i="2"/>
  <c r="BO1624" i="2"/>
  <c r="BO1433" i="2"/>
  <c r="BO1445" i="2"/>
  <c r="BO1457" i="2"/>
  <c r="BO1469" i="2"/>
  <c r="BO1481" i="2"/>
  <c r="BO1493" i="2"/>
  <c r="BO1505" i="2"/>
  <c r="BO1517" i="2"/>
  <c r="BO1529" i="2"/>
  <c r="BO1541" i="2"/>
  <c r="BO1553" i="2"/>
  <c r="BO1565" i="2"/>
  <c r="BO1577" i="2"/>
  <c r="BO1589" i="2"/>
  <c r="BO1601" i="2"/>
  <c r="BO1613" i="2"/>
  <c r="BO1625" i="2"/>
  <c r="BO1434" i="2"/>
  <c r="BO1446" i="2"/>
  <c r="BO1458" i="2"/>
  <c r="BO1470" i="2"/>
  <c r="BO1482" i="2"/>
  <c r="BO1494" i="2"/>
  <c r="BO1506" i="2"/>
  <c r="BO1518" i="2"/>
  <c r="BO1530" i="2"/>
  <c r="BO1542" i="2"/>
  <c r="BO1554" i="2"/>
  <c r="BO1566" i="2"/>
  <c r="BO1578" i="2"/>
  <c r="BO1590" i="2"/>
  <c r="BO1602" i="2"/>
  <c r="BO1614" i="2"/>
  <c r="BO1626" i="2"/>
  <c r="BO1435" i="2"/>
  <c r="BO1447" i="2"/>
  <c r="BO1459" i="2"/>
  <c r="BO1471" i="2"/>
  <c r="BO1483" i="2"/>
  <c r="BO1495" i="2"/>
  <c r="BO1507" i="2"/>
  <c r="BO1519" i="2"/>
  <c r="BO1531" i="2"/>
  <c r="BO1543" i="2"/>
  <c r="BO1555" i="2"/>
  <c r="BO1428" i="2"/>
  <c r="BO1440" i="2"/>
  <c r="BO1452" i="2"/>
  <c r="BO1464" i="2"/>
  <c r="BO1476" i="2"/>
  <c r="BO1488" i="2"/>
  <c r="BO1500" i="2"/>
  <c r="BO1512" i="2"/>
  <c r="BO1524" i="2"/>
  <c r="BO1536" i="2"/>
  <c r="BO1424" i="2"/>
  <c r="BO1460" i="2"/>
  <c r="BO1496" i="2"/>
  <c r="BO1532" i="2"/>
  <c r="BO1559" i="2"/>
  <c r="BO1583" i="2"/>
  <c r="BO1607" i="2"/>
  <c r="BO1631" i="2"/>
  <c r="BO1649" i="2"/>
  <c r="BO1664" i="2"/>
  <c r="BO1679" i="2"/>
  <c r="BO1697" i="2"/>
  <c r="BO1712" i="2"/>
  <c r="BO1727" i="2"/>
  <c r="BO1744" i="2"/>
  <c r="BO1758" i="2"/>
  <c r="BO1772" i="2"/>
  <c r="BO1425" i="2"/>
  <c r="BO1461" i="2"/>
  <c r="BO1497" i="2"/>
  <c r="BO1533" i="2"/>
  <c r="BO1560" i="2"/>
  <c r="BO1584" i="2"/>
  <c r="BO1608" i="2"/>
  <c r="BO1632" i="2"/>
  <c r="BO1650" i="2"/>
  <c r="BO1665" i="2"/>
  <c r="BO1680" i="2"/>
  <c r="BO1698" i="2"/>
  <c r="BO1713" i="2"/>
  <c r="BO1728" i="2"/>
  <c r="BO1745" i="2"/>
  <c r="BO1759" i="2"/>
  <c r="BO1773" i="2"/>
  <c r="BO1426" i="2"/>
  <c r="BO1462" i="2"/>
  <c r="BO1498" i="2"/>
  <c r="BO1534" i="2"/>
  <c r="BO1567" i="2"/>
  <c r="BO1591" i="2"/>
  <c r="BO1615" i="2"/>
  <c r="BO1636" i="2"/>
  <c r="BO1651" i="2"/>
  <c r="BO1666" i="2"/>
  <c r="BO1684" i="2"/>
  <c r="BO1699" i="2"/>
  <c r="BO1714" i="2"/>
  <c r="BO1732" i="2"/>
  <c r="BO1746" i="2"/>
  <c r="BO1760" i="2"/>
  <c r="BO1774" i="2"/>
  <c r="BO1427" i="2"/>
  <c r="BO1463" i="2"/>
  <c r="BO1499" i="2"/>
  <c r="BO1535" i="2"/>
  <c r="BO1568" i="2"/>
  <c r="BO1592" i="2"/>
  <c r="BO1616" i="2"/>
  <c r="BO1637" i="2"/>
  <c r="BO1652" i="2"/>
  <c r="BO1667" i="2"/>
  <c r="BO1685" i="2"/>
  <c r="BO1700" i="2"/>
  <c r="BO1715" i="2"/>
  <c r="BO1733" i="2"/>
  <c r="BO1747" i="2"/>
  <c r="BO1761" i="2"/>
  <c r="BO1775" i="2"/>
  <c r="BO1436" i="2"/>
  <c r="BO1472" i="2"/>
  <c r="BO1508" i="2"/>
  <c r="BO1544" i="2"/>
  <c r="BO1569" i="2"/>
  <c r="BO1593" i="2"/>
  <c r="BO1617" i="2"/>
  <c r="BO1638" i="2"/>
  <c r="BO1653" i="2"/>
  <c r="BO1668" i="2"/>
  <c r="BO1686" i="2"/>
  <c r="BO1701" i="2"/>
  <c r="BO1716" i="2"/>
  <c r="BO1734" i="2"/>
  <c r="BO1748" i="2"/>
  <c r="BO1762" i="2"/>
  <c r="BO1437" i="2"/>
  <c r="BO1473" i="2"/>
  <c r="BO1509" i="2"/>
  <c r="BO1545" i="2"/>
  <c r="BO1570" i="2"/>
  <c r="BO1594" i="2"/>
  <c r="BO1618" i="2"/>
  <c r="BO1639" i="2"/>
  <c r="BO1654" i="2"/>
  <c r="BO1672" i="2"/>
  <c r="BO1687" i="2"/>
  <c r="BO1438" i="2"/>
  <c r="BO1474" i="2"/>
  <c r="BO1510" i="2"/>
  <c r="BO1546" i="2"/>
  <c r="BO1571" i="2"/>
  <c r="BO1595" i="2"/>
  <c r="BO1619" i="2"/>
  <c r="BO1640" i="2"/>
  <c r="BO1655" i="2"/>
  <c r="BO1673" i="2"/>
  <c r="BO1688" i="2"/>
  <c r="BO1703" i="2"/>
  <c r="BO1721" i="2"/>
  <c r="BO1736" i="2"/>
  <c r="BO1750" i="2"/>
  <c r="BO1764" i="2"/>
  <c r="BO1439" i="2"/>
  <c r="BO1475" i="2"/>
  <c r="BO1511" i="2"/>
  <c r="BO1547" i="2"/>
  <c r="BO1572" i="2"/>
  <c r="BO1596" i="2"/>
  <c r="BO1620" i="2"/>
  <c r="BO1641" i="2"/>
  <c r="BO1656" i="2"/>
  <c r="BO1674" i="2"/>
  <c r="BO1689" i="2"/>
  <c r="BO1704" i="2"/>
  <c r="BO1722" i="2"/>
  <c r="BO1737" i="2"/>
  <c r="BO1751" i="2"/>
  <c r="BO1767" i="2"/>
  <c r="BO1448" i="2"/>
  <c r="BO1484" i="2"/>
  <c r="BO1520" i="2"/>
  <c r="BO1548" i="2"/>
  <c r="BO1579" i="2"/>
  <c r="BO1603" i="2"/>
  <c r="BO1627" i="2"/>
  <c r="BO1642" i="2"/>
  <c r="BO1660" i="2"/>
  <c r="BO1675" i="2"/>
  <c r="BO1690" i="2"/>
  <c r="BO1449" i="2"/>
  <c r="BO1485" i="2"/>
  <c r="BO1521" i="2"/>
  <c r="BO1556" i="2"/>
  <c r="BO1580" i="2"/>
  <c r="BO1604" i="2"/>
  <c r="BO1628" i="2"/>
  <c r="BO1643" i="2"/>
  <c r="BO1661" i="2"/>
  <c r="BO1676" i="2"/>
  <c r="BO1691" i="2"/>
  <c r="BO1709" i="2"/>
  <c r="BO1724" i="2"/>
  <c r="BO1739" i="2"/>
  <c r="BO1755" i="2"/>
  <c r="BO1769" i="2"/>
  <c r="BO1450" i="2"/>
  <c r="BO1486" i="2"/>
  <c r="BO1522" i="2"/>
  <c r="BO1557" i="2"/>
  <c r="BO1581" i="2"/>
  <c r="BO1605" i="2"/>
  <c r="BO1629" i="2"/>
  <c r="BO1644" i="2"/>
  <c r="BO1662" i="2"/>
  <c r="BO1677" i="2"/>
  <c r="BO1692" i="2"/>
  <c r="BO1451" i="2"/>
  <c r="BO1487" i="2"/>
  <c r="BO1523" i="2"/>
  <c r="BO1558" i="2"/>
  <c r="BO1582" i="2"/>
  <c r="BO1606" i="2"/>
  <c r="BO1630" i="2"/>
  <c r="BO1648" i="2"/>
  <c r="BO1663" i="2"/>
  <c r="BO1678" i="2"/>
  <c r="BO1696" i="2"/>
  <c r="BO1702" i="2"/>
  <c r="BO1749" i="2"/>
  <c r="BO1708" i="2"/>
  <c r="BO1752" i="2"/>
  <c r="BO1710" i="2"/>
  <c r="BO1756" i="2"/>
  <c r="BO1711" i="2"/>
  <c r="BO1757" i="2"/>
  <c r="BO1720" i="2"/>
  <c r="BO1763" i="2"/>
  <c r="BO1723" i="2"/>
  <c r="BO1768" i="2"/>
  <c r="BO1725" i="2"/>
  <c r="BO1770" i="2"/>
  <c r="BO1726" i="2"/>
  <c r="BO1771" i="2"/>
  <c r="BO1735" i="2"/>
  <c r="BO1738" i="2"/>
  <c r="BO1740" i="2"/>
  <c r="BO174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B42C40-F378-0845-944F-4B1FFEF0718E}" keepAlive="1" name="Query - 2025teamgamelogs" description="Connection to the '2025teamgamelogs' query in the workbook." type="5" refreshedVersion="8" background="1" saveData="1">
    <dbPr connection="Provider=Microsoft.Mashup.OleDb.1;Data Source=$Workbook$;Location=2025teamgamelogs;Extended Properties=&quot;&quot;" command="SELECT * FROM [2025teamgamelog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<sst xmlns="http://schemas.openxmlformats.org/spreadsheetml/2006/main" count="19817" uniqueCount="1901">
  <si>
    <t>SEASON_YEAR</t>
  </si>
  <si>
    <t>TEAM_ID</t>
  </si>
  <si>
    <t>TEAM_ABBREVIATION</t>
  </si>
  <si>
    <t>TEAM_NAME</t>
  </si>
  <si>
    <t>GAME_ID</t>
  </si>
  <si>
    <t>GAME_DATE</t>
  </si>
  <si>
    <t>MATCHUP</t>
  </si>
  <si>
    <t>WL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</si>
  <si>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</si>
  <si>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</si>
  <si>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</si>
  <si>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</si>
  <si>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</si>
  <si>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</si>
  <si>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</si>
  <si>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</si>
  <si>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</si>
  <si>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</si>
  <si>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</si>
  <si>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</si>
  <si>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</si>
  <si>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</si>
  <si>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</si>
  <si>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</si>
  <si>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</si>
  <si>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</si>
  <si>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</si>
  <si>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</si>
  <si>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</si>
  <si>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</si>
  <si>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</si>
  <si>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</si>
  <si>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</si>
  <si>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</si>
  <si>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</si>
  <si>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</si>
  <si>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</si>
  <si>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</si>
  <si>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</si>
  <si>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</si>
  <si>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</si>
  <si>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</si>
  <si>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</si>
  <si>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</si>
  <si>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</si>
  <si>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</si>
  <si>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</si>
  <si>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</si>
  <si>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</si>
  <si>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</si>
  <si>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</si>
  <si>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</si>
  <si>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</si>
  <si>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</si>
  <si>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</si>
  <si>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</si>
  <si>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AVAILABLE_FLAG</t>
  </si>
  <si>
    <t>LOCATION</t>
  </si>
  <si>
    <t>SEASON_SEGMENT</t>
  </si>
  <si>
    <t>2024-25</t>
  </si>
  <si>
    <t>LAL</t>
  </si>
  <si>
    <t>Los Angeles Lakers</t>
  </si>
  <si>
    <t>LAL vs. MIN</t>
  </si>
  <si>
    <t>W</t>
  </si>
  <si>
    <t>Home</t>
  </si>
  <si>
    <t>Pre All-Star</t>
  </si>
  <si>
    <t>October</t>
  </si>
  <si>
    <t>NYK</t>
  </si>
  <si>
    <t>New York Knicks</t>
  </si>
  <si>
    <t>NYK @ BOS</t>
  </si>
  <si>
    <t>L</t>
  </si>
  <si>
    <t>Away</t>
  </si>
  <si>
    <t>Minnesota Timberwolves</t>
  </si>
  <si>
    <t>MIN @ LAL</t>
  </si>
  <si>
    <t>BOS</t>
  </si>
  <si>
    <t>Boston Celtics</t>
  </si>
  <si>
    <t>BOS vs. NYK</t>
  </si>
  <si>
    <t>NOP</t>
  </si>
  <si>
    <t>New Orleans Pelicans</t>
  </si>
  <si>
    <t>NOP vs. CHI</t>
  </si>
  <si>
    <t>PHX</t>
  </si>
  <si>
    <t>Phoenix Suns</t>
  </si>
  <si>
    <t>PHX @ LAC</t>
  </si>
  <si>
    <t>ORL</t>
  </si>
  <si>
    <t>Orlando Magic</t>
  </si>
  <si>
    <t>ORL @ MIA</t>
  </si>
  <si>
    <t>CHI</t>
  </si>
  <si>
    <t>Chicago Bulls</t>
  </si>
  <si>
    <t>CHI @ NOP</t>
  </si>
  <si>
    <t>BKN</t>
  </si>
  <si>
    <t>Brooklyn Nets</t>
  </si>
  <si>
    <t>BKN @ ATL</t>
  </si>
  <si>
    <t>ATL</t>
  </si>
  <si>
    <t>Atlanta Hawks</t>
  </si>
  <si>
    <t>ATL vs. BKN</t>
  </si>
  <si>
    <t>TOR</t>
  </si>
  <si>
    <t>Toronto Raptors</t>
  </si>
  <si>
    <t>TOR vs. CLE</t>
  </si>
  <si>
    <t>GSW</t>
  </si>
  <si>
    <t>Golden State Warriors</t>
  </si>
  <si>
    <t>GSW @ POR</t>
  </si>
  <si>
    <t>MIA</t>
  </si>
  <si>
    <t>Miami Heat</t>
  </si>
  <si>
    <t>MIA vs. ORL</t>
  </si>
  <si>
    <t>HOU</t>
  </si>
  <si>
    <t>Houston Rockets</t>
  </si>
  <si>
    <t>HOU vs. CHA</t>
  </si>
  <si>
    <t>DET</t>
  </si>
  <si>
    <t>Detroit Pistons</t>
  </si>
  <si>
    <t>DET vs. IND</t>
  </si>
  <si>
    <t>IND</t>
  </si>
  <si>
    <t>Indiana Pacers</t>
  </si>
  <si>
    <t>IND @ DET</t>
  </si>
  <si>
    <t>MIL</t>
  </si>
  <si>
    <t>Milwaukee Bucks</t>
  </si>
  <si>
    <t>MIL @ PHI</t>
  </si>
  <si>
    <t>POR</t>
  </si>
  <si>
    <t>Portland Trail Blazers</t>
  </si>
  <si>
    <t>POR vs. GSW</t>
  </si>
  <si>
    <t>CLE</t>
  </si>
  <si>
    <t>Cleveland Cavaliers</t>
  </si>
  <si>
    <t>CLE @ TOR</t>
  </si>
  <si>
    <t>CHA</t>
  </si>
  <si>
    <t>Charlotte Hornets</t>
  </si>
  <si>
    <t>CHA @ HOU</t>
  </si>
  <si>
    <t>UTA</t>
  </si>
  <si>
    <t>Utah Jazz</t>
  </si>
  <si>
    <t>UTA vs. MEM</t>
  </si>
  <si>
    <t>MEM</t>
  </si>
  <si>
    <t>Memphis Grizzlies</t>
  </si>
  <si>
    <t>MEM @ UTA</t>
  </si>
  <si>
    <t>LAC</t>
  </si>
  <si>
    <t>LA Clippers</t>
  </si>
  <si>
    <t>LAC vs. PHX</t>
  </si>
  <si>
    <t>PHI</t>
  </si>
  <si>
    <t>Philadelphia 76ers</t>
  </si>
  <si>
    <t>PHI vs. MIL</t>
  </si>
  <si>
    <t>OKC</t>
  </si>
  <si>
    <t>Oklahoma City Thunder</t>
  </si>
  <si>
    <t>OKC @ DEN</t>
  </si>
  <si>
    <t>MIN @ SAC</t>
  </si>
  <si>
    <t>BOS @ WAS</t>
  </si>
  <si>
    <t>SAC</t>
  </si>
  <si>
    <t>Sacramento Kings</t>
  </si>
  <si>
    <t>SAC vs. MIN</t>
  </si>
  <si>
    <t>SAS</t>
  </si>
  <si>
    <t>San Antonio Spurs</t>
  </si>
  <si>
    <t>SAS @ DAL</t>
  </si>
  <si>
    <t>WAS</t>
  </si>
  <si>
    <t>Washington Wizards</t>
  </si>
  <si>
    <t>WAS vs. BOS</t>
  </si>
  <si>
    <t>DEN</t>
  </si>
  <si>
    <t>Denver Nuggets</t>
  </si>
  <si>
    <t>DEN vs. OKC</t>
  </si>
  <si>
    <t>DAL</t>
  </si>
  <si>
    <t>Dallas Mavericks</t>
  </si>
  <si>
    <t>DAL vs. SAS</t>
  </si>
  <si>
    <t>ORL vs. BKN</t>
  </si>
  <si>
    <t>LAL vs. PHX</t>
  </si>
  <si>
    <t>NOP @ POR</t>
  </si>
  <si>
    <t>UTA vs. GSW</t>
  </si>
  <si>
    <t>PHI @ TOR</t>
  </si>
  <si>
    <t>TOR vs. PHI</t>
  </si>
  <si>
    <t>IND @ NYK</t>
  </si>
  <si>
    <t>MEM @ HOU</t>
  </si>
  <si>
    <t>DET @ CLE</t>
  </si>
  <si>
    <t>POR vs. NOP</t>
  </si>
  <si>
    <t>GSW @ UTA</t>
  </si>
  <si>
    <t>BKN @ ORL</t>
  </si>
  <si>
    <t>CLE vs. DET</t>
  </si>
  <si>
    <t>HOU vs. MEM</t>
  </si>
  <si>
    <t>ATL vs. CHA</t>
  </si>
  <si>
    <t>CHA @ ATL</t>
  </si>
  <si>
    <t>MIL vs. CHI</t>
  </si>
  <si>
    <t>NYK vs. IND</t>
  </si>
  <si>
    <t>PHX @ LAL</t>
  </si>
  <si>
    <t>CHI @ MIL</t>
  </si>
  <si>
    <t>DEN vs. LAC</t>
  </si>
  <si>
    <t>SAC @ LAL</t>
  </si>
  <si>
    <t>PHX vs. DAL</t>
  </si>
  <si>
    <t>ORL @ MEM</t>
  </si>
  <si>
    <t>MIN vs. TOR</t>
  </si>
  <si>
    <t>MIA @ CHA</t>
  </si>
  <si>
    <t>CLE @ WAS</t>
  </si>
  <si>
    <t>TOR @ MIN</t>
  </si>
  <si>
    <t>OKC @ CHI</t>
  </si>
  <si>
    <t>DAL @ PHX</t>
  </si>
  <si>
    <t>WAS vs. CLE</t>
  </si>
  <si>
    <t>CHI vs. OKC</t>
  </si>
  <si>
    <t>LAL vs. SAC</t>
  </si>
  <si>
    <t>MEM vs. ORL</t>
  </si>
  <si>
    <t>HOU @ SAS</t>
  </si>
  <si>
    <t>LAC @ DEN</t>
  </si>
  <si>
    <t>BOS @ DET</t>
  </si>
  <si>
    <t>SAS vs. HOU</t>
  </si>
  <si>
    <t>CHA vs. MIA</t>
  </si>
  <si>
    <t>DET vs. BOS</t>
  </si>
  <si>
    <t>GSW vs. LAC</t>
  </si>
  <si>
    <t>PHI @ IND</t>
  </si>
  <si>
    <t>ATL @ OKC</t>
  </si>
  <si>
    <t>BKN vs. MIL</t>
  </si>
  <si>
    <t>IND vs. PHI</t>
  </si>
  <si>
    <t>LAC @ GSW</t>
  </si>
  <si>
    <t>OKC vs. ATL</t>
  </si>
  <si>
    <t>MIL @ BKN</t>
  </si>
  <si>
    <t>ATL vs. WAS</t>
  </si>
  <si>
    <t>MEM vs. CHI</t>
  </si>
  <si>
    <t>TOR vs. DEN</t>
  </si>
  <si>
    <t>MIL @ BOS</t>
  </si>
  <si>
    <t>DET @ MIA</t>
  </si>
  <si>
    <t>CLE @ NYK</t>
  </si>
  <si>
    <t>CHI @ MEM</t>
  </si>
  <si>
    <t>DEN @ TOR</t>
  </si>
  <si>
    <t>PHX vs. LAL</t>
  </si>
  <si>
    <t>BOS vs. MIL</t>
  </si>
  <si>
    <t>POR @ SAC</t>
  </si>
  <si>
    <t>LAL @ PHX</t>
  </si>
  <si>
    <t>IND @ ORL</t>
  </si>
  <si>
    <t>SAC vs. POR</t>
  </si>
  <si>
    <t>WAS @ ATL</t>
  </si>
  <si>
    <t>NYK vs. CLE</t>
  </si>
  <si>
    <t>UTA @ DAL</t>
  </si>
  <si>
    <t>MIA vs. DET</t>
  </si>
  <si>
    <t>DAL vs. UTA</t>
  </si>
  <si>
    <t>ORL vs. IND</t>
  </si>
  <si>
    <t>DAL @ MIN</t>
  </si>
  <si>
    <t>MIN vs. DAL</t>
  </si>
  <si>
    <t>BKN vs. DEN</t>
  </si>
  <si>
    <t>GSW vs. NOP</t>
  </si>
  <si>
    <t>UTA vs. SAC</t>
  </si>
  <si>
    <t>SAC @ UTA</t>
  </si>
  <si>
    <t>DEN @ BKN</t>
  </si>
  <si>
    <t>NOP @ GSW</t>
  </si>
  <si>
    <t>NYK @ MIA</t>
  </si>
  <si>
    <t>MIA vs. NYK</t>
  </si>
  <si>
    <t>CHA vs. TOR</t>
  </si>
  <si>
    <t>PHI vs. DET</t>
  </si>
  <si>
    <t>TOR @ CHA</t>
  </si>
  <si>
    <t>CLE vs. LAL</t>
  </si>
  <si>
    <t>IND vs. BOS</t>
  </si>
  <si>
    <t>CHI vs. ORL</t>
  </si>
  <si>
    <t>MEM vs. BKN</t>
  </si>
  <si>
    <t>SAS @ OKC</t>
  </si>
  <si>
    <t>LAC vs. POR</t>
  </si>
  <si>
    <t>WAS vs. ATL</t>
  </si>
  <si>
    <t>POR @ LAC</t>
  </si>
  <si>
    <t>LAL @ CLE</t>
  </si>
  <si>
    <t>DET @ PHI</t>
  </si>
  <si>
    <t>OKC vs. SAS</t>
  </si>
  <si>
    <t>BOS @ IND</t>
  </si>
  <si>
    <t>ATL @ WAS</t>
  </si>
  <si>
    <t>BKN @ MEM</t>
  </si>
  <si>
    <t>ORL @ CHI</t>
  </si>
  <si>
    <t>DAL vs. HOU</t>
  </si>
  <si>
    <t>MIL @ MEM</t>
  </si>
  <si>
    <t>UTA vs. SAS</t>
  </si>
  <si>
    <t>HOU @ DAL</t>
  </si>
  <si>
    <t>MEM vs. MIL</t>
  </si>
  <si>
    <t>SAS @ UTA</t>
  </si>
  <si>
    <t>TOR vs. LAL</t>
  </si>
  <si>
    <t>November</t>
  </si>
  <si>
    <t>BOS @ CHA</t>
  </si>
  <si>
    <t>DEN @ MIN</t>
  </si>
  <si>
    <t>CLE vs. ORL</t>
  </si>
  <si>
    <t>OKC @ POR</t>
  </si>
  <si>
    <t>SAC @ ATL</t>
  </si>
  <si>
    <t>BKN vs. CHI</t>
  </si>
  <si>
    <t>NYK @ DET</t>
  </si>
  <si>
    <t>NOP vs. IND</t>
  </si>
  <si>
    <t>ORL @ CLE</t>
  </si>
  <si>
    <t>ATL vs. SAC</t>
  </si>
  <si>
    <t>LAL @ TOR</t>
  </si>
  <si>
    <t>CHA vs. BOS</t>
  </si>
  <si>
    <t>MIN vs. DEN</t>
  </si>
  <si>
    <t>CHI @ BKN</t>
  </si>
  <si>
    <t>POR vs. OKC</t>
  </si>
  <si>
    <t>DET vs. NYK</t>
  </si>
  <si>
    <t>IND @ NOP</t>
  </si>
  <si>
    <t>TOR vs. SAC</t>
  </si>
  <si>
    <t>WAS @ MIA</t>
  </si>
  <si>
    <t>MEM @ PHI</t>
  </si>
  <si>
    <t>OKC @ LAC</t>
  </si>
  <si>
    <t>PHI vs. MEM</t>
  </si>
  <si>
    <t>UTA @ DEN</t>
  </si>
  <si>
    <t>SAS vs. MIN</t>
  </si>
  <si>
    <t>GSW @ HOU</t>
  </si>
  <si>
    <t>MIN @ SAS</t>
  </si>
  <si>
    <t>DEN vs. UTA</t>
  </si>
  <si>
    <t>POR @ PHX</t>
  </si>
  <si>
    <t>SAC @ TOR</t>
  </si>
  <si>
    <t>MIA @ WAS</t>
  </si>
  <si>
    <t>MIL vs. CLE</t>
  </si>
  <si>
    <t>HOU vs. GSW</t>
  </si>
  <si>
    <t>CLE @ MIL</t>
  </si>
  <si>
    <t>PHX vs. POR</t>
  </si>
  <si>
    <t>LAC vs. OKC</t>
  </si>
  <si>
    <t>ATL @ NOP</t>
  </si>
  <si>
    <t>NOP vs. ATL</t>
  </si>
  <si>
    <t>DAL vs. ORL</t>
  </si>
  <si>
    <t>ORL @ DAL</t>
  </si>
  <si>
    <t>DET @ BKN</t>
  </si>
  <si>
    <t>BKN vs. DET</t>
  </si>
  <si>
    <t>OKC vs. ORL</t>
  </si>
  <si>
    <t>PHX vs. PHI</t>
  </si>
  <si>
    <t>BKN vs. MEM</t>
  </si>
  <si>
    <t>MIN vs. CHA</t>
  </si>
  <si>
    <t>SAC @ MIA</t>
  </si>
  <si>
    <t>BOS @ ATL</t>
  </si>
  <si>
    <t>CLE vs. MIL</t>
  </si>
  <si>
    <t>MIL @ CLE</t>
  </si>
  <si>
    <t>PHI @ PHX</t>
  </si>
  <si>
    <t>MEM @ BKN</t>
  </si>
  <si>
    <t>ATL vs. BOS</t>
  </si>
  <si>
    <t>HOU vs. NYK</t>
  </si>
  <si>
    <t>DEN vs. TOR</t>
  </si>
  <si>
    <t>CHI vs. UTA</t>
  </si>
  <si>
    <t>TOR @ DEN</t>
  </si>
  <si>
    <t>MIA vs. SAC</t>
  </si>
  <si>
    <t>SAS @ LAC</t>
  </si>
  <si>
    <t>UTA @ CHI</t>
  </si>
  <si>
    <t>WAS vs. GSW</t>
  </si>
  <si>
    <t>NYK @ HOU</t>
  </si>
  <si>
    <t>CHA @ MIN</t>
  </si>
  <si>
    <t>LAL @ DET</t>
  </si>
  <si>
    <t>ORL @ OKC</t>
  </si>
  <si>
    <t>DAL vs. IND</t>
  </si>
  <si>
    <t>LAC vs. SAS</t>
  </si>
  <si>
    <t>POR @ NOP</t>
  </si>
  <si>
    <t>NOP vs. POR</t>
  </si>
  <si>
    <t>GSW @ WAS</t>
  </si>
  <si>
    <t>IND @ DAL</t>
  </si>
  <si>
    <t>DET vs. LAL</t>
  </si>
  <si>
    <t>CHI @ DAL</t>
  </si>
  <si>
    <t>IND vs. ORL</t>
  </si>
  <si>
    <t>NOP vs. CLE</t>
  </si>
  <si>
    <t>PHI @ LAC</t>
  </si>
  <si>
    <t>DAL vs. CHI</t>
  </si>
  <si>
    <t>DET @ CHA</t>
  </si>
  <si>
    <t>CLE @ NOP</t>
  </si>
  <si>
    <t>LAC vs. PHI</t>
  </si>
  <si>
    <t>BOS vs. GSW</t>
  </si>
  <si>
    <t>SAC vs. TOR</t>
  </si>
  <si>
    <t>MEM vs. LAL</t>
  </si>
  <si>
    <t>MIA @ PHX</t>
  </si>
  <si>
    <t>CHA vs. DET</t>
  </si>
  <si>
    <t>HOU vs. SAS</t>
  </si>
  <si>
    <t>TOR @ SAC</t>
  </si>
  <si>
    <t>NYK @ ATL</t>
  </si>
  <si>
    <t>SAS @ HOU</t>
  </si>
  <si>
    <t>LAL @ MEM</t>
  </si>
  <si>
    <t>ATL vs. NYK</t>
  </si>
  <si>
    <t>ORL @ IND</t>
  </si>
  <si>
    <t>GSW @ BOS</t>
  </si>
  <si>
    <t>PHX vs. MIA</t>
  </si>
  <si>
    <t>MIN @ CHI</t>
  </si>
  <si>
    <t>SAS vs. POR</t>
  </si>
  <si>
    <t>CHI vs. MIN</t>
  </si>
  <si>
    <t>POR @ SAS</t>
  </si>
  <si>
    <t>UTA @ MIL</t>
  </si>
  <si>
    <t>MIL vs. UTA</t>
  </si>
  <si>
    <t>IND @ CHA</t>
  </si>
  <si>
    <t>OKC vs. HOU</t>
  </si>
  <si>
    <t>CLE vs. GSW</t>
  </si>
  <si>
    <t>MIL @ NYK</t>
  </si>
  <si>
    <t>HOU @ OKC</t>
  </si>
  <si>
    <t>ATL @ DET</t>
  </si>
  <si>
    <t>LAC @ SAC</t>
  </si>
  <si>
    <t>LAL vs. PHI</t>
  </si>
  <si>
    <t>PHI @ LAL</t>
  </si>
  <si>
    <t>DAL vs. PHX</t>
  </si>
  <si>
    <t>MIA @ DEN</t>
  </si>
  <si>
    <t>PHX @ DAL</t>
  </si>
  <si>
    <t>BKN @ BOS</t>
  </si>
  <si>
    <t>DET vs. ATL</t>
  </si>
  <si>
    <t>ORL vs. NOP</t>
  </si>
  <si>
    <t>CHA vs. IND</t>
  </si>
  <si>
    <t>MIN vs. POR</t>
  </si>
  <si>
    <t>MEM vs. WAS</t>
  </si>
  <si>
    <t>DEN vs. MIA</t>
  </si>
  <si>
    <t>NOP @ ORL</t>
  </si>
  <si>
    <t>NYK vs. MIL</t>
  </si>
  <si>
    <t>BOS vs. BKN</t>
  </si>
  <si>
    <t>GSW @ CLE</t>
  </si>
  <si>
    <t>WAS @ MEM</t>
  </si>
  <si>
    <t>POR @ MIN</t>
  </si>
  <si>
    <t>SAC vs. LAC</t>
  </si>
  <si>
    <t>BKN @ CLE</t>
  </si>
  <si>
    <t>ATL vs. CHI</t>
  </si>
  <si>
    <t>CHI @ ATL</t>
  </si>
  <si>
    <t>UTA @ SAS</t>
  </si>
  <si>
    <t>CLE vs. BKN</t>
  </si>
  <si>
    <t>LAC vs. TOR</t>
  </si>
  <si>
    <t>TOR @ LAC</t>
  </si>
  <si>
    <t>SAS vs. UTA</t>
  </si>
  <si>
    <t>PHI vs. CHA</t>
  </si>
  <si>
    <t>DET vs. HOU</t>
  </si>
  <si>
    <t>MEM @ POR</t>
  </si>
  <si>
    <t>MIL vs. BOS</t>
  </si>
  <si>
    <t>TOR @ LAL</t>
  </si>
  <si>
    <t>CHA @ PHI</t>
  </si>
  <si>
    <t>HOU @ DET</t>
  </si>
  <si>
    <t>WAS @ ORL</t>
  </si>
  <si>
    <t>DAL @ DEN</t>
  </si>
  <si>
    <t>MIN vs. MIA</t>
  </si>
  <si>
    <t>PHX vs. SAC</t>
  </si>
  <si>
    <t>DEN vs. DAL</t>
  </si>
  <si>
    <t>GSW @ OKC</t>
  </si>
  <si>
    <t>SAC @ PHX</t>
  </si>
  <si>
    <t>BOS @ MIL</t>
  </si>
  <si>
    <t>LAL vs. TOR</t>
  </si>
  <si>
    <t>OKC vs. GSW</t>
  </si>
  <si>
    <t>NYK @ IND</t>
  </si>
  <si>
    <t>ORL vs. WAS</t>
  </si>
  <si>
    <t>MIA @ MIN</t>
  </si>
  <si>
    <t>IND vs. NYK</t>
  </si>
  <si>
    <t>POR vs. MEM</t>
  </si>
  <si>
    <t>CHI vs. CLE</t>
  </si>
  <si>
    <t>LAC @ OKC</t>
  </si>
  <si>
    <t>BKN @ NOP</t>
  </si>
  <si>
    <t>HOU vs. WAS</t>
  </si>
  <si>
    <t>OKC vs. LAC</t>
  </si>
  <si>
    <t>CLE @ CHI</t>
  </si>
  <si>
    <t>SAC @ SAS</t>
  </si>
  <si>
    <t>SAS vs. SAC</t>
  </si>
  <si>
    <t>WAS @ HOU</t>
  </si>
  <si>
    <t>NOP vs. BKN</t>
  </si>
  <si>
    <t>NYK @ PHI</t>
  </si>
  <si>
    <t>UTA vs. PHX</t>
  </si>
  <si>
    <t>GSW vs. DAL</t>
  </si>
  <si>
    <t>BOS vs. ATL</t>
  </si>
  <si>
    <t>MIA @ DET</t>
  </si>
  <si>
    <t>ORL vs. CHA</t>
  </si>
  <si>
    <t>PHI vs. NYK</t>
  </si>
  <si>
    <t>CHA @ ORL</t>
  </si>
  <si>
    <t>ATL @ BOS</t>
  </si>
  <si>
    <t>PHX @ UTA</t>
  </si>
  <si>
    <t>DAL @ GSW</t>
  </si>
  <si>
    <t>MIL vs. TOR</t>
  </si>
  <si>
    <t>TOR @ MIL</t>
  </si>
  <si>
    <t>POR vs. MIN</t>
  </si>
  <si>
    <t>DET vs. MIA</t>
  </si>
  <si>
    <t>MIN @ POR</t>
  </si>
  <si>
    <t>LAL vs. MEM</t>
  </si>
  <si>
    <t>CHI @ NYK</t>
  </si>
  <si>
    <t>CLE @ PHI</t>
  </si>
  <si>
    <t>PHX @ SAC</t>
  </si>
  <si>
    <t>SAC vs. PHX</t>
  </si>
  <si>
    <t>BKN vs. BOS</t>
  </si>
  <si>
    <t>DET @ MIL</t>
  </si>
  <si>
    <t>SAS vs. WAS</t>
  </si>
  <si>
    <t>HOU vs. LAC</t>
  </si>
  <si>
    <t>OKC vs. NOP</t>
  </si>
  <si>
    <t>MEM @ LAL</t>
  </si>
  <si>
    <t>BOS @ BKN</t>
  </si>
  <si>
    <t>LAC @ HOU</t>
  </si>
  <si>
    <t>PHI vs. CLE</t>
  </si>
  <si>
    <t>NOP @ OKC</t>
  </si>
  <si>
    <t>WAS @ SAS</t>
  </si>
  <si>
    <t>MIL vs. DET</t>
  </si>
  <si>
    <t>NYK vs. CHI</t>
  </si>
  <si>
    <t>UTA vs. DAL</t>
  </si>
  <si>
    <t>DAL @ UTA</t>
  </si>
  <si>
    <t>CHI @ CLE</t>
  </si>
  <si>
    <t>MEM @ GSW</t>
  </si>
  <si>
    <t>IND vs. MIA</t>
  </si>
  <si>
    <t>GSW vs. MEM</t>
  </si>
  <si>
    <t>ORL vs. PHI</t>
  </si>
  <si>
    <t>DET @ TOR</t>
  </si>
  <si>
    <t>PHI @ ORL</t>
  </si>
  <si>
    <t>CLE vs. CHI</t>
  </si>
  <si>
    <t>MIA @ IND</t>
  </si>
  <si>
    <t>NOP vs. DEN</t>
  </si>
  <si>
    <t>PHX @ OKC</t>
  </si>
  <si>
    <t>SAS vs. LAL</t>
  </si>
  <si>
    <t>BKN @ NYK</t>
  </si>
  <si>
    <t>LAL @ SAS</t>
  </si>
  <si>
    <t>TOR vs. DET</t>
  </si>
  <si>
    <t>NYK vs. BKN</t>
  </si>
  <si>
    <t>DEN @ NOP</t>
  </si>
  <si>
    <t>OKC vs. PHX</t>
  </si>
  <si>
    <t>CHA vs. MIL</t>
  </si>
  <si>
    <t>BOS vs. TOR</t>
  </si>
  <si>
    <t>TOR @ BOS</t>
  </si>
  <si>
    <t>LAL @ NOP</t>
  </si>
  <si>
    <t>UTA @ SAC</t>
  </si>
  <si>
    <t>SAC vs. UTA</t>
  </si>
  <si>
    <t>NOP vs. LAL</t>
  </si>
  <si>
    <t>MIL @ CHA</t>
  </si>
  <si>
    <t>MIN vs. PHX</t>
  </si>
  <si>
    <t>DEN @ MEM</t>
  </si>
  <si>
    <t>CHA @ CLE</t>
  </si>
  <si>
    <t>POR vs. ATL</t>
  </si>
  <si>
    <t>OKC vs. DAL</t>
  </si>
  <si>
    <t>CLE vs. CHA</t>
  </si>
  <si>
    <t>UTA @ LAC</t>
  </si>
  <si>
    <t>WAS vs. DET</t>
  </si>
  <si>
    <t>MEM vs. DEN</t>
  </si>
  <si>
    <t>DAL @ OKC</t>
  </si>
  <si>
    <t>CHI vs. HOU</t>
  </si>
  <si>
    <t>HOU @ CHI</t>
  </si>
  <si>
    <t>ATL @ POR</t>
  </si>
  <si>
    <t>DET @ WAS</t>
  </si>
  <si>
    <t>LAC vs. UTA</t>
  </si>
  <si>
    <t>PHX @ MIN</t>
  </si>
  <si>
    <t>ORL @ PHX</t>
  </si>
  <si>
    <t>GSW @ LAC</t>
  </si>
  <si>
    <t>WAS @ NYK</t>
  </si>
  <si>
    <t>LAC vs. GSW</t>
  </si>
  <si>
    <t>IND @ TOR</t>
  </si>
  <si>
    <t>HOU @ MIL</t>
  </si>
  <si>
    <t>PHI @ MIA</t>
  </si>
  <si>
    <t>NYK vs. WAS</t>
  </si>
  <si>
    <t>DET vs. CHI</t>
  </si>
  <si>
    <t>MIA vs. PHI</t>
  </si>
  <si>
    <t>TOR vs. IND</t>
  </si>
  <si>
    <t>ATL @ SAC</t>
  </si>
  <si>
    <t>MIL vs. HOU</t>
  </si>
  <si>
    <t>PHX vs. ORL</t>
  </si>
  <si>
    <t>CHI @ DET</t>
  </si>
  <si>
    <t>SAC vs. ATL</t>
  </si>
  <si>
    <t>DAL vs. NOP</t>
  </si>
  <si>
    <t>NOP @ DAL</t>
  </si>
  <si>
    <t>SAS vs. OKC</t>
  </si>
  <si>
    <t>BKN vs. CHA</t>
  </si>
  <si>
    <t>BOS vs. CLE</t>
  </si>
  <si>
    <t>OKC @ SAS</t>
  </si>
  <si>
    <t>LAL vs. UTA</t>
  </si>
  <si>
    <t>UTA @ LAL</t>
  </si>
  <si>
    <t>CHA @ BKN</t>
  </si>
  <si>
    <t>CLE @ BOS</t>
  </si>
  <si>
    <t>NYK @ PHX</t>
  </si>
  <si>
    <t>PHI @ MEM</t>
  </si>
  <si>
    <t>LAC vs. ORL</t>
  </si>
  <si>
    <t>IND @ HOU</t>
  </si>
  <si>
    <t>POR @ OKC</t>
  </si>
  <si>
    <t>HOU vs. IND</t>
  </si>
  <si>
    <t>PHX vs. NYK</t>
  </si>
  <si>
    <t>ATL @ GSW</t>
  </si>
  <si>
    <t>GSW vs. ATL</t>
  </si>
  <si>
    <t>CLE vs. NOP</t>
  </si>
  <si>
    <t>OKC vs. POR</t>
  </si>
  <si>
    <t>MEM vs. PHI</t>
  </si>
  <si>
    <t>ORL @ LAC</t>
  </si>
  <si>
    <t>NOP @ CLE</t>
  </si>
  <si>
    <t>MIN @ TOR</t>
  </si>
  <si>
    <t>TOR vs. MIN</t>
  </si>
  <si>
    <t>ORL @ LAL</t>
  </si>
  <si>
    <t>LAL vs. ORL</t>
  </si>
  <si>
    <t>MIL vs. IND</t>
  </si>
  <si>
    <t>ATL @ CHI</t>
  </si>
  <si>
    <t>HOU vs. POR</t>
  </si>
  <si>
    <t>SAC @ LAC</t>
  </si>
  <si>
    <t>POR @ HOU</t>
  </si>
  <si>
    <t>CHI vs. ATL</t>
  </si>
  <si>
    <t>NOP vs. GSW</t>
  </si>
  <si>
    <t>IND @ MIL</t>
  </si>
  <si>
    <t>LAC vs. SAC</t>
  </si>
  <si>
    <t>PHI vs. BKN</t>
  </si>
  <si>
    <t>GSW @ NOP</t>
  </si>
  <si>
    <t>BKN @ PHI</t>
  </si>
  <si>
    <t>ORL vs. DET</t>
  </si>
  <si>
    <t>MEM @ CHI</t>
  </si>
  <si>
    <t>NYK @ UTA</t>
  </si>
  <si>
    <t>SAS vs. GSW</t>
  </si>
  <si>
    <t>CHI vs. MEM</t>
  </si>
  <si>
    <t>LAL vs. DEN</t>
  </si>
  <si>
    <t>CHA @ MIL</t>
  </si>
  <si>
    <t>DEN @ LAL</t>
  </si>
  <si>
    <t>GSW @ SAS</t>
  </si>
  <si>
    <t>DET @ ORL</t>
  </si>
  <si>
    <t>UTA vs. NYK</t>
  </si>
  <si>
    <t>MIL vs. CHA</t>
  </si>
  <si>
    <t>WAS @ IND</t>
  </si>
  <si>
    <t>BOS vs. MIN</t>
  </si>
  <si>
    <t>MIN @ BOS</t>
  </si>
  <si>
    <t>IND vs. WAS</t>
  </si>
  <si>
    <t>SAC vs. BKN</t>
  </si>
  <si>
    <t>TOR @ CLE</t>
  </si>
  <si>
    <t>LAC @ PHI</t>
  </si>
  <si>
    <t>MIA vs. DAL</t>
  </si>
  <si>
    <t>BKN @ SAC</t>
  </si>
  <si>
    <t>CLE vs. TOR</t>
  </si>
  <si>
    <t>DAL @ MIA</t>
  </si>
  <si>
    <t>PHI vs. LAC</t>
  </si>
  <si>
    <t>POR @ MEM</t>
  </si>
  <si>
    <t>GSW vs. BKN</t>
  </si>
  <si>
    <t>DAL @ ATL</t>
  </si>
  <si>
    <t>NYK @ DEN</t>
  </si>
  <si>
    <t>LAC @ BOS</t>
  </si>
  <si>
    <t>IND vs. NOP</t>
  </si>
  <si>
    <t>DEN vs. NYK</t>
  </si>
  <si>
    <t>OKC @ SAC</t>
  </si>
  <si>
    <t>NOP @ IND</t>
  </si>
  <si>
    <t>DET vs. TOR</t>
  </si>
  <si>
    <t>MEM vs. POR</t>
  </si>
  <si>
    <t>SAC vs. OKC</t>
  </si>
  <si>
    <t>ORL @ CHA</t>
  </si>
  <si>
    <t>TOR @ DET</t>
  </si>
  <si>
    <t>BOS vs. LAC</t>
  </si>
  <si>
    <t>ATL vs. DAL</t>
  </si>
  <si>
    <t>CHA vs. ORL</t>
  </si>
  <si>
    <t>BKN @ GSW</t>
  </si>
  <si>
    <t>MIN vs. HOU</t>
  </si>
  <si>
    <t>MIL @ MIA</t>
  </si>
  <si>
    <t>HOU @ MIN</t>
  </si>
  <si>
    <t>WAS vs. CHI</t>
  </si>
  <si>
    <t>MIA vs. MIL</t>
  </si>
  <si>
    <t>CHI @ WAS</t>
  </si>
  <si>
    <t>CLE vs. ATL</t>
  </si>
  <si>
    <t>GSW vs. OKC</t>
  </si>
  <si>
    <t>CHI @ ORL</t>
  </si>
  <si>
    <t>HOU @ PHI</t>
  </si>
  <si>
    <t>DEN @ UTA</t>
  </si>
  <si>
    <t>IND vs. POR</t>
  </si>
  <si>
    <t>MEM vs. DET</t>
  </si>
  <si>
    <t>SAC @ MIN</t>
  </si>
  <si>
    <t>ATL @ CLE</t>
  </si>
  <si>
    <t>PHX vs. BKN</t>
  </si>
  <si>
    <t>TOR @ NOP</t>
  </si>
  <si>
    <t>NYK @ DAL</t>
  </si>
  <si>
    <t>LAC @ WAS</t>
  </si>
  <si>
    <t>ORL vs. CHI</t>
  </si>
  <si>
    <t>OKC @ GSW</t>
  </si>
  <si>
    <t>PHI vs. HOU</t>
  </si>
  <si>
    <t>POR @ IND</t>
  </si>
  <si>
    <t>DAL vs. NYK</t>
  </si>
  <si>
    <t>DET @ MEM</t>
  </si>
  <si>
    <t>MIN vs. SAC</t>
  </si>
  <si>
    <t>WAS vs. LAC</t>
  </si>
  <si>
    <t>BKN @ PHX</t>
  </si>
  <si>
    <t>UTA vs. DEN</t>
  </si>
  <si>
    <t>NOP vs. TOR</t>
  </si>
  <si>
    <t>ATL vs. CLE</t>
  </si>
  <si>
    <t>DET @ IND</t>
  </si>
  <si>
    <t>ORL @ BKN</t>
  </si>
  <si>
    <t>IND vs. DET</t>
  </si>
  <si>
    <t>MEM vs. NOP</t>
  </si>
  <si>
    <t>CLE @ ATL</t>
  </si>
  <si>
    <t>BKN vs. ORL</t>
  </si>
  <si>
    <t>MIA vs. TOR</t>
  </si>
  <si>
    <t>NOP @ MEM</t>
  </si>
  <si>
    <t>CHA vs. NYK</t>
  </si>
  <si>
    <t>OKC @ LAL</t>
  </si>
  <si>
    <t>NYK @ CHA</t>
  </si>
  <si>
    <t>TOR @ MIA</t>
  </si>
  <si>
    <t>POR vs. SAC</t>
  </si>
  <si>
    <t>CHI vs. BOS</t>
  </si>
  <si>
    <t>SAC @ POR</t>
  </si>
  <si>
    <t>BOS @ CHI</t>
  </si>
  <si>
    <t>MIN vs. LAC</t>
  </si>
  <si>
    <t>LAL vs. OKC</t>
  </si>
  <si>
    <t>LAC @ MIN</t>
  </si>
  <si>
    <t>PHX vs. GSW</t>
  </si>
  <si>
    <t>GSW @ PHX</t>
  </si>
  <si>
    <t>DET vs. PHI</t>
  </si>
  <si>
    <t>CHA vs. ATL</t>
  </si>
  <si>
    <t>PHI @ DET</t>
  </si>
  <si>
    <t>ATL @ CHA</t>
  </si>
  <si>
    <t>WAS @ MIL</t>
  </si>
  <si>
    <t>MIL vs. WAS</t>
  </si>
  <si>
    <t>UTA vs. LAL</t>
  </si>
  <si>
    <t>December</t>
  </si>
  <si>
    <t>NYK vs. NOP</t>
  </si>
  <si>
    <t>LAC vs. DEN</t>
  </si>
  <si>
    <t>POR vs. DAL</t>
  </si>
  <si>
    <t>MEM vs. IND</t>
  </si>
  <si>
    <t>TOR vs. MIA</t>
  </si>
  <si>
    <t>HOU vs. OKC</t>
  </si>
  <si>
    <t>IND @ MEM</t>
  </si>
  <si>
    <t>BOS @ CLE</t>
  </si>
  <si>
    <t>CLE vs. BOS</t>
  </si>
  <si>
    <t>DEN @ LAC</t>
  </si>
  <si>
    <t>SAS @ SAC</t>
  </si>
  <si>
    <t>OKC @ HOU</t>
  </si>
  <si>
    <t>MIA @ TOR</t>
  </si>
  <si>
    <t>SAC vs. SAS</t>
  </si>
  <si>
    <t>NOP @ NYK</t>
  </si>
  <si>
    <t>LAL @ UTA</t>
  </si>
  <si>
    <t>DAL @ POR</t>
  </si>
  <si>
    <t>MIN vs. LAL</t>
  </si>
  <si>
    <t>CHI vs. BKN</t>
  </si>
  <si>
    <t>LAL @ MIN</t>
  </si>
  <si>
    <t>ATL vs. NOP</t>
  </si>
  <si>
    <t>BOS vs. MIA</t>
  </si>
  <si>
    <t>NOP @ ATL</t>
  </si>
  <si>
    <t>MIA @ BOS</t>
  </si>
  <si>
    <t>BKN @ CHI</t>
  </si>
  <si>
    <t>CLE vs. WAS</t>
  </si>
  <si>
    <t>SAC vs. HOU</t>
  </si>
  <si>
    <t>PHX vs. SAS</t>
  </si>
  <si>
    <t>DEN vs. GSW</t>
  </si>
  <si>
    <t>OKC vs. UTA</t>
  </si>
  <si>
    <t>WAS @ CLE</t>
  </si>
  <si>
    <t>HOU @ SAC</t>
  </si>
  <si>
    <t>UTA @ OKC</t>
  </si>
  <si>
    <t>PHI @ CHA</t>
  </si>
  <si>
    <t>ORL @ NYK</t>
  </si>
  <si>
    <t>SAS @ PHX</t>
  </si>
  <si>
    <t>GSW @ DEN</t>
  </si>
  <si>
    <t>MEM @ DAL</t>
  </si>
  <si>
    <t>NYK vs. ORL</t>
  </si>
  <si>
    <t>CHA vs. PHI</t>
  </si>
  <si>
    <t>DAL vs. MEM</t>
  </si>
  <si>
    <t>DET vs. MIL</t>
  </si>
  <si>
    <t>MIL @ DET</t>
  </si>
  <si>
    <t>BKN vs. IND</t>
  </si>
  <si>
    <t>ATL @ MIL</t>
  </si>
  <si>
    <t>MIN @ LAC</t>
  </si>
  <si>
    <t>LAC vs. MIN</t>
  </si>
  <si>
    <t>BOS vs. DET</t>
  </si>
  <si>
    <t>MIA vs. LAL</t>
  </si>
  <si>
    <t>IND @ BKN</t>
  </si>
  <si>
    <t>DET @ BOS</t>
  </si>
  <si>
    <t>MIL vs. ATL</t>
  </si>
  <si>
    <t>ORL @ PHI</t>
  </si>
  <si>
    <t>PHI vs. ORL</t>
  </si>
  <si>
    <t>LAL @ MIA</t>
  </si>
  <si>
    <t>CLE vs. DEN</t>
  </si>
  <si>
    <t>HOU @ GSW</t>
  </si>
  <si>
    <t>NOP vs. PHX</t>
  </si>
  <si>
    <t>PHX @ NOP</t>
  </si>
  <si>
    <t>OKC @ TOR</t>
  </si>
  <si>
    <t>CHI @ SAS</t>
  </si>
  <si>
    <t>NYK vs. CHA</t>
  </si>
  <si>
    <t>GSW vs. HOU</t>
  </si>
  <si>
    <t>SAC @ MEM</t>
  </si>
  <si>
    <t>MEM vs. SAC</t>
  </si>
  <si>
    <t>DAL @ WAS</t>
  </si>
  <si>
    <t>TOR vs. OKC</t>
  </si>
  <si>
    <t>SAS vs. CHI</t>
  </si>
  <si>
    <t>DEN @ CLE</t>
  </si>
  <si>
    <t>CHA @ NYK</t>
  </si>
  <si>
    <t>WAS vs. DAL</t>
  </si>
  <si>
    <t>LAL @ ATL</t>
  </si>
  <si>
    <t>MIN @ GSW</t>
  </si>
  <si>
    <t>UTA @ POR</t>
  </si>
  <si>
    <t>CHI vs. IND</t>
  </si>
  <si>
    <t>IND @ CHI</t>
  </si>
  <si>
    <t>POR vs. UTA</t>
  </si>
  <si>
    <t>GSW vs. MIN</t>
  </si>
  <si>
    <t>ATL vs. LAL</t>
  </si>
  <si>
    <t>BOS vs. MEM</t>
  </si>
  <si>
    <t>MIA vs. PHX</t>
  </si>
  <si>
    <t>NOP vs. OKC</t>
  </si>
  <si>
    <t>WAS vs. DEN</t>
  </si>
  <si>
    <t>TOR vs. DAL</t>
  </si>
  <si>
    <t>CLE @ CHA</t>
  </si>
  <si>
    <t>PHX @ MIA</t>
  </si>
  <si>
    <t>DET @ NYK</t>
  </si>
  <si>
    <t>MEM @ BOS</t>
  </si>
  <si>
    <t>DAL @ TOR</t>
  </si>
  <si>
    <t>NYK vs. DET</t>
  </si>
  <si>
    <t>CHA vs. CLE</t>
  </si>
  <si>
    <t>DEN @ WAS</t>
  </si>
  <si>
    <t>OKC @ NOP</t>
  </si>
  <si>
    <t>LAL vs. POR</t>
  </si>
  <si>
    <t>POR @ LAL</t>
  </si>
  <si>
    <t>HOU @ LAC</t>
  </si>
  <si>
    <t>ATL vs. DEN</t>
  </si>
  <si>
    <t>MEM @ WAS</t>
  </si>
  <si>
    <t>MIA vs. CLE</t>
  </si>
  <si>
    <t>CLE @ MIA</t>
  </si>
  <si>
    <t>PHI @ CHI</t>
  </si>
  <si>
    <t>NOP @ SAS</t>
  </si>
  <si>
    <t>CHA @ IND</t>
  </si>
  <si>
    <t>CHI vs. PHI</t>
  </si>
  <si>
    <t>ORL vs. PHX</t>
  </si>
  <si>
    <t>IND vs. CHA</t>
  </si>
  <si>
    <t>SAS vs. NOP</t>
  </si>
  <si>
    <t>LAC vs. HOU</t>
  </si>
  <si>
    <t>DEN @ ATL</t>
  </si>
  <si>
    <t>WAS vs. MEM</t>
  </si>
  <si>
    <t>PHX @ ORL</t>
  </si>
  <si>
    <t>NYK @ TOR</t>
  </si>
  <si>
    <t>TOR vs. NYK</t>
  </si>
  <si>
    <t>MIL vs. ORL</t>
  </si>
  <si>
    <t>ORL @ MIL</t>
  </si>
  <si>
    <t>ATL @ NYK</t>
  </si>
  <si>
    <t>NYK vs. ATL</t>
  </si>
  <si>
    <t>NOP vs. SAC</t>
  </si>
  <si>
    <t>SAC @ NOP</t>
  </si>
  <si>
    <t>CHA @ CHI</t>
  </si>
  <si>
    <t>POR vs. SAS</t>
  </si>
  <si>
    <t>PHI vs. IND</t>
  </si>
  <si>
    <t>IND @ PHI</t>
  </si>
  <si>
    <t>CHI vs. CHA</t>
  </si>
  <si>
    <t>SAS @ POR</t>
  </si>
  <si>
    <t>MIL @ ATL</t>
  </si>
  <si>
    <t>NYK @ ORL</t>
  </si>
  <si>
    <t>ORL vs. NYK</t>
  </si>
  <si>
    <t>DEN @ SAC</t>
  </si>
  <si>
    <t>BKN vs. CLE</t>
  </si>
  <si>
    <t>CLE @ BKN</t>
  </si>
  <si>
    <t>CHI @ TOR</t>
  </si>
  <si>
    <t>SAC vs. DEN</t>
  </si>
  <si>
    <t>TOR vs. CHI</t>
  </si>
  <si>
    <t>CHI @ BOS</t>
  </si>
  <si>
    <t>CHA @ WAS</t>
  </si>
  <si>
    <t>LAC @ DAL</t>
  </si>
  <si>
    <t>SAC vs. LAL</t>
  </si>
  <si>
    <t>IND @ PHX</t>
  </si>
  <si>
    <t>UTA @ DET</t>
  </si>
  <si>
    <t>MEM vs. GSW</t>
  </si>
  <si>
    <t>HOU vs. NOP</t>
  </si>
  <si>
    <t>LAL @ SAC</t>
  </si>
  <si>
    <t>NYK @ MIN</t>
  </si>
  <si>
    <t>OKC @ ORL</t>
  </si>
  <si>
    <t>DEN @ POR</t>
  </si>
  <si>
    <t>ORL vs. OKC</t>
  </si>
  <si>
    <t>SAS vs. ATL</t>
  </si>
  <si>
    <t>WAS vs. CHA</t>
  </si>
  <si>
    <t>PHX vs. IND</t>
  </si>
  <si>
    <t>POR vs. DEN</t>
  </si>
  <si>
    <t>TOR vs. BKN</t>
  </si>
  <si>
    <t>DET vs. UTA</t>
  </si>
  <si>
    <t>BOS vs. CHI</t>
  </si>
  <si>
    <t>BKN @ TOR</t>
  </si>
  <si>
    <t>NOP @ HOU</t>
  </si>
  <si>
    <t>MIN vs. NYK</t>
  </si>
  <si>
    <t>ATL @ SAS</t>
  </si>
  <si>
    <t>DAL vs. LAC</t>
  </si>
  <si>
    <t>GSW @ MEM</t>
  </si>
  <si>
    <t>OKC @ MIA</t>
  </si>
  <si>
    <t>MIA vs. OKC</t>
  </si>
  <si>
    <t>UTA @ BKN</t>
  </si>
  <si>
    <t>MIA @ ORL</t>
  </si>
  <si>
    <t>PHX vs. DET</t>
  </si>
  <si>
    <t>GSW @ MIN</t>
  </si>
  <si>
    <t>ATL vs. MEM</t>
  </si>
  <si>
    <t>NOP vs. NYK</t>
  </si>
  <si>
    <t>PHI @ CLE</t>
  </si>
  <si>
    <t>BKN vs. UTA</t>
  </si>
  <si>
    <t>ORL vs. MIA</t>
  </si>
  <si>
    <t>CLE vs. PHI</t>
  </si>
  <si>
    <t>MIN vs. GSW</t>
  </si>
  <si>
    <t>MEM @ ATL</t>
  </si>
  <si>
    <t>NYK @ NOP</t>
  </si>
  <si>
    <t>DET @ PHX</t>
  </si>
  <si>
    <t>TOR vs. HOU</t>
  </si>
  <si>
    <t>SAC vs. IND</t>
  </si>
  <si>
    <t>HOU @ TOR</t>
  </si>
  <si>
    <t>IND @ SAC</t>
  </si>
  <si>
    <t>CLE vs. UTA</t>
  </si>
  <si>
    <t>MIL @ CHI</t>
  </si>
  <si>
    <t>LAL vs. DET</t>
  </si>
  <si>
    <t>NYK vs. TOR</t>
  </si>
  <si>
    <t>BOS @ ORL</t>
  </si>
  <si>
    <t>ATL vs. MIN</t>
  </si>
  <si>
    <t>MIN @ ATL</t>
  </si>
  <si>
    <t>POR @ DAL</t>
  </si>
  <si>
    <t>MEM vs. LAC</t>
  </si>
  <si>
    <t>TOR @ NYK</t>
  </si>
  <si>
    <t>BKN @ MIA</t>
  </si>
  <si>
    <t>HOU @ CHA</t>
  </si>
  <si>
    <t>SAS @ PHI</t>
  </si>
  <si>
    <t>CHI vs. MIL</t>
  </si>
  <si>
    <t>IND @ GSW</t>
  </si>
  <si>
    <t>OKC vs. WAS</t>
  </si>
  <si>
    <t>DAL vs. POR</t>
  </si>
  <si>
    <t>GSW vs. IND</t>
  </si>
  <si>
    <t>PHI vs. SAS</t>
  </si>
  <si>
    <t>LAC @ MEM</t>
  </si>
  <si>
    <t>ORL vs. BOS</t>
  </si>
  <si>
    <t>DEN vs. PHX</t>
  </si>
  <si>
    <t>WAS @ OKC</t>
  </si>
  <si>
    <t>CHA vs. HOU</t>
  </si>
  <si>
    <t>MIA vs. BKN</t>
  </si>
  <si>
    <t>DET @ LAL</t>
  </si>
  <si>
    <t>PHX @ DEN</t>
  </si>
  <si>
    <t>UTA @ CLE</t>
  </si>
  <si>
    <t>NYK vs. SAS</t>
  </si>
  <si>
    <t>LAL @ GSW</t>
  </si>
  <si>
    <t>SAS @ NYK</t>
  </si>
  <si>
    <t>PHI @ BOS</t>
  </si>
  <si>
    <t>BOS vs. PHI</t>
  </si>
  <si>
    <t>PHX vs. DEN</t>
  </si>
  <si>
    <t>DAL vs. MIN</t>
  </si>
  <si>
    <t>DEN @ PHX</t>
  </si>
  <si>
    <t>GSW vs. LAL</t>
  </si>
  <si>
    <t>MIN @ DAL</t>
  </si>
  <si>
    <t>SAC vs. DET</t>
  </si>
  <si>
    <t>NOP vs. HOU</t>
  </si>
  <si>
    <t>BKN @ MIL</t>
  </si>
  <si>
    <t>TOR @ MEM</t>
  </si>
  <si>
    <t>IND vs. OKC</t>
  </si>
  <si>
    <t>MIL vs. BKN</t>
  </si>
  <si>
    <t>HOU @ NOP</t>
  </si>
  <si>
    <t>MEM vs. TOR</t>
  </si>
  <si>
    <t>OKC @ IND</t>
  </si>
  <si>
    <t>DET @ SAC</t>
  </si>
  <si>
    <t>MEM @ NOP</t>
  </si>
  <si>
    <t>BKN vs. SAS</t>
  </si>
  <si>
    <t>CLE @ DEN</t>
  </si>
  <si>
    <t>SAS @ BKN</t>
  </si>
  <si>
    <t>DEN vs. CLE</t>
  </si>
  <si>
    <t>BOS vs. IND</t>
  </si>
  <si>
    <t>IND @ BOS</t>
  </si>
  <si>
    <t>MIN @ HOU</t>
  </si>
  <si>
    <t>HOU vs. MIN</t>
  </si>
  <si>
    <t>NOP vs. MEM</t>
  </si>
  <si>
    <t>PHI @ UTA</t>
  </si>
  <si>
    <t>GSW vs. PHX</t>
  </si>
  <si>
    <t>DEN vs. DET</t>
  </si>
  <si>
    <t>OKC @ CHA</t>
  </si>
  <si>
    <t>UTA vs. PHI</t>
  </si>
  <si>
    <t>WAS vs. NYK</t>
  </si>
  <si>
    <t>NYK @ WAS</t>
  </si>
  <si>
    <t>CHA vs. OKC</t>
  </si>
  <si>
    <t>PHX @ GSW</t>
  </si>
  <si>
    <t>MIA @ ATL</t>
  </si>
  <si>
    <t>ATL vs. MIA</t>
  </si>
  <si>
    <t>DET @ DEN</t>
  </si>
  <si>
    <t>ATL @ TOR</t>
  </si>
  <si>
    <t>MIN vs. SAS</t>
  </si>
  <si>
    <t>MIA @ HOU</t>
  </si>
  <si>
    <t>SAS @ MIN</t>
  </si>
  <si>
    <t>HOU vs. MIA</t>
  </si>
  <si>
    <t>OKC vs. MEM</t>
  </si>
  <si>
    <t>TOR vs. ATL</t>
  </si>
  <si>
    <t>MEM @ OKC</t>
  </si>
  <si>
    <t>NOP vs. LAC</t>
  </si>
  <si>
    <t>SAC vs. DAL</t>
  </si>
  <si>
    <t>CLE @ GSW</t>
  </si>
  <si>
    <t>DAL @ SAC</t>
  </si>
  <si>
    <t>GSW vs. CLE</t>
  </si>
  <si>
    <t>LAC @ NOP</t>
  </si>
  <si>
    <t>POR vs. PHI</t>
  </si>
  <si>
    <t>CHA vs. CHI</t>
  </si>
  <si>
    <t>PHI @ POR</t>
  </si>
  <si>
    <t>CHI @ CHA</t>
  </si>
  <si>
    <t>LAC @ SAS</t>
  </si>
  <si>
    <t>MIL @ IND</t>
  </si>
  <si>
    <t>MEM @ PHX</t>
  </si>
  <si>
    <t>LAL vs. CLE</t>
  </si>
  <si>
    <t>PHX vs. MEM</t>
  </si>
  <si>
    <t>MIN @ OKC</t>
  </si>
  <si>
    <t>OKC vs. MIN</t>
  </si>
  <si>
    <t>IND vs. MIL</t>
  </si>
  <si>
    <t>CLE @ LAL</t>
  </si>
  <si>
    <t>SAS vs. LAC</t>
  </si>
  <si>
    <t>HOU vs. DAL</t>
  </si>
  <si>
    <t>January</t>
  </si>
  <si>
    <t>DEN vs. ATL</t>
  </si>
  <si>
    <t>ORL @ DET</t>
  </si>
  <si>
    <t>NYK vs. UTA</t>
  </si>
  <si>
    <t>NOP @ MIA</t>
  </si>
  <si>
    <t>UTA @ NYK</t>
  </si>
  <si>
    <t>DET vs. ORL</t>
  </si>
  <si>
    <t>DAL @ HOU</t>
  </si>
  <si>
    <t>ATL @ DEN</t>
  </si>
  <si>
    <t>MIA vs. NOP</t>
  </si>
  <si>
    <t>PHI @ SAC</t>
  </si>
  <si>
    <t>SAC vs. PHI</t>
  </si>
  <si>
    <t>IND @ MIA</t>
  </si>
  <si>
    <t>MIA vs. IND</t>
  </si>
  <si>
    <t>BOS @ MIN</t>
  </si>
  <si>
    <t>GSW vs. PHI</t>
  </si>
  <si>
    <t>PHI @ GSW</t>
  </si>
  <si>
    <t>MIN vs. BOS</t>
  </si>
  <si>
    <t>CHA @ DET</t>
  </si>
  <si>
    <t>LAL vs. ATL</t>
  </si>
  <si>
    <t>BOS @ HOU</t>
  </si>
  <si>
    <t>TOR vs. ORL</t>
  </si>
  <si>
    <t>CLE @ DAL</t>
  </si>
  <si>
    <t>NOP vs. WAS</t>
  </si>
  <si>
    <t>DEN vs. SAS</t>
  </si>
  <si>
    <t>NYK @ OKC</t>
  </si>
  <si>
    <t>ORL @ TOR</t>
  </si>
  <si>
    <t>SAS @ DEN</t>
  </si>
  <si>
    <t>DET vs. CHA</t>
  </si>
  <si>
    <t>ATL @ LAL</t>
  </si>
  <si>
    <t>MEM @ SAC</t>
  </si>
  <si>
    <t>SAC vs. MEM</t>
  </si>
  <si>
    <t>WAS @ NOP</t>
  </si>
  <si>
    <t>DAL vs. CLE</t>
  </si>
  <si>
    <t>OKC vs. NYK</t>
  </si>
  <si>
    <t>HOU vs. BOS</t>
  </si>
  <si>
    <t>MIN @ DET</t>
  </si>
  <si>
    <t>PHX @ IND</t>
  </si>
  <si>
    <t>SAS vs. DEN</t>
  </si>
  <si>
    <t>UTA @ MIA</t>
  </si>
  <si>
    <t>POR @ MIL</t>
  </si>
  <si>
    <t>PHI @ BKN</t>
  </si>
  <si>
    <t>MIA vs. UTA</t>
  </si>
  <si>
    <t>DET vs. MIN</t>
  </si>
  <si>
    <t>IND vs. PHX</t>
  </si>
  <si>
    <t>NYK @ CHI</t>
  </si>
  <si>
    <t>MIL vs. POR</t>
  </si>
  <si>
    <t>BKN vs. PHI</t>
  </si>
  <si>
    <t>LAC vs. ATL</t>
  </si>
  <si>
    <t>CHI vs. NYK</t>
  </si>
  <si>
    <t>DEN @ SAS</t>
  </si>
  <si>
    <t>ATL @ LAC</t>
  </si>
  <si>
    <t>LAL @ HOU</t>
  </si>
  <si>
    <t>GSW vs. SAC</t>
  </si>
  <si>
    <t>OKC vs. BOS</t>
  </si>
  <si>
    <t>BOS @ OKC</t>
  </si>
  <si>
    <t>HOU vs. LAL</t>
  </si>
  <si>
    <t>WAS vs. NOP</t>
  </si>
  <si>
    <t>SAC @ GSW</t>
  </si>
  <si>
    <t>NOP @ WAS</t>
  </si>
  <si>
    <t>ORL vs. UTA</t>
  </si>
  <si>
    <t>UTA @ ORL</t>
  </si>
  <si>
    <t>SAC vs. MIA</t>
  </si>
  <si>
    <t>DET vs. POR</t>
  </si>
  <si>
    <t>PHI vs. PHX</t>
  </si>
  <si>
    <t>MIL @ TOR</t>
  </si>
  <si>
    <t>PHX @ PHI</t>
  </si>
  <si>
    <t>POR @ DET</t>
  </si>
  <si>
    <t>MEM vs. DAL</t>
  </si>
  <si>
    <t>SAS @ CHI</t>
  </si>
  <si>
    <t>DAL @ MEM</t>
  </si>
  <si>
    <t>TOR vs. MIL</t>
  </si>
  <si>
    <t>CHI vs. SAS</t>
  </si>
  <si>
    <t>MIA @ SAC</t>
  </si>
  <si>
    <t>MIA @ GSW</t>
  </si>
  <si>
    <t>UTA vs. ATL</t>
  </si>
  <si>
    <t>HOU @ WAS</t>
  </si>
  <si>
    <t>LAL @ DAL</t>
  </si>
  <si>
    <t>WAS vs. HOU</t>
  </si>
  <si>
    <t>PHX @ CHA</t>
  </si>
  <si>
    <t>ATL @ UTA</t>
  </si>
  <si>
    <t>DAL vs. LAL</t>
  </si>
  <si>
    <t>GSW vs. MIA</t>
  </si>
  <si>
    <t>CHA vs. PHX</t>
  </si>
  <si>
    <t>DEN vs. BOS</t>
  </si>
  <si>
    <t>MIN @ NOP</t>
  </si>
  <si>
    <t>BOS @ DEN</t>
  </si>
  <si>
    <t>NOP vs. MIN</t>
  </si>
  <si>
    <t>MIL vs. SAS</t>
  </si>
  <si>
    <t>IND vs. CHI</t>
  </si>
  <si>
    <t>PHI vs. WAS</t>
  </si>
  <si>
    <t>OKC @ CLE</t>
  </si>
  <si>
    <t>WAS @ PHI</t>
  </si>
  <si>
    <t>CLE vs. OKC</t>
  </si>
  <si>
    <t>SAS @ MIL</t>
  </si>
  <si>
    <t>CHI @ IND</t>
  </si>
  <si>
    <t>ATL @ PHX</t>
  </si>
  <si>
    <t>DET vs. GSW</t>
  </si>
  <si>
    <t>GSW @ DET</t>
  </si>
  <si>
    <t>ORL vs. MIN</t>
  </si>
  <si>
    <t>MEM vs. HOU</t>
  </si>
  <si>
    <t>MIN @ ORL</t>
  </si>
  <si>
    <t>UTA vs. MIA</t>
  </si>
  <si>
    <t>MIA @ UTA</t>
  </si>
  <si>
    <t>HOU @ MEM</t>
  </si>
  <si>
    <t>PHX vs. ATL</t>
  </si>
  <si>
    <t>PHI vs. NOP</t>
  </si>
  <si>
    <t>IND vs. GSW</t>
  </si>
  <si>
    <t>ORL vs. MIL</t>
  </si>
  <si>
    <t>NYK vs. OKC</t>
  </si>
  <si>
    <t>OKC @ NYK</t>
  </si>
  <si>
    <t>NOP @ PHI</t>
  </si>
  <si>
    <t>MIL @ ORL</t>
  </si>
  <si>
    <t>GSW @ IND</t>
  </si>
  <si>
    <t>CHI vs. WAS</t>
  </si>
  <si>
    <t>BOS vs. SAC</t>
  </si>
  <si>
    <t>DEN vs. BKN</t>
  </si>
  <si>
    <t>WAS @ CHI</t>
  </si>
  <si>
    <t>SAC @ BOS</t>
  </si>
  <si>
    <t>BKN @ DEN</t>
  </si>
  <si>
    <t>POR vs. MIA</t>
  </si>
  <si>
    <t>MIN vs. MEM</t>
  </si>
  <si>
    <t>UTA @ PHX</t>
  </si>
  <si>
    <t>MIA @ POR</t>
  </si>
  <si>
    <t>PHX vs. UTA</t>
  </si>
  <si>
    <t>MEM @ MIN</t>
  </si>
  <si>
    <t>OKC @ WAS</t>
  </si>
  <si>
    <t>CLE vs. IND</t>
  </si>
  <si>
    <t>WAS vs. OKC</t>
  </si>
  <si>
    <t>DEN @ DAL</t>
  </si>
  <si>
    <t>BOS vs. NOP</t>
  </si>
  <si>
    <t>UTA vs. BKN</t>
  </si>
  <si>
    <t>PHX vs. CHA</t>
  </si>
  <si>
    <t>CHA @ PHX</t>
  </si>
  <si>
    <t>SAC @ CHI</t>
  </si>
  <si>
    <t>BKN @ UTA</t>
  </si>
  <si>
    <t>NOP @ BOS</t>
  </si>
  <si>
    <t>CHI vs. SAC</t>
  </si>
  <si>
    <t>IND @ CLE</t>
  </si>
  <si>
    <t>DAL vs. DEN</t>
  </si>
  <si>
    <t>SAS @ LAL</t>
  </si>
  <si>
    <t>LAL vs. SAS</t>
  </si>
  <si>
    <t>GSW @ TOR</t>
  </si>
  <si>
    <t>LAC vs. MIA</t>
  </si>
  <si>
    <t>WAS vs. MIN</t>
  </si>
  <si>
    <t>MIN @ WAS</t>
  </si>
  <si>
    <t>MIA @ LAC</t>
  </si>
  <si>
    <t>TOR vs. GSW</t>
  </si>
  <si>
    <t>POR vs. BKN</t>
  </si>
  <si>
    <t>CHI vs. NOP</t>
  </si>
  <si>
    <t>PHX @ ATL</t>
  </si>
  <si>
    <t>MIL vs. SAC</t>
  </si>
  <si>
    <t>BKN @ POR</t>
  </si>
  <si>
    <t>OKC @ PHI</t>
  </si>
  <si>
    <t>IND vs. CLE</t>
  </si>
  <si>
    <t>ATL vs. PHX</t>
  </si>
  <si>
    <t>CLE @ IND</t>
  </si>
  <si>
    <t>NOP @ CHI</t>
  </si>
  <si>
    <t>PHI vs. OKC</t>
  </si>
  <si>
    <t>SAC @ MIL</t>
  </si>
  <si>
    <t>DAL @ NOP</t>
  </si>
  <si>
    <t>LAC vs. BKN</t>
  </si>
  <si>
    <t>DEN vs. HOU</t>
  </si>
  <si>
    <t>SAS vs. MEM</t>
  </si>
  <si>
    <t>BOS @ TOR</t>
  </si>
  <si>
    <t>MIA @ LAL</t>
  </si>
  <si>
    <t>UTA vs. CHA</t>
  </si>
  <si>
    <t>HOU @ DEN</t>
  </si>
  <si>
    <t>NOP vs. DAL</t>
  </si>
  <si>
    <t>MEM @ SAS</t>
  </si>
  <si>
    <t>TOR vs. BOS</t>
  </si>
  <si>
    <t>LAL vs. MIA</t>
  </si>
  <si>
    <t>BKN @ LAC</t>
  </si>
  <si>
    <t>CHA @ UTA</t>
  </si>
  <si>
    <t>LAC @ POR</t>
  </si>
  <si>
    <t>POR vs. LAC</t>
  </si>
  <si>
    <t>OKC vs. CLE</t>
  </si>
  <si>
    <t>WAS vs. PHX</t>
  </si>
  <si>
    <t>PHX @ WAS</t>
  </si>
  <si>
    <t>CLE @ OKC</t>
  </si>
  <si>
    <t>BOS vs. ORL</t>
  </si>
  <si>
    <t>LAL vs. BKN</t>
  </si>
  <si>
    <t>BKN @ LAL</t>
  </si>
  <si>
    <t>UTA @ NOP</t>
  </si>
  <si>
    <t>OKC @ DAL</t>
  </si>
  <si>
    <t>DAL vs. OKC</t>
  </si>
  <si>
    <t>NOP vs. UTA</t>
  </si>
  <si>
    <t>ORL @ BOS</t>
  </si>
  <si>
    <t>MIN @ NYK</t>
  </si>
  <si>
    <t>MIA vs. DEN</t>
  </si>
  <si>
    <t>DEN @ MIA</t>
  </si>
  <si>
    <t>NYK vs. MIN</t>
  </si>
  <si>
    <t>MIN vs. CLE</t>
  </si>
  <si>
    <t>WAS @ GSW</t>
  </si>
  <si>
    <t>POR vs. HOU</t>
  </si>
  <si>
    <t>HOU @ POR</t>
  </si>
  <si>
    <t>PHX @ DET</t>
  </si>
  <si>
    <t>DET vs. PHX</t>
  </si>
  <si>
    <t>GSW vs. WAS</t>
  </si>
  <si>
    <t>CLE @ MIN</t>
  </si>
  <si>
    <t>MIL vs. PHI</t>
  </si>
  <si>
    <t>POR vs. CHI</t>
  </si>
  <si>
    <t>SAS @ MIA</t>
  </si>
  <si>
    <t>PHI @ MIL</t>
  </si>
  <si>
    <t>LAC vs. LAL</t>
  </si>
  <si>
    <t>ORL vs. DEN</t>
  </si>
  <si>
    <t>LAL @ LAC</t>
  </si>
  <si>
    <t>BKN @ OKC</t>
  </si>
  <si>
    <t>DEN @ ORL</t>
  </si>
  <si>
    <t>SAC vs. WAS</t>
  </si>
  <si>
    <t>WAS @ SAC</t>
  </si>
  <si>
    <t>CHI @ POR</t>
  </si>
  <si>
    <t>OKC vs. BKN</t>
  </si>
  <si>
    <t>MIA vs. SAS</t>
  </si>
  <si>
    <t>PHX @ CLE</t>
  </si>
  <si>
    <t>CHA vs. DAL</t>
  </si>
  <si>
    <t>DAL @ CHA</t>
  </si>
  <si>
    <t>MIN @ MEM</t>
  </si>
  <si>
    <t>MEM vs. MIN</t>
  </si>
  <si>
    <t>DET @ HOU</t>
  </si>
  <si>
    <t>HOU vs. DET</t>
  </si>
  <si>
    <t>CLE vs. PHX</t>
  </si>
  <si>
    <t>BOS @ GSW</t>
  </si>
  <si>
    <t>CHI @ LAC</t>
  </si>
  <si>
    <t>GSW vs. BOS</t>
  </si>
  <si>
    <t>LAC vs. CHI</t>
  </si>
  <si>
    <t>NYK @ BKN</t>
  </si>
  <si>
    <t>DEN vs. PHI</t>
  </si>
  <si>
    <t>PHI @ DEN</t>
  </si>
  <si>
    <t>POR @ MIA</t>
  </si>
  <si>
    <t>BKN vs. NYK</t>
  </si>
  <si>
    <t>LAL vs. WAS</t>
  </si>
  <si>
    <t>MIA vs. POR</t>
  </si>
  <si>
    <t>WAS @ LAL</t>
  </si>
  <si>
    <t>PHX @ BKN</t>
  </si>
  <si>
    <t>BKN vs. PHX</t>
  </si>
  <si>
    <t>HOU vs. CLE</t>
  </si>
  <si>
    <t>DET @ ATL</t>
  </si>
  <si>
    <t>BOS @ LAC</t>
  </si>
  <si>
    <t>MEM vs. CHA</t>
  </si>
  <si>
    <t>GSW @ SAC</t>
  </si>
  <si>
    <t>CHA @ MEM</t>
  </si>
  <si>
    <t>LAC vs. BOS</t>
  </si>
  <si>
    <t>CLE @ HOU</t>
  </si>
  <si>
    <t>SAC vs. GSW</t>
  </si>
  <si>
    <t>ATL vs. DET</t>
  </si>
  <si>
    <t>WAS @ LAC</t>
  </si>
  <si>
    <t>MIA @ MIL</t>
  </si>
  <si>
    <t>SAC @ DEN</t>
  </si>
  <si>
    <t>ATL vs. TOR</t>
  </si>
  <si>
    <t>MIL vs. MIA</t>
  </si>
  <si>
    <t>GSW vs. CHI</t>
  </si>
  <si>
    <t>SAS @ IND</t>
  </si>
  <si>
    <t>LAL vs. BOS</t>
  </si>
  <si>
    <t>POR @ ORL</t>
  </si>
  <si>
    <t>TOR @ ATL</t>
  </si>
  <si>
    <t>ORL vs. POR</t>
  </si>
  <si>
    <t>DEN vs. SAC</t>
  </si>
  <si>
    <t>BOS @ LAL</t>
  </si>
  <si>
    <t>CHI @ GSW</t>
  </si>
  <si>
    <t>LAC vs. WAS</t>
  </si>
  <si>
    <t>IND @ SAS</t>
  </si>
  <si>
    <t>CHA vs. POR</t>
  </si>
  <si>
    <t>POR @ CHA</t>
  </si>
  <si>
    <t>LAC vs. MIL</t>
  </si>
  <si>
    <t>HOU @ CLE</t>
  </si>
  <si>
    <t>BOS @ DAL</t>
  </si>
  <si>
    <t>WAS @ PHX</t>
  </si>
  <si>
    <t>DAL vs. BOS</t>
  </si>
  <si>
    <t>NYK vs. SAC</t>
  </si>
  <si>
    <t>MIA @ BKN</t>
  </si>
  <si>
    <t>CHA vs. NOP</t>
  </si>
  <si>
    <t>MEM vs. UTA</t>
  </si>
  <si>
    <t>CLE vs. HOU</t>
  </si>
  <si>
    <t>BKN vs. MIA</t>
  </si>
  <si>
    <t>SAC @ NYK</t>
  </si>
  <si>
    <t>UTA @ MEM</t>
  </si>
  <si>
    <t>MIL @ LAC</t>
  </si>
  <si>
    <t>PHX vs. WAS</t>
  </si>
  <si>
    <t>NOP @ CHA</t>
  </si>
  <si>
    <t>HOU @ BOS</t>
  </si>
  <si>
    <t>DAL vs. WAS</t>
  </si>
  <si>
    <t>MEM @ NYK</t>
  </si>
  <si>
    <t>LAC @ PHX</t>
  </si>
  <si>
    <t>PHX vs. LAC</t>
  </si>
  <si>
    <t>CHI vs. DEN</t>
  </si>
  <si>
    <t>BOS vs. HOU</t>
  </si>
  <si>
    <t>NYK vs. MEM</t>
  </si>
  <si>
    <t>LAL @ CHA</t>
  </si>
  <si>
    <t>NOP @ TOR</t>
  </si>
  <si>
    <t>WAS @ DAL</t>
  </si>
  <si>
    <t>TOR vs. NOP</t>
  </si>
  <si>
    <t>MIL @ UTA</t>
  </si>
  <si>
    <t>SAC @ BKN</t>
  </si>
  <si>
    <t>MIN vs. ATL</t>
  </si>
  <si>
    <t>DEN @ CHI</t>
  </si>
  <si>
    <t>UTA vs. MIL</t>
  </si>
  <si>
    <t>BKN vs. SAC</t>
  </si>
  <si>
    <t>ATL @ MIN</t>
  </si>
  <si>
    <t>CHA vs. LAL</t>
  </si>
  <si>
    <t>GSW vs. UTA</t>
  </si>
  <si>
    <t>ATL vs. HOU</t>
  </si>
  <si>
    <t>LAL @ PHI</t>
  </si>
  <si>
    <t>POR vs. MIL</t>
  </si>
  <si>
    <t>PHI vs. LAL</t>
  </si>
  <si>
    <t>HOU @ ATL</t>
  </si>
  <si>
    <t>UTA @ GSW</t>
  </si>
  <si>
    <t>MIL @ POR</t>
  </si>
  <si>
    <t>BKN @ CHA</t>
  </si>
  <si>
    <t>DEN @ NYK</t>
  </si>
  <si>
    <t>MIN @ PHX</t>
  </si>
  <si>
    <t>NYK vs. DEN</t>
  </si>
  <si>
    <t>WAS vs. TOR</t>
  </si>
  <si>
    <t>SAC @ PHI</t>
  </si>
  <si>
    <t>CHA vs. BKN</t>
  </si>
  <si>
    <t>PHI vs. SAC</t>
  </si>
  <si>
    <t>PHX vs. MIN</t>
  </si>
  <si>
    <t>TOR @ WAS</t>
  </si>
  <si>
    <t>LAL @ WAS</t>
  </si>
  <si>
    <t>ORL @ POR</t>
  </si>
  <si>
    <t>MIN @ UTA</t>
  </si>
  <si>
    <t>UTA vs. MIN</t>
  </si>
  <si>
    <t>POR vs. ORL</t>
  </si>
  <si>
    <t>WAS vs. LAL</t>
  </si>
  <si>
    <t>SAS vs. MIL</t>
  </si>
  <si>
    <t>LAC @ CHA</t>
  </si>
  <si>
    <t>CHA vs. LAC</t>
  </si>
  <si>
    <t>NOP vs. BOS</t>
  </si>
  <si>
    <t>DAL @ DET</t>
  </si>
  <si>
    <t>DEN @ PHI</t>
  </si>
  <si>
    <t>DET vs. DAL</t>
  </si>
  <si>
    <t>PHI vs. DEN</t>
  </si>
  <si>
    <t>MIL @ SAS</t>
  </si>
  <si>
    <t>BOS @ NOP</t>
  </si>
  <si>
    <t>SAC @ OKC</t>
  </si>
  <si>
    <t>February</t>
  </si>
  <si>
    <t>ATL @ IND</t>
  </si>
  <si>
    <t>POR vs. PHX</t>
  </si>
  <si>
    <t>WAS @ MIN</t>
  </si>
  <si>
    <t>DEN @ CHA</t>
  </si>
  <si>
    <t>MIA @ SAS</t>
  </si>
  <si>
    <t>NYK vs. LAL</t>
  </si>
  <si>
    <t>MIN vs. WAS</t>
  </si>
  <si>
    <t>UTA vs. ORL</t>
  </si>
  <si>
    <t>BKN @ HOU</t>
  </si>
  <si>
    <t>OKC vs. SAC</t>
  </si>
  <si>
    <t>LAL @ NYK</t>
  </si>
  <si>
    <t>CHA vs. DEN</t>
  </si>
  <si>
    <t>PHX @ POR</t>
  </si>
  <si>
    <t>HOU vs. BKN</t>
  </si>
  <si>
    <t>IND vs. ATL</t>
  </si>
  <si>
    <t>SAS vs. MIA</t>
  </si>
  <si>
    <t>ORL @ UTA</t>
  </si>
  <si>
    <t>MEM @ MIL</t>
  </si>
  <si>
    <t>LAC @ TOR</t>
  </si>
  <si>
    <t>TOR vs. LAC</t>
  </si>
  <si>
    <t>DAL @ CLE</t>
  </si>
  <si>
    <t>BOS @ PHI</t>
  </si>
  <si>
    <t>MIL vs. MEM</t>
  </si>
  <si>
    <t>PHI vs. BOS</t>
  </si>
  <si>
    <t>CLE vs. DAL</t>
  </si>
  <si>
    <t>MEM vs. SAS</t>
  </si>
  <si>
    <t>MIL @ OKC</t>
  </si>
  <si>
    <t>CHA vs. WAS</t>
  </si>
  <si>
    <t>OKC vs. MIL</t>
  </si>
  <si>
    <t>HOU @ NYK</t>
  </si>
  <si>
    <t>NOP @ DEN</t>
  </si>
  <si>
    <t>GSW vs. ORL</t>
  </si>
  <si>
    <t>IND @ UTA</t>
  </si>
  <si>
    <t>UTA vs. IND</t>
  </si>
  <si>
    <t>DEN vs. NOP</t>
  </si>
  <si>
    <t>WAS @ CHA</t>
  </si>
  <si>
    <t>NYK vs. HOU</t>
  </si>
  <si>
    <t>ORL @ GSW</t>
  </si>
  <si>
    <t>SAS @ MEM</t>
  </si>
  <si>
    <t>PHI vs. DAL</t>
  </si>
  <si>
    <t>CHI vs. MIA</t>
  </si>
  <si>
    <t>IND @ POR</t>
  </si>
  <si>
    <t>BKN vs. HOU</t>
  </si>
  <si>
    <t>POR vs. IND</t>
  </si>
  <si>
    <t>DAL @ PHI</t>
  </si>
  <si>
    <t>HOU @ BKN</t>
  </si>
  <si>
    <t>MIA @ CHI</t>
  </si>
  <si>
    <t>MIN vs. CHI</t>
  </si>
  <si>
    <t>CLE @ DET</t>
  </si>
  <si>
    <t>SAC vs. ORL</t>
  </si>
  <si>
    <t>CHI @ MIN</t>
  </si>
  <si>
    <t>MIA @ PHI</t>
  </si>
  <si>
    <t>ORL @ SAC</t>
  </si>
  <si>
    <t>WAS @ BKN</t>
  </si>
  <si>
    <t>TOR vs. MEM</t>
  </si>
  <si>
    <t>PHI vs. MIA</t>
  </si>
  <si>
    <t>DET vs. CLE</t>
  </si>
  <si>
    <t>BKN vs. WAS</t>
  </si>
  <si>
    <t>ATL vs. SAS</t>
  </si>
  <si>
    <t>SAS @ ATL</t>
  </si>
  <si>
    <t>MEM @ TOR</t>
  </si>
  <si>
    <t>ORL @ DEN</t>
  </si>
  <si>
    <t>IND @ LAC</t>
  </si>
  <si>
    <t>LAC vs. IND</t>
  </si>
  <si>
    <t>BOS vs. DAL</t>
  </si>
  <si>
    <t>DEN vs. ORL</t>
  </si>
  <si>
    <t>LAL vs. GSW</t>
  </si>
  <si>
    <t>GSW @ LAL</t>
  </si>
  <si>
    <t>DAL @ BOS</t>
  </si>
  <si>
    <t>TOR @ OKC</t>
  </si>
  <si>
    <t>CHA vs. SAS</t>
  </si>
  <si>
    <t>OKC vs. TOR</t>
  </si>
  <si>
    <t>ATL vs. MIL</t>
  </si>
  <si>
    <t>SAS @ CHA</t>
  </si>
  <si>
    <t>OKC @ MEM</t>
  </si>
  <si>
    <t>SAS @ ORL</t>
  </si>
  <si>
    <t>CHI vs. GSW</t>
  </si>
  <si>
    <t>NYK vs. BOS</t>
  </si>
  <si>
    <t>BOS @ NYK</t>
  </si>
  <si>
    <t>IND @ LAL</t>
  </si>
  <si>
    <t>SAC vs. NOP</t>
  </si>
  <si>
    <t>GSW @ CHI</t>
  </si>
  <si>
    <t>MEM vs. OKC</t>
  </si>
  <si>
    <t>NOP @ SAC</t>
  </si>
  <si>
    <t>LAL vs. IND</t>
  </si>
  <si>
    <t>ORL vs. SAS</t>
  </si>
  <si>
    <t>HOU vs. TOR</t>
  </si>
  <si>
    <t>TOR @ HOU</t>
  </si>
  <si>
    <t>WAS vs. SAS</t>
  </si>
  <si>
    <t>MIA vs. BOS</t>
  </si>
  <si>
    <t>CLE vs. MIN</t>
  </si>
  <si>
    <t>GSW @ MIL</t>
  </si>
  <si>
    <t>MIN @ CLE</t>
  </si>
  <si>
    <t>DEN vs. POR</t>
  </si>
  <si>
    <t>ORL vs. ATL</t>
  </si>
  <si>
    <t>ATL @ ORL</t>
  </si>
  <si>
    <t>POR @ DEN</t>
  </si>
  <si>
    <t>DAL vs. SAC</t>
  </si>
  <si>
    <t>SAS @ WAS</t>
  </si>
  <si>
    <t>BOS @ MIA</t>
  </si>
  <si>
    <t>MIL vs. GSW</t>
  </si>
  <si>
    <t>SAC @ DAL</t>
  </si>
  <si>
    <t>DET @ CHI</t>
  </si>
  <si>
    <t>PHI vs. TOR</t>
  </si>
  <si>
    <t>TOR @ PHI</t>
  </si>
  <si>
    <t>CHI vs. DET</t>
  </si>
  <si>
    <t>SAS @ BOS</t>
  </si>
  <si>
    <t>BOS vs. SAS</t>
  </si>
  <si>
    <t>OKC vs. MIA</t>
  </si>
  <si>
    <t>MIN vs. MIL</t>
  </si>
  <si>
    <t>LAC vs. MEM</t>
  </si>
  <si>
    <t>GSW @ DAL</t>
  </si>
  <si>
    <t>HOU vs. PHX</t>
  </si>
  <si>
    <t>DAL vs. GSW</t>
  </si>
  <si>
    <t>MEM @ LAC</t>
  </si>
  <si>
    <t>PHX @ HOU</t>
  </si>
  <si>
    <t>IND @ WAS</t>
  </si>
  <si>
    <t>MIL @ MIN</t>
  </si>
  <si>
    <t>MIA @ OKC</t>
  </si>
  <si>
    <t>WAS vs. IND</t>
  </si>
  <si>
    <t>LAC @ UTA</t>
  </si>
  <si>
    <t>DAL vs. MIA</t>
  </si>
  <si>
    <t>OKC @ MIN</t>
  </si>
  <si>
    <t>MIN vs. OKC</t>
  </si>
  <si>
    <t>UTA vs. LAC</t>
  </si>
  <si>
    <t>MIA @ DAL</t>
  </si>
  <si>
    <t>LAL vs. CHA</t>
  </si>
  <si>
    <t>Post All-Star</t>
  </si>
  <si>
    <t>CHA @ LAL</t>
  </si>
  <si>
    <t>DEN vs. CHA</t>
  </si>
  <si>
    <t>MEM @ IND</t>
  </si>
  <si>
    <t>CHA @ DEN</t>
  </si>
  <si>
    <t>ATL vs. ORL</t>
  </si>
  <si>
    <t>PHX @ SAS</t>
  </si>
  <si>
    <t>POR vs. LAL</t>
  </si>
  <si>
    <t>ORL @ ATL</t>
  </si>
  <si>
    <t>MIL vs. LAC</t>
  </si>
  <si>
    <t>IND vs. MEM</t>
  </si>
  <si>
    <t>LAL @ POR</t>
  </si>
  <si>
    <t>SAS vs. PHX</t>
  </si>
  <si>
    <t>LAC @ MIL</t>
  </si>
  <si>
    <t>MIL @ WAS</t>
  </si>
  <si>
    <t>MEM @ ORL</t>
  </si>
  <si>
    <t>ORL vs. MEM</t>
  </si>
  <si>
    <t>NYK @ CLE</t>
  </si>
  <si>
    <t>UTA vs. OKC</t>
  </si>
  <si>
    <t>OKC @ UTA</t>
  </si>
  <si>
    <t>DET @ SAS</t>
  </si>
  <si>
    <t>CLE vs. NYK</t>
  </si>
  <si>
    <t>WAS vs. MIL</t>
  </si>
  <si>
    <t>SAS vs. DET</t>
  </si>
  <si>
    <t>CHA @ POR</t>
  </si>
  <si>
    <t>UTA vs. HOU</t>
  </si>
  <si>
    <t>LAL @ DEN</t>
  </si>
  <si>
    <t>HOU @ UTA</t>
  </si>
  <si>
    <t>CHI vs. PHX</t>
  </si>
  <si>
    <t>POR vs. CHA</t>
  </si>
  <si>
    <t>DEN vs. LAL</t>
  </si>
  <si>
    <t>PHX @ CHI</t>
  </si>
  <si>
    <t>CLE vs. MEM</t>
  </si>
  <si>
    <t>MEM @ CLE</t>
  </si>
  <si>
    <t>IND vs. LAC</t>
  </si>
  <si>
    <t>TOR vs. PHX</t>
  </si>
  <si>
    <t>NOP vs. SAS</t>
  </si>
  <si>
    <t>PHX @ TOR</t>
  </si>
  <si>
    <t>LAC @ IND</t>
  </si>
  <si>
    <t>SAS @ NOP</t>
  </si>
  <si>
    <t>WAS vs. BKN</t>
  </si>
  <si>
    <t>IND vs. DEN</t>
  </si>
  <si>
    <t>PHI vs. CHI</t>
  </si>
  <si>
    <t>POR @ UTA</t>
  </si>
  <si>
    <t>SAC vs. CHA</t>
  </si>
  <si>
    <t>BKN @ WAS</t>
  </si>
  <si>
    <t>CHI @ PHI</t>
  </si>
  <si>
    <t>DET vs. LAC</t>
  </si>
  <si>
    <t>DEN @ IND</t>
  </si>
  <si>
    <t>UTA vs. POR</t>
  </si>
  <si>
    <t>CHA @ SAC</t>
  </si>
  <si>
    <t>LAC @ DET</t>
  </si>
  <si>
    <t>GSW vs. CHA</t>
  </si>
  <si>
    <t>PHX @ MEM</t>
  </si>
  <si>
    <t>CLE @ ORL</t>
  </si>
  <si>
    <t>MEM vs. PHX</t>
  </si>
  <si>
    <t>CHA @ GSW</t>
  </si>
  <si>
    <t>HOU vs. MIL</t>
  </si>
  <si>
    <t>ORL vs. CLE</t>
  </si>
  <si>
    <t>DAL @ LAL</t>
  </si>
  <si>
    <t>MIL @ HOU</t>
  </si>
  <si>
    <t>LAL vs. DAL</t>
  </si>
  <si>
    <t>LAC @ CHI</t>
  </si>
  <si>
    <t>PHI @ NYK</t>
  </si>
  <si>
    <t>WAS vs. POR</t>
  </si>
  <si>
    <t>ATL @ MIA</t>
  </si>
  <si>
    <t>MIA vs. ATL</t>
  </si>
  <si>
    <t>NYK vs. PHI</t>
  </si>
  <si>
    <t>POR @ WAS</t>
  </si>
  <si>
    <t>CHI vs. LAC</t>
  </si>
  <si>
    <t>BKN vs. OKC</t>
  </si>
  <si>
    <t>TOR @ IND</t>
  </si>
  <si>
    <t>IND vs. TOR</t>
  </si>
  <si>
    <t>OKC @ BKN</t>
  </si>
  <si>
    <t>DAL vs. CHA</t>
  </si>
  <si>
    <t>CHA @ DAL</t>
  </si>
  <si>
    <t>NOP @ PHX</t>
  </si>
  <si>
    <t>DEN @ MIL</t>
  </si>
  <si>
    <t>GSW @ ORL</t>
  </si>
  <si>
    <t>MIL vs. DEN</t>
  </si>
  <si>
    <t>ORL vs. GSW</t>
  </si>
  <si>
    <t>PHX vs. NOP</t>
  </si>
  <si>
    <t>NYK @ MEM</t>
  </si>
  <si>
    <t>LAL vs. LAC</t>
  </si>
  <si>
    <t>LAC @ LAL</t>
  </si>
  <si>
    <t>TOR @ CHI</t>
  </si>
  <si>
    <t>MEM vs. NYK</t>
  </si>
  <si>
    <t>POR @ BKN</t>
  </si>
  <si>
    <t>BKN vs. POR</t>
  </si>
  <si>
    <t>DET vs. DEN</t>
  </si>
  <si>
    <t>OKC @ ATL</t>
  </si>
  <si>
    <t>CHI vs. TOR</t>
  </si>
  <si>
    <t>ATL vs. OKC</t>
  </si>
  <si>
    <t>DEN @ DET</t>
  </si>
  <si>
    <t>March</t>
  </si>
  <si>
    <t>PHI vs. GSW</t>
  </si>
  <si>
    <t>DET vs. BKN</t>
  </si>
  <si>
    <t>BKN @ DET</t>
  </si>
  <si>
    <t>HOU vs. SAC</t>
  </si>
  <si>
    <t>DAL vs. MIL</t>
  </si>
  <si>
    <t>GSW @ PHI</t>
  </si>
  <si>
    <t>SAC @ HOU</t>
  </si>
  <si>
    <t>MIL @ DAL</t>
  </si>
  <si>
    <t>CLE vs. POR</t>
  </si>
  <si>
    <t>TOR @ ORL</t>
  </si>
  <si>
    <t>POR @ CLE</t>
  </si>
  <si>
    <t>DEN @ BOS</t>
  </si>
  <si>
    <t>BOS vs. DEN</t>
  </si>
  <si>
    <t>NOP @ UTA</t>
  </si>
  <si>
    <t>UTA vs. NOP</t>
  </si>
  <si>
    <t>ORL vs. TOR</t>
  </si>
  <si>
    <t>CHA vs. GSW</t>
  </si>
  <si>
    <t>UTA vs. DET</t>
  </si>
  <si>
    <t>MEM vs. ATL</t>
  </si>
  <si>
    <t>GSW @ CHA</t>
  </si>
  <si>
    <t>PHI vs. POR</t>
  </si>
  <si>
    <t>POR @ PHI</t>
  </si>
  <si>
    <t>MIA vs. WAS</t>
  </si>
  <si>
    <t>ATL @ MEM</t>
  </si>
  <si>
    <t>DET @ UTA</t>
  </si>
  <si>
    <t>NYK vs. GSW</t>
  </si>
  <si>
    <t>MIN vs. PHI</t>
  </si>
  <si>
    <t>PHI @ MIN</t>
  </si>
  <si>
    <t>SAS vs. BKN</t>
  </si>
  <si>
    <t>IND vs. HOU</t>
  </si>
  <si>
    <t>BKN @ SAS</t>
  </si>
  <si>
    <t>GSW @ NYK</t>
  </si>
  <si>
    <t>HOU @ IND</t>
  </si>
  <si>
    <t>LAL vs. NOP</t>
  </si>
  <si>
    <t>NOP @ LAL</t>
  </si>
  <si>
    <t>MIN @ CHA</t>
  </si>
  <si>
    <t>LAC vs. DET</t>
  </si>
  <si>
    <t>MIL vs. DAL</t>
  </si>
  <si>
    <t>CHA vs. MIN</t>
  </si>
  <si>
    <t>MIA @ CLE</t>
  </si>
  <si>
    <t>CLE vs. MIA</t>
  </si>
  <si>
    <t>POR @ BOS</t>
  </si>
  <si>
    <t>DET @ LAC</t>
  </si>
  <si>
    <t>WAS vs. UTA</t>
  </si>
  <si>
    <t>UTA @ WAS</t>
  </si>
  <si>
    <t>DAL @ MIL</t>
  </si>
  <si>
    <t>BOS vs. POR</t>
  </si>
  <si>
    <t>ATL vs. IND</t>
  </si>
  <si>
    <t>GSW @ BKN</t>
  </si>
  <si>
    <t>BKN vs. GSW</t>
  </si>
  <si>
    <t>LAL vs. NYK</t>
  </si>
  <si>
    <t>IND @ ATL</t>
  </si>
  <si>
    <t>NYK @ LAL</t>
  </si>
  <si>
    <t>LAC vs. NYK</t>
  </si>
  <si>
    <t>UTA @ TOR</t>
  </si>
  <si>
    <t>TOR vs. UTA</t>
  </si>
  <si>
    <t>MIA vs. MIN</t>
  </si>
  <si>
    <t>NYK @ LAC</t>
  </si>
  <si>
    <t>MIN @ MIA</t>
  </si>
  <si>
    <t>CHI @ MIA</t>
  </si>
  <si>
    <t>BOS vs. LAL</t>
  </si>
  <si>
    <t>WAS @ TOR</t>
  </si>
  <si>
    <t>DET @ GSW</t>
  </si>
  <si>
    <t>LAL @ BOS</t>
  </si>
  <si>
    <t>MIA vs. CHI</t>
  </si>
  <si>
    <t>GSW vs. DET</t>
  </si>
  <si>
    <t>TOR vs. WAS</t>
  </si>
  <si>
    <t>DEN @ OKC</t>
  </si>
  <si>
    <t>PHI vs. UTA</t>
  </si>
  <si>
    <t>DET @ POR</t>
  </si>
  <si>
    <t>OKC vs. DEN</t>
  </si>
  <si>
    <t>POR vs. DET</t>
  </si>
  <si>
    <t>UTA @ PHI</t>
  </si>
  <si>
    <t>SAS vs. DAL</t>
  </si>
  <si>
    <t>CHA @ MIA</t>
  </si>
  <si>
    <t>PHI @ ATL</t>
  </si>
  <si>
    <t>SAC vs. NYK</t>
  </si>
  <si>
    <t>ORL @ HOU</t>
  </si>
  <si>
    <t>NYK @ SAC</t>
  </si>
  <si>
    <t>ATL vs. PHI</t>
  </si>
  <si>
    <t>UTA @ BOS</t>
  </si>
  <si>
    <t>BKN vs. LAL</t>
  </si>
  <si>
    <t>DAL @ SAS</t>
  </si>
  <si>
    <t>BOS vs. UTA</t>
  </si>
  <si>
    <t>LAL @ BKN</t>
  </si>
  <si>
    <t>MIA vs. CHA</t>
  </si>
  <si>
    <t>HOU vs. ORL</t>
  </si>
  <si>
    <t>GSW vs. POR</t>
  </si>
  <si>
    <t>POR @ GSW</t>
  </si>
  <si>
    <t>WAS @ DET</t>
  </si>
  <si>
    <t>DET vs. WAS</t>
  </si>
  <si>
    <t>DEN vs. MIN</t>
  </si>
  <si>
    <t>NYK @ POR</t>
  </si>
  <si>
    <t>LAC @ MIA</t>
  </si>
  <si>
    <t>OKC @ BOS</t>
  </si>
  <si>
    <t>POR vs. NYK</t>
  </si>
  <si>
    <t>MIA vs. LAC</t>
  </si>
  <si>
    <t>MIN @ DEN</t>
  </si>
  <si>
    <t>BOS vs. OKC</t>
  </si>
  <si>
    <t>MIL vs. LAL</t>
  </si>
  <si>
    <t>LAL @ MIL</t>
  </si>
  <si>
    <t>ORL @ NOP</t>
  </si>
  <si>
    <t>NOP vs. ORL</t>
  </si>
  <si>
    <t>UTA vs. TOR</t>
  </si>
  <si>
    <t>CLE @ MEM</t>
  </si>
  <si>
    <t>SAS vs. CHA</t>
  </si>
  <si>
    <t>MEM vs. CLE</t>
  </si>
  <si>
    <t>CHA @ SAS</t>
  </si>
  <si>
    <t>MIN vs. ORL</t>
  </si>
  <si>
    <t>LAC @ ATL</t>
  </si>
  <si>
    <t>ORL @ MIN</t>
  </si>
  <si>
    <t>ATL vs. LAC</t>
  </si>
  <si>
    <t>TOR @ UTA</t>
  </si>
  <si>
    <t>DET vs. OKC</t>
  </si>
  <si>
    <t>MEM vs. MIA</t>
  </si>
  <si>
    <t>WAS @ DEN</t>
  </si>
  <si>
    <t>OKC @ DET</t>
  </si>
  <si>
    <t>CHI @ HOU</t>
  </si>
  <si>
    <t>HOU vs. CHI</t>
  </si>
  <si>
    <t>GSW vs. NYK</t>
  </si>
  <si>
    <t>DEN vs. WAS</t>
  </si>
  <si>
    <t>NYK @ GSW</t>
  </si>
  <si>
    <t>MIA @ MEM</t>
  </si>
  <si>
    <t>MIL vs. OKC</t>
  </si>
  <si>
    <t>ATL @ BKN</t>
  </si>
  <si>
    <t>UTA @ MIN</t>
  </si>
  <si>
    <t>DAL vs. PHI</t>
  </si>
  <si>
    <t>TOR @ POR</t>
  </si>
  <si>
    <t>PHI @ DAL</t>
  </si>
  <si>
    <t>OKC @ MIL</t>
  </si>
  <si>
    <t>POR vs. TOR</t>
  </si>
  <si>
    <t>LAC vs. CHA</t>
  </si>
  <si>
    <t>BKN vs. ATL</t>
  </si>
  <si>
    <t>MIN vs. UTA</t>
  </si>
  <si>
    <t>CHA @ LAC</t>
  </si>
  <si>
    <t>PHX vs. TOR</t>
  </si>
  <si>
    <t>TOR @ PHX</t>
  </si>
  <si>
    <t>WAS @ POR</t>
  </si>
  <si>
    <t>DET @ NOP</t>
  </si>
  <si>
    <t>MIA @ NYK</t>
  </si>
  <si>
    <t>NOP vs. DET</t>
  </si>
  <si>
    <t>IND @ MIN</t>
  </si>
  <si>
    <t>DEN @ GSW</t>
  </si>
  <si>
    <t>UTA vs. CHI</t>
  </si>
  <si>
    <t>CHI @ UTA</t>
  </si>
  <si>
    <t>GSW vs. DEN</t>
  </si>
  <si>
    <t>PHI @ HOU</t>
  </si>
  <si>
    <t>MIN vs. IND</t>
  </si>
  <si>
    <t>NYK vs. MIA</t>
  </si>
  <si>
    <t>POR vs. WAS</t>
  </si>
  <si>
    <t>HOU vs. PHI</t>
  </si>
  <si>
    <t>LAC vs. CLE</t>
  </si>
  <si>
    <t>CLE @ LAC</t>
  </si>
  <si>
    <t>MIL @ GSW</t>
  </si>
  <si>
    <t>GSW vs. MIL</t>
  </si>
  <si>
    <t>NYK @ SAS</t>
  </si>
  <si>
    <t>PHX vs. CHI</t>
  </si>
  <si>
    <t>CLE @ SAC</t>
  </si>
  <si>
    <t>MIN vs. NOP</t>
  </si>
  <si>
    <t>WAS @ UTA</t>
  </si>
  <si>
    <t>DAL @ IND</t>
  </si>
  <si>
    <t>ORL vs. HOU</t>
  </si>
  <si>
    <t>PHI @ OKC</t>
  </si>
  <si>
    <t>IND vs. DAL</t>
  </si>
  <si>
    <t>OKC vs. PHI</t>
  </si>
  <si>
    <t>HOU @ ORL</t>
  </si>
  <si>
    <t>CHI @ PHX</t>
  </si>
  <si>
    <t>SAC vs. CLE</t>
  </si>
  <si>
    <t>UTA vs. WAS</t>
  </si>
  <si>
    <t>SAS vs. NYK</t>
  </si>
  <si>
    <t>NOP @ MIN</t>
  </si>
  <si>
    <t>LAL vs. MIL</t>
  </si>
  <si>
    <t>IND vs. BKN</t>
  </si>
  <si>
    <t>TOR @ GSW</t>
  </si>
  <si>
    <t>CHI @ SAC</t>
  </si>
  <si>
    <t>GSW vs. TOR</t>
  </si>
  <si>
    <t>MIL @ LAL</t>
  </si>
  <si>
    <t>SAC vs. CHI</t>
  </si>
  <si>
    <t>BKN @ IND</t>
  </si>
  <si>
    <t>UTA vs. BOS</t>
  </si>
  <si>
    <t>BOS @ UTA</t>
  </si>
  <si>
    <t>WAS vs. ORL</t>
  </si>
  <si>
    <t>MIA vs. HOU</t>
  </si>
  <si>
    <t>PHI @ SAS</t>
  </si>
  <si>
    <t>PHX vs. CLE</t>
  </si>
  <si>
    <t>SAS vs. PHI</t>
  </si>
  <si>
    <t>DAL vs. DET</t>
  </si>
  <si>
    <t>OKC vs. CHA</t>
  </si>
  <si>
    <t>CLE @ PHX</t>
  </si>
  <si>
    <t>ORL @ WAS</t>
  </si>
  <si>
    <t>HOU @ MIA</t>
  </si>
  <si>
    <t>DET @ DAL</t>
  </si>
  <si>
    <t>CHA @ OKC</t>
  </si>
  <si>
    <t>LAL vs. CHI</t>
  </si>
  <si>
    <t>SAC vs. MIL</t>
  </si>
  <si>
    <t>MIL @ SAC</t>
  </si>
  <si>
    <t>CHI @ LAL</t>
  </si>
  <si>
    <t>ATL vs. GSW</t>
  </si>
  <si>
    <t>GSW @ ATL</t>
  </si>
  <si>
    <t>HOU vs. DEN</t>
  </si>
  <si>
    <t>BOS @ POR</t>
  </si>
  <si>
    <t>NOP @ DET</t>
  </si>
  <si>
    <t>DET vs. NOP</t>
  </si>
  <si>
    <t>UTA vs. CLE</t>
  </si>
  <si>
    <t>SAS @ TOR</t>
  </si>
  <si>
    <t>POR vs. BOS</t>
  </si>
  <si>
    <t>CLE @ UTA</t>
  </si>
  <si>
    <t>TOR vs. SAS</t>
  </si>
  <si>
    <t>DEN @ HOU</t>
  </si>
  <si>
    <t>PHI @ NOP</t>
  </si>
  <si>
    <t>IND vs. MIN</t>
  </si>
  <si>
    <t>BKN vs. DAL</t>
  </si>
  <si>
    <t>SAC vs. BOS</t>
  </si>
  <si>
    <t>CHI @ DEN</t>
  </si>
  <si>
    <t>LAL @ ORL</t>
  </si>
  <si>
    <t>DEN vs. CHI</t>
  </si>
  <si>
    <t>DAL @ BKN</t>
  </si>
  <si>
    <t>BOS @ SAC</t>
  </si>
  <si>
    <t>MIN @ IND</t>
  </si>
  <si>
    <t>PHX vs. MIL</t>
  </si>
  <si>
    <t>NOP vs. PHI</t>
  </si>
  <si>
    <t>ORL vs. LAL</t>
  </si>
  <si>
    <t>MIL @ PHX</t>
  </si>
  <si>
    <t>POR vs. CLE</t>
  </si>
  <si>
    <t>CLE @ POR</t>
  </si>
  <si>
    <t>HOU vs. ATL</t>
  </si>
  <si>
    <t>ATL @ HOU</t>
  </si>
  <si>
    <t>NYK vs. DAL</t>
  </si>
  <si>
    <t>DAL @ NYK</t>
  </si>
  <si>
    <t>GSW @ MIA</t>
  </si>
  <si>
    <t>SAS @ DET</t>
  </si>
  <si>
    <t>DET vs. SAS</t>
  </si>
  <si>
    <t>MIA vs. GSW</t>
  </si>
  <si>
    <t>NYK vs. LAC</t>
  </si>
  <si>
    <t>DEN vs. MIL</t>
  </si>
  <si>
    <t>MIL @ DEN</t>
  </si>
  <si>
    <t>BOS @ PHX</t>
  </si>
  <si>
    <t>PHX vs. BOS</t>
  </si>
  <si>
    <t>BKN vs. TOR</t>
  </si>
  <si>
    <t>IND vs. LAL</t>
  </si>
  <si>
    <t>LAL @ IND</t>
  </si>
  <si>
    <t>TOR @ BKN</t>
  </si>
  <si>
    <t>LAC @ NYK</t>
  </si>
  <si>
    <t>SAS @ CLE</t>
  </si>
  <si>
    <t>CHI vs. LAL</t>
  </si>
  <si>
    <t>DAL @ ORL</t>
  </si>
  <si>
    <t>LAL @ CHI</t>
  </si>
  <si>
    <t>ORL vs. DAL</t>
  </si>
  <si>
    <t>CLE vs. SAS</t>
  </si>
  <si>
    <t>BKN vs. LAC</t>
  </si>
  <si>
    <t>NYK @ MIL</t>
  </si>
  <si>
    <t>CHA @ TOR</t>
  </si>
  <si>
    <t>TOR vs. CHA</t>
  </si>
  <si>
    <t>MIL vs. NYK</t>
  </si>
  <si>
    <t>LAC @ BKN</t>
  </si>
  <si>
    <t>DAL @ CHI</t>
  </si>
  <si>
    <t>BOS @ SAS</t>
  </si>
  <si>
    <t>IND @ OKC</t>
  </si>
  <si>
    <t>OKC vs. IND</t>
  </si>
  <si>
    <t>ORL vs. SAC</t>
  </si>
  <si>
    <t>SAC @ ORL</t>
  </si>
  <si>
    <t>CHI vs. DAL</t>
  </si>
  <si>
    <t>SAS vs. BOS</t>
  </si>
  <si>
    <t>LAC @ CLE</t>
  </si>
  <si>
    <t>PHX vs. HOU</t>
  </si>
  <si>
    <t>CLE vs. LAC</t>
  </si>
  <si>
    <t>MIN vs. DET</t>
  </si>
  <si>
    <t>DET @ MIN</t>
  </si>
  <si>
    <t>NYK vs. POR</t>
  </si>
  <si>
    <t>POR @ NYK</t>
  </si>
  <si>
    <t>HOU @ PHX</t>
  </si>
  <si>
    <t>NOP vs. CHA</t>
  </si>
  <si>
    <t>CHA @ NOP</t>
  </si>
  <si>
    <t>CHA vs. UTA</t>
  </si>
  <si>
    <t>HOU @ LAL</t>
  </si>
  <si>
    <t>LAL vs. HOU</t>
  </si>
  <si>
    <t>SAC @ IND</t>
  </si>
  <si>
    <t>CHI @ OKC</t>
  </si>
  <si>
    <t>MEM vs. BOS</t>
  </si>
  <si>
    <t>WAS vs. MIA</t>
  </si>
  <si>
    <t>BKN @ DAL</t>
  </si>
  <si>
    <t>ORL vs. LAC</t>
  </si>
  <si>
    <t>DAL vs. BKN</t>
  </si>
  <si>
    <t>UTA @ CHA</t>
  </si>
  <si>
    <t>OKC vs. CHI</t>
  </si>
  <si>
    <t>LAC @ ORL</t>
  </si>
  <si>
    <t>BOS @ MEM</t>
  </si>
  <si>
    <t>IND vs. SAC</t>
  </si>
  <si>
    <t>April</t>
  </si>
  <si>
    <t>MIL vs. PHX</t>
  </si>
  <si>
    <t>POR @ ATL</t>
  </si>
  <si>
    <t>ORL @ SAS</t>
  </si>
  <si>
    <t>PHX @ MIL</t>
  </si>
  <si>
    <t>SAS vs. ORL</t>
  </si>
  <si>
    <t>ATL vs. POR</t>
  </si>
  <si>
    <t>HOU vs. UTA</t>
  </si>
  <si>
    <t>NOP @ LAC</t>
  </si>
  <si>
    <t>DET @ OKC</t>
  </si>
  <si>
    <t>ATL @ DAL</t>
  </si>
  <si>
    <t>DAL vs. ATL</t>
  </si>
  <si>
    <t>WAS vs. SAC</t>
  </si>
  <si>
    <t>SAC @ WAS</t>
  </si>
  <si>
    <t>UTA @ HOU</t>
  </si>
  <si>
    <t>OKC vs. DET</t>
  </si>
  <si>
    <t>LAC vs. NOP</t>
  </si>
  <si>
    <t>TOR vs. POR</t>
  </si>
  <si>
    <t>MEM @ MIA</t>
  </si>
  <si>
    <t>MIN @ BKN</t>
  </si>
  <si>
    <t>POR @ TOR</t>
  </si>
  <si>
    <t>BKN vs. MIN</t>
  </si>
  <si>
    <t>MIA vs. MEM</t>
  </si>
  <si>
    <t>POR @ CHI</t>
  </si>
  <si>
    <t>BOS vs. PHX</t>
  </si>
  <si>
    <t>CHA vs. SAC</t>
  </si>
  <si>
    <t>LAC vs. DAL</t>
  </si>
  <si>
    <t>SAC @ CHA</t>
  </si>
  <si>
    <t>CHI vs. POR</t>
  </si>
  <si>
    <t>PHX @ BOS</t>
  </si>
  <si>
    <t>DAL @ LAC</t>
  </si>
  <si>
    <t>IND vs. UTA</t>
  </si>
  <si>
    <t>UTA @ IND</t>
  </si>
  <si>
    <t>CLE @ SAS</t>
  </si>
  <si>
    <t>SAS vs. CLE</t>
  </si>
  <si>
    <t>MEM @ DET</t>
  </si>
  <si>
    <t>DET vs. MEM</t>
  </si>
  <si>
    <t>MIN @ PHI</t>
  </si>
  <si>
    <t>PHI vs. MIN</t>
  </si>
  <si>
    <t>NYK vs. PHX</t>
  </si>
  <si>
    <t>SAC @ CLE</t>
  </si>
  <si>
    <t>OKC vs. LAL</t>
  </si>
  <si>
    <t>NOP vs. MIL</t>
  </si>
  <si>
    <t>PHX @ NYK</t>
  </si>
  <si>
    <t>LAL @ OKC</t>
  </si>
  <si>
    <t>WAS @ BOS</t>
  </si>
  <si>
    <t>UTA @ ATL</t>
  </si>
  <si>
    <t>ATL vs. UTA</t>
  </si>
  <si>
    <t>DEN vs. IND</t>
  </si>
  <si>
    <t>IND @ DEN</t>
  </si>
  <si>
    <t>CLE vs. SAC</t>
  </si>
  <si>
    <t>MIL @ NOP</t>
  </si>
  <si>
    <t>BOS vs. WAS</t>
  </si>
  <si>
    <t>DET vs. SAC</t>
  </si>
  <si>
    <t>SAC @ DET</t>
  </si>
  <si>
    <t>CHA vs. MEM</t>
  </si>
  <si>
    <t>MEM @ CHA</t>
  </si>
  <si>
    <t>MIN @ MIL</t>
  </si>
  <si>
    <t>MIL vs. MIN</t>
  </si>
  <si>
    <t>NOP @ BKN</t>
  </si>
  <si>
    <t>BKN vs. NOP</t>
  </si>
  <si>
    <t>PHX vs. OKC</t>
  </si>
  <si>
    <t>WAS vs. PHI</t>
  </si>
  <si>
    <t>GSW vs. SAS</t>
  </si>
  <si>
    <t>PHI @ WAS</t>
  </si>
  <si>
    <t>OKC @ PHX</t>
  </si>
  <si>
    <t>SAS @ GSW</t>
  </si>
  <si>
    <t>MIL vs. NOP</t>
  </si>
  <si>
    <t>NOP @ MIL</t>
  </si>
  <si>
    <t>DAL vs. TOR</t>
  </si>
  <si>
    <t>PHI vs. ATL</t>
  </si>
  <si>
    <t>NOP vs. MIA</t>
  </si>
  <si>
    <t>MIN vs. BKN</t>
  </si>
  <si>
    <t>DEN vs. MEM</t>
  </si>
  <si>
    <t>BKN @ MIN</t>
  </si>
  <si>
    <t>MIA @ NOP</t>
  </si>
  <si>
    <t>MEM @ DEN</t>
  </si>
  <si>
    <t>TOR @ DAL</t>
  </si>
  <si>
    <t>CHA @ BOS</t>
  </si>
  <si>
    <t>ATL @ PHI</t>
  </si>
  <si>
    <t>BOS vs. CHA</t>
  </si>
  <si>
    <t>SAS vs. TOR</t>
  </si>
  <si>
    <t>TOR @ SAS</t>
  </si>
  <si>
    <t>MONTH</t>
  </si>
  <si>
    <t>ORTG</t>
  </si>
  <si>
    <t>POSSESIONS</t>
  </si>
  <si>
    <t>TURNOVER%</t>
  </si>
  <si>
    <t>POINTS_PER_POSSESSION</t>
  </si>
  <si>
    <t>TS%</t>
  </si>
  <si>
    <t>LEAGUE_ORTG</t>
  </si>
  <si>
    <t>PACE</t>
  </si>
  <si>
    <t>TEAM</t>
  </si>
  <si>
    <t>3POINT SHOOTING</t>
  </si>
  <si>
    <t>HOME_3PT</t>
  </si>
  <si>
    <t>AWAY_3PT</t>
  </si>
  <si>
    <t>FIELD GOAL SHOOTING</t>
  </si>
  <si>
    <t>HOME_FG</t>
  </si>
  <si>
    <t>AWAY_FG</t>
  </si>
  <si>
    <t>TRUE SHOOTING</t>
  </si>
  <si>
    <t>HOME_TS</t>
  </si>
  <si>
    <t>AWAY_TS</t>
  </si>
  <si>
    <t>Team</t>
  </si>
  <si>
    <t>AVG POINTS PER GAME</t>
  </si>
  <si>
    <t>AVG ASSISTS PER GAME</t>
  </si>
  <si>
    <t>AVG TURNOVERS PER GAME</t>
  </si>
  <si>
    <t>TO_RANK</t>
  </si>
  <si>
    <t>ASSIST_RANK</t>
  </si>
  <si>
    <t>POINTS_RANK</t>
  </si>
  <si>
    <t>FINAL_PTS_RANK</t>
  </si>
  <si>
    <t>FINAL_ASSIST_RANK</t>
  </si>
  <si>
    <t>FINAL_TO_RANK</t>
  </si>
  <si>
    <t>POINT_MEDAL</t>
  </si>
  <si>
    <t>ASSIST_MEDAL</t>
  </si>
  <si>
    <t>TURNOVER_MEDAL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</si>
</sst>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5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2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2" fillId="2" borderId="0" xfId="0" applyFont="1" applyFill="1"/>
    <xf numFmtId="9" fontId="0" fillId="0" borderId="0" xfId="1" applyFont="1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3" fillId="0" borderId="0" xfId="0" applyFont="1"/>
    <xf numFmtId="0" fontId="4" fillId="0" borderId="0" xfId="0" applyFont="1"/>
    <xf numFmtId="0" fontId="0" fillId="3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28">
    <dxf>
      <numFmt numFmtId="0" formatCode="General"/>
    </dxf>
    <dxf>
      <numFmt numFmtId="165" formatCode="0.0"/>
    </dxf>
    <dxf>
      <numFmt numFmtId="0" formatCode="General"/>
    </dxf>
    <dxf>
      <numFmt numFmtId="0" formatCode="General"/>
    </dxf>
    <dxf>
      <numFmt numFmtId="165" formatCode="0.0"/>
    </dxf>
    <dxf>
      <numFmt numFmtId="0" formatCode="General"/>
    </dxf>
    <dxf>
      <numFmt numFmtId="165" formatCode="0.0"/>
    </dxf>
    <dxf>
      <numFmt numFmtId="165" formatCode="0.0"/>
    </dxf>
    <dxf>
      <numFmt numFmtId="165" formatCode="0.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AB7C197-B9E2-334A-8340-6252ECAB3DB3}" autoFormatId="16" applyNumberFormats="0" applyBorderFormats="0" applyFontFormats="0" applyPatternFormats="0" applyAlignmentFormats="0" applyWidthHeightFormats="0">
  <queryTableRefresh nextId="77" unboundColumnsRight="13">
    <queryTableFields count="73">
      <queryTableField id="1" name="SEASON_YEAR" tableColumnId="1"/>
      <queryTableField id="2" name="TEAM_ID" tableColumnId="2"/>
      <queryTableField id="3" name="TEAM_ABBREVIATION" tableColumnId="3"/>
      <queryTableField id="4" name="TEAM_NAME" tableColumnId="4"/>
      <queryTableField id="5" name="GAME_ID" tableColumnId="5"/>
      <queryTableField id="6" name="GAME_DATE" tableColumnId="6"/>
      <queryTableField id="7" name="MATCHUP" tableColumnId="7"/>
      <queryTableField id="8" name="WL" tableColumnId="8"/>
      <queryTableField id="9" name="MIN" tableColumnId="9"/>
      <queryTableField id="10" name="FGM" tableColumnId="10"/>
      <queryTableField id="11" name="FGA" tableColumnId="11"/>
      <queryTableField id="12" name="FG_PCT" tableColumnId="12"/>
      <queryTableField id="13" name="FG3M" tableColumnId="13"/>
      <queryTableField id="14" name="FG3A" tableColumnId="14"/>
      <queryTableField id="15" name="FG3_PCT" tableColumnId="15"/>
      <queryTableField id="16" name="FTM" tableColumnId="16"/>
      <queryTableField id="17" name="FTA" tableColumnId="17"/>
      <queryTableField id="18" name="FT_PCT" tableColumnId="18"/>
      <queryTableField id="19" name="OREB" tableColumnId="19"/>
      <queryTableField id="20" name="DREB" tableColumnId="20"/>
      <queryTableField id="21" name="REB" tableColumnId="21"/>
      <queryTableField id="22" name="AST" tableColumnId="22"/>
      <queryTableField id="23" name="TOV" tableColumnId="23"/>
      <queryTableField id="24" name="STL" tableColumnId="24"/>
      <queryTableField id="25" name="BLK" tableColumnId="25"/>
      <queryTableField id="26" name="BLKA" tableColumnId="26"/>
      <queryTableField id="27" name="PF" tableColumnId="27"/>
      <queryTableField id="28" name="PFD" tableColumnId="28"/>
      <queryTableField id="29" name="PTS" tableColumnId="29"/>
      <queryTableField id="30" name="PLUS_MINUS" tableColumnId="30"/>
      <queryTableField id="31" name="GP_RANK" tableColumnId="31"/>
      <queryTableField id="32" name="W_RANK" tableColumnId="32"/>
      <queryTableField id="33" name="L_RANK" tableColumnId="33"/>
      <queryTableField id="34" name="W_PCT_RANK" tableColumnId="34"/>
      <queryTableField id="35" name="MIN_RANK" tableColumnId="35"/>
      <queryTableField id="36" name="FGM_RANK" tableColumnId="36"/>
      <queryTableField id="37" name="FGA_RANK" tableColumnId="37"/>
      <queryTableField id="38" name="FG_PCT_RANK" tableColumnId="38"/>
      <queryTableField id="39" name="FG3M_RANK" tableColumnId="39"/>
      <queryTableField id="40" name="FG3A_RANK" tableColumnId="40"/>
      <queryTableField id="41" name="FG3_PCT_RANK" tableColumnId="41"/>
      <queryTableField id="42" name="FTM_RANK" tableColumnId="42"/>
      <queryTableField id="43" name="FTA_RANK" tableColumnId="43"/>
      <queryTableField id="44" name="FT_PCT_RANK" tableColumnId="44"/>
      <queryTableField id="45" name="OREB_RANK" tableColumnId="45"/>
      <queryTableField id="46" name="DREB_RANK" tableColumnId="46"/>
      <queryTableField id="47" name="REB_RANK" tableColumnId="47"/>
      <queryTableField id="48" name="AST_RANK" tableColumnId="48"/>
      <queryTableField id="49" name="TOV_RANK" tableColumnId="49"/>
      <queryTableField id="50" name="STL_RANK" tableColumnId="50"/>
      <queryTableField id="51" name="BLK_RANK" tableColumnId="51"/>
      <queryTableField id="52" name="BLKA_RANK" tableColumnId="52"/>
      <queryTableField id="53" name="PF_RANK" tableColumnId="53"/>
      <queryTableField id="54" name="PFD_RANK" tableColumnId="54"/>
      <queryTableField id="55" name="PTS_RANK" tableColumnId="55"/>
      <queryTableField id="56" name="PLUS_MINUS_RANK" tableColumnId="56"/>
      <queryTableField id="57" name="AVAILABLE_FLAG" tableColumnId="57"/>
      <queryTableField id="58" name="LOCATION" tableColumnId="58"/>
      <queryTableField id="59" name="SEASON_SEGMENT" tableColumnId="59"/>
      <queryTableField id="60" name="Month name" tableColumnId="60"/>
      <queryTableField id="61" dataBound="0" tableColumnId="61"/>
      <queryTableField id="62" dataBound="0" tableColumnId="62"/>
      <queryTableField id="63" dataBound="0" tableColumnId="63"/>
      <queryTableField id="64" dataBound="0" tableColumnId="64"/>
      <queryTableField id="67" dataBound="0" tableColumnId="67"/>
      <queryTableField id="65" dataBound="0" tableColumnId="65"/>
      <queryTableField id="66" dataBound="0" tableColumnId="66"/>
      <queryTableField id="68" dataBound="0" tableColumnId="68"/>
      <queryTableField id="69" dataBound="0" tableColumnId="69"/>
      <queryTableField id="70" dataBound="0" tableColumnId="70"/>
      <queryTableField id="71" dataBound="0" tableColumnId="71"/>
      <queryTableField id="72" dataBound="0" tableColumnId="72"/>
      <queryTableField id="73" dataBound="0" tableColumnId="7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8E94E-C077-F34B-9F95-7DF5E2FF4F43}" name="_2025teamgamelogs" displayName="_2025teamgamelogs" ref="A1:BU2461" tableType="queryTable" totalsRowShown="0">
  <autoFilter ref="A1:BU2461" xr:uid="{7BF8E94E-C077-F34B-9F95-7DF5E2FF4F43}"/>
  <tableColumns count="73">
    <tableColumn id="1" xr3:uid="{E8228FB8-18F9-2949-B6AB-316E5744F27D}" uniqueName="1" name="SEASON_YEAR" queryTableFieldId="1" dataDxfId="27"/>
    <tableColumn id="2" xr3:uid="{1A41A929-7D17-D24F-AE49-490B06732471}" uniqueName="2" name="TEAM_ID" queryTableFieldId="2"/>
    <tableColumn id="3" xr3:uid="{9516D33D-2710-234C-8046-1BA3A26A0D00}" uniqueName="3" name="TEAM_ABBREVIATION" queryTableFieldId="3" dataDxfId="26"/>
    <tableColumn id="4" xr3:uid="{41C0A9D3-520C-434F-9D15-A5905DB9AAFB}" uniqueName="4" name="TEAM_NAME" queryTableFieldId="4" dataDxfId="25"/>
    <tableColumn id="5" xr3:uid="{AA11E7FD-14D9-FE41-A36B-7B69AC6B1733}" uniqueName="5" name="GAME_ID" queryTableFieldId="5"/>
    <tableColumn id="6" xr3:uid="{305499C4-DB5F-D840-83DB-60BE62B30AE9}" uniqueName="6" name="GAME_DATE" queryTableFieldId="6" dataDxfId="24"/>
    <tableColumn id="7" xr3:uid="{56EE4385-EA14-4442-BA85-07E8290DFD19}" uniqueName="7" name="MATCHUP" queryTableFieldId="7" dataDxfId="23"/>
    <tableColumn id="8" xr3:uid="{7DBE93D9-78F5-3240-A534-C81FA0999E40}" uniqueName="8" name="WL" queryTableFieldId="8" dataDxfId="22"/>
    <tableColumn id="9" xr3:uid="{4FA38AA9-7A6C-CB43-90C7-3E596619A0BA}" uniqueName="9" name="MIN" queryTableFieldId="9"/>
    <tableColumn id="10" xr3:uid="{3810B5AA-5253-8E4A-B761-BA04CADBAEBA}" uniqueName="10" name="FGM" queryTableFieldId="10"/>
    <tableColumn id="11" xr3:uid="{30690347-0F52-9248-9739-8E8B69A51E1C}" uniqueName="11" name="FGA" queryTableFieldId="11"/>
    <tableColumn id="12" xr3:uid="{27E4B447-D58E-AB4D-9F39-5B8C8BD7C536}" uniqueName="12" name="FG_PCT" queryTableFieldId="12"/>
    <tableColumn id="13" xr3:uid="{98798244-56BC-B545-B7AC-C6FC72FD1355}" uniqueName="13" name="FG3M" queryTableFieldId="13"/>
    <tableColumn id="14" xr3:uid="{B3748B50-C7D2-6B4B-9E65-98CE86A4213F}" uniqueName="14" name="FG3A" queryTableFieldId="14"/>
    <tableColumn id="15" xr3:uid="{F942A73C-5EA5-A542-9414-C44FABA6AD4E}" uniqueName="15" name="FG3_PCT" queryTableFieldId="15"/>
    <tableColumn id="16" xr3:uid="{E2EB02FD-E3E0-3A43-8BB5-BF5D8F26E407}" uniqueName="16" name="FTM" queryTableFieldId="16"/>
    <tableColumn id="17" xr3:uid="{FCDB2619-9E22-E44C-96C1-8B480B3180BD}" uniqueName="17" name="FTA" queryTableFieldId="17"/>
    <tableColumn id="18" xr3:uid="{097FFAB3-8D4E-8B42-ACE2-348CB4A31BA4}" uniqueName="18" name="FT_PCT" queryTableFieldId="18"/>
    <tableColumn id="19" xr3:uid="{C1F8C2A3-A218-5547-A753-140FA5115AEB}" uniqueName="19" name="OREB" queryTableFieldId="19"/>
    <tableColumn id="20" xr3:uid="{E02100CC-F552-DE48-B8DF-5ACD5D41727C}" uniqueName="20" name="DREB" queryTableFieldId="20"/>
    <tableColumn id="21" xr3:uid="{E6F12D49-1E4B-ED4D-B24C-9EB490EA2F6C}" uniqueName="21" name="REB" queryTableFieldId="21"/>
    <tableColumn id="22" xr3:uid="{AA64D500-1877-AC46-9186-63DDB2C0D777}" uniqueName="22" name="AST" queryTableFieldId="22"/>
    <tableColumn id="23" xr3:uid="{6B79C060-A2B6-F746-B3DB-A20F9A84000D}" uniqueName="23" name="TOV" queryTableFieldId="23"/>
    <tableColumn id="24" xr3:uid="{D5353064-7B77-8842-83FB-40CDBD8B81B7}" uniqueName="24" name="STL" queryTableFieldId="24"/>
    <tableColumn id="25" xr3:uid="{CF067980-13E2-9546-8A66-AC6A5C653DEE}" uniqueName="25" name="BLK" queryTableFieldId="25"/>
    <tableColumn id="26" xr3:uid="{144A1205-5D26-974B-B17C-3375CC5E2A34}" uniqueName="26" name="BLKA" queryTableFieldId="26"/>
    <tableColumn id="27" xr3:uid="{2ABB458A-3416-D748-A78B-28783D8ACE31}" uniqueName="27" name="PF" queryTableFieldId="27"/>
    <tableColumn id="28" xr3:uid="{B0721EB0-62F3-234B-A681-8120D9E1F570}" uniqueName="28" name="PFD" queryTableFieldId="28"/>
    <tableColumn id="29" xr3:uid="{6F4756C1-D86D-4242-885C-D828BD829E82}" uniqueName="29" name="PTS" queryTableFieldId="29"/>
    <tableColumn id="30" xr3:uid="{92867E18-0E77-584D-A991-9BFF9231BD5C}" uniqueName="30" name="PLUS_MINUS" queryTableFieldId="30"/>
    <tableColumn id="31" xr3:uid="{69FA0B96-3F22-8B4D-829B-65B275EEE49B}" uniqueName="31" name="GP_RANK" queryTableFieldId="31"/>
    <tableColumn id="32" xr3:uid="{9001D4B0-FC10-8E48-A387-48A6A5A7FA36}" uniqueName="32" name="W_RANK" queryTableFieldId="32"/>
    <tableColumn id="33" xr3:uid="{4852CC1B-8F70-0B4C-A7EC-9E8AA729101C}" uniqueName="33" name="L_RANK" queryTableFieldId="33"/>
    <tableColumn id="34" xr3:uid="{0F515385-F957-B747-AD73-2EB72FDC28EF}" uniqueName="34" name="W_PCT_RANK" queryTableFieldId="34"/>
    <tableColumn id="35" xr3:uid="{8E7442D0-DF30-B842-A135-AECF4275CD74}" uniqueName="35" name="MIN_RANK" queryTableFieldId="35"/>
    <tableColumn id="36" xr3:uid="{F0AF55AE-A717-4442-8934-7F731DCB731F}" uniqueName="36" name="FGM_RANK" queryTableFieldId="36"/>
    <tableColumn id="37" xr3:uid="{59C3BF48-AEF3-E848-82DF-DC34E7ED0C18}" uniqueName="37" name="FGA_RANK" queryTableFieldId="37"/>
    <tableColumn id="38" xr3:uid="{09DFFCBB-E541-1042-91E2-65D2938E5C47}" uniqueName="38" name="FG_PCT_RANK" queryTableFieldId="38"/>
    <tableColumn id="39" xr3:uid="{2DEB2776-7329-1949-96E5-6F2614794BD6}" uniqueName="39" name="FG3M_RANK" queryTableFieldId="39"/>
    <tableColumn id="40" xr3:uid="{CDB3D147-163A-FD41-93E2-1D9454878079}" uniqueName="40" name="FG3A_RANK" queryTableFieldId="40"/>
    <tableColumn id="41" xr3:uid="{C28556DF-B9B9-B146-8100-51711EEF59ED}" uniqueName="41" name="FG3_PCT_RANK" queryTableFieldId="41"/>
    <tableColumn id="42" xr3:uid="{9D03BB6C-CBDD-FB40-A428-664F79CCB3BE}" uniqueName="42" name="FTM_RANK" queryTableFieldId="42"/>
    <tableColumn id="43" xr3:uid="{064A5CF7-8D78-704B-8D0A-FC5ED5A32354}" uniqueName="43" name="FTA_RANK" queryTableFieldId="43"/>
    <tableColumn id="44" xr3:uid="{4B0C332E-433D-BB41-86C6-5432A9A1F3CA}" uniqueName="44" name="FT_PCT_RANK" queryTableFieldId="44"/>
    <tableColumn id="45" xr3:uid="{597A4096-192D-2346-990F-BF43B47F4FB0}" uniqueName="45" name="OREB_RANK" queryTableFieldId="45"/>
    <tableColumn id="46" xr3:uid="{CBBD76FE-2AE4-8B40-B9CC-A6ABD0F0E86D}" uniqueName="46" name="DREB_RANK" queryTableFieldId="46"/>
    <tableColumn id="47" xr3:uid="{4AA36DFF-04F6-B847-B4FB-BB454326F35B}" uniqueName="47" name="REB_RANK" queryTableFieldId="47"/>
    <tableColumn id="48" xr3:uid="{FE6BA6B8-57E4-3449-8E32-ABFF0235F3CA}" uniqueName="48" name="AST_RANK" queryTableFieldId="48"/>
    <tableColumn id="49" xr3:uid="{774C7DEA-7E46-0046-A7D4-A626D77A7075}" uniqueName="49" name="TOV_RANK" queryTableFieldId="49"/>
    <tableColumn id="50" xr3:uid="{2C56F926-6A8B-4740-A483-73396D33EC28}" uniqueName="50" name="STL_RANK" queryTableFieldId="50"/>
    <tableColumn id="51" xr3:uid="{27BAFC18-F266-2A41-B820-9296C8858417}" uniqueName="51" name="BLK_RANK" queryTableFieldId="51"/>
    <tableColumn id="52" xr3:uid="{E195ABD2-7153-BE42-BC3C-C6D3E4CBE887}" uniqueName="52" name="BLKA_RANK" queryTableFieldId="52"/>
    <tableColumn id="53" xr3:uid="{BDB79595-0BC8-4B43-82AE-2137A0A5E229}" uniqueName="53" name="PF_RANK" queryTableFieldId="53"/>
    <tableColumn id="54" xr3:uid="{853A91E7-D7CB-2E4E-9387-078F4751B492}" uniqueName="54" name="PFD_RANK" queryTableFieldId="54"/>
    <tableColumn id="55" xr3:uid="{4E91BCC0-98A9-7643-BB52-464746F7AFB5}" uniqueName="55" name="PTS_RANK" queryTableFieldId="55"/>
    <tableColumn id="56" xr3:uid="{4EF77D70-A61F-C744-A975-E80313171B6B}" uniqueName="56" name="PLUS_MINUS_RANK" queryTableFieldId="56"/>
    <tableColumn id="57" xr3:uid="{102477D7-C55E-8B4B-A754-4B2F5FF99E56}" uniqueName="57" name="AVAILABLE_FLAG" queryTableFieldId="57"/>
    <tableColumn id="58" xr3:uid="{C614B86D-4F4B-784D-AC71-89B46387B258}" uniqueName="58" name="LOCATION" queryTableFieldId="58"/>
    <tableColumn id="59" xr3:uid="{CBB97D53-7332-6A42-A3AF-2C3DD3F545EC}" uniqueName="59" name="SEASON_SEGMENT" queryTableFieldId="59"/>
    <tableColumn id="60" xr3:uid="{08F45A2A-067A-4643-92A9-3F4A1B72B7A0}" uniqueName="60" name="MONTH" queryTableFieldId="60" dataDxfId="21"/>
    <tableColumn id="61" xr3:uid="{45AD4862-649A-7C42-BC3D-4DF24D7E579B}" uniqueName="61" name="POSSESIONS" queryTableFieldId="61" dataDxfId="20">
      <calculatedColumnFormula xml:space="preserve"> _2025teamgamelogs[[#This Row],[FGA]] + (0.44 * _2025teamgamelogs[[#This Row],[FTA]]) + _2025teamgamelogs[[#This Row],[TOV]] - _2025teamgamelogs[[#This Row],[OREB]]</calculatedColumnFormula>
    </tableColumn>
    <tableColumn id="62" xr3:uid="{95398A21-D188-8844-990E-21BB2DC4B049}" uniqueName="62" name="TURNOVER%" queryTableFieldId="62" dataCellStyle="Percent">
      <calculatedColumnFormula>_2025teamgamelogs[[#This Row],[TOV]]/_2025teamgamelogs[[#This Row],[POSSESIONS]]</calculatedColumnFormula>
    </tableColumn>
    <tableColumn id="63" xr3:uid="{CB32D3B8-9337-5241-BD1C-3AFC82C99161}" uniqueName="63" name="POINTS_PER_POSSESSION" queryTableFieldId="63" dataDxfId="19">
      <calculatedColumnFormula>_2025teamgamelogs[[#This Row],[PTS]]/_2025teamgamelogs[[#This Row],[POSSESIONS]]</calculatedColumnFormula>
    </tableColumn>
    <tableColumn id="64" xr3:uid="{7A7F5A81-F449-274E-A956-97CE17696E39}" uniqueName="64" name="ORTG" queryTableFieldId="64" dataDxfId="18">
      <calculatedColumnFormula xml:space="preserve"> 100 * _2025teamgamelogs[[#This Row],[POINTS_PER_POSSESSION]]</calculatedColumnFormula>
    </tableColumn>
    <tableColumn id="67" xr3:uid="{1C84AF0A-BF99-7B41-8797-153D6357117F}" uniqueName="67" name="PACE" queryTableFieldId="67" dataDxfId="17">
      <calculatedColumnFormula xml:space="preserve"> _2025teamgamelogs[[#This Row],[POSSESIONS]] / (_2025teamgamelogs[[#This Row],[MIN]]/48)</calculatedColumnFormula>
    </tableColumn>
    <tableColumn id="65" xr3:uid="{064D851B-8B2B-F442-944D-C5E4E28A8CFF}" uniqueName="65" name="TS%" queryTableFieldId="65" dataCellStyle="Percent">
      <calculatedColumnFormula>_2025teamgamelogs[[#This Row],[PTS]] / (2 * (_2025teamgamelogs[[#This Row],[FGA]] + 0.44 * _2025teamgamelogs[[#This Row],[FTA]]))</calculatedColumnFormula>
    </tableColumn>
    <tableColumn id="66" xr3:uid="{4B471C21-A3A5-0344-9A3A-4617BA468F31}" uniqueName="66" name="LEAGUE_ORTG" queryTableFieldId="66" dataDxfId="16">
      <calculatedColumnFormula>VLOOKUP(_2025teamgamelogs[[#This Row],[MONTH]], LEAGUE_AVERAGES!$A$2:$B$8, 2, FALSE)</calculatedColumnFormula>
    </tableColumn>
    <tableColumn id="68" xr3:uid="{E52AA791-D102-7D45-914B-CFE8A22909A7}" uniqueName="68" name="HOME_3PT" queryTableFieldId="68" dataDxfId="15">
      <calculatedColumnFormula>VLOOKUP(_2025teamgamelogs[[#This Row],[TEAM_NAME]], LEAGUE_AVERAGES!$A$14:$C$43, 2, FALSE)</calculatedColumnFormula>
    </tableColumn>
    <tableColumn id="69" xr3:uid="{05EAD1CB-51A1-8C48-BE21-5FDBF0E4EAF2}" uniqueName="69" name="AWAY_3PT" queryTableFieldId="69" dataDxfId="14">
      <calculatedColumnFormula>VLOOKUP(_2025teamgamelogs[[#This Row],[TEAM_NAME]], LEAGUE_AVERAGES!$A$14:$C$43, 3, FALSE)</calculatedColumnFormula>
    </tableColumn>
    <tableColumn id="70" xr3:uid="{7D39DDCA-C5B3-D749-8F15-484431AA1F9A}" uniqueName="70" name="HOME_FG" queryTableFieldId="70" dataDxfId="13">
      <calculatedColumnFormula>VLOOKUP(_2025teamgamelogs[[#This Row],[TEAM_NAME]], LEAGUE_AVERAGES!$F$14:$H$43, 2, FALSE)</calculatedColumnFormula>
    </tableColumn>
    <tableColumn id="71" xr3:uid="{4EFB4E3A-B754-9C4C-8CF9-1A6F2C6D5FD9}" uniqueName="71" name="AWAY_FG" queryTableFieldId="71" dataDxfId="12">
      <calculatedColumnFormula>VLOOKUP(_2025teamgamelogs[[#This Row],[TEAM_NAME]], LEAGUE_AVERAGES!$F$14:$H$43, 3, FALSE)</calculatedColumnFormula>
    </tableColumn>
    <tableColumn id="72" xr3:uid="{ECA418F8-F7E8-DE49-A15A-65909788BD92}" uniqueName="72" name="HOME_TS" queryTableFieldId="72" dataDxfId="11">
      <calculatedColumnFormula>VLOOKUP(_2025teamgamelogs[[#This Row],[TEAM_NAME]], LEAGUE_AVERAGES!$K$14:$M$43, 2, FALSE)</calculatedColumnFormula>
    </tableColumn>
    <tableColumn id="73" xr3:uid="{5CA54C83-6F00-154E-B283-B87E1820E185}" uniqueName="73" name="AWAY_TS" queryTableFieldId="73" dataDxfId="10">
      <calculatedColumnFormula>VLOOKUP(_2025teamgamelogs[[#This Row],[TEAM_NAME]], LEAGUE_AVERAGES!$K$14:$M$43, 3, FALSE)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A089E8C-80EC-AB4F-9E18-C9980DDB5B85}" name="FinalRankings" displayName="FinalRankings" ref="A1:M31" totalsRowShown="0" headerRowDxfId="9">
  <autoFilter ref="A1:M31" xr:uid="{9A089E8C-80EC-AB4F-9E18-C9980DDB5B85}"/>
  <sortState xmlns:xlrd2="http://schemas.microsoft.com/office/spreadsheetml/2017/richdata2" ref="A2:J31">
    <sortCondition ref="A1:A31"/>
  </sortState>
  <tableColumns count="13">
    <tableColumn id="1" xr3:uid="{480F26DB-E6E7-A34B-9E61-EEC3B9B7E6E6}" name="Team"/>
    <tableColumn id="2" xr3:uid="{3507C91C-6048-624E-9083-BFD925D4248A}" name="AVG POINTS PER GAME" dataDxfId="8">
      <calculatedColumnFormula>AVERAGEIFS(_2025teamgamelogs[PTS], _2025teamgamelogs[TEAM_NAME],FinalRankings[[#This Row],[Team]])</calculatedColumnFormula>
    </tableColumn>
    <tableColumn id="3" xr3:uid="{31C27E92-0016-5F48-A777-0B87531B4860}" name="POINTS_RANK"/>
    <tableColumn id="4" xr3:uid="{ABA81DD9-4287-5B49-B47A-5F0602E33520}" name="FINAL_PTS_RANK" dataDxfId="7">
      <calculatedColumnFormula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calculatedColumnFormula>
    </tableColumn>
    <tableColumn id="5" xr3:uid="{A2656EA1-6660-B54E-920B-C77BA218B611}" name="AVG ASSISTS PER GAME" dataDxfId="6">
      <calculatedColumnFormula>AVERAGEIFS(_2025teamgamelogs[AST], _2025teamgamelogs[TEAM_NAME], FinalRankings[[#This Row],[Team]])</calculatedColumnFormula>
    </tableColumn>
    <tableColumn id="6" xr3:uid="{3FCA644F-9BC8-7C48-8B3F-BE2C6FAE3579}" name="ASSIST_RANK"/>
    <tableColumn id="7" xr3:uid="{381C0A34-4FEF-804D-8BDB-6CC0AB2BF22E}" name="FINAL_ASSIST_RANK" dataDxfId="5">
      <calculatedColumnFormula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calculatedColumnFormula>
    </tableColumn>
    <tableColumn id="8" xr3:uid="{64227602-3D83-C44A-9D6A-349085127B8B}" name="AVG TURNOVERS PER GAME" dataDxfId="4">
      <calculatedColumnFormula>AVERAGEIFS(_2025teamgamelogs[TOV], _2025teamgamelogs[TEAM_NAME], FinalRankings[[#This Row],[Team]])</calculatedColumnFormula>
    </tableColumn>
    <tableColumn id="9" xr3:uid="{15B67703-DEFB-8644-AA43-DB2F4D00B339}" name="TO_RANK"/>
    <tableColumn id="10" xr3:uid="{A6591583-433B-7F4F-9A41-02CE2D4B2A6D}" name="FINAL_TO_RANK" dataDxfId="3">
      <calculatedColumnFormula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calculatedColumnFormula>
    </tableColumn>
    <tableColumn id="11" xr3:uid="{280FE8FF-6639-184F-A0A2-553E3BE3825D}" name="POINT_MEDAL" dataDxfId="2">
      <calculatedColumnFormula array="1">_xlfn.IFS(FinalRankings[[#This Row],[POINTS_RANK]] = 1, "🥇", FinalRankings[[#This Row],[POINTS_RANK]] = 2, "🥈", FinalRankings[[#This Row],[POINTS_RANK]] = 3, "🥉", TRUE, "")</calculatedColumnFormula>
    </tableColumn>
    <tableColumn id="12" xr3:uid="{28C40A2F-E8E8-8341-8DAE-50983A4E4B5F}" name="ASSIST_MEDAL" dataDxfId="1">
      <calculatedColumnFormula array="1">_xlfn.IFS(FinalRankings[[#This Row],[ASSIST_RANK]] = 1, "🥇", FinalRankings[[#This Row],[ASSIST_RANK]] = 2, "🥈", FinalRankings[[#This Row],[ASSIST_RANK]] = 3, "🥉", TRUE, "")</calculatedColumnFormula>
    </tableColumn>
    <tableColumn id="13" xr3:uid="{AC697AAF-6F05-E64F-9B3F-D2A03C30EDE0}" name="TURNOVER_MEDAL" dataDxfId="0">
      <calculatedColumnFormula array="1">_xlfn.IFS(FinalRankings[[#This Row],[TO_RANK]] = 1, "🥇", FinalRankings[[#This Row],[TO_RANK]] = 2, "🥈", FinalRankings[[#This Row],[TO_RANK]] = 3, "🥉", TRUE,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B218F-671A-9F48-8A00-D478147D5F96}">
  <dimension ref="A1:BW2467"/>
  <sheetViews>
    <sheetView topLeftCell="A555" workbookViewId="0">
      <selection activeCell="BW1" sqref="BW1"/>
    </sheetView>
  </sheetViews>
  <sheetFormatPr baseColWidth="10" defaultRowHeight="16" x14ac:dyDescent="0.2"/>
  <cols>
    <col min="1" max="1" width="15.6640625" bestFit="1" customWidth="1"/>
    <col min="2" max="2" width="11.1640625" bestFit="1" customWidth="1"/>
    <col min="3" max="3" width="21.6640625" bestFit="1" customWidth="1"/>
    <col min="4" max="4" width="21.1640625" bestFit="1" customWidth="1"/>
    <col min="5" max="5" width="11.33203125" bestFit="1" customWidth="1"/>
    <col min="6" max="6" width="13.83203125" bestFit="1" customWidth="1"/>
    <col min="7" max="7" width="12.1640625" bestFit="1" customWidth="1"/>
    <col min="8" max="8" width="6.33203125" bestFit="1" customWidth="1"/>
    <col min="9" max="9" width="7" bestFit="1" customWidth="1"/>
    <col min="10" max="10" width="7.5" bestFit="1" customWidth="1"/>
    <col min="11" max="11" width="7.1640625" bestFit="1" customWidth="1"/>
    <col min="12" max="12" width="10.1640625" bestFit="1" customWidth="1"/>
    <col min="13" max="13" width="8.5" bestFit="1" customWidth="1"/>
    <col min="14" max="14" width="8.1640625" bestFit="1" customWidth="1"/>
    <col min="15" max="15" width="11.1640625" bestFit="1" customWidth="1"/>
    <col min="16" max="16" width="7" bestFit="1" customWidth="1"/>
    <col min="17" max="17" width="6.6640625" bestFit="1" customWidth="1"/>
    <col min="18" max="18" width="9.6640625" bestFit="1" customWidth="1"/>
    <col min="19" max="20" width="8.33203125" bestFit="1" customWidth="1"/>
    <col min="21" max="21" width="7" bestFit="1" customWidth="1"/>
    <col min="22" max="22" width="6.6640625" bestFit="1" customWidth="1"/>
    <col min="23" max="23" width="7" bestFit="1" customWidth="1"/>
    <col min="24" max="24" width="6.5" bestFit="1" customWidth="1"/>
    <col min="25" max="25" width="7" bestFit="1" customWidth="1"/>
    <col min="26" max="26" width="8.1640625" bestFit="1" customWidth="1"/>
    <col min="27" max="27" width="5.83203125" bestFit="1" customWidth="1"/>
    <col min="28" max="28" width="7.1640625" bestFit="1" customWidth="1"/>
    <col min="29" max="29" width="6.6640625" bestFit="1" customWidth="1"/>
    <col min="30" max="30" width="14.33203125" bestFit="1" customWidth="1"/>
    <col min="31" max="31" width="11.83203125" bestFit="1" customWidth="1"/>
    <col min="32" max="32" width="11" bestFit="1" customWidth="1"/>
    <col min="33" max="33" width="10.33203125" bestFit="1" customWidth="1"/>
    <col min="34" max="34" width="15.1640625" bestFit="1" customWidth="1"/>
    <col min="35" max="35" width="12.6640625" bestFit="1" customWidth="1"/>
    <col min="36" max="36" width="13.1640625" bestFit="1" customWidth="1"/>
    <col min="37" max="37" width="12.83203125" bestFit="1" customWidth="1"/>
    <col min="38" max="38" width="15.83203125" bestFit="1" customWidth="1"/>
    <col min="39" max="39" width="14.1640625" bestFit="1" customWidth="1"/>
    <col min="40" max="40" width="13.83203125" bestFit="1" customWidth="1"/>
    <col min="41" max="41" width="16.83203125" bestFit="1" customWidth="1"/>
    <col min="42" max="42" width="12.6640625" bestFit="1" customWidth="1"/>
    <col min="43" max="43" width="12.33203125" bestFit="1" customWidth="1"/>
    <col min="44" max="44" width="15.33203125" bestFit="1" customWidth="1"/>
    <col min="45" max="46" width="14" bestFit="1" customWidth="1"/>
    <col min="47" max="47" width="12.6640625" bestFit="1" customWidth="1"/>
    <col min="48" max="48" width="12.33203125" bestFit="1" customWidth="1"/>
    <col min="49" max="49" width="12.6640625" bestFit="1" customWidth="1"/>
    <col min="50" max="50" width="12.1640625" bestFit="1" customWidth="1"/>
    <col min="51" max="51" width="12.6640625" bestFit="1" customWidth="1"/>
    <col min="52" max="52" width="13.83203125" bestFit="1" customWidth="1"/>
    <col min="53" max="53" width="11.5" bestFit="1" customWidth="1"/>
    <col min="54" max="54" width="12.83203125" bestFit="1" customWidth="1"/>
    <col min="55" max="55" width="12.33203125" bestFit="1" customWidth="1"/>
    <col min="56" max="56" width="20.1640625" bestFit="1" customWidth="1"/>
    <col min="57" max="57" width="18.33203125" bestFit="1" customWidth="1"/>
    <col min="58" max="58" width="12.5" bestFit="1" customWidth="1"/>
    <col min="59" max="59" width="19.5" bestFit="1" customWidth="1"/>
    <col min="60" max="60" width="13.83203125" bestFit="1" customWidth="1"/>
    <col min="61" max="61" width="14.33203125" style="4" bestFit="1" customWidth="1"/>
    <col min="62" max="62" width="14.33203125" style="3" bestFit="1" customWidth="1"/>
    <col min="63" max="63" width="25.83203125" style="4" bestFit="1" customWidth="1"/>
    <col min="64" max="65" width="10.83203125" style="4"/>
    <col min="66" max="66" width="10.83203125" style="3"/>
    <col min="67" max="67" width="15.83203125" style="4" bestFit="1" customWidth="1"/>
    <col min="68" max="68" width="12.6640625" bestFit="1" customWidth="1"/>
    <col min="69" max="69" width="12.5" bestFit="1" customWidth="1"/>
    <col min="70" max="70" width="12" bestFit="1" customWidth="1"/>
    <col min="71" max="71" width="11.83203125" bestFit="1" customWidth="1"/>
    <col min="72" max="72" width="11.5" bestFit="1" customWidth="1"/>
    <col min="73" max="73" width="11.33203125" bestFit="1" customWidth="1"/>
    <col min="74" max="74" width="19.83203125" bestFit="1" customWidth="1"/>
    <col min="75" max="75" width="20.1640625" bestFit="1" customWidth="1"/>
    <col min="76" max="76" width="15.6640625" bestFit="1" customWidth="1"/>
  </cols>
  <sheetData>
    <row r="1" spans="1:7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1870</v>
      </c>
      <c r="BI1" s="4" t="s">
        <v>1872</v>
      </c>
      <c r="BJ1" s="3" t="s">
        <v>1873</v>
      </c>
      <c r="BK1" s="4" t="s">
        <v>1874</v>
      </c>
      <c r="BL1" s="4" t="s">
        <v>1871</v>
      </c>
      <c r="BM1" s="4" t="s">
        <v>1877</v>
      </c>
      <c r="BN1" s="3" t="s">
        <v>1875</v>
      </c>
      <c r="BO1" s="4" t="s">
        <v>1876</v>
      </c>
      <c r="BP1" t="s">
        <v>1880</v>
      </c>
      <c r="BQ1" t="s">
        <v>1881</v>
      </c>
      <c r="BR1" t="s">
        <v>1883</v>
      </c>
      <c r="BS1" t="s">
        <v>1884</v>
      </c>
      <c r="BT1" t="s">
        <v>1886</v>
      </c>
      <c r="BU1" t="s">
        <v>1887</v>
      </c>
      <c r="BW1">
        <f>COUNTIFS(_2025teamgamelogs[TEAM_ABBREVIATION], "IND")</f>
        <v>82</v>
      </c>
    </row>
    <row r="2" spans="1:75" x14ac:dyDescent="0.2">
      <c r="A2" t="s">
        <v>59</v>
      </c>
      <c r="B2">
        <v>1610612747</v>
      </c>
      <c r="C2" t="s">
        <v>60</v>
      </c>
      <c r="D2" t="s">
        <v>61</v>
      </c>
      <c r="E2">
        <v>22400062</v>
      </c>
      <c r="F2" s="1">
        <v>45587</v>
      </c>
      <c r="G2" t="s">
        <v>62</v>
      </c>
      <c r="H2" t="s">
        <v>63</v>
      </c>
      <c r="I2">
        <v>48</v>
      </c>
      <c r="J2">
        <v>42</v>
      </c>
      <c r="K2">
        <v>95</v>
      </c>
      <c r="L2">
        <v>0.442</v>
      </c>
      <c r="M2">
        <v>5</v>
      </c>
      <c r="N2">
        <v>30</v>
      </c>
      <c r="O2">
        <v>0.16700000000000001</v>
      </c>
      <c r="P2">
        <v>21</v>
      </c>
      <c r="Q2">
        <v>25</v>
      </c>
      <c r="R2">
        <v>0.84</v>
      </c>
      <c r="S2">
        <v>15</v>
      </c>
      <c r="T2">
        <v>31</v>
      </c>
      <c r="U2">
        <v>46</v>
      </c>
      <c r="V2">
        <v>22</v>
      </c>
      <c r="W2">
        <v>7</v>
      </c>
      <c r="X2">
        <v>7</v>
      </c>
      <c r="Y2">
        <v>8</v>
      </c>
      <c r="Z2">
        <v>1</v>
      </c>
      <c r="AA2">
        <v>22</v>
      </c>
      <c r="AB2">
        <v>22</v>
      </c>
      <c r="AC2">
        <v>110</v>
      </c>
      <c r="AD2">
        <v>7</v>
      </c>
      <c r="AE2">
        <v>1</v>
      </c>
      <c r="AF2">
        <v>1</v>
      </c>
      <c r="AG2">
        <v>1</v>
      </c>
      <c r="AH2">
        <v>1</v>
      </c>
      <c r="AI2">
        <v>121</v>
      </c>
      <c r="AJ2">
        <v>1068</v>
      </c>
      <c r="AK2">
        <v>477</v>
      </c>
      <c r="AL2">
        <v>1675</v>
      </c>
      <c r="AM2">
        <v>2427</v>
      </c>
      <c r="AN2">
        <v>2077</v>
      </c>
      <c r="AO2">
        <v>2441</v>
      </c>
      <c r="AP2">
        <v>506</v>
      </c>
      <c r="AQ2">
        <v>666</v>
      </c>
      <c r="AR2">
        <v>671</v>
      </c>
      <c r="AS2">
        <v>332</v>
      </c>
      <c r="AT2">
        <v>1488</v>
      </c>
      <c r="AU2">
        <v>835</v>
      </c>
      <c r="AV2">
        <v>1909</v>
      </c>
      <c r="AW2">
        <v>38</v>
      </c>
      <c r="AX2">
        <v>1360</v>
      </c>
      <c r="AY2">
        <v>187</v>
      </c>
      <c r="AZ2">
        <v>35</v>
      </c>
      <c r="BA2">
        <v>1887</v>
      </c>
      <c r="BB2">
        <v>416</v>
      </c>
      <c r="BC2">
        <v>1479</v>
      </c>
      <c r="BD2">
        <v>795</v>
      </c>
      <c r="BE2">
        <v>1</v>
      </c>
      <c r="BF2" t="s">
        <v>64</v>
      </c>
      <c r="BG2" t="s">
        <v>65</v>
      </c>
      <c r="BH2" t="s">
        <v>66</v>
      </c>
      <c r="BI2" s="4">
        <f xml:space="preserve"> _2025teamgamelogs[[#This Row],[FGA]] + (0.44 * _2025teamgamelogs[[#This Row],[FTA]]) + _2025teamgamelogs[[#This Row],[TOV]] - _2025teamgamelogs[[#This Row],[OREB]]</f>
        <v>98</v>
      </c>
      <c r="BJ2" s="3">
        <f>_2025teamgamelogs[[#This Row],[TOV]]/_2025teamgamelogs[[#This Row],[POSSESIONS]]</f>
        <v>7.1428571428571425E-2</v>
      </c>
      <c r="BK2" s="4">
        <f>_2025teamgamelogs[[#This Row],[PTS]]/_2025teamgamelogs[[#This Row],[POSSESIONS]]</f>
        <v>1.1224489795918366</v>
      </c>
      <c r="BL2" s="4">
        <f xml:space="preserve"> 100 * _2025teamgamelogs[[#This Row],[POINTS_PER_POSSESSION]]</f>
        <v>112.24489795918366</v>
      </c>
      <c r="BM2" s="4">
        <f xml:space="preserve"> _2025teamgamelogs[[#This Row],[POSSESIONS]] / (_2025teamgamelogs[[#This Row],[MIN]]/48)</f>
        <v>98</v>
      </c>
      <c r="BN2" s="3">
        <f>_2025teamgamelogs[[#This Row],[PTS]] / (2 * (_2025teamgamelogs[[#This Row],[FGA]] + 0.44 * _2025teamgamelogs[[#This Row],[FTA]]))</f>
        <v>0.51886792452830188</v>
      </c>
      <c r="BO2" s="4">
        <f>VLOOKUP(_2025teamgamelogs[[#This Row],[MONTH]], LEAGUE_AVERAGES!$A$2:$B$8, 2, FALSE)</f>
        <v>109.7087350947031</v>
      </c>
      <c r="BP2" s="5">
        <f>VLOOKUP(_2025teamgamelogs[[#This Row],[TEAM_NAME]], LEAGUE_AVERAGES!$A$14:$C$43, 2, FALSE)</f>
        <v>0.37419512195121946</v>
      </c>
      <c r="BQ2" s="5">
        <f>VLOOKUP(_2025teamgamelogs[[#This Row],[TEAM_NAME]], LEAGUE_AVERAGES!$A$14:$C$43, 3, FALSE)</f>
        <v>0.35536585365853657</v>
      </c>
      <c r="BR2" s="5">
        <f>VLOOKUP(_2025teamgamelogs[[#This Row],[TEAM_NAME]], LEAGUE_AVERAGES!$F$14:$H$43, 2, FALSE)</f>
        <v>0.48560975609756091</v>
      </c>
      <c r="BS2" s="5">
        <f>VLOOKUP(_2025teamgamelogs[[#This Row],[TEAM_NAME]], LEAGUE_AVERAGES!$F$14:$H$43, 3, FALSE)</f>
        <v>0.47373170731707315</v>
      </c>
      <c r="BT2" s="5">
        <f>VLOOKUP(_2025teamgamelogs[[#This Row],[TEAM_NAME]], LEAGUE_AVERAGES!$K$14:$M$43, 2, FALSE)</f>
        <v>0.60200661119778875</v>
      </c>
      <c r="BU2" s="5">
        <f>VLOOKUP(_2025teamgamelogs[[#This Row],[TEAM_NAME]], LEAGUE_AVERAGES!$K$14:$M$43, 3, FALSE)</f>
        <v>0.58416138772693449</v>
      </c>
    </row>
    <row r="3" spans="1:75" x14ac:dyDescent="0.2">
      <c r="A3" t="s">
        <v>59</v>
      </c>
      <c r="B3">
        <v>1610612752</v>
      </c>
      <c r="C3" t="s">
        <v>67</v>
      </c>
      <c r="D3" t="s">
        <v>68</v>
      </c>
      <c r="E3">
        <v>22400061</v>
      </c>
      <c r="F3" s="1">
        <v>45587</v>
      </c>
      <c r="G3" t="s">
        <v>69</v>
      </c>
      <c r="H3" t="s">
        <v>70</v>
      </c>
      <c r="I3">
        <v>48</v>
      </c>
      <c r="J3">
        <v>43</v>
      </c>
      <c r="K3">
        <v>78</v>
      </c>
      <c r="L3">
        <v>0.55100000000000005</v>
      </c>
      <c r="M3">
        <v>11</v>
      </c>
      <c r="N3">
        <v>30</v>
      </c>
      <c r="O3">
        <v>0.36699999999999999</v>
      </c>
      <c r="P3">
        <v>12</v>
      </c>
      <c r="Q3">
        <v>16</v>
      </c>
      <c r="R3">
        <v>0.75</v>
      </c>
      <c r="S3">
        <v>5</v>
      </c>
      <c r="T3">
        <v>29</v>
      </c>
      <c r="U3">
        <v>34</v>
      </c>
      <c r="V3">
        <v>20</v>
      </c>
      <c r="W3">
        <v>12</v>
      </c>
      <c r="X3">
        <v>2</v>
      </c>
      <c r="Y3">
        <v>3</v>
      </c>
      <c r="Z3">
        <v>3</v>
      </c>
      <c r="AA3">
        <v>12</v>
      </c>
      <c r="AB3">
        <v>15</v>
      </c>
      <c r="AC3">
        <v>109</v>
      </c>
      <c r="AD3">
        <v>-23</v>
      </c>
      <c r="AE3">
        <v>1</v>
      </c>
      <c r="AF3">
        <v>1231</v>
      </c>
      <c r="AG3">
        <v>1231</v>
      </c>
      <c r="AH3">
        <v>1231</v>
      </c>
      <c r="AI3">
        <v>121</v>
      </c>
      <c r="AJ3">
        <v>866</v>
      </c>
      <c r="AK3">
        <v>2291</v>
      </c>
      <c r="AL3">
        <v>156</v>
      </c>
      <c r="AM3">
        <v>1661</v>
      </c>
      <c r="AN3">
        <v>2077</v>
      </c>
      <c r="AO3">
        <v>1129</v>
      </c>
      <c r="AP3">
        <v>1889</v>
      </c>
      <c r="AQ3">
        <v>1907</v>
      </c>
      <c r="AR3">
        <v>1525</v>
      </c>
      <c r="AS3">
        <v>2299</v>
      </c>
      <c r="AT3">
        <v>1807</v>
      </c>
      <c r="AU3">
        <v>2282</v>
      </c>
      <c r="AV3">
        <v>2163</v>
      </c>
      <c r="AW3">
        <v>640</v>
      </c>
      <c r="AX3">
        <v>2421</v>
      </c>
      <c r="AY3">
        <v>1712</v>
      </c>
      <c r="AZ3">
        <v>384</v>
      </c>
      <c r="BA3">
        <v>92</v>
      </c>
      <c r="BB3">
        <v>1892</v>
      </c>
      <c r="BC3">
        <v>1548</v>
      </c>
      <c r="BD3">
        <v>2268</v>
      </c>
      <c r="BE3">
        <v>1</v>
      </c>
      <c r="BF3" t="s">
        <v>71</v>
      </c>
      <c r="BG3" t="s">
        <v>65</v>
      </c>
      <c r="BH3" t="s">
        <v>66</v>
      </c>
      <c r="BI3" s="4">
        <f xml:space="preserve"> _2025teamgamelogs[[#This Row],[FGA]] + (0.44 * _2025teamgamelogs[[#This Row],[FTA]]) + _2025teamgamelogs[[#This Row],[TOV]] - _2025teamgamelogs[[#This Row],[OREB]]</f>
        <v>92.04</v>
      </c>
      <c r="BJ3" s="3">
        <f>_2025teamgamelogs[[#This Row],[TOV]]/_2025teamgamelogs[[#This Row],[POSSESIONS]]</f>
        <v>0.1303780964797914</v>
      </c>
      <c r="BK3" s="4">
        <f>_2025teamgamelogs[[#This Row],[PTS]]/_2025teamgamelogs[[#This Row],[POSSESIONS]]</f>
        <v>1.1842677096914385</v>
      </c>
      <c r="BL3" s="4">
        <f xml:space="preserve"> 100 * _2025teamgamelogs[[#This Row],[POINTS_PER_POSSESSION]]</f>
        <v>118.42677096914385</v>
      </c>
      <c r="BM3" s="4">
        <f xml:space="preserve"> _2025teamgamelogs[[#This Row],[POSSESIONS]] / (_2025teamgamelogs[[#This Row],[MIN]]/48)</f>
        <v>92.04</v>
      </c>
      <c r="BN3" s="3">
        <f>_2025teamgamelogs[[#This Row],[PTS]] / (2 * (_2025teamgamelogs[[#This Row],[FGA]] + 0.44 * _2025teamgamelogs[[#This Row],[FTA]]))</f>
        <v>0.64087488240827839</v>
      </c>
      <c r="BO3" s="4">
        <f>VLOOKUP(_2025teamgamelogs[[#This Row],[MONTH]], LEAGUE_AVERAGES!$A$2:$B$8, 2, FALSE)</f>
        <v>109.7087350947031</v>
      </c>
      <c r="BP3" s="5">
        <f>VLOOKUP(_2025teamgamelogs[[#This Row],[TEAM_NAME]], LEAGUE_AVERAGES!$A$14:$C$43, 2, FALSE)</f>
        <v>0.370219512195122</v>
      </c>
      <c r="BQ3" s="5">
        <f>VLOOKUP(_2025teamgamelogs[[#This Row],[TEAM_NAME]], LEAGUE_AVERAGES!$A$14:$C$43, 3, FALSE)</f>
        <v>0.36224390243902438</v>
      </c>
      <c r="BR3" s="5">
        <f>VLOOKUP(_2025teamgamelogs[[#This Row],[TEAM_NAME]], LEAGUE_AVERAGES!$F$14:$H$43, 2, FALSE)</f>
        <v>0.49358536585365859</v>
      </c>
      <c r="BS3" s="5">
        <f>VLOOKUP(_2025teamgamelogs[[#This Row],[TEAM_NAME]], LEAGUE_AVERAGES!$F$14:$H$43, 3, FALSE)</f>
        <v>0.47975609756097559</v>
      </c>
      <c r="BT3" s="5">
        <f>VLOOKUP(_2025teamgamelogs[[#This Row],[TEAM_NAME]], LEAGUE_AVERAGES!$K$14:$M$43, 2, FALSE)</f>
        <v>0.59525043511857889</v>
      </c>
      <c r="BU3" s="5">
        <f>VLOOKUP(_2025teamgamelogs[[#This Row],[TEAM_NAME]], LEAGUE_AVERAGES!$K$14:$M$43, 3, FALSE)</f>
        <v>0.58413739951743537</v>
      </c>
    </row>
    <row r="4" spans="1:75" x14ac:dyDescent="0.2">
      <c r="A4" t="s">
        <v>59</v>
      </c>
      <c r="B4">
        <v>1610612750</v>
      </c>
      <c r="C4" t="s">
        <v>8</v>
      </c>
      <c r="D4" t="s">
        <v>72</v>
      </c>
      <c r="E4">
        <v>22400062</v>
      </c>
      <c r="F4" s="1">
        <v>45587</v>
      </c>
      <c r="G4" t="s">
        <v>73</v>
      </c>
      <c r="H4" t="s">
        <v>70</v>
      </c>
      <c r="I4">
        <v>48</v>
      </c>
      <c r="J4">
        <v>35</v>
      </c>
      <c r="K4">
        <v>85</v>
      </c>
      <c r="L4">
        <v>0.41199999999999998</v>
      </c>
      <c r="M4">
        <v>13</v>
      </c>
      <c r="N4">
        <v>41</v>
      </c>
      <c r="O4">
        <v>0.317</v>
      </c>
      <c r="P4">
        <v>20</v>
      </c>
      <c r="Q4">
        <v>27</v>
      </c>
      <c r="R4">
        <v>0.74099999999999999</v>
      </c>
      <c r="S4">
        <v>12</v>
      </c>
      <c r="T4">
        <v>35</v>
      </c>
      <c r="U4">
        <v>47</v>
      </c>
      <c r="V4">
        <v>17</v>
      </c>
      <c r="W4">
        <v>16</v>
      </c>
      <c r="X4">
        <v>4</v>
      </c>
      <c r="Y4">
        <v>1</v>
      </c>
      <c r="Z4">
        <v>8</v>
      </c>
      <c r="AA4">
        <v>22</v>
      </c>
      <c r="AB4">
        <v>22</v>
      </c>
      <c r="AC4">
        <v>103</v>
      </c>
      <c r="AD4">
        <v>-7</v>
      </c>
      <c r="AE4">
        <v>1</v>
      </c>
      <c r="AF4">
        <v>1231</v>
      </c>
      <c r="AG4">
        <v>1231</v>
      </c>
      <c r="AH4">
        <v>1231</v>
      </c>
      <c r="AI4">
        <v>121</v>
      </c>
      <c r="AJ4">
        <v>2164</v>
      </c>
      <c r="AK4">
        <v>1709</v>
      </c>
      <c r="AL4">
        <v>2077</v>
      </c>
      <c r="AM4">
        <v>1171</v>
      </c>
      <c r="AN4">
        <v>681</v>
      </c>
      <c r="AO4">
        <v>1724</v>
      </c>
      <c r="AP4">
        <v>623</v>
      </c>
      <c r="AQ4">
        <v>471</v>
      </c>
      <c r="AR4">
        <v>1641</v>
      </c>
      <c r="AS4">
        <v>848</v>
      </c>
      <c r="AT4">
        <v>769</v>
      </c>
      <c r="AU4">
        <v>705</v>
      </c>
      <c r="AV4">
        <v>2380</v>
      </c>
      <c r="AW4">
        <v>1583</v>
      </c>
      <c r="AX4">
        <v>2190</v>
      </c>
      <c r="AY4">
        <v>2304</v>
      </c>
      <c r="AZ4">
        <v>2116</v>
      </c>
      <c r="BA4">
        <v>1887</v>
      </c>
      <c r="BB4">
        <v>416</v>
      </c>
      <c r="BC4">
        <v>1945</v>
      </c>
      <c r="BD4">
        <v>1608</v>
      </c>
      <c r="BE4">
        <v>1</v>
      </c>
      <c r="BF4" t="s">
        <v>71</v>
      </c>
      <c r="BG4" t="s">
        <v>65</v>
      </c>
      <c r="BH4" t="s">
        <v>66</v>
      </c>
      <c r="BI4" s="4">
        <f xml:space="preserve"> _2025teamgamelogs[[#This Row],[FGA]] + (0.44 * _2025teamgamelogs[[#This Row],[FTA]]) + _2025teamgamelogs[[#This Row],[TOV]] - _2025teamgamelogs[[#This Row],[OREB]]</f>
        <v>100.88</v>
      </c>
      <c r="BJ4" s="3">
        <f>_2025teamgamelogs[[#This Row],[TOV]]/_2025teamgamelogs[[#This Row],[POSSESIONS]]</f>
        <v>0.15860428231562254</v>
      </c>
      <c r="BK4" s="4">
        <f>_2025teamgamelogs[[#This Row],[PTS]]/_2025teamgamelogs[[#This Row],[POSSESIONS]]</f>
        <v>1.0210150674068201</v>
      </c>
      <c r="BL4" s="4">
        <f xml:space="preserve"> 100 * _2025teamgamelogs[[#This Row],[POINTS_PER_POSSESSION]]</f>
        <v>102.10150674068201</v>
      </c>
      <c r="BM4" s="4">
        <f xml:space="preserve"> _2025teamgamelogs[[#This Row],[POSSESIONS]] / (_2025teamgamelogs[[#This Row],[MIN]]/48)</f>
        <v>100.88</v>
      </c>
      <c r="BN4" s="3">
        <f>_2025teamgamelogs[[#This Row],[PTS]] / (2 * (_2025teamgamelogs[[#This Row],[FGA]] + 0.44 * _2025teamgamelogs[[#This Row],[FTA]]))</f>
        <v>0.5315854665565648</v>
      </c>
      <c r="BO4" s="4">
        <f>VLOOKUP(_2025teamgamelogs[[#This Row],[MONTH]], LEAGUE_AVERAGES!$A$2:$B$8, 2, FALSE)</f>
        <v>109.7087350947031</v>
      </c>
      <c r="BP4" s="5">
        <f>VLOOKUP(_2025teamgamelogs[[#This Row],[TEAM_NAME]], LEAGUE_AVERAGES!$A$14:$C$43, 2, FALSE)</f>
        <v>0.38256097560975622</v>
      </c>
      <c r="BQ4" s="5">
        <f>VLOOKUP(_2025teamgamelogs[[#This Row],[TEAM_NAME]], LEAGUE_AVERAGES!$A$14:$C$43, 3, FALSE)</f>
        <v>0.37156097560975615</v>
      </c>
      <c r="BR4" s="5">
        <f>VLOOKUP(_2025teamgamelogs[[#This Row],[TEAM_NAME]], LEAGUE_AVERAGES!$F$14:$H$43, 2, FALSE)</f>
        <v>0.47402439024390242</v>
      </c>
      <c r="BS4" s="5">
        <f>VLOOKUP(_2025teamgamelogs[[#This Row],[TEAM_NAME]], LEAGUE_AVERAGES!$F$14:$H$43, 3, FALSE)</f>
        <v>0.46580487804878057</v>
      </c>
      <c r="BT4" s="5">
        <f>VLOOKUP(_2025teamgamelogs[[#This Row],[TEAM_NAME]], LEAGUE_AVERAGES!$K$14:$M$43, 2, FALSE)</f>
        <v>0.59446350940954662</v>
      </c>
      <c r="BU4" s="5">
        <f>VLOOKUP(_2025teamgamelogs[[#This Row],[TEAM_NAME]], LEAGUE_AVERAGES!$K$14:$M$43, 3, FALSE)</f>
        <v>0.58583417827298701</v>
      </c>
    </row>
    <row r="5" spans="1:75" x14ac:dyDescent="0.2">
      <c r="A5" t="s">
        <v>59</v>
      </c>
      <c r="B5">
        <v>1610612738</v>
      </c>
      <c r="C5" t="s">
        <v>74</v>
      </c>
      <c r="D5" t="s">
        <v>75</v>
      </c>
      <c r="E5">
        <v>22400061</v>
      </c>
      <c r="F5" s="1">
        <v>45587</v>
      </c>
      <c r="G5" t="s">
        <v>76</v>
      </c>
      <c r="H5" t="s">
        <v>63</v>
      </c>
      <c r="I5">
        <v>48</v>
      </c>
      <c r="J5">
        <v>48</v>
      </c>
      <c r="K5">
        <v>95</v>
      </c>
      <c r="L5">
        <v>0.505</v>
      </c>
      <c r="M5">
        <v>29</v>
      </c>
      <c r="N5">
        <v>61</v>
      </c>
      <c r="O5">
        <v>0.47499999999999998</v>
      </c>
      <c r="P5">
        <v>7</v>
      </c>
      <c r="Q5">
        <v>8</v>
      </c>
      <c r="R5">
        <v>0.875</v>
      </c>
      <c r="S5">
        <v>11</v>
      </c>
      <c r="T5">
        <v>29</v>
      </c>
      <c r="U5">
        <v>40</v>
      </c>
      <c r="V5">
        <v>33</v>
      </c>
      <c r="W5">
        <v>4</v>
      </c>
      <c r="X5">
        <v>6</v>
      </c>
      <c r="Y5">
        <v>3</v>
      </c>
      <c r="Z5">
        <v>3</v>
      </c>
      <c r="AA5">
        <v>15</v>
      </c>
      <c r="AB5">
        <v>12</v>
      </c>
      <c r="AC5">
        <v>132</v>
      </c>
      <c r="AD5">
        <v>23</v>
      </c>
      <c r="AE5">
        <v>1</v>
      </c>
      <c r="AF5">
        <v>1</v>
      </c>
      <c r="AG5">
        <v>1</v>
      </c>
      <c r="AH5">
        <v>1</v>
      </c>
      <c r="AI5">
        <v>121</v>
      </c>
      <c r="AJ5">
        <v>242</v>
      </c>
      <c r="AK5">
        <v>477</v>
      </c>
      <c r="AL5">
        <v>649</v>
      </c>
      <c r="AM5">
        <v>1</v>
      </c>
      <c r="AN5">
        <v>4</v>
      </c>
      <c r="AO5">
        <v>192</v>
      </c>
      <c r="AP5">
        <v>2380</v>
      </c>
      <c r="AQ5">
        <v>2420</v>
      </c>
      <c r="AR5">
        <v>401</v>
      </c>
      <c r="AS5">
        <v>1051</v>
      </c>
      <c r="AT5">
        <v>1807</v>
      </c>
      <c r="AU5">
        <v>1715</v>
      </c>
      <c r="AV5">
        <v>240</v>
      </c>
      <c r="AW5">
        <v>2</v>
      </c>
      <c r="AX5">
        <v>1702</v>
      </c>
      <c r="AY5">
        <v>1712</v>
      </c>
      <c r="AZ5">
        <v>384</v>
      </c>
      <c r="BA5">
        <v>398</v>
      </c>
      <c r="BB5">
        <v>2314</v>
      </c>
      <c r="BC5">
        <v>179</v>
      </c>
      <c r="BD5">
        <v>168</v>
      </c>
      <c r="BE5">
        <v>1</v>
      </c>
      <c r="BF5" t="s">
        <v>64</v>
      </c>
      <c r="BG5" t="s">
        <v>65</v>
      </c>
      <c r="BH5" t="s">
        <v>66</v>
      </c>
      <c r="BI5" s="4">
        <f xml:space="preserve"> _2025teamgamelogs[[#This Row],[FGA]] + (0.44 * _2025teamgamelogs[[#This Row],[FTA]]) + _2025teamgamelogs[[#This Row],[TOV]] - _2025teamgamelogs[[#This Row],[OREB]]</f>
        <v>91.52</v>
      </c>
      <c r="BJ5" s="3">
        <f>_2025teamgamelogs[[#This Row],[TOV]]/_2025teamgamelogs[[#This Row],[POSSESIONS]]</f>
        <v>4.3706293706293711E-2</v>
      </c>
      <c r="BK5" s="4">
        <f>_2025teamgamelogs[[#This Row],[PTS]]/_2025teamgamelogs[[#This Row],[POSSESIONS]]</f>
        <v>1.4423076923076923</v>
      </c>
      <c r="BL5" s="4">
        <f xml:space="preserve"> 100 * _2025teamgamelogs[[#This Row],[POINTS_PER_POSSESSION]]</f>
        <v>144.23076923076923</v>
      </c>
      <c r="BM5" s="4">
        <f xml:space="preserve"> _2025teamgamelogs[[#This Row],[POSSESIONS]] / (_2025teamgamelogs[[#This Row],[MIN]]/48)</f>
        <v>91.52</v>
      </c>
      <c r="BN5" s="3">
        <f>_2025teamgamelogs[[#This Row],[PTS]] / (2 * (_2025teamgamelogs[[#This Row],[FGA]] + 0.44 * _2025teamgamelogs[[#This Row],[FTA]]))</f>
        <v>0.66991473812423874</v>
      </c>
      <c r="BO5" s="4">
        <f>VLOOKUP(_2025teamgamelogs[[#This Row],[MONTH]], LEAGUE_AVERAGES!$A$2:$B$8, 2, FALSE)</f>
        <v>109.7087350947031</v>
      </c>
      <c r="BP5" s="5">
        <f>VLOOKUP(_2025teamgamelogs[[#This Row],[TEAM_NAME]], LEAGUE_AVERAGES!$A$14:$C$43, 2, FALSE)</f>
        <v>0.3739024390243903</v>
      </c>
      <c r="BQ5" s="5">
        <f>VLOOKUP(_2025teamgamelogs[[#This Row],[TEAM_NAME]], LEAGUE_AVERAGES!$A$14:$C$43, 3, FALSE)</f>
        <v>0.36424390243902455</v>
      </c>
      <c r="BR5" s="5">
        <f>VLOOKUP(_2025teamgamelogs[[#This Row],[TEAM_NAME]], LEAGUE_AVERAGES!$F$14:$H$43, 2, FALSE)</f>
        <v>0.46717073170731704</v>
      </c>
      <c r="BS5" s="5">
        <f>VLOOKUP(_2025teamgamelogs[[#This Row],[TEAM_NAME]], LEAGUE_AVERAGES!$F$14:$H$43, 3, FALSE)</f>
        <v>0.45907317073170728</v>
      </c>
      <c r="BT5" s="5">
        <f>VLOOKUP(_2025teamgamelogs[[#This Row],[TEAM_NAME]], LEAGUE_AVERAGES!$K$14:$M$43, 2, FALSE)</f>
        <v>0.59645910798675039</v>
      </c>
      <c r="BU5" s="5">
        <f>VLOOKUP(_2025teamgamelogs[[#This Row],[TEAM_NAME]], LEAGUE_AVERAGES!$K$14:$M$43, 3, FALSE)</f>
        <v>0.58679053151616523</v>
      </c>
    </row>
    <row r="6" spans="1:75" x14ac:dyDescent="0.2">
      <c r="A6" t="s">
        <v>59</v>
      </c>
      <c r="B6">
        <v>1610612740</v>
      </c>
      <c r="C6" t="s">
        <v>77</v>
      </c>
      <c r="D6" t="s">
        <v>78</v>
      </c>
      <c r="E6">
        <v>22400069</v>
      </c>
      <c r="F6" s="1">
        <v>45588</v>
      </c>
      <c r="G6" t="s">
        <v>79</v>
      </c>
      <c r="H6" t="s">
        <v>63</v>
      </c>
      <c r="I6">
        <v>48</v>
      </c>
      <c r="J6">
        <v>45</v>
      </c>
      <c r="K6">
        <v>97</v>
      </c>
      <c r="L6">
        <v>0.46400000000000002</v>
      </c>
      <c r="M6">
        <v>14</v>
      </c>
      <c r="N6">
        <v>37</v>
      </c>
      <c r="O6">
        <v>0.378</v>
      </c>
      <c r="P6">
        <v>19</v>
      </c>
      <c r="Q6">
        <v>21</v>
      </c>
      <c r="R6">
        <v>0.90500000000000003</v>
      </c>
      <c r="S6">
        <v>7</v>
      </c>
      <c r="T6">
        <v>35</v>
      </c>
      <c r="U6">
        <v>42</v>
      </c>
      <c r="V6">
        <v>29</v>
      </c>
      <c r="W6">
        <v>12</v>
      </c>
      <c r="X6">
        <v>15</v>
      </c>
      <c r="Y6">
        <v>10</v>
      </c>
      <c r="Z6">
        <v>2</v>
      </c>
      <c r="AA6">
        <v>17</v>
      </c>
      <c r="AB6">
        <v>16</v>
      </c>
      <c r="AC6">
        <v>123</v>
      </c>
      <c r="AD6">
        <v>12</v>
      </c>
      <c r="AE6">
        <v>1</v>
      </c>
      <c r="AF6">
        <v>1</v>
      </c>
      <c r="AG6">
        <v>1</v>
      </c>
      <c r="AH6">
        <v>1</v>
      </c>
      <c r="AI6">
        <v>121</v>
      </c>
      <c r="AJ6">
        <v>564</v>
      </c>
      <c r="AK6">
        <v>324</v>
      </c>
      <c r="AL6">
        <v>1301</v>
      </c>
      <c r="AM6">
        <v>934</v>
      </c>
      <c r="AN6">
        <v>1227</v>
      </c>
      <c r="AO6">
        <v>993</v>
      </c>
      <c r="AP6">
        <v>756</v>
      </c>
      <c r="AQ6">
        <v>1164</v>
      </c>
      <c r="AR6">
        <v>234</v>
      </c>
      <c r="AS6">
        <v>2024</v>
      </c>
      <c r="AT6">
        <v>769</v>
      </c>
      <c r="AU6">
        <v>1443</v>
      </c>
      <c r="AV6">
        <v>687</v>
      </c>
      <c r="AW6">
        <v>640</v>
      </c>
      <c r="AX6">
        <v>46</v>
      </c>
      <c r="AY6">
        <v>57</v>
      </c>
      <c r="AZ6">
        <v>158</v>
      </c>
      <c r="BA6">
        <v>792</v>
      </c>
      <c r="BB6">
        <v>1670</v>
      </c>
      <c r="BC6">
        <v>549</v>
      </c>
      <c r="BD6">
        <v>517</v>
      </c>
      <c r="BE6">
        <v>1</v>
      </c>
      <c r="BF6" t="s">
        <v>64</v>
      </c>
      <c r="BG6" t="s">
        <v>65</v>
      </c>
      <c r="BH6" t="s">
        <v>66</v>
      </c>
      <c r="BI6" s="4">
        <f xml:space="preserve"> _2025teamgamelogs[[#This Row],[FGA]] + (0.44 * _2025teamgamelogs[[#This Row],[FTA]]) + _2025teamgamelogs[[#This Row],[TOV]] - _2025teamgamelogs[[#This Row],[OREB]]</f>
        <v>111.24</v>
      </c>
      <c r="BJ6" s="3">
        <f>_2025teamgamelogs[[#This Row],[TOV]]/_2025teamgamelogs[[#This Row],[POSSESIONS]]</f>
        <v>0.10787486515641856</v>
      </c>
      <c r="BK6" s="4">
        <f>_2025teamgamelogs[[#This Row],[PTS]]/_2025teamgamelogs[[#This Row],[POSSESIONS]]</f>
        <v>1.1057173678532903</v>
      </c>
      <c r="BL6" s="4">
        <f xml:space="preserve"> 100 * _2025teamgamelogs[[#This Row],[POINTS_PER_POSSESSION]]</f>
        <v>110.57173678532904</v>
      </c>
      <c r="BM6" s="4">
        <f xml:space="preserve"> _2025teamgamelogs[[#This Row],[POSSESIONS]] / (_2025teamgamelogs[[#This Row],[MIN]]/48)</f>
        <v>111.24</v>
      </c>
      <c r="BN6" s="3">
        <f>_2025teamgamelogs[[#This Row],[PTS]] / (2 * (_2025teamgamelogs[[#This Row],[FGA]] + 0.44 * _2025teamgamelogs[[#This Row],[FTA]]))</f>
        <v>0.57887801204819278</v>
      </c>
      <c r="BO6" s="4">
        <f>VLOOKUP(_2025teamgamelogs[[#This Row],[MONTH]], LEAGUE_AVERAGES!$A$2:$B$8, 2, FALSE)</f>
        <v>109.7087350947031</v>
      </c>
      <c r="BP6" s="5">
        <f>VLOOKUP(_2025teamgamelogs[[#This Row],[TEAM_NAME]], LEAGUE_AVERAGES!$A$14:$C$43, 2, FALSE)</f>
        <v>0.35068292682926827</v>
      </c>
      <c r="BQ6" s="5">
        <f>VLOOKUP(_2025teamgamelogs[[#This Row],[TEAM_NAME]], LEAGUE_AVERAGES!$A$14:$C$43, 3, FALSE)</f>
        <v>0.33902439024390252</v>
      </c>
      <c r="BR6" s="5">
        <f>VLOOKUP(_2025teamgamelogs[[#This Row],[TEAM_NAME]], LEAGUE_AVERAGES!$F$14:$H$43, 2, FALSE)</f>
        <v>0.44770731707317085</v>
      </c>
      <c r="BS6" s="5">
        <f>VLOOKUP(_2025teamgamelogs[[#This Row],[TEAM_NAME]], LEAGUE_AVERAGES!$F$14:$H$43, 3, FALSE)</f>
        <v>0.45721951219512191</v>
      </c>
      <c r="BT6" s="5">
        <f>VLOOKUP(_2025teamgamelogs[[#This Row],[TEAM_NAME]], LEAGUE_AVERAGES!$K$14:$M$43, 2, FALSE)</f>
        <v>0.55230036801172144</v>
      </c>
      <c r="BU6" s="5">
        <f>VLOOKUP(_2025teamgamelogs[[#This Row],[TEAM_NAME]], LEAGUE_AVERAGES!$K$14:$M$43, 3, FALSE)</f>
        <v>0.55239725408654039</v>
      </c>
    </row>
    <row r="7" spans="1:75" x14ac:dyDescent="0.2">
      <c r="A7" t="s">
        <v>59</v>
      </c>
      <c r="B7">
        <v>1610612756</v>
      </c>
      <c r="C7" t="s">
        <v>80</v>
      </c>
      <c r="D7" t="s">
        <v>81</v>
      </c>
      <c r="E7">
        <v>22400071</v>
      </c>
      <c r="F7" s="1">
        <v>45588</v>
      </c>
      <c r="G7" t="s">
        <v>82</v>
      </c>
      <c r="H7" t="s">
        <v>63</v>
      </c>
      <c r="I7">
        <v>53</v>
      </c>
      <c r="J7">
        <v>38</v>
      </c>
      <c r="K7">
        <v>78</v>
      </c>
      <c r="L7">
        <v>0.48699999999999999</v>
      </c>
      <c r="M7">
        <v>15</v>
      </c>
      <c r="N7">
        <v>38</v>
      </c>
      <c r="O7">
        <v>0.39500000000000002</v>
      </c>
      <c r="P7">
        <v>25</v>
      </c>
      <c r="Q7">
        <v>34</v>
      </c>
      <c r="R7">
        <v>0.73499999999999999</v>
      </c>
      <c r="S7">
        <v>4</v>
      </c>
      <c r="T7">
        <v>38</v>
      </c>
      <c r="U7">
        <v>42</v>
      </c>
      <c r="V7">
        <v>25</v>
      </c>
      <c r="W7">
        <v>22</v>
      </c>
      <c r="X7">
        <v>12</v>
      </c>
      <c r="Y7">
        <v>9</v>
      </c>
      <c r="Z7">
        <v>1</v>
      </c>
      <c r="AA7">
        <v>23</v>
      </c>
      <c r="AB7">
        <v>29</v>
      </c>
      <c r="AC7">
        <v>116</v>
      </c>
      <c r="AD7">
        <v>3</v>
      </c>
      <c r="AE7">
        <v>1</v>
      </c>
      <c r="AF7">
        <v>1</v>
      </c>
      <c r="AG7">
        <v>1</v>
      </c>
      <c r="AH7">
        <v>1</v>
      </c>
      <c r="AI7">
        <v>9</v>
      </c>
      <c r="AJ7">
        <v>1796</v>
      </c>
      <c r="AK7">
        <v>2291</v>
      </c>
      <c r="AL7">
        <v>896</v>
      </c>
      <c r="AM7">
        <v>733</v>
      </c>
      <c r="AN7">
        <v>1078</v>
      </c>
      <c r="AO7">
        <v>794</v>
      </c>
      <c r="AP7">
        <v>183</v>
      </c>
      <c r="AQ7">
        <v>106</v>
      </c>
      <c r="AR7">
        <v>1703</v>
      </c>
      <c r="AS7">
        <v>2385</v>
      </c>
      <c r="AT7">
        <v>377</v>
      </c>
      <c r="AU7">
        <v>1443</v>
      </c>
      <c r="AV7">
        <v>1358</v>
      </c>
      <c r="AW7">
        <v>2345</v>
      </c>
      <c r="AX7">
        <v>217</v>
      </c>
      <c r="AY7">
        <v>109</v>
      </c>
      <c r="AZ7">
        <v>35</v>
      </c>
      <c r="BA7">
        <v>2046</v>
      </c>
      <c r="BB7">
        <v>20</v>
      </c>
      <c r="BC7">
        <v>1025</v>
      </c>
      <c r="BD7">
        <v>1047</v>
      </c>
      <c r="BE7">
        <v>1</v>
      </c>
      <c r="BF7" t="s">
        <v>71</v>
      </c>
      <c r="BG7" t="s">
        <v>65</v>
      </c>
      <c r="BH7" t="s">
        <v>66</v>
      </c>
      <c r="BI7" s="4">
        <f xml:space="preserve"> _2025teamgamelogs[[#This Row],[FGA]] + (0.44 * _2025teamgamelogs[[#This Row],[FTA]]) + _2025teamgamelogs[[#This Row],[TOV]] - _2025teamgamelogs[[#This Row],[OREB]]</f>
        <v>110.96000000000001</v>
      </c>
      <c r="BJ7" s="3">
        <f>_2025teamgamelogs[[#This Row],[TOV]]/_2025teamgamelogs[[#This Row],[POSSESIONS]]</f>
        <v>0.19826964671953856</v>
      </c>
      <c r="BK7" s="4">
        <f>_2025teamgamelogs[[#This Row],[PTS]]/_2025teamgamelogs[[#This Row],[POSSESIONS]]</f>
        <v>1.0454217736121123</v>
      </c>
      <c r="BL7" s="4">
        <f xml:space="preserve"> 100 * _2025teamgamelogs[[#This Row],[POINTS_PER_POSSESSION]]</f>
        <v>104.54217736121123</v>
      </c>
      <c r="BM7" s="4">
        <f xml:space="preserve"> _2025teamgamelogs[[#This Row],[POSSESIONS]] / (_2025teamgamelogs[[#This Row],[MIN]]/48)</f>
        <v>100.49207547169812</v>
      </c>
      <c r="BN7" s="3">
        <f>_2025teamgamelogs[[#This Row],[PTS]] / (2 * (_2025teamgamelogs[[#This Row],[FGA]] + 0.44 * _2025teamgamelogs[[#This Row],[FTA]]))</f>
        <v>0.62392426850258165</v>
      </c>
      <c r="BO7" s="4">
        <f>VLOOKUP(_2025teamgamelogs[[#This Row],[MONTH]], LEAGUE_AVERAGES!$A$2:$B$8, 2, FALSE)</f>
        <v>109.7087350947031</v>
      </c>
      <c r="BP7" s="5">
        <f>VLOOKUP(_2025teamgamelogs[[#This Row],[TEAM_NAME]], LEAGUE_AVERAGES!$A$14:$C$43, 2, FALSE)</f>
        <v>0.37692682926829268</v>
      </c>
      <c r="BQ7" s="5">
        <f>VLOOKUP(_2025teamgamelogs[[#This Row],[TEAM_NAME]], LEAGUE_AVERAGES!$A$14:$C$43, 3, FALSE)</f>
        <v>0.37741463414634141</v>
      </c>
      <c r="BR7" s="5">
        <f>VLOOKUP(_2025teamgamelogs[[#This Row],[TEAM_NAME]], LEAGUE_AVERAGES!$F$14:$H$43, 2, FALSE)</f>
        <v>0.4768536585365854</v>
      </c>
      <c r="BS7" s="5">
        <f>VLOOKUP(_2025teamgamelogs[[#This Row],[TEAM_NAME]], LEAGUE_AVERAGES!$F$14:$H$43, 3, FALSE)</f>
        <v>0.48056097560975608</v>
      </c>
      <c r="BT7" s="5">
        <f>VLOOKUP(_2025teamgamelogs[[#This Row],[TEAM_NAME]], LEAGUE_AVERAGES!$K$14:$M$43, 2, FALSE)</f>
        <v>0.59622840480117467</v>
      </c>
      <c r="BU7" s="5">
        <f>VLOOKUP(_2025teamgamelogs[[#This Row],[TEAM_NAME]], LEAGUE_AVERAGES!$K$14:$M$43, 3, FALSE)</f>
        <v>0.59682738613401276</v>
      </c>
    </row>
    <row r="8" spans="1:75" x14ac:dyDescent="0.2">
      <c r="A8" t="s">
        <v>59</v>
      </c>
      <c r="B8">
        <v>1610612753</v>
      </c>
      <c r="C8" t="s">
        <v>83</v>
      </c>
      <c r="D8" t="s">
        <v>84</v>
      </c>
      <c r="E8">
        <v>22400065</v>
      </c>
      <c r="F8" s="1">
        <v>45588</v>
      </c>
      <c r="G8" t="s">
        <v>85</v>
      </c>
      <c r="H8" t="s">
        <v>63</v>
      </c>
      <c r="I8">
        <v>48</v>
      </c>
      <c r="J8">
        <v>41</v>
      </c>
      <c r="K8">
        <v>96</v>
      </c>
      <c r="L8">
        <v>0.42699999999999999</v>
      </c>
      <c r="M8">
        <v>18</v>
      </c>
      <c r="N8">
        <v>49</v>
      </c>
      <c r="O8">
        <v>0.36699999999999999</v>
      </c>
      <c r="P8">
        <v>16</v>
      </c>
      <c r="Q8">
        <v>22</v>
      </c>
      <c r="R8">
        <v>0.72699999999999998</v>
      </c>
      <c r="S8">
        <v>18</v>
      </c>
      <c r="T8">
        <v>39</v>
      </c>
      <c r="U8">
        <v>57</v>
      </c>
      <c r="V8">
        <v>28</v>
      </c>
      <c r="W8">
        <v>14</v>
      </c>
      <c r="X8">
        <v>8</v>
      </c>
      <c r="Y8">
        <v>8</v>
      </c>
      <c r="Z8">
        <v>8</v>
      </c>
      <c r="AA8">
        <v>21</v>
      </c>
      <c r="AB8">
        <v>19</v>
      </c>
      <c r="AC8">
        <v>116</v>
      </c>
      <c r="AD8">
        <v>19</v>
      </c>
      <c r="AE8">
        <v>1</v>
      </c>
      <c r="AF8">
        <v>1</v>
      </c>
      <c r="AG8">
        <v>1</v>
      </c>
      <c r="AH8">
        <v>1</v>
      </c>
      <c r="AI8">
        <v>121</v>
      </c>
      <c r="AJ8">
        <v>1234</v>
      </c>
      <c r="AK8">
        <v>392</v>
      </c>
      <c r="AL8">
        <v>1885</v>
      </c>
      <c r="AM8">
        <v>288</v>
      </c>
      <c r="AN8">
        <v>142</v>
      </c>
      <c r="AO8">
        <v>1127</v>
      </c>
      <c r="AP8">
        <v>1228</v>
      </c>
      <c r="AQ8">
        <v>1008</v>
      </c>
      <c r="AR8">
        <v>1740</v>
      </c>
      <c r="AS8">
        <v>100</v>
      </c>
      <c r="AT8">
        <v>277</v>
      </c>
      <c r="AU8">
        <v>74</v>
      </c>
      <c r="AV8">
        <v>840</v>
      </c>
      <c r="AW8">
        <v>1092</v>
      </c>
      <c r="AX8">
        <v>1073</v>
      </c>
      <c r="AY8">
        <v>187</v>
      </c>
      <c r="AZ8">
        <v>2116</v>
      </c>
      <c r="BA8">
        <v>1694</v>
      </c>
      <c r="BB8">
        <v>971</v>
      </c>
      <c r="BC8">
        <v>1025</v>
      </c>
      <c r="BD8">
        <v>260</v>
      </c>
      <c r="BE8">
        <v>1</v>
      </c>
      <c r="BF8" t="s">
        <v>71</v>
      </c>
      <c r="BG8" t="s">
        <v>65</v>
      </c>
      <c r="BH8" t="s">
        <v>66</v>
      </c>
      <c r="BI8" s="4">
        <f xml:space="preserve"> _2025teamgamelogs[[#This Row],[FGA]] + (0.44 * _2025teamgamelogs[[#This Row],[FTA]]) + _2025teamgamelogs[[#This Row],[TOV]] - _2025teamgamelogs[[#This Row],[OREB]]</f>
        <v>101.68</v>
      </c>
      <c r="BJ8" s="3">
        <f>_2025teamgamelogs[[#This Row],[TOV]]/_2025teamgamelogs[[#This Row],[POSSESIONS]]</f>
        <v>0.13768686073957512</v>
      </c>
      <c r="BK8" s="4">
        <f>_2025teamgamelogs[[#This Row],[PTS]]/_2025teamgamelogs[[#This Row],[POSSESIONS]]</f>
        <v>1.1408339889850512</v>
      </c>
      <c r="BL8" s="4">
        <f xml:space="preserve"> 100 * _2025teamgamelogs[[#This Row],[POINTS_PER_POSSESSION]]</f>
        <v>114.08339889850512</v>
      </c>
      <c r="BM8" s="4">
        <f xml:space="preserve"> _2025teamgamelogs[[#This Row],[POSSESIONS]] / (_2025teamgamelogs[[#This Row],[MIN]]/48)</f>
        <v>101.68</v>
      </c>
      <c r="BN8" s="3">
        <f>_2025teamgamelogs[[#This Row],[PTS]] / (2 * (_2025teamgamelogs[[#This Row],[FGA]] + 0.44 * _2025teamgamelogs[[#This Row],[FTA]]))</f>
        <v>0.5488266464799394</v>
      </c>
      <c r="BO8" s="4">
        <f>VLOOKUP(_2025teamgamelogs[[#This Row],[MONTH]], LEAGUE_AVERAGES!$A$2:$B$8, 2, FALSE)</f>
        <v>109.7087350947031</v>
      </c>
      <c r="BP8" s="5">
        <f>VLOOKUP(_2025teamgamelogs[[#This Row],[TEAM_NAME]], LEAGUE_AVERAGES!$A$14:$C$43, 2, FALSE)</f>
        <v>0.32192682926829269</v>
      </c>
      <c r="BQ8" s="5">
        <f>VLOOKUP(_2025teamgamelogs[[#This Row],[TEAM_NAME]], LEAGUE_AVERAGES!$A$14:$C$43, 3, FALSE)</f>
        <v>0.31129268292682932</v>
      </c>
      <c r="BR8" s="5">
        <f>VLOOKUP(_2025teamgamelogs[[#This Row],[TEAM_NAME]], LEAGUE_AVERAGES!$F$14:$H$43, 2, FALSE)</f>
        <v>0.44641463414634147</v>
      </c>
      <c r="BS8" s="5">
        <f>VLOOKUP(_2025teamgamelogs[[#This Row],[TEAM_NAME]], LEAGUE_AVERAGES!$F$14:$H$43, 3, FALSE)</f>
        <v>0.44524390243902434</v>
      </c>
      <c r="BT8" s="5">
        <f>VLOOKUP(_2025teamgamelogs[[#This Row],[TEAM_NAME]], LEAGUE_AVERAGES!$K$14:$M$43, 2, FALSE)</f>
        <v>0.55194019912665027</v>
      </c>
      <c r="BU8" s="5">
        <f>VLOOKUP(_2025teamgamelogs[[#This Row],[TEAM_NAME]], LEAGUE_AVERAGES!$K$14:$M$43, 3, FALSE)</f>
        <v>0.54874950227645525</v>
      </c>
    </row>
    <row r="9" spans="1:75" x14ac:dyDescent="0.2">
      <c r="A9" t="s">
        <v>59</v>
      </c>
      <c r="B9">
        <v>1610612741</v>
      </c>
      <c r="C9" t="s">
        <v>86</v>
      </c>
      <c r="D9" t="s">
        <v>87</v>
      </c>
      <c r="E9">
        <v>22400069</v>
      </c>
      <c r="F9" s="1">
        <v>45588</v>
      </c>
      <c r="G9" t="s">
        <v>88</v>
      </c>
      <c r="H9" t="s">
        <v>70</v>
      </c>
      <c r="I9">
        <v>48</v>
      </c>
      <c r="J9">
        <v>42</v>
      </c>
      <c r="K9">
        <v>86</v>
      </c>
      <c r="L9">
        <v>0.48799999999999999</v>
      </c>
      <c r="M9">
        <v>10</v>
      </c>
      <c r="N9">
        <v>34</v>
      </c>
      <c r="O9">
        <v>0.29399999999999998</v>
      </c>
      <c r="P9">
        <v>17</v>
      </c>
      <c r="Q9">
        <v>25</v>
      </c>
      <c r="R9">
        <v>0.68</v>
      </c>
      <c r="S9">
        <v>9</v>
      </c>
      <c r="T9">
        <v>38</v>
      </c>
      <c r="U9">
        <v>47</v>
      </c>
      <c r="V9">
        <v>26</v>
      </c>
      <c r="W9">
        <v>21</v>
      </c>
      <c r="X9">
        <v>4</v>
      </c>
      <c r="Y9">
        <v>2</v>
      </c>
      <c r="Z9">
        <v>10</v>
      </c>
      <c r="AA9">
        <v>16</v>
      </c>
      <c r="AB9">
        <v>17</v>
      </c>
      <c r="AC9">
        <v>111</v>
      </c>
      <c r="AD9">
        <v>-12</v>
      </c>
      <c r="AE9">
        <v>1</v>
      </c>
      <c r="AF9">
        <v>1231</v>
      </c>
      <c r="AG9">
        <v>1231</v>
      </c>
      <c r="AH9">
        <v>1231</v>
      </c>
      <c r="AI9">
        <v>121</v>
      </c>
      <c r="AJ9">
        <v>1068</v>
      </c>
      <c r="AK9">
        <v>1580</v>
      </c>
      <c r="AL9">
        <v>868</v>
      </c>
      <c r="AM9">
        <v>1891</v>
      </c>
      <c r="AN9">
        <v>1627</v>
      </c>
      <c r="AO9">
        <v>1954</v>
      </c>
      <c r="AP9">
        <v>1052</v>
      </c>
      <c r="AQ9">
        <v>666</v>
      </c>
      <c r="AR9">
        <v>2067</v>
      </c>
      <c r="AS9">
        <v>1566</v>
      </c>
      <c r="AT9">
        <v>377</v>
      </c>
      <c r="AU9">
        <v>705</v>
      </c>
      <c r="AV9">
        <v>1195</v>
      </c>
      <c r="AW9">
        <v>2289</v>
      </c>
      <c r="AX9">
        <v>2190</v>
      </c>
      <c r="AY9">
        <v>2078</v>
      </c>
      <c r="AZ9">
        <v>2353</v>
      </c>
      <c r="BA9">
        <v>570</v>
      </c>
      <c r="BB9">
        <v>1444</v>
      </c>
      <c r="BC9">
        <v>1402</v>
      </c>
      <c r="BD9">
        <v>1899</v>
      </c>
      <c r="BE9">
        <v>1</v>
      </c>
      <c r="BF9" t="s">
        <v>71</v>
      </c>
      <c r="BG9" t="s">
        <v>65</v>
      </c>
      <c r="BH9" t="s">
        <v>66</v>
      </c>
      <c r="BI9" s="4">
        <f xml:space="preserve"> _2025teamgamelogs[[#This Row],[FGA]] + (0.44 * _2025teamgamelogs[[#This Row],[FTA]]) + _2025teamgamelogs[[#This Row],[TOV]] - _2025teamgamelogs[[#This Row],[OREB]]</f>
        <v>109</v>
      </c>
      <c r="BJ9" s="3">
        <f>_2025teamgamelogs[[#This Row],[TOV]]/_2025teamgamelogs[[#This Row],[POSSESIONS]]</f>
        <v>0.19266055045871561</v>
      </c>
      <c r="BK9" s="4">
        <f>_2025teamgamelogs[[#This Row],[PTS]]/_2025teamgamelogs[[#This Row],[POSSESIONS]]</f>
        <v>1.0183486238532109</v>
      </c>
      <c r="BL9" s="4">
        <f xml:space="preserve"> 100 * _2025teamgamelogs[[#This Row],[POINTS_PER_POSSESSION]]</f>
        <v>101.83486238532109</v>
      </c>
      <c r="BM9" s="4">
        <f xml:space="preserve"> _2025teamgamelogs[[#This Row],[POSSESIONS]] / (_2025teamgamelogs[[#This Row],[MIN]]/48)</f>
        <v>109</v>
      </c>
      <c r="BN9" s="3">
        <f>_2025teamgamelogs[[#This Row],[PTS]] / (2 * (_2025teamgamelogs[[#This Row],[FGA]] + 0.44 * _2025teamgamelogs[[#This Row],[FTA]]))</f>
        <v>0.57216494845360821</v>
      </c>
      <c r="BO9" s="4">
        <f>VLOOKUP(_2025teamgamelogs[[#This Row],[MONTH]], LEAGUE_AVERAGES!$A$2:$B$8, 2, FALSE)</f>
        <v>109.7087350947031</v>
      </c>
      <c r="BP9" s="5">
        <f>VLOOKUP(_2025teamgamelogs[[#This Row],[TEAM_NAME]], LEAGUE_AVERAGES!$A$14:$C$43, 2, FALSE)</f>
        <v>0.36141463414634156</v>
      </c>
      <c r="BQ9" s="5">
        <f>VLOOKUP(_2025teamgamelogs[[#This Row],[TEAM_NAME]], LEAGUE_AVERAGES!$A$14:$C$43, 3, FALSE)</f>
        <v>0.37548780487804878</v>
      </c>
      <c r="BR9" s="5">
        <f>VLOOKUP(_2025teamgamelogs[[#This Row],[TEAM_NAME]], LEAGUE_AVERAGES!$F$14:$H$43, 2, FALSE)</f>
        <v>0.46404878048780479</v>
      </c>
      <c r="BS9" s="5">
        <f>VLOOKUP(_2025teamgamelogs[[#This Row],[TEAM_NAME]], LEAGUE_AVERAGES!$F$14:$H$43, 3, FALSE)</f>
        <v>0.47712195121951223</v>
      </c>
      <c r="BT9" s="5">
        <f>VLOOKUP(_2025teamgamelogs[[#This Row],[TEAM_NAME]], LEAGUE_AVERAGES!$K$14:$M$43, 2, FALSE)</f>
        <v>0.57631003599073594</v>
      </c>
      <c r="BU9" s="5">
        <f>VLOOKUP(_2025teamgamelogs[[#This Row],[TEAM_NAME]], LEAGUE_AVERAGES!$K$14:$M$43, 3, FALSE)</f>
        <v>0.59556361257988066</v>
      </c>
    </row>
    <row r="10" spans="1:75" x14ac:dyDescent="0.2">
      <c r="A10" t="s">
        <v>59</v>
      </c>
      <c r="B10">
        <v>1610612751</v>
      </c>
      <c r="C10" t="s">
        <v>89</v>
      </c>
      <c r="D10" t="s">
        <v>90</v>
      </c>
      <c r="E10">
        <v>22400064</v>
      </c>
      <c r="F10" s="1">
        <v>45588</v>
      </c>
      <c r="G10" t="s">
        <v>91</v>
      </c>
      <c r="H10" t="s">
        <v>70</v>
      </c>
      <c r="I10">
        <v>48</v>
      </c>
      <c r="J10">
        <v>40</v>
      </c>
      <c r="K10">
        <v>91</v>
      </c>
      <c r="L10">
        <v>0.44</v>
      </c>
      <c r="M10">
        <v>17</v>
      </c>
      <c r="N10">
        <v>43</v>
      </c>
      <c r="O10">
        <v>0.39500000000000002</v>
      </c>
      <c r="P10">
        <v>19</v>
      </c>
      <c r="Q10">
        <v>25</v>
      </c>
      <c r="R10">
        <v>0.76</v>
      </c>
      <c r="S10">
        <v>12</v>
      </c>
      <c r="T10">
        <v>31</v>
      </c>
      <c r="U10">
        <v>43</v>
      </c>
      <c r="V10">
        <v>21</v>
      </c>
      <c r="W10">
        <v>19</v>
      </c>
      <c r="X10">
        <v>8</v>
      </c>
      <c r="Y10">
        <v>6</v>
      </c>
      <c r="Z10">
        <v>9</v>
      </c>
      <c r="AA10">
        <v>32</v>
      </c>
      <c r="AB10">
        <v>20</v>
      </c>
      <c r="AC10">
        <v>116</v>
      </c>
      <c r="AD10">
        <v>-4</v>
      </c>
      <c r="AE10">
        <v>1</v>
      </c>
      <c r="AF10">
        <v>1231</v>
      </c>
      <c r="AG10">
        <v>1231</v>
      </c>
      <c r="AH10">
        <v>1231</v>
      </c>
      <c r="AI10">
        <v>121</v>
      </c>
      <c r="AJ10">
        <v>1438</v>
      </c>
      <c r="AK10">
        <v>899</v>
      </c>
      <c r="AL10">
        <v>1710</v>
      </c>
      <c r="AM10">
        <v>410</v>
      </c>
      <c r="AN10">
        <v>471</v>
      </c>
      <c r="AO10">
        <v>783</v>
      </c>
      <c r="AP10">
        <v>756</v>
      </c>
      <c r="AQ10">
        <v>666</v>
      </c>
      <c r="AR10">
        <v>1491</v>
      </c>
      <c r="AS10">
        <v>848</v>
      </c>
      <c r="AT10">
        <v>1488</v>
      </c>
      <c r="AU10">
        <v>1282</v>
      </c>
      <c r="AV10">
        <v>2031</v>
      </c>
      <c r="AW10">
        <v>2098</v>
      </c>
      <c r="AX10">
        <v>1073</v>
      </c>
      <c r="AY10">
        <v>560</v>
      </c>
      <c r="AZ10">
        <v>2275</v>
      </c>
      <c r="BA10">
        <v>2451</v>
      </c>
      <c r="BB10">
        <v>767</v>
      </c>
      <c r="BC10">
        <v>1025</v>
      </c>
      <c r="BD10">
        <v>1415</v>
      </c>
      <c r="BE10">
        <v>1</v>
      </c>
      <c r="BF10" t="s">
        <v>71</v>
      </c>
      <c r="BG10" t="s">
        <v>65</v>
      </c>
      <c r="BH10" t="s">
        <v>66</v>
      </c>
      <c r="BI10" s="4">
        <f xml:space="preserve"> _2025teamgamelogs[[#This Row],[FGA]] + (0.44 * _2025teamgamelogs[[#This Row],[FTA]]) + _2025teamgamelogs[[#This Row],[TOV]] - _2025teamgamelogs[[#This Row],[OREB]]</f>
        <v>109</v>
      </c>
      <c r="BJ10" s="3">
        <f>_2025teamgamelogs[[#This Row],[TOV]]/_2025teamgamelogs[[#This Row],[POSSESIONS]]</f>
        <v>0.1743119266055046</v>
      </c>
      <c r="BK10" s="4">
        <f>_2025teamgamelogs[[#This Row],[PTS]]/_2025teamgamelogs[[#This Row],[POSSESIONS]]</f>
        <v>1.0642201834862386</v>
      </c>
      <c r="BL10" s="4">
        <f xml:space="preserve"> 100 * _2025teamgamelogs[[#This Row],[POINTS_PER_POSSESSION]]</f>
        <v>106.42201834862387</v>
      </c>
      <c r="BM10" s="4">
        <f xml:space="preserve"> _2025teamgamelogs[[#This Row],[POSSESIONS]] / (_2025teamgamelogs[[#This Row],[MIN]]/48)</f>
        <v>109</v>
      </c>
      <c r="BN10" s="3">
        <f>_2025teamgamelogs[[#This Row],[PTS]] / (2 * (_2025teamgamelogs[[#This Row],[FGA]] + 0.44 * _2025teamgamelogs[[#This Row],[FTA]]))</f>
        <v>0.56862745098039214</v>
      </c>
      <c r="BO10" s="4">
        <f>VLOOKUP(_2025teamgamelogs[[#This Row],[MONTH]], LEAGUE_AVERAGES!$A$2:$B$8, 2, FALSE)</f>
        <v>109.7087350947031</v>
      </c>
      <c r="BP10" s="5">
        <f>VLOOKUP(_2025teamgamelogs[[#This Row],[TEAM_NAME]], LEAGUE_AVERAGES!$A$14:$C$43, 2, FALSE)</f>
        <v>0.337609756097561</v>
      </c>
      <c r="BQ10" s="5">
        <f>VLOOKUP(_2025teamgamelogs[[#This Row],[TEAM_NAME]], LEAGUE_AVERAGES!$A$14:$C$43, 3, FALSE)</f>
        <v>0.34709756097560968</v>
      </c>
      <c r="BR10" s="5">
        <f>VLOOKUP(_2025teamgamelogs[[#This Row],[TEAM_NAME]], LEAGUE_AVERAGES!$F$14:$H$43, 2, FALSE)</f>
        <v>0.43748780487804872</v>
      </c>
      <c r="BS10" s="5">
        <f>VLOOKUP(_2025teamgamelogs[[#This Row],[TEAM_NAME]], LEAGUE_AVERAGES!$F$14:$H$43, 3, FALSE)</f>
        <v>0.43895121951219529</v>
      </c>
      <c r="BT10" s="5">
        <f>VLOOKUP(_2025teamgamelogs[[#This Row],[TEAM_NAME]], LEAGUE_AVERAGES!$K$14:$M$43, 2, FALSE)</f>
        <v>0.54767404365624284</v>
      </c>
      <c r="BU10" s="5">
        <f>VLOOKUP(_2025teamgamelogs[[#This Row],[TEAM_NAME]], LEAGUE_AVERAGES!$K$14:$M$43, 3, FALSE)</f>
        <v>0.5592142433904097</v>
      </c>
    </row>
    <row r="11" spans="1:75" x14ac:dyDescent="0.2">
      <c r="A11" t="s">
        <v>59</v>
      </c>
      <c r="B11">
        <v>1610612737</v>
      </c>
      <c r="C11" t="s">
        <v>92</v>
      </c>
      <c r="D11" t="s">
        <v>93</v>
      </c>
      <c r="E11">
        <v>22400064</v>
      </c>
      <c r="F11" s="1">
        <v>45588</v>
      </c>
      <c r="G11" t="s">
        <v>94</v>
      </c>
      <c r="H11" t="s">
        <v>63</v>
      </c>
      <c r="I11">
        <v>48</v>
      </c>
      <c r="J11">
        <v>39</v>
      </c>
      <c r="K11">
        <v>80</v>
      </c>
      <c r="L11">
        <v>0.48799999999999999</v>
      </c>
      <c r="M11">
        <v>9</v>
      </c>
      <c r="N11">
        <v>28</v>
      </c>
      <c r="O11">
        <v>0.32100000000000001</v>
      </c>
      <c r="P11">
        <v>33</v>
      </c>
      <c r="Q11">
        <v>46</v>
      </c>
      <c r="R11">
        <v>0.71699999999999997</v>
      </c>
      <c r="S11">
        <v>12</v>
      </c>
      <c r="T11">
        <v>33</v>
      </c>
      <c r="U11">
        <v>45</v>
      </c>
      <c r="V11">
        <v>25</v>
      </c>
      <c r="W11">
        <v>16</v>
      </c>
      <c r="X11">
        <v>12</v>
      </c>
      <c r="Y11">
        <v>9</v>
      </c>
      <c r="Z11">
        <v>6</v>
      </c>
      <c r="AA11">
        <v>20</v>
      </c>
      <c r="AB11">
        <v>32</v>
      </c>
      <c r="AC11">
        <v>120</v>
      </c>
      <c r="AD11">
        <v>4</v>
      </c>
      <c r="AE11">
        <v>1</v>
      </c>
      <c r="AF11">
        <v>1</v>
      </c>
      <c r="AG11">
        <v>1</v>
      </c>
      <c r="AH11">
        <v>1</v>
      </c>
      <c r="AI11">
        <v>121</v>
      </c>
      <c r="AJ11">
        <v>1609</v>
      </c>
      <c r="AK11">
        <v>2190</v>
      </c>
      <c r="AL11">
        <v>889</v>
      </c>
      <c r="AM11">
        <v>2097</v>
      </c>
      <c r="AN11">
        <v>2228</v>
      </c>
      <c r="AO11">
        <v>1685</v>
      </c>
      <c r="AP11">
        <v>16</v>
      </c>
      <c r="AQ11">
        <v>5</v>
      </c>
      <c r="AR11">
        <v>1838</v>
      </c>
      <c r="AS11">
        <v>848</v>
      </c>
      <c r="AT11">
        <v>1131</v>
      </c>
      <c r="AU11">
        <v>976</v>
      </c>
      <c r="AV11">
        <v>1358</v>
      </c>
      <c r="AW11">
        <v>1583</v>
      </c>
      <c r="AX11">
        <v>217</v>
      </c>
      <c r="AY11">
        <v>109</v>
      </c>
      <c r="AZ11">
        <v>1573</v>
      </c>
      <c r="BA11">
        <v>1491</v>
      </c>
      <c r="BB11">
        <v>6</v>
      </c>
      <c r="BC11">
        <v>735</v>
      </c>
      <c r="BD11">
        <v>986</v>
      </c>
      <c r="BE11">
        <v>1</v>
      </c>
      <c r="BF11" t="s">
        <v>64</v>
      </c>
      <c r="BG11" t="s">
        <v>65</v>
      </c>
      <c r="BH11" t="s">
        <v>66</v>
      </c>
      <c r="BI11" s="4">
        <f xml:space="preserve"> _2025teamgamelogs[[#This Row],[FGA]] + (0.44 * _2025teamgamelogs[[#This Row],[FTA]]) + _2025teamgamelogs[[#This Row],[TOV]] - _2025teamgamelogs[[#This Row],[OREB]]</f>
        <v>104.24</v>
      </c>
      <c r="BJ11" s="3">
        <f>_2025teamgamelogs[[#This Row],[TOV]]/_2025teamgamelogs[[#This Row],[POSSESIONS]]</f>
        <v>0.15349194167306218</v>
      </c>
      <c r="BK11" s="4">
        <f>_2025teamgamelogs[[#This Row],[PTS]]/_2025teamgamelogs[[#This Row],[POSSESIONS]]</f>
        <v>1.1511895625479662</v>
      </c>
      <c r="BL11" s="4">
        <f xml:space="preserve"> 100 * _2025teamgamelogs[[#This Row],[POINTS_PER_POSSESSION]]</f>
        <v>115.11895625479663</v>
      </c>
      <c r="BM11" s="4">
        <f xml:space="preserve"> _2025teamgamelogs[[#This Row],[POSSESIONS]] / (_2025teamgamelogs[[#This Row],[MIN]]/48)</f>
        <v>104.24</v>
      </c>
      <c r="BN11" s="3">
        <f>_2025teamgamelogs[[#This Row],[PTS]] / (2 * (_2025teamgamelogs[[#This Row],[FGA]] + 0.44 * _2025teamgamelogs[[#This Row],[FTA]]))</f>
        <v>0.59856344772545889</v>
      </c>
      <c r="BO11" s="4">
        <f>VLOOKUP(_2025teamgamelogs[[#This Row],[MONTH]], LEAGUE_AVERAGES!$A$2:$B$8, 2, FALSE)</f>
        <v>109.7087350947031</v>
      </c>
      <c r="BP11" s="5">
        <f>VLOOKUP(_2025teamgamelogs[[#This Row],[TEAM_NAME]], LEAGUE_AVERAGES!$A$14:$C$43, 2, FALSE)</f>
        <v>0.35092500000000004</v>
      </c>
      <c r="BQ11" s="5">
        <f>VLOOKUP(_2025teamgamelogs[[#This Row],[TEAM_NAME]], LEAGUE_AVERAGES!$A$14:$C$43, 3, FALSE)</f>
        <v>0.36290476190476195</v>
      </c>
      <c r="BR11" s="5">
        <f>VLOOKUP(_2025teamgamelogs[[#This Row],[TEAM_NAME]], LEAGUE_AVERAGES!$F$14:$H$43, 2, FALSE)</f>
        <v>0.47670000000000012</v>
      </c>
      <c r="BS11" s="5">
        <f>VLOOKUP(_2025teamgamelogs[[#This Row],[TEAM_NAME]], LEAGUE_AVERAGES!$F$14:$H$43, 3, FALSE)</f>
        <v>0.47069047619047621</v>
      </c>
      <c r="BT11" s="5">
        <f>VLOOKUP(_2025teamgamelogs[[#This Row],[TEAM_NAME]], LEAGUE_AVERAGES!$K$14:$M$43, 2, FALSE)</f>
        <v>0.58493933923263275</v>
      </c>
      <c r="BU11" s="5">
        <f>VLOOKUP(_2025teamgamelogs[[#This Row],[TEAM_NAME]], LEAGUE_AVERAGES!$K$14:$M$43, 3, FALSE)</f>
        <v>0.57722862424766153</v>
      </c>
    </row>
    <row r="12" spans="1:75" x14ac:dyDescent="0.2">
      <c r="A12" t="s">
        <v>59</v>
      </c>
      <c r="B12">
        <v>1610612761</v>
      </c>
      <c r="C12" t="s">
        <v>95</v>
      </c>
      <c r="D12" t="s">
        <v>96</v>
      </c>
      <c r="E12">
        <v>22400067</v>
      </c>
      <c r="F12" s="1">
        <v>45588</v>
      </c>
      <c r="G12" t="s">
        <v>97</v>
      </c>
      <c r="H12" t="s">
        <v>70</v>
      </c>
      <c r="I12">
        <v>48</v>
      </c>
      <c r="J12">
        <v>36</v>
      </c>
      <c r="K12">
        <v>86</v>
      </c>
      <c r="L12">
        <v>0.41899999999999998</v>
      </c>
      <c r="M12">
        <v>12</v>
      </c>
      <c r="N12">
        <v>31</v>
      </c>
      <c r="O12">
        <v>0.38700000000000001</v>
      </c>
      <c r="P12">
        <v>22</v>
      </c>
      <c r="Q12">
        <v>29</v>
      </c>
      <c r="R12">
        <v>0.75900000000000001</v>
      </c>
      <c r="S12">
        <v>14</v>
      </c>
      <c r="T12">
        <v>24</v>
      </c>
      <c r="U12">
        <v>38</v>
      </c>
      <c r="V12">
        <v>25</v>
      </c>
      <c r="W12">
        <v>19</v>
      </c>
      <c r="X12">
        <v>8</v>
      </c>
      <c r="Y12">
        <v>6</v>
      </c>
      <c r="Z12">
        <v>9</v>
      </c>
      <c r="AA12">
        <v>24</v>
      </c>
      <c r="AB12">
        <v>22</v>
      </c>
      <c r="AC12">
        <v>106</v>
      </c>
      <c r="AD12">
        <v>-30</v>
      </c>
      <c r="AE12">
        <v>1</v>
      </c>
      <c r="AF12">
        <v>1231</v>
      </c>
      <c r="AG12">
        <v>1231</v>
      </c>
      <c r="AH12">
        <v>1231</v>
      </c>
      <c r="AI12">
        <v>121</v>
      </c>
      <c r="AJ12">
        <v>2070</v>
      </c>
      <c r="AK12">
        <v>1580</v>
      </c>
      <c r="AL12">
        <v>1994</v>
      </c>
      <c r="AM12">
        <v>1413</v>
      </c>
      <c r="AN12">
        <v>1971</v>
      </c>
      <c r="AO12">
        <v>887</v>
      </c>
      <c r="AP12">
        <v>406</v>
      </c>
      <c r="AQ12">
        <v>325</v>
      </c>
      <c r="AR12">
        <v>1506</v>
      </c>
      <c r="AS12">
        <v>466</v>
      </c>
      <c r="AT12">
        <v>2333</v>
      </c>
      <c r="AU12">
        <v>1966</v>
      </c>
      <c r="AV12">
        <v>1358</v>
      </c>
      <c r="AW12">
        <v>2098</v>
      </c>
      <c r="AX12">
        <v>1073</v>
      </c>
      <c r="AY12">
        <v>560</v>
      </c>
      <c r="AZ12">
        <v>2275</v>
      </c>
      <c r="BA12">
        <v>2162</v>
      </c>
      <c r="BB12">
        <v>416</v>
      </c>
      <c r="BC12">
        <v>1723</v>
      </c>
      <c r="BD12">
        <v>2381</v>
      </c>
      <c r="BE12">
        <v>1</v>
      </c>
      <c r="BF12" t="s">
        <v>64</v>
      </c>
      <c r="BG12" t="s">
        <v>65</v>
      </c>
      <c r="BH12" t="s">
        <v>66</v>
      </c>
      <c r="BI12" s="4">
        <f xml:space="preserve"> _2025teamgamelogs[[#This Row],[FGA]] + (0.44 * _2025teamgamelogs[[#This Row],[FTA]]) + _2025teamgamelogs[[#This Row],[TOV]] - _2025teamgamelogs[[#This Row],[OREB]]</f>
        <v>103.76</v>
      </c>
      <c r="BJ12" s="3">
        <f>_2025teamgamelogs[[#This Row],[TOV]]/_2025teamgamelogs[[#This Row],[POSSESIONS]]</f>
        <v>0.1831148804934464</v>
      </c>
      <c r="BK12" s="4">
        <f>_2025teamgamelogs[[#This Row],[PTS]]/_2025teamgamelogs[[#This Row],[POSSESIONS]]</f>
        <v>1.0215882806476484</v>
      </c>
      <c r="BL12" s="4">
        <f xml:space="preserve"> 100 * _2025teamgamelogs[[#This Row],[POINTS_PER_POSSESSION]]</f>
        <v>102.15882806476483</v>
      </c>
      <c r="BM12" s="4">
        <f xml:space="preserve"> _2025teamgamelogs[[#This Row],[POSSESIONS]] / (_2025teamgamelogs[[#This Row],[MIN]]/48)</f>
        <v>103.76</v>
      </c>
      <c r="BN12" s="3">
        <f>_2025teamgamelogs[[#This Row],[PTS]] / (2 * (_2025teamgamelogs[[#This Row],[FGA]] + 0.44 * _2025teamgamelogs[[#This Row],[FTA]]))</f>
        <v>0.53665451599837988</v>
      </c>
      <c r="BO12" s="4">
        <f>VLOOKUP(_2025teamgamelogs[[#This Row],[MONTH]], LEAGUE_AVERAGES!$A$2:$B$8, 2, FALSE)</f>
        <v>109.7087350947031</v>
      </c>
      <c r="BP12" s="5">
        <f>VLOOKUP(_2025teamgamelogs[[#This Row],[TEAM_NAME]], LEAGUE_AVERAGES!$A$14:$C$43, 2, FALSE)</f>
        <v>0.35443902439024388</v>
      </c>
      <c r="BQ12" s="5">
        <f>VLOOKUP(_2025teamgamelogs[[#This Row],[TEAM_NAME]], LEAGUE_AVERAGES!$A$14:$C$43, 3, FALSE)</f>
        <v>0.34512195121951217</v>
      </c>
      <c r="BR12" s="5">
        <f>VLOOKUP(_2025teamgamelogs[[#This Row],[TEAM_NAME]], LEAGUE_AVERAGES!$F$14:$H$43, 2, FALSE)</f>
        <v>0.46104878048780484</v>
      </c>
      <c r="BS12" s="5">
        <f>VLOOKUP(_2025teamgamelogs[[#This Row],[TEAM_NAME]], LEAGUE_AVERAGES!$F$14:$H$43, 3, FALSE)</f>
        <v>0.45834146341463411</v>
      </c>
      <c r="BT12" s="5">
        <f>VLOOKUP(_2025teamgamelogs[[#This Row],[TEAM_NAME]], LEAGUE_AVERAGES!$K$14:$M$43, 2, FALSE)</f>
        <v>0.55942918094792793</v>
      </c>
      <c r="BU12" s="5">
        <f>VLOOKUP(_2025teamgamelogs[[#This Row],[TEAM_NAME]], LEAGUE_AVERAGES!$K$14:$M$43, 3, FALSE)</f>
        <v>0.54979583097447959</v>
      </c>
    </row>
    <row r="13" spans="1:75" x14ac:dyDescent="0.2">
      <c r="A13" t="s">
        <v>59</v>
      </c>
      <c r="B13">
        <v>1610612744</v>
      </c>
      <c r="C13" t="s">
        <v>98</v>
      </c>
      <c r="D13" t="s">
        <v>99</v>
      </c>
      <c r="E13">
        <v>22400072</v>
      </c>
      <c r="F13" s="1">
        <v>45588</v>
      </c>
      <c r="G13" t="s">
        <v>100</v>
      </c>
      <c r="H13" t="s">
        <v>63</v>
      </c>
      <c r="I13">
        <v>48</v>
      </c>
      <c r="J13">
        <v>48</v>
      </c>
      <c r="K13">
        <v>93</v>
      </c>
      <c r="L13">
        <v>0.51600000000000001</v>
      </c>
      <c r="M13">
        <v>20</v>
      </c>
      <c r="N13">
        <v>48</v>
      </c>
      <c r="O13">
        <v>0.41699999999999998</v>
      </c>
      <c r="P13">
        <v>24</v>
      </c>
      <c r="Q13">
        <v>30</v>
      </c>
      <c r="R13">
        <v>0.8</v>
      </c>
      <c r="S13">
        <v>15</v>
      </c>
      <c r="T13">
        <v>42</v>
      </c>
      <c r="U13">
        <v>57</v>
      </c>
      <c r="V13">
        <v>38</v>
      </c>
      <c r="W13">
        <v>18</v>
      </c>
      <c r="X13">
        <v>13</v>
      </c>
      <c r="Y13">
        <v>5</v>
      </c>
      <c r="Z13">
        <v>4</v>
      </c>
      <c r="AA13">
        <v>27</v>
      </c>
      <c r="AB13">
        <v>22</v>
      </c>
      <c r="AC13">
        <v>140</v>
      </c>
      <c r="AD13">
        <v>36</v>
      </c>
      <c r="AE13">
        <v>1</v>
      </c>
      <c r="AF13">
        <v>1</v>
      </c>
      <c r="AG13">
        <v>1</v>
      </c>
      <c r="AH13">
        <v>1</v>
      </c>
      <c r="AI13">
        <v>121</v>
      </c>
      <c r="AJ13">
        <v>242</v>
      </c>
      <c r="AK13">
        <v>664</v>
      </c>
      <c r="AL13">
        <v>465</v>
      </c>
      <c r="AM13">
        <v>114</v>
      </c>
      <c r="AN13">
        <v>163</v>
      </c>
      <c r="AO13">
        <v>565</v>
      </c>
      <c r="AP13">
        <v>238</v>
      </c>
      <c r="AQ13">
        <v>259</v>
      </c>
      <c r="AR13">
        <v>1029</v>
      </c>
      <c r="AS13">
        <v>332</v>
      </c>
      <c r="AT13">
        <v>105</v>
      </c>
      <c r="AU13">
        <v>74</v>
      </c>
      <c r="AV13">
        <v>44</v>
      </c>
      <c r="AW13">
        <v>1953</v>
      </c>
      <c r="AX13">
        <v>137</v>
      </c>
      <c r="AY13">
        <v>889</v>
      </c>
      <c r="AZ13">
        <v>750</v>
      </c>
      <c r="BA13">
        <v>2368</v>
      </c>
      <c r="BB13">
        <v>416</v>
      </c>
      <c r="BC13">
        <v>52</v>
      </c>
      <c r="BD13">
        <v>35</v>
      </c>
      <c r="BE13">
        <v>1</v>
      </c>
      <c r="BF13" t="s">
        <v>71</v>
      </c>
      <c r="BG13" t="s">
        <v>65</v>
      </c>
      <c r="BH13" t="s">
        <v>66</v>
      </c>
      <c r="BI13" s="4">
        <f xml:space="preserve"> _2025teamgamelogs[[#This Row],[FGA]] + (0.44 * _2025teamgamelogs[[#This Row],[FTA]]) + _2025teamgamelogs[[#This Row],[TOV]] - _2025teamgamelogs[[#This Row],[OREB]]</f>
        <v>109.2</v>
      </c>
      <c r="BJ13" s="3">
        <f>_2025teamgamelogs[[#This Row],[TOV]]/_2025teamgamelogs[[#This Row],[POSSESIONS]]</f>
        <v>0.16483516483516483</v>
      </c>
      <c r="BK13" s="4">
        <f>_2025teamgamelogs[[#This Row],[PTS]]/_2025teamgamelogs[[#This Row],[POSSESIONS]]</f>
        <v>1.2820512820512819</v>
      </c>
      <c r="BL13" s="4">
        <f xml:space="preserve"> 100 * _2025teamgamelogs[[#This Row],[POINTS_PER_POSSESSION]]</f>
        <v>128.2051282051282</v>
      </c>
      <c r="BM13" s="4">
        <f xml:space="preserve"> _2025teamgamelogs[[#This Row],[POSSESIONS]] / (_2025teamgamelogs[[#This Row],[MIN]]/48)</f>
        <v>109.2</v>
      </c>
      <c r="BN13" s="3">
        <f>_2025teamgamelogs[[#This Row],[PTS]] / (2 * (_2025teamgamelogs[[#This Row],[FGA]] + 0.44 * _2025teamgamelogs[[#This Row],[FTA]]))</f>
        <v>0.6591337099811676</v>
      </c>
      <c r="BO13" s="4">
        <f>VLOOKUP(_2025teamgamelogs[[#This Row],[MONTH]], LEAGUE_AVERAGES!$A$2:$B$8, 2, FALSE)</f>
        <v>109.7087350947031</v>
      </c>
      <c r="BP13" s="5">
        <f>VLOOKUP(_2025teamgamelogs[[#This Row],[TEAM_NAME]], LEAGUE_AVERAGES!$A$14:$C$43, 2, FALSE)</f>
        <v>0.36843902439024395</v>
      </c>
      <c r="BQ13" s="5">
        <f>VLOOKUP(_2025teamgamelogs[[#This Row],[TEAM_NAME]], LEAGUE_AVERAGES!$A$14:$C$43, 3, FALSE)</f>
        <v>0.35765853658536584</v>
      </c>
      <c r="BR13" s="5">
        <f>VLOOKUP(_2025teamgamelogs[[#This Row],[TEAM_NAME]], LEAGUE_AVERAGES!$F$14:$H$43, 2, FALSE)</f>
        <v>0.45136585365853665</v>
      </c>
      <c r="BS13" s="5">
        <f>VLOOKUP(_2025teamgamelogs[[#This Row],[TEAM_NAME]], LEAGUE_AVERAGES!$F$14:$H$43, 3, FALSE)</f>
        <v>0.45180487804878061</v>
      </c>
      <c r="BT13" s="5">
        <f>VLOOKUP(_2025teamgamelogs[[#This Row],[TEAM_NAME]], LEAGUE_AVERAGES!$K$14:$M$43, 2, FALSE)</f>
        <v>0.56832140437053513</v>
      </c>
      <c r="BU13" s="5">
        <f>VLOOKUP(_2025teamgamelogs[[#This Row],[TEAM_NAME]], LEAGUE_AVERAGES!$K$14:$M$43, 3, FALSE)</f>
        <v>0.56980808391386595</v>
      </c>
    </row>
    <row r="14" spans="1:75" x14ac:dyDescent="0.2">
      <c r="A14" t="s">
        <v>59</v>
      </c>
      <c r="B14">
        <v>1610612748</v>
      </c>
      <c r="C14" t="s">
        <v>101</v>
      </c>
      <c r="D14" t="s">
        <v>102</v>
      </c>
      <c r="E14">
        <v>22400065</v>
      </c>
      <c r="F14" s="1">
        <v>45588</v>
      </c>
      <c r="G14" t="s">
        <v>103</v>
      </c>
      <c r="H14" t="s">
        <v>70</v>
      </c>
      <c r="I14">
        <v>48</v>
      </c>
      <c r="J14">
        <v>32</v>
      </c>
      <c r="K14">
        <v>82</v>
      </c>
      <c r="L14">
        <v>0.39</v>
      </c>
      <c r="M14">
        <v>11</v>
      </c>
      <c r="N14">
        <v>34</v>
      </c>
      <c r="O14">
        <v>0.32400000000000001</v>
      </c>
      <c r="P14">
        <v>22</v>
      </c>
      <c r="Q14">
        <v>29</v>
      </c>
      <c r="R14">
        <v>0.75900000000000001</v>
      </c>
      <c r="S14">
        <v>9</v>
      </c>
      <c r="T14">
        <v>32</v>
      </c>
      <c r="U14">
        <v>41</v>
      </c>
      <c r="V14">
        <v>24</v>
      </c>
      <c r="W14">
        <v>11</v>
      </c>
      <c r="X14">
        <v>5</v>
      </c>
      <c r="Y14">
        <v>8</v>
      </c>
      <c r="Z14">
        <v>8</v>
      </c>
      <c r="AA14">
        <v>19</v>
      </c>
      <c r="AB14">
        <v>21</v>
      </c>
      <c r="AC14">
        <v>97</v>
      </c>
      <c r="AD14">
        <v>-19</v>
      </c>
      <c r="AE14">
        <v>1</v>
      </c>
      <c r="AF14">
        <v>1231</v>
      </c>
      <c r="AG14">
        <v>1231</v>
      </c>
      <c r="AH14">
        <v>1231</v>
      </c>
      <c r="AI14">
        <v>121</v>
      </c>
      <c r="AJ14">
        <v>2370</v>
      </c>
      <c r="AK14">
        <v>2022</v>
      </c>
      <c r="AL14">
        <v>2289</v>
      </c>
      <c r="AM14">
        <v>1661</v>
      </c>
      <c r="AN14">
        <v>1627</v>
      </c>
      <c r="AO14">
        <v>1646</v>
      </c>
      <c r="AP14">
        <v>406</v>
      </c>
      <c r="AQ14">
        <v>325</v>
      </c>
      <c r="AR14">
        <v>1506</v>
      </c>
      <c r="AS14">
        <v>1566</v>
      </c>
      <c r="AT14">
        <v>1307</v>
      </c>
      <c r="AU14">
        <v>1563</v>
      </c>
      <c r="AV14">
        <v>1570</v>
      </c>
      <c r="AW14">
        <v>429</v>
      </c>
      <c r="AX14">
        <v>1998</v>
      </c>
      <c r="AY14">
        <v>187</v>
      </c>
      <c r="AZ14">
        <v>2116</v>
      </c>
      <c r="BA14">
        <v>1258</v>
      </c>
      <c r="BB14">
        <v>575</v>
      </c>
      <c r="BC14">
        <v>2224</v>
      </c>
      <c r="BD14">
        <v>2175</v>
      </c>
      <c r="BE14">
        <v>1</v>
      </c>
      <c r="BF14" t="s">
        <v>64</v>
      </c>
      <c r="BG14" t="s">
        <v>65</v>
      </c>
      <c r="BH14" t="s">
        <v>66</v>
      </c>
      <c r="BI14" s="4">
        <f xml:space="preserve"> _2025teamgamelogs[[#This Row],[FGA]] + (0.44 * _2025teamgamelogs[[#This Row],[FTA]]) + _2025teamgamelogs[[#This Row],[TOV]] - _2025teamgamelogs[[#This Row],[OREB]]</f>
        <v>96.76</v>
      </c>
      <c r="BJ14" s="3">
        <f>_2025teamgamelogs[[#This Row],[TOV]]/_2025teamgamelogs[[#This Row],[POSSESIONS]]</f>
        <v>0.11368334022323273</v>
      </c>
      <c r="BK14" s="4">
        <f>_2025teamgamelogs[[#This Row],[PTS]]/_2025teamgamelogs[[#This Row],[POSSESIONS]]</f>
        <v>1.0024803637866886</v>
      </c>
      <c r="BL14" s="4">
        <f xml:space="preserve"> 100 * _2025teamgamelogs[[#This Row],[POINTS_PER_POSSESSION]]</f>
        <v>100.24803637866886</v>
      </c>
      <c r="BM14" s="4">
        <f xml:space="preserve"> _2025teamgamelogs[[#This Row],[POSSESIONS]] / (_2025teamgamelogs[[#This Row],[MIN]]/48)</f>
        <v>96.76</v>
      </c>
      <c r="BN14" s="3">
        <f>_2025teamgamelogs[[#This Row],[PTS]] / (2 * (_2025teamgamelogs[[#This Row],[FGA]] + 0.44 * _2025teamgamelogs[[#This Row],[FTA]]))</f>
        <v>0.51181933305192062</v>
      </c>
      <c r="BO14" s="4">
        <f>VLOOKUP(_2025teamgamelogs[[#This Row],[MONTH]], LEAGUE_AVERAGES!$A$2:$B$8, 2, FALSE)</f>
        <v>109.7087350947031</v>
      </c>
      <c r="BP14" s="5">
        <f>VLOOKUP(_2025teamgamelogs[[#This Row],[TEAM_NAME]], LEAGUE_AVERAGES!$A$14:$C$43, 2, FALSE)</f>
        <v>0.38887804878048787</v>
      </c>
      <c r="BQ14" s="5">
        <f>VLOOKUP(_2025teamgamelogs[[#This Row],[TEAM_NAME]], LEAGUE_AVERAGES!$A$14:$C$43, 3, FALSE)</f>
        <v>0.35180487804878063</v>
      </c>
      <c r="BR14" s="5">
        <f>VLOOKUP(_2025teamgamelogs[[#This Row],[TEAM_NAME]], LEAGUE_AVERAGES!$F$14:$H$43, 2, FALSE)</f>
        <v>0.48178048780487814</v>
      </c>
      <c r="BS14" s="5">
        <f>VLOOKUP(_2025teamgamelogs[[#This Row],[TEAM_NAME]], LEAGUE_AVERAGES!$F$14:$H$43, 3, FALSE)</f>
        <v>0.44997560975609752</v>
      </c>
      <c r="BT14" s="5">
        <f>VLOOKUP(_2025teamgamelogs[[#This Row],[TEAM_NAME]], LEAGUE_AVERAGES!$K$14:$M$43, 2, FALSE)</f>
        <v>0.59307433364150897</v>
      </c>
      <c r="BU14" s="5">
        <f>VLOOKUP(_2025teamgamelogs[[#This Row],[TEAM_NAME]], LEAGUE_AVERAGES!$K$14:$M$43, 3, FALSE)</f>
        <v>0.56311679796954139</v>
      </c>
    </row>
    <row r="15" spans="1:75" x14ac:dyDescent="0.2">
      <c r="A15" t="s">
        <v>59</v>
      </c>
      <c r="B15">
        <v>1610612745</v>
      </c>
      <c r="C15" t="s">
        <v>104</v>
      </c>
      <c r="D15" t="s">
        <v>105</v>
      </c>
      <c r="E15">
        <v>22400068</v>
      </c>
      <c r="F15" s="1">
        <v>45588</v>
      </c>
      <c r="G15" t="s">
        <v>106</v>
      </c>
      <c r="H15" t="s">
        <v>70</v>
      </c>
      <c r="I15">
        <v>48</v>
      </c>
      <c r="J15">
        <v>38</v>
      </c>
      <c r="K15">
        <v>103</v>
      </c>
      <c r="L15">
        <v>0.36899999999999999</v>
      </c>
      <c r="M15">
        <v>13</v>
      </c>
      <c r="N15">
        <v>43</v>
      </c>
      <c r="O15">
        <v>0.30199999999999999</v>
      </c>
      <c r="P15">
        <v>16</v>
      </c>
      <c r="Q15">
        <v>20</v>
      </c>
      <c r="R15">
        <v>0.8</v>
      </c>
      <c r="S15">
        <v>16</v>
      </c>
      <c r="T15">
        <v>27</v>
      </c>
      <c r="U15">
        <v>43</v>
      </c>
      <c r="V15">
        <v>19</v>
      </c>
      <c r="W15">
        <v>8</v>
      </c>
      <c r="X15">
        <v>8</v>
      </c>
      <c r="Y15">
        <v>4</v>
      </c>
      <c r="Z15">
        <v>10</v>
      </c>
      <c r="AA15">
        <v>18</v>
      </c>
      <c r="AB15">
        <v>21</v>
      </c>
      <c r="AC15">
        <v>105</v>
      </c>
      <c r="AD15">
        <v>-5</v>
      </c>
      <c r="AE15">
        <v>1</v>
      </c>
      <c r="AF15">
        <v>1231</v>
      </c>
      <c r="AG15">
        <v>1231</v>
      </c>
      <c r="AH15">
        <v>1231</v>
      </c>
      <c r="AI15">
        <v>121</v>
      </c>
      <c r="AJ15">
        <v>1796</v>
      </c>
      <c r="AK15">
        <v>77</v>
      </c>
      <c r="AL15">
        <v>2384</v>
      </c>
      <c r="AM15">
        <v>1171</v>
      </c>
      <c r="AN15">
        <v>471</v>
      </c>
      <c r="AO15">
        <v>1885</v>
      </c>
      <c r="AP15">
        <v>1228</v>
      </c>
      <c r="AQ15">
        <v>1301</v>
      </c>
      <c r="AR15">
        <v>1029</v>
      </c>
      <c r="AS15">
        <v>234</v>
      </c>
      <c r="AT15">
        <v>2068</v>
      </c>
      <c r="AU15">
        <v>1282</v>
      </c>
      <c r="AV15">
        <v>2257</v>
      </c>
      <c r="AW15">
        <v>78</v>
      </c>
      <c r="AX15">
        <v>1073</v>
      </c>
      <c r="AY15">
        <v>1274</v>
      </c>
      <c r="AZ15">
        <v>2353</v>
      </c>
      <c r="BA15">
        <v>1018</v>
      </c>
      <c r="BB15">
        <v>575</v>
      </c>
      <c r="BC15">
        <v>1790</v>
      </c>
      <c r="BD15">
        <v>1476</v>
      </c>
      <c r="BE15">
        <v>1</v>
      </c>
      <c r="BF15" t="s">
        <v>64</v>
      </c>
      <c r="BG15" t="s">
        <v>65</v>
      </c>
      <c r="BH15" t="s">
        <v>66</v>
      </c>
      <c r="BI15" s="4">
        <f xml:space="preserve"> _2025teamgamelogs[[#This Row],[FGA]] + (0.44 * _2025teamgamelogs[[#This Row],[FTA]]) + _2025teamgamelogs[[#This Row],[TOV]] - _2025teamgamelogs[[#This Row],[OREB]]</f>
        <v>103.8</v>
      </c>
      <c r="BJ15" s="3">
        <f>_2025teamgamelogs[[#This Row],[TOV]]/_2025teamgamelogs[[#This Row],[POSSESIONS]]</f>
        <v>7.7071290944123322E-2</v>
      </c>
      <c r="BK15" s="4">
        <f>_2025teamgamelogs[[#This Row],[PTS]]/_2025teamgamelogs[[#This Row],[POSSESIONS]]</f>
        <v>1.0115606936416186</v>
      </c>
      <c r="BL15" s="4">
        <f xml:space="preserve"> 100 * _2025teamgamelogs[[#This Row],[POINTS_PER_POSSESSION]]</f>
        <v>101.15606936416187</v>
      </c>
      <c r="BM15" s="4">
        <f xml:space="preserve"> _2025teamgamelogs[[#This Row],[POSSESIONS]] / (_2025teamgamelogs[[#This Row],[MIN]]/48)</f>
        <v>103.8</v>
      </c>
      <c r="BN15" s="3">
        <f>_2025teamgamelogs[[#This Row],[PTS]] / (2 * (_2025teamgamelogs[[#This Row],[FGA]] + 0.44 * _2025teamgamelogs[[#This Row],[FTA]]))</f>
        <v>0.46958855098389984</v>
      </c>
      <c r="BO15" s="4">
        <f>VLOOKUP(_2025teamgamelogs[[#This Row],[MONTH]], LEAGUE_AVERAGES!$A$2:$B$8, 2, FALSE)</f>
        <v>109.7087350947031</v>
      </c>
      <c r="BP15" s="5">
        <f>VLOOKUP(_2025teamgamelogs[[#This Row],[TEAM_NAME]], LEAGUE_AVERAGES!$A$14:$C$43, 2, FALSE)</f>
        <v>0.35034146341463424</v>
      </c>
      <c r="BQ15" s="5">
        <f>VLOOKUP(_2025teamgamelogs[[#This Row],[TEAM_NAME]], LEAGUE_AVERAGES!$A$14:$C$43, 3, FALSE)</f>
        <v>0.35473170731707321</v>
      </c>
      <c r="BR15" s="5">
        <f>VLOOKUP(_2025teamgamelogs[[#This Row],[TEAM_NAME]], LEAGUE_AVERAGES!$F$14:$H$43, 2, FALSE)</f>
        <v>0.45260975609756104</v>
      </c>
      <c r="BS15" s="5">
        <f>VLOOKUP(_2025teamgamelogs[[#This Row],[TEAM_NAME]], LEAGUE_AVERAGES!$F$14:$H$43, 3, FALSE)</f>
        <v>0.45763414634146338</v>
      </c>
      <c r="BT15" s="5">
        <f>VLOOKUP(_2025teamgamelogs[[#This Row],[TEAM_NAME]], LEAGUE_AVERAGES!$K$14:$M$43, 2, FALSE)</f>
        <v>0.55103752047014554</v>
      </c>
      <c r="BU15" s="5">
        <f>VLOOKUP(_2025teamgamelogs[[#This Row],[TEAM_NAME]], LEAGUE_AVERAGES!$K$14:$M$43, 3, FALSE)</f>
        <v>0.55544482411316332</v>
      </c>
    </row>
    <row r="16" spans="1:75" x14ac:dyDescent="0.2">
      <c r="A16" t="s">
        <v>59</v>
      </c>
      <c r="B16">
        <v>1610612765</v>
      </c>
      <c r="C16" t="s">
        <v>107</v>
      </c>
      <c r="D16" t="s">
        <v>108</v>
      </c>
      <c r="E16">
        <v>22400063</v>
      </c>
      <c r="F16" s="1">
        <v>45588</v>
      </c>
      <c r="G16" t="s">
        <v>109</v>
      </c>
      <c r="H16" t="s">
        <v>70</v>
      </c>
      <c r="I16">
        <v>48</v>
      </c>
      <c r="J16">
        <v>38</v>
      </c>
      <c r="K16">
        <v>88</v>
      </c>
      <c r="L16">
        <v>0.432</v>
      </c>
      <c r="M16">
        <v>9</v>
      </c>
      <c r="N16">
        <v>33</v>
      </c>
      <c r="O16">
        <v>0.27300000000000002</v>
      </c>
      <c r="P16">
        <v>24</v>
      </c>
      <c r="Q16">
        <v>28</v>
      </c>
      <c r="R16">
        <v>0.85699999999999998</v>
      </c>
      <c r="S16">
        <v>12</v>
      </c>
      <c r="T16">
        <v>26</v>
      </c>
      <c r="U16">
        <v>38</v>
      </c>
      <c r="V16">
        <v>22</v>
      </c>
      <c r="W16">
        <v>14</v>
      </c>
      <c r="X16">
        <v>6</v>
      </c>
      <c r="Y16">
        <v>2</v>
      </c>
      <c r="Z16">
        <v>8</v>
      </c>
      <c r="AA16">
        <v>21</v>
      </c>
      <c r="AB16">
        <v>23</v>
      </c>
      <c r="AC16">
        <v>109</v>
      </c>
      <c r="AD16">
        <v>-6</v>
      </c>
      <c r="AE16">
        <v>1</v>
      </c>
      <c r="AF16">
        <v>1231</v>
      </c>
      <c r="AG16">
        <v>1231</v>
      </c>
      <c r="AH16">
        <v>1231</v>
      </c>
      <c r="AI16">
        <v>121</v>
      </c>
      <c r="AJ16">
        <v>1796</v>
      </c>
      <c r="AK16">
        <v>1314</v>
      </c>
      <c r="AL16">
        <v>1820</v>
      </c>
      <c r="AM16">
        <v>2097</v>
      </c>
      <c r="AN16">
        <v>1749</v>
      </c>
      <c r="AO16">
        <v>2122</v>
      </c>
      <c r="AP16">
        <v>238</v>
      </c>
      <c r="AQ16">
        <v>377</v>
      </c>
      <c r="AR16">
        <v>515</v>
      </c>
      <c r="AS16">
        <v>848</v>
      </c>
      <c r="AT16">
        <v>2171</v>
      </c>
      <c r="AU16">
        <v>1966</v>
      </c>
      <c r="AV16">
        <v>1909</v>
      </c>
      <c r="AW16">
        <v>1092</v>
      </c>
      <c r="AX16">
        <v>1702</v>
      </c>
      <c r="AY16">
        <v>2078</v>
      </c>
      <c r="AZ16">
        <v>2116</v>
      </c>
      <c r="BA16">
        <v>1694</v>
      </c>
      <c r="BB16">
        <v>300</v>
      </c>
      <c r="BC16">
        <v>1548</v>
      </c>
      <c r="BD16">
        <v>1540</v>
      </c>
      <c r="BE16">
        <v>1</v>
      </c>
      <c r="BF16" t="s">
        <v>64</v>
      </c>
      <c r="BG16" t="s">
        <v>65</v>
      </c>
      <c r="BH16" t="s">
        <v>66</v>
      </c>
      <c r="BI16" s="4">
        <f xml:space="preserve"> _2025teamgamelogs[[#This Row],[FGA]] + (0.44 * _2025teamgamelogs[[#This Row],[FTA]]) + _2025teamgamelogs[[#This Row],[TOV]] - _2025teamgamelogs[[#This Row],[OREB]]</f>
        <v>102.32</v>
      </c>
      <c r="BJ16" s="3">
        <f>_2025teamgamelogs[[#This Row],[TOV]]/_2025teamgamelogs[[#This Row],[POSSESIONS]]</f>
        <v>0.13682564503518374</v>
      </c>
      <c r="BK16" s="4">
        <f>_2025teamgamelogs[[#This Row],[PTS]]/_2025teamgamelogs[[#This Row],[POSSESIONS]]</f>
        <v>1.0652853792025021</v>
      </c>
      <c r="BL16" s="4">
        <f xml:space="preserve"> 100 * _2025teamgamelogs[[#This Row],[POINTS_PER_POSSESSION]]</f>
        <v>106.52853792025022</v>
      </c>
      <c r="BM16" s="4">
        <f xml:space="preserve"> _2025teamgamelogs[[#This Row],[POSSESIONS]] / (_2025teamgamelogs[[#This Row],[MIN]]/48)</f>
        <v>102.32</v>
      </c>
      <c r="BN16" s="3">
        <f>_2025teamgamelogs[[#This Row],[PTS]] / (2 * (_2025teamgamelogs[[#This Row],[FGA]] + 0.44 * _2025teamgamelogs[[#This Row],[FTA]]))</f>
        <v>0.54326156299840511</v>
      </c>
      <c r="BO16" s="4">
        <f>VLOOKUP(_2025teamgamelogs[[#This Row],[MONTH]], LEAGUE_AVERAGES!$A$2:$B$8, 2, FALSE)</f>
        <v>109.7087350947031</v>
      </c>
      <c r="BP16" s="5">
        <f>VLOOKUP(_2025teamgamelogs[[#This Row],[TEAM_NAME]], LEAGUE_AVERAGES!$A$14:$C$43, 2, FALSE)</f>
        <v>0.3560731707317073</v>
      </c>
      <c r="BQ16" s="5">
        <f>VLOOKUP(_2025teamgamelogs[[#This Row],[TEAM_NAME]], LEAGUE_AVERAGES!$A$14:$C$43, 3, FALSE)</f>
        <v>0.3687804878048781</v>
      </c>
      <c r="BR16" s="5">
        <f>VLOOKUP(_2025teamgamelogs[[#This Row],[TEAM_NAME]], LEAGUE_AVERAGES!$F$14:$H$43, 2, FALSE)</f>
        <v>0.47321951219512204</v>
      </c>
      <c r="BS16" s="5">
        <f>VLOOKUP(_2025teamgamelogs[[#This Row],[TEAM_NAME]], LEAGUE_AVERAGES!$F$14:$H$43, 3, FALSE)</f>
        <v>0.48104878048780486</v>
      </c>
      <c r="BT16" s="5">
        <f>VLOOKUP(_2025teamgamelogs[[#This Row],[TEAM_NAME]], LEAGUE_AVERAGES!$K$14:$M$43, 2, FALSE)</f>
        <v>0.57634444021190001</v>
      </c>
      <c r="BU16" s="5">
        <f>VLOOKUP(_2025teamgamelogs[[#This Row],[TEAM_NAME]], LEAGUE_AVERAGES!$K$14:$M$43, 3, FALSE)</f>
        <v>0.58621097107374254</v>
      </c>
    </row>
    <row r="17" spans="1:73" x14ac:dyDescent="0.2">
      <c r="A17" t="s">
        <v>59</v>
      </c>
      <c r="B17">
        <v>1610612754</v>
      </c>
      <c r="C17" t="s">
        <v>110</v>
      </c>
      <c r="D17" t="s">
        <v>111</v>
      </c>
      <c r="E17">
        <v>22400063</v>
      </c>
      <c r="F17" s="1">
        <v>45588</v>
      </c>
      <c r="G17" t="s">
        <v>112</v>
      </c>
      <c r="H17" t="s">
        <v>63</v>
      </c>
      <c r="I17">
        <v>48</v>
      </c>
      <c r="J17">
        <v>42</v>
      </c>
      <c r="K17">
        <v>83</v>
      </c>
      <c r="L17">
        <v>0.50600000000000001</v>
      </c>
      <c r="M17">
        <v>9</v>
      </c>
      <c r="N17">
        <v>31</v>
      </c>
      <c r="O17">
        <v>0.28999999999999998</v>
      </c>
      <c r="P17">
        <v>22</v>
      </c>
      <c r="Q17">
        <v>25</v>
      </c>
      <c r="R17">
        <v>0.88</v>
      </c>
      <c r="S17">
        <v>7</v>
      </c>
      <c r="T17">
        <v>32</v>
      </c>
      <c r="U17">
        <v>39</v>
      </c>
      <c r="V17">
        <v>32</v>
      </c>
      <c r="W17">
        <v>15</v>
      </c>
      <c r="X17">
        <v>10</v>
      </c>
      <c r="Y17">
        <v>8</v>
      </c>
      <c r="Z17">
        <v>2</v>
      </c>
      <c r="AA17">
        <v>23</v>
      </c>
      <c r="AB17">
        <v>21</v>
      </c>
      <c r="AC17">
        <v>115</v>
      </c>
      <c r="AD17">
        <v>6</v>
      </c>
      <c r="AE17">
        <v>1</v>
      </c>
      <c r="AF17">
        <v>1</v>
      </c>
      <c r="AG17">
        <v>1</v>
      </c>
      <c r="AH17">
        <v>1</v>
      </c>
      <c r="AI17">
        <v>121</v>
      </c>
      <c r="AJ17">
        <v>1068</v>
      </c>
      <c r="AK17">
        <v>1922</v>
      </c>
      <c r="AL17">
        <v>594</v>
      </c>
      <c r="AM17">
        <v>2097</v>
      </c>
      <c r="AN17">
        <v>1971</v>
      </c>
      <c r="AO17">
        <v>1982</v>
      </c>
      <c r="AP17">
        <v>406</v>
      </c>
      <c r="AQ17">
        <v>666</v>
      </c>
      <c r="AR17">
        <v>381</v>
      </c>
      <c r="AS17">
        <v>2024</v>
      </c>
      <c r="AT17">
        <v>1307</v>
      </c>
      <c r="AU17">
        <v>1833</v>
      </c>
      <c r="AV17">
        <v>322</v>
      </c>
      <c r="AW17">
        <v>1341</v>
      </c>
      <c r="AX17">
        <v>539</v>
      </c>
      <c r="AY17">
        <v>187</v>
      </c>
      <c r="AZ17">
        <v>158</v>
      </c>
      <c r="BA17">
        <v>2046</v>
      </c>
      <c r="BB17">
        <v>575</v>
      </c>
      <c r="BC17">
        <v>1095</v>
      </c>
      <c r="BD17">
        <v>854</v>
      </c>
      <c r="BE17">
        <v>1</v>
      </c>
      <c r="BF17" t="s">
        <v>71</v>
      </c>
      <c r="BG17" t="s">
        <v>65</v>
      </c>
      <c r="BH17" t="s">
        <v>66</v>
      </c>
      <c r="BI17" s="4">
        <f xml:space="preserve"> _2025teamgamelogs[[#This Row],[FGA]] + (0.44 * _2025teamgamelogs[[#This Row],[FTA]]) + _2025teamgamelogs[[#This Row],[TOV]] - _2025teamgamelogs[[#This Row],[OREB]]</f>
        <v>102</v>
      </c>
      <c r="BJ17" s="3">
        <f>_2025teamgamelogs[[#This Row],[TOV]]/_2025teamgamelogs[[#This Row],[POSSESIONS]]</f>
        <v>0.14705882352941177</v>
      </c>
      <c r="BK17" s="4">
        <f>_2025teamgamelogs[[#This Row],[PTS]]/_2025teamgamelogs[[#This Row],[POSSESIONS]]</f>
        <v>1.1274509803921569</v>
      </c>
      <c r="BL17" s="4">
        <f xml:space="preserve"> 100 * _2025teamgamelogs[[#This Row],[POINTS_PER_POSSESSION]]</f>
        <v>112.74509803921569</v>
      </c>
      <c r="BM17" s="4">
        <f xml:space="preserve"> _2025teamgamelogs[[#This Row],[POSSESIONS]] / (_2025teamgamelogs[[#This Row],[MIN]]/48)</f>
        <v>102</v>
      </c>
      <c r="BN17" s="3">
        <f>_2025teamgamelogs[[#This Row],[PTS]] / (2 * (_2025teamgamelogs[[#This Row],[FGA]] + 0.44 * _2025teamgamelogs[[#This Row],[FTA]]))</f>
        <v>0.61170212765957444</v>
      </c>
      <c r="BO17" s="4">
        <f>VLOOKUP(_2025teamgamelogs[[#This Row],[MONTH]], LEAGUE_AVERAGES!$A$2:$B$8, 2, FALSE)</f>
        <v>109.7087350947031</v>
      </c>
      <c r="BP17" s="5">
        <f>VLOOKUP(_2025teamgamelogs[[#This Row],[TEAM_NAME]], LEAGUE_AVERAGES!$A$14:$C$43, 2, FALSE)</f>
        <v>0.37909999999999999</v>
      </c>
      <c r="BQ17" s="5">
        <f>VLOOKUP(_2025teamgamelogs[[#This Row],[TEAM_NAME]], LEAGUE_AVERAGES!$A$14:$C$43, 3, FALSE)</f>
        <v>0.35511904761904761</v>
      </c>
      <c r="BR17" s="5">
        <f>VLOOKUP(_2025teamgamelogs[[#This Row],[TEAM_NAME]], LEAGUE_AVERAGES!$F$14:$H$43, 2, FALSE)</f>
        <v>0.49785000000000013</v>
      </c>
      <c r="BS17" s="5">
        <f>VLOOKUP(_2025teamgamelogs[[#This Row],[TEAM_NAME]], LEAGUE_AVERAGES!$F$14:$H$43, 3, FALSE)</f>
        <v>0.47942857142857148</v>
      </c>
      <c r="BT17" s="5">
        <f>VLOOKUP(_2025teamgamelogs[[#This Row],[TEAM_NAME]], LEAGUE_AVERAGES!$K$14:$M$43, 2, FALSE)</f>
        <v>0.60805571751162091</v>
      </c>
      <c r="BU17" s="5">
        <f>VLOOKUP(_2025teamgamelogs[[#This Row],[TEAM_NAME]], LEAGUE_AVERAGES!$K$14:$M$43, 3, FALSE)</f>
        <v>0.58190704341109034</v>
      </c>
    </row>
    <row r="18" spans="1:73" x14ac:dyDescent="0.2">
      <c r="A18" t="s">
        <v>59</v>
      </c>
      <c r="B18">
        <v>1610612749</v>
      </c>
      <c r="C18" t="s">
        <v>113</v>
      </c>
      <c r="D18" t="s">
        <v>114</v>
      </c>
      <c r="E18">
        <v>22400066</v>
      </c>
      <c r="F18" s="1">
        <v>45588</v>
      </c>
      <c r="G18" t="s">
        <v>115</v>
      </c>
      <c r="H18" t="s">
        <v>63</v>
      </c>
      <c r="I18">
        <v>48</v>
      </c>
      <c r="J18">
        <v>43</v>
      </c>
      <c r="K18">
        <v>80</v>
      </c>
      <c r="L18">
        <v>0.53800000000000003</v>
      </c>
      <c r="M18">
        <v>16</v>
      </c>
      <c r="N18">
        <v>37</v>
      </c>
      <c r="O18">
        <v>0.432</v>
      </c>
      <c r="P18">
        <v>22</v>
      </c>
      <c r="Q18">
        <v>31</v>
      </c>
      <c r="R18">
        <v>0.71</v>
      </c>
      <c r="S18">
        <v>8</v>
      </c>
      <c r="T18">
        <v>38</v>
      </c>
      <c r="U18">
        <v>46</v>
      </c>
      <c r="V18">
        <v>27</v>
      </c>
      <c r="W18">
        <v>14</v>
      </c>
      <c r="X18">
        <v>4</v>
      </c>
      <c r="Y18">
        <v>9</v>
      </c>
      <c r="Z18">
        <v>2</v>
      </c>
      <c r="AA18">
        <v>23</v>
      </c>
      <c r="AB18">
        <v>28</v>
      </c>
      <c r="AC18">
        <v>124</v>
      </c>
      <c r="AD18">
        <v>15</v>
      </c>
      <c r="AE18">
        <v>1</v>
      </c>
      <c r="AF18">
        <v>1</v>
      </c>
      <c r="AG18">
        <v>1</v>
      </c>
      <c r="AH18">
        <v>1</v>
      </c>
      <c r="AI18">
        <v>121</v>
      </c>
      <c r="AJ18">
        <v>866</v>
      </c>
      <c r="AK18">
        <v>2190</v>
      </c>
      <c r="AL18">
        <v>245</v>
      </c>
      <c r="AM18">
        <v>567</v>
      </c>
      <c r="AN18">
        <v>1227</v>
      </c>
      <c r="AO18">
        <v>441</v>
      </c>
      <c r="AP18">
        <v>406</v>
      </c>
      <c r="AQ18">
        <v>202</v>
      </c>
      <c r="AR18">
        <v>1888</v>
      </c>
      <c r="AS18">
        <v>1800</v>
      </c>
      <c r="AT18">
        <v>377</v>
      </c>
      <c r="AU18">
        <v>835</v>
      </c>
      <c r="AV18">
        <v>1013</v>
      </c>
      <c r="AW18">
        <v>1092</v>
      </c>
      <c r="AX18">
        <v>2190</v>
      </c>
      <c r="AY18">
        <v>109</v>
      </c>
      <c r="AZ18">
        <v>158</v>
      </c>
      <c r="BA18">
        <v>2046</v>
      </c>
      <c r="BB18">
        <v>40</v>
      </c>
      <c r="BC18">
        <v>497</v>
      </c>
      <c r="BD18">
        <v>376</v>
      </c>
      <c r="BE18">
        <v>1</v>
      </c>
      <c r="BF18" t="s">
        <v>71</v>
      </c>
      <c r="BG18" t="s">
        <v>65</v>
      </c>
      <c r="BH18" t="s">
        <v>66</v>
      </c>
      <c r="BI18" s="4">
        <f xml:space="preserve"> _2025teamgamelogs[[#This Row],[FGA]] + (0.44 * _2025teamgamelogs[[#This Row],[FTA]]) + _2025teamgamelogs[[#This Row],[TOV]] - _2025teamgamelogs[[#This Row],[OREB]]</f>
        <v>99.64</v>
      </c>
      <c r="BJ18" s="3">
        <f>_2025teamgamelogs[[#This Row],[TOV]]/_2025teamgamelogs[[#This Row],[POSSESIONS]]</f>
        <v>0.14050582095543959</v>
      </c>
      <c r="BK18" s="4">
        <f>_2025teamgamelogs[[#This Row],[PTS]]/_2025teamgamelogs[[#This Row],[POSSESIONS]]</f>
        <v>1.2444801284624649</v>
      </c>
      <c r="BL18" s="4">
        <f xml:space="preserve"> 100 * _2025teamgamelogs[[#This Row],[POINTS_PER_POSSESSION]]</f>
        <v>124.44801284624648</v>
      </c>
      <c r="BM18" s="4">
        <f xml:space="preserve"> _2025teamgamelogs[[#This Row],[POSSESIONS]] / (_2025teamgamelogs[[#This Row],[MIN]]/48)</f>
        <v>99.64</v>
      </c>
      <c r="BN18" s="3">
        <f>_2025teamgamelogs[[#This Row],[PTS]] / (2 * (_2025teamgamelogs[[#This Row],[FGA]] + 0.44 * _2025teamgamelogs[[#This Row],[FTA]]))</f>
        <v>0.66211020931225972</v>
      </c>
      <c r="BO18" s="4">
        <f>VLOOKUP(_2025teamgamelogs[[#This Row],[MONTH]], LEAGUE_AVERAGES!$A$2:$B$8, 2, FALSE)</f>
        <v>109.7087350947031</v>
      </c>
      <c r="BP18" s="5">
        <f>VLOOKUP(_2025teamgamelogs[[#This Row],[TEAM_NAME]], LEAGUE_AVERAGES!$A$14:$C$43, 2, FALSE)</f>
        <v>0.4062926829268293</v>
      </c>
      <c r="BQ18" s="5">
        <f>VLOOKUP(_2025teamgamelogs[[#This Row],[TEAM_NAME]], LEAGUE_AVERAGES!$A$14:$C$43, 3, FALSE)</f>
        <v>0.36926829268292688</v>
      </c>
      <c r="BR18" s="5">
        <f>VLOOKUP(_2025teamgamelogs[[#This Row],[TEAM_NAME]], LEAGUE_AVERAGES!$F$14:$H$43, 2, FALSE)</f>
        <v>0.49804878048780482</v>
      </c>
      <c r="BS18" s="5">
        <f>VLOOKUP(_2025teamgamelogs[[#This Row],[TEAM_NAME]], LEAGUE_AVERAGES!$F$14:$H$43, 3, FALSE)</f>
        <v>0.47917073170731711</v>
      </c>
      <c r="BT18" s="5">
        <f>VLOOKUP(_2025teamgamelogs[[#This Row],[TEAM_NAME]], LEAGUE_AVERAGES!$K$14:$M$43, 2, FALSE)</f>
        <v>0.61475494156948829</v>
      </c>
      <c r="BU18" s="5">
        <f>VLOOKUP(_2025teamgamelogs[[#This Row],[TEAM_NAME]], LEAGUE_AVERAGES!$K$14:$M$43, 3, FALSE)</f>
        <v>0.58586037801226176</v>
      </c>
    </row>
    <row r="19" spans="1:73" x14ac:dyDescent="0.2">
      <c r="A19" t="s">
        <v>59</v>
      </c>
      <c r="B19">
        <v>1610612757</v>
      </c>
      <c r="C19" t="s">
        <v>116</v>
      </c>
      <c r="D19" t="s">
        <v>117</v>
      </c>
      <c r="E19">
        <v>22400072</v>
      </c>
      <c r="F19" s="1">
        <v>45588</v>
      </c>
      <c r="G19" t="s">
        <v>118</v>
      </c>
      <c r="H19" t="s">
        <v>70</v>
      </c>
      <c r="I19">
        <v>48</v>
      </c>
      <c r="J19">
        <v>36</v>
      </c>
      <c r="K19">
        <v>92</v>
      </c>
      <c r="L19">
        <v>0.39100000000000001</v>
      </c>
      <c r="M19">
        <v>8</v>
      </c>
      <c r="N19">
        <v>34</v>
      </c>
      <c r="O19">
        <v>0.23499999999999999</v>
      </c>
      <c r="P19">
        <v>24</v>
      </c>
      <c r="Q19">
        <v>30</v>
      </c>
      <c r="R19">
        <v>0.8</v>
      </c>
      <c r="S19">
        <v>13</v>
      </c>
      <c r="T19">
        <v>29</v>
      </c>
      <c r="U19">
        <v>42</v>
      </c>
      <c r="V19">
        <v>21</v>
      </c>
      <c r="W19">
        <v>18</v>
      </c>
      <c r="X19">
        <v>10</v>
      </c>
      <c r="Y19">
        <v>4</v>
      </c>
      <c r="Z19">
        <v>5</v>
      </c>
      <c r="AA19">
        <v>22</v>
      </c>
      <c r="AB19">
        <v>27</v>
      </c>
      <c r="AC19">
        <v>104</v>
      </c>
      <c r="AD19">
        <v>-36</v>
      </c>
      <c r="AE19">
        <v>1</v>
      </c>
      <c r="AF19">
        <v>1231</v>
      </c>
      <c r="AG19">
        <v>1231</v>
      </c>
      <c r="AH19">
        <v>1231</v>
      </c>
      <c r="AI19">
        <v>121</v>
      </c>
      <c r="AJ19">
        <v>2070</v>
      </c>
      <c r="AK19">
        <v>768</v>
      </c>
      <c r="AL19">
        <v>2283</v>
      </c>
      <c r="AM19">
        <v>2251</v>
      </c>
      <c r="AN19">
        <v>1627</v>
      </c>
      <c r="AO19">
        <v>2322</v>
      </c>
      <c r="AP19">
        <v>238</v>
      </c>
      <c r="AQ19">
        <v>259</v>
      </c>
      <c r="AR19">
        <v>1029</v>
      </c>
      <c r="AS19">
        <v>652</v>
      </c>
      <c r="AT19">
        <v>1807</v>
      </c>
      <c r="AU19">
        <v>1443</v>
      </c>
      <c r="AV19">
        <v>2031</v>
      </c>
      <c r="AW19">
        <v>1953</v>
      </c>
      <c r="AX19">
        <v>539</v>
      </c>
      <c r="AY19">
        <v>1274</v>
      </c>
      <c r="AZ19">
        <v>1188</v>
      </c>
      <c r="BA19">
        <v>1887</v>
      </c>
      <c r="BB19">
        <v>59</v>
      </c>
      <c r="BC19">
        <v>1870</v>
      </c>
      <c r="BD19">
        <v>2418</v>
      </c>
      <c r="BE19">
        <v>1</v>
      </c>
      <c r="BF19" t="s">
        <v>64</v>
      </c>
      <c r="BG19" t="s">
        <v>65</v>
      </c>
      <c r="BH19" t="s">
        <v>66</v>
      </c>
      <c r="BI19" s="4">
        <f xml:space="preserve"> _2025teamgamelogs[[#This Row],[FGA]] + (0.44 * _2025teamgamelogs[[#This Row],[FTA]]) + _2025teamgamelogs[[#This Row],[TOV]] - _2025teamgamelogs[[#This Row],[OREB]]</f>
        <v>110.2</v>
      </c>
      <c r="BJ19" s="3">
        <f>_2025teamgamelogs[[#This Row],[TOV]]/_2025teamgamelogs[[#This Row],[POSSESIONS]]</f>
        <v>0.16333938294010888</v>
      </c>
      <c r="BK19" s="4">
        <f>_2025teamgamelogs[[#This Row],[PTS]]/_2025teamgamelogs[[#This Row],[POSSESIONS]]</f>
        <v>0.94373865698729575</v>
      </c>
      <c r="BL19" s="4">
        <f xml:space="preserve"> 100 * _2025teamgamelogs[[#This Row],[POINTS_PER_POSSESSION]]</f>
        <v>94.373865698729574</v>
      </c>
      <c r="BM19" s="4">
        <f xml:space="preserve"> _2025teamgamelogs[[#This Row],[POSSESIONS]] / (_2025teamgamelogs[[#This Row],[MIN]]/48)</f>
        <v>110.2</v>
      </c>
      <c r="BN19" s="3">
        <f>_2025teamgamelogs[[#This Row],[PTS]] / (2 * (_2025teamgamelogs[[#This Row],[FGA]] + 0.44 * _2025teamgamelogs[[#This Row],[FTA]]))</f>
        <v>0.49429657794676807</v>
      </c>
      <c r="BO19" s="4">
        <f>VLOOKUP(_2025teamgamelogs[[#This Row],[MONTH]], LEAGUE_AVERAGES!$A$2:$B$8, 2, FALSE)</f>
        <v>109.7087350947031</v>
      </c>
      <c r="BP19" s="5">
        <f>VLOOKUP(_2025teamgamelogs[[#This Row],[TEAM_NAME]], LEAGUE_AVERAGES!$A$14:$C$43, 2, FALSE)</f>
        <v>0.3617317073170731</v>
      </c>
      <c r="BQ19" s="5">
        <f>VLOOKUP(_2025teamgamelogs[[#This Row],[TEAM_NAME]], LEAGUE_AVERAGES!$A$14:$C$43, 3, FALSE)</f>
        <v>0.32368292682926825</v>
      </c>
      <c r="BR19" s="5">
        <f>VLOOKUP(_2025teamgamelogs[[#This Row],[TEAM_NAME]], LEAGUE_AVERAGES!$F$14:$H$43, 2, FALSE)</f>
        <v>0.4560243902439024</v>
      </c>
      <c r="BS19" s="5">
        <f>VLOOKUP(_2025teamgamelogs[[#This Row],[TEAM_NAME]], LEAGUE_AVERAGES!$F$14:$H$43, 3, FALSE)</f>
        <v>0.4473414634146341</v>
      </c>
      <c r="BT19" s="5">
        <f>VLOOKUP(_2025teamgamelogs[[#This Row],[TEAM_NAME]], LEAGUE_AVERAGES!$K$14:$M$43, 2, FALSE)</f>
        <v>0.56794360073860606</v>
      </c>
      <c r="BU19" s="5">
        <f>VLOOKUP(_2025teamgamelogs[[#This Row],[TEAM_NAME]], LEAGUE_AVERAGES!$K$14:$M$43, 3, FALSE)</f>
        <v>0.54561285519601899</v>
      </c>
    </row>
    <row r="20" spans="1:73" x14ac:dyDescent="0.2">
      <c r="A20" t="s">
        <v>59</v>
      </c>
      <c r="B20">
        <v>1610612739</v>
      </c>
      <c r="C20" t="s">
        <v>119</v>
      </c>
      <c r="D20" t="s">
        <v>120</v>
      </c>
      <c r="E20">
        <v>22400067</v>
      </c>
      <c r="F20" s="1">
        <v>45588</v>
      </c>
      <c r="G20" t="s">
        <v>121</v>
      </c>
      <c r="H20" t="s">
        <v>63</v>
      </c>
      <c r="I20">
        <v>48</v>
      </c>
      <c r="J20">
        <v>51</v>
      </c>
      <c r="K20">
        <v>87</v>
      </c>
      <c r="L20">
        <v>0.58599999999999997</v>
      </c>
      <c r="M20">
        <v>14</v>
      </c>
      <c r="N20">
        <v>30</v>
      </c>
      <c r="O20">
        <v>0.46700000000000003</v>
      </c>
      <c r="P20">
        <v>20</v>
      </c>
      <c r="Q20">
        <v>26</v>
      </c>
      <c r="R20">
        <v>0.76900000000000002</v>
      </c>
      <c r="S20">
        <v>8</v>
      </c>
      <c r="T20">
        <v>28</v>
      </c>
      <c r="U20">
        <v>36</v>
      </c>
      <c r="V20">
        <v>29</v>
      </c>
      <c r="W20">
        <v>13</v>
      </c>
      <c r="X20">
        <v>10</v>
      </c>
      <c r="Y20">
        <v>9</v>
      </c>
      <c r="Z20">
        <v>6</v>
      </c>
      <c r="AA20">
        <v>22</v>
      </c>
      <c r="AB20">
        <v>24</v>
      </c>
      <c r="AC20">
        <v>136</v>
      </c>
      <c r="AD20">
        <v>30</v>
      </c>
      <c r="AE20">
        <v>1</v>
      </c>
      <c r="AF20">
        <v>1</v>
      </c>
      <c r="AG20">
        <v>1</v>
      </c>
      <c r="AH20">
        <v>1</v>
      </c>
      <c r="AI20">
        <v>121</v>
      </c>
      <c r="AJ20">
        <v>94</v>
      </c>
      <c r="AK20">
        <v>1449</v>
      </c>
      <c r="AL20">
        <v>33</v>
      </c>
      <c r="AM20">
        <v>934</v>
      </c>
      <c r="AN20">
        <v>2077</v>
      </c>
      <c r="AO20">
        <v>221</v>
      </c>
      <c r="AP20">
        <v>623</v>
      </c>
      <c r="AQ20">
        <v>570</v>
      </c>
      <c r="AR20">
        <v>1388</v>
      </c>
      <c r="AS20">
        <v>1800</v>
      </c>
      <c r="AT20">
        <v>1951</v>
      </c>
      <c r="AU20">
        <v>2164</v>
      </c>
      <c r="AV20">
        <v>687</v>
      </c>
      <c r="AW20">
        <v>850</v>
      </c>
      <c r="AX20">
        <v>539</v>
      </c>
      <c r="AY20">
        <v>109</v>
      </c>
      <c r="AZ20">
        <v>1573</v>
      </c>
      <c r="BA20">
        <v>1887</v>
      </c>
      <c r="BB20">
        <v>215</v>
      </c>
      <c r="BC20">
        <v>95</v>
      </c>
      <c r="BD20">
        <v>69</v>
      </c>
      <c r="BE20">
        <v>1</v>
      </c>
      <c r="BF20" t="s">
        <v>71</v>
      </c>
      <c r="BG20" t="s">
        <v>65</v>
      </c>
      <c r="BH20" t="s">
        <v>66</v>
      </c>
      <c r="BI20" s="4">
        <f xml:space="preserve"> _2025teamgamelogs[[#This Row],[FGA]] + (0.44 * _2025teamgamelogs[[#This Row],[FTA]]) + _2025teamgamelogs[[#This Row],[TOV]] - _2025teamgamelogs[[#This Row],[OREB]]</f>
        <v>103.44</v>
      </c>
      <c r="BJ20" s="3">
        <f>_2025teamgamelogs[[#This Row],[TOV]]/_2025teamgamelogs[[#This Row],[POSSESIONS]]</f>
        <v>0.12567672080433101</v>
      </c>
      <c r="BK20" s="4">
        <f>_2025teamgamelogs[[#This Row],[PTS]]/_2025teamgamelogs[[#This Row],[POSSESIONS]]</f>
        <v>1.3147718484145399</v>
      </c>
      <c r="BL20" s="4">
        <f xml:space="preserve"> 100 * _2025teamgamelogs[[#This Row],[POINTS_PER_POSSESSION]]</f>
        <v>131.47718484145398</v>
      </c>
      <c r="BM20" s="4">
        <f xml:space="preserve"> _2025teamgamelogs[[#This Row],[POSSESIONS]] / (_2025teamgamelogs[[#This Row],[MIN]]/48)</f>
        <v>103.44</v>
      </c>
      <c r="BN20" s="3">
        <f>_2025teamgamelogs[[#This Row],[PTS]] / (2 * (_2025teamgamelogs[[#This Row],[FGA]] + 0.44 * _2025teamgamelogs[[#This Row],[FTA]]))</f>
        <v>0.69077610727346606</v>
      </c>
      <c r="BO20" s="4">
        <f>VLOOKUP(_2025teamgamelogs[[#This Row],[MONTH]], LEAGUE_AVERAGES!$A$2:$B$8, 2, FALSE)</f>
        <v>109.7087350947031</v>
      </c>
      <c r="BP20" s="5">
        <f>VLOOKUP(_2025teamgamelogs[[#This Row],[TEAM_NAME]], LEAGUE_AVERAGES!$A$14:$C$43, 2, FALSE)</f>
        <v>0.38409756097560971</v>
      </c>
      <c r="BQ20" s="5">
        <f>VLOOKUP(_2025teamgamelogs[[#This Row],[TEAM_NAME]], LEAGUE_AVERAGES!$A$14:$C$43, 3, FALSE)</f>
        <v>0.38512195121951209</v>
      </c>
      <c r="BR20" s="5">
        <f>VLOOKUP(_2025teamgamelogs[[#This Row],[TEAM_NAME]], LEAGUE_AVERAGES!$F$14:$H$43, 2, FALSE)</f>
        <v>0.49482926829268303</v>
      </c>
      <c r="BS20" s="5">
        <f>VLOOKUP(_2025teamgamelogs[[#This Row],[TEAM_NAME]], LEAGUE_AVERAGES!$F$14:$H$43, 3, FALSE)</f>
        <v>0.4880731707317072</v>
      </c>
      <c r="BT20" s="5">
        <f>VLOOKUP(_2025teamgamelogs[[#This Row],[TEAM_NAME]], LEAGUE_AVERAGES!$K$14:$M$43, 2, FALSE)</f>
        <v>0.61027349880699666</v>
      </c>
      <c r="BU20" s="5">
        <f>VLOOKUP(_2025teamgamelogs[[#This Row],[TEAM_NAME]], LEAGUE_AVERAGES!$K$14:$M$43, 3, FALSE)</f>
        <v>0.60680781397749251</v>
      </c>
    </row>
    <row r="21" spans="1:73" x14ac:dyDescent="0.2">
      <c r="A21" t="s">
        <v>59</v>
      </c>
      <c r="B21">
        <v>1610612766</v>
      </c>
      <c r="C21" t="s">
        <v>122</v>
      </c>
      <c r="D21" t="s">
        <v>123</v>
      </c>
      <c r="E21">
        <v>22400068</v>
      </c>
      <c r="F21" s="1">
        <v>45588</v>
      </c>
      <c r="G21" t="s">
        <v>124</v>
      </c>
      <c r="H21" t="s">
        <v>63</v>
      </c>
      <c r="I21">
        <v>48</v>
      </c>
      <c r="J21">
        <v>38</v>
      </c>
      <c r="K21">
        <v>85</v>
      </c>
      <c r="L21">
        <v>0.44700000000000001</v>
      </c>
      <c r="M21">
        <v>15</v>
      </c>
      <c r="N21">
        <v>39</v>
      </c>
      <c r="O21">
        <v>0.38500000000000001</v>
      </c>
      <c r="P21">
        <v>19</v>
      </c>
      <c r="Q21">
        <v>24</v>
      </c>
      <c r="R21">
        <v>0.79200000000000004</v>
      </c>
      <c r="S21">
        <v>15</v>
      </c>
      <c r="T21">
        <v>41</v>
      </c>
      <c r="U21">
        <v>56</v>
      </c>
      <c r="V21">
        <v>20</v>
      </c>
      <c r="W21">
        <v>17</v>
      </c>
      <c r="X21">
        <v>6</v>
      </c>
      <c r="Y21">
        <v>10</v>
      </c>
      <c r="Z21">
        <v>4</v>
      </c>
      <c r="AA21">
        <v>21</v>
      </c>
      <c r="AB21">
        <v>18</v>
      </c>
      <c r="AC21">
        <v>110</v>
      </c>
      <c r="AD21">
        <v>5</v>
      </c>
      <c r="AE21">
        <v>1</v>
      </c>
      <c r="AF21">
        <v>1</v>
      </c>
      <c r="AG21">
        <v>1</v>
      </c>
      <c r="AH21">
        <v>1</v>
      </c>
      <c r="AI21">
        <v>121</v>
      </c>
      <c r="AJ21">
        <v>1796</v>
      </c>
      <c r="AK21">
        <v>1709</v>
      </c>
      <c r="AL21">
        <v>1583</v>
      </c>
      <c r="AM21">
        <v>733</v>
      </c>
      <c r="AN21">
        <v>933</v>
      </c>
      <c r="AO21">
        <v>909</v>
      </c>
      <c r="AP21">
        <v>756</v>
      </c>
      <c r="AQ21">
        <v>791</v>
      </c>
      <c r="AR21">
        <v>1160</v>
      </c>
      <c r="AS21">
        <v>332</v>
      </c>
      <c r="AT21">
        <v>148</v>
      </c>
      <c r="AU21">
        <v>99</v>
      </c>
      <c r="AV21">
        <v>2163</v>
      </c>
      <c r="AW21">
        <v>1759</v>
      </c>
      <c r="AX21">
        <v>1702</v>
      </c>
      <c r="AY21">
        <v>57</v>
      </c>
      <c r="AZ21">
        <v>750</v>
      </c>
      <c r="BA21">
        <v>1694</v>
      </c>
      <c r="BB21">
        <v>1204</v>
      </c>
      <c r="BC21">
        <v>1479</v>
      </c>
      <c r="BD21">
        <v>922</v>
      </c>
      <c r="BE21">
        <v>1</v>
      </c>
      <c r="BF21" t="s">
        <v>71</v>
      </c>
      <c r="BG21" t="s">
        <v>65</v>
      </c>
      <c r="BH21" t="s">
        <v>66</v>
      </c>
      <c r="BI21" s="4">
        <f xml:space="preserve"> _2025teamgamelogs[[#This Row],[FGA]] + (0.44 * _2025teamgamelogs[[#This Row],[FTA]]) + _2025teamgamelogs[[#This Row],[TOV]] - _2025teamgamelogs[[#This Row],[OREB]]</f>
        <v>97.56</v>
      </c>
      <c r="BJ21" s="3">
        <f>_2025teamgamelogs[[#This Row],[TOV]]/_2025teamgamelogs[[#This Row],[POSSESIONS]]</f>
        <v>0.17425174251742517</v>
      </c>
      <c r="BK21" s="4">
        <f>_2025teamgamelogs[[#This Row],[PTS]]/_2025teamgamelogs[[#This Row],[POSSESIONS]]</f>
        <v>1.1275112751127512</v>
      </c>
      <c r="BL21" s="4">
        <f xml:space="preserve"> 100 * _2025teamgamelogs[[#This Row],[POINTS_PER_POSSESSION]]</f>
        <v>112.75112751127512</v>
      </c>
      <c r="BM21" s="4">
        <f xml:space="preserve"> _2025teamgamelogs[[#This Row],[POSSESIONS]] / (_2025teamgamelogs[[#This Row],[MIN]]/48)</f>
        <v>97.56</v>
      </c>
      <c r="BN21" s="3">
        <f>_2025teamgamelogs[[#This Row],[PTS]] / (2 * (_2025teamgamelogs[[#This Row],[FGA]] + 0.44 * _2025teamgamelogs[[#This Row],[FTA]]))</f>
        <v>0.57555462536626201</v>
      </c>
      <c r="BO21" s="4">
        <f>VLOOKUP(_2025teamgamelogs[[#This Row],[MONTH]], LEAGUE_AVERAGES!$A$2:$B$8, 2, FALSE)</f>
        <v>109.7087350947031</v>
      </c>
      <c r="BP21" s="5">
        <f>VLOOKUP(_2025teamgamelogs[[#This Row],[TEAM_NAME]], LEAGUE_AVERAGES!$A$14:$C$43, 2, FALSE)</f>
        <v>0.33860975609756089</v>
      </c>
      <c r="BQ21" s="5">
        <f>VLOOKUP(_2025teamgamelogs[[#This Row],[TEAM_NAME]], LEAGUE_AVERAGES!$A$14:$C$43, 3, FALSE)</f>
        <v>0.33580487804878045</v>
      </c>
      <c r="BR21" s="5">
        <f>VLOOKUP(_2025teamgamelogs[[#This Row],[TEAM_NAME]], LEAGUE_AVERAGES!$F$14:$H$43, 2, FALSE)</f>
        <v>0.43492682926829268</v>
      </c>
      <c r="BS21" s="5">
        <f>VLOOKUP(_2025teamgamelogs[[#This Row],[TEAM_NAME]], LEAGUE_AVERAGES!$F$14:$H$43, 3, FALSE)</f>
        <v>0.42697560975609755</v>
      </c>
      <c r="BT21" s="5">
        <f>VLOOKUP(_2025teamgamelogs[[#This Row],[TEAM_NAME]], LEAGUE_AVERAGES!$K$14:$M$43, 2, FALSE)</f>
        <v>0.5424635833805308</v>
      </c>
      <c r="BU21" s="5">
        <f>VLOOKUP(_2025teamgamelogs[[#This Row],[TEAM_NAME]], LEAGUE_AVERAGES!$K$14:$M$43, 3, FALSE)</f>
        <v>0.53419164265445196</v>
      </c>
    </row>
    <row r="22" spans="1:73" x14ac:dyDescent="0.2">
      <c r="A22" t="s">
        <v>59</v>
      </c>
      <c r="B22">
        <v>1610612762</v>
      </c>
      <c r="C22" t="s">
        <v>125</v>
      </c>
      <c r="D22" t="s">
        <v>126</v>
      </c>
      <c r="E22">
        <v>22400070</v>
      </c>
      <c r="F22" s="1">
        <v>45588</v>
      </c>
      <c r="G22" t="s">
        <v>127</v>
      </c>
      <c r="H22" t="s">
        <v>70</v>
      </c>
      <c r="I22">
        <v>48</v>
      </c>
      <c r="J22">
        <v>40</v>
      </c>
      <c r="K22">
        <v>85</v>
      </c>
      <c r="L22">
        <v>0.47099999999999997</v>
      </c>
      <c r="M22">
        <v>10</v>
      </c>
      <c r="N22">
        <v>26</v>
      </c>
      <c r="O22">
        <v>0.38500000000000001</v>
      </c>
      <c r="P22">
        <v>34</v>
      </c>
      <c r="Q22">
        <v>45</v>
      </c>
      <c r="R22">
        <v>0.75600000000000001</v>
      </c>
      <c r="S22">
        <v>14</v>
      </c>
      <c r="T22">
        <v>35</v>
      </c>
      <c r="U22">
        <v>49</v>
      </c>
      <c r="V22">
        <v>21</v>
      </c>
      <c r="W22">
        <v>17</v>
      </c>
      <c r="X22">
        <v>7</v>
      </c>
      <c r="Y22">
        <v>9</v>
      </c>
      <c r="Z22">
        <v>5</v>
      </c>
      <c r="AA22">
        <v>24</v>
      </c>
      <c r="AB22">
        <v>35</v>
      </c>
      <c r="AC22">
        <v>124</v>
      </c>
      <c r="AD22">
        <v>-2</v>
      </c>
      <c r="AE22">
        <v>1</v>
      </c>
      <c r="AF22">
        <v>1231</v>
      </c>
      <c r="AG22">
        <v>1231</v>
      </c>
      <c r="AH22">
        <v>1231</v>
      </c>
      <c r="AI22">
        <v>121</v>
      </c>
      <c r="AJ22">
        <v>1438</v>
      </c>
      <c r="AK22">
        <v>1709</v>
      </c>
      <c r="AL22">
        <v>1183</v>
      </c>
      <c r="AM22">
        <v>1891</v>
      </c>
      <c r="AN22">
        <v>2340</v>
      </c>
      <c r="AO22">
        <v>909</v>
      </c>
      <c r="AP22">
        <v>11</v>
      </c>
      <c r="AQ22">
        <v>9</v>
      </c>
      <c r="AR22">
        <v>1523</v>
      </c>
      <c r="AS22">
        <v>466</v>
      </c>
      <c r="AT22">
        <v>769</v>
      </c>
      <c r="AU22">
        <v>505</v>
      </c>
      <c r="AV22">
        <v>2031</v>
      </c>
      <c r="AW22">
        <v>1759</v>
      </c>
      <c r="AX22">
        <v>1360</v>
      </c>
      <c r="AY22">
        <v>109</v>
      </c>
      <c r="AZ22">
        <v>1188</v>
      </c>
      <c r="BA22">
        <v>2162</v>
      </c>
      <c r="BB22">
        <v>1</v>
      </c>
      <c r="BC22">
        <v>497</v>
      </c>
      <c r="BD22">
        <v>1286</v>
      </c>
      <c r="BE22">
        <v>1</v>
      </c>
      <c r="BF22" t="s">
        <v>64</v>
      </c>
      <c r="BG22" t="s">
        <v>65</v>
      </c>
      <c r="BH22" t="s">
        <v>66</v>
      </c>
      <c r="BI22" s="4">
        <f xml:space="preserve"> _2025teamgamelogs[[#This Row],[FGA]] + (0.44 * _2025teamgamelogs[[#This Row],[FTA]]) + _2025teamgamelogs[[#This Row],[TOV]] - _2025teamgamelogs[[#This Row],[OREB]]</f>
        <v>107.8</v>
      </c>
      <c r="BJ22" s="3">
        <f>_2025teamgamelogs[[#This Row],[TOV]]/_2025teamgamelogs[[#This Row],[POSSESIONS]]</f>
        <v>0.15769944341372913</v>
      </c>
      <c r="BK22" s="4">
        <f>_2025teamgamelogs[[#This Row],[PTS]]/_2025teamgamelogs[[#This Row],[POSSESIONS]]</f>
        <v>1.1502782931354361</v>
      </c>
      <c r="BL22" s="4">
        <f xml:space="preserve"> 100 * _2025teamgamelogs[[#This Row],[POINTS_PER_POSSESSION]]</f>
        <v>115.02782931354361</v>
      </c>
      <c r="BM22" s="4">
        <f xml:space="preserve"> _2025teamgamelogs[[#This Row],[POSSESIONS]] / (_2025teamgamelogs[[#This Row],[MIN]]/48)</f>
        <v>107.8</v>
      </c>
      <c r="BN22" s="3">
        <f>_2025teamgamelogs[[#This Row],[PTS]] / (2 * (_2025teamgamelogs[[#This Row],[FGA]] + 0.44 * _2025teamgamelogs[[#This Row],[FTA]]))</f>
        <v>0.59160305343511455</v>
      </c>
      <c r="BO22" s="4">
        <f>VLOOKUP(_2025teamgamelogs[[#This Row],[MONTH]], LEAGUE_AVERAGES!$A$2:$B$8, 2, FALSE)</f>
        <v>109.7087350947031</v>
      </c>
      <c r="BP22" s="5">
        <f>VLOOKUP(_2025teamgamelogs[[#This Row],[TEAM_NAME]], LEAGUE_AVERAGES!$A$14:$C$43, 2, FALSE)</f>
        <v>0.36446341463414633</v>
      </c>
      <c r="BQ22" s="5">
        <f>VLOOKUP(_2025teamgamelogs[[#This Row],[TEAM_NAME]], LEAGUE_AVERAGES!$A$14:$C$43, 3, FALSE)</f>
        <v>0.3413170731707319</v>
      </c>
      <c r="BR22" s="5">
        <f>VLOOKUP(_2025teamgamelogs[[#This Row],[TEAM_NAME]], LEAGUE_AVERAGES!$F$14:$H$43, 2, FALSE)</f>
        <v>0.4583902439024391</v>
      </c>
      <c r="BS22" s="5">
        <f>VLOOKUP(_2025teamgamelogs[[#This Row],[TEAM_NAME]], LEAGUE_AVERAGES!$F$14:$H$43, 3, FALSE)</f>
        <v>0.45390243902439031</v>
      </c>
      <c r="BT22" s="5">
        <f>VLOOKUP(_2025teamgamelogs[[#This Row],[TEAM_NAME]], LEAGUE_AVERAGES!$K$14:$M$43, 2, FALSE)</f>
        <v>0.57104853563970659</v>
      </c>
      <c r="BU22" s="5">
        <f>VLOOKUP(_2025teamgamelogs[[#This Row],[TEAM_NAME]], LEAGUE_AVERAGES!$K$14:$M$43, 3, FALSE)</f>
        <v>0.56826296147062372</v>
      </c>
    </row>
    <row r="23" spans="1:73" x14ac:dyDescent="0.2">
      <c r="A23" t="s">
        <v>59</v>
      </c>
      <c r="B23">
        <v>1610612763</v>
      </c>
      <c r="C23" t="s">
        <v>128</v>
      </c>
      <c r="D23" t="s">
        <v>129</v>
      </c>
      <c r="E23">
        <v>22400070</v>
      </c>
      <c r="F23" s="1">
        <v>45588</v>
      </c>
      <c r="G23" t="s">
        <v>130</v>
      </c>
      <c r="H23" t="s">
        <v>63</v>
      </c>
      <c r="I23">
        <v>48</v>
      </c>
      <c r="J23">
        <v>43</v>
      </c>
      <c r="K23">
        <v>91</v>
      </c>
      <c r="L23">
        <v>0.47299999999999998</v>
      </c>
      <c r="M23">
        <v>17</v>
      </c>
      <c r="N23">
        <v>45</v>
      </c>
      <c r="O23">
        <v>0.378</v>
      </c>
      <c r="P23">
        <v>23</v>
      </c>
      <c r="Q23">
        <v>32</v>
      </c>
      <c r="R23">
        <v>0.71899999999999997</v>
      </c>
      <c r="S23">
        <v>13</v>
      </c>
      <c r="T23">
        <v>28</v>
      </c>
      <c r="U23">
        <v>41</v>
      </c>
      <c r="V23">
        <v>28</v>
      </c>
      <c r="W23">
        <v>13</v>
      </c>
      <c r="X23">
        <v>7</v>
      </c>
      <c r="Y23">
        <v>5</v>
      </c>
      <c r="Z23">
        <v>9</v>
      </c>
      <c r="AA23">
        <v>35</v>
      </c>
      <c r="AB23">
        <v>24</v>
      </c>
      <c r="AC23">
        <v>126</v>
      </c>
      <c r="AD23">
        <v>2</v>
      </c>
      <c r="AE23">
        <v>1</v>
      </c>
      <c r="AF23">
        <v>1</v>
      </c>
      <c r="AG23">
        <v>1</v>
      </c>
      <c r="AH23">
        <v>1</v>
      </c>
      <c r="AI23">
        <v>121</v>
      </c>
      <c r="AJ23">
        <v>866</v>
      </c>
      <c r="AK23">
        <v>899</v>
      </c>
      <c r="AL23">
        <v>1142</v>
      </c>
      <c r="AM23">
        <v>410</v>
      </c>
      <c r="AN23">
        <v>312</v>
      </c>
      <c r="AO23">
        <v>1010</v>
      </c>
      <c r="AP23">
        <v>314</v>
      </c>
      <c r="AQ23">
        <v>163</v>
      </c>
      <c r="AR23">
        <v>1830</v>
      </c>
      <c r="AS23">
        <v>652</v>
      </c>
      <c r="AT23">
        <v>1951</v>
      </c>
      <c r="AU23">
        <v>1563</v>
      </c>
      <c r="AV23">
        <v>840</v>
      </c>
      <c r="AW23">
        <v>850</v>
      </c>
      <c r="AX23">
        <v>1360</v>
      </c>
      <c r="AY23">
        <v>889</v>
      </c>
      <c r="AZ23">
        <v>2275</v>
      </c>
      <c r="BA23">
        <v>2460</v>
      </c>
      <c r="BB23">
        <v>215</v>
      </c>
      <c r="BC23">
        <v>389</v>
      </c>
      <c r="BD23">
        <v>1106</v>
      </c>
      <c r="BE23">
        <v>1</v>
      </c>
      <c r="BF23" t="s">
        <v>71</v>
      </c>
      <c r="BG23" t="s">
        <v>65</v>
      </c>
      <c r="BH23" t="s">
        <v>66</v>
      </c>
      <c r="BI23" s="4">
        <f xml:space="preserve"> _2025teamgamelogs[[#This Row],[FGA]] + (0.44 * _2025teamgamelogs[[#This Row],[FTA]]) + _2025teamgamelogs[[#This Row],[TOV]] - _2025teamgamelogs[[#This Row],[OREB]]</f>
        <v>105.08</v>
      </c>
      <c r="BJ23" s="3">
        <f>_2025teamgamelogs[[#This Row],[TOV]]/_2025teamgamelogs[[#This Row],[POSSESIONS]]</f>
        <v>0.12371526456033498</v>
      </c>
      <c r="BK23" s="4">
        <f>_2025teamgamelogs[[#This Row],[PTS]]/_2025teamgamelogs[[#This Row],[POSSESIONS]]</f>
        <v>1.199086410354016</v>
      </c>
      <c r="BL23" s="4">
        <f xml:space="preserve"> 100 * _2025teamgamelogs[[#This Row],[POINTS_PER_POSSESSION]]</f>
        <v>119.9086410354016</v>
      </c>
      <c r="BM23" s="4">
        <f xml:space="preserve"> _2025teamgamelogs[[#This Row],[POSSESIONS]] / (_2025teamgamelogs[[#This Row],[MIN]]/48)</f>
        <v>105.08</v>
      </c>
      <c r="BN23" s="3">
        <f>_2025teamgamelogs[[#This Row],[PTS]] / (2 * (_2025teamgamelogs[[#This Row],[FGA]] + 0.44 * _2025teamgamelogs[[#This Row],[FTA]]))</f>
        <v>0.59954320517700799</v>
      </c>
      <c r="BO23" s="4">
        <f>VLOOKUP(_2025teamgamelogs[[#This Row],[MONTH]], LEAGUE_AVERAGES!$A$2:$B$8, 2, FALSE)</f>
        <v>109.7087350947031</v>
      </c>
      <c r="BP23" s="5">
        <f>VLOOKUP(_2025teamgamelogs[[#This Row],[TEAM_NAME]], LEAGUE_AVERAGES!$A$14:$C$43, 2, FALSE)</f>
        <v>0.36546341463414628</v>
      </c>
      <c r="BQ23" s="5">
        <f>VLOOKUP(_2025teamgamelogs[[#This Row],[TEAM_NAME]], LEAGUE_AVERAGES!$A$14:$C$43, 3, FALSE)</f>
        <v>0.36639024390243902</v>
      </c>
      <c r="BR23" s="5">
        <f>VLOOKUP(_2025teamgamelogs[[#This Row],[TEAM_NAME]], LEAGUE_AVERAGES!$F$14:$H$43, 2, FALSE)</f>
        <v>0.48997560975609772</v>
      </c>
      <c r="BS23" s="5">
        <f>VLOOKUP(_2025teamgamelogs[[#This Row],[TEAM_NAME]], LEAGUE_AVERAGES!$F$14:$H$43, 3, FALSE)</f>
        <v>0.46951219512195119</v>
      </c>
      <c r="BT23" s="5">
        <f>VLOOKUP(_2025teamgamelogs[[#This Row],[TEAM_NAME]], LEAGUE_AVERAGES!$K$14:$M$43, 2, FALSE)</f>
        <v>0.59919613060605748</v>
      </c>
      <c r="BU23" s="5">
        <f>VLOOKUP(_2025teamgamelogs[[#This Row],[TEAM_NAME]], LEAGUE_AVERAGES!$K$14:$M$43, 3, FALSE)</f>
        <v>0.57758119053457602</v>
      </c>
    </row>
    <row r="24" spans="1:73" x14ac:dyDescent="0.2">
      <c r="A24" t="s">
        <v>59</v>
      </c>
      <c r="B24">
        <v>1610612746</v>
      </c>
      <c r="C24" t="s">
        <v>131</v>
      </c>
      <c r="D24" t="s">
        <v>132</v>
      </c>
      <c r="E24">
        <v>22400071</v>
      </c>
      <c r="F24" s="1">
        <v>45588</v>
      </c>
      <c r="G24" t="s">
        <v>133</v>
      </c>
      <c r="H24" t="s">
        <v>70</v>
      </c>
      <c r="I24">
        <v>53</v>
      </c>
      <c r="J24">
        <v>42</v>
      </c>
      <c r="K24">
        <v>92</v>
      </c>
      <c r="L24">
        <v>0.45700000000000002</v>
      </c>
      <c r="M24">
        <v>8</v>
      </c>
      <c r="N24">
        <v>29</v>
      </c>
      <c r="O24">
        <v>0.27600000000000002</v>
      </c>
      <c r="P24">
        <v>21</v>
      </c>
      <c r="Q24">
        <v>30</v>
      </c>
      <c r="R24">
        <v>0.7</v>
      </c>
      <c r="S24">
        <v>13</v>
      </c>
      <c r="T24">
        <v>38</v>
      </c>
      <c r="U24">
        <v>51</v>
      </c>
      <c r="V24">
        <v>27</v>
      </c>
      <c r="W24">
        <v>22</v>
      </c>
      <c r="X24">
        <v>9</v>
      </c>
      <c r="Y24">
        <v>1</v>
      </c>
      <c r="Z24">
        <v>9</v>
      </c>
      <c r="AA24">
        <v>29</v>
      </c>
      <c r="AB24">
        <v>23</v>
      </c>
      <c r="AC24">
        <v>113</v>
      </c>
      <c r="AD24">
        <v>-3</v>
      </c>
      <c r="AE24">
        <v>1</v>
      </c>
      <c r="AF24">
        <v>1231</v>
      </c>
      <c r="AG24">
        <v>1231</v>
      </c>
      <c r="AH24">
        <v>1231</v>
      </c>
      <c r="AI24">
        <v>9</v>
      </c>
      <c r="AJ24">
        <v>1068</v>
      </c>
      <c r="AK24">
        <v>768</v>
      </c>
      <c r="AL24">
        <v>1432</v>
      </c>
      <c r="AM24">
        <v>2251</v>
      </c>
      <c r="AN24">
        <v>2163</v>
      </c>
      <c r="AO24">
        <v>2103</v>
      </c>
      <c r="AP24">
        <v>506</v>
      </c>
      <c r="AQ24">
        <v>259</v>
      </c>
      <c r="AR24">
        <v>1932</v>
      </c>
      <c r="AS24">
        <v>652</v>
      </c>
      <c r="AT24">
        <v>377</v>
      </c>
      <c r="AU24">
        <v>340</v>
      </c>
      <c r="AV24">
        <v>1013</v>
      </c>
      <c r="AW24">
        <v>2345</v>
      </c>
      <c r="AX24">
        <v>797</v>
      </c>
      <c r="AY24">
        <v>2304</v>
      </c>
      <c r="AZ24">
        <v>2275</v>
      </c>
      <c r="BA24">
        <v>2422</v>
      </c>
      <c r="BB24">
        <v>300</v>
      </c>
      <c r="BC24">
        <v>1250</v>
      </c>
      <c r="BD24">
        <v>1356</v>
      </c>
      <c r="BE24">
        <v>1</v>
      </c>
      <c r="BF24" t="s">
        <v>64</v>
      </c>
      <c r="BG24" t="s">
        <v>65</v>
      </c>
      <c r="BH24" t="s">
        <v>66</v>
      </c>
      <c r="BI24" s="4">
        <f xml:space="preserve"> _2025teamgamelogs[[#This Row],[FGA]] + (0.44 * _2025teamgamelogs[[#This Row],[FTA]]) + _2025teamgamelogs[[#This Row],[TOV]] - _2025teamgamelogs[[#This Row],[OREB]]</f>
        <v>114.2</v>
      </c>
      <c r="BJ24" s="3">
        <f>_2025teamgamelogs[[#This Row],[TOV]]/_2025teamgamelogs[[#This Row],[POSSESIONS]]</f>
        <v>0.19264448336252188</v>
      </c>
      <c r="BK24" s="4">
        <f>_2025teamgamelogs[[#This Row],[PTS]]/_2025teamgamelogs[[#This Row],[POSSESIONS]]</f>
        <v>0.989492119089317</v>
      </c>
      <c r="BL24" s="4">
        <f xml:space="preserve"> 100 * _2025teamgamelogs[[#This Row],[POINTS_PER_POSSESSION]]</f>
        <v>98.949211908931701</v>
      </c>
      <c r="BM24" s="4">
        <f xml:space="preserve"> _2025teamgamelogs[[#This Row],[POSSESIONS]] / (_2025teamgamelogs[[#This Row],[MIN]]/48)</f>
        <v>103.42641509433962</v>
      </c>
      <c r="BN24" s="3">
        <f>_2025teamgamelogs[[#This Row],[PTS]] / (2 * (_2025teamgamelogs[[#This Row],[FGA]] + 0.44 * _2025teamgamelogs[[#This Row],[FTA]]))</f>
        <v>0.53707224334600756</v>
      </c>
      <c r="BO24" s="4">
        <f>VLOOKUP(_2025teamgamelogs[[#This Row],[MONTH]], LEAGUE_AVERAGES!$A$2:$B$8, 2, FALSE)</f>
        <v>109.7087350947031</v>
      </c>
      <c r="BP24" s="5">
        <f>VLOOKUP(_2025teamgamelogs[[#This Row],[TEAM_NAME]], LEAGUE_AVERAGES!$A$14:$C$43, 2, FALSE)</f>
        <v>0.38978048780487806</v>
      </c>
      <c r="BQ24" s="5">
        <f>VLOOKUP(_2025teamgamelogs[[#This Row],[TEAM_NAME]], LEAGUE_AVERAGES!$A$14:$C$43, 3, FALSE)</f>
        <v>0.36475609756097566</v>
      </c>
      <c r="BR24" s="5">
        <f>VLOOKUP(_2025teamgamelogs[[#This Row],[TEAM_NAME]], LEAGUE_AVERAGES!$F$14:$H$43, 2, FALSE)</f>
        <v>0.49036585365853652</v>
      </c>
      <c r="BS24" s="5">
        <f>VLOOKUP(_2025teamgamelogs[[#This Row],[TEAM_NAME]], LEAGUE_AVERAGES!$F$14:$H$43, 3, FALSE)</f>
        <v>0.47582926829268285</v>
      </c>
      <c r="BT24" s="5">
        <f>VLOOKUP(_2025teamgamelogs[[#This Row],[TEAM_NAME]], LEAGUE_AVERAGES!$K$14:$M$43, 2, FALSE)</f>
        <v>0.59895938905835644</v>
      </c>
      <c r="BU24" s="5">
        <f>VLOOKUP(_2025teamgamelogs[[#This Row],[TEAM_NAME]], LEAGUE_AVERAGES!$K$14:$M$43, 3, FALSE)</f>
        <v>0.58126724036545818</v>
      </c>
    </row>
    <row r="25" spans="1:73" x14ac:dyDescent="0.2">
      <c r="A25" t="s">
        <v>59</v>
      </c>
      <c r="B25">
        <v>1610612755</v>
      </c>
      <c r="C25" t="s">
        <v>134</v>
      </c>
      <c r="D25" t="s">
        <v>135</v>
      </c>
      <c r="E25">
        <v>22400066</v>
      </c>
      <c r="F25" s="1">
        <v>45588</v>
      </c>
      <c r="G25" t="s">
        <v>136</v>
      </c>
      <c r="H25" t="s">
        <v>70</v>
      </c>
      <c r="I25">
        <v>48</v>
      </c>
      <c r="J25">
        <v>41</v>
      </c>
      <c r="K25">
        <v>98</v>
      </c>
      <c r="L25">
        <v>0.41799999999999998</v>
      </c>
      <c r="M25">
        <v>8</v>
      </c>
      <c r="N25">
        <v>31</v>
      </c>
      <c r="O25">
        <v>0.25800000000000001</v>
      </c>
      <c r="P25">
        <v>19</v>
      </c>
      <c r="Q25">
        <v>27</v>
      </c>
      <c r="R25">
        <v>0.70399999999999996</v>
      </c>
      <c r="S25">
        <v>17</v>
      </c>
      <c r="T25">
        <v>32</v>
      </c>
      <c r="U25">
        <v>49</v>
      </c>
      <c r="V25">
        <v>18</v>
      </c>
      <c r="W25">
        <v>10</v>
      </c>
      <c r="X25">
        <v>4</v>
      </c>
      <c r="Y25">
        <v>2</v>
      </c>
      <c r="Z25">
        <v>9</v>
      </c>
      <c r="AA25">
        <v>28</v>
      </c>
      <c r="AB25">
        <v>23</v>
      </c>
      <c r="AC25">
        <v>109</v>
      </c>
      <c r="AD25">
        <v>-15</v>
      </c>
      <c r="AE25">
        <v>1</v>
      </c>
      <c r="AF25">
        <v>1231</v>
      </c>
      <c r="AG25">
        <v>1231</v>
      </c>
      <c r="AH25">
        <v>1231</v>
      </c>
      <c r="AI25">
        <v>121</v>
      </c>
      <c r="AJ25">
        <v>1234</v>
      </c>
      <c r="AK25">
        <v>251</v>
      </c>
      <c r="AL25">
        <v>2003</v>
      </c>
      <c r="AM25">
        <v>2251</v>
      </c>
      <c r="AN25">
        <v>1971</v>
      </c>
      <c r="AO25">
        <v>2206</v>
      </c>
      <c r="AP25">
        <v>756</v>
      </c>
      <c r="AQ25">
        <v>471</v>
      </c>
      <c r="AR25">
        <v>1923</v>
      </c>
      <c r="AS25">
        <v>160</v>
      </c>
      <c r="AT25">
        <v>1307</v>
      </c>
      <c r="AU25">
        <v>505</v>
      </c>
      <c r="AV25">
        <v>2327</v>
      </c>
      <c r="AW25">
        <v>264</v>
      </c>
      <c r="AX25">
        <v>2190</v>
      </c>
      <c r="AY25">
        <v>2078</v>
      </c>
      <c r="AZ25">
        <v>2275</v>
      </c>
      <c r="BA25">
        <v>2403</v>
      </c>
      <c r="BB25">
        <v>300</v>
      </c>
      <c r="BC25">
        <v>1548</v>
      </c>
      <c r="BD25">
        <v>2041</v>
      </c>
      <c r="BE25">
        <v>1</v>
      </c>
      <c r="BF25" t="s">
        <v>64</v>
      </c>
      <c r="BG25" t="s">
        <v>65</v>
      </c>
      <c r="BH25" t="s">
        <v>66</v>
      </c>
      <c r="BI25" s="4">
        <f xml:space="preserve"> _2025teamgamelogs[[#This Row],[FGA]] + (0.44 * _2025teamgamelogs[[#This Row],[FTA]]) + _2025teamgamelogs[[#This Row],[TOV]] - _2025teamgamelogs[[#This Row],[OREB]]</f>
        <v>102.88</v>
      </c>
      <c r="BJ25" s="3">
        <f>_2025teamgamelogs[[#This Row],[TOV]]/_2025teamgamelogs[[#This Row],[POSSESIONS]]</f>
        <v>9.7200622083981336E-2</v>
      </c>
      <c r="BK25" s="4">
        <f>_2025teamgamelogs[[#This Row],[PTS]]/_2025teamgamelogs[[#This Row],[POSSESIONS]]</f>
        <v>1.0594867807153967</v>
      </c>
      <c r="BL25" s="4">
        <f xml:space="preserve"> 100 * _2025teamgamelogs[[#This Row],[POINTS_PER_POSSESSION]]</f>
        <v>105.94867807153967</v>
      </c>
      <c r="BM25" s="4">
        <f xml:space="preserve"> _2025teamgamelogs[[#This Row],[POSSESIONS]] / (_2025teamgamelogs[[#This Row],[MIN]]/48)</f>
        <v>102.88</v>
      </c>
      <c r="BN25" s="3">
        <f>_2025teamgamelogs[[#This Row],[PTS]] / (2 * (_2025teamgamelogs[[#This Row],[FGA]] + 0.44 * _2025teamgamelogs[[#This Row],[FTA]]))</f>
        <v>0.49599563159810706</v>
      </c>
      <c r="BO25" s="4">
        <f>VLOOKUP(_2025teamgamelogs[[#This Row],[MONTH]], LEAGUE_AVERAGES!$A$2:$B$8, 2, FALSE)</f>
        <v>109.7087350947031</v>
      </c>
      <c r="BP25" s="5">
        <f>VLOOKUP(_2025teamgamelogs[[#This Row],[TEAM_NAME]], LEAGUE_AVERAGES!$A$14:$C$43, 2, FALSE)</f>
        <v>0.34129268292682929</v>
      </c>
      <c r="BQ25" s="5">
        <f>VLOOKUP(_2025teamgamelogs[[#This Row],[TEAM_NAME]], LEAGUE_AVERAGES!$A$14:$C$43, 3, FALSE)</f>
        <v>0.34026829268292691</v>
      </c>
      <c r="BR25" s="5">
        <f>VLOOKUP(_2025teamgamelogs[[#This Row],[TEAM_NAME]], LEAGUE_AVERAGES!$F$14:$H$43, 2, FALSE)</f>
        <v>0.45178048780487812</v>
      </c>
      <c r="BS25" s="5">
        <f>VLOOKUP(_2025teamgamelogs[[#This Row],[TEAM_NAME]], LEAGUE_AVERAGES!$F$14:$H$43, 3, FALSE)</f>
        <v>0.45797560975609758</v>
      </c>
      <c r="BT25" s="5">
        <f>VLOOKUP(_2025teamgamelogs[[#This Row],[TEAM_NAME]], LEAGUE_AVERAGES!$K$14:$M$43, 2, FALSE)</f>
        <v>0.55774018976963147</v>
      </c>
      <c r="BU25" s="5">
        <f>VLOOKUP(_2025teamgamelogs[[#This Row],[TEAM_NAME]], LEAGUE_AVERAGES!$K$14:$M$43, 3, FALSE)</f>
        <v>0.57066794818423772</v>
      </c>
    </row>
    <row r="26" spans="1:73" x14ac:dyDescent="0.2">
      <c r="A26" t="s">
        <v>59</v>
      </c>
      <c r="B26">
        <v>1610612760</v>
      </c>
      <c r="C26" t="s">
        <v>137</v>
      </c>
      <c r="D26" t="s">
        <v>138</v>
      </c>
      <c r="E26">
        <v>22400075</v>
      </c>
      <c r="F26" s="1">
        <v>45589</v>
      </c>
      <c r="G26" t="s">
        <v>139</v>
      </c>
      <c r="H26" t="s">
        <v>63</v>
      </c>
      <c r="I26">
        <v>48</v>
      </c>
      <c r="J26">
        <v>43</v>
      </c>
      <c r="K26">
        <v>101</v>
      </c>
      <c r="L26">
        <v>0.42599999999999999</v>
      </c>
      <c r="M26">
        <v>8</v>
      </c>
      <c r="N26">
        <v>36</v>
      </c>
      <c r="O26">
        <v>0.222</v>
      </c>
      <c r="P26">
        <v>8</v>
      </c>
      <c r="Q26">
        <v>12</v>
      </c>
      <c r="R26">
        <v>0.66700000000000004</v>
      </c>
      <c r="S26">
        <v>13</v>
      </c>
      <c r="T26">
        <v>36</v>
      </c>
      <c r="U26">
        <v>49</v>
      </c>
      <c r="V26">
        <v>23</v>
      </c>
      <c r="W26">
        <v>12</v>
      </c>
      <c r="X26">
        <v>9</v>
      </c>
      <c r="Y26">
        <v>13</v>
      </c>
      <c r="Z26">
        <v>7</v>
      </c>
      <c r="AA26">
        <v>15</v>
      </c>
      <c r="AB26">
        <v>12</v>
      </c>
      <c r="AC26">
        <v>102</v>
      </c>
      <c r="AD26">
        <v>15</v>
      </c>
      <c r="AE26">
        <v>1</v>
      </c>
      <c r="AF26">
        <v>1</v>
      </c>
      <c r="AG26">
        <v>1</v>
      </c>
      <c r="AH26">
        <v>1</v>
      </c>
      <c r="AI26">
        <v>121</v>
      </c>
      <c r="AJ26">
        <v>866</v>
      </c>
      <c r="AK26">
        <v>121</v>
      </c>
      <c r="AL26">
        <v>1902</v>
      </c>
      <c r="AM26">
        <v>2251</v>
      </c>
      <c r="AN26">
        <v>1366</v>
      </c>
      <c r="AO26">
        <v>2358</v>
      </c>
      <c r="AP26">
        <v>2336</v>
      </c>
      <c r="AQ26">
        <v>2282</v>
      </c>
      <c r="AR26">
        <v>2105</v>
      </c>
      <c r="AS26">
        <v>652</v>
      </c>
      <c r="AT26">
        <v>640</v>
      </c>
      <c r="AU26">
        <v>505</v>
      </c>
      <c r="AV26">
        <v>1759</v>
      </c>
      <c r="AW26">
        <v>640</v>
      </c>
      <c r="AX26">
        <v>797</v>
      </c>
      <c r="AY26">
        <v>7</v>
      </c>
      <c r="AZ26">
        <v>1902</v>
      </c>
      <c r="BA26">
        <v>398</v>
      </c>
      <c r="BB26">
        <v>2314</v>
      </c>
      <c r="BC26">
        <v>2003</v>
      </c>
      <c r="BD26">
        <v>376</v>
      </c>
      <c r="BE26">
        <v>1</v>
      </c>
      <c r="BF26" t="s">
        <v>71</v>
      </c>
      <c r="BG26" t="s">
        <v>65</v>
      </c>
      <c r="BH26" t="s">
        <v>66</v>
      </c>
      <c r="BI26" s="4">
        <f xml:space="preserve"> _2025teamgamelogs[[#This Row],[FGA]] + (0.44 * _2025teamgamelogs[[#This Row],[FTA]]) + _2025teamgamelogs[[#This Row],[TOV]] - _2025teamgamelogs[[#This Row],[OREB]]</f>
        <v>105.28</v>
      </c>
      <c r="BJ26" s="3">
        <f>_2025teamgamelogs[[#This Row],[TOV]]/_2025teamgamelogs[[#This Row],[POSSESIONS]]</f>
        <v>0.11398176291793313</v>
      </c>
      <c r="BK26" s="4">
        <f>_2025teamgamelogs[[#This Row],[PTS]]/_2025teamgamelogs[[#This Row],[POSSESIONS]]</f>
        <v>0.96884498480243164</v>
      </c>
      <c r="BL26" s="4">
        <f xml:space="preserve"> 100 * _2025teamgamelogs[[#This Row],[POINTS_PER_POSSESSION]]</f>
        <v>96.884498480243167</v>
      </c>
      <c r="BM26" s="4">
        <f xml:space="preserve"> _2025teamgamelogs[[#This Row],[POSSESIONS]] / (_2025teamgamelogs[[#This Row],[MIN]]/48)</f>
        <v>105.28</v>
      </c>
      <c r="BN26" s="3">
        <f>_2025teamgamelogs[[#This Row],[PTS]] / (2 * (_2025teamgamelogs[[#This Row],[FGA]] + 0.44 * _2025teamgamelogs[[#This Row],[FTA]]))</f>
        <v>0.47986450884456155</v>
      </c>
      <c r="BO26" s="4">
        <f>VLOOKUP(_2025teamgamelogs[[#This Row],[MONTH]], LEAGUE_AVERAGES!$A$2:$B$8, 2, FALSE)</f>
        <v>109.7087350947031</v>
      </c>
      <c r="BP26" s="5">
        <f>VLOOKUP(_2025teamgamelogs[[#This Row],[TEAM_NAME]], LEAGUE_AVERAGES!$A$14:$C$43, 2, FALSE)</f>
        <v>0.38229268292682927</v>
      </c>
      <c r="BQ26" s="5">
        <f>VLOOKUP(_2025teamgamelogs[[#This Row],[TEAM_NAME]], LEAGUE_AVERAGES!$A$14:$C$43, 3, FALSE)</f>
        <v>0.36500000000000005</v>
      </c>
      <c r="BR26" s="5">
        <f>VLOOKUP(_2025teamgamelogs[[#This Row],[TEAM_NAME]], LEAGUE_AVERAGES!$F$14:$H$43, 2, FALSE)</f>
        <v>0.48607317073170736</v>
      </c>
      <c r="BS26" s="5">
        <f>VLOOKUP(_2025teamgamelogs[[#This Row],[TEAM_NAME]], LEAGUE_AVERAGES!$F$14:$H$43, 3, FALSE)</f>
        <v>0.4780731707317073</v>
      </c>
      <c r="BT26" s="5">
        <f>VLOOKUP(_2025teamgamelogs[[#This Row],[TEAM_NAME]], LEAGUE_AVERAGES!$K$14:$M$43, 2, FALSE)</f>
        <v>0.59971838422440138</v>
      </c>
      <c r="BU26" s="5">
        <f>VLOOKUP(_2025teamgamelogs[[#This Row],[TEAM_NAME]], LEAGUE_AVERAGES!$K$14:$M$43, 3, FALSE)</f>
        <v>0.58679992881439635</v>
      </c>
    </row>
    <row r="27" spans="1:73" x14ac:dyDescent="0.2">
      <c r="A27" t="s">
        <v>59</v>
      </c>
      <c r="B27">
        <v>1610612750</v>
      </c>
      <c r="C27" t="s">
        <v>8</v>
      </c>
      <c r="D27" t="s">
        <v>72</v>
      </c>
      <c r="E27">
        <v>22400076</v>
      </c>
      <c r="F27" s="1">
        <v>45589</v>
      </c>
      <c r="G27" t="s">
        <v>140</v>
      </c>
      <c r="H27" t="s">
        <v>63</v>
      </c>
      <c r="I27">
        <v>48</v>
      </c>
      <c r="J27">
        <v>41</v>
      </c>
      <c r="K27">
        <v>86</v>
      </c>
      <c r="L27">
        <v>0.47699999999999998</v>
      </c>
      <c r="M27">
        <v>20</v>
      </c>
      <c r="N27">
        <v>50</v>
      </c>
      <c r="O27">
        <v>0.4</v>
      </c>
      <c r="P27">
        <v>15</v>
      </c>
      <c r="Q27">
        <v>17</v>
      </c>
      <c r="R27">
        <v>0.88200000000000001</v>
      </c>
      <c r="S27">
        <v>6</v>
      </c>
      <c r="T27">
        <v>36</v>
      </c>
      <c r="U27">
        <v>42</v>
      </c>
      <c r="V27">
        <v>24</v>
      </c>
      <c r="W27">
        <v>17</v>
      </c>
      <c r="X27">
        <v>3</v>
      </c>
      <c r="Y27">
        <v>2</v>
      </c>
      <c r="Z27">
        <v>2</v>
      </c>
      <c r="AA27">
        <v>24</v>
      </c>
      <c r="AB27">
        <v>18</v>
      </c>
      <c r="AC27">
        <v>117</v>
      </c>
      <c r="AD27">
        <v>2</v>
      </c>
      <c r="AE27">
        <v>1</v>
      </c>
      <c r="AF27">
        <v>1</v>
      </c>
      <c r="AG27">
        <v>1</v>
      </c>
      <c r="AH27">
        <v>1</v>
      </c>
      <c r="AI27">
        <v>121</v>
      </c>
      <c r="AJ27">
        <v>1234</v>
      </c>
      <c r="AK27">
        <v>1580</v>
      </c>
      <c r="AL27">
        <v>1059</v>
      </c>
      <c r="AM27">
        <v>114</v>
      </c>
      <c r="AN27">
        <v>104</v>
      </c>
      <c r="AO27">
        <v>723</v>
      </c>
      <c r="AP27">
        <v>1416</v>
      </c>
      <c r="AQ27">
        <v>1778</v>
      </c>
      <c r="AR27">
        <v>362</v>
      </c>
      <c r="AS27">
        <v>2189</v>
      </c>
      <c r="AT27">
        <v>640</v>
      </c>
      <c r="AU27">
        <v>1443</v>
      </c>
      <c r="AV27">
        <v>1570</v>
      </c>
      <c r="AW27">
        <v>1759</v>
      </c>
      <c r="AX27">
        <v>2344</v>
      </c>
      <c r="AY27">
        <v>2078</v>
      </c>
      <c r="AZ27">
        <v>158</v>
      </c>
      <c r="BA27">
        <v>2162</v>
      </c>
      <c r="BB27">
        <v>1204</v>
      </c>
      <c r="BC27">
        <v>960</v>
      </c>
      <c r="BD27">
        <v>1106</v>
      </c>
      <c r="BE27">
        <v>1</v>
      </c>
      <c r="BF27" t="s">
        <v>71</v>
      </c>
      <c r="BG27" t="s">
        <v>65</v>
      </c>
      <c r="BH27" t="s">
        <v>66</v>
      </c>
      <c r="BI27" s="4">
        <f xml:space="preserve"> _2025teamgamelogs[[#This Row],[FGA]] + (0.44 * _2025teamgamelogs[[#This Row],[FTA]]) + _2025teamgamelogs[[#This Row],[TOV]] - _2025teamgamelogs[[#This Row],[OREB]]</f>
        <v>104.48</v>
      </c>
      <c r="BJ27" s="3">
        <f>_2025teamgamelogs[[#This Row],[TOV]]/_2025teamgamelogs[[#This Row],[POSSESIONS]]</f>
        <v>0.16271056661562019</v>
      </c>
      <c r="BK27" s="4">
        <f>_2025teamgamelogs[[#This Row],[PTS]]/_2025teamgamelogs[[#This Row],[POSSESIONS]]</f>
        <v>1.1198315467075037</v>
      </c>
      <c r="BL27" s="4">
        <f xml:space="preserve"> 100 * _2025teamgamelogs[[#This Row],[POINTS_PER_POSSESSION]]</f>
        <v>111.98315467075037</v>
      </c>
      <c r="BM27" s="4">
        <f xml:space="preserve"> _2025teamgamelogs[[#This Row],[POSSESIONS]] / (_2025teamgamelogs[[#This Row],[MIN]]/48)</f>
        <v>104.48</v>
      </c>
      <c r="BN27" s="3">
        <f>_2025teamgamelogs[[#This Row],[PTS]] / (2 * (_2025teamgamelogs[[#This Row],[FGA]] + 0.44 * _2025teamgamelogs[[#This Row],[FTA]]))</f>
        <v>0.6258023106546855</v>
      </c>
      <c r="BO27" s="4">
        <f>VLOOKUP(_2025teamgamelogs[[#This Row],[MONTH]], LEAGUE_AVERAGES!$A$2:$B$8, 2, FALSE)</f>
        <v>109.7087350947031</v>
      </c>
      <c r="BP27" s="5">
        <f>VLOOKUP(_2025teamgamelogs[[#This Row],[TEAM_NAME]], LEAGUE_AVERAGES!$A$14:$C$43, 2, FALSE)</f>
        <v>0.38256097560975622</v>
      </c>
      <c r="BQ27" s="5">
        <f>VLOOKUP(_2025teamgamelogs[[#This Row],[TEAM_NAME]], LEAGUE_AVERAGES!$A$14:$C$43, 3, FALSE)</f>
        <v>0.37156097560975615</v>
      </c>
      <c r="BR27" s="5">
        <f>VLOOKUP(_2025teamgamelogs[[#This Row],[TEAM_NAME]], LEAGUE_AVERAGES!$F$14:$H$43, 2, FALSE)</f>
        <v>0.47402439024390242</v>
      </c>
      <c r="BS27" s="5">
        <f>VLOOKUP(_2025teamgamelogs[[#This Row],[TEAM_NAME]], LEAGUE_AVERAGES!$F$14:$H$43, 3, FALSE)</f>
        <v>0.46580487804878057</v>
      </c>
      <c r="BT27" s="5">
        <f>VLOOKUP(_2025teamgamelogs[[#This Row],[TEAM_NAME]], LEAGUE_AVERAGES!$K$14:$M$43, 2, FALSE)</f>
        <v>0.59446350940954662</v>
      </c>
      <c r="BU27" s="5">
        <f>VLOOKUP(_2025teamgamelogs[[#This Row],[TEAM_NAME]], LEAGUE_AVERAGES!$K$14:$M$43, 3, FALSE)</f>
        <v>0.58583417827298701</v>
      </c>
    </row>
    <row r="28" spans="1:73" x14ac:dyDescent="0.2">
      <c r="A28" t="s">
        <v>59</v>
      </c>
      <c r="B28">
        <v>1610612738</v>
      </c>
      <c r="C28" t="s">
        <v>74</v>
      </c>
      <c r="D28" t="s">
        <v>75</v>
      </c>
      <c r="E28">
        <v>22400073</v>
      </c>
      <c r="F28" s="1">
        <v>45589</v>
      </c>
      <c r="G28" t="s">
        <v>141</v>
      </c>
      <c r="H28" t="s">
        <v>63</v>
      </c>
      <c r="I28">
        <v>48</v>
      </c>
      <c r="J28">
        <v>42</v>
      </c>
      <c r="K28">
        <v>90</v>
      </c>
      <c r="L28">
        <v>0.46700000000000003</v>
      </c>
      <c r="M28">
        <v>17</v>
      </c>
      <c r="N28">
        <v>45</v>
      </c>
      <c r="O28">
        <v>0.378</v>
      </c>
      <c r="P28">
        <v>21</v>
      </c>
      <c r="Q28">
        <v>27</v>
      </c>
      <c r="R28">
        <v>0.77800000000000002</v>
      </c>
      <c r="S28">
        <v>12</v>
      </c>
      <c r="T28">
        <v>37</v>
      </c>
      <c r="U28">
        <v>49</v>
      </c>
      <c r="V28">
        <v>21</v>
      </c>
      <c r="W28">
        <v>14</v>
      </c>
      <c r="X28">
        <v>7</v>
      </c>
      <c r="Y28">
        <v>3</v>
      </c>
      <c r="Z28">
        <v>6</v>
      </c>
      <c r="AA28">
        <v>19</v>
      </c>
      <c r="AB28">
        <v>19</v>
      </c>
      <c r="AC28">
        <v>122</v>
      </c>
      <c r="AD28">
        <v>20</v>
      </c>
      <c r="AE28">
        <v>1</v>
      </c>
      <c r="AF28">
        <v>1</v>
      </c>
      <c r="AG28">
        <v>1</v>
      </c>
      <c r="AH28">
        <v>1</v>
      </c>
      <c r="AI28">
        <v>121</v>
      </c>
      <c r="AJ28">
        <v>1068</v>
      </c>
      <c r="AK28">
        <v>1029</v>
      </c>
      <c r="AL28">
        <v>1245</v>
      </c>
      <c r="AM28">
        <v>410</v>
      </c>
      <c r="AN28">
        <v>312</v>
      </c>
      <c r="AO28">
        <v>1010</v>
      </c>
      <c r="AP28">
        <v>506</v>
      </c>
      <c r="AQ28">
        <v>471</v>
      </c>
      <c r="AR28">
        <v>1292</v>
      </c>
      <c r="AS28">
        <v>848</v>
      </c>
      <c r="AT28">
        <v>489</v>
      </c>
      <c r="AU28">
        <v>505</v>
      </c>
      <c r="AV28">
        <v>2031</v>
      </c>
      <c r="AW28">
        <v>1092</v>
      </c>
      <c r="AX28">
        <v>1360</v>
      </c>
      <c r="AY28">
        <v>1712</v>
      </c>
      <c r="AZ28">
        <v>1573</v>
      </c>
      <c r="BA28">
        <v>1258</v>
      </c>
      <c r="BB28">
        <v>971</v>
      </c>
      <c r="BC28">
        <v>609</v>
      </c>
      <c r="BD28">
        <v>231</v>
      </c>
      <c r="BE28">
        <v>1</v>
      </c>
      <c r="BF28" t="s">
        <v>71</v>
      </c>
      <c r="BG28" t="s">
        <v>65</v>
      </c>
      <c r="BH28" t="s">
        <v>66</v>
      </c>
      <c r="BI28" s="4">
        <f xml:space="preserve"> _2025teamgamelogs[[#This Row],[FGA]] + (0.44 * _2025teamgamelogs[[#This Row],[FTA]]) + _2025teamgamelogs[[#This Row],[TOV]] - _2025teamgamelogs[[#This Row],[OREB]]</f>
        <v>103.88</v>
      </c>
      <c r="BJ28" s="3">
        <f>_2025teamgamelogs[[#This Row],[TOV]]/_2025teamgamelogs[[#This Row],[POSSESIONS]]</f>
        <v>0.13477088948787064</v>
      </c>
      <c r="BK28" s="4">
        <f>_2025teamgamelogs[[#This Row],[PTS]]/_2025teamgamelogs[[#This Row],[POSSESIONS]]</f>
        <v>1.1744320369657297</v>
      </c>
      <c r="BL28" s="4">
        <f xml:space="preserve"> 100 * _2025teamgamelogs[[#This Row],[POINTS_PER_POSSESSION]]</f>
        <v>117.44320369657298</v>
      </c>
      <c r="BM28" s="4">
        <f xml:space="preserve"> _2025teamgamelogs[[#This Row],[POSSESIONS]] / (_2025teamgamelogs[[#This Row],[MIN]]/48)</f>
        <v>103.88</v>
      </c>
      <c r="BN28" s="3">
        <f>_2025teamgamelogs[[#This Row],[PTS]] / (2 * (_2025teamgamelogs[[#This Row],[FGA]] + 0.44 * _2025teamgamelogs[[#This Row],[FTA]]))</f>
        <v>0.59874361994503345</v>
      </c>
      <c r="BO28" s="4">
        <f>VLOOKUP(_2025teamgamelogs[[#This Row],[MONTH]], LEAGUE_AVERAGES!$A$2:$B$8, 2, FALSE)</f>
        <v>109.7087350947031</v>
      </c>
      <c r="BP28" s="5">
        <f>VLOOKUP(_2025teamgamelogs[[#This Row],[TEAM_NAME]], LEAGUE_AVERAGES!$A$14:$C$43, 2, FALSE)</f>
        <v>0.3739024390243903</v>
      </c>
      <c r="BQ28" s="5">
        <f>VLOOKUP(_2025teamgamelogs[[#This Row],[TEAM_NAME]], LEAGUE_AVERAGES!$A$14:$C$43, 3, FALSE)</f>
        <v>0.36424390243902455</v>
      </c>
      <c r="BR28" s="5">
        <f>VLOOKUP(_2025teamgamelogs[[#This Row],[TEAM_NAME]], LEAGUE_AVERAGES!$F$14:$H$43, 2, FALSE)</f>
        <v>0.46717073170731704</v>
      </c>
      <c r="BS28" s="5">
        <f>VLOOKUP(_2025teamgamelogs[[#This Row],[TEAM_NAME]], LEAGUE_AVERAGES!$F$14:$H$43, 3, FALSE)</f>
        <v>0.45907317073170728</v>
      </c>
      <c r="BT28" s="5">
        <f>VLOOKUP(_2025teamgamelogs[[#This Row],[TEAM_NAME]], LEAGUE_AVERAGES!$K$14:$M$43, 2, FALSE)</f>
        <v>0.59645910798675039</v>
      </c>
      <c r="BU28" s="5">
        <f>VLOOKUP(_2025teamgamelogs[[#This Row],[TEAM_NAME]], LEAGUE_AVERAGES!$K$14:$M$43, 3, FALSE)</f>
        <v>0.58679053151616523</v>
      </c>
    </row>
    <row r="29" spans="1:73" x14ac:dyDescent="0.2">
      <c r="A29" t="s">
        <v>59</v>
      </c>
      <c r="B29">
        <v>1610612758</v>
      </c>
      <c r="C29" t="s">
        <v>142</v>
      </c>
      <c r="D29" t="s">
        <v>143</v>
      </c>
      <c r="E29">
        <v>22400076</v>
      </c>
      <c r="F29" s="1">
        <v>45589</v>
      </c>
      <c r="G29" t="s">
        <v>144</v>
      </c>
      <c r="H29" t="s">
        <v>70</v>
      </c>
      <c r="I29">
        <v>48</v>
      </c>
      <c r="J29">
        <v>38</v>
      </c>
      <c r="K29">
        <v>82</v>
      </c>
      <c r="L29">
        <v>0.46300000000000002</v>
      </c>
      <c r="M29">
        <v>11</v>
      </c>
      <c r="N29">
        <v>29</v>
      </c>
      <c r="O29">
        <v>0.379</v>
      </c>
      <c r="P29">
        <v>28</v>
      </c>
      <c r="Q29">
        <v>35</v>
      </c>
      <c r="R29">
        <v>0.8</v>
      </c>
      <c r="S29">
        <v>4</v>
      </c>
      <c r="T29">
        <v>34</v>
      </c>
      <c r="U29">
        <v>38</v>
      </c>
      <c r="V29">
        <v>21</v>
      </c>
      <c r="W29">
        <v>9</v>
      </c>
      <c r="X29">
        <v>7</v>
      </c>
      <c r="Y29">
        <v>2</v>
      </c>
      <c r="Z29">
        <v>2</v>
      </c>
      <c r="AA29">
        <v>18</v>
      </c>
      <c r="AB29">
        <v>24</v>
      </c>
      <c r="AC29">
        <v>115</v>
      </c>
      <c r="AD29">
        <v>-2</v>
      </c>
      <c r="AE29">
        <v>1</v>
      </c>
      <c r="AF29">
        <v>1231</v>
      </c>
      <c r="AG29">
        <v>1231</v>
      </c>
      <c r="AH29">
        <v>1231</v>
      </c>
      <c r="AI29">
        <v>121</v>
      </c>
      <c r="AJ29">
        <v>1796</v>
      </c>
      <c r="AK29">
        <v>2022</v>
      </c>
      <c r="AL29">
        <v>1308</v>
      </c>
      <c r="AM29">
        <v>1661</v>
      </c>
      <c r="AN29">
        <v>2163</v>
      </c>
      <c r="AO29">
        <v>983</v>
      </c>
      <c r="AP29">
        <v>75</v>
      </c>
      <c r="AQ29">
        <v>80</v>
      </c>
      <c r="AR29">
        <v>1029</v>
      </c>
      <c r="AS29">
        <v>2385</v>
      </c>
      <c r="AT29">
        <v>926</v>
      </c>
      <c r="AU29">
        <v>1966</v>
      </c>
      <c r="AV29">
        <v>2031</v>
      </c>
      <c r="AW29">
        <v>152</v>
      </c>
      <c r="AX29">
        <v>1360</v>
      </c>
      <c r="AY29">
        <v>2078</v>
      </c>
      <c r="AZ29">
        <v>158</v>
      </c>
      <c r="BA29">
        <v>1018</v>
      </c>
      <c r="BB29">
        <v>215</v>
      </c>
      <c r="BC29">
        <v>1095</v>
      </c>
      <c r="BD29">
        <v>1286</v>
      </c>
      <c r="BE29">
        <v>1</v>
      </c>
      <c r="BF29" t="s">
        <v>64</v>
      </c>
      <c r="BG29" t="s">
        <v>65</v>
      </c>
      <c r="BH29" t="s">
        <v>66</v>
      </c>
      <c r="BI29" s="4">
        <f xml:space="preserve"> _2025teamgamelogs[[#This Row],[FGA]] + (0.44 * _2025teamgamelogs[[#This Row],[FTA]]) + _2025teamgamelogs[[#This Row],[TOV]] - _2025teamgamelogs[[#This Row],[OREB]]</f>
        <v>102.4</v>
      </c>
      <c r="BJ29" s="3">
        <f>_2025teamgamelogs[[#This Row],[TOV]]/_2025teamgamelogs[[#This Row],[POSSESIONS]]</f>
        <v>8.7890625E-2</v>
      </c>
      <c r="BK29" s="4">
        <f>_2025teamgamelogs[[#This Row],[PTS]]/_2025teamgamelogs[[#This Row],[POSSESIONS]]</f>
        <v>1.123046875</v>
      </c>
      <c r="BL29" s="4">
        <f xml:space="preserve"> 100 * _2025teamgamelogs[[#This Row],[POINTS_PER_POSSESSION]]</f>
        <v>112.3046875</v>
      </c>
      <c r="BM29" s="4">
        <f xml:space="preserve"> _2025teamgamelogs[[#This Row],[POSSESIONS]] / (_2025teamgamelogs[[#This Row],[MIN]]/48)</f>
        <v>102.4</v>
      </c>
      <c r="BN29" s="3">
        <f>_2025teamgamelogs[[#This Row],[PTS]] / (2 * (_2025teamgamelogs[[#This Row],[FGA]] + 0.44 * _2025teamgamelogs[[#This Row],[FTA]]))</f>
        <v>0.59034907597535935</v>
      </c>
      <c r="BO29" s="4">
        <f>VLOOKUP(_2025teamgamelogs[[#This Row],[MONTH]], LEAGUE_AVERAGES!$A$2:$B$8, 2, FALSE)</f>
        <v>109.7087350947031</v>
      </c>
      <c r="BP29" s="5">
        <f>VLOOKUP(_2025teamgamelogs[[#This Row],[TEAM_NAME]], LEAGUE_AVERAGES!$A$14:$C$43, 2, FALSE)</f>
        <v>0.37158536585365853</v>
      </c>
      <c r="BQ29" s="5">
        <f>VLOOKUP(_2025teamgamelogs[[#This Row],[TEAM_NAME]], LEAGUE_AVERAGES!$A$14:$C$43, 3, FALSE)</f>
        <v>0.34029268292682929</v>
      </c>
      <c r="BR29" s="5">
        <f>VLOOKUP(_2025teamgamelogs[[#This Row],[TEAM_NAME]], LEAGUE_AVERAGES!$F$14:$H$43, 2, FALSE)</f>
        <v>0.4831951219512195</v>
      </c>
      <c r="BS29" s="5">
        <f>VLOOKUP(_2025teamgamelogs[[#This Row],[TEAM_NAME]], LEAGUE_AVERAGES!$F$14:$H$43, 3, FALSE)</f>
        <v>0.47492682926829272</v>
      </c>
      <c r="BT29" s="5">
        <f>VLOOKUP(_2025teamgamelogs[[#This Row],[TEAM_NAME]], LEAGUE_AVERAGES!$K$14:$M$43, 2, FALSE)</f>
        <v>0.59195463864629394</v>
      </c>
      <c r="BU29" s="5">
        <f>VLOOKUP(_2025teamgamelogs[[#This Row],[TEAM_NAME]], LEAGUE_AVERAGES!$K$14:$M$43, 3, FALSE)</f>
        <v>0.57517865161129356</v>
      </c>
    </row>
    <row r="30" spans="1:73" x14ac:dyDescent="0.2">
      <c r="A30" t="s">
        <v>59</v>
      </c>
      <c r="B30">
        <v>1610612759</v>
      </c>
      <c r="C30" t="s">
        <v>145</v>
      </c>
      <c r="D30" t="s">
        <v>146</v>
      </c>
      <c r="E30">
        <v>22400074</v>
      </c>
      <c r="F30" s="1">
        <v>45589</v>
      </c>
      <c r="G30" t="s">
        <v>147</v>
      </c>
      <c r="H30" t="s">
        <v>70</v>
      </c>
      <c r="I30">
        <v>48</v>
      </c>
      <c r="J30">
        <v>39</v>
      </c>
      <c r="K30">
        <v>86</v>
      </c>
      <c r="L30">
        <v>0.45300000000000001</v>
      </c>
      <c r="M30">
        <v>12</v>
      </c>
      <c r="N30">
        <v>36</v>
      </c>
      <c r="O30">
        <v>0.33300000000000002</v>
      </c>
      <c r="P30">
        <v>19</v>
      </c>
      <c r="Q30">
        <v>24</v>
      </c>
      <c r="R30">
        <v>0.79200000000000004</v>
      </c>
      <c r="S30">
        <v>12</v>
      </c>
      <c r="T30">
        <v>40</v>
      </c>
      <c r="U30">
        <v>52</v>
      </c>
      <c r="V30">
        <v>30</v>
      </c>
      <c r="W30">
        <v>19</v>
      </c>
      <c r="X30">
        <v>6</v>
      </c>
      <c r="Y30">
        <v>5</v>
      </c>
      <c r="Z30">
        <v>5</v>
      </c>
      <c r="AA30">
        <v>18</v>
      </c>
      <c r="AB30">
        <v>21</v>
      </c>
      <c r="AC30">
        <v>109</v>
      </c>
      <c r="AD30">
        <v>-11</v>
      </c>
      <c r="AE30">
        <v>1</v>
      </c>
      <c r="AF30">
        <v>1231</v>
      </c>
      <c r="AG30">
        <v>1231</v>
      </c>
      <c r="AH30">
        <v>1231</v>
      </c>
      <c r="AI30">
        <v>121</v>
      </c>
      <c r="AJ30">
        <v>1609</v>
      </c>
      <c r="AK30">
        <v>1580</v>
      </c>
      <c r="AL30">
        <v>1495</v>
      </c>
      <c r="AM30">
        <v>1413</v>
      </c>
      <c r="AN30">
        <v>1366</v>
      </c>
      <c r="AO30">
        <v>1468</v>
      </c>
      <c r="AP30">
        <v>756</v>
      </c>
      <c r="AQ30">
        <v>791</v>
      </c>
      <c r="AR30">
        <v>1160</v>
      </c>
      <c r="AS30">
        <v>848</v>
      </c>
      <c r="AT30">
        <v>210</v>
      </c>
      <c r="AU30">
        <v>267</v>
      </c>
      <c r="AV30">
        <v>541</v>
      </c>
      <c r="AW30">
        <v>2098</v>
      </c>
      <c r="AX30">
        <v>1702</v>
      </c>
      <c r="AY30">
        <v>889</v>
      </c>
      <c r="AZ30">
        <v>1188</v>
      </c>
      <c r="BA30">
        <v>1018</v>
      </c>
      <c r="BB30">
        <v>575</v>
      </c>
      <c r="BC30">
        <v>1548</v>
      </c>
      <c r="BD30">
        <v>1848</v>
      </c>
      <c r="BE30">
        <v>1</v>
      </c>
      <c r="BF30" t="s">
        <v>71</v>
      </c>
      <c r="BG30" t="s">
        <v>65</v>
      </c>
      <c r="BH30" t="s">
        <v>66</v>
      </c>
      <c r="BI30" s="4">
        <f xml:space="preserve"> _2025teamgamelogs[[#This Row],[FGA]] + (0.44 * _2025teamgamelogs[[#This Row],[FTA]]) + _2025teamgamelogs[[#This Row],[TOV]] - _2025teamgamelogs[[#This Row],[OREB]]</f>
        <v>103.56</v>
      </c>
      <c r="BJ30" s="3">
        <f>_2025teamgamelogs[[#This Row],[TOV]]/_2025teamgamelogs[[#This Row],[POSSESIONS]]</f>
        <v>0.18346852066434916</v>
      </c>
      <c r="BK30" s="4">
        <f>_2025teamgamelogs[[#This Row],[PTS]]/_2025teamgamelogs[[#This Row],[POSSESIONS]]</f>
        <v>1.052529934337582</v>
      </c>
      <c r="BL30" s="4">
        <f xml:space="preserve"> 100 * _2025teamgamelogs[[#This Row],[POINTS_PER_POSSESSION]]</f>
        <v>105.25299343375821</v>
      </c>
      <c r="BM30" s="4">
        <f xml:space="preserve"> _2025teamgamelogs[[#This Row],[POSSESIONS]] / (_2025teamgamelogs[[#This Row],[MIN]]/48)</f>
        <v>103.56</v>
      </c>
      <c r="BN30" s="3">
        <f>_2025teamgamelogs[[#This Row],[PTS]] / (2 * (_2025teamgamelogs[[#This Row],[FGA]] + 0.44 * _2025teamgamelogs[[#This Row],[FTA]]))</f>
        <v>0.56441590720795354</v>
      </c>
      <c r="BO30" s="4">
        <f>VLOOKUP(_2025teamgamelogs[[#This Row],[MONTH]], LEAGUE_AVERAGES!$A$2:$B$8, 2, FALSE)</f>
        <v>109.7087350947031</v>
      </c>
      <c r="BP30" s="5">
        <f>VLOOKUP(_2025teamgamelogs[[#This Row],[TEAM_NAME]], LEAGUE_AVERAGES!$A$14:$C$43, 2, FALSE)</f>
        <v>0.36502500000000004</v>
      </c>
      <c r="BQ30" s="5">
        <f>VLOOKUP(_2025teamgamelogs[[#This Row],[TEAM_NAME]], LEAGUE_AVERAGES!$A$14:$C$43, 3, FALSE)</f>
        <v>0.35016666666666663</v>
      </c>
      <c r="BR30" s="5">
        <f>VLOOKUP(_2025teamgamelogs[[#This Row],[TEAM_NAME]], LEAGUE_AVERAGES!$F$14:$H$43, 2, FALSE)</f>
        <v>0.47877500000000017</v>
      </c>
      <c r="BS30" s="5">
        <f>VLOOKUP(_2025teamgamelogs[[#This Row],[TEAM_NAME]], LEAGUE_AVERAGES!$F$14:$H$43, 3, FALSE)</f>
        <v>0.45407142857142868</v>
      </c>
      <c r="BT30" s="5">
        <f>VLOOKUP(_2025teamgamelogs[[#This Row],[TEAM_NAME]], LEAGUE_AVERAGES!$K$14:$M$43, 2, FALSE)</f>
        <v>0.59112459331758582</v>
      </c>
      <c r="BU30" s="5">
        <f>VLOOKUP(_2025teamgamelogs[[#This Row],[TEAM_NAME]], LEAGUE_AVERAGES!$K$14:$M$43, 3, FALSE)</f>
        <v>0.56254759440180246</v>
      </c>
    </row>
    <row r="31" spans="1:73" x14ac:dyDescent="0.2">
      <c r="A31" t="s">
        <v>59</v>
      </c>
      <c r="B31">
        <v>1610612764</v>
      </c>
      <c r="C31" t="s">
        <v>148</v>
      </c>
      <c r="D31" t="s">
        <v>149</v>
      </c>
      <c r="E31">
        <v>22400073</v>
      </c>
      <c r="F31" s="1">
        <v>45589</v>
      </c>
      <c r="G31" t="s">
        <v>150</v>
      </c>
      <c r="H31" t="s">
        <v>70</v>
      </c>
      <c r="I31">
        <v>48</v>
      </c>
      <c r="J31">
        <v>41</v>
      </c>
      <c r="K31">
        <v>95</v>
      </c>
      <c r="L31">
        <v>0.432</v>
      </c>
      <c r="M31">
        <v>7</v>
      </c>
      <c r="N31">
        <v>36</v>
      </c>
      <c r="O31">
        <v>0.19400000000000001</v>
      </c>
      <c r="P31">
        <v>13</v>
      </c>
      <c r="Q31">
        <v>18</v>
      </c>
      <c r="R31">
        <v>0.72199999999999998</v>
      </c>
      <c r="S31">
        <v>10</v>
      </c>
      <c r="T31">
        <v>30</v>
      </c>
      <c r="U31">
        <v>40</v>
      </c>
      <c r="V31">
        <v>27</v>
      </c>
      <c r="W31">
        <v>15</v>
      </c>
      <c r="X31">
        <v>9</v>
      </c>
      <c r="Y31">
        <v>6</v>
      </c>
      <c r="Z31">
        <v>3</v>
      </c>
      <c r="AA31">
        <v>19</v>
      </c>
      <c r="AB31">
        <v>19</v>
      </c>
      <c r="AC31">
        <v>102</v>
      </c>
      <c r="AD31">
        <v>-20</v>
      </c>
      <c r="AE31">
        <v>1</v>
      </c>
      <c r="AF31">
        <v>1231</v>
      </c>
      <c r="AG31">
        <v>1231</v>
      </c>
      <c r="AH31">
        <v>1231</v>
      </c>
      <c r="AI31">
        <v>121</v>
      </c>
      <c r="AJ31">
        <v>1234</v>
      </c>
      <c r="AK31">
        <v>477</v>
      </c>
      <c r="AL31">
        <v>1832</v>
      </c>
      <c r="AM31">
        <v>2338</v>
      </c>
      <c r="AN31">
        <v>1366</v>
      </c>
      <c r="AO31">
        <v>2405</v>
      </c>
      <c r="AP31">
        <v>1755</v>
      </c>
      <c r="AQ31">
        <v>1617</v>
      </c>
      <c r="AR31">
        <v>1787</v>
      </c>
      <c r="AS31">
        <v>1308</v>
      </c>
      <c r="AT31">
        <v>1652</v>
      </c>
      <c r="AU31">
        <v>1715</v>
      </c>
      <c r="AV31">
        <v>1013</v>
      </c>
      <c r="AW31">
        <v>1341</v>
      </c>
      <c r="AX31">
        <v>797</v>
      </c>
      <c r="AY31">
        <v>560</v>
      </c>
      <c r="AZ31">
        <v>384</v>
      </c>
      <c r="BA31">
        <v>1258</v>
      </c>
      <c r="BB31">
        <v>971</v>
      </c>
      <c r="BC31">
        <v>2003</v>
      </c>
      <c r="BD31">
        <v>2202</v>
      </c>
      <c r="BE31">
        <v>1</v>
      </c>
      <c r="BF31" t="s">
        <v>64</v>
      </c>
      <c r="BG31" t="s">
        <v>65</v>
      </c>
      <c r="BH31" t="s">
        <v>66</v>
      </c>
      <c r="BI31" s="4">
        <f xml:space="preserve"> _2025teamgamelogs[[#This Row],[FGA]] + (0.44 * _2025teamgamelogs[[#This Row],[FTA]]) + _2025teamgamelogs[[#This Row],[TOV]] - _2025teamgamelogs[[#This Row],[OREB]]</f>
        <v>107.92</v>
      </c>
      <c r="BJ31" s="3">
        <f>_2025teamgamelogs[[#This Row],[TOV]]/_2025teamgamelogs[[#This Row],[POSSESIONS]]</f>
        <v>0.13899184581171237</v>
      </c>
      <c r="BK31" s="4">
        <f>_2025teamgamelogs[[#This Row],[PTS]]/_2025teamgamelogs[[#This Row],[POSSESIONS]]</f>
        <v>0.94514455151964416</v>
      </c>
      <c r="BL31" s="4">
        <f xml:space="preserve"> 100 * _2025teamgamelogs[[#This Row],[POINTS_PER_POSSESSION]]</f>
        <v>94.514455151964412</v>
      </c>
      <c r="BM31" s="4">
        <f xml:space="preserve"> _2025teamgamelogs[[#This Row],[POSSESIONS]] / (_2025teamgamelogs[[#This Row],[MIN]]/48)</f>
        <v>107.92</v>
      </c>
      <c r="BN31" s="3">
        <f>_2025teamgamelogs[[#This Row],[PTS]] / (2 * (_2025teamgamelogs[[#This Row],[FGA]] + 0.44 * _2025teamgamelogs[[#This Row],[FTA]]))</f>
        <v>0.49553050913330743</v>
      </c>
      <c r="BO31" s="4">
        <f>VLOOKUP(_2025teamgamelogs[[#This Row],[MONTH]], LEAGUE_AVERAGES!$A$2:$B$8, 2, FALSE)</f>
        <v>109.7087350947031</v>
      </c>
      <c r="BP31" s="5">
        <f>VLOOKUP(_2025teamgamelogs[[#This Row],[TEAM_NAME]], LEAGUE_AVERAGES!$A$14:$C$43, 2, FALSE)</f>
        <v>0.32842499999999997</v>
      </c>
      <c r="BQ31" s="5">
        <f>VLOOKUP(_2025teamgamelogs[[#This Row],[TEAM_NAME]], LEAGUE_AVERAGES!$A$14:$C$43, 3, FALSE)</f>
        <v>0.33730952380952384</v>
      </c>
      <c r="BR31" s="5">
        <f>VLOOKUP(_2025teamgamelogs[[#This Row],[TEAM_NAME]], LEAGUE_AVERAGES!$F$14:$H$43, 2, FALSE)</f>
        <v>0.44209999999999994</v>
      </c>
      <c r="BS31" s="5">
        <f>VLOOKUP(_2025teamgamelogs[[#This Row],[TEAM_NAME]], LEAGUE_AVERAGES!$F$14:$H$43, 3, FALSE)</f>
        <v>0.4362619047619048</v>
      </c>
      <c r="BT31" s="5">
        <f>VLOOKUP(_2025teamgamelogs[[#This Row],[TEAM_NAME]], LEAGUE_AVERAGES!$K$14:$M$43, 2, FALSE)</f>
        <v>0.55099578881797462</v>
      </c>
      <c r="BU31" s="5">
        <f>VLOOKUP(_2025teamgamelogs[[#This Row],[TEAM_NAME]], LEAGUE_AVERAGES!$K$14:$M$43, 3, FALSE)</f>
        <v>0.54201342555394594</v>
      </c>
    </row>
    <row r="32" spans="1:73" x14ac:dyDescent="0.2">
      <c r="A32" t="s">
        <v>59</v>
      </c>
      <c r="B32">
        <v>1610612743</v>
      </c>
      <c r="C32" t="s">
        <v>151</v>
      </c>
      <c r="D32" t="s">
        <v>152</v>
      </c>
      <c r="E32">
        <v>22400075</v>
      </c>
      <c r="F32" s="1">
        <v>45589</v>
      </c>
      <c r="G32" t="s">
        <v>153</v>
      </c>
      <c r="H32" t="s">
        <v>70</v>
      </c>
      <c r="I32">
        <v>48</v>
      </c>
      <c r="J32">
        <v>35</v>
      </c>
      <c r="K32">
        <v>98</v>
      </c>
      <c r="L32">
        <v>0.35699999999999998</v>
      </c>
      <c r="M32">
        <v>7</v>
      </c>
      <c r="N32">
        <v>38</v>
      </c>
      <c r="O32">
        <v>0.184</v>
      </c>
      <c r="P32">
        <v>10</v>
      </c>
      <c r="Q32">
        <v>14</v>
      </c>
      <c r="R32">
        <v>0.71399999999999997</v>
      </c>
      <c r="S32">
        <v>17</v>
      </c>
      <c r="T32">
        <v>40</v>
      </c>
      <c r="U32">
        <v>57</v>
      </c>
      <c r="V32">
        <v>29</v>
      </c>
      <c r="W32">
        <v>16</v>
      </c>
      <c r="X32">
        <v>11</v>
      </c>
      <c r="Y32">
        <v>7</v>
      </c>
      <c r="Z32">
        <v>13</v>
      </c>
      <c r="AA32">
        <v>12</v>
      </c>
      <c r="AB32">
        <v>15</v>
      </c>
      <c r="AC32">
        <v>87</v>
      </c>
      <c r="AD32">
        <v>-15</v>
      </c>
      <c r="AE32">
        <v>1</v>
      </c>
      <c r="AF32">
        <v>1231</v>
      </c>
      <c r="AG32">
        <v>1231</v>
      </c>
      <c r="AH32">
        <v>1231</v>
      </c>
      <c r="AI32">
        <v>121</v>
      </c>
      <c r="AJ32">
        <v>2164</v>
      </c>
      <c r="AK32">
        <v>251</v>
      </c>
      <c r="AL32">
        <v>2409</v>
      </c>
      <c r="AM32">
        <v>2338</v>
      </c>
      <c r="AN32">
        <v>1078</v>
      </c>
      <c r="AO32">
        <v>2420</v>
      </c>
      <c r="AP32">
        <v>2148</v>
      </c>
      <c r="AQ32">
        <v>2113</v>
      </c>
      <c r="AR32">
        <v>1839</v>
      </c>
      <c r="AS32">
        <v>160</v>
      </c>
      <c r="AT32">
        <v>210</v>
      </c>
      <c r="AU32">
        <v>74</v>
      </c>
      <c r="AV32">
        <v>687</v>
      </c>
      <c r="AW32">
        <v>1583</v>
      </c>
      <c r="AX32">
        <v>346</v>
      </c>
      <c r="AY32">
        <v>346</v>
      </c>
      <c r="AZ32">
        <v>2444</v>
      </c>
      <c r="BA32">
        <v>92</v>
      </c>
      <c r="BB32">
        <v>1892</v>
      </c>
      <c r="BC32">
        <v>2421</v>
      </c>
      <c r="BD32">
        <v>2041</v>
      </c>
      <c r="BE32">
        <v>1</v>
      </c>
      <c r="BF32" t="s">
        <v>64</v>
      </c>
      <c r="BG32" t="s">
        <v>65</v>
      </c>
      <c r="BH32" t="s">
        <v>66</v>
      </c>
      <c r="BI32" s="4">
        <f xml:space="preserve"> _2025teamgamelogs[[#This Row],[FGA]] + (0.44 * _2025teamgamelogs[[#This Row],[FTA]]) + _2025teamgamelogs[[#This Row],[TOV]] - _2025teamgamelogs[[#This Row],[OREB]]</f>
        <v>103.16</v>
      </c>
      <c r="BJ32" s="3">
        <f>_2025teamgamelogs[[#This Row],[TOV]]/_2025teamgamelogs[[#This Row],[POSSESIONS]]</f>
        <v>0.15509887553315238</v>
      </c>
      <c r="BK32" s="4">
        <f>_2025teamgamelogs[[#This Row],[PTS]]/_2025teamgamelogs[[#This Row],[POSSESIONS]]</f>
        <v>0.84335013571151607</v>
      </c>
      <c r="BL32" s="4">
        <f xml:space="preserve"> 100 * _2025teamgamelogs[[#This Row],[POINTS_PER_POSSESSION]]</f>
        <v>84.335013571151606</v>
      </c>
      <c r="BM32" s="4">
        <f xml:space="preserve"> _2025teamgamelogs[[#This Row],[POSSESIONS]] / (_2025teamgamelogs[[#This Row],[MIN]]/48)</f>
        <v>103.16</v>
      </c>
      <c r="BN32" s="3">
        <f>_2025teamgamelogs[[#This Row],[PTS]] / (2 * (_2025teamgamelogs[[#This Row],[FGA]] + 0.44 * _2025teamgamelogs[[#This Row],[FTA]]))</f>
        <v>0.41762672811059909</v>
      </c>
      <c r="BO32" s="4">
        <f>VLOOKUP(_2025teamgamelogs[[#This Row],[MONTH]], LEAGUE_AVERAGES!$A$2:$B$8, 2, FALSE)</f>
        <v>109.7087350947031</v>
      </c>
      <c r="BP32" s="5">
        <f>VLOOKUP(_2025teamgamelogs[[#This Row],[TEAM_NAME]], LEAGUE_AVERAGES!$A$14:$C$43, 2, FALSE)</f>
        <v>0.39036585365853654</v>
      </c>
      <c r="BQ32" s="5">
        <f>VLOOKUP(_2025teamgamelogs[[#This Row],[TEAM_NAME]], LEAGUE_AVERAGES!$A$14:$C$43, 3, FALSE)</f>
        <v>0.36282926829268303</v>
      </c>
      <c r="BR32" s="5">
        <f>VLOOKUP(_2025teamgamelogs[[#This Row],[TEAM_NAME]], LEAGUE_AVERAGES!$F$14:$H$43, 2, FALSE)</f>
        <v>0.50741463414634147</v>
      </c>
      <c r="BS32" s="5">
        <f>VLOOKUP(_2025teamgamelogs[[#This Row],[TEAM_NAME]], LEAGUE_AVERAGES!$F$14:$H$43, 3, FALSE)</f>
        <v>0.50717073170731708</v>
      </c>
      <c r="BT32" s="5">
        <f>VLOOKUP(_2025teamgamelogs[[#This Row],[TEAM_NAME]], LEAGUE_AVERAGES!$K$14:$M$43, 2, FALSE)</f>
        <v>0.61183675116028358</v>
      </c>
      <c r="BU32" s="5">
        <f>VLOOKUP(_2025teamgamelogs[[#This Row],[TEAM_NAME]], LEAGUE_AVERAGES!$K$14:$M$43, 3, FALSE)</f>
        <v>0.59871853787111373</v>
      </c>
    </row>
    <row r="33" spans="1:73" x14ac:dyDescent="0.2">
      <c r="A33" t="s">
        <v>59</v>
      </c>
      <c r="B33">
        <v>1610612742</v>
      </c>
      <c r="C33" t="s">
        <v>154</v>
      </c>
      <c r="D33" t="s">
        <v>155</v>
      </c>
      <c r="E33">
        <v>22400074</v>
      </c>
      <c r="F33" s="1">
        <v>45589</v>
      </c>
      <c r="G33" t="s">
        <v>156</v>
      </c>
      <c r="H33" t="s">
        <v>63</v>
      </c>
      <c r="I33">
        <v>48</v>
      </c>
      <c r="J33">
        <v>42</v>
      </c>
      <c r="K33">
        <v>102</v>
      </c>
      <c r="L33">
        <v>0.41199999999999998</v>
      </c>
      <c r="M33">
        <v>19</v>
      </c>
      <c r="N33">
        <v>44</v>
      </c>
      <c r="O33">
        <v>0.432</v>
      </c>
      <c r="P33">
        <v>17</v>
      </c>
      <c r="Q33">
        <v>23</v>
      </c>
      <c r="R33">
        <v>0.73899999999999999</v>
      </c>
      <c r="S33">
        <v>17</v>
      </c>
      <c r="T33">
        <v>33</v>
      </c>
      <c r="U33">
        <v>50</v>
      </c>
      <c r="V33">
        <v>27</v>
      </c>
      <c r="W33">
        <v>10</v>
      </c>
      <c r="X33">
        <v>9</v>
      </c>
      <c r="Y33">
        <v>5</v>
      </c>
      <c r="Z33">
        <v>5</v>
      </c>
      <c r="AA33">
        <v>21</v>
      </c>
      <c r="AB33">
        <v>18</v>
      </c>
      <c r="AC33">
        <v>120</v>
      </c>
      <c r="AD33">
        <v>11</v>
      </c>
      <c r="AE33">
        <v>1</v>
      </c>
      <c r="AF33">
        <v>1</v>
      </c>
      <c r="AG33">
        <v>1</v>
      </c>
      <c r="AH33">
        <v>1</v>
      </c>
      <c r="AI33">
        <v>121</v>
      </c>
      <c r="AJ33">
        <v>1068</v>
      </c>
      <c r="AK33">
        <v>96</v>
      </c>
      <c r="AL33">
        <v>2077</v>
      </c>
      <c r="AM33">
        <v>182</v>
      </c>
      <c r="AN33">
        <v>384</v>
      </c>
      <c r="AO33">
        <v>449</v>
      </c>
      <c r="AP33">
        <v>1052</v>
      </c>
      <c r="AQ33">
        <v>899</v>
      </c>
      <c r="AR33">
        <v>1655</v>
      </c>
      <c r="AS33">
        <v>160</v>
      </c>
      <c r="AT33">
        <v>1131</v>
      </c>
      <c r="AU33">
        <v>427</v>
      </c>
      <c r="AV33">
        <v>1013</v>
      </c>
      <c r="AW33">
        <v>264</v>
      </c>
      <c r="AX33">
        <v>797</v>
      </c>
      <c r="AY33">
        <v>889</v>
      </c>
      <c r="AZ33">
        <v>1188</v>
      </c>
      <c r="BA33">
        <v>1694</v>
      </c>
      <c r="BB33">
        <v>1204</v>
      </c>
      <c r="BC33">
        <v>735</v>
      </c>
      <c r="BD33">
        <v>563</v>
      </c>
      <c r="BE33">
        <v>1</v>
      </c>
      <c r="BF33" t="s">
        <v>64</v>
      </c>
      <c r="BG33" t="s">
        <v>65</v>
      </c>
      <c r="BH33" t="s">
        <v>66</v>
      </c>
      <c r="BI33" s="4">
        <f xml:space="preserve"> _2025teamgamelogs[[#This Row],[FGA]] + (0.44 * _2025teamgamelogs[[#This Row],[FTA]]) + _2025teamgamelogs[[#This Row],[TOV]] - _2025teamgamelogs[[#This Row],[OREB]]</f>
        <v>105.12</v>
      </c>
      <c r="BJ33" s="3">
        <f>_2025teamgamelogs[[#This Row],[TOV]]/_2025teamgamelogs[[#This Row],[POSSESIONS]]</f>
        <v>9.5129375951293754E-2</v>
      </c>
      <c r="BK33" s="4">
        <f>_2025teamgamelogs[[#This Row],[PTS]]/_2025teamgamelogs[[#This Row],[POSSESIONS]]</f>
        <v>1.1415525114155252</v>
      </c>
      <c r="BL33" s="4">
        <f xml:space="preserve"> 100 * _2025teamgamelogs[[#This Row],[POINTS_PER_POSSESSION]]</f>
        <v>114.15525114155251</v>
      </c>
      <c r="BM33" s="4">
        <f xml:space="preserve"> _2025teamgamelogs[[#This Row],[POSSESIONS]] / (_2025teamgamelogs[[#This Row],[MIN]]/48)</f>
        <v>105.12</v>
      </c>
      <c r="BN33" s="3">
        <f>_2025teamgamelogs[[#This Row],[PTS]] / (2 * (_2025teamgamelogs[[#This Row],[FGA]] + 0.44 * _2025teamgamelogs[[#This Row],[FTA]]))</f>
        <v>0.53514092044238315</v>
      </c>
      <c r="BO33" s="4">
        <f>VLOOKUP(_2025teamgamelogs[[#This Row],[MONTH]], LEAGUE_AVERAGES!$A$2:$B$8, 2, FALSE)</f>
        <v>109.7087350947031</v>
      </c>
      <c r="BP33" s="5">
        <f>VLOOKUP(_2025teamgamelogs[[#This Row],[TEAM_NAME]], LEAGUE_AVERAGES!$A$14:$C$43, 2, FALSE)</f>
        <v>0.362375</v>
      </c>
      <c r="BQ33" s="5">
        <f>VLOOKUP(_2025teamgamelogs[[#This Row],[TEAM_NAME]], LEAGUE_AVERAGES!$A$14:$C$43, 3, FALSE)</f>
        <v>0.36252380952380958</v>
      </c>
      <c r="BR33" s="5">
        <f>VLOOKUP(_2025teamgamelogs[[#This Row],[TEAM_NAME]], LEAGUE_AVERAGES!$F$14:$H$43, 2, FALSE)</f>
        <v>0.47777500000000001</v>
      </c>
      <c r="BS33" s="5">
        <f>VLOOKUP(_2025teamgamelogs[[#This Row],[TEAM_NAME]], LEAGUE_AVERAGES!$F$14:$H$43, 3, FALSE)</f>
        <v>0.48176190476190472</v>
      </c>
      <c r="BT33" s="5">
        <f>VLOOKUP(_2025teamgamelogs[[#This Row],[TEAM_NAME]], LEAGUE_AVERAGES!$K$14:$M$43, 2, FALSE)</f>
        <v>0.58283558931438928</v>
      </c>
      <c r="BU33" s="5">
        <f>VLOOKUP(_2025teamgamelogs[[#This Row],[TEAM_NAME]], LEAGUE_AVERAGES!$K$14:$M$43, 3, FALSE)</f>
        <v>0.5856179003364903</v>
      </c>
    </row>
    <row r="34" spans="1:73" x14ac:dyDescent="0.2">
      <c r="A34" t="s">
        <v>59</v>
      </c>
      <c r="B34">
        <v>1610612753</v>
      </c>
      <c r="C34" t="s">
        <v>83</v>
      </c>
      <c r="D34" t="s">
        <v>84</v>
      </c>
      <c r="E34">
        <v>22400077</v>
      </c>
      <c r="F34" s="1">
        <v>45590</v>
      </c>
      <c r="G34" t="s">
        <v>157</v>
      </c>
      <c r="H34" t="s">
        <v>63</v>
      </c>
      <c r="I34">
        <v>48</v>
      </c>
      <c r="J34">
        <v>39</v>
      </c>
      <c r="K34">
        <v>75</v>
      </c>
      <c r="L34">
        <v>0.52</v>
      </c>
      <c r="M34">
        <v>15</v>
      </c>
      <c r="N34">
        <v>30</v>
      </c>
      <c r="O34">
        <v>0.5</v>
      </c>
      <c r="P34">
        <v>23</v>
      </c>
      <c r="Q34">
        <v>33</v>
      </c>
      <c r="R34">
        <v>0.69699999999999995</v>
      </c>
      <c r="S34">
        <v>5</v>
      </c>
      <c r="T34">
        <v>34</v>
      </c>
      <c r="U34">
        <v>39</v>
      </c>
      <c r="V34">
        <v>28</v>
      </c>
      <c r="W34">
        <v>13</v>
      </c>
      <c r="X34">
        <v>10</v>
      </c>
      <c r="Y34">
        <v>7</v>
      </c>
      <c r="Z34">
        <v>3</v>
      </c>
      <c r="AA34">
        <v>19</v>
      </c>
      <c r="AB34">
        <v>31</v>
      </c>
      <c r="AC34">
        <v>116</v>
      </c>
      <c r="AD34">
        <v>15</v>
      </c>
      <c r="AE34">
        <v>1</v>
      </c>
      <c r="AF34">
        <v>1</v>
      </c>
      <c r="AG34">
        <v>1</v>
      </c>
      <c r="AH34">
        <v>1</v>
      </c>
      <c r="AI34">
        <v>121</v>
      </c>
      <c r="AJ34">
        <v>1609</v>
      </c>
      <c r="AK34">
        <v>2395</v>
      </c>
      <c r="AL34">
        <v>405</v>
      </c>
      <c r="AM34">
        <v>733</v>
      </c>
      <c r="AN34">
        <v>2077</v>
      </c>
      <c r="AO34">
        <v>94</v>
      </c>
      <c r="AP34">
        <v>314</v>
      </c>
      <c r="AQ34">
        <v>134</v>
      </c>
      <c r="AR34">
        <v>1968</v>
      </c>
      <c r="AS34">
        <v>2299</v>
      </c>
      <c r="AT34">
        <v>926</v>
      </c>
      <c r="AU34">
        <v>1833</v>
      </c>
      <c r="AV34">
        <v>840</v>
      </c>
      <c r="AW34">
        <v>850</v>
      </c>
      <c r="AX34">
        <v>539</v>
      </c>
      <c r="AY34">
        <v>346</v>
      </c>
      <c r="AZ34">
        <v>384</v>
      </c>
      <c r="BA34">
        <v>1258</v>
      </c>
      <c r="BB34">
        <v>11</v>
      </c>
      <c r="BC34">
        <v>1025</v>
      </c>
      <c r="BD34">
        <v>376</v>
      </c>
      <c r="BE34">
        <v>1</v>
      </c>
      <c r="BF34" t="s">
        <v>64</v>
      </c>
      <c r="BG34" t="s">
        <v>65</v>
      </c>
      <c r="BH34" t="s">
        <v>66</v>
      </c>
      <c r="BI34" s="4">
        <f xml:space="preserve"> _2025teamgamelogs[[#This Row],[FGA]] + (0.44 * _2025teamgamelogs[[#This Row],[FTA]]) + _2025teamgamelogs[[#This Row],[TOV]] - _2025teamgamelogs[[#This Row],[OREB]]</f>
        <v>97.52</v>
      </c>
      <c r="BJ34" s="3">
        <f>_2025teamgamelogs[[#This Row],[TOV]]/_2025teamgamelogs[[#This Row],[POSSESIONS]]</f>
        <v>0.13330598851517639</v>
      </c>
      <c r="BK34" s="4">
        <f>_2025teamgamelogs[[#This Row],[PTS]]/_2025teamgamelogs[[#This Row],[POSSESIONS]]</f>
        <v>1.1894995898277276</v>
      </c>
      <c r="BL34" s="4">
        <f xml:space="preserve"> 100 * _2025teamgamelogs[[#This Row],[POINTS_PER_POSSESSION]]</f>
        <v>118.94995898277276</v>
      </c>
      <c r="BM34" s="4">
        <f xml:space="preserve"> _2025teamgamelogs[[#This Row],[POSSESIONS]] / (_2025teamgamelogs[[#This Row],[MIN]]/48)</f>
        <v>97.52</v>
      </c>
      <c r="BN34" s="3">
        <f>_2025teamgamelogs[[#This Row],[PTS]] / (2 * (_2025teamgamelogs[[#This Row],[FGA]] + 0.44 * _2025teamgamelogs[[#This Row],[FTA]]))</f>
        <v>0.64789991063449515</v>
      </c>
      <c r="BO34" s="4">
        <f>VLOOKUP(_2025teamgamelogs[[#This Row],[MONTH]], LEAGUE_AVERAGES!$A$2:$B$8, 2, FALSE)</f>
        <v>109.7087350947031</v>
      </c>
      <c r="BP34" s="5">
        <f>VLOOKUP(_2025teamgamelogs[[#This Row],[TEAM_NAME]], LEAGUE_AVERAGES!$A$14:$C$43, 2, FALSE)</f>
        <v>0.32192682926829269</v>
      </c>
      <c r="BQ34" s="5">
        <f>VLOOKUP(_2025teamgamelogs[[#This Row],[TEAM_NAME]], LEAGUE_AVERAGES!$A$14:$C$43, 3, FALSE)</f>
        <v>0.31129268292682932</v>
      </c>
      <c r="BR34" s="5">
        <f>VLOOKUP(_2025teamgamelogs[[#This Row],[TEAM_NAME]], LEAGUE_AVERAGES!$F$14:$H$43, 2, FALSE)</f>
        <v>0.44641463414634147</v>
      </c>
      <c r="BS34" s="5">
        <f>VLOOKUP(_2025teamgamelogs[[#This Row],[TEAM_NAME]], LEAGUE_AVERAGES!$F$14:$H$43, 3, FALSE)</f>
        <v>0.44524390243902434</v>
      </c>
      <c r="BT34" s="5">
        <f>VLOOKUP(_2025teamgamelogs[[#This Row],[TEAM_NAME]], LEAGUE_AVERAGES!$K$14:$M$43, 2, FALSE)</f>
        <v>0.55194019912665027</v>
      </c>
      <c r="BU34" s="5">
        <f>VLOOKUP(_2025teamgamelogs[[#This Row],[TEAM_NAME]], LEAGUE_AVERAGES!$K$14:$M$43, 3, FALSE)</f>
        <v>0.54874950227645525</v>
      </c>
    </row>
    <row r="35" spans="1:73" x14ac:dyDescent="0.2">
      <c r="A35" t="s">
        <v>59</v>
      </c>
      <c r="B35">
        <v>1610612747</v>
      </c>
      <c r="C35" t="s">
        <v>60</v>
      </c>
      <c r="D35" t="s">
        <v>61</v>
      </c>
      <c r="E35">
        <v>22400085</v>
      </c>
      <c r="F35" s="1">
        <v>45590</v>
      </c>
      <c r="G35" t="s">
        <v>158</v>
      </c>
      <c r="H35" t="s">
        <v>63</v>
      </c>
      <c r="I35">
        <v>48</v>
      </c>
      <c r="J35">
        <v>40</v>
      </c>
      <c r="K35">
        <v>75</v>
      </c>
      <c r="L35">
        <v>0.53300000000000003</v>
      </c>
      <c r="M35">
        <v>14</v>
      </c>
      <c r="N35">
        <v>27</v>
      </c>
      <c r="O35">
        <v>0.51900000000000002</v>
      </c>
      <c r="P35">
        <v>29</v>
      </c>
      <c r="Q35">
        <v>39</v>
      </c>
      <c r="R35">
        <v>0.74399999999999999</v>
      </c>
      <c r="S35">
        <v>6</v>
      </c>
      <c r="T35">
        <v>31</v>
      </c>
      <c r="U35">
        <v>37</v>
      </c>
      <c r="V35">
        <v>33</v>
      </c>
      <c r="W35">
        <v>13</v>
      </c>
      <c r="X35">
        <v>10</v>
      </c>
      <c r="Y35">
        <v>5</v>
      </c>
      <c r="Z35">
        <v>4</v>
      </c>
      <c r="AA35">
        <v>18</v>
      </c>
      <c r="AB35">
        <v>26</v>
      </c>
      <c r="AC35">
        <v>123</v>
      </c>
      <c r="AD35">
        <v>7</v>
      </c>
      <c r="AE35">
        <v>1</v>
      </c>
      <c r="AF35">
        <v>1</v>
      </c>
      <c r="AG35">
        <v>1</v>
      </c>
      <c r="AH35">
        <v>1</v>
      </c>
      <c r="AI35">
        <v>121</v>
      </c>
      <c r="AJ35">
        <v>1438</v>
      </c>
      <c r="AK35">
        <v>2395</v>
      </c>
      <c r="AL35">
        <v>274</v>
      </c>
      <c r="AM35">
        <v>934</v>
      </c>
      <c r="AN35">
        <v>2292</v>
      </c>
      <c r="AO35">
        <v>65</v>
      </c>
      <c r="AP35">
        <v>56</v>
      </c>
      <c r="AQ35">
        <v>28</v>
      </c>
      <c r="AR35">
        <v>1633</v>
      </c>
      <c r="AS35">
        <v>2189</v>
      </c>
      <c r="AT35">
        <v>1488</v>
      </c>
      <c r="AU35">
        <v>2073</v>
      </c>
      <c r="AV35">
        <v>240</v>
      </c>
      <c r="AW35">
        <v>850</v>
      </c>
      <c r="AX35">
        <v>539</v>
      </c>
      <c r="AY35">
        <v>889</v>
      </c>
      <c r="AZ35">
        <v>750</v>
      </c>
      <c r="BA35">
        <v>1018</v>
      </c>
      <c r="BB35">
        <v>94</v>
      </c>
      <c r="BC35">
        <v>549</v>
      </c>
      <c r="BD35">
        <v>795</v>
      </c>
      <c r="BE35">
        <v>1</v>
      </c>
      <c r="BF35" t="s">
        <v>64</v>
      </c>
      <c r="BG35" t="s">
        <v>65</v>
      </c>
      <c r="BH35" t="s">
        <v>66</v>
      </c>
      <c r="BI35" s="4">
        <f xml:space="preserve"> _2025teamgamelogs[[#This Row],[FGA]] + (0.44 * _2025teamgamelogs[[#This Row],[FTA]]) + _2025teamgamelogs[[#This Row],[TOV]] - _2025teamgamelogs[[#This Row],[OREB]]</f>
        <v>99.16</v>
      </c>
      <c r="BJ35" s="3">
        <f>_2025teamgamelogs[[#This Row],[TOV]]/_2025teamgamelogs[[#This Row],[POSSESIONS]]</f>
        <v>0.13110125050423557</v>
      </c>
      <c r="BK35" s="4">
        <f>_2025teamgamelogs[[#This Row],[PTS]]/_2025teamgamelogs[[#This Row],[POSSESIONS]]</f>
        <v>1.2404195240016136</v>
      </c>
      <c r="BL35" s="4">
        <f xml:space="preserve"> 100 * _2025teamgamelogs[[#This Row],[POINTS_PER_POSSESSION]]</f>
        <v>124.04195240016136</v>
      </c>
      <c r="BM35" s="4">
        <f xml:space="preserve"> _2025teamgamelogs[[#This Row],[POSSESIONS]] / (_2025teamgamelogs[[#This Row],[MIN]]/48)</f>
        <v>99.16</v>
      </c>
      <c r="BN35" s="3">
        <f>_2025teamgamelogs[[#This Row],[PTS]] / (2 * (_2025teamgamelogs[[#This Row],[FGA]] + 0.44 * _2025teamgamelogs[[#This Row],[FTA]]))</f>
        <v>0.66731770833333337</v>
      </c>
      <c r="BO35" s="4">
        <f>VLOOKUP(_2025teamgamelogs[[#This Row],[MONTH]], LEAGUE_AVERAGES!$A$2:$B$8, 2, FALSE)</f>
        <v>109.7087350947031</v>
      </c>
      <c r="BP35" s="5">
        <f>VLOOKUP(_2025teamgamelogs[[#This Row],[TEAM_NAME]], LEAGUE_AVERAGES!$A$14:$C$43, 2, FALSE)</f>
        <v>0.37419512195121946</v>
      </c>
      <c r="BQ35" s="5">
        <f>VLOOKUP(_2025teamgamelogs[[#This Row],[TEAM_NAME]], LEAGUE_AVERAGES!$A$14:$C$43, 3, FALSE)</f>
        <v>0.35536585365853657</v>
      </c>
      <c r="BR35" s="5">
        <f>VLOOKUP(_2025teamgamelogs[[#This Row],[TEAM_NAME]], LEAGUE_AVERAGES!$F$14:$H$43, 2, FALSE)</f>
        <v>0.48560975609756091</v>
      </c>
      <c r="BS35" s="5">
        <f>VLOOKUP(_2025teamgamelogs[[#This Row],[TEAM_NAME]], LEAGUE_AVERAGES!$F$14:$H$43, 3, FALSE)</f>
        <v>0.47373170731707315</v>
      </c>
      <c r="BT35" s="5">
        <f>VLOOKUP(_2025teamgamelogs[[#This Row],[TEAM_NAME]], LEAGUE_AVERAGES!$K$14:$M$43, 2, FALSE)</f>
        <v>0.60200661119778875</v>
      </c>
      <c r="BU35" s="5">
        <f>VLOOKUP(_2025teamgamelogs[[#This Row],[TEAM_NAME]], LEAGUE_AVERAGES!$K$14:$M$43, 3, FALSE)</f>
        <v>0.58416138772693449</v>
      </c>
    </row>
    <row r="36" spans="1:73" x14ac:dyDescent="0.2">
      <c r="A36" t="s">
        <v>59</v>
      </c>
      <c r="B36">
        <v>1610612740</v>
      </c>
      <c r="C36" t="s">
        <v>77</v>
      </c>
      <c r="D36" t="s">
        <v>78</v>
      </c>
      <c r="E36">
        <v>22400086</v>
      </c>
      <c r="F36" s="1">
        <v>45590</v>
      </c>
      <c r="G36" t="s">
        <v>159</v>
      </c>
      <c r="H36" t="s">
        <v>63</v>
      </c>
      <c r="I36">
        <v>48</v>
      </c>
      <c r="J36">
        <v>36</v>
      </c>
      <c r="K36">
        <v>86</v>
      </c>
      <c r="L36">
        <v>0.41899999999999998</v>
      </c>
      <c r="M36">
        <v>12</v>
      </c>
      <c r="N36">
        <v>32</v>
      </c>
      <c r="O36">
        <v>0.375</v>
      </c>
      <c r="P36">
        <v>21</v>
      </c>
      <c r="Q36">
        <v>31</v>
      </c>
      <c r="R36">
        <v>0.67700000000000005</v>
      </c>
      <c r="S36">
        <v>11</v>
      </c>
      <c r="T36">
        <v>33</v>
      </c>
      <c r="U36">
        <v>44</v>
      </c>
      <c r="V36">
        <v>25</v>
      </c>
      <c r="W36">
        <v>14</v>
      </c>
      <c r="X36">
        <v>12</v>
      </c>
      <c r="Y36">
        <v>8</v>
      </c>
      <c r="Z36">
        <v>11</v>
      </c>
      <c r="AA36">
        <v>22</v>
      </c>
      <c r="AB36">
        <v>22</v>
      </c>
      <c r="AC36">
        <v>105</v>
      </c>
      <c r="AD36">
        <v>2</v>
      </c>
      <c r="AE36">
        <v>1</v>
      </c>
      <c r="AF36">
        <v>1</v>
      </c>
      <c r="AG36">
        <v>1</v>
      </c>
      <c r="AH36">
        <v>1</v>
      </c>
      <c r="AI36">
        <v>121</v>
      </c>
      <c r="AJ36">
        <v>2070</v>
      </c>
      <c r="AK36">
        <v>1580</v>
      </c>
      <c r="AL36">
        <v>1994</v>
      </c>
      <c r="AM36">
        <v>1413</v>
      </c>
      <c r="AN36">
        <v>1863</v>
      </c>
      <c r="AO36">
        <v>1024</v>
      </c>
      <c r="AP36">
        <v>506</v>
      </c>
      <c r="AQ36">
        <v>202</v>
      </c>
      <c r="AR36">
        <v>2093</v>
      </c>
      <c r="AS36">
        <v>1051</v>
      </c>
      <c r="AT36">
        <v>1131</v>
      </c>
      <c r="AU36">
        <v>1127</v>
      </c>
      <c r="AV36">
        <v>1358</v>
      </c>
      <c r="AW36">
        <v>1092</v>
      </c>
      <c r="AX36">
        <v>217</v>
      </c>
      <c r="AY36">
        <v>187</v>
      </c>
      <c r="AZ36">
        <v>2405</v>
      </c>
      <c r="BA36">
        <v>1887</v>
      </c>
      <c r="BB36">
        <v>416</v>
      </c>
      <c r="BC36">
        <v>1790</v>
      </c>
      <c r="BD36">
        <v>1106</v>
      </c>
      <c r="BE36">
        <v>1</v>
      </c>
      <c r="BF36" t="s">
        <v>71</v>
      </c>
      <c r="BG36" t="s">
        <v>65</v>
      </c>
      <c r="BH36" t="s">
        <v>66</v>
      </c>
      <c r="BI36" s="4">
        <f xml:space="preserve"> _2025teamgamelogs[[#This Row],[FGA]] + (0.44 * _2025teamgamelogs[[#This Row],[FTA]]) + _2025teamgamelogs[[#This Row],[TOV]] - _2025teamgamelogs[[#This Row],[OREB]]</f>
        <v>102.64</v>
      </c>
      <c r="BJ36" s="3">
        <f>_2025teamgamelogs[[#This Row],[TOV]]/_2025teamgamelogs[[#This Row],[POSSESIONS]]</f>
        <v>0.13639906469212781</v>
      </c>
      <c r="BK36" s="4">
        <f>_2025teamgamelogs[[#This Row],[PTS]]/_2025teamgamelogs[[#This Row],[POSSESIONS]]</f>
        <v>1.0229929851909587</v>
      </c>
      <c r="BL36" s="4">
        <f xml:space="preserve"> 100 * _2025teamgamelogs[[#This Row],[POINTS_PER_POSSESSION]]</f>
        <v>102.29929851909587</v>
      </c>
      <c r="BM36" s="4">
        <f xml:space="preserve"> _2025teamgamelogs[[#This Row],[POSSESIONS]] / (_2025teamgamelogs[[#This Row],[MIN]]/48)</f>
        <v>102.64</v>
      </c>
      <c r="BN36" s="3">
        <f>_2025teamgamelogs[[#This Row],[PTS]] / (2 * (_2025teamgamelogs[[#This Row],[FGA]] + 0.44 * _2025teamgamelogs[[#This Row],[FTA]]))</f>
        <v>0.52689682858289844</v>
      </c>
      <c r="BO36" s="4">
        <f>VLOOKUP(_2025teamgamelogs[[#This Row],[MONTH]], LEAGUE_AVERAGES!$A$2:$B$8, 2, FALSE)</f>
        <v>109.7087350947031</v>
      </c>
      <c r="BP36" s="5">
        <f>VLOOKUP(_2025teamgamelogs[[#This Row],[TEAM_NAME]], LEAGUE_AVERAGES!$A$14:$C$43, 2, FALSE)</f>
        <v>0.35068292682926827</v>
      </c>
      <c r="BQ36" s="5">
        <f>VLOOKUP(_2025teamgamelogs[[#This Row],[TEAM_NAME]], LEAGUE_AVERAGES!$A$14:$C$43, 3, FALSE)</f>
        <v>0.33902439024390252</v>
      </c>
      <c r="BR36" s="5">
        <f>VLOOKUP(_2025teamgamelogs[[#This Row],[TEAM_NAME]], LEAGUE_AVERAGES!$F$14:$H$43, 2, FALSE)</f>
        <v>0.44770731707317085</v>
      </c>
      <c r="BS36" s="5">
        <f>VLOOKUP(_2025teamgamelogs[[#This Row],[TEAM_NAME]], LEAGUE_AVERAGES!$F$14:$H$43, 3, FALSE)</f>
        <v>0.45721951219512191</v>
      </c>
      <c r="BT36" s="5">
        <f>VLOOKUP(_2025teamgamelogs[[#This Row],[TEAM_NAME]], LEAGUE_AVERAGES!$K$14:$M$43, 2, FALSE)</f>
        <v>0.55230036801172144</v>
      </c>
      <c r="BU36" s="5">
        <f>VLOOKUP(_2025teamgamelogs[[#This Row],[TEAM_NAME]], LEAGUE_AVERAGES!$K$14:$M$43, 3, FALSE)</f>
        <v>0.55239725408654039</v>
      </c>
    </row>
    <row r="37" spans="1:73" x14ac:dyDescent="0.2">
      <c r="A37" t="s">
        <v>59</v>
      </c>
      <c r="B37">
        <v>1610612762</v>
      </c>
      <c r="C37" t="s">
        <v>125</v>
      </c>
      <c r="D37" t="s">
        <v>126</v>
      </c>
      <c r="E37">
        <v>22400084</v>
      </c>
      <c r="F37" s="1">
        <v>45590</v>
      </c>
      <c r="G37" t="s">
        <v>160</v>
      </c>
      <c r="H37" t="s">
        <v>70</v>
      </c>
      <c r="I37">
        <v>48</v>
      </c>
      <c r="J37">
        <v>29</v>
      </c>
      <c r="K37">
        <v>92</v>
      </c>
      <c r="L37">
        <v>0.315</v>
      </c>
      <c r="M37">
        <v>9</v>
      </c>
      <c r="N37">
        <v>42</v>
      </c>
      <c r="O37">
        <v>0.214</v>
      </c>
      <c r="P37">
        <v>19</v>
      </c>
      <c r="Q37">
        <v>26</v>
      </c>
      <c r="R37">
        <v>0.73099999999999998</v>
      </c>
      <c r="S37">
        <v>14</v>
      </c>
      <c r="T37">
        <v>31</v>
      </c>
      <c r="U37">
        <v>45</v>
      </c>
      <c r="V37">
        <v>18</v>
      </c>
      <c r="W37">
        <v>22</v>
      </c>
      <c r="X37">
        <v>8</v>
      </c>
      <c r="Y37">
        <v>5</v>
      </c>
      <c r="Z37">
        <v>6</v>
      </c>
      <c r="AA37">
        <v>11</v>
      </c>
      <c r="AB37">
        <v>25</v>
      </c>
      <c r="AC37">
        <v>86</v>
      </c>
      <c r="AD37">
        <v>-41</v>
      </c>
      <c r="AE37">
        <v>1</v>
      </c>
      <c r="AF37">
        <v>1231</v>
      </c>
      <c r="AG37">
        <v>1231</v>
      </c>
      <c r="AH37">
        <v>1231</v>
      </c>
      <c r="AI37">
        <v>121</v>
      </c>
      <c r="AJ37">
        <v>2442</v>
      </c>
      <c r="AK37">
        <v>768</v>
      </c>
      <c r="AL37">
        <v>2456</v>
      </c>
      <c r="AM37">
        <v>2097</v>
      </c>
      <c r="AN37">
        <v>568</v>
      </c>
      <c r="AO37">
        <v>2374</v>
      </c>
      <c r="AP37">
        <v>756</v>
      </c>
      <c r="AQ37">
        <v>570</v>
      </c>
      <c r="AR37">
        <v>1731</v>
      </c>
      <c r="AS37">
        <v>466</v>
      </c>
      <c r="AT37">
        <v>1488</v>
      </c>
      <c r="AU37">
        <v>976</v>
      </c>
      <c r="AV37">
        <v>2327</v>
      </c>
      <c r="AW37">
        <v>2345</v>
      </c>
      <c r="AX37">
        <v>1073</v>
      </c>
      <c r="AY37">
        <v>889</v>
      </c>
      <c r="AZ37">
        <v>1573</v>
      </c>
      <c r="BA37">
        <v>52</v>
      </c>
      <c r="BB37">
        <v>143</v>
      </c>
      <c r="BC37">
        <v>2427</v>
      </c>
      <c r="BD37">
        <v>2443</v>
      </c>
      <c r="BE37">
        <v>1</v>
      </c>
      <c r="BF37" t="s">
        <v>64</v>
      </c>
      <c r="BG37" t="s">
        <v>65</v>
      </c>
      <c r="BH37" t="s">
        <v>66</v>
      </c>
      <c r="BI37" s="4">
        <f xml:space="preserve"> _2025teamgamelogs[[#This Row],[FGA]] + (0.44 * _2025teamgamelogs[[#This Row],[FTA]]) + _2025teamgamelogs[[#This Row],[TOV]] - _2025teamgamelogs[[#This Row],[OREB]]</f>
        <v>111.44</v>
      </c>
      <c r="BJ37" s="3">
        <f>_2025teamgamelogs[[#This Row],[TOV]]/_2025teamgamelogs[[#This Row],[POSSESIONS]]</f>
        <v>0.19741564967695621</v>
      </c>
      <c r="BK37" s="4">
        <f>_2025teamgamelogs[[#This Row],[PTS]]/_2025teamgamelogs[[#This Row],[POSSESIONS]]</f>
        <v>0.77171572146446521</v>
      </c>
      <c r="BL37" s="4">
        <f xml:space="preserve"> 100 * _2025teamgamelogs[[#This Row],[POINTS_PER_POSSESSION]]</f>
        <v>77.171572146446522</v>
      </c>
      <c r="BM37" s="4">
        <f xml:space="preserve"> _2025teamgamelogs[[#This Row],[POSSESIONS]] / (_2025teamgamelogs[[#This Row],[MIN]]/48)</f>
        <v>111.44</v>
      </c>
      <c r="BN37" s="3">
        <f>_2025teamgamelogs[[#This Row],[PTS]] / (2 * (_2025teamgamelogs[[#This Row],[FGA]] + 0.44 * _2025teamgamelogs[[#This Row],[FTA]]))</f>
        <v>0.4156999226604795</v>
      </c>
      <c r="BO37" s="4">
        <f>VLOOKUP(_2025teamgamelogs[[#This Row],[MONTH]], LEAGUE_AVERAGES!$A$2:$B$8, 2, FALSE)</f>
        <v>109.7087350947031</v>
      </c>
      <c r="BP37" s="5">
        <f>VLOOKUP(_2025teamgamelogs[[#This Row],[TEAM_NAME]], LEAGUE_AVERAGES!$A$14:$C$43, 2, FALSE)</f>
        <v>0.36446341463414633</v>
      </c>
      <c r="BQ37" s="5">
        <f>VLOOKUP(_2025teamgamelogs[[#This Row],[TEAM_NAME]], LEAGUE_AVERAGES!$A$14:$C$43, 3, FALSE)</f>
        <v>0.3413170731707319</v>
      </c>
      <c r="BR37" s="5">
        <f>VLOOKUP(_2025teamgamelogs[[#This Row],[TEAM_NAME]], LEAGUE_AVERAGES!$F$14:$H$43, 2, FALSE)</f>
        <v>0.4583902439024391</v>
      </c>
      <c r="BS37" s="5">
        <f>VLOOKUP(_2025teamgamelogs[[#This Row],[TEAM_NAME]], LEAGUE_AVERAGES!$F$14:$H$43, 3, FALSE)</f>
        <v>0.45390243902439031</v>
      </c>
      <c r="BT37" s="5">
        <f>VLOOKUP(_2025teamgamelogs[[#This Row],[TEAM_NAME]], LEAGUE_AVERAGES!$K$14:$M$43, 2, FALSE)</f>
        <v>0.57104853563970659</v>
      </c>
      <c r="BU37" s="5">
        <f>VLOOKUP(_2025teamgamelogs[[#This Row],[TEAM_NAME]], LEAGUE_AVERAGES!$K$14:$M$43, 3, FALSE)</f>
        <v>0.56826296147062372</v>
      </c>
    </row>
    <row r="38" spans="1:73" x14ac:dyDescent="0.2">
      <c r="A38" t="s">
        <v>59</v>
      </c>
      <c r="B38">
        <v>1610612755</v>
      </c>
      <c r="C38" t="s">
        <v>134</v>
      </c>
      <c r="D38" t="s">
        <v>135</v>
      </c>
      <c r="E38">
        <v>22400078</v>
      </c>
      <c r="F38" s="1">
        <v>45590</v>
      </c>
      <c r="G38" t="s">
        <v>161</v>
      </c>
      <c r="H38" t="s">
        <v>70</v>
      </c>
      <c r="I38">
        <v>48</v>
      </c>
      <c r="J38">
        <v>29</v>
      </c>
      <c r="K38">
        <v>76</v>
      </c>
      <c r="L38">
        <v>0.38200000000000001</v>
      </c>
      <c r="M38">
        <v>9</v>
      </c>
      <c r="N38">
        <v>29</v>
      </c>
      <c r="O38">
        <v>0.31</v>
      </c>
      <c r="P38">
        <v>40</v>
      </c>
      <c r="Q38">
        <v>53</v>
      </c>
      <c r="R38">
        <v>0.755</v>
      </c>
      <c r="S38">
        <v>10</v>
      </c>
      <c r="T38">
        <v>18</v>
      </c>
      <c r="U38">
        <v>28</v>
      </c>
      <c r="V38">
        <v>19</v>
      </c>
      <c r="W38">
        <v>16</v>
      </c>
      <c r="X38">
        <v>11</v>
      </c>
      <c r="Y38">
        <v>5</v>
      </c>
      <c r="Z38">
        <v>13</v>
      </c>
      <c r="AA38">
        <v>32</v>
      </c>
      <c r="AB38">
        <v>34</v>
      </c>
      <c r="AC38">
        <v>107</v>
      </c>
      <c r="AD38">
        <v>-8</v>
      </c>
      <c r="AE38">
        <v>1</v>
      </c>
      <c r="AF38">
        <v>1231</v>
      </c>
      <c r="AG38">
        <v>1231</v>
      </c>
      <c r="AH38">
        <v>1231</v>
      </c>
      <c r="AI38">
        <v>121</v>
      </c>
      <c r="AJ38">
        <v>2442</v>
      </c>
      <c r="AK38">
        <v>2372</v>
      </c>
      <c r="AL38">
        <v>2338</v>
      </c>
      <c r="AM38">
        <v>2097</v>
      </c>
      <c r="AN38">
        <v>2163</v>
      </c>
      <c r="AO38">
        <v>1795</v>
      </c>
      <c r="AP38">
        <v>2</v>
      </c>
      <c r="AQ38">
        <v>1</v>
      </c>
      <c r="AR38">
        <v>1524</v>
      </c>
      <c r="AS38">
        <v>1308</v>
      </c>
      <c r="AT38">
        <v>2454</v>
      </c>
      <c r="AU38">
        <v>2453</v>
      </c>
      <c r="AV38">
        <v>2257</v>
      </c>
      <c r="AW38">
        <v>1583</v>
      </c>
      <c r="AX38">
        <v>346</v>
      </c>
      <c r="AY38">
        <v>889</v>
      </c>
      <c r="AZ38">
        <v>2444</v>
      </c>
      <c r="BA38">
        <v>2451</v>
      </c>
      <c r="BB38">
        <v>2</v>
      </c>
      <c r="BC38">
        <v>1677</v>
      </c>
      <c r="BD38">
        <v>1667</v>
      </c>
      <c r="BE38">
        <v>1</v>
      </c>
      <c r="BF38" t="s">
        <v>71</v>
      </c>
      <c r="BG38" t="s">
        <v>65</v>
      </c>
      <c r="BH38" t="s">
        <v>66</v>
      </c>
      <c r="BI38" s="4">
        <f xml:space="preserve"> _2025teamgamelogs[[#This Row],[FGA]] + (0.44 * _2025teamgamelogs[[#This Row],[FTA]]) + _2025teamgamelogs[[#This Row],[TOV]] - _2025teamgamelogs[[#This Row],[OREB]]</f>
        <v>105.32</v>
      </c>
      <c r="BJ38" s="3">
        <f>_2025teamgamelogs[[#This Row],[TOV]]/_2025teamgamelogs[[#This Row],[POSSESIONS]]</f>
        <v>0.1519179642992784</v>
      </c>
      <c r="BK38" s="4">
        <f>_2025teamgamelogs[[#This Row],[PTS]]/_2025teamgamelogs[[#This Row],[POSSESIONS]]</f>
        <v>1.0159513862514242</v>
      </c>
      <c r="BL38" s="4">
        <f xml:space="preserve"> 100 * _2025teamgamelogs[[#This Row],[POINTS_PER_POSSESSION]]</f>
        <v>101.59513862514243</v>
      </c>
      <c r="BM38" s="4">
        <f xml:space="preserve"> _2025teamgamelogs[[#This Row],[POSSESIONS]] / (_2025teamgamelogs[[#This Row],[MIN]]/48)</f>
        <v>105.32</v>
      </c>
      <c r="BN38" s="3">
        <f>_2025teamgamelogs[[#This Row],[PTS]] / (2 * (_2025teamgamelogs[[#This Row],[FGA]] + 0.44 * _2025teamgamelogs[[#This Row],[FTA]]))</f>
        <v>0.53866290777285541</v>
      </c>
      <c r="BO38" s="4">
        <f>VLOOKUP(_2025teamgamelogs[[#This Row],[MONTH]], LEAGUE_AVERAGES!$A$2:$B$8, 2, FALSE)</f>
        <v>109.7087350947031</v>
      </c>
      <c r="BP38" s="5">
        <f>VLOOKUP(_2025teamgamelogs[[#This Row],[TEAM_NAME]], LEAGUE_AVERAGES!$A$14:$C$43, 2, FALSE)</f>
        <v>0.34129268292682929</v>
      </c>
      <c r="BQ38" s="5">
        <f>VLOOKUP(_2025teamgamelogs[[#This Row],[TEAM_NAME]], LEAGUE_AVERAGES!$A$14:$C$43, 3, FALSE)</f>
        <v>0.34026829268292691</v>
      </c>
      <c r="BR38" s="5">
        <f>VLOOKUP(_2025teamgamelogs[[#This Row],[TEAM_NAME]], LEAGUE_AVERAGES!$F$14:$H$43, 2, FALSE)</f>
        <v>0.45178048780487812</v>
      </c>
      <c r="BS38" s="5">
        <f>VLOOKUP(_2025teamgamelogs[[#This Row],[TEAM_NAME]], LEAGUE_AVERAGES!$F$14:$H$43, 3, FALSE)</f>
        <v>0.45797560975609758</v>
      </c>
      <c r="BT38" s="5">
        <f>VLOOKUP(_2025teamgamelogs[[#This Row],[TEAM_NAME]], LEAGUE_AVERAGES!$K$14:$M$43, 2, FALSE)</f>
        <v>0.55774018976963147</v>
      </c>
      <c r="BU38" s="5">
        <f>VLOOKUP(_2025teamgamelogs[[#This Row],[TEAM_NAME]], LEAGUE_AVERAGES!$K$14:$M$43, 3, FALSE)</f>
        <v>0.57066794818423772</v>
      </c>
    </row>
    <row r="39" spans="1:73" x14ac:dyDescent="0.2">
      <c r="A39" t="s">
        <v>59</v>
      </c>
      <c r="B39">
        <v>1610612761</v>
      </c>
      <c r="C39" t="s">
        <v>95</v>
      </c>
      <c r="D39" t="s">
        <v>96</v>
      </c>
      <c r="E39">
        <v>22400078</v>
      </c>
      <c r="F39" s="1">
        <v>45590</v>
      </c>
      <c r="G39" t="s">
        <v>162</v>
      </c>
      <c r="H39" t="s">
        <v>63</v>
      </c>
      <c r="I39">
        <v>48</v>
      </c>
      <c r="J39">
        <v>35</v>
      </c>
      <c r="K39">
        <v>76</v>
      </c>
      <c r="L39">
        <v>0.46100000000000002</v>
      </c>
      <c r="M39">
        <v>6</v>
      </c>
      <c r="N39">
        <v>23</v>
      </c>
      <c r="O39">
        <v>0.26100000000000001</v>
      </c>
      <c r="P39">
        <v>39</v>
      </c>
      <c r="Q39">
        <v>46</v>
      </c>
      <c r="R39">
        <v>0.84799999999999998</v>
      </c>
      <c r="S39">
        <v>18</v>
      </c>
      <c r="T39">
        <v>36</v>
      </c>
      <c r="U39">
        <v>54</v>
      </c>
      <c r="V39">
        <v>25</v>
      </c>
      <c r="W39">
        <v>27</v>
      </c>
      <c r="X39">
        <v>11</v>
      </c>
      <c r="Y39">
        <v>13</v>
      </c>
      <c r="Z39">
        <v>5</v>
      </c>
      <c r="AA39">
        <v>34</v>
      </c>
      <c r="AB39">
        <v>32</v>
      </c>
      <c r="AC39">
        <v>115</v>
      </c>
      <c r="AD39">
        <v>8</v>
      </c>
      <c r="AE39">
        <v>1</v>
      </c>
      <c r="AF39">
        <v>1</v>
      </c>
      <c r="AG39">
        <v>1</v>
      </c>
      <c r="AH39">
        <v>1</v>
      </c>
      <c r="AI39">
        <v>121</v>
      </c>
      <c r="AJ39">
        <v>2164</v>
      </c>
      <c r="AK39">
        <v>2372</v>
      </c>
      <c r="AL39">
        <v>1372</v>
      </c>
      <c r="AM39">
        <v>2400</v>
      </c>
      <c r="AN39">
        <v>2421</v>
      </c>
      <c r="AO39">
        <v>2198</v>
      </c>
      <c r="AP39">
        <v>3</v>
      </c>
      <c r="AQ39">
        <v>5</v>
      </c>
      <c r="AR39">
        <v>604</v>
      </c>
      <c r="AS39">
        <v>100</v>
      </c>
      <c r="AT39">
        <v>640</v>
      </c>
      <c r="AU39">
        <v>165</v>
      </c>
      <c r="AV39">
        <v>1358</v>
      </c>
      <c r="AW39">
        <v>2451</v>
      </c>
      <c r="AX39">
        <v>346</v>
      </c>
      <c r="AY39">
        <v>7</v>
      </c>
      <c r="AZ39">
        <v>1188</v>
      </c>
      <c r="BA39">
        <v>2458</v>
      </c>
      <c r="BB39">
        <v>6</v>
      </c>
      <c r="BC39">
        <v>1095</v>
      </c>
      <c r="BD39">
        <v>727</v>
      </c>
      <c r="BE39">
        <v>1</v>
      </c>
      <c r="BF39" t="s">
        <v>64</v>
      </c>
      <c r="BG39" t="s">
        <v>65</v>
      </c>
      <c r="BH39" t="s">
        <v>66</v>
      </c>
      <c r="BI39" s="4">
        <f xml:space="preserve"> _2025teamgamelogs[[#This Row],[FGA]] + (0.44 * _2025teamgamelogs[[#This Row],[FTA]]) + _2025teamgamelogs[[#This Row],[TOV]] - _2025teamgamelogs[[#This Row],[OREB]]</f>
        <v>105.24</v>
      </c>
      <c r="BJ39" s="3">
        <f>_2025teamgamelogs[[#This Row],[TOV]]/_2025teamgamelogs[[#This Row],[POSSESIONS]]</f>
        <v>0.25655644241733183</v>
      </c>
      <c r="BK39" s="4">
        <f>_2025teamgamelogs[[#This Row],[PTS]]/_2025teamgamelogs[[#This Row],[POSSESIONS]]</f>
        <v>1.0927404028886356</v>
      </c>
      <c r="BL39" s="4">
        <f xml:space="preserve"> 100 * _2025teamgamelogs[[#This Row],[POINTS_PER_POSSESSION]]</f>
        <v>109.27404028886356</v>
      </c>
      <c r="BM39" s="4">
        <f xml:space="preserve"> _2025teamgamelogs[[#This Row],[POSSESIONS]] / (_2025teamgamelogs[[#This Row],[MIN]]/48)</f>
        <v>105.24</v>
      </c>
      <c r="BN39" s="3">
        <f>_2025teamgamelogs[[#This Row],[PTS]] / (2 * (_2025teamgamelogs[[#This Row],[FGA]] + 0.44 * _2025teamgamelogs[[#This Row],[FTA]]))</f>
        <v>0.59746467165419792</v>
      </c>
      <c r="BO39" s="4">
        <f>VLOOKUP(_2025teamgamelogs[[#This Row],[MONTH]], LEAGUE_AVERAGES!$A$2:$B$8, 2, FALSE)</f>
        <v>109.7087350947031</v>
      </c>
      <c r="BP39" s="5">
        <f>VLOOKUP(_2025teamgamelogs[[#This Row],[TEAM_NAME]], LEAGUE_AVERAGES!$A$14:$C$43, 2, FALSE)</f>
        <v>0.35443902439024388</v>
      </c>
      <c r="BQ39" s="5">
        <f>VLOOKUP(_2025teamgamelogs[[#This Row],[TEAM_NAME]], LEAGUE_AVERAGES!$A$14:$C$43, 3, FALSE)</f>
        <v>0.34512195121951217</v>
      </c>
      <c r="BR39" s="5">
        <f>VLOOKUP(_2025teamgamelogs[[#This Row],[TEAM_NAME]], LEAGUE_AVERAGES!$F$14:$H$43, 2, FALSE)</f>
        <v>0.46104878048780484</v>
      </c>
      <c r="BS39" s="5">
        <f>VLOOKUP(_2025teamgamelogs[[#This Row],[TEAM_NAME]], LEAGUE_AVERAGES!$F$14:$H$43, 3, FALSE)</f>
        <v>0.45834146341463411</v>
      </c>
      <c r="BT39" s="5">
        <f>VLOOKUP(_2025teamgamelogs[[#This Row],[TEAM_NAME]], LEAGUE_AVERAGES!$K$14:$M$43, 2, FALSE)</f>
        <v>0.55942918094792793</v>
      </c>
      <c r="BU39" s="5">
        <f>VLOOKUP(_2025teamgamelogs[[#This Row],[TEAM_NAME]], LEAGUE_AVERAGES!$K$14:$M$43, 3, FALSE)</f>
        <v>0.54979583097447959</v>
      </c>
    </row>
    <row r="40" spans="1:73" x14ac:dyDescent="0.2">
      <c r="A40" t="s">
        <v>59</v>
      </c>
      <c r="B40">
        <v>1610612754</v>
      </c>
      <c r="C40" t="s">
        <v>110</v>
      </c>
      <c r="D40" t="s">
        <v>111</v>
      </c>
      <c r="E40">
        <v>22400081</v>
      </c>
      <c r="F40" s="1">
        <v>45590</v>
      </c>
      <c r="G40" t="s">
        <v>163</v>
      </c>
      <c r="H40" t="s">
        <v>70</v>
      </c>
      <c r="I40">
        <v>48</v>
      </c>
      <c r="J40">
        <v>41</v>
      </c>
      <c r="K40">
        <v>83</v>
      </c>
      <c r="L40">
        <v>0.49399999999999999</v>
      </c>
      <c r="M40">
        <v>3</v>
      </c>
      <c r="N40">
        <v>30</v>
      </c>
      <c r="O40">
        <v>0.1</v>
      </c>
      <c r="P40">
        <v>13</v>
      </c>
      <c r="Q40">
        <v>20</v>
      </c>
      <c r="R40">
        <v>0.65</v>
      </c>
      <c r="S40">
        <v>9</v>
      </c>
      <c r="T40">
        <v>24</v>
      </c>
      <c r="U40">
        <v>33</v>
      </c>
      <c r="V40">
        <v>28</v>
      </c>
      <c r="W40">
        <v>16</v>
      </c>
      <c r="X40">
        <v>8</v>
      </c>
      <c r="Y40">
        <v>6</v>
      </c>
      <c r="Z40">
        <v>4</v>
      </c>
      <c r="AA40">
        <v>24</v>
      </c>
      <c r="AB40">
        <v>18</v>
      </c>
      <c r="AC40">
        <v>98</v>
      </c>
      <c r="AD40">
        <v>-25</v>
      </c>
      <c r="AE40">
        <v>1</v>
      </c>
      <c r="AF40">
        <v>1231</v>
      </c>
      <c r="AG40">
        <v>1231</v>
      </c>
      <c r="AH40">
        <v>1231</v>
      </c>
      <c r="AI40">
        <v>121</v>
      </c>
      <c r="AJ40">
        <v>1234</v>
      </c>
      <c r="AK40">
        <v>1922</v>
      </c>
      <c r="AL40">
        <v>788</v>
      </c>
      <c r="AM40">
        <v>2459</v>
      </c>
      <c r="AN40">
        <v>2077</v>
      </c>
      <c r="AO40">
        <v>2459</v>
      </c>
      <c r="AP40">
        <v>1755</v>
      </c>
      <c r="AQ40">
        <v>1301</v>
      </c>
      <c r="AR40">
        <v>2199</v>
      </c>
      <c r="AS40">
        <v>1566</v>
      </c>
      <c r="AT40">
        <v>2333</v>
      </c>
      <c r="AU40">
        <v>2337</v>
      </c>
      <c r="AV40">
        <v>840</v>
      </c>
      <c r="AW40">
        <v>1583</v>
      </c>
      <c r="AX40">
        <v>1073</v>
      </c>
      <c r="AY40">
        <v>560</v>
      </c>
      <c r="AZ40">
        <v>750</v>
      </c>
      <c r="BA40">
        <v>2162</v>
      </c>
      <c r="BB40">
        <v>1204</v>
      </c>
      <c r="BC40">
        <v>2178</v>
      </c>
      <c r="BD40">
        <v>2312</v>
      </c>
      <c r="BE40">
        <v>1</v>
      </c>
      <c r="BF40" t="s">
        <v>71</v>
      </c>
      <c r="BG40" t="s">
        <v>65</v>
      </c>
      <c r="BH40" t="s">
        <v>66</v>
      </c>
      <c r="BI40" s="4">
        <f xml:space="preserve"> _2025teamgamelogs[[#This Row],[FGA]] + (0.44 * _2025teamgamelogs[[#This Row],[FTA]]) + _2025teamgamelogs[[#This Row],[TOV]] - _2025teamgamelogs[[#This Row],[OREB]]</f>
        <v>98.8</v>
      </c>
      <c r="BJ40" s="3">
        <f>_2025teamgamelogs[[#This Row],[TOV]]/_2025teamgamelogs[[#This Row],[POSSESIONS]]</f>
        <v>0.16194331983805668</v>
      </c>
      <c r="BK40" s="4">
        <f>_2025teamgamelogs[[#This Row],[PTS]]/_2025teamgamelogs[[#This Row],[POSSESIONS]]</f>
        <v>0.9919028340080972</v>
      </c>
      <c r="BL40" s="4">
        <f xml:space="preserve"> 100 * _2025teamgamelogs[[#This Row],[POINTS_PER_POSSESSION]]</f>
        <v>99.190283400809719</v>
      </c>
      <c r="BM40" s="4">
        <f xml:space="preserve"> _2025teamgamelogs[[#This Row],[POSSESIONS]] / (_2025teamgamelogs[[#This Row],[MIN]]/48)</f>
        <v>98.8</v>
      </c>
      <c r="BN40" s="3">
        <f>_2025teamgamelogs[[#This Row],[PTS]] / (2 * (_2025teamgamelogs[[#This Row],[FGA]] + 0.44 * _2025teamgamelogs[[#This Row],[FTA]]))</f>
        <v>0.53376906318082795</v>
      </c>
      <c r="BO40" s="4">
        <f>VLOOKUP(_2025teamgamelogs[[#This Row],[MONTH]], LEAGUE_AVERAGES!$A$2:$B$8, 2, FALSE)</f>
        <v>109.7087350947031</v>
      </c>
      <c r="BP40" s="5">
        <f>VLOOKUP(_2025teamgamelogs[[#This Row],[TEAM_NAME]], LEAGUE_AVERAGES!$A$14:$C$43, 2, FALSE)</f>
        <v>0.37909999999999999</v>
      </c>
      <c r="BQ40" s="5">
        <f>VLOOKUP(_2025teamgamelogs[[#This Row],[TEAM_NAME]], LEAGUE_AVERAGES!$A$14:$C$43, 3, FALSE)</f>
        <v>0.35511904761904761</v>
      </c>
      <c r="BR40" s="5">
        <f>VLOOKUP(_2025teamgamelogs[[#This Row],[TEAM_NAME]], LEAGUE_AVERAGES!$F$14:$H$43, 2, FALSE)</f>
        <v>0.49785000000000013</v>
      </c>
      <c r="BS40" s="5">
        <f>VLOOKUP(_2025teamgamelogs[[#This Row],[TEAM_NAME]], LEAGUE_AVERAGES!$F$14:$H$43, 3, FALSE)</f>
        <v>0.47942857142857148</v>
      </c>
      <c r="BT40" s="5">
        <f>VLOOKUP(_2025teamgamelogs[[#This Row],[TEAM_NAME]], LEAGUE_AVERAGES!$K$14:$M$43, 2, FALSE)</f>
        <v>0.60805571751162091</v>
      </c>
      <c r="BU40" s="5">
        <f>VLOOKUP(_2025teamgamelogs[[#This Row],[TEAM_NAME]], LEAGUE_AVERAGES!$K$14:$M$43, 3, FALSE)</f>
        <v>0.58190704341109034</v>
      </c>
    </row>
    <row r="41" spans="1:73" x14ac:dyDescent="0.2">
      <c r="A41" t="s">
        <v>59</v>
      </c>
      <c r="B41">
        <v>1610612763</v>
      </c>
      <c r="C41" t="s">
        <v>128</v>
      </c>
      <c r="D41" t="s">
        <v>129</v>
      </c>
      <c r="E41">
        <v>22400082</v>
      </c>
      <c r="F41" s="1">
        <v>45590</v>
      </c>
      <c r="G41" t="s">
        <v>164</v>
      </c>
      <c r="H41" t="s">
        <v>70</v>
      </c>
      <c r="I41">
        <v>48</v>
      </c>
      <c r="J41">
        <v>38</v>
      </c>
      <c r="K41">
        <v>91</v>
      </c>
      <c r="L41">
        <v>0.41799999999999998</v>
      </c>
      <c r="M41">
        <v>10</v>
      </c>
      <c r="N41">
        <v>28</v>
      </c>
      <c r="O41">
        <v>0.35699999999999998</v>
      </c>
      <c r="P41">
        <v>22</v>
      </c>
      <c r="Q41">
        <v>36</v>
      </c>
      <c r="R41">
        <v>0.61099999999999999</v>
      </c>
      <c r="S41">
        <v>14</v>
      </c>
      <c r="T41">
        <v>29</v>
      </c>
      <c r="U41">
        <v>43</v>
      </c>
      <c r="V41">
        <v>24</v>
      </c>
      <c r="W41">
        <v>19</v>
      </c>
      <c r="X41">
        <v>8</v>
      </c>
      <c r="Y41">
        <v>8</v>
      </c>
      <c r="Z41">
        <v>4</v>
      </c>
      <c r="AA41">
        <v>25</v>
      </c>
      <c r="AB41">
        <v>32</v>
      </c>
      <c r="AC41">
        <v>108</v>
      </c>
      <c r="AD41">
        <v>-20</v>
      </c>
      <c r="AE41">
        <v>1</v>
      </c>
      <c r="AF41">
        <v>1231</v>
      </c>
      <c r="AG41">
        <v>1231</v>
      </c>
      <c r="AH41">
        <v>1231</v>
      </c>
      <c r="AI41">
        <v>121</v>
      </c>
      <c r="AJ41">
        <v>1796</v>
      </c>
      <c r="AK41">
        <v>899</v>
      </c>
      <c r="AL41">
        <v>2012</v>
      </c>
      <c r="AM41">
        <v>1891</v>
      </c>
      <c r="AN41">
        <v>2228</v>
      </c>
      <c r="AO41">
        <v>1231</v>
      </c>
      <c r="AP41">
        <v>406</v>
      </c>
      <c r="AQ41">
        <v>62</v>
      </c>
      <c r="AR41">
        <v>2326</v>
      </c>
      <c r="AS41">
        <v>466</v>
      </c>
      <c r="AT41">
        <v>1807</v>
      </c>
      <c r="AU41">
        <v>1282</v>
      </c>
      <c r="AV41">
        <v>1570</v>
      </c>
      <c r="AW41">
        <v>2098</v>
      </c>
      <c r="AX41">
        <v>1073</v>
      </c>
      <c r="AY41">
        <v>187</v>
      </c>
      <c r="AZ41">
        <v>750</v>
      </c>
      <c r="BA41">
        <v>2247</v>
      </c>
      <c r="BB41">
        <v>6</v>
      </c>
      <c r="BC41">
        <v>1616</v>
      </c>
      <c r="BD41">
        <v>2202</v>
      </c>
      <c r="BE41">
        <v>1</v>
      </c>
      <c r="BF41" t="s">
        <v>71</v>
      </c>
      <c r="BG41" t="s">
        <v>65</v>
      </c>
      <c r="BH41" t="s">
        <v>66</v>
      </c>
      <c r="BI41" s="4">
        <f xml:space="preserve"> _2025teamgamelogs[[#This Row],[FGA]] + (0.44 * _2025teamgamelogs[[#This Row],[FTA]]) + _2025teamgamelogs[[#This Row],[TOV]] - _2025teamgamelogs[[#This Row],[OREB]]</f>
        <v>111.84</v>
      </c>
      <c r="BJ41" s="3">
        <f>_2025teamgamelogs[[#This Row],[TOV]]/_2025teamgamelogs[[#This Row],[POSSESIONS]]</f>
        <v>0.16988555078683834</v>
      </c>
      <c r="BK41" s="4">
        <f>_2025teamgamelogs[[#This Row],[PTS]]/_2025teamgamelogs[[#This Row],[POSSESIONS]]</f>
        <v>0.96566523605150212</v>
      </c>
      <c r="BL41" s="4">
        <f xml:space="preserve"> 100 * _2025teamgamelogs[[#This Row],[POINTS_PER_POSSESSION]]</f>
        <v>96.566523605150209</v>
      </c>
      <c r="BM41" s="4">
        <f xml:space="preserve"> _2025teamgamelogs[[#This Row],[POSSESIONS]] / (_2025teamgamelogs[[#This Row],[MIN]]/48)</f>
        <v>111.84</v>
      </c>
      <c r="BN41" s="3">
        <f>_2025teamgamelogs[[#This Row],[PTS]] / (2 * (_2025teamgamelogs[[#This Row],[FGA]] + 0.44 * _2025teamgamelogs[[#This Row],[FTA]]))</f>
        <v>0.50542867839760386</v>
      </c>
      <c r="BO41" s="4">
        <f>VLOOKUP(_2025teamgamelogs[[#This Row],[MONTH]], LEAGUE_AVERAGES!$A$2:$B$8, 2, FALSE)</f>
        <v>109.7087350947031</v>
      </c>
      <c r="BP41" s="5">
        <f>VLOOKUP(_2025teamgamelogs[[#This Row],[TEAM_NAME]], LEAGUE_AVERAGES!$A$14:$C$43, 2, FALSE)</f>
        <v>0.36546341463414628</v>
      </c>
      <c r="BQ41" s="5">
        <f>VLOOKUP(_2025teamgamelogs[[#This Row],[TEAM_NAME]], LEAGUE_AVERAGES!$A$14:$C$43, 3, FALSE)</f>
        <v>0.36639024390243902</v>
      </c>
      <c r="BR41" s="5">
        <f>VLOOKUP(_2025teamgamelogs[[#This Row],[TEAM_NAME]], LEAGUE_AVERAGES!$F$14:$H$43, 2, FALSE)</f>
        <v>0.48997560975609772</v>
      </c>
      <c r="BS41" s="5">
        <f>VLOOKUP(_2025teamgamelogs[[#This Row],[TEAM_NAME]], LEAGUE_AVERAGES!$F$14:$H$43, 3, FALSE)</f>
        <v>0.46951219512195119</v>
      </c>
      <c r="BT41" s="5">
        <f>VLOOKUP(_2025teamgamelogs[[#This Row],[TEAM_NAME]], LEAGUE_AVERAGES!$K$14:$M$43, 2, FALSE)</f>
        <v>0.59919613060605748</v>
      </c>
      <c r="BU41" s="5">
        <f>VLOOKUP(_2025teamgamelogs[[#This Row],[TEAM_NAME]], LEAGUE_AVERAGES!$K$14:$M$43, 3, FALSE)</f>
        <v>0.57758119053457602</v>
      </c>
    </row>
    <row r="42" spans="1:73" x14ac:dyDescent="0.2">
      <c r="A42" t="s">
        <v>59</v>
      </c>
      <c r="B42">
        <v>1610612765</v>
      </c>
      <c r="C42" t="s">
        <v>107</v>
      </c>
      <c r="D42" t="s">
        <v>108</v>
      </c>
      <c r="E42">
        <v>22400080</v>
      </c>
      <c r="F42" s="1">
        <v>45590</v>
      </c>
      <c r="G42" t="s">
        <v>165</v>
      </c>
      <c r="H42" t="s">
        <v>70</v>
      </c>
      <c r="I42">
        <v>48</v>
      </c>
      <c r="J42">
        <v>38</v>
      </c>
      <c r="K42">
        <v>81</v>
      </c>
      <c r="L42">
        <v>0.46899999999999997</v>
      </c>
      <c r="M42">
        <v>13</v>
      </c>
      <c r="N42">
        <v>32</v>
      </c>
      <c r="O42">
        <v>0.40600000000000003</v>
      </c>
      <c r="P42">
        <v>12</v>
      </c>
      <c r="Q42">
        <v>17</v>
      </c>
      <c r="R42">
        <v>0.70599999999999996</v>
      </c>
      <c r="S42">
        <v>8</v>
      </c>
      <c r="T42">
        <v>34</v>
      </c>
      <c r="U42">
        <v>42</v>
      </c>
      <c r="V42">
        <v>25</v>
      </c>
      <c r="W42">
        <v>22</v>
      </c>
      <c r="X42">
        <v>3</v>
      </c>
      <c r="Y42">
        <v>5</v>
      </c>
      <c r="Z42">
        <v>4</v>
      </c>
      <c r="AA42">
        <v>22</v>
      </c>
      <c r="AB42">
        <v>15</v>
      </c>
      <c r="AC42">
        <v>101</v>
      </c>
      <c r="AD42">
        <v>-12</v>
      </c>
      <c r="AE42">
        <v>1</v>
      </c>
      <c r="AF42">
        <v>1231</v>
      </c>
      <c r="AG42">
        <v>1231</v>
      </c>
      <c r="AH42">
        <v>1231</v>
      </c>
      <c r="AI42">
        <v>121</v>
      </c>
      <c r="AJ42">
        <v>1796</v>
      </c>
      <c r="AK42">
        <v>2117</v>
      </c>
      <c r="AL42">
        <v>1214</v>
      </c>
      <c r="AM42">
        <v>1171</v>
      </c>
      <c r="AN42">
        <v>1863</v>
      </c>
      <c r="AO42">
        <v>669</v>
      </c>
      <c r="AP42">
        <v>1889</v>
      </c>
      <c r="AQ42">
        <v>1778</v>
      </c>
      <c r="AR42">
        <v>1904</v>
      </c>
      <c r="AS42">
        <v>1800</v>
      </c>
      <c r="AT42">
        <v>926</v>
      </c>
      <c r="AU42">
        <v>1443</v>
      </c>
      <c r="AV42">
        <v>1358</v>
      </c>
      <c r="AW42">
        <v>2345</v>
      </c>
      <c r="AX42">
        <v>2344</v>
      </c>
      <c r="AY42">
        <v>889</v>
      </c>
      <c r="AZ42">
        <v>750</v>
      </c>
      <c r="BA42">
        <v>1887</v>
      </c>
      <c r="BB42">
        <v>1892</v>
      </c>
      <c r="BC42">
        <v>2059</v>
      </c>
      <c r="BD42">
        <v>1899</v>
      </c>
      <c r="BE42">
        <v>1</v>
      </c>
      <c r="BF42" t="s">
        <v>71</v>
      </c>
      <c r="BG42" t="s">
        <v>65</v>
      </c>
      <c r="BH42" t="s">
        <v>66</v>
      </c>
      <c r="BI42" s="4">
        <f xml:space="preserve"> _2025teamgamelogs[[#This Row],[FGA]] + (0.44 * _2025teamgamelogs[[#This Row],[FTA]]) + _2025teamgamelogs[[#This Row],[TOV]] - _2025teamgamelogs[[#This Row],[OREB]]</f>
        <v>102.48</v>
      </c>
      <c r="BJ42" s="3">
        <f>_2025teamgamelogs[[#This Row],[TOV]]/_2025teamgamelogs[[#This Row],[POSSESIONS]]</f>
        <v>0.21467603434816548</v>
      </c>
      <c r="BK42" s="4">
        <f>_2025teamgamelogs[[#This Row],[PTS]]/_2025teamgamelogs[[#This Row],[POSSESIONS]]</f>
        <v>0.98555815768930521</v>
      </c>
      <c r="BL42" s="4">
        <f xml:space="preserve"> 100 * _2025teamgamelogs[[#This Row],[POINTS_PER_POSSESSION]]</f>
        <v>98.555815768930515</v>
      </c>
      <c r="BM42" s="4">
        <f xml:space="preserve"> _2025teamgamelogs[[#This Row],[POSSESIONS]] / (_2025teamgamelogs[[#This Row],[MIN]]/48)</f>
        <v>102.48</v>
      </c>
      <c r="BN42" s="3">
        <f>_2025teamgamelogs[[#This Row],[PTS]] / (2 * (_2025teamgamelogs[[#This Row],[FGA]] + 0.44 * _2025teamgamelogs[[#This Row],[FTA]]))</f>
        <v>0.57075045207956598</v>
      </c>
      <c r="BO42" s="4">
        <f>VLOOKUP(_2025teamgamelogs[[#This Row],[MONTH]], LEAGUE_AVERAGES!$A$2:$B$8, 2, FALSE)</f>
        <v>109.7087350947031</v>
      </c>
      <c r="BP42" s="5">
        <f>VLOOKUP(_2025teamgamelogs[[#This Row],[TEAM_NAME]], LEAGUE_AVERAGES!$A$14:$C$43, 2, FALSE)</f>
        <v>0.3560731707317073</v>
      </c>
      <c r="BQ42" s="5">
        <f>VLOOKUP(_2025teamgamelogs[[#This Row],[TEAM_NAME]], LEAGUE_AVERAGES!$A$14:$C$43, 3, FALSE)</f>
        <v>0.3687804878048781</v>
      </c>
      <c r="BR42" s="5">
        <f>VLOOKUP(_2025teamgamelogs[[#This Row],[TEAM_NAME]], LEAGUE_AVERAGES!$F$14:$H$43, 2, FALSE)</f>
        <v>0.47321951219512204</v>
      </c>
      <c r="BS42" s="5">
        <f>VLOOKUP(_2025teamgamelogs[[#This Row],[TEAM_NAME]], LEAGUE_AVERAGES!$F$14:$H$43, 3, FALSE)</f>
        <v>0.48104878048780486</v>
      </c>
      <c r="BT42" s="5">
        <f>VLOOKUP(_2025teamgamelogs[[#This Row],[TEAM_NAME]], LEAGUE_AVERAGES!$K$14:$M$43, 2, FALSE)</f>
        <v>0.57634444021190001</v>
      </c>
      <c r="BU42" s="5">
        <f>VLOOKUP(_2025teamgamelogs[[#This Row],[TEAM_NAME]], LEAGUE_AVERAGES!$K$14:$M$43, 3, FALSE)</f>
        <v>0.58621097107374254</v>
      </c>
    </row>
    <row r="43" spans="1:73" x14ac:dyDescent="0.2">
      <c r="A43" t="s">
        <v>59</v>
      </c>
      <c r="B43">
        <v>1610612757</v>
      </c>
      <c r="C43" t="s">
        <v>116</v>
      </c>
      <c r="D43" t="s">
        <v>117</v>
      </c>
      <c r="E43">
        <v>22400086</v>
      </c>
      <c r="F43" s="1">
        <v>45590</v>
      </c>
      <c r="G43" t="s">
        <v>166</v>
      </c>
      <c r="H43" t="s">
        <v>70</v>
      </c>
      <c r="I43">
        <v>48</v>
      </c>
      <c r="J43">
        <v>37</v>
      </c>
      <c r="K43">
        <v>90</v>
      </c>
      <c r="L43">
        <v>0.41099999999999998</v>
      </c>
      <c r="M43">
        <v>13</v>
      </c>
      <c r="N43">
        <v>37</v>
      </c>
      <c r="O43">
        <v>0.35099999999999998</v>
      </c>
      <c r="P43">
        <v>16</v>
      </c>
      <c r="Q43">
        <v>20</v>
      </c>
      <c r="R43">
        <v>0.8</v>
      </c>
      <c r="S43">
        <v>10</v>
      </c>
      <c r="T43">
        <v>38</v>
      </c>
      <c r="U43">
        <v>48</v>
      </c>
      <c r="V43">
        <v>26</v>
      </c>
      <c r="W43">
        <v>20</v>
      </c>
      <c r="X43">
        <v>7</v>
      </c>
      <c r="Y43">
        <v>11</v>
      </c>
      <c r="Z43">
        <v>8</v>
      </c>
      <c r="AA43">
        <v>22</v>
      </c>
      <c r="AB43">
        <v>22</v>
      </c>
      <c r="AC43">
        <v>103</v>
      </c>
      <c r="AD43">
        <v>-2</v>
      </c>
      <c r="AE43">
        <v>1</v>
      </c>
      <c r="AF43">
        <v>1231</v>
      </c>
      <c r="AG43">
        <v>1231</v>
      </c>
      <c r="AH43">
        <v>1231</v>
      </c>
      <c r="AI43">
        <v>121</v>
      </c>
      <c r="AJ43">
        <v>1946</v>
      </c>
      <c r="AK43">
        <v>1029</v>
      </c>
      <c r="AL43">
        <v>2087</v>
      </c>
      <c r="AM43">
        <v>1171</v>
      </c>
      <c r="AN43">
        <v>1227</v>
      </c>
      <c r="AO43">
        <v>1294</v>
      </c>
      <c r="AP43">
        <v>1228</v>
      </c>
      <c r="AQ43">
        <v>1301</v>
      </c>
      <c r="AR43">
        <v>1029</v>
      </c>
      <c r="AS43">
        <v>1308</v>
      </c>
      <c r="AT43">
        <v>377</v>
      </c>
      <c r="AU43">
        <v>604</v>
      </c>
      <c r="AV43">
        <v>1195</v>
      </c>
      <c r="AW43">
        <v>2199</v>
      </c>
      <c r="AX43">
        <v>1360</v>
      </c>
      <c r="AY43">
        <v>32</v>
      </c>
      <c r="AZ43">
        <v>2116</v>
      </c>
      <c r="BA43">
        <v>1887</v>
      </c>
      <c r="BB43">
        <v>416</v>
      </c>
      <c r="BC43">
        <v>1945</v>
      </c>
      <c r="BD43">
        <v>1286</v>
      </c>
      <c r="BE43">
        <v>1</v>
      </c>
      <c r="BF43" t="s">
        <v>64</v>
      </c>
      <c r="BG43" t="s">
        <v>65</v>
      </c>
      <c r="BH43" t="s">
        <v>66</v>
      </c>
      <c r="BI43" s="4">
        <f xml:space="preserve"> _2025teamgamelogs[[#This Row],[FGA]] + (0.44 * _2025teamgamelogs[[#This Row],[FTA]]) + _2025teamgamelogs[[#This Row],[TOV]] - _2025teamgamelogs[[#This Row],[OREB]]</f>
        <v>108.8</v>
      </c>
      <c r="BJ43" s="3">
        <f>_2025teamgamelogs[[#This Row],[TOV]]/_2025teamgamelogs[[#This Row],[POSSESIONS]]</f>
        <v>0.18382352941176472</v>
      </c>
      <c r="BK43" s="4">
        <f>_2025teamgamelogs[[#This Row],[PTS]]/_2025teamgamelogs[[#This Row],[POSSESIONS]]</f>
        <v>0.94669117647058831</v>
      </c>
      <c r="BL43" s="4">
        <f xml:space="preserve"> 100 * _2025teamgamelogs[[#This Row],[POINTS_PER_POSSESSION]]</f>
        <v>94.669117647058826</v>
      </c>
      <c r="BM43" s="4">
        <f xml:space="preserve"> _2025teamgamelogs[[#This Row],[POSSESIONS]] / (_2025teamgamelogs[[#This Row],[MIN]]/48)</f>
        <v>108.8</v>
      </c>
      <c r="BN43" s="3">
        <f>_2025teamgamelogs[[#This Row],[PTS]] / (2 * (_2025teamgamelogs[[#This Row],[FGA]] + 0.44 * _2025teamgamelogs[[#This Row],[FTA]]))</f>
        <v>0.52125506072874495</v>
      </c>
      <c r="BO43" s="4">
        <f>VLOOKUP(_2025teamgamelogs[[#This Row],[MONTH]], LEAGUE_AVERAGES!$A$2:$B$8, 2, FALSE)</f>
        <v>109.7087350947031</v>
      </c>
      <c r="BP43" s="5">
        <f>VLOOKUP(_2025teamgamelogs[[#This Row],[TEAM_NAME]], LEAGUE_AVERAGES!$A$14:$C$43, 2, FALSE)</f>
        <v>0.3617317073170731</v>
      </c>
      <c r="BQ43" s="5">
        <f>VLOOKUP(_2025teamgamelogs[[#This Row],[TEAM_NAME]], LEAGUE_AVERAGES!$A$14:$C$43, 3, FALSE)</f>
        <v>0.32368292682926825</v>
      </c>
      <c r="BR43" s="5">
        <f>VLOOKUP(_2025teamgamelogs[[#This Row],[TEAM_NAME]], LEAGUE_AVERAGES!$F$14:$H$43, 2, FALSE)</f>
        <v>0.4560243902439024</v>
      </c>
      <c r="BS43" s="5">
        <f>VLOOKUP(_2025teamgamelogs[[#This Row],[TEAM_NAME]], LEAGUE_AVERAGES!$F$14:$H$43, 3, FALSE)</f>
        <v>0.4473414634146341</v>
      </c>
      <c r="BT43" s="5">
        <f>VLOOKUP(_2025teamgamelogs[[#This Row],[TEAM_NAME]], LEAGUE_AVERAGES!$K$14:$M$43, 2, FALSE)</f>
        <v>0.56794360073860606</v>
      </c>
      <c r="BU43" s="5">
        <f>VLOOKUP(_2025teamgamelogs[[#This Row],[TEAM_NAME]], LEAGUE_AVERAGES!$K$14:$M$43, 3, FALSE)</f>
        <v>0.54561285519601899</v>
      </c>
    </row>
    <row r="44" spans="1:73" x14ac:dyDescent="0.2">
      <c r="A44" t="s">
        <v>59</v>
      </c>
      <c r="B44">
        <v>1610612744</v>
      </c>
      <c r="C44" t="s">
        <v>98</v>
      </c>
      <c r="D44" t="s">
        <v>99</v>
      </c>
      <c r="E44">
        <v>22400084</v>
      </c>
      <c r="F44" s="1">
        <v>45590</v>
      </c>
      <c r="G44" t="s">
        <v>167</v>
      </c>
      <c r="H44" t="s">
        <v>63</v>
      </c>
      <c r="I44">
        <v>48</v>
      </c>
      <c r="J44">
        <v>51</v>
      </c>
      <c r="K44">
        <v>106</v>
      </c>
      <c r="L44">
        <v>0.48099999999999998</v>
      </c>
      <c r="M44">
        <v>20</v>
      </c>
      <c r="N44">
        <v>50</v>
      </c>
      <c r="O44">
        <v>0.4</v>
      </c>
      <c r="P44">
        <v>5</v>
      </c>
      <c r="Q44">
        <v>6</v>
      </c>
      <c r="R44">
        <v>0.83299999999999996</v>
      </c>
      <c r="S44">
        <v>19</v>
      </c>
      <c r="T44">
        <v>41</v>
      </c>
      <c r="U44">
        <v>60</v>
      </c>
      <c r="V44">
        <v>35</v>
      </c>
      <c r="W44">
        <v>15</v>
      </c>
      <c r="X44">
        <v>15</v>
      </c>
      <c r="Y44">
        <v>6</v>
      </c>
      <c r="Z44">
        <v>5</v>
      </c>
      <c r="AA44">
        <v>25</v>
      </c>
      <c r="AB44">
        <v>11</v>
      </c>
      <c r="AC44">
        <v>127</v>
      </c>
      <c r="AD44">
        <v>41</v>
      </c>
      <c r="AE44">
        <v>1</v>
      </c>
      <c r="AF44">
        <v>1</v>
      </c>
      <c r="AG44">
        <v>1</v>
      </c>
      <c r="AH44">
        <v>1</v>
      </c>
      <c r="AI44">
        <v>121</v>
      </c>
      <c r="AJ44">
        <v>94</v>
      </c>
      <c r="AK44">
        <v>34</v>
      </c>
      <c r="AL44">
        <v>997</v>
      </c>
      <c r="AM44">
        <v>114</v>
      </c>
      <c r="AN44">
        <v>104</v>
      </c>
      <c r="AO44">
        <v>723</v>
      </c>
      <c r="AP44">
        <v>2431</v>
      </c>
      <c r="AQ44">
        <v>2444</v>
      </c>
      <c r="AR44">
        <v>699</v>
      </c>
      <c r="AS44">
        <v>61</v>
      </c>
      <c r="AT44">
        <v>148</v>
      </c>
      <c r="AU44">
        <v>32</v>
      </c>
      <c r="AV44">
        <v>132</v>
      </c>
      <c r="AW44">
        <v>1341</v>
      </c>
      <c r="AX44">
        <v>46</v>
      </c>
      <c r="AY44">
        <v>560</v>
      </c>
      <c r="AZ44">
        <v>1188</v>
      </c>
      <c r="BA44">
        <v>2247</v>
      </c>
      <c r="BB44">
        <v>2370</v>
      </c>
      <c r="BC44">
        <v>341</v>
      </c>
      <c r="BD44">
        <v>14</v>
      </c>
      <c r="BE44">
        <v>1</v>
      </c>
      <c r="BF44" t="s">
        <v>71</v>
      </c>
      <c r="BG44" t="s">
        <v>65</v>
      </c>
      <c r="BH44" t="s">
        <v>66</v>
      </c>
      <c r="BI44" s="4">
        <f xml:space="preserve"> _2025teamgamelogs[[#This Row],[FGA]] + (0.44 * _2025teamgamelogs[[#This Row],[FTA]]) + _2025teamgamelogs[[#This Row],[TOV]] - _2025teamgamelogs[[#This Row],[OREB]]</f>
        <v>104.64</v>
      </c>
      <c r="BJ44" s="3">
        <f>_2025teamgamelogs[[#This Row],[TOV]]/_2025teamgamelogs[[#This Row],[POSSESIONS]]</f>
        <v>0.14334862385321101</v>
      </c>
      <c r="BK44" s="4">
        <f>_2025teamgamelogs[[#This Row],[PTS]]/_2025teamgamelogs[[#This Row],[POSSESIONS]]</f>
        <v>1.2136850152905199</v>
      </c>
      <c r="BL44" s="4">
        <f xml:space="preserve"> 100 * _2025teamgamelogs[[#This Row],[POINTS_PER_POSSESSION]]</f>
        <v>121.36850152905198</v>
      </c>
      <c r="BM44" s="4">
        <f xml:space="preserve"> _2025teamgamelogs[[#This Row],[POSSESIONS]] / (_2025teamgamelogs[[#This Row],[MIN]]/48)</f>
        <v>104.64</v>
      </c>
      <c r="BN44" s="3">
        <f>_2025teamgamelogs[[#This Row],[PTS]] / (2 * (_2025teamgamelogs[[#This Row],[FGA]] + 0.44 * _2025teamgamelogs[[#This Row],[FTA]]))</f>
        <v>0.584499263622975</v>
      </c>
      <c r="BO44" s="4">
        <f>VLOOKUP(_2025teamgamelogs[[#This Row],[MONTH]], LEAGUE_AVERAGES!$A$2:$B$8, 2, FALSE)</f>
        <v>109.7087350947031</v>
      </c>
      <c r="BP44" s="5">
        <f>VLOOKUP(_2025teamgamelogs[[#This Row],[TEAM_NAME]], LEAGUE_AVERAGES!$A$14:$C$43, 2, FALSE)</f>
        <v>0.36843902439024395</v>
      </c>
      <c r="BQ44" s="5">
        <f>VLOOKUP(_2025teamgamelogs[[#This Row],[TEAM_NAME]], LEAGUE_AVERAGES!$A$14:$C$43, 3, FALSE)</f>
        <v>0.35765853658536584</v>
      </c>
      <c r="BR44" s="5">
        <f>VLOOKUP(_2025teamgamelogs[[#This Row],[TEAM_NAME]], LEAGUE_AVERAGES!$F$14:$H$43, 2, FALSE)</f>
        <v>0.45136585365853665</v>
      </c>
      <c r="BS44" s="5">
        <f>VLOOKUP(_2025teamgamelogs[[#This Row],[TEAM_NAME]], LEAGUE_AVERAGES!$F$14:$H$43, 3, FALSE)</f>
        <v>0.45180487804878061</v>
      </c>
      <c r="BT44" s="5">
        <f>VLOOKUP(_2025teamgamelogs[[#This Row],[TEAM_NAME]], LEAGUE_AVERAGES!$K$14:$M$43, 2, FALSE)</f>
        <v>0.56832140437053513</v>
      </c>
      <c r="BU44" s="5">
        <f>VLOOKUP(_2025teamgamelogs[[#This Row],[TEAM_NAME]], LEAGUE_AVERAGES!$K$14:$M$43, 3, FALSE)</f>
        <v>0.56980808391386595</v>
      </c>
    </row>
    <row r="45" spans="1:73" x14ac:dyDescent="0.2">
      <c r="A45" t="s">
        <v>59</v>
      </c>
      <c r="B45">
        <v>1610612751</v>
      </c>
      <c r="C45" t="s">
        <v>89</v>
      </c>
      <c r="D45" t="s">
        <v>90</v>
      </c>
      <c r="E45">
        <v>22400077</v>
      </c>
      <c r="F45" s="1">
        <v>45590</v>
      </c>
      <c r="G45" t="s">
        <v>168</v>
      </c>
      <c r="H45" t="s">
        <v>70</v>
      </c>
      <c r="I45">
        <v>48</v>
      </c>
      <c r="J45">
        <v>35</v>
      </c>
      <c r="K45">
        <v>83</v>
      </c>
      <c r="L45">
        <v>0.42199999999999999</v>
      </c>
      <c r="M45">
        <v>14</v>
      </c>
      <c r="N45">
        <v>37</v>
      </c>
      <c r="O45">
        <v>0.378</v>
      </c>
      <c r="P45">
        <v>17</v>
      </c>
      <c r="Q45">
        <v>21</v>
      </c>
      <c r="R45">
        <v>0.81</v>
      </c>
      <c r="S45">
        <v>8</v>
      </c>
      <c r="T45">
        <v>29</v>
      </c>
      <c r="U45">
        <v>37</v>
      </c>
      <c r="V45">
        <v>22</v>
      </c>
      <c r="W45">
        <v>19</v>
      </c>
      <c r="X45">
        <v>7</v>
      </c>
      <c r="Y45">
        <v>3</v>
      </c>
      <c r="Z45">
        <v>7</v>
      </c>
      <c r="AA45">
        <v>31</v>
      </c>
      <c r="AB45">
        <v>19</v>
      </c>
      <c r="AC45">
        <v>101</v>
      </c>
      <c r="AD45">
        <v>-15</v>
      </c>
      <c r="AE45">
        <v>1</v>
      </c>
      <c r="AF45">
        <v>1231</v>
      </c>
      <c r="AG45">
        <v>1231</v>
      </c>
      <c r="AH45">
        <v>1231</v>
      </c>
      <c r="AI45">
        <v>121</v>
      </c>
      <c r="AJ45">
        <v>2164</v>
      </c>
      <c r="AK45">
        <v>1922</v>
      </c>
      <c r="AL45">
        <v>1950</v>
      </c>
      <c r="AM45">
        <v>934</v>
      </c>
      <c r="AN45">
        <v>1227</v>
      </c>
      <c r="AO45">
        <v>993</v>
      </c>
      <c r="AP45">
        <v>1052</v>
      </c>
      <c r="AQ45">
        <v>1164</v>
      </c>
      <c r="AR45">
        <v>957</v>
      </c>
      <c r="AS45">
        <v>1800</v>
      </c>
      <c r="AT45">
        <v>1807</v>
      </c>
      <c r="AU45">
        <v>2073</v>
      </c>
      <c r="AV45">
        <v>1909</v>
      </c>
      <c r="AW45">
        <v>2098</v>
      </c>
      <c r="AX45">
        <v>1360</v>
      </c>
      <c r="AY45">
        <v>1712</v>
      </c>
      <c r="AZ45">
        <v>1902</v>
      </c>
      <c r="BA45">
        <v>2447</v>
      </c>
      <c r="BB45">
        <v>971</v>
      </c>
      <c r="BC45">
        <v>2059</v>
      </c>
      <c r="BD45">
        <v>2041</v>
      </c>
      <c r="BE45">
        <v>1</v>
      </c>
      <c r="BF45" t="s">
        <v>71</v>
      </c>
      <c r="BG45" t="s">
        <v>65</v>
      </c>
      <c r="BH45" t="s">
        <v>66</v>
      </c>
      <c r="BI45" s="4">
        <f xml:space="preserve"> _2025teamgamelogs[[#This Row],[FGA]] + (0.44 * _2025teamgamelogs[[#This Row],[FTA]]) + _2025teamgamelogs[[#This Row],[TOV]] - _2025teamgamelogs[[#This Row],[OREB]]</f>
        <v>103.24</v>
      </c>
      <c r="BJ45" s="3">
        <f>_2025teamgamelogs[[#This Row],[TOV]]/_2025teamgamelogs[[#This Row],[POSSESIONS]]</f>
        <v>0.18403719488570322</v>
      </c>
      <c r="BK45" s="4">
        <f>_2025teamgamelogs[[#This Row],[PTS]]/_2025teamgamelogs[[#This Row],[POSSESIONS]]</f>
        <v>0.97830298333979082</v>
      </c>
      <c r="BL45" s="4">
        <f xml:space="preserve"> 100 * _2025teamgamelogs[[#This Row],[POINTS_PER_POSSESSION]]</f>
        <v>97.830298333979087</v>
      </c>
      <c r="BM45" s="4">
        <f xml:space="preserve"> _2025teamgamelogs[[#This Row],[POSSESIONS]] / (_2025teamgamelogs[[#This Row],[MIN]]/48)</f>
        <v>103.24</v>
      </c>
      <c r="BN45" s="3">
        <f>_2025teamgamelogs[[#This Row],[PTS]] / (2 * (_2025teamgamelogs[[#This Row],[FGA]] + 0.44 * _2025teamgamelogs[[#This Row],[FTA]]))</f>
        <v>0.54748482220294881</v>
      </c>
      <c r="BO45" s="4">
        <f>VLOOKUP(_2025teamgamelogs[[#This Row],[MONTH]], LEAGUE_AVERAGES!$A$2:$B$8, 2, FALSE)</f>
        <v>109.7087350947031</v>
      </c>
      <c r="BP45" s="5">
        <f>VLOOKUP(_2025teamgamelogs[[#This Row],[TEAM_NAME]], LEAGUE_AVERAGES!$A$14:$C$43, 2, FALSE)</f>
        <v>0.337609756097561</v>
      </c>
      <c r="BQ45" s="5">
        <f>VLOOKUP(_2025teamgamelogs[[#This Row],[TEAM_NAME]], LEAGUE_AVERAGES!$A$14:$C$43, 3, FALSE)</f>
        <v>0.34709756097560968</v>
      </c>
      <c r="BR45" s="5">
        <f>VLOOKUP(_2025teamgamelogs[[#This Row],[TEAM_NAME]], LEAGUE_AVERAGES!$F$14:$H$43, 2, FALSE)</f>
        <v>0.43748780487804872</v>
      </c>
      <c r="BS45" s="5">
        <f>VLOOKUP(_2025teamgamelogs[[#This Row],[TEAM_NAME]], LEAGUE_AVERAGES!$F$14:$H$43, 3, FALSE)</f>
        <v>0.43895121951219529</v>
      </c>
      <c r="BT45" s="5">
        <f>VLOOKUP(_2025teamgamelogs[[#This Row],[TEAM_NAME]], LEAGUE_AVERAGES!$K$14:$M$43, 2, FALSE)</f>
        <v>0.54767404365624284</v>
      </c>
      <c r="BU45" s="5">
        <f>VLOOKUP(_2025teamgamelogs[[#This Row],[TEAM_NAME]], LEAGUE_AVERAGES!$K$14:$M$43, 3, FALSE)</f>
        <v>0.5592142433904097</v>
      </c>
    </row>
    <row r="46" spans="1:73" x14ac:dyDescent="0.2">
      <c r="A46" t="s">
        <v>59</v>
      </c>
      <c r="B46">
        <v>1610612739</v>
      </c>
      <c r="C46" t="s">
        <v>119</v>
      </c>
      <c r="D46" t="s">
        <v>120</v>
      </c>
      <c r="E46">
        <v>22400080</v>
      </c>
      <c r="F46" s="1">
        <v>45590</v>
      </c>
      <c r="G46" t="s">
        <v>169</v>
      </c>
      <c r="H46" t="s">
        <v>63</v>
      </c>
      <c r="I46">
        <v>48</v>
      </c>
      <c r="J46">
        <v>42</v>
      </c>
      <c r="K46">
        <v>82</v>
      </c>
      <c r="L46">
        <v>0.51200000000000001</v>
      </c>
      <c r="M46">
        <v>13</v>
      </c>
      <c r="N46">
        <v>34</v>
      </c>
      <c r="O46">
        <v>0.38200000000000001</v>
      </c>
      <c r="P46">
        <v>16</v>
      </c>
      <c r="Q46">
        <v>23</v>
      </c>
      <c r="R46">
        <v>0.69599999999999995</v>
      </c>
      <c r="S46">
        <v>5</v>
      </c>
      <c r="T46">
        <v>34</v>
      </c>
      <c r="U46">
        <v>39</v>
      </c>
      <c r="V46">
        <v>28</v>
      </c>
      <c r="W46">
        <v>13</v>
      </c>
      <c r="X46">
        <v>13</v>
      </c>
      <c r="Y46">
        <v>4</v>
      </c>
      <c r="Z46">
        <v>5</v>
      </c>
      <c r="AA46">
        <v>15</v>
      </c>
      <c r="AB46">
        <v>22</v>
      </c>
      <c r="AC46">
        <v>113</v>
      </c>
      <c r="AD46">
        <v>12</v>
      </c>
      <c r="AE46">
        <v>1</v>
      </c>
      <c r="AF46">
        <v>1</v>
      </c>
      <c r="AG46">
        <v>1</v>
      </c>
      <c r="AH46">
        <v>1</v>
      </c>
      <c r="AI46">
        <v>121</v>
      </c>
      <c r="AJ46">
        <v>1068</v>
      </c>
      <c r="AK46">
        <v>2022</v>
      </c>
      <c r="AL46">
        <v>498</v>
      </c>
      <c r="AM46">
        <v>1171</v>
      </c>
      <c r="AN46">
        <v>1627</v>
      </c>
      <c r="AO46">
        <v>943</v>
      </c>
      <c r="AP46">
        <v>1228</v>
      </c>
      <c r="AQ46">
        <v>899</v>
      </c>
      <c r="AR46">
        <v>1971</v>
      </c>
      <c r="AS46">
        <v>2299</v>
      </c>
      <c r="AT46">
        <v>926</v>
      </c>
      <c r="AU46">
        <v>1833</v>
      </c>
      <c r="AV46">
        <v>840</v>
      </c>
      <c r="AW46">
        <v>850</v>
      </c>
      <c r="AX46">
        <v>137</v>
      </c>
      <c r="AY46">
        <v>1274</v>
      </c>
      <c r="AZ46">
        <v>1188</v>
      </c>
      <c r="BA46">
        <v>398</v>
      </c>
      <c r="BB46">
        <v>416</v>
      </c>
      <c r="BC46">
        <v>1250</v>
      </c>
      <c r="BD46">
        <v>517</v>
      </c>
      <c r="BE46">
        <v>1</v>
      </c>
      <c r="BF46" t="s">
        <v>64</v>
      </c>
      <c r="BG46" t="s">
        <v>65</v>
      </c>
      <c r="BH46" t="s">
        <v>66</v>
      </c>
      <c r="BI46" s="4">
        <f xml:space="preserve"> _2025teamgamelogs[[#This Row],[FGA]] + (0.44 * _2025teamgamelogs[[#This Row],[FTA]]) + _2025teamgamelogs[[#This Row],[TOV]] - _2025teamgamelogs[[#This Row],[OREB]]</f>
        <v>100.12</v>
      </c>
      <c r="BJ46" s="3">
        <f>_2025teamgamelogs[[#This Row],[TOV]]/_2025teamgamelogs[[#This Row],[POSSESIONS]]</f>
        <v>0.12984418697562924</v>
      </c>
      <c r="BK46" s="4">
        <f>_2025teamgamelogs[[#This Row],[PTS]]/_2025teamgamelogs[[#This Row],[POSSESIONS]]</f>
        <v>1.1286456252497004</v>
      </c>
      <c r="BL46" s="4">
        <f xml:space="preserve"> 100 * _2025teamgamelogs[[#This Row],[POINTS_PER_POSSESSION]]</f>
        <v>112.86456252497004</v>
      </c>
      <c r="BM46" s="4">
        <f xml:space="preserve"> _2025teamgamelogs[[#This Row],[POSSESIONS]] / (_2025teamgamelogs[[#This Row],[MIN]]/48)</f>
        <v>100.12</v>
      </c>
      <c r="BN46" s="3">
        <f>_2025teamgamelogs[[#This Row],[PTS]] / (2 * (_2025teamgamelogs[[#This Row],[FGA]] + 0.44 * _2025teamgamelogs[[#This Row],[FTA]]))</f>
        <v>0.61333043855840208</v>
      </c>
      <c r="BO46" s="4">
        <f>VLOOKUP(_2025teamgamelogs[[#This Row],[MONTH]], LEAGUE_AVERAGES!$A$2:$B$8, 2, FALSE)</f>
        <v>109.7087350947031</v>
      </c>
      <c r="BP46" s="5">
        <f>VLOOKUP(_2025teamgamelogs[[#This Row],[TEAM_NAME]], LEAGUE_AVERAGES!$A$14:$C$43, 2, FALSE)</f>
        <v>0.38409756097560971</v>
      </c>
      <c r="BQ46" s="5">
        <f>VLOOKUP(_2025teamgamelogs[[#This Row],[TEAM_NAME]], LEAGUE_AVERAGES!$A$14:$C$43, 3, FALSE)</f>
        <v>0.38512195121951209</v>
      </c>
      <c r="BR46" s="5">
        <f>VLOOKUP(_2025teamgamelogs[[#This Row],[TEAM_NAME]], LEAGUE_AVERAGES!$F$14:$H$43, 2, FALSE)</f>
        <v>0.49482926829268303</v>
      </c>
      <c r="BS46" s="5">
        <f>VLOOKUP(_2025teamgamelogs[[#This Row],[TEAM_NAME]], LEAGUE_AVERAGES!$F$14:$H$43, 3, FALSE)</f>
        <v>0.4880731707317072</v>
      </c>
      <c r="BT46" s="5">
        <f>VLOOKUP(_2025teamgamelogs[[#This Row],[TEAM_NAME]], LEAGUE_AVERAGES!$K$14:$M$43, 2, FALSE)</f>
        <v>0.61027349880699666</v>
      </c>
      <c r="BU46" s="5">
        <f>VLOOKUP(_2025teamgamelogs[[#This Row],[TEAM_NAME]], LEAGUE_AVERAGES!$K$14:$M$43, 3, FALSE)</f>
        <v>0.60680781397749251</v>
      </c>
    </row>
    <row r="47" spans="1:73" x14ac:dyDescent="0.2">
      <c r="A47" t="s">
        <v>59</v>
      </c>
      <c r="B47">
        <v>1610612745</v>
      </c>
      <c r="C47" t="s">
        <v>104</v>
      </c>
      <c r="D47" t="s">
        <v>105</v>
      </c>
      <c r="E47">
        <v>22400082</v>
      </c>
      <c r="F47" s="1">
        <v>45590</v>
      </c>
      <c r="G47" t="s">
        <v>170</v>
      </c>
      <c r="H47" t="s">
        <v>63</v>
      </c>
      <c r="I47">
        <v>48</v>
      </c>
      <c r="J47">
        <v>43</v>
      </c>
      <c r="K47">
        <v>98</v>
      </c>
      <c r="L47">
        <v>0.439</v>
      </c>
      <c r="M47">
        <v>17</v>
      </c>
      <c r="N47">
        <v>43</v>
      </c>
      <c r="O47">
        <v>0.39500000000000002</v>
      </c>
      <c r="P47">
        <v>25</v>
      </c>
      <c r="Q47">
        <v>36</v>
      </c>
      <c r="R47">
        <v>0.69399999999999995</v>
      </c>
      <c r="S47">
        <v>23</v>
      </c>
      <c r="T47">
        <v>41</v>
      </c>
      <c r="U47">
        <v>64</v>
      </c>
      <c r="V47">
        <v>20</v>
      </c>
      <c r="W47">
        <v>19</v>
      </c>
      <c r="X47">
        <v>10</v>
      </c>
      <c r="Y47">
        <v>4</v>
      </c>
      <c r="Z47">
        <v>8</v>
      </c>
      <c r="AA47">
        <v>32</v>
      </c>
      <c r="AB47">
        <v>25</v>
      </c>
      <c r="AC47">
        <v>128</v>
      </c>
      <c r="AD47">
        <v>20</v>
      </c>
      <c r="AE47">
        <v>1</v>
      </c>
      <c r="AF47">
        <v>1</v>
      </c>
      <c r="AG47">
        <v>1</v>
      </c>
      <c r="AH47">
        <v>1</v>
      </c>
      <c r="AI47">
        <v>121</v>
      </c>
      <c r="AJ47">
        <v>866</v>
      </c>
      <c r="AK47">
        <v>251</v>
      </c>
      <c r="AL47">
        <v>1723</v>
      </c>
      <c r="AM47">
        <v>410</v>
      </c>
      <c r="AN47">
        <v>471</v>
      </c>
      <c r="AO47">
        <v>783</v>
      </c>
      <c r="AP47">
        <v>183</v>
      </c>
      <c r="AQ47">
        <v>62</v>
      </c>
      <c r="AR47">
        <v>1982</v>
      </c>
      <c r="AS47">
        <v>8</v>
      </c>
      <c r="AT47">
        <v>148</v>
      </c>
      <c r="AU47">
        <v>10</v>
      </c>
      <c r="AV47">
        <v>2163</v>
      </c>
      <c r="AW47">
        <v>2098</v>
      </c>
      <c r="AX47">
        <v>539</v>
      </c>
      <c r="AY47">
        <v>1274</v>
      </c>
      <c r="AZ47">
        <v>2116</v>
      </c>
      <c r="BA47">
        <v>2451</v>
      </c>
      <c r="BB47">
        <v>143</v>
      </c>
      <c r="BC47">
        <v>299</v>
      </c>
      <c r="BD47">
        <v>231</v>
      </c>
      <c r="BE47">
        <v>1</v>
      </c>
      <c r="BF47" t="s">
        <v>64</v>
      </c>
      <c r="BG47" t="s">
        <v>65</v>
      </c>
      <c r="BH47" t="s">
        <v>66</v>
      </c>
      <c r="BI47" s="4">
        <f xml:space="preserve"> _2025teamgamelogs[[#This Row],[FGA]] + (0.44 * _2025teamgamelogs[[#This Row],[FTA]]) + _2025teamgamelogs[[#This Row],[TOV]] - _2025teamgamelogs[[#This Row],[OREB]]</f>
        <v>109.84</v>
      </c>
      <c r="BJ47" s="3">
        <f>_2025teamgamelogs[[#This Row],[TOV]]/_2025teamgamelogs[[#This Row],[POSSESIONS]]</f>
        <v>0.17297887836853604</v>
      </c>
      <c r="BK47" s="4">
        <f>_2025teamgamelogs[[#This Row],[PTS]]/_2025teamgamelogs[[#This Row],[POSSESIONS]]</f>
        <v>1.1653313911143481</v>
      </c>
      <c r="BL47" s="4">
        <f xml:space="preserve"> 100 * _2025teamgamelogs[[#This Row],[POINTS_PER_POSSESSION]]</f>
        <v>116.53313911143482</v>
      </c>
      <c r="BM47" s="4">
        <f xml:space="preserve"> _2025teamgamelogs[[#This Row],[POSSESIONS]] / (_2025teamgamelogs[[#This Row],[MIN]]/48)</f>
        <v>109.84</v>
      </c>
      <c r="BN47" s="3">
        <f>_2025teamgamelogs[[#This Row],[PTS]] / (2 * (_2025teamgamelogs[[#This Row],[FGA]] + 0.44 * _2025teamgamelogs[[#This Row],[FTA]]))</f>
        <v>0.56219255094869991</v>
      </c>
      <c r="BO47" s="4">
        <f>VLOOKUP(_2025teamgamelogs[[#This Row],[MONTH]], LEAGUE_AVERAGES!$A$2:$B$8, 2, FALSE)</f>
        <v>109.7087350947031</v>
      </c>
      <c r="BP47" s="5">
        <f>VLOOKUP(_2025teamgamelogs[[#This Row],[TEAM_NAME]], LEAGUE_AVERAGES!$A$14:$C$43, 2, FALSE)</f>
        <v>0.35034146341463424</v>
      </c>
      <c r="BQ47" s="5">
        <f>VLOOKUP(_2025teamgamelogs[[#This Row],[TEAM_NAME]], LEAGUE_AVERAGES!$A$14:$C$43, 3, FALSE)</f>
        <v>0.35473170731707321</v>
      </c>
      <c r="BR47" s="5">
        <f>VLOOKUP(_2025teamgamelogs[[#This Row],[TEAM_NAME]], LEAGUE_AVERAGES!$F$14:$H$43, 2, FALSE)</f>
        <v>0.45260975609756104</v>
      </c>
      <c r="BS47" s="5">
        <f>VLOOKUP(_2025teamgamelogs[[#This Row],[TEAM_NAME]], LEAGUE_AVERAGES!$F$14:$H$43, 3, FALSE)</f>
        <v>0.45763414634146338</v>
      </c>
      <c r="BT47" s="5">
        <f>VLOOKUP(_2025teamgamelogs[[#This Row],[TEAM_NAME]], LEAGUE_AVERAGES!$K$14:$M$43, 2, FALSE)</f>
        <v>0.55103752047014554</v>
      </c>
      <c r="BU47" s="5">
        <f>VLOOKUP(_2025teamgamelogs[[#This Row],[TEAM_NAME]], LEAGUE_AVERAGES!$K$14:$M$43, 3, FALSE)</f>
        <v>0.55544482411316332</v>
      </c>
    </row>
    <row r="48" spans="1:73" x14ac:dyDescent="0.2">
      <c r="A48" t="s">
        <v>59</v>
      </c>
      <c r="B48">
        <v>1610612737</v>
      </c>
      <c r="C48" t="s">
        <v>92</v>
      </c>
      <c r="D48" t="s">
        <v>93</v>
      </c>
      <c r="E48">
        <v>22400079</v>
      </c>
      <c r="F48" s="1">
        <v>45590</v>
      </c>
      <c r="G48" t="s">
        <v>171</v>
      </c>
      <c r="H48" t="s">
        <v>63</v>
      </c>
      <c r="I48">
        <v>48</v>
      </c>
      <c r="J48">
        <v>39</v>
      </c>
      <c r="K48">
        <v>81</v>
      </c>
      <c r="L48">
        <v>0.48099999999999998</v>
      </c>
      <c r="M48">
        <v>14</v>
      </c>
      <c r="N48">
        <v>38</v>
      </c>
      <c r="O48">
        <v>0.36799999999999999</v>
      </c>
      <c r="P48">
        <v>33</v>
      </c>
      <c r="Q48">
        <v>38</v>
      </c>
      <c r="R48">
        <v>0.86799999999999999</v>
      </c>
      <c r="S48">
        <v>7</v>
      </c>
      <c r="T48">
        <v>32</v>
      </c>
      <c r="U48">
        <v>39</v>
      </c>
      <c r="V48">
        <v>25</v>
      </c>
      <c r="W48">
        <v>14</v>
      </c>
      <c r="X48">
        <v>11</v>
      </c>
      <c r="Y48">
        <v>9</v>
      </c>
      <c r="Z48">
        <v>4</v>
      </c>
      <c r="AA48">
        <v>28</v>
      </c>
      <c r="AB48">
        <v>28</v>
      </c>
      <c r="AC48">
        <v>125</v>
      </c>
      <c r="AD48">
        <v>5</v>
      </c>
      <c r="AE48">
        <v>1</v>
      </c>
      <c r="AF48">
        <v>1</v>
      </c>
      <c r="AG48">
        <v>1</v>
      </c>
      <c r="AH48">
        <v>1</v>
      </c>
      <c r="AI48">
        <v>121</v>
      </c>
      <c r="AJ48">
        <v>1609</v>
      </c>
      <c r="AK48">
        <v>2117</v>
      </c>
      <c r="AL48">
        <v>991</v>
      </c>
      <c r="AM48">
        <v>934</v>
      </c>
      <c r="AN48">
        <v>1078</v>
      </c>
      <c r="AO48">
        <v>1109</v>
      </c>
      <c r="AP48">
        <v>16</v>
      </c>
      <c r="AQ48">
        <v>39</v>
      </c>
      <c r="AR48">
        <v>458</v>
      </c>
      <c r="AS48">
        <v>2024</v>
      </c>
      <c r="AT48">
        <v>1307</v>
      </c>
      <c r="AU48">
        <v>1833</v>
      </c>
      <c r="AV48">
        <v>1358</v>
      </c>
      <c r="AW48">
        <v>1092</v>
      </c>
      <c r="AX48">
        <v>346</v>
      </c>
      <c r="AY48">
        <v>109</v>
      </c>
      <c r="AZ48">
        <v>750</v>
      </c>
      <c r="BA48">
        <v>2403</v>
      </c>
      <c r="BB48">
        <v>40</v>
      </c>
      <c r="BC48">
        <v>437</v>
      </c>
      <c r="BD48">
        <v>922</v>
      </c>
      <c r="BE48">
        <v>1</v>
      </c>
      <c r="BF48" t="s">
        <v>64</v>
      </c>
      <c r="BG48" t="s">
        <v>65</v>
      </c>
      <c r="BH48" t="s">
        <v>66</v>
      </c>
      <c r="BI48" s="4">
        <f xml:space="preserve"> _2025teamgamelogs[[#This Row],[FGA]] + (0.44 * _2025teamgamelogs[[#This Row],[FTA]]) + _2025teamgamelogs[[#This Row],[TOV]] - _2025teamgamelogs[[#This Row],[OREB]]</f>
        <v>104.72</v>
      </c>
      <c r="BJ48" s="3">
        <f>_2025teamgamelogs[[#This Row],[TOV]]/_2025teamgamelogs[[#This Row],[POSSESIONS]]</f>
        <v>0.13368983957219252</v>
      </c>
      <c r="BK48" s="4">
        <f>_2025teamgamelogs[[#This Row],[PTS]]/_2025teamgamelogs[[#This Row],[POSSESIONS]]</f>
        <v>1.1936592818945759</v>
      </c>
      <c r="BL48" s="4">
        <f xml:space="preserve"> 100 * _2025teamgamelogs[[#This Row],[POINTS_PER_POSSESSION]]</f>
        <v>119.36592818945759</v>
      </c>
      <c r="BM48" s="4">
        <f xml:space="preserve"> _2025teamgamelogs[[#This Row],[POSSESIONS]] / (_2025teamgamelogs[[#This Row],[MIN]]/48)</f>
        <v>104.72</v>
      </c>
      <c r="BN48" s="3">
        <f>_2025teamgamelogs[[#This Row],[PTS]] / (2 * (_2025teamgamelogs[[#This Row],[FGA]] + 0.44 * _2025teamgamelogs[[#This Row],[FTA]]))</f>
        <v>0.63958248055669265</v>
      </c>
      <c r="BO48" s="4">
        <f>VLOOKUP(_2025teamgamelogs[[#This Row],[MONTH]], LEAGUE_AVERAGES!$A$2:$B$8, 2, FALSE)</f>
        <v>109.7087350947031</v>
      </c>
      <c r="BP48" s="5">
        <f>VLOOKUP(_2025teamgamelogs[[#This Row],[TEAM_NAME]], LEAGUE_AVERAGES!$A$14:$C$43, 2, FALSE)</f>
        <v>0.35092500000000004</v>
      </c>
      <c r="BQ48" s="5">
        <f>VLOOKUP(_2025teamgamelogs[[#This Row],[TEAM_NAME]], LEAGUE_AVERAGES!$A$14:$C$43, 3, FALSE)</f>
        <v>0.36290476190476195</v>
      </c>
      <c r="BR48" s="5">
        <f>VLOOKUP(_2025teamgamelogs[[#This Row],[TEAM_NAME]], LEAGUE_AVERAGES!$F$14:$H$43, 2, FALSE)</f>
        <v>0.47670000000000012</v>
      </c>
      <c r="BS48" s="5">
        <f>VLOOKUP(_2025teamgamelogs[[#This Row],[TEAM_NAME]], LEAGUE_AVERAGES!$F$14:$H$43, 3, FALSE)</f>
        <v>0.47069047619047621</v>
      </c>
      <c r="BT48" s="5">
        <f>VLOOKUP(_2025teamgamelogs[[#This Row],[TEAM_NAME]], LEAGUE_AVERAGES!$K$14:$M$43, 2, FALSE)</f>
        <v>0.58493933923263275</v>
      </c>
      <c r="BU48" s="5">
        <f>VLOOKUP(_2025teamgamelogs[[#This Row],[TEAM_NAME]], LEAGUE_AVERAGES!$K$14:$M$43, 3, FALSE)</f>
        <v>0.57722862424766153</v>
      </c>
    </row>
    <row r="49" spans="1:73" x14ac:dyDescent="0.2">
      <c r="A49" t="s">
        <v>59</v>
      </c>
      <c r="B49">
        <v>1610612766</v>
      </c>
      <c r="C49" t="s">
        <v>122</v>
      </c>
      <c r="D49" t="s">
        <v>123</v>
      </c>
      <c r="E49">
        <v>22400079</v>
      </c>
      <c r="F49" s="1">
        <v>45590</v>
      </c>
      <c r="G49" t="s">
        <v>172</v>
      </c>
      <c r="H49" t="s">
        <v>70</v>
      </c>
      <c r="I49">
        <v>48</v>
      </c>
      <c r="J49">
        <v>37</v>
      </c>
      <c r="K49">
        <v>96</v>
      </c>
      <c r="L49">
        <v>0.38500000000000001</v>
      </c>
      <c r="M49">
        <v>21</v>
      </c>
      <c r="N49">
        <v>51</v>
      </c>
      <c r="O49">
        <v>0.41199999999999998</v>
      </c>
      <c r="P49">
        <v>25</v>
      </c>
      <c r="Q49">
        <v>31</v>
      </c>
      <c r="R49">
        <v>0.80600000000000005</v>
      </c>
      <c r="S49">
        <v>22</v>
      </c>
      <c r="T49">
        <v>31</v>
      </c>
      <c r="U49">
        <v>53</v>
      </c>
      <c r="V49">
        <v>22</v>
      </c>
      <c r="W49">
        <v>18</v>
      </c>
      <c r="X49">
        <v>7</v>
      </c>
      <c r="Y49">
        <v>4</v>
      </c>
      <c r="Z49">
        <v>9</v>
      </c>
      <c r="AA49">
        <v>28</v>
      </c>
      <c r="AB49">
        <v>28</v>
      </c>
      <c r="AC49">
        <v>120</v>
      </c>
      <c r="AD49">
        <v>-5</v>
      </c>
      <c r="AE49">
        <v>1</v>
      </c>
      <c r="AF49">
        <v>1231</v>
      </c>
      <c r="AG49">
        <v>1231</v>
      </c>
      <c r="AH49">
        <v>1231</v>
      </c>
      <c r="AI49">
        <v>121</v>
      </c>
      <c r="AJ49">
        <v>1946</v>
      </c>
      <c r="AK49">
        <v>392</v>
      </c>
      <c r="AL49">
        <v>2315</v>
      </c>
      <c r="AM49">
        <v>74</v>
      </c>
      <c r="AN49">
        <v>83</v>
      </c>
      <c r="AO49">
        <v>622</v>
      </c>
      <c r="AP49">
        <v>183</v>
      </c>
      <c r="AQ49">
        <v>202</v>
      </c>
      <c r="AR49">
        <v>1014</v>
      </c>
      <c r="AS49">
        <v>15</v>
      </c>
      <c r="AT49">
        <v>1488</v>
      </c>
      <c r="AU49">
        <v>209</v>
      </c>
      <c r="AV49">
        <v>1909</v>
      </c>
      <c r="AW49">
        <v>1953</v>
      </c>
      <c r="AX49">
        <v>1360</v>
      </c>
      <c r="AY49">
        <v>1274</v>
      </c>
      <c r="AZ49">
        <v>2275</v>
      </c>
      <c r="BA49">
        <v>2403</v>
      </c>
      <c r="BB49">
        <v>40</v>
      </c>
      <c r="BC49">
        <v>735</v>
      </c>
      <c r="BD49">
        <v>1476</v>
      </c>
      <c r="BE49">
        <v>1</v>
      </c>
      <c r="BF49" t="s">
        <v>71</v>
      </c>
      <c r="BG49" t="s">
        <v>65</v>
      </c>
      <c r="BH49" t="s">
        <v>66</v>
      </c>
      <c r="BI49" s="4">
        <f xml:space="preserve"> _2025teamgamelogs[[#This Row],[FGA]] + (0.44 * _2025teamgamelogs[[#This Row],[FTA]]) + _2025teamgamelogs[[#This Row],[TOV]] - _2025teamgamelogs[[#This Row],[OREB]]</f>
        <v>105.64</v>
      </c>
      <c r="BJ49" s="3">
        <f>_2025teamgamelogs[[#This Row],[TOV]]/_2025teamgamelogs[[#This Row],[POSSESIONS]]</f>
        <v>0.17039000378644453</v>
      </c>
      <c r="BK49" s="4">
        <f>_2025teamgamelogs[[#This Row],[PTS]]/_2025teamgamelogs[[#This Row],[POSSESIONS]]</f>
        <v>1.135933358576297</v>
      </c>
      <c r="BL49" s="4">
        <f xml:space="preserve"> 100 * _2025teamgamelogs[[#This Row],[POINTS_PER_POSSESSION]]</f>
        <v>113.5933358576297</v>
      </c>
      <c r="BM49" s="4">
        <f xml:space="preserve"> _2025teamgamelogs[[#This Row],[POSSESIONS]] / (_2025teamgamelogs[[#This Row],[MIN]]/48)</f>
        <v>105.64</v>
      </c>
      <c r="BN49" s="3">
        <f>_2025teamgamelogs[[#This Row],[PTS]] / (2 * (_2025teamgamelogs[[#This Row],[FGA]] + 0.44 * _2025teamgamelogs[[#This Row],[FTA]]))</f>
        <v>0.54724553082816485</v>
      </c>
      <c r="BO49" s="4">
        <f>VLOOKUP(_2025teamgamelogs[[#This Row],[MONTH]], LEAGUE_AVERAGES!$A$2:$B$8, 2, FALSE)</f>
        <v>109.7087350947031</v>
      </c>
      <c r="BP49" s="5">
        <f>VLOOKUP(_2025teamgamelogs[[#This Row],[TEAM_NAME]], LEAGUE_AVERAGES!$A$14:$C$43, 2, FALSE)</f>
        <v>0.33860975609756089</v>
      </c>
      <c r="BQ49" s="5">
        <f>VLOOKUP(_2025teamgamelogs[[#This Row],[TEAM_NAME]], LEAGUE_AVERAGES!$A$14:$C$43, 3, FALSE)</f>
        <v>0.33580487804878045</v>
      </c>
      <c r="BR49" s="5">
        <f>VLOOKUP(_2025teamgamelogs[[#This Row],[TEAM_NAME]], LEAGUE_AVERAGES!$F$14:$H$43, 2, FALSE)</f>
        <v>0.43492682926829268</v>
      </c>
      <c r="BS49" s="5">
        <f>VLOOKUP(_2025teamgamelogs[[#This Row],[TEAM_NAME]], LEAGUE_AVERAGES!$F$14:$H$43, 3, FALSE)</f>
        <v>0.42697560975609755</v>
      </c>
      <c r="BT49" s="5">
        <f>VLOOKUP(_2025teamgamelogs[[#This Row],[TEAM_NAME]], LEAGUE_AVERAGES!$K$14:$M$43, 2, FALSE)</f>
        <v>0.5424635833805308</v>
      </c>
      <c r="BU49" s="5">
        <f>VLOOKUP(_2025teamgamelogs[[#This Row],[TEAM_NAME]], LEAGUE_AVERAGES!$K$14:$M$43, 3, FALSE)</f>
        <v>0.53419164265445196</v>
      </c>
    </row>
    <row r="50" spans="1:73" x14ac:dyDescent="0.2">
      <c r="A50" t="s">
        <v>59</v>
      </c>
      <c r="B50">
        <v>1610612749</v>
      </c>
      <c r="C50" t="s">
        <v>113</v>
      </c>
      <c r="D50" t="s">
        <v>114</v>
      </c>
      <c r="E50">
        <v>22400083</v>
      </c>
      <c r="F50" s="1">
        <v>45590</v>
      </c>
      <c r="G50" t="s">
        <v>173</v>
      </c>
      <c r="H50" t="s">
        <v>70</v>
      </c>
      <c r="I50">
        <v>48</v>
      </c>
      <c r="J50">
        <v>46</v>
      </c>
      <c r="K50">
        <v>93</v>
      </c>
      <c r="L50">
        <v>0.495</v>
      </c>
      <c r="M50">
        <v>13</v>
      </c>
      <c r="N50">
        <v>40</v>
      </c>
      <c r="O50">
        <v>0.32500000000000001</v>
      </c>
      <c r="P50">
        <v>17</v>
      </c>
      <c r="Q50">
        <v>25</v>
      </c>
      <c r="R50">
        <v>0.68</v>
      </c>
      <c r="S50">
        <v>8</v>
      </c>
      <c r="T50">
        <v>39</v>
      </c>
      <c r="U50">
        <v>47</v>
      </c>
      <c r="V50">
        <v>24</v>
      </c>
      <c r="W50">
        <v>15</v>
      </c>
      <c r="X50">
        <v>5</v>
      </c>
      <c r="Y50">
        <v>3</v>
      </c>
      <c r="Z50">
        <v>4</v>
      </c>
      <c r="AA50">
        <v>14</v>
      </c>
      <c r="AB50">
        <v>17</v>
      </c>
      <c r="AC50">
        <v>122</v>
      </c>
      <c r="AD50">
        <v>-11</v>
      </c>
      <c r="AE50">
        <v>1</v>
      </c>
      <c r="AF50">
        <v>1231</v>
      </c>
      <c r="AG50">
        <v>1231</v>
      </c>
      <c r="AH50">
        <v>1231</v>
      </c>
      <c r="AI50">
        <v>121</v>
      </c>
      <c r="AJ50">
        <v>437</v>
      </c>
      <c r="AK50">
        <v>664</v>
      </c>
      <c r="AL50">
        <v>757</v>
      </c>
      <c r="AM50">
        <v>1171</v>
      </c>
      <c r="AN50">
        <v>795</v>
      </c>
      <c r="AO50">
        <v>1614</v>
      </c>
      <c r="AP50">
        <v>1052</v>
      </c>
      <c r="AQ50">
        <v>666</v>
      </c>
      <c r="AR50">
        <v>2067</v>
      </c>
      <c r="AS50">
        <v>1800</v>
      </c>
      <c r="AT50">
        <v>277</v>
      </c>
      <c r="AU50">
        <v>705</v>
      </c>
      <c r="AV50">
        <v>1570</v>
      </c>
      <c r="AW50">
        <v>1341</v>
      </c>
      <c r="AX50">
        <v>1998</v>
      </c>
      <c r="AY50">
        <v>1712</v>
      </c>
      <c r="AZ50">
        <v>750</v>
      </c>
      <c r="BA50">
        <v>260</v>
      </c>
      <c r="BB50">
        <v>1444</v>
      </c>
      <c r="BC50">
        <v>609</v>
      </c>
      <c r="BD50">
        <v>1848</v>
      </c>
      <c r="BE50">
        <v>1</v>
      </c>
      <c r="BF50" t="s">
        <v>64</v>
      </c>
      <c r="BG50" t="s">
        <v>65</v>
      </c>
      <c r="BH50" t="s">
        <v>66</v>
      </c>
      <c r="BI50" s="4">
        <f xml:space="preserve"> _2025teamgamelogs[[#This Row],[FGA]] + (0.44 * _2025teamgamelogs[[#This Row],[FTA]]) + _2025teamgamelogs[[#This Row],[TOV]] - _2025teamgamelogs[[#This Row],[OREB]]</f>
        <v>111</v>
      </c>
      <c r="BJ50" s="3">
        <f>_2025teamgamelogs[[#This Row],[TOV]]/_2025teamgamelogs[[#This Row],[POSSESIONS]]</f>
        <v>0.13513513513513514</v>
      </c>
      <c r="BK50" s="4">
        <f>_2025teamgamelogs[[#This Row],[PTS]]/_2025teamgamelogs[[#This Row],[POSSESIONS]]</f>
        <v>1.0990990990990992</v>
      </c>
      <c r="BL50" s="4">
        <f xml:space="preserve"> 100 * _2025teamgamelogs[[#This Row],[POINTS_PER_POSSESSION]]</f>
        <v>109.90990990990991</v>
      </c>
      <c r="BM50" s="4">
        <f xml:space="preserve"> _2025teamgamelogs[[#This Row],[POSSESIONS]] / (_2025teamgamelogs[[#This Row],[MIN]]/48)</f>
        <v>111</v>
      </c>
      <c r="BN50" s="3">
        <f>_2025teamgamelogs[[#This Row],[PTS]] / (2 * (_2025teamgamelogs[[#This Row],[FGA]] + 0.44 * _2025teamgamelogs[[#This Row],[FTA]]))</f>
        <v>0.58653846153846156</v>
      </c>
      <c r="BO50" s="4">
        <f>VLOOKUP(_2025teamgamelogs[[#This Row],[MONTH]], LEAGUE_AVERAGES!$A$2:$B$8, 2, FALSE)</f>
        <v>109.7087350947031</v>
      </c>
      <c r="BP50" s="5">
        <f>VLOOKUP(_2025teamgamelogs[[#This Row],[TEAM_NAME]], LEAGUE_AVERAGES!$A$14:$C$43, 2, FALSE)</f>
        <v>0.4062926829268293</v>
      </c>
      <c r="BQ50" s="5">
        <f>VLOOKUP(_2025teamgamelogs[[#This Row],[TEAM_NAME]], LEAGUE_AVERAGES!$A$14:$C$43, 3, FALSE)</f>
        <v>0.36926829268292688</v>
      </c>
      <c r="BR50" s="5">
        <f>VLOOKUP(_2025teamgamelogs[[#This Row],[TEAM_NAME]], LEAGUE_AVERAGES!$F$14:$H$43, 2, FALSE)</f>
        <v>0.49804878048780482</v>
      </c>
      <c r="BS50" s="5">
        <f>VLOOKUP(_2025teamgamelogs[[#This Row],[TEAM_NAME]], LEAGUE_AVERAGES!$F$14:$H$43, 3, FALSE)</f>
        <v>0.47917073170731711</v>
      </c>
      <c r="BT50" s="5">
        <f>VLOOKUP(_2025teamgamelogs[[#This Row],[TEAM_NAME]], LEAGUE_AVERAGES!$K$14:$M$43, 2, FALSE)</f>
        <v>0.61475494156948829</v>
      </c>
      <c r="BU50" s="5">
        <f>VLOOKUP(_2025teamgamelogs[[#This Row],[TEAM_NAME]], LEAGUE_AVERAGES!$K$14:$M$43, 3, FALSE)</f>
        <v>0.58586037801226176</v>
      </c>
    </row>
    <row r="51" spans="1:73" x14ac:dyDescent="0.2">
      <c r="A51" t="s">
        <v>59</v>
      </c>
      <c r="B51">
        <v>1610612752</v>
      </c>
      <c r="C51" t="s">
        <v>67</v>
      </c>
      <c r="D51" t="s">
        <v>68</v>
      </c>
      <c r="E51">
        <v>22400081</v>
      </c>
      <c r="F51" s="1">
        <v>45590</v>
      </c>
      <c r="G51" t="s">
        <v>174</v>
      </c>
      <c r="H51" t="s">
        <v>63</v>
      </c>
      <c r="I51">
        <v>48</v>
      </c>
      <c r="J51">
        <v>44</v>
      </c>
      <c r="K51">
        <v>84</v>
      </c>
      <c r="L51">
        <v>0.52400000000000002</v>
      </c>
      <c r="M51">
        <v>12</v>
      </c>
      <c r="N51">
        <v>27</v>
      </c>
      <c r="O51">
        <v>0.44400000000000001</v>
      </c>
      <c r="P51">
        <v>23</v>
      </c>
      <c r="Q51">
        <v>29</v>
      </c>
      <c r="R51">
        <v>0.79300000000000004</v>
      </c>
      <c r="S51">
        <v>11</v>
      </c>
      <c r="T51">
        <v>32</v>
      </c>
      <c r="U51">
        <v>43</v>
      </c>
      <c r="V51">
        <v>19</v>
      </c>
      <c r="W51">
        <v>12</v>
      </c>
      <c r="X51">
        <v>5</v>
      </c>
      <c r="Y51">
        <v>4</v>
      </c>
      <c r="Z51">
        <v>6</v>
      </c>
      <c r="AA51">
        <v>18</v>
      </c>
      <c r="AB51">
        <v>24</v>
      </c>
      <c r="AC51">
        <v>123</v>
      </c>
      <c r="AD51">
        <v>25</v>
      </c>
      <c r="AE51">
        <v>1</v>
      </c>
      <c r="AF51">
        <v>1</v>
      </c>
      <c r="AG51">
        <v>1</v>
      </c>
      <c r="AH51">
        <v>1</v>
      </c>
      <c r="AI51">
        <v>121</v>
      </c>
      <c r="AJ51">
        <v>703</v>
      </c>
      <c r="AK51">
        <v>1815</v>
      </c>
      <c r="AL51">
        <v>363</v>
      </c>
      <c r="AM51">
        <v>1413</v>
      </c>
      <c r="AN51">
        <v>2292</v>
      </c>
      <c r="AO51">
        <v>359</v>
      </c>
      <c r="AP51">
        <v>314</v>
      </c>
      <c r="AQ51">
        <v>325</v>
      </c>
      <c r="AR51">
        <v>1150</v>
      </c>
      <c r="AS51">
        <v>1051</v>
      </c>
      <c r="AT51">
        <v>1307</v>
      </c>
      <c r="AU51">
        <v>1282</v>
      </c>
      <c r="AV51">
        <v>2257</v>
      </c>
      <c r="AW51">
        <v>640</v>
      </c>
      <c r="AX51">
        <v>1998</v>
      </c>
      <c r="AY51">
        <v>1274</v>
      </c>
      <c r="AZ51">
        <v>1573</v>
      </c>
      <c r="BA51">
        <v>1018</v>
      </c>
      <c r="BB51">
        <v>215</v>
      </c>
      <c r="BC51">
        <v>549</v>
      </c>
      <c r="BD51">
        <v>135</v>
      </c>
      <c r="BE51">
        <v>1</v>
      </c>
      <c r="BF51" t="s">
        <v>64</v>
      </c>
      <c r="BG51" t="s">
        <v>65</v>
      </c>
      <c r="BH51" t="s">
        <v>66</v>
      </c>
      <c r="BI51" s="4">
        <f xml:space="preserve"> _2025teamgamelogs[[#This Row],[FGA]] + (0.44 * _2025teamgamelogs[[#This Row],[FTA]]) + _2025teamgamelogs[[#This Row],[TOV]] - _2025teamgamelogs[[#This Row],[OREB]]</f>
        <v>97.76</v>
      </c>
      <c r="BJ51" s="3">
        <f>_2025teamgamelogs[[#This Row],[TOV]]/_2025teamgamelogs[[#This Row],[POSSESIONS]]</f>
        <v>0.12274959083469721</v>
      </c>
      <c r="BK51" s="4">
        <f>_2025teamgamelogs[[#This Row],[PTS]]/_2025teamgamelogs[[#This Row],[POSSESIONS]]</f>
        <v>1.2581833060556464</v>
      </c>
      <c r="BL51" s="4">
        <f xml:space="preserve"> 100 * _2025teamgamelogs[[#This Row],[POINTS_PER_POSSESSION]]</f>
        <v>125.81833060556464</v>
      </c>
      <c r="BM51" s="4">
        <f xml:space="preserve"> _2025teamgamelogs[[#This Row],[POSSESIONS]] / (_2025teamgamelogs[[#This Row],[MIN]]/48)</f>
        <v>97.76</v>
      </c>
      <c r="BN51" s="3">
        <f>_2025teamgamelogs[[#This Row],[PTS]] / (2 * (_2025teamgamelogs[[#This Row],[FGA]] + 0.44 * _2025teamgamelogs[[#This Row],[FTA]]))</f>
        <v>0.63559322033898302</v>
      </c>
      <c r="BO51" s="4">
        <f>VLOOKUP(_2025teamgamelogs[[#This Row],[MONTH]], LEAGUE_AVERAGES!$A$2:$B$8, 2, FALSE)</f>
        <v>109.7087350947031</v>
      </c>
      <c r="BP51" s="5">
        <f>VLOOKUP(_2025teamgamelogs[[#This Row],[TEAM_NAME]], LEAGUE_AVERAGES!$A$14:$C$43, 2, FALSE)</f>
        <v>0.370219512195122</v>
      </c>
      <c r="BQ51" s="5">
        <f>VLOOKUP(_2025teamgamelogs[[#This Row],[TEAM_NAME]], LEAGUE_AVERAGES!$A$14:$C$43, 3, FALSE)</f>
        <v>0.36224390243902438</v>
      </c>
      <c r="BR51" s="5">
        <f>VLOOKUP(_2025teamgamelogs[[#This Row],[TEAM_NAME]], LEAGUE_AVERAGES!$F$14:$H$43, 2, FALSE)</f>
        <v>0.49358536585365859</v>
      </c>
      <c r="BS51" s="5">
        <f>VLOOKUP(_2025teamgamelogs[[#This Row],[TEAM_NAME]], LEAGUE_AVERAGES!$F$14:$H$43, 3, FALSE)</f>
        <v>0.47975609756097559</v>
      </c>
      <c r="BT51" s="5">
        <f>VLOOKUP(_2025teamgamelogs[[#This Row],[TEAM_NAME]], LEAGUE_AVERAGES!$K$14:$M$43, 2, FALSE)</f>
        <v>0.59525043511857889</v>
      </c>
      <c r="BU51" s="5">
        <f>VLOOKUP(_2025teamgamelogs[[#This Row],[TEAM_NAME]], LEAGUE_AVERAGES!$K$14:$M$43, 3, FALSE)</f>
        <v>0.58413739951743537</v>
      </c>
    </row>
    <row r="52" spans="1:73" x14ac:dyDescent="0.2">
      <c r="A52" t="s">
        <v>59</v>
      </c>
      <c r="B52">
        <v>1610612756</v>
      </c>
      <c r="C52" t="s">
        <v>80</v>
      </c>
      <c r="D52" t="s">
        <v>81</v>
      </c>
      <c r="E52">
        <v>22400085</v>
      </c>
      <c r="F52" s="1">
        <v>45590</v>
      </c>
      <c r="G52" t="s">
        <v>175</v>
      </c>
      <c r="H52" t="s">
        <v>70</v>
      </c>
      <c r="I52">
        <v>48</v>
      </c>
      <c r="J52">
        <v>42</v>
      </c>
      <c r="K52">
        <v>82</v>
      </c>
      <c r="L52">
        <v>0.51200000000000001</v>
      </c>
      <c r="M52">
        <v>17</v>
      </c>
      <c r="N52">
        <v>37</v>
      </c>
      <c r="O52">
        <v>0.45900000000000002</v>
      </c>
      <c r="P52">
        <v>15</v>
      </c>
      <c r="Q52">
        <v>17</v>
      </c>
      <c r="R52">
        <v>0.88200000000000001</v>
      </c>
      <c r="S52">
        <v>5</v>
      </c>
      <c r="T52">
        <v>29</v>
      </c>
      <c r="U52">
        <v>34</v>
      </c>
      <c r="V52">
        <v>35</v>
      </c>
      <c r="W52">
        <v>17</v>
      </c>
      <c r="X52">
        <v>8</v>
      </c>
      <c r="Y52">
        <v>4</v>
      </c>
      <c r="Z52">
        <v>5</v>
      </c>
      <c r="AA52">
        <v>26</v>
      </c>
      <c r="AB52">
        <v>18</v>
      </c>
      <c r="AC52">
        <v>116</v>
      </c>
      <c r="AD52">
        <v>-7</v>
      </c>
      <c r="AE52">
        <v>1</v>
      </c>
      <c r="AF52">
        <v>1231</v>
      </c>
      <c r="AG52">
        <v>1231</v>
      </c>
      <c r="AH52">
        <v>1231</v>
      </c>
      <c r="AI52">
        <v>121</v>
      </c>
      <c r="AJ52">
        <v>1068</v>
      </c>
      <c r="AK52">
        <v>2022</v>
      </c>
      <c r="AL52">
        <v>498</v>
      </c>
      <c r="AM52">
        <v>410</v>
      </c>
      <c r="AN52">
        <v>1227</v>
      </c>
      <c r="AO52">
        <v>263</v>
      </c>
      <c r="AP52">
        <v>1416</v>
      </c>
      <c r="AQ52">
        <v>1778</v>
      </c>
      <c r="AR52">
        <v>362</v>
      </c>
      <c r="AS52">
        <v>2299</v>
      </c>
      <c r="AT52">
        <v>1807</v>
      </c>
      <c r="AU52">
        <v>2282</v>
      </c>
      <c r="AV52">
        <v>132</v>
      </c>
      <c r="AW52">
        <v>1759</v>
      </c>
      <c r="AX52">
        <v>1073</v>
      </c>
      <c r="AY52">
        <v>1274</v>
      </c>
      <c r="AZ52">
        <v>1188</v>
      </c>
      <c r="BA52">
        <v>2319</v>
      </c>
      <c r="BB52">
        <v>1204</v>
      </c>
      <c r="BC52">
        <v>1025</v>
      </c>
      <c r="BD52">
        <v>1608</v>
      </c>
      <c r="BE52">
        <v>1</v>
      </c>
      <c r="BF52" t="s">
        <v>71</v>
      </c>
      <c r="BG52" t="s">
        <v>65</v>
      </c>
      <c r="BH52" t="s">
        <v>66</v>
      </c>
      <c r="BI52" s="4">
        <f xml:space="preserve"> _2025teamgamelogs[[#This Row],[FGA]] + (0.44 * _2025teamgamelogs[[#This Row],[FTA]]) + _2025teamgamelogs[[#This Row],[TOV]] - _2025teamgamelogs[[#This Row],[OREB]]</f>
        <v>101.48</v>
      </c>
      <c r="BJ52" s="3">
        <f>_2025teamgamelogs[[#This Row],[TOV]]/_2025teamgamelogs[[#This Row],[POSSESIONS]]</f>
        <v>0.16752069373275522</v>
      </c>
      <c r="BK52" s="4">
        <f>_2025teamgamelogs[[#This Row],[PTS]]/_2025teamgamelogs[[#This Row],[POSSESIONS]]</f>
        <v>1.1430823807646826</v>
      </c>
      <c r="BL52" s="4">
        <f xml:space="preserve"> 100 * _2025teamgamelogs[[#This Row],[POINTS_PER_POSSESSION]]</f>
        <v>114.30823807646826</v>
      </c>
      <c r="BM52" s="4">
        <f xml:space="preserve"> _2025teamgamelogs[[#This Row],[POSSESIONS]] / (_2025teamgamelogs[[#This Row],[MIN]]/48)</f>
        <v>101.48</v>
      </c>
      <c r="BN52" s="3">
        <f>_2025teamgamelogs[[#This Row],[PTS]] / (2 * (_2025teamgamelogs[[#This Row],[FGA]] + 0.44 * _2025teamgamelogs[[#This Row],[FTA]]))</f>
        <v>0.64818953956191327</v>
      </c>
      <c r="BO52" s="4">
        <f>VLOOKUP(_2025teamgamelogs[[#This Row],[MONTH]], LEAGUE_AVERAGES!$A$2:$B$8, 2, FALSE)</f>
        <v>109.7087350947031</v>
      </c>
      <c r="BP52" s="5">
        <f>VLOOKUP(_2025teamgamelogs[[#This Row],[TEAM_NAME]], LEAGUE_AVERAGES!$A$14:$C$43, 2, FALSE)</f>
        <v>0.37692682926829268</v>
      </c>
      <c r="BQ52" s="5">
        <f>VLOOKUP(_2025teamgamelogs[[#This Row],[TEAM_NAME]], LEAGUE_AVERAGES!$A$14:$C$43, 3, FALSE)</f>
        <v>0.37741463414634141</v>
      </c>
      <c r="BR52" s="5">
        <f>VLOOKUP(_2025teamgamelogs[[#This Row],[TEAM_NAME]], LEAGUE_AVERAGES!$F$14:$H$43, 2, FALSE)</f>
        <v>0.4768536585365854</v>
      </c>
      <c r="BS52" s="5">
        <f>VLOOKUP(_2025teamgamelogs[[#This Row],[TEAM_NAME]], LEAGUE_AVERAGES!$F$14:$H$43, 3, FALSE)</f>
        <v>0.48056097560975608</v>
      </c>
      <c r="BT52" s="5">
        <f>VLOOKUP(_2025teamgamelogs[[#This Row],[TEAM_NAME]], LEAGUE_AVERAGES!$K$14:$M$43, 2, FALSE)</f>
        <v>0.59622840480117467</v>
      </c>
      <c r="BU52" s="5">
        <f>VLOOKUP(_2025teamgamelogs[[#This Row],[TEAM_NAME]], LEAGUE_AVERAGES!$K$14:$M$43, 3, FALSE)</f>
        <v>0.59682738613401276</v>
      </c>
    </row>
    <row r="53" spans="1:73" x14ac:dyDescent="0.2">
      <c r="A53" t="s">
        <v>59</v>
      </c>
      <c r="B53">
        <v>1610612741</v>
      </c>
      <c r="C53" t="s">
        <v>86</v>
      </c>
      <c r="D53" t="s">
        <v>87</v>
      </c>
      <c r="E53">
        <v>22400083</v>
      </c>
      <c r="F53" s="1">
        <v>45590</v>
      </c>
      <c r="G53" t="s">
        <v>176</v>
      </c>
      <c r="H53" t="s">
        <v>63</v>
      </c>
      <c r="I53">
        <v>48</v>
      </c>
      <c r="J53">
        <v>46</v>
      </c>
      <c r="K53">
        <v>96</v>
      </c>
      <c r="L53">
        <v>0.47899999999999998</v>
      </c>
      <c r="M53">
        <v>21</v>
      </c>
      <c r="N53">
        <v>47</v>
      </c>
      <c r="O53">
        <v>0.44700000000000001</v>
      </c>
      <c r="P53">
        <v>20</v>
      </c>
      <c r="Q53">
        <v>23</v>
      </c>
      <c r="R53">
        <v>0.87</v>
      </c>
      <c r="S53">
        <v>9</v>
      </c>
      <c r="T53">
        <v>37</v>
      </c>
      <c r="U53">
        <v>46</v>
      </c>
      <c r="V53">
        <v>30</v>
      </c>
      <c r="W53">
        <v>10</v>
      </c>
      <c r="X53">
        <v>10</v>
      </c>
      <c r="Y53">
        <v>4</v>
      </c>
      <c r="Z53">
        <v>3</v>
      </c>
      <c r="AA53">
        <v>17</v>
      </c>
      <c r="AB53">
        <v>14</v>
      </c>
      <c r="AC53">
        <v>133</v>
      </c>
      <c r="AD53">
        <v>11</v>
      </c>
      <c r="AE53">
        <v>1</v>
      </c>
      <c r="AF53">
        <v>1</v>
      </c>
      <c r="AG53">
        <v>1</v>
      </c>
      <c r="AH53">
        <v>1</v>
      </c>
      <c r="AI53">
        <v>121</v>
      </c>
      <c r="AJ53">
        <v>437</v>
      </c>
      <c r="AK53">
        <v>392</v>
      </c>
      <c r="AL53">
        <v>1015</v>
      </c>
      <c r="AM53">
        <v>74</v>
      </c>
      <c r="AN53">
        <v>200</v>
      </c>
      <c r="AO53">
        <v>356</v>
      </c>
      <c r="AP53">
        <v>623</v>
      </c>
      <c r="AQ53">
        <v>899</v>
      </c>
      <c r="AR53">
        <v>444</v>
      </c>
      <c r="AS53">
        <v>1566</v>
      </c>
      <c r="AT53">
        <v>489</v>
      </c>
      <c r="AU53">
        <v>835</v>
      </c>
      <c r="AV53">
        <v>541</v>
      </c>
      <c r="AW53">
        <v>264</v>
      </c>
      <c r="AX53">
        <v>539</v>
      </c>
      <c r="AY53">
        <v>1274</v>
      </c>
      <c r="AZ53">
        <v>384</v>
      </c>
      <c r="BA53">
        <v>792</v>
      </c>
      <c r="BB53">
        <v>2064</v>
      </c>
      <c r="BC53">
        <v>150</v>
      </c>
      <c r="BD53">
        <v>563</v>
      </c>
      <c r="BE53">
        <v>1</v>
      </c>
      <c r="BF53" t="s">
        <v>71</v>
      </c>
      <c r="BG53" t="s">
        <v>65</v>
      </c>
      <c r="BH53" t="s">
        <v>66</v>
      </c>
      <c r="BI53" s="4">
        <f xml:space="preserve"> _2025teamgamelogs[[#This Row],[FGA]] + (0.44 * _2025teamgamelogs[[#This Row],[FTA]]) + _2025teamgamelogs[[#This Row],[TOV]] - _2025teamgamelogs[[#This Row],[OREB]]</f>
        <v>107.12</v>
      </c>
      <c r="BJ53" s="3">
        <f>_2025teamgamelogs[[#This Row],[TOV]]/_2025teamgamelogs[[#This Row],[POSSESIONS]]</f>
        <v>9.3353248693054516E-2</v>
      </c>
      <c r="BK53" s="4">
        <f>_2025teamgamelogs[[#This Row],[PTS]]/_2025teamgamelogs[[#This Row],[POSSESIONS]]</f>
        <v>1.2415982076176251</v>
      </c>
      <c r="BL53" s="4">
        <f xml:space="preserve"> 100 * _2025teamgamelogs[[#This Row],[POINTS_PER_POSSESSION]]</f>
        <v>124.1598207617625</v>
      </c>
      <c r="BM53" s="4">
        <f xml:space="preserve"> _2025teamgamelogs[[#This Row],[POSSESIONS]] / (_2025teamgamelogs[[#This Row],[MIN]]/48)</f>
        <v>107.12</v>
      </c>
      <c r="BN53" s="3">
        <f>_2025teamgamelogs[[#This Row],[PTS]] / (2 * (_2025teamgamelogs[[#This Row],[FGA]] + 0.44 * _2025teamgamelogs[[#This Row],[FTA]]))</f>
        <v>0.62664907651715041</v>
      </c>
      <c r="BO53" s="4">
        <f>VLOOKUP(_2025teamgamelogs[[#This Row],[MONTH]], LEAGUE_AVERAGES!$A$2:$B$8, 2, FALSE)</f>
        <v>109.7087350947031</v>
      </c>
      <c r="BP53" s="5">
        <f>VLOOKUP(_2025teamgamelogs[[#This Row],[TEAM_NAME]], LEAGUE_AVERAGES!$A$14:$C$43, 2, FALSE)</f>
        <v>0.36141463414634156</v>
      </c>
      <c r="BQ53" s="5">
        <f>VLOOKUP(_2025teamgamelogs[[#This Row],[TEAM_NAME]], LEAGUE_AVERAGES!$A$14:$C$43, 3, FALSE)</f>
        <v>0.37548780487804878</v>
      </c>
      <c r="BR53" s="5">
        <f>VLOOKUP(_2025teamgamelogs[[#This Row],[TEAM_NAME]], LEAGUE_AVERAGES!$F$14:$H$43, 2, FALSE)</f>
        <v>0.46404878048780479</v>
      </c>
      <c r="BS53" s="5">
        <f>VLOOKUP(_2025teamgamelogs[[#This Row],[TEAM_NAME]], LEAGUE_AVERAGES!$F$14:$H$43, 3, FALSE)</f>
        <v>0.47712195121951223</v>
      </c>
      <c r="BT53" s="5">
        <f>VLOOKUP(_2025teamgamelogs[[#This Row],[TEAM_NAME]], LEAGUE_AVERAGES!$K$14:$M$43, 2, FALSE)</f>
        <v>0.57631003599073594</v>
      </c>
      <c r="BU53" s="5">
        <f>VLOOKUP(_2025teamgamelogs[[#This Row],[TEAM_NAME]], LEAGUE_AVERAGES!$K$14:$M$43, 3, FALSE)</f>
        <v>0.59556361257988066</v>
      </c>
    </row>
    <row r="54" spans="1:73" x14ac:dyDescent="0.2">
      <c r="A54" t="s">
        <v>59</v>
      </c>
      <c r="B54">
        <v>1610612743</v>
      </c>
      <c r="C54" t="s">
        <v>151</v>
      </c>
      <c r="D54" t="s">
        <v>152</v>
      </c>
      <c r="E54">
        <v>22400087</v>
      </c>
      <c r="F54" s="1">
        <v>45591</v>
      </c>
      <c r="G54" t="s">
        <v>177</v>
      </c>
      <c r="H54" t="s">
        <v>70</v>
      </c>
      <c r="I54">
        <v>48</v>
      </c>
      <c r="J54">
        <v>35</v>
      </c>
      <c r="K54">
        <v>87</v>
      </c>
      <c r="L54">
        <v>0.40200000000000002</v>
      </c>
      <c r="M54">
        <v>14</v>
      </c>
      <c r="N54">
        <v>35</v>
      </c>
      <c r="O54">
        <v>0.4</v>
      </c>
      <c r="P54">
        <v>20</v>
      </c>
      <c r="Q54">
        <v>24</v>
      </c>
      <c r="R54">
        <v>0.83299999999999996</v>
      </c>
      <c r="S54">
        <v>10</v>
      </c>
      <c r="T54">
        <v>27</v>
      </c>
      <c r="U54">
        <v>37</v>
      </c>
      <c r="V54">
        <v>20</v>
      </c>
      <c r="W54">
        <v>10</v>
      </c>
      <c r="X54">
        <v>13</v>
      </c>
      <c r="Y54">
        <v>4</v>
      </c>
      <c r="Z54">
        <v>5</v>
      </c>
      <c r="AA54">
        <v>22</v>
      </c>
      <c r="AB54">
        <v>24</v>
      </c>
      <c r="AC54">
        <v>104</v>
      </c>
      <c r="AD54">
        <v>-5</v>
      </c>
      <c r="AE54">
        <v>1</v>
      </c>
      <c r="AF54">
        <v>1231</v>
      </c>
      <c r="AG54">
        <v>1231</v>
      </c>
      <c r="AH54">
        <v>1231</v>
      </c>
      <c r="AI54">
        <v>121</v>
      </c>
      <c r="AJ54">
        <v>2164</v>
      </c>
      <c r="AK54">
        <v>1449</v>
      </c>
      <c r="AL54">
        <v>2177</v>
      </c>
      <c r="AM54">
        <v>934</v>
      </c>
      <c r="AN54">
        <v>1495</v>
      </c>
      <c r="AO54">
        <v>723</v>
      </c>
      <c r="AP54">
        <v>623</v>
      </c>
      <c r="AQ54">
        <v>791</v>
      </c>
      <c r="AR54">
        <v>699</v>
      </c>
      <c r="AS54">
        <v>1308</v>
      </c>
      <c r="AT54">
        <v>2068</v>
      </c>
      <c r="AU54">
        <v>2073</v>
      </c>
      <c r="AV54">
        <v>2163</v>
      </c>
      <c r="AW54">
        <v>264</v>
      </c>
      <c r="AX54">
        <v>137</v>
      </c>
      <c r="AY54">
        <v>1274</v>
      </c>
      <c r="AZ54">
        <v>1188</v>
      </c>
      <c r="BA54">
        <v>1887</v>
      </c>
      <c r="BB54">
        <v>215</v>
      </c>
      <c r="BC54">
        <v>1870</v>
      </c>
      <c r="BD54">
        <v>1476</v>
      </c>
      <c r="BE54">
        <v>1</v>
      </c>
      <c r="BF54" t="s">
        <v>64</v>
      </c>
      <c r="BG54" t="s">
        <v>65</v>
      </c>
      <c r="BH54" t="s">
        <v>66</v>
      </c>
      <c r="BI54" s="4">
        <f xml:space="preserve"> _2025teamgamelogs[[#This Row],[FGA]] + (0.44 * _2025teamgamelogs[[#This Row],[FTA]]) + _2025teamgamelogs[[#This Row],[TOV]] - _2025teamgamelogs[[#This Row],[OREB]]</f>
        <v>97.56</v>
      </c>
      <c r="BJ54" s="3">
        <f>_2025teamgamelogs[[#This Row],[TOV]]/_2025teamgamelogs[[#This Row],[POSSESIONS]]</f>
        <v>0.1025010250102501</v>
      </c>
      <c r="BK54" s="4">
        <f>_2025teamgamelogs[[#This Row],[PTS]]/_2025teamgamelogs[[#This Row],[POSSESIONS]]</f>
        <v>1.0660106601066011</v>
      </c>
      <c r="BL54" s="4">
        <f xml:space="preserve"> 100 * _2025teamgamelogs[[#This Row],[POINTS_PER_POSSESSION]]</f>
        <v>106.60106601066011</v>
      </c>
      <c r="BM54" s="4">
        <f xml:space="preserve"> _2025teamgamelogs[[#This Row],[POSSESIONS]] / (_2025teamgamelogs[[#This Row],[MIN]]/48)</f>
        <v>97.56</v>
      </c>
      <c r="BN54" s="3">
        <f>_2025teamgamelogs[[#This Row],[PTS]] / (2 * (_2025teamgamelogs[[#This Row],[FGA]] + 0.44 * _2025teamgamelogs[[#This Row],[FTA]]))</f>
        <v>0.53300533005330053</v>
      </c>
      <c r="BO54" s="4">
        <f>VLOOKUP(_2025teamgamelogs[[#This Row],[MONTH]], LEAGUE_AVERAGES!$A$2:$B$8, 2, FALSE)</f>
        <v>109.7087350947031</v>
      </c>
      <c r="BP54" s="5">
        <f>VLOOKUP(_2025teamgamelogs[[#This Row],[TEAM_NAME]], LEAGUE_AVERAGES!$A$14:$C$43, 2, FALSE)</f>
        <v>0.39036585365853654</v>
      </c>
      <c r="BQ54" s="5">
        <f>VLOOKUP(_2025teamgamelogs[[#This Row],[TEAM_NAME]], LEAGUE_AVERAGES!$A$14:$C$43, 3, FALSE)</f>
        <v>0.36282926829268303</v>
      </c>
      <c r="BR54" s="5">
        <f>VLOOKUP(_2025teamgamelogs[[#This Row],[TEAM_NAME]], LEAGUE_AVERAGES!$F$14:$H$43, 2, FALSE)</f>
        <v>0.50741463414634147</v>
      </c>
      <c r="BS54" s="5">
        <f>VLOOKUP(_2025teamgamelogs[[#This Row],[TEAM_NAME]], LEAGUE_AVERAGES!$F$14:$H$43, 3, FALSE)</f>
        <v>0.50717073170731708</v>
      </c>
      <c r="BT54" s="5">
        <f>VLOOKUP(_2025teamgamelogs[[#This Row],[TEAM_NAME]], LEAGUE_AVERAGES!$K$14:$M$43, 2, FALSE)</f>
        <v>0.61183675116028358</v>
      </c>
      <c r="BU54" s="5">
        <f>VLOOKUP(_2025teamgamelogs[[#This Row],[TEAM_NAME]], LEAGUE_AVERAGES!$K$14:$M$43, 3, FALSE)</f>
        <v>0.59871853787111373</v>
      </c>
    </row>
    <row r="55" spans="1:73" x14ac:dyDescent="0.2">
      <c r="A55" t="s">
        <v>59</v>
      </c>
      <c r="B55">
        <v>1610612758</v>
      </c>
      <c r="C55" t="s">
        <v>142</v>
      </c>
      <c r="D55" t="s">
        <v>143</v>
      </c>
      <c r="E55">
        <v>22400096</v>
      </c>
      <c r="F55" s="1">
        <v>45591</v>
      </c>
      <c r="G55" t="s">
        <v>178</v>
      </c>
      <c r="H55" t="s">
        <v>70</v>
      </c>
      <c r="I55">
        <v>48</v>
      </c>
      <c r="J55">
        <v>45</v>
      </c>
      <c r="K55">
        <v>88</v>
      </c>
      <c r="L55">
        <v>0.51100000000000001</v>
      </c>
      <c r="M55">
        <v>15</v>
      </c>
      <c r="N55">
        <v>44</v>
      </c>
      <c r="O55">
        <v>0.34100000000000003</v>
      </c>
      <c r="P55">
        <v>22</v>
      </c>
      <c r="Q55">
        <v>25</v>
      </c>
      <c r="R55">
        <v>0.88</v>
      </c>
      <c r="S55">
        <v>5</v>
      </c>
      <c r="T55">
        <v>27</v>
      </c>
      <c r="U55">
        <v>32</v>
      </c>
      <c r="V55">
        <v>32</v>
      </c>
      <c r="W55">
        <v>14</v>
      </c>
      <c r="X55">
        <v>12</v>
      </c>
      <c r="Y55">
        <v>5</v>
      </c>
      <c r="Z55">
        <v>3</v>
      </c>
      <c r="AA55">
        <v>19</v>
      </c>
      <c r="AB55">
        <v>19</v>
      </c>
      <c r="AC55">
        <v>127</v>
      </c>
      <c r="AD55">
        <v>-4</v>
      </c>
      <c r="AE55">
        <v>1</v>
      </c>
      <c r="AF55">
        <v>1231</v>
      </c>
      <c r="AG55">
        <v>1231</v>
      </c>
      <c r="AH55">
        <v>1231</v>
      </c>
      <c r="AI55">
        <v>121</v>
      </c>
      <c r="AJ55">
        <v>564</v>
      </c>
      <c r="AK55">
        <v>1314</v>
      </c>
      <c r="AL55">
        <v>535</v>
      </c>
      <c r="AM55">
        <v>733</v>
      </c>
      <c r="AN55">
        <v>384</v>
      </c>
      <c r="AO55">
        <v>1445</v>
      </c>
      <c r="AP55">
        <v>406</v>
      </c>
      <c r="AQ55">
        <v>666</v>
      </c>
      <c r="AR55">
        <v>381</v>
      </c>
      <c r="AS55">
        <v>2299</v>
      </c>
      <c r="AT55">
        <v>2068</v>
      </c>
      <c r="AU55">
        <v>2378</v>
      </c>
      <c r="AV55">
        <v>322</v>
      </c>
      <c r="AW55">
        <v>1092</v>
      </c>
      <c r="AX55">
        <v>217</v>
      </c>
      <c r="AY55">
        <v>889</v>
      </c>
      <c r="AZ55">
        <v>384</v>
      </c>
      <c r="BA55">
        <v>1258</v>
      </c>
      <c r="BB55">
        <v>971</v>
      </c>
      <c r="BC55">
        <v>341</v>
      </c>
      <c r="BD55">
        <v>1415</v>
      </c>
      <c r="BE55">
        <v>1</v>
      </c>
      <c r="BF55" t="s">
        <v>71</v>
      </c>
      <c r="BG55" t="s">
        <v>65</v>
      </c>
      <c r="BH55" t="s">
        <v>66</v>
      </c>
      <c r="BI55" s="4">
        <f xml:space="preserve"> _2025teamgamelogs[[#This Row],[FGA]] + (0.44 * _2025teamgamelogs[[#This Row],[FTA]]) + _2025teamgamelogs[[#This Row],[TOV]] - _2025teamgamelogs[[#This Row],[OREB]]</f>
        <v>108</v>
      </c>
      <c r="BJ55" s="3">
        <f>_2025teamgamelogs[[#This Row],[TOV]]/_2025teamgamelogs[[#This Row],[POSSESIONS]]</f>
        <v>0.12962962962962962</v>
      </c>
      <c r="BK55" s="4">
        <f>_2025teamgamelogs[[#This Row],[PTS]]/_2025teamgamelogs[[#This Row],[POSSESIONS]]</f>
        <v>1.1759259259259258</v>
      </c>
      <c r="BL55" s="4">
        <f xml:space="preserve"> 100 * _2025teamgamelogs[[#This Row],[POINTS_PER_POSSESSION]]</f>
        <v>117.59259259259258</v>
      </c>
      <c r="BM55" s="4">
        <f xml:space="preserve"> _2025teamgamelogs[[#This Row],[POSSESIONS]] / (_2025teamgamelogs[[#This Row],[MIN]]/48)</f>
        <v>108</v>
      </c>
      <c r="BN55" s="3">
        <f>_2025teamgamelogs[[#This Row],[PTS]] / (2 * (_2025teamgamelogs[[#This Row],[FGA]] + 0.44 * _2025teamgamelogs[[#This Row],[FTA]]))</f>
        <v>0.64141414141414144</v>
      </c>
      <c r="BO55" s="4">
        <f>VLOOKUP(_2025teamgamelogs[[#This Row],[MONTH]], LEAGUE_AVERAGES!$A$2:$B$8, 2, FALSE)</f>
        <v>109.7087350947031</v>
      </c>
      <c r="BP55" s="5">
        <f>VLOOKUP(_2025teamgamelogs[[#This Row],[TEAM_NAME]], LEAGUE_AVERAGES!$A$14:$C$43, 2, FALSE)</f>
        <v>0.37158536585365853</v>
      </c>
      <c r="BQ55" s="5">
        <f>VLOOKUP(_2025teamgamelogs[[#This Row],[TEAM_NAME]], LEAGUE_AVERAGES!$A$14:$C$43, 3, FALSE)</f>
        <v>0.34029268292682929</v>
      </c>
      <c r="BR55" s="5">
        <f>VLOOKUP(_2025teamgamelogs[[#This Row],[TEAM_NAME]], LEAGUE_AVERAGES!$F$14:$H$43, 2, FALSE)</f>
        <v>0.4831951219512195</v>
      </c>
      <c r="BS55" s="5">
        <f>VLOOKUP(_2025teamgamelogs[[#This Row],[TEAM_NAME]], LEAGUE_AVERAGES!$F$14:$H$43, 3, FALSE)</f>
        <v>0.47492682926829272</v>
      </c>
      <c r="BT55" s="5">
        <f>VLOOKUP(_2025teamgamelogs[[#This Row],[TEAM_NAME]], LEAGUE_AVERAGES!$K$14:$M$43, 2, FALSE)</f>
        <v>0.59195463864629394</v>
      </c>
      <c r="BU55" s="5">
        <f>VLOOKUP(_2025teamgamelogs[[#This Row],[TEAM_NAME]], LEAGUE_AVERAGES!$K$14:$M$43, 3, FALSE)</f>
        <v>0.57517865161129356</v>
      </c>
    </row>
    <row r="56" spans="1:73" x14ac:dyDescent="0.2">
      <c r="A56" t="s">
        <v>59</v>
      </c>
      <c r="B56">
        <v>1610612756</v>
      </c>
      <c r="C56" t="s">
        <v>80</v>
      </c>
      <c r="D56" t="s">
        <v>81</v>
      </c>
      <c r="E56">
        <v>22400095</v>
      </c>
      <c r="F56" s="1">
        <v>45591</v>
      </c>
      <c r="G56" t="s">
        <v>179</v>
      </c>
      <c r="H56" t="s">
        <v>63</v>
      </c>
      <c r="I56">
        <v>48</v>
      </c>
      <c r="J56">
        <v>36</v>
      </c>
      <c r="K56">
        <v>80</v>
      </c>
      <c r="L56">
        <v>0.45</v>
      </c>
      <c r="M56">
        <v>14</v>
      </c>
      <c r="N56">
        <v>39</v>
      </c>
      <c r="O56">
        <v>0.35899999999999999</v>
      </c>
      <c r="P56">
        <v>28</v>
      </c>
      <c r="Q56">
        <v>37</v>
      </c>
      <c r="R56">
        <v>0.75700000000000001</v>
      </c>
      <c r="S56">
        <v>7</v>
      </c>
      <c r="T56">
        <v>40</v>
      </c>
      <c r="U56">
        <v>47</v>
      </c>
      <c r="V56">
        <v>26</v>
      </c>
      <c r="W56">
        <v>11</v>
      </c>
      <c r="X56">
        <v>3</v>
      </c>
      <c r="Y56">
        <v>4</v>
      </c>
      <c r="Z56">
        <v>2</v>
      </c>
      <c r="AA56">
        <v>17</v>
      </c>
      <c r="AB56">
        <v>28</v>
      </c>
      <c r="AC56">
        <v>114</v>
      </c>
      <c r="AD56">
        <v>12</v>
      </c>
      <c r="AE56">
        <v>1</v>
      </c>
      <c r="AF56">
        <v>1</v>
      </c>
      <c r="AG56">
        <v>1</v>
      </c>
      <c r="AH56">
        <v>1</v>
      </c>
      <c r="AI56">
        <v>121</v>
      </c>
      <c r="AJ56">
        <v>2070</v>
      </c>
      <c r="AK56">
        <v>2190</v>
      </c>
      <c r="AL56">
        <v>1543</v>
      </c>
      <c r="AM56">
        <v>934</v>
      </c>
      <c r="AN56">
        <v>933</v>
      </c>
      <c r="AO56">
        <v>1217</v>
      </c>
      <c r="AP56">
        <v>75</v>
      </c>
      <c r="AQ56">
        <v>53</v>
      </c>
      <c r="AR56">
        <v>1520</v>
      </c>
      <c r="AS56">
        <v>2024</v>
      </c>
      <c r="AT56">
        <v>210</v>
      </c>
      <c r="AU56">
        <v>705</v>
      </c>
      <c r="AV56">
        <v>1195</v>
      </c>
      <c r="AW56">
        <v>429</v>
      </c>
      <c r="AX56">
        <v>2344</v>
      </c>
      <c r="AY56">
        <v>1274</v>
      </c>
      <c r="AZ56">
        <v>158</v>
      </c>
      <c r="BA56">
        <v>792</v>
      </c>
      <c r="BB56">
        <v>40</v>
      </c>
      <c r="BC56">
        <v>1168</v>
      </c>
      <c r="BD56">
        <v>517</v>
      </c>
      <c r="BE56">
        <v>1</v>
      </c>
      <c r="BF56" t="s">
        <v>64</v>
      </c>
      <c r="BG56" t="s">
        <v>65</v>
      </c>
      <c r="BH56" t="s">
        <v>66</v>
      </c>
      <c r="BI56" s="4">
        <f xml:space="preserve"> _2025teamgamelogs[[#This Row],[FGA]] + (0.44 * _2025teamgamelogs[[#This Row],[FTA]]) + _2025teamgamelogs[[#This Row],[TOV]] - _2025teamgamelogs[[#This Row],[OREB]]</f>
        <v>100.28</v>
      </c>
      <c r="BJ56" s="3">
        <f>_2025teamgamelogs[[#This Row],[TOV]]/_2025teamgamelogs[[#This Row],[POSSESIONS]]</f>
        <v>0.10969285999202234</v>
      </c>
      <c r="BK56" s="4">
        <f>_2025teamgamelogs[[#This Row],[PTS]]/_2025teamgamelogs[[#This Row],[POSSESIONS]]</f>
        <v>1.1368169126445951</v>
      </c>
      <c r="BL56" s="4">
        <f xml:space="preserve"> 100 * _2025teamgamelogs[[#This Row],[POINTS_PER_POSSESSION]]</f>
        <v>113.6816912644595</v>
      </c>
      <c r="BM56" s="4">
        <f xml:space="preserve"> _2025teamgamelogs[[#This Row],[POSSESIONS]] / (_2025teamgamelogs[[#This Row],[MIN]]/48)</f>
        <v>100.28</v>
      </c>
      <c r="BN56" s="3">
        <f>_2025teamgamelogs[[#This Row],[PTS]] / (2 * (_2025teamgamelogs[[#This Row],[FGA]] + 0.44 * _2025teamgamelogs[[#This Row],[FTA]]))</f>
        <v>0.59202326547569584</v>
      </c>
      <c r="BO56" s="4">
        <f>VLOOKUP(_2025teamgamelogs[[#This Row],[MONTH]], LEAGUE_AVERAGES!$A$2:$B$8, 2, FALSE)</f>
        <v>109.7087350947031</v>
      </c>
      <c r="BP56" s="5">
        <f>VLOOKUP(_2025teamgamelogs[[#This Row],[TEAM_NAME]], LEAGUE_AVERAGES!$A$14:$C$43, 2, FALSE)</f>
        <v>0.37692682926829268</v>
      </c>
      <c r="BQ56" s="5">
        <f>VLOOKUP(_2025teamgamelogs[[#This Row],[TEAM_NAME]], LEAGUE_AVERAGES!$A$14:$C$43, 3, FALSE)</f>
        <v>0.37741463414634141</v>
      </c>
      <c r="BR56" s="5">
        <f>VLOOKUP(_2025teamgamelogs[[#This Row],[TEAM_NAME]], LEAGUE_AVERAGES!$F$14:$H$43, 2, FALSE)</f>
        <v>0.4768536585365854</v>
      </c>
      <c r="BS56" s="5">
        <f>VLOOKUP(_2025teamgamelogs[[#This Row],[TEAM_NAME]], LEAGUE_AVERAGES!$F$14:$H$43, 3, FALSE)</f>
        <v>0.48056097560975608</v>
      </c>
      <c r="BT56" s="5">
        <f>VLOOKUP(_2025teamgamelogs[[#This Row],[TEAM_NAME]], LEAGUE_AVERAGES!$K$14:$M$43, 2, FALSE)</f>
        <v>0.59622840480117467</v>
      </c>
      <c r="BU56" s="5">
        <f>VLOOKUP(_2025teamgamelogs[[#This Row],[TEAM_NAME]], LEAGUE_AVERAGES!$K$14:$M$43, 3, FALSE)</f>
        <v>0.59682738613401276</v>
      </c>
    </row>
    <row r="57" spans="1:73" x14ac:dyDescent="0.2">
      <c r="A57" t="s">
        <v>59</v>
      </c>
      <c r="B57">
        <v>1610612753</v>
      </c>
      <c r="C57" t="s">
        <v>83</v>
      </c>
      <c r="D57" t="s">
        <v>84</v>
      </c>
      <c r="E57">
        <v>22400092</v>
      </c>
      <c r="F57" s="1">
        <v>45591</v>
      </c>
      <c r="G57" t="s">
        <v>180</v>
      </c>
      <c r="H57" t="s">
        <v>70</v>
      </c>
      <c r="I57">
        <v>48</v>
      </c>
      <c r="J57">
        <v>37</v>
      </c>
      <c r="K57">
        <v>87</v>
      </c>
      <c r="L57">
        <v>0.42499999999999999</v>
      </c>
      <c r="M57">
        <v>17</v>
      </c>
      <c r="N57">
        <v>48</v>
      </c>
      <c r="O57">
        <v>0.35399999999999998</v>
      </c>
      <c r="P57">
        <v>20</v>
      </c>
      <c r="Q57">
        <v>28</v>
      </c>
      <c r="R57">
        <v>0.71399999999999997</v>
      </c>
      <c r="S57">
        <v>12</v>
      </c>
      <c r="T57">
        <v>29</v>
      </c>
      <c r="U57">
        <v>41</v>
      </c>
      <c r="V57">
        <v>21</v>
      </c>
      <c r="W57">
        <v>19</v>
      </c>
      <c r="X57">
        <v>10</v>
      </c>
      <c r="Y57">
        <v>6</v>
      </c>
      <c r="Z57">
        <v>5</v>
      </c>
      <c r="AA57">
        <v>20</v>
      </c>
      <c r="AB57">
        <v>24</v>
      </c>
      <c r="AC57">
        <v>111</v>
      </c>
      <c r="AD57">
        <v>-13</v>
      </c>
      <c r="AE57">
        <v>1</v>
      </c>
      <c r="AF57">
        <v>1231</v>
      </c>
      <c r="AG57">
        <v>1231</v>
      </c>
      <c r="AH57">
        <v>1231</v>
      </c>
      <c r="AI57">
        <v>121</v>
      </c>
      <c r="AJ57">
        <v>1946</v>
      </c>
      <c r="AK57">
        <v>1449</v>
      </c>
      <c r="AL57">
        <v>1907</v>
      </c>
      <c r="AM57">
        <v>410</v>
      </c>
      <c r="AN57">
        <v>163</v>
      </c>
      <c r="AO57">
        <v>1266</v>
      </c>
      <c r="AP57">
        <v>623</v>
      </c>
      <c r="AQ57">
        <v>377</v>
      </c>
      <c r="AR57">
        <v>1839</v>
      </c>
      <c r="AS57">
        <v>848</v>
      </c>
      <c r="AT57">
        <v>1807</v>
      </c>
      <c r="AU57">
        <v>1563</v>
      </c>
      <c r="AV57">
        <v>2031</v>
      </c>
      <c r="AW57">
        <v>2098</v>
      </c>
      <c r="AX57">
        <v>539</v>
      </c>
      <c r="AY57">
        <v>560</v>
      </c>
      <c r="AZ57">
        <v>1188</v>
      </c>
      <c r="BA57">
        <v>1491</v>
      </c>
      <c r="BB57">
        <v>215</v>
      </c>
      <c r="BC57">
        <v>1402</v>
      </c>
      <c r="BD57">
        <v>1945</v>
      </c>
      <c r="BE57">
        <v>1</v>
      </c>
      <c r="BF57" t="s">
        <v>71</v>
      </c>
      <c r="BG57" t="s">
        <v>65</v>
      </c>
      <c r="BH57" t="s">
        <v>66</v>
      </c>
      <c r="BI57" s="4">
        <f xml:space="preserve"> _2025teamgamelogs[[#This Row],[FGA]] + (0.44 * _2025teamgamelogs[[#This Row],[FTA]]) + _2025teamgamelogs[[#This Row],[TOV]] - _2025teamgamelogs[[#This Row],[OREB]]</f>
        <v>106.32</v>
      </c>
      <c r="BJ57" s="3">
        <f>_2025teamgamelogs[[#This Row],[TOV]]/_2025teamgamelogs[[#This Row],[POSSESIONS]]</f>
        <v>0.17870579382994733</v>
      </c>
      <c r="BK57" s="4">
        <f>_2025teamgamelogs[[#This Row],[PTS]]/_2025teamgamelogs[[#This Row],[POSSESIONS]]</f>
        <v>1.044018058690745</v>
      </c>
      <c r="BL57" s="4">
        <f xml:space="preserve"> 100 * _2025teamgamelogs[[#This Row],[POINTS_PER_POSSESSION]]</f>
        <v>104.40180586907451</v>
      </c>
      <c r="BM57" s="4">
        <f xml:space="preserve"> _2025teamgamelogs[[#This Row],[POSSESIONS]] / (_2025teamgamelogs[[#This Row],[MIN]]/48)</f>
        <v>106.32</v>
      </c>
      <c r="BN57" s="3">
        <f>_2025teamgamelogs[[#This Row],[PTS]] / (2 * (_2025teamgamelogs[[#This Row],[FGA]] + 0.44 * _2025teamgamelogs[[#This Row],[FTA]]))</f>
        <v>0.55879983890455098</v>
      </c>
      <c r="BO57" s="4">
        <f>VLOOKUP(_2025teamgamelogs[[#This Row],[MONTH]], LEAGUE_AVERAGES!$A$2:$B$8, 2, FALSE)</f>
        <v>109.7087350947031</v>
      </c>
      <c r="BP57" s="5">
        <f>VLOOKUP(_2025teamgamelogs[[#This Row],[TEAM_NAME]], LEAGUE_AVERAGES!$A$14:$C$43, 2, FALSE)</f>
        <v>0.32192682926829269</v>
      </c>
      <c r="BQ57" s="5">
        <f>VLOOKUP(_2025teamgamelogs[[#This Row],[TEAM_NAME]], LEAGUE_AVERAGES!$A$14:$C$43, 3, FALSE)</f>
        <v>0.31129268292682932</v>
      </c>
      <c r="BR57" s="5">
        <f>VLOOKUP(_2025teamgamelogs[[#This Row],[TEAM_NAME]], LEAGUE_AVERAGES!$F$14:$H$43, 2, FALSE)</f>
        <v>0.44641463414634147</v>
      </c>
      <c r="BS57" s="5">
        <f>VLOOKUP(_2025teamgamelogs[[#This Row],[TEAM_NAME]], LEAGUE_AVERAGES!$F$14:$H$43, 3, FALSE)</f>
        <v>0.44524390243902434</v>
      </c>
      <c r="BT57" s="5">
        <f>VLOOKUP(_2025teamgamelogs[[#This Row],[TEAM_NAME]], LEAGUE_AVERAGES!$K$14:$M$43, 2, FALSE)</f>
        <v>0.55194019912665027</v>
      </c>
      <c r="BU57" s="5">
        <f>VLOOKUP(_2025teamgamelogs[[#This Row],[TEAM_NAME]], LEAGUE_AVERAGES!$K$14:$M$43, 3, FALSE)</f>
        <v>0.54874950227645525</v>
      </c>
    </row>
    <row r="58" spans="1:73" x14ac:dyDescent="0.2">
      <c r="A58" t="s">
        <v>59</v>
      </c>
      <c r="B58">
        <v>1610612750</v>
      </c>
      <c r="C58" t="s">
        <v>8</v>
      </c>
      <c r="D58" t="s">
        <v>72</v>
      </c>
      <c r="E58">
        <v>22400093</v>
      </c>
      <c r="F58" s="1">
        <v>45591</v>
      </c>
      <c r="G58" t="s">
        <v>181</v>
      </c>
      <c r="H58" t="s">
        <v>63</v>
      </c>
      <c r="I58">
        <v>48</v>
      </c>
      <c r="J58">
        <v>39</v>
      </c>
      <c r="K58">
        <v>83</v>
      </c>
      <c r="L58">
        <v>0.47</v>
      </c>
      <c r="M58">
        <v>14</v>
      </c>
      <c r="N58">
        <v>37</v>
      </c>
      <c r="O58">
        <v>0.378</v>
      </c>
      <c r="P58">
        <v>20</v>
      </c>
      <c r="Q58">
        <v>26</v>
      </c>
      <c r="R58">
        <v>0.76900000000000002</v>
      </c>
      <c r="S58">
        <v>9</v>
      </c>
      <c r="T58">
        <v>32</v>
      </c>
      <c r="U58">
        <v>41</v>
      </c>
      <c r="V58">
        <v>29</v>
      </c>
      <c r="W58">
        <v>13</v>
      </c>
      <c r="X58">
        <v>9</v>
      </c>
      <c r="Y58">
        <v>8</v>
      </c>
      <c r="Z58">
        <v>4</v>
      </c>
      <c r="AA58">
        <v>16</v>
      </c>
      <c r="AB58">
        <v>22</v>
      </c>
      <c r="AC58">
        <v>112</v>
      </c>
      <c r="AD58">
        <v>11</v>
      </c>
      <c r="AE58">
        <v>1</v>
      </c>
      <c r="AF58">
        <v>1</v>
      </c>
      <c r="AG58">
        <v>1</v>
      </c>
      <c r="AH58">
        <v>1</v>
      </c>
      <c r="AI58">
        <v>121</v>
      </c>
      <c r="AJ58">
        <v>1609</v>
      </c>
      <c r="AK58">
        <v>1922</v>
      </c>
      <c r="AL58">
        <v>1196</v>
      </c>
      <c r="AM58">
        <v>934</v>
      </c>
      <c r="AN58">
        <v>1227</v>
      </c>
      <c r="AO58">
        <v>993</v>
      </c>
      <c r="AP58">
        <v>623</v>
      </c>
      <c r="AQ58">
        <v>570</v>
      </c>
      <c r="AR58">
        <v>1388</v>
      </c>
      <c r="AS58">
        <v>1566</v>
      </c>
      <c r="AT58">
        <v>1307</v>
      </c>
      <c r="AU58">
        <v>1563</v>
      </c>
      <c r="AV58">
        <v>687</v>
      </c>
      <c r="AW58">
        <v>850</v>
      </c>
      <c r="AX58">
        <v>797</v>
      </c>
      <c r="AY58">
        <v>187</v>
      </c>
      <c r="AZ58">
        <v>750</v>
      </c>
      <c r="BA58">
        <v>570</v>
      </c>
      <c r="BB58">
        <v>416</v>
      </c>
      <c r="BC58">
        <v>1331</v>
      </c>
      <c r="BD58">
        <v>563</v>
      </c>
      <c r="BE58">
        <v>1</v>
      </c>
      <c r="BF58" t="s">
        <v>64</v>
      </c>
      <c r="BG58" t="s">
        <v>65</v>
      </c>
      <c r="BH58" t="s">
        <v>66</v>
      </c>
      <c r="BI58" s="4">
        <f xml:space="preserve"> _2025teamgamelogs[[#This Row],[FGA]] + (0.44 * _2025teamgamelogs[[#This Row],[FTA]]) + _2025teamgamelogs[[#This Row],[TOV]] - _2025teamgamelogs[[#This Row],[OREB]]</f>
        <v>98.44</v>
      </c>
      <c r="BJ58" s="3">
        <f>_2025teamgamelogs[[#This Row],[TOV]]/_2025teamgamelogs[[#This Row],[POSSESIONS]]</f>
        <v>0.13206013815522147</v>
      </c>
      <c r="BK58" s="4">
        <f>_2025teamgamelogs[[#This Row],[PTS]]/_2025teamgamelogs[[#This Row],[POSSESIONS]]</f>
        <v>1.1377488825680617</v>
      </c>
      <c r="BL58" s="4">
        <f xml:space="preserve"> 100 * _2025teamgamelogs[[#This Row],[POINTS_PER_POSSESSION]]</f>
        <v>113.77488825680618</v>
      </c>
      <c r="BM58" s="4">
        <f xml:space="preserve"> _2025teamgamelogs[[#This Row],[POSSESIONS]] / (_2025teamgamelogs[[#This Row],[MIN]]/48)</f>
        <v>98.44</v>
      </c>
      <c r="BN58" s="3">
        <f>_2025teamgamelogs[[#This Row],[PTS]] / (2 * (_2025teamgamelogs[[#This Row],[FGA]] + 0.44 * _2025teamgamelogs[[#This Row],[FTA]]))</f>
        <v>0.59296908089792466</v>
      </c>
      <c r="BO58" s="4">
        <f>VLOOKUP(_2025teamgamelogs[[#This Row],[MONTH]], LEAGUE_AVERAGES!$A$2:$B$8, 2, FALSE)</f>
        <v>109.7087350947031</v>
      </c>
      <c r="BP58" s="5">
        <f>VLOOKUP(_2025teamgamelogs[[#This Row],[TEAM_NAME]], LEAGUE_AVERAGES!$A$14:$C$43, 2, FALSE)</f>
        <v>0.38256097560975622</v>
      </c>
      <c r="BQ58" s="5">
        <f>VLOOKUP(_2025teamgamelogs[[#This Row],[TEAM_NAME]], LEAGUE_AVERAGES!$A$14:$C$43, 3, FALSE)</f>
        <v>0.37156097560975615</v>
      </c>
      <c r="BR58" s="5">
        <f>VLOOKUP(_2025teamgamelogs[[#This Row],[TEAM_NAME]], LEAGUE_AVERAGES!$F$14:$H$43, 2, FALSE)</f>
        <v>0.47402439024390242</v>
      </c>
      <c r="BS58" s="5">
        <f>VLOOKUP(_2025teamgamelogs[[#This Row],[TEAM_NAME]], LEAGUE_AVERAGES!$F$14:$H$43, 3, FALSE)</f>
        <v>0.46580487804878057</v>
      </c>
      <c r="BT58" s="5">
        <f>VLOOKUP(_2025teamgamelogs[[#This Row],[TEAM_NAME]], LEAGUE_AVERAGES!$K$14:$M$43, 2, FALSE)</f>
        <v>0.59446350940954662</v>
      </c>
      <c r="BU58" s="5">
        <f>VLOOKUP(_2025teamgamelogs[[#This Row],[TEAM_NAME]], LEAGUE_AVERAGES!$K$14:$M$43, 3, FALSE)</f>
        <v>0.58583417827298701</v>
      </c>
    </row>
    <row r="59" spans="1:73" x14ac:dyDescent="0.2">
      <c r="A59" t="s">
        <v>59</v>
      </c>
      <c r="B59">
        <v>1610612748</v>
      </c>
      <c r="C59" t="s">
        <v>101</v>
      </c>
      <c r="D59" t="s">
        <v>102</v>
      </c>
      <c r="E59">
        <v>22400088</v>
      </c>
      <c r="F59" s="1">
        <v>45591</v>
      </c>
      <c r="G59" t="s">
        <v>182</v>
      </c>
      <c r="H59" t="s">
        <v>63</v>
      </c>
      <c r="I59">
        <v>48</v>
      </c>
      <c r="J59">
        <v>40</v>
      </c>
      <c r="K59">
        <v>86</v>
      </c>
      <c r="L59">
        <v>0.46500000000000002</v>
      </c>
      <c r="M59">
        <v>14</v>
      </c>
      <c r="N59">
        <v>34</v>
      </c>
      <c r="O59">
        <v>0.41199999999999998</v>
      </c>
      <c r="P59">
        <v>20</v>
      </c>
      <c r="Q59">
        <v>28</v>
      </c>
      <c r="R59">
        <v>0.71399999999999997</v>
      </c>
      <c r="S59">
        <v>13</v>
      </c>
      <c r="T59">
        <v>30</v>
      </c>
      <c r="U59">
        <v>43</v>
      </c>
      <c r="V59">
        <v>33</v>
      </c>
      <c r="W59">
        <v>14</v>
      </c>
      <c r="X59">
        <v>8</v>
      </c>
      <c r="Y59">
        <v>6</v>
      </c>
      <c r="Z59">
        <v>5</v>
      </c>
      <c r="AA59">
        <v>19</v>
      </c>
      <c r="AB59">
        <v>24</v>
      </c>
      <c r="AC59">
        <v>114</v>
      </c>
      <c r="AD59">
        <v>8</v>
      </c>
      <c r="AE59">
        <v>1</v>
      </c>
      <c r="AF59">
        <v>1</v>
      </c>
      <c r="AG59">
        <v>1</v>
      </c>
      <c r="AH59">
        <v>1</v>
      </c>
      <c r="AI59">
        <v>121</v>
      </c>
      <c r="AJ59">
        <v>1438</v>
      </c>
      <c r="AK59">
        <v>1580</v>
      </c>
      <c r="AL59">
        <v>1280</v>
      </c>
      <c r="AM59">
        <v>934</v>
      </c>
      <c r="AN59">
        <v>1627</v>
      </c>
      <c r="AO59">
        <v>622</v>
      </c>
      <c r="AP59">
        <v>623</v>
      </c>
      <c r="AQ59">
        <v>377</v>
      </c>
      <c r="AR59">
        <v>1839</v>
      </c>
      <c r="AS59">
        <v>652</v>
      </c>
      <c r="AT59">
        <v>1652</v>
      </c>
      <c r="AU59">
        <v>1282</v>
      </c>
      <c r="AV59">
        <v>240</v>
      </c>
      <c r="AW59">
        <v>1092</v>
      </c>
      <c r="AX59">
        <v>1073</v>
      </c>
      <c r="AY59">
        <v>560</v>
      </c>
      <c r="AZ59">
        <v>1188</v>
      </c>
      <c r="BA59">
        <v>1258</v>
      </c>
      <c r="BB59">
        <v>215</v>
      </c>
      <c r="BC59">
        <v>1168</v>
      </c>
      <c r="BD59">
        <v>727</v>
      </c>
      <c r="BE59">
        <v>1</v>
      </c>
      <c r="BF59" t="s">
        <v>71</v>
      </c>
      <c r="BG59" t="s">
        <v>65</v>
      </c>
      <c r="BH59" t="s">
        <v>66</v>
      </c>
      <c r="BI59" s="4">
        <f xml:space="preserve"> _2025teamgamelogs[[#This Row],[FGA]] + (0.44 * _2025teamgamelogs[[#This Row],[FTA]]) + _2025teamgamelogs[[#This Row],[TOV]] - _2025teamgamelogs[[#This Row],[OREB]]</f>
        <v>99.32</v>
      </c>
      <c r="BJ59" s="3">
        <f>_2025teamgamelogs[[#This Row],[TOV]]/_2025teamgamelogs[[#This Row],[POSSESIONS]]</f>
        <v>0.14095851792186873</v>
      </c>
      <c r="BK59" s="4">
        <f>_2025teamgamelogs[[#This Row],[PTS]]/_2025teamgamelogs[[#This Row],[POSSESIONS]]</f>
        <v>1.1478050745066453</v>
      </c>
      <c r="BL59" s="4">
        <f xml:space="preserve"> 100 * _2025teamgamelogs[[#This Row],[POINTS_PER_POSSESSION]]</f>
        <v>114.78050745066453</v>
      </c>
      <c r="BM59" s="4">
        <f xml:space="preserve"> _2025teamgamelogs[[#This Row],[POSSESIONS]] / (_2025teamgamelogs[[#This Row],[MIN]]/48)</f>
        <v>99.32</v>
      </c>
      <c r="BN59" s="3">
        <f>_2025teamgamelogs[[#This Row],[PTS]] / (2 * (_2025teamgamelogs[[#This Row],[FGA]] + 0.44 * _2025teamgamelogs[[#This Row],[FTA]]))</f>
        <v>0.57973962571196103</v>
      </c>
      <c r="BO59" s="4">
        <f>VLOOKUP(_2025teamgamelogs[[#This Row],[MONTH]], LEAGUE_AVERAGES!$A$2:$B$8, 2, FALSE)</f>
        <v>109.7087350947031</v>
      </c>
      <c r="BP59" s="5">
        <f>VLOOKUP(_2025teamgamelogs[[#This Row],[TEAM_NAME]], LEAGUE_AVERAGES!$A$14:$C$43, 2, FALSE)</f>
        <v>0.38887804878048787</v>
      </c>
      <c r="BQ59" s="5">
        <f>VLOOKUP(_2025teamgamelogs[[#This Row],[TEAM_NAME]], LEAGUE_AVERAGES!$A$14:$C$43, 3, FALSE)</f>
        <v>0.35180487804878063</v>
      </c>
      <c r="BR59" s="5">
        <f>VLOOKUP(_2025teamgamelogs[[#This Row],[TEAM_NAME]], LEAGUE_AVERAGES!$F$14:$H$43, 2, FALSE)</f>
        <v>0.48178048780487814</v>
      </c>
      <c r="BS59" s="5">
        <f>VLOOKUP(_2025teamgamelogs[[#This Row],[TEAM_NAME]], LEAGUE_AVERAGES!$F$14:$H$43, 3, FALSE)</f>
        <v>0.44997560975609752</v>
      </c>
      <c r="BT59" s="5">
        <f>VLOOKUP(_2025teamgamelogs[[#This Row],[TEAM_NAME]], LEAGUE_AVERAGES!$K$14:$M$43, 2, FALSE)</f>
        <v>0.59307433364150897</v>
      </c>
      <c r="BU59" s="5">
        <f>VLOOKUP(_2025teamgamelogs[[#This Row],[TEAM_NAME]], LEAGUE_AVERAGES!$K$14:$M$43, 3, FALSE)</f>
        <v>0.56311679796954139</v>
      </c>
    </row>
    <row r="60" spans="1:73" x14ac:dyDescent="0.2">
      <c r="A60" t="s">
        <v>59</v>
      </c>
      <c r="B60">
        <v>1610612739</v>
      </c>
      <c r="C60" t="s">
        <v>119</v>
      </c>
      <c r="D60" t="s">
        <v>120</v>
      </c>
      <c r="E60">
        <v>22400090</v>
      </c>
      <c r="F60" s="1">
        <v>45591</v>
      </c>
      <c r="G60" t="s">
        <v>183</v>
      </c>
      <c r="H60" t="s">
        <v>63</v>
      </c>
      <c r="I60">
        <v>48</v>
      </c>
      <c r="J60">
        <v>47</v>
      </c>
      <c r="K60">
        <v>88</v>
      </c>
      <c r="L60">
        <v>0.53400000000000003</v>
      </c>
      <c r="M60">
        <v>18</v>
      </c>
      <c r="N60">
        <v>39</v>
      </c>
      <c r="O60">
        <v>0.46200000000000002</v>
      </c>
      <c r="P60">
        <v>23</v>
      </c>
      <c r="Q60">
        <v>34</v>
      </c>
      <c r="R60">
        <v>0.67600000000000005</v>
      </c>
      <c r="S60">
        <v>11</v>
      </c>
      <c r="T60">
        <v>37</v>
      </c>
      <c r="U60">
        <v>48</v>
      </c>
      <c r="V60">
        <v>27</v>
      </c>
      <c r="W60">
        <v>17</v>
      </c>
      <c r="X60">
        <v>13</v>
      </c>
      <c r="Y60">
        <v>10</v>
      </c>
      <c r="Z60">
        <v>9</v>
      </c>
      <c r="AA60">
        <v>27</v>
      </c>
      <c r="AB60">
        <v>25</v>
      </c>
      <c r="AC60">
        <v>135</v>
      </c>
      <c r="AD60">
        <v>19</v>
      </c>
      <c r="AE60">
        <v>1</v>
      </c>
      <c r="AF60">
        <v>1</v>
      </c>
      <c r="AG60">
        <v>1</v>
      </c>
      <c r="AH60">
        <v>1</v>
      </c>
      <c r="AI60">
        <v>121</v>
      </c>
      <c r="AJ60">
        <v>335</v>
      </c>
      <c r="AK60">
        <v>1314</v>
      </c>
      <c r="AL60">
        <v>268</v>
      </c>
      <c r="AM60">
        <v>288</v>
      </c>
      <c r="AN60">
        <v>933</v>
      </c>
      <c r="AO60">
        <v>249</v>
      </c>
      <c r="AP60">
        <v>314</v>
      </c>
      <c r="AQ60">
        <v>106</v>
      </c>
      <c r="AR60">
        <v>2102</v>
      </c>
      <c r="AS60">
        <v>1051</v>
      </c>
      <c r="AT60">
        <v>489</v>
      </c>
      <c r="AU60">
        <v>604</v>
      </c>
      <c r="AV60">
        <v>1013</v>
      </c>
      <c r="AW60">
        <v>1759</v>
      </c>
      <c r="AX60">
        <v>137</v>
      </c>
      <c r="AY60">
        <v>57</v>
      </c>
      <c r="AZ60">
        <v>2275</v>
      </c>
      <c r="BA60">
        <v>2368</v>
      </c>
      <c r="BB60">
        <v>143</v>
      </c>
      <c r="BC60">
        <v>110</v>
      </c>
      <c r="BD60">
        <v>260</v>
      </c>
      <c r="BE60">
        <v>1</v>
      </c>
      <c r="BF60" t="s">
        <v>71</v>
      </c>
      <c r="BG60" t="s">
        <v>65</v>
      </c>
      <c r="BH60" t="s">
        <v>66</v>
      </c>
      <c r="BI60" s="4">
        <f xml:space="preserve"> _2025teamgamelogs[[#This Row],[FGA]] + (0.44 * _2025teamgamelogs[[#This Row],[FTA]]) + _2025teamgamelogs[[#This Row],[TOV]] - _2025teamgamelogs[[#This Row],[OREB]]</f>
        <v>108.96000000000001</v>
      </c>
      <c r="BJ60" s="3">
        <f>_2025teamgamelogs[[#This Row],[TOV]]/_2025teamgamelogs[[#This Row],[POSSESIONS]]</f>
        <v>0.15602055800293685</v>
      </c>
      <c r="BK60" s="4">
        <f>_2025teamgamelogs[[#This Row],[PTS]]/_2025teamgamelogs[[#This Row],[POSSESIONS]]</f>
        <v>1.238986784140969</v>
      </c>
      <c r="BL60" s="4">
        <f xml:space="preserve"> 100 * _2025teamgamelogs[[#This Row],[POINTS_PER_POSSESSION]]</f>
        <v>123.89867841409689</v>
      </c>
      <c r="BM60" s="4">
        <f xml:space="preserve"> _2025teamgamelogs[[#This Row],[POSSESIONS]] / (_2025teamgamelogs[[#This Row],[MIN]]/48)</f>
        <v>108.96000000000001</v>
      </c>
      <c r="BN60" s="3">
        <f>_2025teamgamelogs[[#This Row],[PTS]] / (2 * (_2025teamgamelogs[[#This Row],[FGA]] + 0.44 * _2025teamgamelogs[[#This Row],[FTA]]))</f>
        <v>0.65559440559440552</v>
      </c>
      <c r="BO60" s="4">
        <f>VLOOKUP(_2025teamgamelogs[[#This Row],[MONTH]], LEAGUE_AVERAGES!$A$2:$B$8, 2, FALSE)</f>
        <v>109.7087350947031</v>
      </c>
      <c r="BP60" s="5">
        <f>VLOOKUP(_2025teamgamelogs[[#This Row],[TEAM_NAME]], LEAGUE_AVERAGES!$A$14:$C$43, 2, FALSE)</f>
        <v>0.38409756097560971</v>
      </c>
      <c r="BQ60" s="5">
        <f>VLOOKUP(_2025teamgamelogs[[#This Row],[TEAM_NAME]], LEAGUE_AVERAGES!$A$14:$C$43, 3, FALSE)</f>
        <v>0.38512195121951209</v>
      </c>
      <c r="BR60" s="5">
        <f>VLOOKUP(_2025teamgamelogs[[#This Row],[TEAM_NAME]], LEAGUE_AVERAGES!$F$14:$H$43, 2, FALSE)</f>
        <v>0.49482926829268303</v>
      </c>
      <c r="BS60" s="5">
        <f>VLOOKUP(_2025teamgamelogs[[#This Row],[TEAM_NAME]], LEAGUE_AVERAGES!$F$14:$H$43, 3, FALSE)</f>
        <v>0.4880731707317072</v>
      </c>
      <c r="BT60" s="5">
        <f>VLOOKUP(_2025teamgamelogs[[#This Row],[TEAM_NAME]], LEAGUE_AVERAGES!$K$14:$M$43, 2, FALSE)</f>
        <v>0.61027349880699666</v>
      </c>
      <c r="BU60" s="5">
        <f>VLOOKUP(_2025teamgamelogs[[#This Row],[TEAM_NAME]], LEAGUE_AVERAGES!$K$14:$M$43, 3, FALSE)</f>
        <v>0.60680781397749251</v>
      </c>
    </row>
    <row r="61" spans="1:73" x14ac:dyDescent="0.2">
      <c r="A61" t="s">
        <v>59</v>
      </c>
      <c r="B61">
        <v>1610612761</v>
      </c>
      <c r="C61" t="s">
        <v>95</v>
      </c>
      <c r="D61" t="s">
        <v>96</v>
      </c>
      <c r="E61">
        <v>22400093</v>
      </c>
      <c r="F61" s="1">
        <v>45591</v>
      </c>
      <c r="G61" t="s">
        <v>184</v>
      </c>
      <c r="H61" t="s">
        <v>70</v>
      </c>
      <c r="I61">
        <v>48</v>
      </c>
      <c r="J61">
        <v>41</v>
      </c>
      <c r="K61">
        <v>90</v>
      </c>
      <c r="L61">
        <v>0.45600000000000002</v>
      </c>
      <c r="M61">
        <v>10</v>
      </c>
      <c r="N61">
        <v>29</v>
      </c>
      <c r="O61">
        <v>0.34499999999999997</v>
      </c>
      <c r="P61">
        <v>9</v>
      </c>
      <c r="Q61">
        <v>13</v>
      </c>
      <c r="R61">
        <v>0.69199999999999995</v>
      </c>
      <c r="S61">
        <v>12</v>
      </c>
      <c r="T61">
        <v>34</v>
      </c>
      <c r="U61">
        <v>46</v>
      </c>
      <c r="V61">
        <v>29</v>
      </c>
      <c r="W61">
        <v>20</v>
      </c>
      <c r="X61">
        <v>9</v>
      </c>
      <c r="Y61">
        <v>4</v>
      </c>
      <c r="Z61">
        <v>8</v>
      </c>
      <c r="AA61">
        <v>22</v>
      </c>
      <c r="AB61">
        <v>16</v>
      </c>
      <c r="AC61">
        <v>101</v>
      </c>
      <c r="AD61">
        <v>-11</v>
      </c>
      <c r="AE61">
        <v>1</v>
      </c>
      <c r="AF61">
        <v>1231</v>
      </c>
      <c r="AG61">
        <v>1231</v>
      </c>
      <c r="AH61">
        <v>1231</v>
      </c>
      <c r="AI61">
        <v>121</v>
      </c>
      <c r="AJ61">
        <v>1234</v>
      </c>
      <c r="AK61">
        <v>1029</v>
      </c>
      <c r="AL61">
        <v>1449</v>
      </c>
      <c r="AM61">
        <v>1891</v>
      </c>
      <c r="AN61">
        <v>2163</v>
      </c>
      <c r="AO61">
        <v>1357</v>
      </c>
      <c r="AP61">
        <v>2256</v>
      </c>
      <c r="AQ61">
        <v>2188</v>
      </c>
      <c r="AR61">
        <v>1984</v>
      </c>
      <c r="AS61">
        <v>848</v>
      </c>
      <c r="AT61">
        <v>926</v>
      </c>
      <c r="AU61">
        <v>835</v>
      </c>
      <c r="AV61">
        <v>687</v>
      </c>
      <c r="AW61">
        <v>2199</v>
      </c>
      <c r="AX61">
        <v>797</v>
      </c>
      <c r="AY61">
        <v>1274</v>
      </c>
      <c r="AZ61">
        <v>2116</v>
      </c>
      <c r="BA61">
        <v>1887</v>
      </c>
      <c r="BB61">
        <v>1670</v>
      </c>
      <c r="BC61">
        <v>2059</v>
      </c>
      <c r="BD61">
        <v>1848</v>
      </c>
      <c r="BE61">
        <v>1</v>
      </c>
      <c r="BF61" t="s">
        <v>71</v>
      </c>
      <c r="BG61" t="s">
        <v>65</v>
      </c>
      <c r="BH61" t="s">
        <v>66</v>
      </c>
      <c r="BI61" s="4">
        <f xml:space="preserve"> _2025teamgamelogs[[#This Row],[FGA]] + (0.44 * _2025teamgamelogs[[#This Row],[FTA]]) + _2025teamgamelogs[[#This Row],[TOV]] - _2025teamgamelogs[[#This Row],[OREB]]</f>
        <v>103.72</v>
      </c>
      <c r="BJ61" s="3">
        <f>_2025teamgamelogs[[#This Row],[TOV]]/_2025teamgamelogs[[#This Row],[POSSESIONS]]</f>
        <v>0.1928268414963363</v>
      </c>
      <c r="BK61" s="4">
        <f>_2025teamgamelogs[[#This Row],[PTS]]/_2025teamgamelogs[[#This Row],[POSSESIONS]]</f>
        <v>0.97377554955649825</v>
      </c>
      <c r="BL61" s="4">
        <f xml:space="preserve"> 100 * _2025teamgamelogs[[#This Row],[POINTS_PER_POSSESSION]]</f>
        <v>97.377554955649828</v>
      </c>
      <c r="BM61" s="4">
        <f xml:space="preserve"> _2025teamgamelogs[[#This Row],[POSSESIONS]] / (_2025teamgamelogs[[#This Row],[MIN]]/48)</f>
        <v>103.72</v>
      </c>
      <c r="BN61" s="3">
        <f>_2025teamgamelogs[[#This Row],[PTS]] / (2 * (_2025teamgamelogs[[#This Row],[FGA]] + 0.44 * _2025teamgamelogs[[#This Row],[FTA]]))</f>
        <v>0.52758044295862938</v>
      </c>
      <c r="BO61" s="4">
        <f>VLOOKUP(_2025teamgamelogs[[#This Row],[MONTH]], LEAGUE_AVERAGES!$A$2:$B$8, 2, FALSE)</f>
        <v>109.7087350947031</v>
      </c>
      <c r="BP61" s="5">
        <f>VLOOKUP(_2025teamgamelogs[[#This Row],[TEAM_NAME]], LEAGUE_AVERAGES!$A$14:$C$43, 2, FALSE)</f>
        <v>0.35443902439024388</v>
      </c>
      <c r="BQ61" s="5">
        <f>VLOOKUP(_2025teamgamelogs[[#This Row],[TEAM_NAME]], LEAGUE_AVERAGES!$A$14:$C$43, 3, FALSE)</f>
        <v>0.34512195121951217</v>
      </c>
      <c r="BR61" s="5">
        <f>VLOOKUP(_2025teamgamelogs[[#This Row],[TEAM_NAME]], LEAGUE_AVERAGES!$F$14:$H$43, 2, FALSE)</f>
        <v>0.46104878048780484</v>
      </c>
      <c r="BS61" s="5">
        <f>VLOOKUP(_2025teamgamelogs[[#This Row],[TEAM_NAME]], LEAGUE_AVERAGES!$F$14:$H$43, 3, FALSE)</f>
        <v>0.45834146341463411</v>
      </c>
      <c r="BT61" s="5">
        <f>VLOOKUP(_2025teamgamelogs[[#This Row],[TEAM_NAME]], LEAGUE_AVERAGES!$K$14:$M$43, 2, FALSE)</f>
        <v>0.55942918094792793</v>
      </c>
      <c r="BU61" s="5">
        <f>VLOOKUP(_2025teamgamelogs[[#This Row],[TEAM_NAME]], LEAGUE_AVERAGES!$K$14:$M$43, 3, FALSE)</f>
        <v>0.54979583097447959</v>
      </c>
    </row>
    <row r="62" spans="1:73" x14ac:dyDescent="0.2">
      <c r="A62" t="s">
        <v>59</v>
      </c>
      <c r="B62">
        <v>1610612760</v>
      </c>
      <c r="C62" t="s">
        <v>137</v>
      </c>
      <c r="D62" t="s">
        <v>138</v>
      </c>
      <c r="E62">
        <v>22400091</v>
      </c>
      <c r="F62" s="1">
        <v>45591</v>
      </c>
      <c r="G62" t="s">
        <v>185</v>
      </c>
      <c r="H62" t="s">
        <v>63</v>
      </c>
      <c r="I62">
        <v>48</v>
      </c>
      <c r="J62">
        <v>45</v>
      </c>
      <c r="K62">
        <v>107</v>
      </c>
      <c r="L62">
        <v>0.42099999999999999</v>
      </c>
      <c r="M62">
        <v>8</v>
      </c>
      <c r="N62">
        <v>40</v>
      </c>
      <c r="O62">
        <v>0.2</v>
      </c>
      <c r="P62">
        <v>16</v>
      </c>
      <c r="Q62">
        <v>20</v>
      </c>
      <c r="R62">
        <v>0.8</v>
      </c>
      <c r="S62">
        <v>9</v>
      </c>
      <c r="T62">
        <v>45</v>
      </c>
      <c r="U62">
        <v>54</v>
      </c>
      <c r="V62">
        <v>21</v>
      </c>
      <c r="W62">
        <v>10</v>
      </c>
      <c r="X62">
        <v>15</v>
      </c>
      <c r="Y62">
        <v>5</v>
      </c>
      <c r="Z62">
        <v>2</v>
      </c>
      <c r="AA62">
        <v>18</v>
      </c>
      <c r="AB62">
        <v>19</v>
      </c>
      <c r="AC62">
        <v>114</v>
      </c>
      <c r="AD62">
        <v>19</v>
      </c>
      <c r="AE62">
        <v>1</v>
      </c>
      <c r="AF62">
        <v>1</v>
      </c>
      <c r="AG62">
        <v>1</v>
      </c>
      <c r="AH62">
        <v>1</v>
      </c>
      <c r="AI62">
        <v>121</v>
      </c>
      <c r="AJ62">
        <v>564</v>
      </c>
      <c r="AK62">
        <v>21</v>
      </c>
      <c r="AL62">
        <v>1968</v>
      </c>
      <c r="AM62">
        <v>2251</v>
      </c>
      <c r="AN62">
        <v>795</v>
      </c>
      <c r="AO62">
        <v>2393</v>
      </c>
      <c r="AP62">
        <v>1228</v>
      </c>
      <c r="AQ62">
        <v>1301</v>
      </c>
      <c r="AR62">
        <v>1029</v>
      </c>
      <c r="AS62">
        <v>1566</v>
      </c>
      <c r="AT62">
        <v>37</v>
      </c>
      <c r="AU62">
        <v>165</v>
      </c>
      <c r="AV62">
        <v>2031</v>
      </c>
      <c r="AW62">
        <v>264</v>
      </c>
      <c r="AX62">
        <v>46</v>
      </c>
      <c r="AY62">
        <v>889</v>
      </c>
      <c r="AZ62">
        <v>158</v>
      </c>
      <c r="BA62">
        <v>1018</v>
      </c>
      <c r="BB62">
        <v>971</v>
      </c>
      <c r="BC62">
        <v>1168</v>
      </c>
      <c r="BD62">
        <v>260</v>
      </c>
      <c r="BE62">
        <v>1</v>
      </c>
      <c r="BF62" t="s">
        <v>71</v>
      </c>
      <c r="BG62" t="s">
        <v>65</v>
      </c>
      <c r="BH62" t="s">
        <v>66</v>
      </c>
      <c r="BI62" s="4">
        <f xml:space="preserve"> _2025teamgamelogs[[#This Row],[FGA]] + (0.44 * _2025teamgamelogs[[#This Row],[FTA]]) + _2025teamgamelogs[[#This Row],[TOV]] - _2025teamgamelogs[[#This Row],[OREB]]</f>
        <v>116.8</v>
      </c>
      <c r="BJ62" s="3">
        <f>_2025teamgamelogs[[#This Row],[TOV]]/_2025teamgamelogs[[#This Row],[POSSESIONS]]</f>
        <v>8.5616438356164379E-2</v>
      </c>
      <c r="BK62" s="4">
        <f>_2025teamgamelogs[[#This Row],[PTS]]/_2025teamgamelogs[[#This Row],[POSSESIONS]]</f>
        <v>0.97602739726027399</v>
      </c>
      <c r="BL62" s="4">
        <f xml:space="preserve"> 100 * _2025teamgamelogs[[#This Row],[POINTS_PER_POSSESSION]]</f>
        <v>97.602739726027394</v>
      </c>
      <c r="BM62" s="4">
        <f xml:space="preserve"> _2025teamgamelogs[[#This Row],[POSSESIONS]] / (_2025teamgamelogs[[#This Row],[MIN]]/48)</f>
        <v>116.8</v>
      </c>
      <c r="BN62" s="3">
        <f>_2025teamgamelogs[[#This Row],[PTS]] / (2 * (_2025teamgamelogs[[#This Row],[FGA]] + 0.44 * _2025teamgamelogs[[#This Row],[FTA]]))</f>
        <v>0.49222797927461143</v>
      </c>
      <c r="BO62" s="4">
        <f>VLOOKUP(_2025teamgamelogs[[#This Row],[MONTH]], LEAGUE_AVERAGES!$A$2:$B$8, 2, FALSE)</f>
        <v>109.7087350947031</v>
      </c>
      <c r="BP62" s="5">
        <f>VLOOKUP(_2025teamgamelogs[[#This Row],[TEAM_NAME]], LEAGUE_AVERAGES!$A$14:$C$43, 2, FALSE)</f>
        <v>0.38229268292682927</v>
      </c>
      <c r="BQ62" s="5">
        <f>VLOOKUP(_2025teamgamelogs[[#This Row],[TEAM_NAME]], LEAGUE_AVERAGES!$A$14:$C$43, 3, FALSE)</f>
        <v>0.36500000000000005</v>
      </c>
      <c r="BR62" s="5">
        <f>VLOOKUP(_2025teamgamelogs[[#This Row],[TEAM_NAME]], LEAGUE_AVERAGES!$F$14:$H$43, 2, FALSE)</f>
        <v>0.48607317073170736</v>
      </c>
      <c r="BS62" s="5">
        <f>VLOOKUP(_2025teamgamelogs[[#This Row],[TEAM_NAME]], LEAGUE_AVERAGES!$F$14:$H$43, 3, FALSE)</f>
        <v>0.4780731707317073</v>
      </c>
      <c r="BT62" s="5">
        <f>VLOOKUP(_2025teamgamelogs[[#This Row],[TEAM_NAME]], LEAGUE_AVERAGES!$K$14:$M$43, 2, FALSE)</f>
        <v>0.59971838422440138</v>
      </c>
      <c r="BU62" s="5">
        <f>VLOOKUP(_2025teamgamelogs[[#This Row],[TEAM_NAME]], LEAGUE_AVERAGES!$K$14:$M$43, 3, FALSE)</f>
        <v>0.58679992881439635</v>
      </c>
    </row>
    <row r="63" spans="1:73" x14ac:dyDescent="0.2">
      <c r="A63" t="s">
        <v>59</v>
      </c>
      <c r="B63">
        <v>1610612742</v>
      </c>
      <c r="C63" t="s">
        <v>154</v>
      </c>
      <c r="D63" t="s">
        <v>155</v>
      </c>
      <c r="E63">
        <v>22400095</v>
      </c>
      <c r="F63" s="1">
        <v>45591</v>
      </c>
      <c r="G63" t="s">
        <v>186</v>
      </c>
      <c r="H63" t="s">
        <v>70</v>
      </c>
      <c r="I63">
        <v>48</v>
      </c>
      <c r="J63">
        <v>37</v>
      </c>
      <c r="K63">
        <v>93</v>
      </c>
      <c r="L63">
        <v>0.39800000000000002</v>
      </c>
      <c r="M63">
        <v>13</v>
      </c>
      <c r="N63">
        <v>41</v>
      </c>
      <c r="O63">
        <v>0.317</v>
      </c>
      <c r="P63">
        <v>15</v>
      </c>
      <c r="Q63">
        <v>18</v>
      </c>
      <c r="R63">
        <v>0.83299999999999996</v>
      </c>
      <c r="S63">
        <v>12</v>
      </c>
      <c r="T63">
        <v>34</v>
      </c>
      <c r="U63">
        <v>46</v>
      </c>
      <c r="V63">
        <v>22</v>
      </c>
      <c r="W63">
        <v>9</v>
      </c>
      <c r="X63">
        <v>6</v>
      </c>
      <c r="Y63">
        <v>2</v>
      </c>
      <c r="Z63">
        <v>4</v>
      </c>
      <c r="AA63">
        <v>28</v>
      </c>
      <c r="AB63">
        <v>17</v>
      </c>
      <c r="AC63">
        <v>102</v>
      </c>
      <c r="AD63">
        <v>-12</v>
      </c>
      <c r="AE63">
        <v>1</v>
      </c>
      <c r="AF63">
        <v>1231</v>
      </c>
      <c r="AG63">
        <v>1231</v>
      </c>
      <c r="AH63">
        <v>1231</v>
      </c>
      <c r="AI63">
        <v>121</v>
      </c>
      <c r="AJ63">
        <v>1946</v>
      </c>
      <c r="AK63">
        <v>664</v>
      </c>
      <c r="AL63">
        <v>2218</v>
      </c>
      <c r="AM63">
        <v>1171</v>
      </c>
      <c r="AN63">
        <v>681</v>
      </c>
      <c r="AO63">
        <v>1724</v>
      </c>
      <c r="AP63">
        <v>1416</v>
      </c>
      <c r="AQ63">
        <v>1617</v>
      </c>
      <c r="AR63">
        <v>699</v>
      </c>
      <c r="AS63">
        <v>848</v>
      </c>
      <c r="AT63">
        <v>926</v>
      </c>
      <c r="AU63">
        <v>835</v>
      </c>
      <c r="AV63">
        <v>1909</v>
      </c>
      <c r="AW63">
        <v>152</v>
      </c>
      <c r="AX63">
        <v>1702</v>
      </c>
      <c r="AY63">
        <v>2078</v>
      </c>
      <c r="AZ63">
        <v>750</v>
      </c>
      <c r="BA63">
        <v>2403</v>
      </c>
      <c r="BB63">
        <v>1444</v>
      </c>
      <c r="BC63">
        <v>2003</v>
      </c>
      <c r="BD63">
        <v>1899</v>
      </c>
      <c r="BE63">
        <v>1</v>
      </c>
      <c r="BF63" t="s">
        <v>71</v>
      </c>
      <c r="BG63" t="s">
        <v>65</v>
      </c>
      <c r="BH63" t="s">
        <v>66</v>
      </c>
      <c r="BI63" s="4">
        <f xml:space="preserve"> _2025teamgamelogs[[#This Row],[FGA]] + (0.44 * _2025teamgamelogs[[#This Row],[FTA]]) + _2025teamgamelogs[[#This Row],[TOV]] - _2025teamgamelogs[[#This Row],[OREB]]</f>
        <v>97.92</v>
      </c>
      <c r="BJ63" s="3">
        <f>_2025teamgamelogs[[#This Row],[TOV]]/_2025teamgamelogs[[#This Row],[POSSESIONS]]</f>
        <v>9.1911764705882346E-2</v>
      </c>
      <c r="BK63" s="4">
        <f>_2025teamgamelogs[[#This Row],[PTS]]/_2025teamgamelogs[[#This Row],[POSSESIONS]]</f>
        <v>1.0416666666666667</v>
      </c>
      <c r="BL63" s="4">
        <f xml:space="preserve"> 100 * _2025teamgamelogs[[#This Row],[POINTS_PER_POSSESSION]]</f>
        <v>104.16666666666667</v>
      </c>
      <c r="BM63" s="4">
        <f xml:space="preserve"> _2025teamgamelogs[[#This Row],[POSSESIONS]] / (_2025teamgamelogs[[#This Row],[MIN]]/48)</f>
        <v>97.92</v>
      </c>
      <c r="BN63" s="3">
        <f>_2025teamgamelogs[[#This Row],[PTS]] / (2 * (_2025teamgamelogs[[#This Row],[FGA]] + 0.44 * _2025teamgamelogs[[#This Row],[FTA]]))</f>
        <v>0.50535077288941732</v>
      </c>
      <c r="BO63" s="4">
        <f>VLOOKUP(_2025teamgamelogs[[#This Row],[MONTH]], LEAGUE_AVERAGES!$A$2:$B$8, 2, FALSE)</f>
        <v>109.7087350947031</v>
      </c>
      <c r="BP63" s="5">
        <f>VLOOKUP(_2025teamgamelogs[[#This Row],[TEAM_NAME]], LEAGUE_AVERAGES!$A$14:$C$43, 2, FALSE)</f>
        <v>0.362375</v>
      </c>
      <c r="BQ63" s="5">
        <f>VLOOKUP(_2025teamgamelogs[[#This Row],[TEAM_NAME]], LEAGUE_AVERAGES!$A$14:$C$43, 3, FALSE)</f>
        <v>0.36252380952380958</v>
      </c>
      <c r="BR63" s="5">
        <f>VLOOKUP(_2025teamgamelogs[[#This Row],[TEAM_NAME]], LEAGUE_AVERAGES!$F$14:$H$43, 2, FALSE)</f>
        <v>0.47777500000000001</v>
      </c>
      <c r="BS63" s="5">
        <f>VLOOKUP(_2025teamgamelogs[[#This Row],[TEAM_NAME]], LEAGUE_AVERAGES!$F$14:$H$43, 3, FALSE)</f>
        <v>0.48176190476190472</v>
      </c>
      <c r="BT63" s="5">
        <f>VLOOKUP(_2025teamgamelogs[[#This Row],[TEAM_NAME]], LEAGUE_AVERAGES!$K$14:$M$43, 2, FALSE)</f>
        <v>0.58283558931438928</v>
      </c>
      <c r="BU63" s="5">
        <f>VLOOKUP(_2025teamgamelogs[[#This Row],[TEAM_NAME]], LEAGUE_AVERAGES!$K$14:$M$43, 3, FALSE)</f>
        <v>0.5856179003364903</v>
      </c>
    </row>
    <row r="64" spans="1:73" x14ac:dyDescent="0.2">
      <c r="A64" t="s">
        <v>59</v>
      </c>
      <c r="B64">
        <v>1610612764</v>
      </c>
      <c r="C64" t="s">
        <v>148</v>
      </c>
      <c r="D64" t="s">
        <v>149</v>
      </c>
      <c r="E64">
        <v>22400090</v>
      </c>
      <c r="F64" s="1">
        <v>45591</v>
      </c>
      <c r="G64" t="s">
        <v>187</v>
      </c>
      <c r="H64" t="s">
        <v>70</v>
      </c>
      <c r="I64">
        <v>48</v>
      </c>
      <c r="J64">
        <v>37</v>
      </c>
      <c r="K64">
        <v>96</v>
      </c>
      <c r="L64">
        <v>0.38500000000000001</v>
      </c>
      <c r="M64">
        <v>15</v>
      </c>
      <c r="N64">
        <v>43</v>
      </c>
      <c r="O64">
        <v>0.34899999999999998</v>
      </c>
      <c r="P64">
        <v>27</v>
      </c>
      <c r="Q64">
        <v>32</v>
      </c>
      <c r="R64">
        <v>0.84399999999999997</v>
      </c>
      <c r="S64">
        <v>18</v>
      </c>
      <c r="T64">
        <v>28</v>
      </c>
      <c r="U64">
        <v>46</v>
      </c>
      <c r="V64">
        <v>25</v>
      </c>
      <c r="W64">
        <v>15</v>
      </c>
      <c r="X64">
        <v>6</v>
      </c>
      <c r="Y64">
        <v>9</v>
      </c>
      <c r="Z64">
        <v>10</v>
      </c>
      <c r="AA64">
        <v>25</v>
      </c>
      <c r="AB64">
        <v>27</v>
      </c>
      <c r="AC64">
        <v>116</v>
      </c>
      <c r="AD64">
        <v>-19</v>
      </c>
      <c r="AE64">
        <v>1</v>
      </c>
      <c r="AF64">
        <v>1231</v>
      </c>
      <c r="AG64">
        <v>1231</v>
      </c>
      <c r="AH64">
        <v>1231</v>
      </c>
      <c r="AI64">
        <v>121</v>
      </c>
      <c r="AJ64">
        <v>1946</v>
      </c>
      <c r="AK64">
        <v>392</v>
      </c>
      <c r="AL64">
        <v>2315</v>
      </c>
      <c r="AM64">
        <v>733</v>
      </c>
      <c r="AN64">
        <v>471</v>
      </c>
      <c r="AO64">
        <v>1327</v>
      </c>
      <c r="AP64">
        <v>104</v>
      </c>
      <c r="AQ64">
        <v>163</v>
      </c>
      <c r="AR64">
        <v>638</v>
      </c>
      <c r="AS64">
        <v>100</v>
      </c>
      <c r="AT64">
        <v>1951</v>
      </c>
      <c r="AU64">
        <v>835</v>
      </c>
      <c r="AV64">
        <v>1358</v>
      </c>
      <c r="AW64">
        <v>1341</v>
      </c>
      <c r="AX64">
        <v>1702</v>
      </c>
      <c r="AY64">
        <v>109</v>
      </c>
      <c r="AZ64">
        <v>2353</v>
      </c>
      <c r="BA64">
        <v>2247</v>
      </c>
      <c r="BB64">
        <v>59</v>
      </c>
      <c r="BC64">
        <v>1025</v>
      </c>
      <c r="BD64">
        <v>2175</v>
      </c>
      <c r="BE64">
        <v>1</v>
      </c>
      <c r="BF64" t="s">
        <v>64</v>
      </c>
      <c r="BG64" t="s">
        <v>65</v>
      </c>
      <c r="BH64" t="s">
        <v>66</v>
      </c>
      <c r="BI64" s="4">
        <f xml:space="preserve"> _2025teamgamelogs[[#This Row],[FGA]] + (0.44 * _2025teamgamelogs[[#This Row],[FTA]]) + _2025teamgamelogs[[#This Row],[TOV]] - _2025teamgamelogs[[#This Row],[OREB]]</f>
        <v>107.08</v>
      </c>
      <c r="BJ64" s="3">
        <f>_2025teamgamelogs[[#This Row],[TOV]]/_2025teamgamelogs[[#This Row],[POSSESIONS]]</f>
        <v>0.14008218154650728</v>
      </c>
      <c r="BK64" s="4">
        <f>_2025teamgamelogs[[#This Row],[PTS]]/_2025teamgamelogs[[#This Row],[POSSESIONS]]</f>
        <v>1.0833022039596563</v>
      </c>
      <c r="BL64" s="4">
        <f xml:space="preserve"> 100 * _2025teamgamelogs[[#This Row],[POINTS_PER_POSSESSION]]</f>
        <v>108.33022039596563</v>
      </c>
      <c r="BM64" s="4">
        <f xml:space="preserve"> _2025teamgamelogs[[#This Row],[POSSESIONS]] / (_2025teamgamelogs[[#This Row],[MIN]]/48)</f>
        <v>107.08</v>
      </c>
      <c r="BN64" s="3">
        <f>_2025teamgamelogs[[#This Row],[PTS]] / (2 * (_2025teamgamelogs[[#This Row],[FGA]] + 0.44 * _2025teamgamelogs[[#This Row],[FTA]]))</f>
        <v>0.52688953488372092</v>
      </c>
      <c r="BO64" s="4">
        <f>VLOOKUP(_2025teamgamelogs[[#This Row],[MONTH]], LEAGUE_AVERAGES!$A$2:$B$8, 2, FALSE)</f>
        <v>109.7087350947031</v>
      </c>
      <c r="BP64" s="5">
        <f>VLOOKUP(_2025teamgamelogs[[#This Row],[TEAM_NAME]], LEAGUE_AVERAGES!$A$14:$C$43, 2, FALSE)</f>
        <v>0.32842499999999997</v>
      </c>
      <c r="BQ64" s="5">
        <f>VLOOKUP(_2025teamgamelogs[[#This Row],[TEAM_NAME]], LEAGUE_AVERAGES!$A$14:$C$43, 3, FALSE)</f>
        <v>0.33730952380952384</v>
      </c>
      <c r="BR64" s="5">
        <f>VLOOKUP(_2025teamgamelogs[[#This Row],[TEAM_NAME]], LEAGUE_AVERAGES!$F$14:$H$43, 2, FALSE)</f>
        <v>0.44209999999999994</v>
      </c>
      <c r="BS64" s="5">
        <f>VLOOKUP(_2025teamgamelogs[[#This Row],[TEAM_NAME]], LEAGUE_AVERAGES!$F$14:$H$43, 3, FALSE)</f>
        <v>0.4362619047619048</v>
      </c>
      <c r="BT64" s="5">
        <f>VLOOKUP(_2025teamgamelogs[[#This Row],[TEAM_NAME]], LEAGUE_AVERAGES!$K$14:$M$43, 2, FALSE)</f>
        <v>0.55099578881797462</v>
      </c>
      <c r="BU64" s="5">
        <f>VLOOKUP(_2025teamgamelogs[[#This Row],[TEAM_NAME]], LEAGUE_AVERAGES!$K$14:$M$43, 3, FALSE)</f>
        <v>0.54201342555394594</v>
      </c>
    </row>
    <row r="65" spans="1:73" x14ac:dyDescent="0.2">
      <c r="A65" t="s">
        <v>59</v>
      </c>
      <c r="B65">
        <v>1610612741</v>
      </c>
      <c r="C65" t="s">
        <v>86</v>
      </c>
      <c r="D65" t="s">
        <v>87</v>
      </c>
      <c r="E65">
        <v>22400091</v>
      </c>
      <c r="F65" s="1">
        <v>45591</v>
      </c>
      <c r="G65" t="s">
        <v>188</v>
      </c>
      <c r="H65" t="s">
        <v>70</v>
      </c>
      <c r="I65">
        <v>48</v>
      </c>
      <c r="J65">
        <v>32</v>
      </c>
      <c r="K65">
        <v>92</v>
      </c>
      <c r="L65">
        <v>0.34799999999999998</v>
      </c>
      <c r="M65">
        <v>15</v>
      </c>
      <c r="N65">
        <v>53</v>
      </c>
      <c r="O65">
        <v>0.28299999999999997</v>
      </c>
      <c r="P65">
        <v>16</v>
      </c>
      <c r="Q65">
        <v>22</v>
      </c>
      <c r="R65">
        <v>0.72699999999999998</v>
      </c>
      <c r="S65">
        <v>11</v>
      </c>
      <c r="T65">
        <v>50</v>
      </c>
      <c r="U65">
        <v>61</v>
      </c>
      <c r="V65">
        <v>23</v>
      </c>
      <c r="W65">
        <v>26</v>
      </c>
      <c r="X65">
        <v>6</v>
      </c>
      <c r="Y65">
        <v>2</v>
      </c>
      <c r="Z65">
        <v>5</v>
      </c>
      <c r="AA65">
        <v>19</v>
      </c>
      <c r="AB65">
        <v>18</v>
      </c>
      <c r="AC65">
        <v>95</v>
      </c>
      <c r="AD65">
        <v>-19</v>
      </c>
      <c r="AE65">
        <v>1</v>
      </c>
      <c r="AF65">
        <v>1231</v>
      </c>
      <c r="AG65">
        <v>1231</v>
      </c>
      <c r="AH65">
        <v>1231</v>
      </c>
      <c r="AI65">
        <v>121</v>
      </c>
      <c r="AJ65">
        <v>2370</v>
      </c>
      <c r="AK65">
        <v>768</v>
      </c>
      <c r="AL65">
        <v>2430</v>
      </c>
      <c r="AM65">
        <v>733</v>
      </c>
      <c r="AN65">
        <v>41</v>
      </c>
      <c r="AO65">
        <v>2044</v>
      </c>
      <c r="AP65">
        <v>1228</v>
      </c>
      <c r="AQ65">
        <v>1008</v>
      </c>
      <c r="AR65">
        <v>1740</v>
      </c>
      <c r="AS65">
        <v>1051</v>
      </c>
      <c r="AT65">
        <v>3</v>
      </c>
      <c r="AU65">
        <v>23</v>
      </c>
      <c r="AV65">
        <v>1759</v>
      </c>
      <c r="AW65">
        <v>2444</v>
      </c>
      <c r="AX65">
        <v>1702</v>
      </c>
      <c r="AY65">
        <v>2078</v>
      </c>
      <c r="AZ65">
        <v>1188</v>
      </c>
      <c r="BA65">
        <v>1258</v>
      </c>
      <c r="BB65">
        <v>1204</v>
      </c>
      <c r="BC65">
        <v>2285</v>
      </c>
      <c r="BD65">
        <v>2175</v>
      </c>
      <c r="BE65">
        <v>1</v>
      </c>
      <c r="BF65" t="s">
        <v>64</v>
      </c>
      <c r="BG65" t="s">
        <v>65</v>
      </c>
      <c r="BH65" t="s">
        <v>66</v>
      </c>
      <c r="BI65" s="4">
        <f xml:space="preserve"> _2025teamgamelogs[[#This Row],[FGA]] + (0.44 * _2025teamgamelogs[[#This Row],[FTA]]) + _2025teamgamelogs[[#This Row],[TOV]] - _2025teamgamelogs[[#This Row],[OREB]]</f>
        <v>116.68</v>
      </c>
      <c r="BJ65" s="3">
        <f>_2025teamgamelogs[[#This Row],[TOV]]/_2025teamgamelogs[[#This Row],[POSSESIONS]]</f>
        <v>0.2228316763798423</v>
      </c>
      <c r="BK65" s="4">
        <f>_2025teamgamelogs[[#This Row],[PTS]]/_2025teamgamelogs[[#This Row],[POSSESIONS]]</f>
        <v>0.81419266369557763</v>
      </c>
      <c r="BL65" s="4">
        <f xml:space="preserve"> 100 * _2025teamgamelogs[[#This Row],[POINTS_PER_POSSESSION]]</f>
        <v>81.419266369557761</v>
      </c>
      <c r="BM65" s="4">
        <f xml:space="preserve"> _2025teamgamelogs[[#This Row],[POSSESIONS]] / (_2025teamgamelogs[[#This Row],[MIN]]/48)</f>
        <v>116.68</v>
      </c>
      <c r="BN65" s="3">
        <f>_2025teamgamelogs[[#This Row],[PTS]] / (2 * (_2025teamgamelogs[[#This Row],[FGA]] + 0.44 * _2025teamgamelogs[[#This Row],[FTA]]))</f>
        <v>0.46715184893784417</v>
      </c>
      <c r="BO65" s="4">
        <f>VLOOKUP(_2025teamgamelogs[[#This Row],[MONTH]], LEAGUE_AVERAGES!$A$2:$B$8, 2, FALSE)</f>
        <v>109.7087350947031</v>
      </c>
      <c r="BP65" s="5">
        <f>VLOOKUP(_2025teamgamelogs[[#This Row],[TEAM_NAME]], LEAGUE_AVERAGES!$A$14:$C$43, 2, FALSE)</f>
        <v>0.36141463414634156</v>
      </c>
      <c r="BQ65" s="5">
        <f>VLOOKUP(_2025teamgamelogs[[#This Row],[TEAM_NAME]], LEAGUE_AVERAGES!$A$14:$C$43, 3, FALSE)</f>
        <v>0.37548780487804878</v>
      </c>
      <c r="BR65" s="5">
        <f>VLOOKUP(_2025teamgamelogs[[#This Row],[TEAM_NAME]], LEAGUE_AVERAGES!$F$14:$H$43, 2, FALSE)</f>
        <v>0.46404878048780479</v>
      </c>
      <c r="BS65" s="5">
        <f>VLOOKUP(_2025teamgamelogs[[#This Row],[TEAM_NAME]], LEAGUE_AVERAGES!$F$14:$H$43, 3, FALSE)</f>
        <v>0.47712195121951223</v>
      </c>
      <c r="BT65" s="5">
        <f>VLOOKUP(_2025teamgamelogs[[#This Row],[TEAM_NAME]], LEAGUE_AVERAGES!$K$14:$M$43, 2, FALSE)</f>
        <v>0.57631003599073594</v>
      </c>
      <c r="BU65" s="5">
        <f>VLOOKUP(_2025teamgamelogs[[#This Row],[TEAM_NAME]], LEAGUE_AVERAGES!$K$14:$M$43, 3, FALSE)</f>
        <v>0.59556361257988066</v>
      </c>
    </row>
    <row r="66" spans="1:73" x14ac:dyDescent="0.2">
      <c r="A66" t="s">
        <v>59</v>
      </c>
      <c r="B66">
        <v>1610612747</v>
      </c>
      <c r="C66" t="s">
        <v>60</v>
      </c>
      <c r="D66" t="s">
        <v>61</v>
      </c>
      <c r="E66">
        <v>22400096</v>
      </c>
      <c r="F66" s="1">
        <v>45591</v>
      </c>
      <c r="G66" t="s">
        <v>189</v>
      </c>
      <c r="H66" t="s">
        <v>63</v>
      </c>
      <c r="I66">
        <v>48</v>
      </c>
      <c r="J66">
        <v>48</v>
      </c>
      <c r="K66">
        <v>92</v>
      </c>
      <c r="L66">
        <v>0.52200000000000002</v>
      </c>
      <c r="M66">
        <v>14</v>
      </c>
      <c r="N66">
        <v>34</v>
      </c>
      <c r="O66">
        <v>0.41199999999999998</v>
      </c>
      <c r="P66">
        <v>21</v>
      </c>
      <c r="Q66">
        <v>24</v>
      </c>
      <c r="R66">
        <v>0.875</v>
      </c>
      <c r="S66">
        <v>13</v>
      </c>
      <c r="T66">
        <v>32</v>
      </c>
      <c r="U66">
        <v>45</v>
      </c>
      <c r="V66">
        <v>32</v>
      </c>
      <c r="W66">
        <v>19</v>
      </c>
      <c r="X66">
        <v>8</v>
      </c>
      <c r="Y66">
        <v>3</v>
      </c>
      <c r="Z66">
        <v>5</v>
      </c>
      <c r="AA66">
        <v>19</v>
      </c>
      <c r="AB66">
        <v>19</v>
      </c>
      <c r="AC66">
        <v>131</v>
      </c>
      <c r="AD66">
        <v>4</v>
      </c>
      <c r="AE66">
        <v>1</v>
      </c>
      <c r="AF66">
        <v>1</v>
      </c>
      <c r="AG66">
        <v>1</v>
      </c>
      <c r="AH66">
        <v>1</v>
      </c>
      <c r="AI66">
        <v>121</v>
      </c>
      <c r="AJ66">
        <v>242</v>
      </c>
      <c r="AK66">
        <v>768</v>
      </c>
      <c r="AL66">
        <v>389</v>
      </c>
      <c r="AM66">
        <v>934</v>
      </c>
      <c r="AN66">
        <v>1627</v>
      </c>
      <c r="AO66">
        <v>622</v>
      </c>
      <c r="AP66">
        <v>506</v>
      </c>
      <c r="AQ66">
        <v>791</v>
      </c>
      <c r="AR66">
        <v>401</v>
      </c>
      <c r="AS66">
        <v>652</v>
      </c>
      <c r="AT66">
        <v>1307</v>
      </c>
      <c r="AU66">
        <v>976</v>
      </c>
      <c r="AV66">
        <v>322</v>
      </c>
      <c r="AW66">
        <v>2098</v>
      </c>
      <c r="AX66">
        <v>1073</v>
      </c>
      <c r="AY66">
        <v>1712</v>
      </c>
      <c r="AZ66">
        <v>1188</v>
      </c>
      <c r="BA66">
        <v>1258</v>
      </c>
      <c r="BB66">
        <v>971</v>
      </c>
      <c r="BC66">
        <v>218</v>
      </c>
      <c r="BD66">
        <v>986</v>
      </c>
      <c r="BE66">
        <v>1</v>
      </c>
      <c r="BF66" t="s">
        <v>64</v>
      </c>
      <c r="BG66" t="s">
        <v>65</v>
      </c>
      <c r="BH66" t="s">
        <v>66</v>
      </c>
      <c r="BI66" s="4">
        <f xml:space="preserve"> _2025teamgamelogs[[#This Row],[FGA]] + (0.44 * _2025teamgamelogs[[#This Row],[FTA]]) + _2025teamgamelogs[[#This Row],[TOV]] - _2025teamgamelogs[[#This Row],[OREB]]</f>
        <v>108.56</v>
      </c>
      <c r="BJ66" s="3">
        <f>_2025teamgamelogs[[#This Row],[TOV]]/_2025teamgamelogs[[#This Row],[POSSESIONS]]</f>
        <v>0.17501842299189388</v>
      </c>
      <c r="BK66" s="4">
        <f>_2025teamgamelogs[[#This Row],[PTS]]/_2025teamgamelogs[[#This Row],[POSSESIONS]]</f>
        <v>1.2067059690493736</v>
      </c>
      <c r="BL66" s="4">
        <f xml:space="preserve"> 100 * _2025teamgamelogs[[#This Row],[POINTS_PER_POSSESSION]]</f>
        <v>120.67059690493736</v>
      </c>
      <c r="BM66" s="4">
        <f xml:space="preserve"> _2025teamgamelogs[[#This Row],[POSSESIONS]] / (_2025teamgamelogs[[#This Row],[MIN]]/48)</f>
        <v>108.56</v>
      </c>
      <c r="BN66" s="3">
        <f>_2025teamgamelogs[[#This Row],[PTS]] / (2 * (_2025teamgamelogs[[#This Row],[FGA]] + 0.44 * _2025teamgamelogs[[#This Row],[FTA]]))</f>
        <v>0.6386505460218409</v>
      </c>
      <c r="BO66" s="4">
        <f>VLOOKUP(_2025teamgamelogs[[#This Row],[MONTH]], LEAGUE_AVERAGES!$A$2:$B$8, 2, FALSE)</f>
        <v>109.7087350947031</v>
      </c>
      <c r="BP66" s="5">
        <f>VLOOKUP(_2025teamgamelogs[[#This Row],[TEAM_NAME]], LEAGUE_AVERAGES!$A$14:$C$43, 2, FALSE)</f>
        <v>0.37419512195121946</v>
      </c>
      <c r="BQ66" s="5">
        <f>VLOOKUP(_2025teamgamelogs[[#This Row],[TEAM_NAME]], LEAGUE_AVERAGES!$A$14:$C$43, 3, FALSE)</f>
        <v>0.35536585365853657</v>
      </c>
      <c r="BR66" s="5">
        <f>VLOOKUP(_2025teamgamelogs[[#This Row],[TEAM_NAME]], LEAGUE_AVERAGES!$F$14:$H$43, 2, FALSE)</f>
        <v>0.48560975609756091</v>
      </c>
      <c r="BS66" s="5">
        <f>VLOOKUP(_2025teamgamelogs[[#This Row],[TEAM_NAME]], LEAGUE_AVERAGES!$F$14:$H$43, 3, FALSE)</f>
        <v>0.47373170731707315</v>
      </c>
      <c r="BT66" s="5">
        <f>VLOOKUP(_2025teamgamelogs[[#This Row],[TEAM_NAME]], LEAGUE_AVERAGES!$K$14:$M$43, 2, FALSE)</f>
        <v>0.60200661119778875</v>
      </c>
      <c r="BU66" s="5">
        <f>VLOOKUP(_2025teamgamelogs[[#This Row],[TEAM_NAME]], LEAGUE_AVERAGES!$K$14:$M$43, 3, FALSE)</f>
        <v>0.58416138772693449</v>
      </c>
    </row>
    <row r="67" spans="1:73" x14ac:dyDescent="0.2">
      <c r="A67" t="s">
        <v>59</v>
      </c>
      <c r="B67">
        <v>1610612763</v>
      </c>
      <c r="C67" t="s">
        <v>128</v>
      </c>
      <c r="D67" t="s">
        <v>129</v>
      </c>
      <c r="E67">
        <v>22400092</v>
      </c>
      <c r="F67" s="1">
        <v>45591</v>
      </c>
      <c r="G67" t="s">
        <v>190</v>
      </c>
      <c r="H67" t="s">
        <v>63</v>
      </c>
      <c r="I67">
        <v>48</v>
      </c>
      <c r="J67">
        <v>46</v>
      </c>
      <c r="K67">
        <v>86</v>
      </c>
      <c r="L67">
        <v>0.53500000000000003</v>
      </c>
      <c r="M67">
        <v>13</v>
      </c>
      <c r="N67">
        <v>34</v>
      </c>
      <c r="O67">
        <v>0.38200000000000001</v>
      </c>
      <c r="P67">
        <v>19</v>
      </c>
      <c r="Q67">
        <v>24</v>
      </c>
      <c r="R67">
        <v>0.79200000000000004</v>
      </c>
      <c r="S67">
        <v>6</v>
      </c>
      <c r="T67">
        <v>36</v>
      </c>
      <c r="U67">
        <v>42</v>
      </c>
      <c r="V67">
        <v>38</v>
      </c>
      <c r="W67">
        <v>18</v>
      </c>
      <c r="X67">
        <v>10</v>
      </c>
      <c r="Y67">
        <v>5</v>
      </c>
      <c r="Z67">
        <v>6</v>
      </c>
      <c r="AA67">
        <v>24</v>
      </c>
      <c r="AB67">
        <v>20</v>
      </c>
      <c r="AC67">
        <v>124</v>
      </c>
      <c r="AD67">
        <v>13</v>
      </c>
      <c r="AE67">
        <v>1</v>
      </c>
      <c r="AF67">
        <v>1</v>
      </c>
      <c r="AG67">
        <v>1</v>
      </c>
      <c r="AH67">
        <v>1</v>
      </c>
      <c r="AI67">
        <v>121</v>
      </c>
      <c r="AJ67">
        <v>437</v>
      </c>
      <c r="AK67">
        <v>1580</v>
      </c>
      <c r="AL67">
        <v>261</v>
      </c>
      <c r="AM67">
        <v>1171</v>
      </c>
      <c r="AN67">
        <v>1627</v>
      </c>
      <c r="AO67">
        <v>943</v>
      </c>
      <c r="AP67">
        <v>756</v>
      </c>
      <c r="AQ67">
        <v>791</v>
      </c>
      <c r="AR67">
        <v>1160</v>
      </c>
      <c r="AS67">
        <v>2189</v>
      </c>
      <c r="AT67">
        <v>640</v>
      </c>
      <c r="AU67">
        <v>1443</v>
      </c>
      <c r="AV67">
        <v>44</v>
      </c>
      <c r="AW67">
        <v>1953</v>
      </c>
      <c r="AX67">
        <v>539</v>
      </c>
      <c r="AY67">
        <v>889</v>
      </c>
      <c r="AZ67">
        <v>1573</v>
      </c>
      <c r="BA67">
        <v>2162</v>
      </c>
      <c r="BB67">
        <v>767</v>
      </c>
      <c r="BC67">
        <v>497</v>
      </c>
      <c r="BD67">
        <v>467</v>
      </c>
      <c r="BE67">
        <v>1</v>
      </c>
      <c r="BF67" t="s">
        <v>64</v>
      </c>
      <c r="BG67" t="s">
        <v>65</v>
      </c>
      <c r="BH67" t="s">
        <v>66</v>
      </c>
      <c r="BI67" s="4">
        <f xml:space="preserve"> _2025teamgamelogs[[#This Row],[FGA]] + (0.44 * _2025teamgamelogs[[#This Row],[FTA]]) + _2025teamgamelogs[[#This Row],[TOV]] - _2025teamgamelogs[[#This Row],[OREB]]</f>
        <v>108.56</v>
      </c>
      <c r="BJ67" s="3">
        <f>_2025teamgamelogs[[#This Row],[TOV]]/_2025teamgamelogs[[#This Row],[POSSESIONS]]</f>
        <v>0.16580692704495209</v>
      </c>
      <c r="BK67" s="4">
        <f>_2025teamgamelogs[[#This Row],[PTS]]/_2025teamgamelogs[[#This Row],[POSSESIONS]]</f>
        <v>1.1422254974207811</v>
      </c>
      <c r="BL67" s="4">
        <f xml:space="preserve"> 100 * _2025teamgamelogs[[#This Row],[POINTS_PER_POSSESSION]]</f>
        <v>114.2225497420781</v>
      </c>
      <c r="BM67" s="4">
        <f xml:space="preserve"> _2025teamgamelogs[[#This Row],[POSSESIONS]] / (_2025teamgamelogs[[#This Row],[MIN]]/48)</f>
        <v>108.56</v>
      </c>
      <c r="BN67" s="3">
        <f>_2025teamgamelogs[[#This Row],[PTS]] / (2 * (_2025teamgamelogs[[#This Row],[FGA]] + 0.44 * _2025teamgamelogs[[#This Row],[FTA]]))</f>
        <v>0.64208782104391049</v>
      </c>
      <c r="BO67" s="4">
        <f>VLOOKUP(_2025teamgamelogs[[#This Row],[MONTH]], LEAGUE_AVERAGES!$A$2:$B$8, 2, FALSE)</f>
        <v>109.7087350947031</v>
      </c>
      <c r="BP67" s="5">
        <f>VLOOKUP(_2025teamgamelogs[[#This Row],[TEAM_NAME]], LEAGUE_AVERAGES!$A$14:$C$43, 2, FALSE)</f>
        <v>0.36546341463414628</v>
      </c>
      <c r="BQ67" s="5">
        <f>VLOOKUP(_2025teamgamelogs[[#This Row],[TEAM_NAME]], LEAGUE_AVERAGES!$A$14:$C$43, 3, FALSE)</f>
        <v>0.36639024390243902</v>
      </c>
      <c r="BR67" s="5">
        <f>VLOOKUP(_2025teamgamelogs[[#This Row],[TEAM_NAME]], LEAGUE_AVERAGES!$F$14:$H$43, 2, FALSE)</f>
        <v>0.48997560975609772</v>
      </c>
      <c r="BS67" s="5">
        <f>VLOOKUP(_2025teamgamelogs[[#This Row],[TEAM_NAME]], LEAGUE_AVERAGES!$F$14:$H$43, 3, FALSE)</f>
        <v>0.46951219512195119</v>
      </c>
      <c r="BT67" s="5">
        <f>VLOOKUP(_2025teamgamelogs[[#This Row],[TEAM_NAME]], LEAGUE_AVERAGES!$K$14:$M$43, 2, FALSE)</f>
        <v>0.59919613060605748</v>
      </c>
      <c r="BU67" s="5">
        <f>VLOOKUP(_2025teamgamelogs[[#This Row],[TEAM_NAME]], LEAGUE_AVERAGES!$K$14:$M$43, 3, FALSE)</f>
        <v>0.57758119053457602</v>
      </c>
    </row>
    <row r="68" spans="1:73" x14ac:dyDescent="0.2">
      <c r="A68" t="s">
        <v>59</v>
      </c>
      <c r="B68">
        <v>1610612745</v>
      </c>
      <c r="C68" t="s">
        <v>104</v>
      </c>
      <c r="D68" t="s">
        <v>105</v>
      </c>
      <c r="E68">
        <v>22400094</v>
      </c>
      <c r="F68" s="1">
        <v>45591</v>
      </c>
      <c r="G68" t="s">
        <v>191</v>
      </c>
      <c r="H68" t="s">
        <v>70</v>
      </c>
      <c r="I68">
        <v>48</v>
      </c>
      <c r="J68">
        <v>38</v>
      </c>
      <c r="K68">
        <v>92</v>
      </c>
      <c r="L68">
        <v>0.41299999999999998</v>
      </c>
      <c r="M68">
        <v>13</v>
      </c>
      <c r="N68">
        <v>41</v>
      </c>
      <c r="O68">
        <v>0.317</v>
      </c>
      <c r="P68">
        <v>17</v>
      </c>
      <c r="Q68">
        <v>21</v>
      </c>
      <c r="R68">
        <v>0.81</v>
      </c>
      <c r="S68">
        <v>8</v>
      </c>
      <c r="T68">
        <v>26</v>
      </c>
      <c r="U68">
        <v>34</v>
      </c>
      <c r="V68">
        <v>21</v>
      </c>
      <c r="W68">
        <v>11</v>
      </c>
      <c r="X68">
        <v>10</v>
      </c>
      <c r="Y68">
        <v>3</v>
      </c>
      <c r="Z68">
        <v>7</v>
      </c>
      <c r="AA68">
        <v>24</v>
      </c>
      <c r="AB68">
        <v>18</v>
      </c>
      <c r="AC68">
        <v>106</v>
      </c>
      <c r="AD68">
        <v>-3</v>
      </c>
      <c r="AE68">
        <v>1</v>
      </c>
      <c r="AF68">
        <v>1231</v>
      </c>
      <c r="AG68">
        <v>1231</v>
      </c>
      <c r="AH68">
        <v>1231</v>
      </c>
      <c r="AI68">
        <v>121</v>
      </c>
      <c r="AJ68">
        <v>1796</v>
      </c>
      <c r="AK68">
        <v>768</v>
      </c>
      <c r="AL68">
        <v>2061</v>
      </c>
      <c r="AM68">
        <v>1171</v>
      </c>
      <c r="AN68">
        <v>681</v>
      </c>
      <c r="AO68">
        <v>1724</v>
      </c>
      <c r="AP68">
        <v>1052</v>
      </c>
      <c r="AQ68">
        <v>1164</v>
      </c>
      <c r="AR68">
        <v>957</v>
      </c>
      <c r="AS68">
        <v>1800</v>
      </c>
      <c r="AT68">
        <v>2171</v>
      </c>
      <c r="AU68">
        <v>2282</v>
      </c>
      <c r="AV68">
        <v>2031</v>
      </c>
      <c r="AW68">
        <v>429</v>
      </c>
      <c r="AX68">
        <v>539</v>
      </c>
      <c r="AY68">
        <v>1712</v>
      </c>
      <c r="AZ68">
        <v>1902</v>
      </c>
      <c r="BA68">
        <v>2162</v>
      </c>
      <c r="BB68">
        <v>1204</v>
      </c>
      <c r="BC68">
        <v>1723</v>
      </c>
      <c r="BD68">
        <v>1356</v>
      </c>
      <c r="BE68">
        <v>1</v>
      </c>
      <c r="BF68" t="s">
        <v>71</v>
      </c>
      <c r="BG68" t="s">
        <v>65</v>
      </c>
      <c r="BH68" t="s">
        <v>66</v>
      </c>
      <c r="BI68" s="4">
        <f xml:space="preserve"> _2025teamgamelogs[[#This Row],[FGA]] + (0.44 * _2025teamgamelogs[[#This Row],[FTA]]) + _2025teamgamelogs[[#This Row],[TOV]] - _2025teamgamelogs[[#This Row],[OREB]]</f>
        <v>104.24</v>
      </c>
      <c r="BJ68" s="3">
        <f>_2025teamgamelogs[[#This Row],[TOV]]/_2025teamgamelogs[[#This Row],[POSSESIONS]]</f>
        <v>0.10552570990023025</v>
      </c>
      <c r="BK68" s="4">
        <f>_2025teamgamelogs[[#This Row],[PTS]]/_2025teamgamelogs[[#This Row],[POSSESIONS]]</f>
        <v>1.016884113584037</v>
      </c>
      <c r="BL68" s="4">
        <f xml:space="preserve"> 100 * _2025teamgamelogs[[#This Row],[POINTS_PER_POSSESSION]]</f>
        <v>101.6884113584037</v>
      </c>
      <c r="BM68" s="4">
        <f xml:space="preserve"> _2025teamgamelogs[[#This Row],[POSSESIONS]] / (_2025teamgamelogs[[#This Row],[MIN]]/48)</f>
        <v>104.24</v>
      </c>
      <c r="BN68" s="3">
        <f>_2025teamgamelogs[[#This Row],[PTS]] / (2 * (_2025teamgamelogs[[#This Row],[FGA]] + 0.44 * _2025teamgamelogs[[#This Row],[FTA]]))</f>
        <v>0.52350849466613991</v>
      </c>
      <c r="BO68" s="4">
        <f>VLOOKUP(_2025teamgamelogs[[#This Row],[MONTH]], LEAGUE_AVERAGES!$A$2:$B$8, 2, FALSE)</f>
        <v>109.7087350947031</v>
      </c>
      <c r="BP68" s="5">
        <f>VLOOKUP(_2025teamgamelogs[[#This Row],[TEAM_NAME]], LEAGUE_AVERAGES!$A$14:$C$43, 2, FALSE)</f>
        <v>0.35034146341463424</v>
      </c>
      <c r="BQ68" s="5">
        <f>VLOOKUP(_2025teamgamelogs[[#This Row],[TEAM_NAME]], LEAGUE_AVERAGES!$A$14:$C$43, 3, FALSE)</f>
        <v>0.35473170731707321</v>
      </c>
      <c r="BR68" s="5">
        <f>VLOOKUP(_2025teamgamelogs[[#This Row],[TEAM_NAME]], LEAGUE_AVERAGES!$F$14:$H$43, 2, FALSE)</f>
        <v>0.45260975609756104</v>
      </c>
      <c r="BS68" s="5">
        <f>VLOOKUP(_2025teamgamelogs[[#This Row],[TEAM_NAME]], LEAGUE_AVERAGES!$F$14:$H$43, 3, FALSE)</f>
        <v>0.45763414634146338</v>
      </c>
      <c r="BT68" s="5">
        <f>VLOOKUP(_2025teamgamelogs[[#This Row],[TEAM_NAME]], LEAGUE_AVERAGES!$K$14:$M$43, 2, FALSE)</f>
        <v>0.55103752047014554</v>
      </c>
      <c r="BU68" s="5">
        <f>VLOOKUP(_2025teamgamelogs[[#This Row],[TEAM_NAME]], LEAGUE_AVERAGES!$K$14:$M$43, 3, FALSE)</f>
        <v>0.55544482411316332</v>
      </c>
    </row>
    <row r="69" spans="1:73" x14ac:dyDescent="0.2">
      <c r="A69" t="s">
        <v>59</v>
      </c>
      <c r="B69">
        <v>1610612746</v>
      </c>
      <c r="C69" t="s">
        <v>131</v>
      </c>
      <c r="D69" t="s">
        <v>132</v>
      </c>
      <c r="E69">
        <v>22400087</v>
      </c>
      <c r="F69" s="1">
        <v>45591</v>
      </c>
      <c r="G69" t="s">
        <v>192</v>
      </c>
      <c r="H69" t="s">
        <v>63</v>
      </c>
      <c r="I69">
        <v>48</v>
      </c>
      <c r="J69">
        <v>40</v>
      </c>
      <c r="K69">
        <v>82</v>
      </c>
      <c r="L69">
        <v>0.48799999999999999</v>
      </c>
      <c r="M69">
        <v>12</v>
      </c>
      <c r="N69">
        <v>33</v>
      </c>
      <c r="O69">
        <v>0.36399999999999999</v>
      </c>
      <c r="P69">
        <v>17</v>
      </c>
      <c r="Q69">
        <v>21</v>
      </c>
      <c r="R69">
        <v>0.81</v>
      </c>
      <c r="S69">
        <v>11</v>
      </c>
      <c r="T69">
        <v>33</v>
      </c>
      <c r="U69">
        <v>44</v>
      </c>
      <c r="V69">
        <v>30</v>
      </c>
      <c r="W69">
        <v>17</v>
      </c>
      <c r="X69">
        <v>4</v>
      </c>
      <c r="Y69">
        <v>5</v>
      </c>
      <c r="Z69">
        <v>4</v>
      </c>
      <c r="AA69">
        <v>24</v>
      </c>
      <c r="AB69">
        <v>22</v>
      </c>
      <c r="AC69">
        <v>109</v>
      </c>
      <c r="AD69">
        <v>5</v>
      </c>
      <c r="AE69">
        <v>1</v>
      </c>
      <c r="AF69">
        <v>1</v>
      </c>
      <c r="AG69">
        <v>1</v>
      </c>
      <c r="AH69">
        <v>1</v>
      </c>
      <c r="AI69">
        <v>121</v>
      </c>
      <c r="AJ69">
        <v>1438</v>
      </c>
      <c r="AK69">
        <v>2022</v>
      </c>
      <c r="AL69">
        <v>879</v>
      </c>
      <c r="AM69">
        <v>1413</v>
      </c>
      <c r="AN69">
        <v>1749</v>
      </c>
      <c r="AO69">
        <v>1156</v>
      </c>
      <c r="AP69">
        <v>1052</v>
      </c>
      <c r="AQ69">
        <v>1164</v>
      </c>
      <c r="AR69">
        <v>957</v>
      </c>
      <c r="AS69">
        <v>1051</v>
      </c>
      <c r="AT69">
        <v>1131</v>
      </c>
      <c r="AU69">
        <v>1127</v>
      </c>
      <c r="AV69">
        <v>541</v>
      </c>
      <c r="AW69">
        <v>1759</v>
      </c>
      <c r="AX69">
        <v>2190</v>
      </c>
      <c r="AY69">
        <v>889</v>
      </c>
      <c r="AZ69">
        <v>750</v>
      </c>
      <c r="BA69">
        <v>2162</v>
      </c>
      <c r="BB69">
        <v>416</v>
      </c>
      <c r="BC69">
        <v>1548</v>
      </c>
      <c r="BD69">
        <v>922</v>
      </c>
      <c r="BE69">
        <v>1</v>
      </c>
      <c r="BF69" t="s">
        <v>71</v>
      </c>
      <c r="BG69" t="s">
        <v>65</v>
      </c>
      <c r="BH69" t="s">
        <v>66</v>
      </c>
      <c r="BI69" s="4">
        <f xml:space="preserve"> _2025teamgamelogs[[#This Row],[FGA]] + (0.44 * _2025teamgamelogs[[#This Row],[FTA]]) + _2025teamgamelogs[[#This Row],[TOV]] - _2025teamgamelogs[[#This Row],[OREB]]</f>
        <v>97.24</v>
      </c>
      <c r="BJ69" s="3">
        <f>_2025teamgamelogs[[#This Row],[TOV]]/_2025teamgamelogs[[#This Row],[POSSESIONS]]</f>
        <v>0.17482517482517484</v>
      </c>
      <c r="BK69" s="4">
        <f>_2025teamgamelogs[[#This Row],[PTS]]/_2025teamgamelogs[[#This Row],[POSSESIONS]]</f>
        <v>1.120937885643768</v>
      </c>
      <c r="BL69" s="4">
        <f xml:space="preserve"> 100 * _2025teamgamelogs[[#This Row],[POINTS_PER_POSSESSION]]</f>
        <v>112.09378856437679</v>
      </c>
      <c r="BM69" s="4">
        <f xml:space="preserve"> _2025teamgamelogs[[#This Row],[POSSESIONS]] / (_2025teamgamelogs[[#This Row],[MIN]]/48)</f>
        <v>97.24</v>
      </c>
      <c r="BN69" s="3">
        <f>_2025teamgamelogs[[#This Row],[PTS]] / (2 * (_2025teamgamelogs[[#This Row],[FGA]] + 0.44 * _2025teamgamelogs[[#This Row],[FTA]]))</f>
        <v>0.59732573432704961</v>
      </c>
      <c r="BO69" s="4">
        <f>VLOOKUP(_2025teamgamelogs[[#This Row],[MONTH]], LEAGUE_AVERAGES!$A$2:$B$8, 2, FALSE)</f>
        <v>109.7087350947031</v>
      </c>
      <c r="BP69" s="5">
        <f>VLOOKUP(_2025teamgamelogs[[#This Row],[TEAM_NAME]], LEAGUE_AVERAGES!$A$14:$C$43, 2, FALSE)</f>
        <v>0.38978048780487806</v>
      </c>
      <c r="BQ69" s="5">
        <f>VLOOKUP(_2025teamgamelogs[[#This Row],[TEAM_NAME]], LEAGUE_AVERAGES!$A$14:$C$43, 3, FALSE)</f>
        <v>0.36475609756097566</v>
      </c>
      <c r="BR69" s="5">
        <f>VLOOKUP(_2025teamgamelogs[[#This Row],[TEAM_NAME]], LEAGUE_AVERAGES!$F$14:$H$43, 2, FALSE)</f>
        <v>0.49036585365853652</v>
      </c>
      <c r="BS69" s="5">
        <f>VLOOKUP(_2025teamgamelogs[[#This Row],[TEAM_NAME]], LEAGUE_AVERAGES!$F$14:$H$43, 3, FALSE)</f>
        <v>0.47582926829268285</v>
      </c>
      <c r="BT69" s="5">
        <f>VLOOKUP(_2025teamgamelogs[[#This Row],[TEAM_NAME]], LEAGUE_AVERAGES!$K$14:$M$43, 2, FALSE)</f>
        <v>0.59895938905835644</v>
      </c>
      <c r="BU69" s="5">
        <f>VLOOKUP(_2025teamgamelogs[[#This Row],[TEAM_NAME]], LEAGUE_AVERAGES!$K$14:$M$43, 3, FALSE)</f>
        <v>0.58126724036545818</v>
      </c>
    </row>
    <row r="70" spans="1:73" x14ac:dyDescent="0.2">
      <c r="A70" t="s">
        <v>59</v>
      </c>
      <c r="B70">
        <v>1610612738</v>
      </c>
      <c r="C70" t="s">
        <v>74</v>
      </c>
      <c r="D70" t="s">
        <v>75</v>
      </c>
      <c r="E70">
        <v>22400089</v>
      </c>
      <c r="F70" s="1">
        <v>45591</v>
      </c>
      <c r="G70" t="s">
        <v>193</v>
      </c>
      <c r="H70" t="s">
        <v>63</v>
      </c>
      <c r="I70">
        <v>48</v>
      </c>
      <c r="J70">
        <v>38</v>
      </c>
      <c r="K70">
        <v>90</v>
      </c>
      <c r="L70">
        <v>0.42199999999999999</v>
      </c>
      <c r="M70">
        <v>22</v>
      </c>
      <c r="N70">
        <v>48</v>
      </c>
      <c r="O70">
        <v>0.45800000000000002</v>
      </c>
      <c r="P70">
        <v>26</v>
      </c>
      <c r="Q70">
        <v>30</v>
      </c>
      <c r="R70">
        <v>0.86699999999999999</v>
      </c>
      <c r="S70">
        <v>13</v>
      </c>
      <c r="T70">
        <v>24</v>
      </c>
      <c r="U70">
        <v>37</v>
      </c>
      <c r="V70">
        <v>19</v>
      </c>
      <c r="W70">
        <v>10</v>
      </c>
      <c r="X70">
        <v>10</v>
      </c>
      <c r="Y70">
        <v>6</v>
      </c>
      <c r="Z70">
        <v>7</v>
      </c>
      <c r="AA70">
        <v>16</v>
      </c>
      <c r="AB70">
        <v>22</v>
      </c>
      <c r="AC70">
        <v>124</v>
      </c>
      <c r="AD70">
        <v>6</v>
      </c>
      <c r="AE70">
        <v>1</v>
      </c>
      <c r="AF70">
        <v>1</v>
      </c>
      <c r="AG70">
        <v>1</v>
      </c>
      <c r="AH70">
        <v>1</v>
      </c>
      <c r="AI70">
        <v>121</v>
      </c>
      <c r="AJ70">
        <v>1796</v>
      </c>
      <c r="AK70">
        <v>1029</v>
      </c>
      <c r="AL70">
        <v>1943</v>
      </c>
      <c r="AM70">
        <v>40</v>
      </c>
      <c r="AN70">
        <v>163</v>
      </c>
      <c r="AO70">
        <v>276</v>
      </c>
      <c r="AP70">
        <v>133</v>
      </c>
      <c r="AQ70">
        <v>259</v>
      </c>
      <c r="AR70">
        <v>459</v>
      </c>
      <c r="AS70">
        <v>652</v>
      </c>
      <c r="AT70">
        <v>2333</v>
      </c>
      <c r="AU70">
        <v>2073</v>
      </c>
      <c r="AV70">
        <v>2257</v>
      </c>
      <c r="AW70">
        <v>264</v>
      </c>
      <c r="AX70">
        <v>539</v>
      </c>
      <c r="AY70">
        <v>560</v>
      </c>
      <c r="AZ70">
        <v>1902</v>
      </c>
      <c r="BA70">
        <v>570</v>
      </c>
      <c r="BB70">
        <v>416</v>
      </c>
      <c r="BC70">
        <v>497</v>
      </c>
      <c r="BD70">
        <v>854</v>
      </c>
      <c r="BE70">
        <v>1</v>
      </c>
      <c r="BF70" t="s">
        <v>71</v>
      </c>
      <c r="BG70" t="s">
        <v>65</v>
      </c>
      <c r="BH70" t="s">
        <v>66</v>
      </c>
      <c r="BI70" s="4">
        <f xml:space="preserve"> _2025teamgamelogs[[#This Row],[FGA]] + (0.44 * _2025teamgamelogs[[#This Row],[FTA]]) + _2025teamgamelogs[[#This Row],[TOV]] - _2025teamgamelogs[[#This Row],[OREB]]</f>
        <v>100.2</v>
      </c>
      <c r="BJ70" s="3">
        <f>_2025teamgamelogs[[#This Row],[TOV]]/_2025teamgamelogs[[#This Row],[POSSESIONS]]</f>
        <v>9.9800399201596807E-2</v>
      </c>
      <c r="BK70" s="4">
        <f>_2025teamgamelogs[[#This Row],[PTS]]/_2025teamgamelogs[[#This Row],[POSSESIONS]]</f>
        <v>1.2375249500998005</v>
      </c>
      <c r="BL70" s="4">
        <f xml:space="preserve"> 100 * _2025teamgamelogs[[#This Row],[POINTS_PER_POSSESSION]]</f>
        <v>123.75249500998005</v>
      </c>
      <c r="BM70" s="4">
        <f xml:space="preserve"> _2025teamgamelogs[[#This Row],[POSSESIONS]] / (_2025teamgamelogs[[#This Row],[MIN]]/48)</f>
        <v>100.2</v>
      </c>
      <c r="BN70" s="3">
        <f>_2025teamgamelogs[[#This Row],[PTS]] / (2 * (_2025teamgamelogs[[#This Row],[FGA]] + 0.44 * _2025teamgamelogs[[#This Row],[FTA]]))</f>
        <v>0.60077519379844957</v>
      </c>
      <c r="BO70" s="4">
        <f>VLOOKUP(_2025teamgamelogs[[#This Row],[MONTH]], LEAGUE_AVERAGES!$A$2:$B$8, 2, FALSE)</f>
        <v>109.7087350947031</v>
      </c>
      <c r="BP70" s="5">
        <f>VLOOKUP(_2025teamgamelogs[[#This Row],[TEAM_NAME]], LEAGUE_AVERAGES!$A$14:$C$43, 2, FALSE)</f>
        <v>0.3739024390243903</v>
      </c>
      <c r="BQ70" s="5">
        <f>VLOOKUP(_2025teamgamelogs[[#This Row],[TEAM_NAME]], LEAGUE_AVERAGES!$A$14:$C$43, 3, FALSE)</f>
        <v>0.36424390243902455</v>
      </c>
      <c r="BR70" s="5">
        <f>VLOOKUP(_2025teamgamelogs[[#This Row],[TEAM_NAME]], LEAGUE_AVERAGES!$F$14:$H$43, 2, FALSE)</f>
        <v>0.46717073170731704</v>
      </c>
      <c r="BS70" s="5">
        <f>VLOOKUP(_2025teamgamelogs[[#This Row],[TEAM_NAME]], LEAGUE_AVERAGES!$F$14:$H$43, 3, FALSE)</f>
        <v>0.45907317073170728</v>
      </c>
      <c r="BT70" s="5">
        <f>VLOOKUP(_2025teamgamelogs[[#This Row],[TEAM_NAME]], LEAGUE_AVERAGES!$K$14:$M$43, 2, FALSE)</f>
        <v>0.59645910798675039</v>
      </c>
      <c r="BU70" s="5">
        <f>VLOOKUP(_2025teamgamelogs[[#This Row],[TEAM_NAME]], LEAGUE_AVERAGES!$K$14:$M$43, 3, FALSE)</f>
        <v>0.58679053151616523</v>
      </c>
    </row>
    <row r="71" spans="1:73" x14ac:dyDescent="0.2">
      <c r="A71" t="s">
        <v>59</v>
      </c>
      <c r="B71">
        <v>1610612759</v>
      </c>
      <c r="C71" t="s">
        <v>145</v>
      </c>
      <c r="D71" t="s">
        <v>146</v>
      </c>
      <c r="E71">
        <v>22400094</v>
      </c>
      <c r="F71" s="1">
        <v>45591</v>
      </c>
      <c r="G71" t="s">
        <v>194</v>
      </c>
      <c r="H71" t="s">
        <v>63</v>
      </c>
      <c r="I71">
        <v>48</v>
      </c>
      <c r="J71">
        <v>39</v>
      </c>
      <c r="K71">
        <v>79</v>
      </c>
      <c r="L71">
        <v>0.49399999999999999</v>
      </c>
      <c r="M71">
        <v>8</v>
      </c>
      <c r="N71">
        <v>20</v>
      </c>
      <c r="O71">
        <v>0.4</v>
      </c>
      <c r="P71">
        <v>23</v>
      </c>
      <c r="Q71">
        <v>28</v>
      </c>
      <c r="R71">
        <v>0.82099999999999995</v>
      </c>
      <c r="S71">
        <v>10</v>
      </c>
      <c r="T71">
        <v>39</v>
      </c>
      <c r="U71">
        <v>49</v>
      </c>
      <c r="V71">
        <v>23</v>
      </c>
      <c r="W71">
        <v>17</v>
      </c>
      <c r="X71">
        <v>6</v>
      </c>
      <c r="Y71">
        <v>7</v>
      </c>
      <c r="Z71">
        <v>3</v>
      </c>
      <c r="AA71">
        <v>18</v>
      </c>
      <c r="AB71">
        <v>24</v>
      </c>
      <c r="AC71">
        <v>109</v>
      </c>
      <c r="AD71">
        <v>3</v>
      </c>
      <c r="AE71">
        <v>1</v>
      </c>
      <c r="AF71">
        <v>1</v>
      </c>
      <c r="AG71">
        <v>1</v>
      </c>
      <c r="AH71">
        <v>1</v>
      </c>
      <c r="AI71">
        <v>121</v>
      </c>
      <c r="AJ71">
        <v>1609</v>
      </c>
      <c r="AK71">
        <v>2245</v>
      </c>
      <c r="AL71">
        <v>802</v>
      </c>
      <c r="AM71">
        <v>2251</v>
      </c>
      <c r="AN71">
        <v>2454</v>
      </c>
      <c r="AO71">
        <v>723</v>
      </c>
      <c r="AP71">
        <v>314</v>
      </c>
      <c r="AQ71">
        <v>377</v>
      </c>
      <c r="AR71">
        <v>844</v>
      </c>
      <c r="AS71">
        <v>1308</v>
      </c>
      <c r="AT71">
        <v>277</v>
      </c>
      <c r="AU71">
        <v>505</v>
      </c>
      <c r="AV71">
        <v>1759</v>
      </c>
      <c r="AW71">
        <v>1759</v>
      </c>
      <c r="AX71">
        <v>1702</v>
      </c>
      <c r="AY71">
        <v>346</v>
      </c>
      <c r="AZ71">
        <v>384</v>
      </c>
      <c r="BA71">
        <v>1018</v>
      </c>
      <c r="BB71">
        <v>215</v>
      </c>
      <c r="BC71">
        <v>1548</v>
      </c>
      <c r="BD71">
        <v>1047</v>
      </c>
      <c r="BE71">
        <v>1</v>
      </c>
      <c r="BF71" t="s">
        <v>64</v>
      </c>
      <c r="BG71" t="s">
        <v>65</v>
      </c>
      <c r="BH71" t="s">
        <v>66</v>
      </c>
      <c r="BI71" s="4">
        <f xml:space="preserve"> _2025teamgamelogs[[#This Row],[FGA]] + (0.44 * _2025teamgamelogs[[#This Row],[FTA]]) + _2025teamgamelogs[[#This Row],[TOV]] - _2025teamgamelogs[[#This Row],[OREB]]</f>
        <v>98.32</v>
      </c>
      <c r="BJ71" s="3">
        <f>_2025teamgamelogs[[#This Row],[TOV]]/_2025teamgamelogs[[#This Row],[POSSESIONS]]</f>
        <v>0.17290480065093572</v>
      </c>
      <c r="BK71" s="4">
        <f>_2025teamgamelogs[[#This Row],[PTS]]/_2025teamgamelogs[[#This Row],[POSSESIONS]]</f>
        <v>1.1086248982912938</v>
      </c>
      <c r="BL71" s="4">
        <f xml:space="preserve"> 100 * _2025teamgamelogs[[#This Row],[POINTS_PER_POSSESSION]]</f>
        <v>110.86248982912939</v>
      </c>
      <c r="BM71" s="4">
        <f xml:space="preserve"> _2025teamgamelogs[[#This Row],[POSSESIONS]] / (_2025teamgamelogs[[#This Row],[MIN]]/48)</f>
        <v>98.32</v>
      </c>
      <c r="BN71" s="3">
        <f>_2025teamgamelogs[[#This Row],[PTS]] / (2 * (_2025teamgamelogs[[#This Row],[FGA]] + 0.44 * _2025teamgamelogs[[#This Row],[FTA]]))</f>
        <v>0.59680245291283407</v>
      </c>
      <c r="BO71" s="4">
        <f>VLOOKUP(_2025teamgamelogs[[#This Row],[MONTH]], LEAGUE_AVERAGES!$A$2:$B$8, 2, FALSE)</f>
        <v>109.7087350947031</v>
      </c>
      <c r="BP71" s="5">
        <f>VLOOKUP(_2025teamgamelogs[[#This Row],[TEAM_NAME]], LEAGUE_AVERAGES!$A$14:$C$43, 2, FALSE)</f>
        <v>0.36502500000000004</v>
      </c>
      <c r="BQ71" s="5">
        <f>VLOOKUP(_2025teamgamelogs[[#This Row],[TEAM_NAME]], LEAGUE_AVERAGES!$A$14:$C$43, 3, FALSE)</f>
        <v>0.35016666666666663</v>
      </c>
      <c r="BR71" s="5">
        <f>VLOOKUP(_2025teamgamelogs[[#This Row],[TEAM_NAME]], LEAGUE_AVERAGES!$F$14:$H$43, 2, FALSE)</f>
        <v>0.47877500000000017</v>
      </c>
      <c r="BS71" s="5">
        <f>VLOOKUP(_2025teamgamelogs[[#This Row],[TEAM_NAME]], LEAGUE_AVERAGES!$F$14:$H$43, 3, FALSE)</f>
        <v>0.45407142857142868</v>
      </c>
      <c r="BT71" s="5">
        <f>VLOOKUP(_2025teamgamelogs[[#This Row],[TEAM_NAME]], LEAGUE_AVERAGES!$K$14:$M$43, 2, FALSE)</f>
        <v>0.59112459331758582</v>
      </c>
      <c r="BU71" s="5">
        <f>VLOOKUP(_2025teamgamelogs[[#This Row],[TEAM_NAME]], LEAGUE_AVERAGES!$K$14:$M$43, 3, FALSE)</f>
        <v>0.56254759440180246</v>
      </c>
    </row>
    <row r="72" spans="1:73" x14ac:dyDescent="0.2">
      <c r="A72" t="s">
        <v>59</v>
      </c>
      <c r="B72">
        <v>1610612766</v>
      </c>
      <c r="C72" t="s">
        <v>122</v>
      </c>
      <c r="D72" t="s">
        <v>123</v>
      </c>
      <c r="E72">
        <v>22400088</v>
      </c>
      <c r="F72" s="1">
        <v>45591</v>
      </c>
      <c r="G72" t="s">
        <v>195</v>
      </c>
      <c r="H72" t="s">
        <v>70</v>
      </c>
      <c r="I72">
        <v>48</v>
      </c>
      <c r="J72">
        <v>39</v>
      </c>
      <c r="K72">
        <v>89</v>
      </c>
      <c r="L72">
        <v>0.438</v>
      </c>
      <c r="M72">
        <v>13</v>
      </c>
      <c r="N72">
        <v>41</v>
      </c>
      <c r="O72">
        <v>0.317</v>
      </c>
      <c r="P72">
        <v>15</v>
      </c>
      <c r="Q72">
        <v>21</v>
      </c>
      <c r="R72">
        <v>0.71399999999999997</v>
      </c>
      <c r="S72">
        <v>15</v>
      </c>
      <c r="T72">
        <v>31</v>
      </c>
      <c r="U72">
        <v>46</v>
      </c>
      <c r="V72">
        <v>20</v>
      </c>
      <c r="W72">
        <v>20</v>
      </c>
      <c r="X72">
        <v>6</v>
      </c>
      <c r="Y72">
        <v>5</v>
      </c>
      <c r="Z72">
        <v>6</v>
      </c>
      <c r="AA72">
        <v>24</v>
      </c>
      <c r="AB72">
        <v>19</v>
      </c>
      <c r="AC72">
        <v>106</v>
      </c>
      <c r="AD72">
        <v>-8</v>
      </c>
      <c r="AE72">
        <v>1</v>
      </c>
      <c r="AF72">
        <v>1231</v>
      </c>
      <c r="AG72">
        <v>1231</v>
      </c>
      <c r="AH72">
        <v>1231</v>
      </c>
      <c r="AI72">
        <v>121</v>
      </c>
      <c r="AJ72">
        <v>1609</v>
      </c>
      <c r="AK72">
        <v>1176</v>
      </c>
      <c r="AL72">
        <v>1728</v>
      </c>
      <c r="AM72">
        <v>1171</v>
      </c>
      <c r="AN72">
        <v>681</v>
      </c>
      <c r="AO72">
        <v>1724</v>
      </c>
      <c r="AP72">
        <v>1416</v>
      </c>
      <c r="AQ72">
        <v>1164</v>
      </c>
      <c r="AR72">
        <v>1839</v>
      </c>
      <c r="AS72">
        <v>332</v>
      </c>
      <c r="AT72">
        <v>1488</v>
      </c>
      <c r="AU72">
        <v>835</v>
      </c>
      <c r="AV72">
        <v>2163</v>
      </c>
      <c r="AW72">
        <v>2199</v>
      </c>
      <c r="AX72">
        <v>1702</v>
      </c>
      <c r="AY72">
        <v>889</v>
      </c>
      <c r="AZ72">
        <v>1573</v>
      </c>
      <c r="BA72">
        <v>2162</v>
      </c>
      <c r="BB72">
        <v>971</v>
      </c>
      <c r="BC72">
        <v>1723</v>
      </c>
      <c r="BD72">
        <v>1667</v>
      </c>
      <c r="BE72">
        <v>1</v>
      </c>
      <c r="BF72" t="s">
        <v>64</v>
      </c>
      <c r="BG72" t="s">
        <v>65</v>
      </c>
      <c r="BH72" t="s">
        <v>66</v>
      </c>
      <c r="BI72" s="4">
        <f xml:space="preserve"> _2025teamgamelogs[[#This Row],[FGA]] + (0.44 * _2025teamgamelogs[[#This Row],[FTA]]) + _2025teamgamelogs[[#This Row],[TOV]] - _2025teamgamelogs[[#This Row],[OREB]]</f>
        <v>103.24</v>
      </c>
      <c r="BJ72" s="3">
        <f>_2025teamgamelogs[[#This Row],[TOV]]/_2025teamgamelogs[[#This Row],[POSSESIONS]]</f>
        <v>0.19372336303758234</v>
      </c>
      <c r="BK72" s="4">
        <f>_2025teamgamelogs[[#This Row],[PTS]]/_2025teamgamelogs[[#This Row],[POSSESIONS]]</f>
        <v>1.0267338240991863</v>
      </c>
      <c r="BL72" s="4">
        <f xml:space="preserve"> 100 * _2025teamgamelogs[[#This Row],[POINTS_PER_POSSESSION]]</f>
        <v>102.67338240991863</v>
      </c>
      <c r="BM72" s="4">
        <f xml:space="preserve"> _2025teamgamelogs[[#This Row],[POSSESIONS]] / (_2025teamgamelogs[[#This Row],[MIN]]/48)</f>
        <v>103.24</v>
      </c>
      <c r="BN72" s="3">
        <f>_2025teamgamelogs[[#This Row],[PTS]] / (2 * (_2025teamgamelogs[[#This Row],[FGA]] + 0.44 * _2025teamgamelogs[[#This Row],[FTA]]))</f>
        <v>0.53949511400651473</v>
      </c>
      <c r="BO72" s="4">
        <f>VLOOKUP(_2025teamgamelogs[[#This Row],[MONTH]], LEAGUE_AVERAGES!$A$2:$B$8, 2, FALSE)</f>
        <v>109.7087350947031</v>
      </c>
      <c r="BP72" s="5">
        <f>VLOOKUP(_2025teamgamelogs[[#This Row],[TEAM_NAME]], LEAGUE_AVERAGES!$A$14:$C$43, 2, FALSE)</f>
        <v>0.33860975609756089</v>
      </c>
      <c r="BQ72" s="5">
        <f>VLOOKUP(_2025teamgamelogs[[#This Row],[TEAM_NAME]], LEAGUE_AVERAGES!$A$14:$C$43, 3, FALSE)</f>
        <v>0.33580487804878045</v>
      </c>
      <c r="BR72" s="5">
        <f>VLOOKUP(_2025teamgamelogs[[#This Row],[TEAM_NAME]], LEAGUE_AVERAGES!$F$14:$H$43, 2, FALSE)</f>
        <v>0.43492682926829268</v>
      </c>
      <c r="BS72" s="5">
        <f>VLOOKUP(_2025teamgamelogs[[#This Row],[TEAM_NAME]], LEAGUE_AVERAGES!$F$14:$H$43, 3, FALSE)</f>
        <v>0.42697560975609755</v>
      </c>
      <c r="BT72" s="5">
        <f>VLOOKUP(_2025teamgamelogs[[#This Row],[TEAM_NAME]], LEAGUE_AVERAGES!$K$14:$M$43, 2, FALSE)</f>
        <v>0.5424635833805308</v>
      </c>
      <c r="BU72" s="5">
        <f>VLOOKUP(_2025teamgamelogs[[#This Row],[TEAM_NAME]], LEAGUE_AVERAGES!$K$14:$M$43, 3, FALSE)</f>
        <v>0.53419164265445196</v>
      </c>
    </row>
    <row r="73" spans="1:73" x14ac:dyDescent="0.2">
      <c r="A73" t="s">
        <v>59</v>
      </c>
      <c r="B73">
        <v>1610612765</v>
      </c>
      <c r="C73" t="s">
        <v>107</v>
      </c>
      <c r="D73" t="s">
        <v>108</v>
      </c>
      <c r="E73">
        <v>22400089</v>
      </c>
      <c r="F73" s="1">
        <v>45591</v>
      </c>
      <c r="G73" t="s">
        <v>196</v>
      </c>
      <c r="H73" t="s">
        <v>70</v>
      </c>
      <c r="I73">
        <v>48</v>
      </c>
      <c r="J73">
        <v>43</v>
      </c>
      <c r="K73">
        <v>88</v>
      </c>
      <c r="L73">
        <v>0.48899999999999999</v>
      </c>
      <c r="M73">
        <v>14</v>
      </c>
      <c r="N73">
        <v>39</v>
      </c>
      <c r="O73">
        <v>0.35899999999999999</v>
      </c>
      <c r="P73">
        <v>18</v>
      </c>
      <c r="Q73">
        <v>22</v>
      </c>
      <c r="R73">
        <v>0.81799999999999995</v>
      </c>
      <c r="S73">
        <v>9</v>
      </c>
      <c r="T73">
        <v>35</v>
      </c>
      <c r="U73">
        <v>44</v>
      </c>
      <c r="V73">
        <v>27</v>
      </c>
      <c r="W73">
        <v>15</v>
      </c>
      <c r="X73">
        <v>4</v>
      </c>
      <c r="Y73">
        <v>7</v>
      </c>
      <c r="Z73">
        <v>6</v>
      </c>
      <c r="AA73">
        <v>22</v>
      </c>
      <c r="AB73">
        <v>16</v>
      </c>
      <c r="AC73">
        <v>118</v>
      </c>
      <c r="AD73">
        <v>-6</v>
      </c>
      <c r="AE73">
        <v>1</v>
      </c>
      <c r="AF73">
        <v>1231</v>
      </c>
      <c r="AG73">
        <v>1231</v>
      </c>
      <c r="AH73">
        <v>1231</v>
      </c>
      <c r="AI73">
        <v>121</v>
      </c>
      <c r="AJ73">
        <v>866</v>
      </c>
      <c r="AK73">
        <v>1314</v>
      </c>
      <c r="AL73">
        <v>853</v>
      </c>
      <c r="AM73">
        <v>934</v>
      </c>
      <c r="AN73">
        <v>933</v>
      </c>
      <c r="AO73">
        <v>1217</v>
      </c>
      <c r="AP73">
        <v>889</v>
      </c>
      <c r="AQ73">
        <v>1008</v>
      </c>
      <c r="AR73">
        <v>864</v>
      </c>
      <c r="AS73">
        <v>1566</v>
      </c>
      <c r="AT73">
        <v>769</v>
      </c>
      <c r="AU73">
        <v>1127</v>
      </c>
      <c r="AV73">
        <v>1013</v>
      </c>
      <c r="AW73">
        <v>1341</v>
      </c>
      <c r="AX73">
        <v>2190</v>
      </c>
      <c r="AY73">
        <v>346</v>
      </c>
      <c r="AZ73">
        <v>1573</v>
      </c>
      <c r="BA73">
        <v>1887</v>
      </c>
      <c r="BB73">
        <v>1670</v>
      </c>
      <c r="BC73">
        <v>891</v>
      </c>
      <c r="BD73">
        <v>1540</v>
      </c>
      <c r="BE73">
        <v>1</v>
      </c>
      <c r="BF73" t="s">
        <v>64</v>
      </c>
      <c r="BG73" t="s">
        <v>65</v>
      </c>
      <c r="BH73" t="s">
        <v>66</v>
      </c>
      <c r="BI73" s="4">
        <f xml:space="preserve"> _2025teamgamelogs[[#This Row],[FGA]] + (0.44 * _2025teamgamelogs[[#This Row],[FTA]]) + _2025teamgamelogs[[#This Row],[TOV]] - _2025teamgamelogs[[#This Row],[OREB]]</f>
        <v>103.68</v>
      </c>
      <c r="BJ73" s="3">
        <f>_2025teamgamelogs[[#This Row],[TOV]]/_2025teamgamelogs[[#This Row],[POSSESIONS]]</f>
        <v>0.14467592592592593</v>
      </c>
      <c r="BK73" s="4">
        <f>_2025teamgamelogs[[#This Row],[PTS]]/_2025teamgamelogs[[#This Row],[POSSESIONS]]</f>
        <v>1.1381172839506173</v>
      </c>
      <c r="BL73" s="4">
        <f xml:space="preserve"> 100 * _2025teamgamelogs[[#This Row],[POINTS_PER_POSSESSION]]</f>
        <v>113.81172839506173</v>
      </c>
      <c r="BM73" s="4">
        <f xml:space="preserve"> _2025teamgamelogs[[#This Row],[POSSESIONS]] / (_2025teamgamelogs[[#This Row],[MIN]]/48)</f>
        <v>103.68</v>
      </c>
      <c r="BN73" s="3">
        <f>_2025teamgamelogs[[#This Row],[PTS]] / (2 * (_2025teamgamelogs[[#This Row],[FGA]] + 0.44 * _2025teamgamelogs[[#This Row],[FTA]]))</f>
        <v>0.60401310401310393</v>
      </c>
      <c r="BO73" s="4">
        <f>VLOOKUP(_2025teamgamelogs[[#This Row],[MONTH]], LEAGUE_AVERAGES!$A$2:$B$8, 2, FALSE)</f>
        <v>109.7087350947031</v>
      </c>
      <c r="BP73" s="5">
        <f>VLOOKUP(_2025teamgamelogs[[#This Row],[TEAM_NAME]], LEAGUE_AVERAGES!$A$14:$C$43, 2, FALSE)</f>
        <v>0.3560731707317073</v>
      </c>
      <c r="BQ73" s="5">
        <f>VLOOKUP(_2025teamgamelogs[[#This Row],[TEAM_NAME]], LEAGUE_AVERAGES!$A$14:$C$43, 3, FALSE)</f>
        <v>0.3687804878048781</v>
      </c>
      <c r="BR73" s="5">
        <f>VLOOKUP(_2025teamgamelogs[[#This Row],[TEAM_NAME]], LEAGUE_AVERAGES!$F$14:$H$43, 2, FALSE)</f>
        <v>0.47321951219512204</v>
      </c>
      <c r="BS73" s="5">
        <f>VLOOKUP(_2025teamgamelogs[[#This Row],[TEAM_NAME]], LEAGUE_AVERAGES!$F$14:$H$43, 3, FALSE)</f>
        <v>0.48104878048780486</v>
      </c>
      <c r="BT73" s="5">
        <f>VLOOKUP(_2025teamgamelogs[[#This Row],[TEAM_NAME]], LEAGUE_AVERAGES!$K$14:$M$43, 2, FALSE)</f>
        <v>0.57634444021190001</v>
      </c>
      <c r="BU73" s="5">
        <f>VLOOKUP(_2025teamgamelogs[[#This Row],[TEAM_NAME]], LEAGUE_AVERAGES!$K$14:$M$43, 3, FALSE)</f>
        <v>0.58621097107374254</v>
      </c>
    </row>
    <row r="74" spans="1:73" x14ac:dyDescent="0.2">
      <c r="A74" t="s">
        <v>59</v>
      </c>
      <c r="B74">
        <v>1610612744</v>
      </c>
      <c r="C74" t="s">
        <v>98</v>
      </c>
      <c r="D74" t="s">
        <v>99</v>
      </c>
      <c r="E74">
        <v>22400101</v>
      </c>
      <c r="F74" s="1">
        <v>45592</v>
      </c>
      <c r="G74" t="s">
        <v>197</v>
      </c>
      <c r="H74" t="s">
        <v>70</v>
      </c>
      <c r="I74">
        <v>48</v>
      </c>
      <c r="J74">
        <v>38</v>
      </c>
      <c r="K74">
        <v>88</v>
      </c>
      <c r="L74">
        <v>0.432</v>
      </c>
      <c r="M74">
        <v>14</v>
      </c>
      <c r="N74">
        <v>43</v>
      </c>
      <c r="O74">
        <v>0.32600000000000001</v>
      </c>
      <c r="P74">
        <v>14</v>
      </c>
      <c r="Q74">
        <v>22</v>
      </c>
      <c r="R74">
        <v>0.63600000000000001</v>
      </c>
      <c r="S74">
        <v>14</v>
      </c>
      <c r="T74">
        <v>33</v>
      </c>
      <c r="U74">
        <v>47</v>
      </c>
      <c r="V74">
        <v>19</v>
      </c>
      <c r="W74">
        <v>21</v>
      </c>
      <c r="X74">
        <v>10</v>
      </c>
      <c r="Y74">
        <v>5</v>
      </c>
      <c r="Z74">
        <v>2</v>
      </c>
      <c r="AA74">
        <v>22</v>
      </c>
      <c r="AB74">
        <v>21</v>
      </c>
      <c r="AC74">
        <v>104</v>
      </c>
      <c r="AD74">
        <v>-8</v>
      </c>
      <c r="AE74">
        <v>1</v>
      </c>
      <c r="AF74">
        <v>1231</v>
      </c>
      <c r="AG74">
        <v>1231</v>
      </c>
      <c r="AH74">
        <v>1231</v>
      </c>
      <c r="AI74">
        <v>121</v>
      </c>
      <c r="AJ74">
        <v>1796</v>
      </c>
      <c r="AK74">
        <v>1314</v>
      </c>
      <c r="AL74">
        <v>1820</v>
      </c>
      <c r="AM74">
        <v>934</v>
      </c>
      <c r="AN74">
        <v>471</v>
      </c>
      <c r="AO74">
        <v>1599</v>
      </c>
      <c r="AP74">
        <v>1571</v>
      </c>
      <c r="AQ74">
        <v>1008</v>
      </c>
      <c r="AR74">
        <v>2249</v>
      </c>
      <c r="AS74">
        <v>466</v>
      </c>
      <c r="AT74">
        <v>1131</v>
      </c>
      <c r="AU74">
        <v>705</v>
      </c>
      <c r="AV74">
        <v>2257</v>
      </c>
      <c r="AW74">
        <v>2289</v>
      </c>
      <c r="AX74">
        <v>539</v>
      </c>
      <c r="AY74">
        <v>889</v>
      </c>
      <c r="AZ74">
        <v>158</v>
      </c>
      <c r="BA74">
        <v>1887</v>
      </c>
      <c r="BB74">
        <v>575</v>
      </c>
      <c r="BC74">
        <v>1870</v>
      </c>
      <c r="BD74">
        <v>1667</v>
      </c>
      <c r="BE74">
        <v>1</v>
      </c>
      <c r="BF74" t="s">
        <v>64</v>
      </c>
      <c r="BG74" t="s">
        <v>65</v>
      </c>
      <c r="BH74" t="s">
        <v>66</v>
      </c>
      <c r="BI74" s="4">
        <f xml:space="preserve"> _2025teamgamelogs[[#This Row],[FGA]] + (0.44 * _2025teamgamelogs[[#This Row],[FTA]]) + _2025teamgamelogs[[#This Row],[TOV]] - _2025teamgamelogs[[#This Row],[OREB]]</f>
        <v>104.68</v>
      </c>
      <c r="BJ74" s="3">
        <f>_2025teamgamelogs[[#This Row],[TOV]]/_2025teamgamelogs[[#This Row],[POSSESIONS]]</f>
        <v>0.20061138708444784</v>
      </c>
      <c r="BK74" s="4">
        <f>_2025teamgamelogs[[#This Row],[PTS]]/_2025teamgamelogs[[#This Row],[POSSESIONS]]</f>
        <v>0.99350401222774165</v>
      </c>
      <c r="BL74" s="4">
        <f xml:space="preserve"> 100 * _2025teamgamelogs[[#This Row],[POINTS_PER_POSSESSION]]</f>
        <v>99.350401222774167</v>
      </c>
      <c r="BM74" s="4">
        <f xml:space="preserve"> _2025teamgamelogs[[#This Row],[POSSESIONS]] / (_2025teamgamelogs[[#This Row],[MIN]]/48)</f>
        <v>104.68</v>
      </c>
      <c r="BN74" s="3">
        <f>_2025teamgamelogs[[#This Row],[PTS]] / (2 * (_2025teamgamelogs[[#This Row],[FGA]] + 0.44 * _2025teamgamelogs[[#This Row],[FTA]]))</f>
        <v>0.53235053235053231</v>
      </c>
      <c r="BO74" s="4">
        <f>VLOOKUP(_2025teamgamelogs[[#This Row],[MONTH]], LEAGUE_AVERAGES!$A$2:$B$8, 2, FALSE)</f>
        <v>109.7087350947031</v>
      </c>
      <c r="BP74" s="5">
        <f>VLOOKUP(_2025teamgamelogs[[#This Row],[TEAM_NAME]], LEAGUE_AVERAGES!$A$14:$C$43, 2, FALSE)</f>
        <v>0.36843902439024395</v>
      </c>
      <c r="BQ74" s="5">
        <f>VLOOKUP(_2025teamgamelogs[[#This Row],[TEAM_NAME]], LEAGUE_AVERAGES!$A$14:$C$43, 3, FALSE)</f>
        <v>0.35765853658536584</v>
      </c>
      <c r="BR74" s="5">
        <f>VLOOKUP(_2025teamgamelogs[[#This Row],[TEAM_NAME]], LEAGUE_AVERAGES!$F$14:$H$43, 2, FALSE)</f>
        <v>0.45136585365853665</v>
      </c>
      <c r="BS74" s="5">
        <f>VLOOKUP(_2025teamgamelogs[[#This Row],[TEAM_NAME]], LEAGUE_AVERAGES!$F$14:$H$43, 3, FALSE)</f>
        <v>0.45180487804878061</v>
      </c>
      <c r="BT74" s="5">
        <f>VLOOKUP(_2025teamgamelogs[[#This Row],[TEAM_NAME]], LEAGUE_AVERAGES!$K$14:$M$43, 2, FALSE)</f>
        <v>0.56832140437053513</v>
      </c>
      <c r="BU74" s="5">
        <f>VLOOKUP(_2025teamgamelogs[[#This Row],[TEAM_NAME]], LEAGUE_AVERAGES!$K$14:$M$43, 3, FALSE)</f>
        <v>0.56980808391386595</v>
      </c>
    </row>
    <row r="75" spans="1:73" x14ac:dyDescent="0.2">
      <c r="A75" t="s">
        <v>59</v>
      </c>
      <c r="B75">
        <v>1610612755</v>
      </c>
      <c r="C75" t="s">
        <v>134</v>
      </c>
      <c r="D75" t="s">
        <v>135</v>
      </c>
      <c r="E75">
        <v>22400097</v>
      </c>
      <c r="F75" s="1">
        <v>45592</v>
      </c>
      <c r="G75" t="s">
        <v>198</v>
      </c>
      <c r="H75" t="s">
        <v>63</v>
      </c>
      <c r="I75">
        <v>53</v>
      </c>
      <c r="J75">
        <v>42</v>
      </c>
      <c r="K75">
        <v>98</v>
      </c>
      <c r="L75">
        <v>0.42899999999999999</v>
      </c>
      <c r="M75">
        <v>11</v>
      </c>
      <c r="N75">
        <v>42</v>
      </c>
      <c r="O75">
        <v>0.26200000000000001</v>
      </c>
      <c r="P75">
        <v>23</v>
      </c>
      <c r="Q75">
        <v>31</v>
      </c>
      <c r="R75">
        <v>0.74199999999999999</v>
      </c>
      <c r="S75">
        <v>20</v>
      </c>
      <c r="T75">
        <v>34</v>
      </c>
      <c r="U75">
        <v>54</v>
      </c>
      <c r="V75">
        <v>15</v>
      </c>
      <c r="W75">
        <v>20</v>
      </c>
      <c r="X75">
        <v>9</v>
      </c>
      <c r="Y75">
        <v>4</v>
      </c>
      <c r="Z75">
        <v>4</v>
      </c>
      <c r="AA75">
        <v>26</v>
      </c>
      <c r="AB75">
        <v>26</v>
      </c>
      <c r="AC75">
        <v>118</v>
      </c>
      <c r="AD75">
        <v>4</v>
      </c>
      <c r="AE75">
        <v>1</v>
      </c>
      <c r="AF75">
        <v>1</v>
      </c>
      <c r="AG75">
        <v>1</v>
      </c>
      <c r="AH75">
        <v>1</v>
      </c>
      <c r="AI75">
        <v>9</v>
      </c>
      <c r="AJ75">
        <v>1068</v>
      </c>
      <c r="AK75">
        <v>251</v>
      </c>
      <c r="AL75">
        <v>1860</v>
      </c>
      <c r="AM75">
        <v>1661</v>
      </c>
      <c r="AN75">
        <v>568</v>
      </c>
      <c r="AO75">
        <v>2192</v>
      </c>
      <c r="AP75">
        <v>314</v>
      </c>
      <c r="AQ75">
        <v>202</v>
      </c>
      <c r="AR75">
        <v>1638</v>
      </c>
      <c r="AS75">
        <v>44</v>
      </c>
      <c r="AT75">
        <v>926</v>
      </c>
      <c r="AU75">
        <v>165</v>
      </c>
      <c r="AV75">
        <v>2434</v>
      </c>
      <c r="AW75">
        <v>2199</v>
      </c>
      <c r="AX75">
        <v>797</v>
      </c>
      <c r="AY75">
        <v>1274</v>
      </c>
      <c r="AZ75">
        <v>750</v>
      </c>
      <c r="BA75">
        <v>2319</v>
      </c>
      <c r="BB75">
        <v>94</v>
      </c>
      <c r="BC75">
        <v>891</v>
      </c>
      <c r="BD75">
        <v>986</v>
      </c>
      <c r="BE75">
        <v>1</v>
      </c>
      <c r="BF75" t="s">
        <v>71</v>
      </c>
      <c r="BG75" t="s">
        <v>65</v>
      </c>
      <c r="BH75" t="s">
        <v>66</v>
      </c>
      <c r="BI75" s="4">
        <f xml:space="preserve"> _2025teamgamelogs[[#This Row],[FGA]] + (0.44 * _2025teamgamelogs[[#This Row],[FTA]]) + _2025teamgamelogs[[#This Row],[TOV]] - _2025teamgamelogs[[#This Row],[OREB]]</f>
        <v>111.63999999999999</v>
      </c>
      <c r="BJ75" s="3">
        <f>_2025teamgamelogs[[#This Row],[TOV]]/_2025teamgamelogs[[#This Row],[POSSESIONS]]</f>
        <v>0.1791472590469366</v>
      </c>
      <c r="BK75" s="4">
        <f>_2025teamgamelogs[[#This Row],[PTS]]/_2025teamgamelogs[[#This Row],[POSSESIONS]]</f>
        <v>1.0569688283769261</v>
      </c>
      <c r="BL75" s="4">
        <f xml:space="preserve"> 100 * _2025teamgamelogs[[#This Row],[POINTS_PER_POSSESSION]]</f>
        <v>105.69688283769261</v>
      </c>
      <c r="BM75" s="4">
        <f xml:space="preserve"> _2025teamgamelogs[[#This Row],[POSSESIONS]] / (_2025teamgamelogs[[#This Row],[MIN]]/48)</f>
        <v>101.10792452830187</v>
      </c>
      <c r="BN75" s="3">
        <f>_2025teamgamelogs[[#This Row],[PTS]] / (2 * (_2025teamgamelogs[[#This Row],[FGA]] + 0.44 * _2025teamgamelogs[[#This Row],[FTA]]))</f>
        <v>0.52848441418846293</v>
      </c>
      <c r="BO75" s="4">
        <f>VLOOKUP(_2025teamgamelogs[[#This Row],[MONTH]], LEAGUE_AVERAGES!$A$2:$B$8, 2, FALSE)</f>
        <v>109.7087350947031</v>
      </c>
      <c r="BP75" s="5">
        <f>VLOOKUP(_2025teamgamelogs[[#This Row],[TEAM_NAME]], LEAGUE_AVERAGES!$A$14:$C$43, 2, FALSE)</f>
        <v>0.34129268292682929</v>
      </c>
      <c r="BQ75" s="5">
        <f>VLOOKUP(_2025teamgamelogs[[#This Row],[TEAM_NAME]], LEAGUE_AVERAGES!$A$14:$C$43, 3, FALSE)</f>
        <v>0.34026829268292691</v>
      </c>
      <c r="BR75" s="5">
        <f>VLOOKUP(_2025teamgamelogs[[#This Row],[TEAM_NAME]], LEAGUE_AVERAGES!$F$14:$H$43, 2, FALSE)</f>
        <v>0.45178048780487812</v>
      </c>
      <c r="BS75" s="5">
        <f>VLOOKUP(_2025teamgamelogs[[#This Row],[TEAM_NAME]], LEAGUE_AVERAGES!$F$14:$H$43, 3, FALSE)</f>
        <v>0.45797560975609758</v>
      </c>
      <c r="BT75" s="5">
        <f>VLOOKUP(_2025teamgamelogs[[#This Row],[TEAM_NAME]], LEAGUE_AVERAGES!$K$14:$M$43, 2, FALSE)</f>
        <v>0.55774018976963147</v>
      </c>
      <c r="BU75" s="5">
        <f>VLOOKUP(_2025teamgamelogs[[#This Row],[TEAM_NAME]], LEAGUE_AVERAGES!$K$14:$M$43, 3, FALSE)</f>
        <v>0.57066794818423772</v>
      </c>
    </row>
    <row r="76" spans="1:73" x14ac:dyDescent="0.2">
      <c r="A76" t="s">
        <v>59</v>
      </c>
      <c r="B76">
        <v>1610612737</v>
      </c>
      <c r="C76" t="s">
        <v>92</v>
      </c>
      <c r="D76" t="s">
        <v>93</v>
      </c>
      <c r="E76">
        <v>22400100</v>
      </c>
      <c r="F76" s="1">
        <v>45592</v>
      </c>
      <c r="G76" t="s">
        <v>199</v>
      </c>
      <c r="H76" t="s">
        <v>70</v>
      </c>
      <c r="I76">
        <v>48</v>
      </c>
      <c r="J76">
        <v>36</v>
      </c>
      <c r="K76">
        <v>91</v>
      </c>
      <c r="L76">
        <v>0.39600000000000002</v>
      </c>
      <c r="M76">
        <v>10</v>
      </c>
      <c r="N76">
        <v>31</v>
      </c>
      <c r="O76">
        <v>0.32300000000000001</v>
      </c>
      <c r="P76">
        <v>22</v>
      </c>
      <c r="Q76">
        <v>29</v>
      </c>
      <c r="R76">
        <v>0.75900000000000001</v>
      </c>
      <c r="S76">
        <v>17</v>
      </c>
      <c r="T76">
        <v>32</v>
      </c>
      <c r="U76">
        <v>49</v>
      </c>
      <c r="V76">
        <v>24</v>
      </c>
      <c r="W76">
        <v>20</v>
      </c>
      <c r="X76">
        <v>7</v>
      </c>
      <c r="Y76">
        <v>4</v>
      </c>
      <c r="Z76">
        <v>12</v>
      </c>
      <c r="AA76">
        <v>23</v>
      </c>
      <c r="AB76">
        <v>23</v>
      </c>
      <c r="AC76">
        <v>104</v>
      </c>
      <c r="AD76">
        <v>-24</v>
      </c>
      <c r="AE76">
        <v>1</v>
      </c>
      <c r="AF76">
        <v>1231</v>
      </c>
      <c r="AG76">
        <v>1231</v>
      </c>
      <c r="AH76">
        <v>1231</v>
      </c>
      <c r="AI76">
        <v>121</v>
      </c>
      <c r="AJ76">
        <v>2070</v>
      </c>
      <c r="AK76">
        <v>899</v>
      </c>
      <c r="AL76">
        <v>2242</v>
      </c>
      <c r="AM76">
        <v>1891</v>
      </c>
      <c r="AN76">
        <v>1971</v>
      </c>
      <c r="AO76">
        <v>1671</v>
      </c>
      <c r="AP76">
        <v>406</v>
      </c>
      <c r="AQ76">
        <v>325</v>
      </c>
      <c r="AR76">
        <v>1506</v>
      </c>
      <c r="AS76">
        <v>160</v>
      </c>
      <c r="AT76">
        <v>1307</v>
      </c>
      <c r="AU76">
        <v>505</v>
      </c>
      <c r="AV76">
        <v>1570</v>
      </c>
      <c r="AW76">
        <v>2199</v>
      </c>
      <c r="AX76">
        <v>1360</v>
      </c>
      <c r="AY76">
        <v>1274</v>
      </c>
      <c r="AZ76">
        <v>2430</v>
      </c>
      <c r="BA76">
        <v>2046</v>
      </c>
      <c r="BB76">
        <v>300</v>
      </c>
      <c r="BC76">
        <v>1870</v>
      </c>
      <c r="BD76">
        <v>2294</v>
      </c>
      <c r="BE76">
        <v>1</v>
      </c>
      <c r="BF76" t="s">
        <v>71</v>
      </c>
      <c r="BG76" t="s">
        <v>65</v>
      </c>
      <c r="BH76" t="s">
        <v>66</v>
      </c>
      <c r="BI76" s="4">
        <f xml:space="preserve"> _2025teamgamelogs[[#This Row],[FGA]] + (0.44 * _2025teamgamelogs[[#This Row],[FTA]]) + _2025teamgamelogs[[#This Row],[TOV]] - _2025teamgamelogs[[#This Row],[OREB]]</f>
        <v>106.76</v>
      </c>
      <c r="BJ76" s="3">
        <f>_2025teamgamelogs[[#This Row],[TOV]]/_2025teamgamelogs[[#This Row],[POSSESIONS]]</f>
        <v>0.18733608092918697</v>
      </c>
      <c r="BK76" s="4">
        <f>_2025teamgamelogs[[#This Row],[PTS]]/_2025teamgamelogs[[#This Row],[POSSESIONS]]</f>
        <v>0.9741476208317722</v>
      </c>
      <c r="BL76" s="4">
        <f xml:space="preserve"> 100 * _2025teamgamelogs[[#This Row],[POINTS_PER_POSSESSION]]</f>
        <v>97.414762083177223</v>
      </c>
      <c r="BM76" s="4">
        <f xml:space="preserve"> _2025teamgamelogs[[#This Row],[POSSESIONS]] / (_2025teamgamelogs[[#This Row],[MIN]]/48)</f>
        <v>106.76</v>
      </c>
      <c r="BN76" s="3">
        <f>_2025teamgamelogs[[#This Row],[PTS]] / (2 * (_2025teamgamelogs[[#This Row],[FGA]] + 0.44 * _2025teamgamelogs[[#This Row],[FTA]]))</f>
        <v>0.50115651503469538</v>
      </c>
      <c r="BO76" s="4">
        <f>VLOOKUP(_2025teamgamelogs[[#This Row],[MONTH]], LEAGUE_AVERAGES!$A$2:$B$8, 2, FALSE)</f>
        <v>109.7087350947031</v>
      </c>
      <c r="BP76" s="5">
        <f>VLOOKUP(_2025teamgamelogs[[#This Row],[TEAM_NAME]], LEAGUE_AVERAGES!$A$14:$C$43, 2, FALSE)</f>
        <v>0.35092500000000004</v>
      </c>
      <c r="BQ76" s="5">
        <f>VLOOKUP(_2025teamgamelogs[[#This Row],[TEAM_NAME]], LEAGUE_AVERAGES!$A$14:$C$43, 3, FALSE)</f>
        <v>0.36290476190476195</v>
      </c>
      <c r="BR76" s="5">
        <f>VLOOKUP(_2025teamgamelogs[[#This Row],[TEAM_NAME]], LEAGUE_AVERAGES!$F$14:$H$43, 2, FALSE)</f>
        <v>0.47670000000000012</v>
      </c>
      <c r="BS76" s="5">
        <f>VLOOKUP(_2025teamgamelogs[[#This Row],[TEAM_NAME]], LEAGUE_AVERAGES!$F$14:$H$43, 3, FALSE)</f>
        <v>0.47069047619047621</v>
      </c>
      <c r="BT76" s="5">
        <f>VLOOKUP(_2025teamgamelogs[[#This Row],[TEAM_NAME]], LEAGUE_AVERAGES!$K$14:$M$43, 2, FALSE)</f>
        <v>0.58493933923263275</v>
      </c>
      <c r="BU76" s="5">
        <f>VLOOKUP(_2025teamgamelogs[[#This Row],[TEAM_NAME]], LEAGUE_AVERAGES!$K$14:$M$43, 3, FALSE)</f>
        <v>0.57722862424766153</v>
      </c>
    </row>
    <row r="77" spans="1:73" x14ac:dyDescent="0.2">
      <c r="A77" t="s">
        <v>59</v>
      </c>
      <c r="B77">
        <v>1610612751</v>
      </c>
      <c r="C77" t="s">
        <v>89</v>
      </c>
      <c r="D77" t="s">
        <v>90</v>
      </c>
      <c r="E77">
        <v>22400098</v>
      </c>
      <c r="F77" s="1">
        <v>45592</v>
      </c>
      <c r="G77" t="s">
        <v>200</v>
      </c>
      <c r="H77" t="s">
        <v>63</v>
      </c>
      <c r="I77">
        <v>48</v>
      </c>
      <c r="J77">
        <v>39</v>
      </c>
      <c r="K77">
        <v>91</v>
      </c>
      <c r="L77">
        <v>0.42899999999999999</v>
      </c>
      <c r="M77">
        <v>16</v>
      </c>
      <c r="N77">
        <v>45</v>
      </c>
      <c r="O77">
        <v>0.35599999999999998</v>
      </c>
      <c r="P77">
        <v>21</v>
      </c>
      <c r="Q77">
        <v>23</v>
      </c>
      <c r="R77">
        <v>0.91300000000000003</v>
      </c>
      <c r="S77">
        <v>12</v>
      </c>
      <c r="T77">
        <v>35</v>
      </c>
      <c r="U77">
        <v>47</v>
      </c>
      <c r="V77">
        <v>23</v>
      </c>
      <c r="W77">
        <v>12</v>
      </c>
      <c r="X77">
        <v>9</v>
      </c>
      <c r="Y77">
        <v>3</v>
      </c>
      <c r="Z77">
        <v>3</v>
      </c>
      <c r="AA77">
        <v>26</v>
      </c>
      <c r="AB77">
        <v>17</v>
      </c>
      <c r="AC77">
        <v>115</v>
      </c>
      <c r="AD77">
        <v>13</v>
      </c>
      <c r="AE77">
        <v>1</v>
      </c>
      <c r="AF77">
        <v>1</v>
      </c>
      <c r="AG77">
        <v>1</v>
      </c>
      <c r="AH77">
        <v>1</v>
      </c>
      <c r="AI77">
        <v>121</v>
      </c>
      <c r="AJ77">
        <v>1609</v>
      </c>
      <c r="AK77">
        <v>899</v>
      </c>
      <c r="AL77">
        <v>1860</v>
      </c>
      <c r="AM77">
        <v>567</v>
      </c>
      <c r="AN77">
        <v>312</v>
      </c>
      <c r="AO77">
        <v>1251</v>
      </c>
      <c r="AP77">
        <v>506</v>
      </c>
      <c r="AQ77">
        <v>899</v>
      </c>
      <c r="AR77">
        <v>199</v>
      </c>
      <c r="AS77">
        <v>848</v>
      </c>
      <c r="AT77">
        <v>769</v>
      </c>
      <c r="AU77">
        <v>705</v>
      </c>
      <c r="AV77">
        <v>1759</v>
      </c>
      <c r="AW77">
        <v>640</v>
      </c>
      <c r="AX77">
        <v>797</v>
      </c>
      <c r="AY77">
        <v>1712</v>
      </c>
      <c r="AZ77">
        <v>384</v>
      </c>
      <c r="BA77">
        <v>2319</v>
      </c>
      <c r="BB77">
        <v>1444</v>
      </c>
      <c r="BC77">
        <v>1095</v>
      </c>
      <c r="BD77">
        <v>467</v>
      </c>
      <c r="BE77">
        <v>1</v>
      </c>
      <c r="BF77" t="s">
        <v>64</v>
      </c>
      <c r="BG77" t="s">
        <v>65</v>
      </c>
      <c r="BH77" t="s">
        <v>66</v>
      </c>
      <c r="BI77" s="4">
        <f xml:space="preserve"> _2025teamgamelogs[[#This Row],[FGA]] + (0.44 * _2025teamgamelogs[[#This Row],[FTA]]) + _2025teamgamelogs[[#This Row],[TOV]] - _2025teamgamelogs[[#This Row],[OREB]]</f>
        <v>101.12</v>
      </c>
      <c r="BJ77" s="3">
        <f>_2025teamgamelogs[[#This Row],[TOV]]/_2025teamgamelogs[[#This Row],[POSSESIONS]]</f>
        <v>0.11867088607594936</v>
      </c>
      <c r="BK77" s="4">
        <f>_2025teamgamelogs[[#This Row],[PTS]]/_2025teamgamelogs[[#This Row],[POSSESIONS]]</f>
        <v>1.137262658227848</v>
      </c>
      <c r="BL77" s="4">
        <f xml:space="preserve"> 100 * _2025teamgamelogs[[#This Row],[POINTS_PER_POSSESSION]]</f>
        <v>113.7262658227848</v>
      </c>
      <c r="BM77" s="4">
        <f xml:space="preserve"> _2025teamgamelogs[[#This Row],[POSSESIONS]] / (_2025teamgamelogs[[#This Row],[MIN]]/48)</f>
        <v>101.12</v>
      </c>
      <c r="BN77" s="3">
        <f>_2025teamgamelogs[[#This Row],[PTS]] / (2 * (_2025teamgamelogs[[#This Row],[FGA]] + 0.44 * _2025teamgamelogs[[#This Row],[FTA]]))</f>
        <v>0.568631329113924</v>
      </c>
      <c r="BO77" s="4">
        <f>VLOOKUP(_2025teamgamelogs[[#This Row],[MONTH]], LEAGUE_AVERAGES!$A$2:$B$8, 2, FALSE)</f>
        <v>109.7087350947031</v>
      </c>
      <c r="BP77" s="5">
        <f>VLOOKUP(_2025teamgamelogs[[#This Row],[TEAM_NAME]], LEAGUE_AVERAGES!$A$14:$C$43, 2, FALSE)</f>
        <v>0.337609756097561</v>
      </c>
      <c r="BQ77" s="5">
        <f>VLOOKUP(_2025teamgamelogs[[#This Row],[TEAM_NAME]], LEAGUE_AVERAGES!$A$14:$C$43, 3, FALSE)</f>
        <v>0.34709756097560968</v>
      </c>
      <c r="BR77" s="5">
        <f>VLOOKUP(_2025teamgamelogs[[#This Row],[TEAM_NAME]], LEAGUE_AVERAGES!$F$14:$H$43, 2, FALSE)</f>
        <v>0.43748780487804872</v>
      </c>
      <c r="BS77" s="5">
        <f>VLOOKUP(_2025teamgamelogs[[#This Row],[TEAM_NAME]], LEAGUE_AVERAGES!$F$14:$H$43, 3, FALSE)</f>
        <v>0.43895121951219529</v>
      </c>
      <c r="BT77" s="5">
        <f>VLOOKUP(_2025teamgamelogs[[#This Row],[TEAM_NAME]], LEAGUE_AVERAGES!$K$14:$M$43, 2, FALSE)</f>
        <v>0.54767404365624284</v>
      </c>
      <c r="BU77" s="5">
        <f>VLOOKUP(_2025teamgamelogs[[#This Row],[TEAM_NAME]], LEAGUE_AVERAGES!$K$14:$M$43, 3, FALSE)</f>
        <v>0.5592142433904097</v>
      </c>
    </row>
    <row r="78" spans="1:73" x14ac:dyDescent="0.2">
      <c r="A78" t="s">
        <v>59</v>
      </c>
      <c r="B78">
        <v>1610612757</v>
      </c>
      <c r="C78" t="s">
        <v>116</v>
      </c>
      <c r="D78" t="s">
        <v>117</v>
      </c>
      <c r="E78">
        <v>22400099</v>
      </c>
      <c r="F78" s="1">
        <v>45592</v>
      </c>
      <c r="G78" t="s">
        <v>166</v>
      </c>
      <c r="H78" t="s">
        <v>63</v>
      </c>
      <c r="I78">
        <v>48</v>
      </c>
      <c r="J78">
        <v>43</v>
      </c>
      <c r="K78">
        <v>93</v>
      </c>
      <c r="L78">
        <v>0.46200000000000002</v>
      </c>
      <c r="M78">
        <v>14</v>
      </c>
      <c r="N78">
        <v>35</v>
      </c>
      <c r="O78">
        <v>0.4</v>
      </c>
      <c r="P78">
        <v>25</v>
      </c>
      <c r="Q78">
        <v>32</v>
      </c>
      <c r="R78">
        <v>0.78100000000000003</v>
      </c>
      <c r="S78">
        <v>22</v>
      </c>
      <c r="T78">
        <v>29</v>
      </c>
      <c r="U78">
        <v>51</v>
      </c>
      <c r="V78">
        <v>25</v>
      </c>
      <c r="W78">
        <v>16</v>
      </c>
      <c r="X78">
        <v>9</v>
      </c>
      <c r="Y78">
        <v>8</v>
      </c>
      <c r="Z78">
        <v>8</v>
      </c>
      <c r="AA78">
        <v>21</v>
      </c>
      <c r="AB78">
        <v>22</v>
      </c>
      <c r="AC78">
        <v>125</v>
      </c>
      <c r="AD78">
        <v>22</v>
      </c>
      <c r="AE78">
        <v>1</v>
      </c>
      <c r="AF78">
        <v>1</v>
      </c>
      <c r="AG78">
        <v>1</v>
      </c>
      <c r="AH78">
        <v>1</v>
      </c>
      <c r="AI78">
        <v>121</v>
      </c>
      <c r="AJ78">
        <v>866</v>
      </c>
      <c r="AK78">
        <v>664</v>
      </c>
      <c r="AL78">
        <v>1333</v>
      </c>
      <c r="AM78">
        <v>934</v>
      </c>
      <c r="AN78">
        <v>1495</v>
      </c>
      <c r="AO78">
        <v>723</v>
      </c>
      <c r="AP78">
        <v>183</v>
      </c>
      <c r="AQ78">
        <v>163</v>
      </c>
      <c r="AR78">
        <v>1282</v>
      </c>
      <c r="AS78">
        <v>15</v>
      </c>
      <c r="AT78">
        <v>1807</v>
      </c>
      <c r="AU78">
        <v>340</v>
      </c>
      <c r="AV78">
        <v>1358</v>
      </c>
      <c r="AW78">
        <v>1583</v>
      </c>
      <c r="AX78">
        <v>797</v>
      </c>
      <c r="AY78">
        <v>187</v>
      </c>
      <c r="AZ78">
        <v>2116</v>
      </c>
      <c r="BA78">
        <v>1694</v>
      </c>
      <c r="BB78">
        <v>416</v>
      </c>
      <c r="BC78">
        <v>437</v>
      </c>
      <c r="BD78">
        <v>194</v>
      </c>
      <c r="BE78">
        <v>1</v>
      </c>
      <c r="BF78" t="s">
        <v>64</v>
      </c>
      <c r="BG78" t="s">
        <v>65</v>
      </c>
      <c r="BH78" t="s">
        <v>66</v>
      </c>
      <c r="BI78" s="4">
        <f xml:space="preserve"> _2025teamgamelogs[[#This Row],[FGA]] + (0.44 * _2025teamgamelogs[[#This Row],[FTA]]) + _2025teamgamelogs[[#This Row],[TOV]] - _2025teamgamelogs[[#This Row],[OREB]]</f>
        <v>101.08</v>
      </c>
      <c r="BJ78" s="3">
        <f>_2025teamgamelogs[[#This Row],[TOV]]/_2025teamgamelogs[[#This Row],[POSSESIONS]]</f>
        <v>0.15829046299960428</v>
      </c>
      <c r="BK78" s="4">
        <f>_2025teamgamelogs[[#This Row],[PTS]]/_2025teamgamelogs[[#This Row],[POSSESIONS]]</f>
        <v>1.2366442421844084</v>
      </c>
      <c r="BL78" s="4">
        <f xml:space="preserve"> 100 * _2025teamgamelogs[[#This Row],[POINTS_PER_POSSESSION]]</f>
        <v>123.66442421844084</v>
      </c>
      <c r="BM78" s="4">
        <f xml:space="preserve"> _2025teamgamelogs[[#This Row],[POSSESIONS]] / (_2025teamgamelogs[[#This Row],[MIN]]/48)</f>
        <v>101.08</v>
      </c>
      <c r="BN78" s="3">
        <f>_2025teamgamelogs[[#This Row],[PTS]] / (2 * (_2025teamgamelogs[[#This Row],[FGA]] + 0.44 * _2025teamgamelogs[[#This Row],[FTA]]))</f>
        <v>0.58367575644378034</v>
      </c>
      <c r="BO78" s="4">
        <f>VLOOKUP(_2025teamgamelogs[[#This Row],[MONTH]], LEAGUE_AVERAGES!$A$2:$B$8, 2, FALSE)</f>
        <v>109.7087350947031</v>
      </c>
      <c r="BP78" s="5">
        <f>VLOOKUP(_2025teamgamelogs[[#This Row],[TEAM_NAME]], LEAGUE_AVERAGES!$A$14:$C$43, 2, FALSE)</f>
        <v>0.3617317073170731</v>
      </c>
      <c r="BQ78" s="5">
        <f>VLOOKUP(_2025teamgamelogs[[#This Row],[TEAM_NAME]], LEAGUE_AVERAGES!$A$14:$C$43, 3, FALSE)</f>
        <v>0.32368292682926825</v>
      </c>
      <c r="BR78" s="5">
        <f>VLOOKUP(_2025teamgamelogs[[#This Row],[TEAM_NAME]], LEAGUE_AVERAGES!$F$14:$H$43, 2, FALSE)</f>
        <v>0.4560243902439024</v>
      </c>
      <c r="BS78" s="5">
        <f>VLOOKUP(_2025teamgamelogs[[#This Row],[TEAM_NAME]], LEAGUE_AVERAGES!$F$14:$H$43, 3, FALSE)</f>
        <v>0.4473414634146341</v>
      </c>
      <c r="BT78" s="5">
        <f>VLOOKUP(_2025teamgamelogs[[#This Row],[TEAM_NAME]], LEAGUE_AVERAGES!$K$14:$M$43, 2, FALSE)</f>
        <v>0.56794360073860606</v>
      </c>
      <c r="BU78" s="5">
        <f>VLOOKUP(_2025teamgamelogs[[#This Row],[TEAM_NAME]], LEAGUE_AVERAGES!$K$14:$M$43, 3, FALSE)</f>
        <v>0.54561285519601899</v>
      </c>
    </row>
    <row r="79" spans="1:73" x14ac:dyDescent="0.2">
      <c r="A79" t="s">
        <v>59</v>
      </c>
      <c r="B79">
        <v>1610612754</v>
      </c>
      <c r="C79" t="s">
        <v>110</v>
      </c>
      <c r="D79" t="s">
        <v>111</v>
      </c>
      <c r="E79">
        <v>22400097</v>
      </c>
      <c r="F79" s="1">
        <v>45592</v>
      </c>
      <c r="G79" t="s">
        <v>201</v>
      </c>
      <c r="H79" t="s">
        <v>70</v>
      </c>
      <c r="I79">
        <v>53</v>
      </c>
      <c r="J79">
        <v>39</v>
      </c>
      <c r="K79">
        <v>84</v>
      </c>
      <c r="L79">
        <v>0.46400000000000002</v>
      </c>
      <c r="M79">
        <v>13</v>
      </c>
      <c r="N79">
        <v>32</v>
      </c>
      <c r="O79">
        <v>0.40600000000000003</v>
      </c>
      <c r="P79">
        <v>23</v>
      </c>
      <c r="Q79">
        <v>34</v>
      </c>
      <c r="R79">
        <v>0.67600000000000005</v>
      </c>
      <c r="S79">
        <v>7</v>
      </c>
      <c r="T79">
        <v>30</v>
      </c>
      <c r="U79">
        <v>37</v>
      </c>
      <c r="V79">
        <v>28</v>
      </c>
      <c r="W79">
        <v>20</v>
      </c>
      <c r="X79">
        <v>8</v>
      </c>
      <c r="Y79">
        <v>4</v>
      </c>
      <c r="Z79">
        <v>4</v>
      </c>
      <c r="AA79">
        <v>26</v>
      </c>
      <c r="AB79">
        <v>26</v>
      </c>
      <c r="AC79">
        <v>114</v>
      </c>
      <c r="AD79">
        <v>-4</v>
      </c>
      <c r="AE79">
        <v>1</v>
      </c>
      <c r="AF79">
        <v>1231</v>
      </c>
      <c r="AG79">
        <v>1231</v>
      </c>
      <c r="AH79">
        <v>1231</v>
      </c>
      <c r="AI79">
        <v>9</v>
      </c>
      <c r="AJ79">
        <v>1609</v>
      </c>
      <c r="AK79">
        <v>1815</v>
      </c>
      <c r="AL79">
        <v>1290</v>
      </c>
      <c r="AM79">
        <v>1171</v>
      </c>
      <c r="AN79">
        <v>1863</v>
      </c>
      <c r="AO79">
        <v>669</v>
      </c>
      <c r="AP79">
        <v>314</v>
      </c>
      <c r="AQ79">
        <v>106</v>
      </c>
      <c r="AR79">
        <v>2102</v>
      </c>
      <c r="AS79">
        <v>2024</v>
      </c>
      <c r="AT79">
        <v>1652</v>
      </c>
      <c r="AU79">
        <v>2073</v>
      </c>
      <c r="AV79">
        <v>840</v>
      </c>
      <c r="AW79">
        <v>2199</v>
      </c>
      <c r="AX79">
        <v>1073</v>
      </c>
      <c r="AY79">
        <v>1274</v>
      </c>
      <c r="AZ79">
        <v>750</v>
      </c>
      <c r="BA79">
        <v>2319</v>
      </c>
      <c r="BB79">
        <v>94</v>
      </c>
      <c r="BC79">
        <v>1168</v>
      </c>
      <c r="BD79">
        <v>1415</v>
      </c>
      <c r="BE79">
        <v>1</v>
      </c>
      <c r="BF79" t="s">
        <v>64</v>
      </c>
      <c r="BG79" t="s">
        <v>65</v>
      </c>
      <c r="BH79" t="s">
        <v>66</v>
      </c>
      <c r="BI79" s="4">
        <f xml:space="preserve"> _2025teamgamelogs[[#This Row],[FGA]] + (0.44 * _2025teamgamelogs[[#This Row],[FTA]]) + _2025teamgamelogs[[#This Row],[TOV]] - _2025teamgamelogs[[#This Row],[OREB]]</f>
        <v>111.96000000000001</v>
      </c>
      <c r="BJ79" s="3">
        <f>_2025teamgamelogs[[#This Row],[TOV]]/_2025teamgamelogs[[#This Row],[POSSESIONS]]</f>
        <v>0.17863522686673811</v>
      </c>
      <c r="BK79" s="4">
        <f>_2025teamgamelogs[[#This Row],[PTS]]/_2025teamgamelogs[[#This Row],[POSSESIONS]]</f>
        <v>1.0182207931404073</v>
      </c>
      <c r="BL79" s="4">
        <f xml:space="preserve"> 100 * _2025teamgamelogs[[#This Row],[POINTS_PER_POSSESSION]]</f>
        <v>101.82207931404072</v>
      </c>
      <c r="BM79" s="4">
        <f xml:space="preserve"> _2025teamgamelogs[[#This Row],[POSSESIONS]] / (_2025teamgamelogs[[#This Row],[MIN]]/48)</f>
        <v>101.3977358490566</v>
      </c>
      <c r="BN79" s="3">
        <f>_2025teamgamelogs[[#This Row],[PTS]] / (2 * (_2025teamgamelogs[[#This Row],[FGA]] + 0.44 * _2025teamgamelogs[[#This Row],[FTA]]))</f>
        <v>0.57599029911075172</v>
      </c>
      <c r="BO79" s="4">
        <f>VLOOKUP(_2025teamgamelogs[[#This Row],[MONTH]], LEAGUE_AVERAGES!$A$2:$B$8, 2, FALSE)</f>
        <v>109.7087350947031</v>
      </c>
      <c r="BP79" s="5">
        <f>VLOOKUP(_2025teamgamelogs[[#This Row],[TEAM_NAME]], LEAGUE_AVERAGES!$A$14:$C$43, 2, FALSE)</f>
        <v>0.37909999999999999</v>
      </c>
      <c r="BQ79" s="5">
        <f>VLOOKUP(_2025teamgamelogs[[#This Row],[TEAM_NAME]], LEAGUE_AVERAGES!$A$14:$C$43, 3, FALSE)</f>
        <v>0.35511904761904761</v>
      </c>
      <c r="BR79" s="5">
        <f>VLOOKUP(_2025teamgamelogs[[#This Row],[TEAM_NAME]], LEAGUE_AVERAGES!$F$14:$H$43, 2, FALSE)</f>
        <v>0.49785000000000013</v>
      </c>
      <c r="BS79" s="5">
        <f>VLOOKUP(_2025teamgamelogs[[#This Row],[TEAM_NAME]], LEAGUE_AVERAGES!$F$14:$H$43, 3, FALSE)</f>
        <v>0.47942857142857148</v>
      </c>
      <c r="BT79" s="5">
        <f>VLOOKUP(_2025teamgamelogs[[#This Row],[TEAM_NAME]], LEAGUE_AVERAGES!$K$14:$M$43, 2, FALSE)</f>
        <v>0.60805571751162091</v>
      </c>
      <c r="BU79" s="5">
        <f>VLOOKUP(_2025teamgamelogs[[#This Row],[TEAM_NAME]], LEAGUE_AVERAGES!$K$14:$M$43, 3, FALSE)</f>
        <v>0.58190704341109034</v>
      </c>
    </row>
    <row r="80" spans="1:73" x14ac:dyDescent="0.2">
      <c r="A80" t="s">
        <v>59</v>
      </c>
      <c r="B80">
        <v>1610612740</v>
      </c>
      <c r="C80" t="s">
        <v>77</v>
      </c>
      <c r="D80" t="s">
        <v>78</v>
      </c>
      <c r="E80">
        <v>22400099</v>
      </c>
      <c r="F80" s="1">
        <v>45592</v>
      </c>
      <c r="G80" t="s">
        <v>159</v>
      </c>
      <c r="H80" t="s">
        <v>70</v>
      </c>
      <c r="I80">
        <v>48</v>
      </c>
      <c r="J80">
        <v>38</v>
      </c>
      <c r="K80">
        <v>88</v>
      </c>
      <c r="L80">
        <v>0.432</v>
      </c>
      <c r="M80">
        <v>8</v>
      </c>
      <c r="N80">
        <v>29</v>
      </c>
      <c r="O80">
        <v>0.27600000000000002</v>
      </c>
      <c r="P80">
        <v>19</v>
      </c>
      <c r="Q80">
        <v>24</v>
      </c>
      <c r="R80">
        <v>0.79200000000000004</v>
      </c>
      <c r="S80">
        <v>15</v>
      </c>
      <c r="T80">
        <v>24</v>
      </c>
      <c r="U80">
        <v>39</v>
      </c>
      <c r="V80">
        <v>24</v>
      </c>
      <c r="W80">
        <v>17</v>
      </c>
      <c r="X80">
        <v>9</v>
      </c>
      <c r="Y80">
        <v>8</v>
      </c>
      <c r="Z80">
        <v>8</v>
      </c>
      <c r="AA80">
        <v>22</v>
      </c>
      <c r="AB80">
        <v>21</v>
      </c>
      <c r="AC80">
        <v>103</v>
      </c>
      <c r="AD80">
        <v>-22</v>
      </c>
      <c r="AE80">
        <v>1</v>
      </c>
      <c r="AF80">
        <v>1231</v>
      </c>
      <c r="AG80">
        <v>1231</v>
      </c>
      <c r="AH80">
        <v>1231</v>
      </c>
      <c r="AI80">
        <v>121</v>
      </c>
      <c r="AJ80">
        <v>1796</v>
      </c>
      <c r="AK80">
        <v>1314</v>
      </c>
      <c r="AL80">
        <v>1820</v>
      </c>
      <c r="AM80">
        <v>2251</v>
      </c>
      <c r="AN80">
        <v>2163</v>
      </c>
      <c r="AO80">
        <v>2103</v>
      </c>
      <c r="AP80">
        <v>756</v>
      </c>
      <c r="AQ80">
        <v>791</v>
      </c>
      <c r="AR80">
        <v>1160</v>
      </c>
      <c r="AS80">
        <v>332</v>
      </c>
      <c r="AT80">
        <v>2333</v>
      </c>
      <c r="AU80">
        <v>1833</v>
      </c>
      <c r="AV80">
        <v>1570</v>
      </c>
      <c r="AW80">
        <v>1759</v>
      </c>
      <c r="AX80">
        <v>797</v>
      </c>
      <c r="AY80">
        <v>187</v>
      </c>
      <c r="AZ80">
        <v>2116</v>
      </c>
      <c r="BA80">
        <v>1887</v>
      </c>
      <c r="BB80">
        <v>575</v>
      </c>
      <c r="BC80">
        <v>1945</v>
      </c>
      <c r="BD80">
        <v>2251</v>
      </c>
      <c r="BE80">
        <v>1</v>
      </c>
      <c r="BF80" t="s">
        <v>71</v>
      </c>
      <c r="BG80" t="s">
        <v>65</v>
      </c>
      <c r="BH80" t="s">
        <v>66</v>
      </c>
      <c r="BI80" s="4">
        <f xml:space="preserve"> _2025teamgamelogs[[#This Row],[FGA]] + (0.44 * _2025teamgamelogs[[#This Row],[FTA]]) + _2025teamgamelogs[[#This Row],[TOV]] - _2025teamgamelogs[[#This Row],[OREB]]</f>
        <v>100.56</v>
      </c>
      <c r="BJ80" s="3">
        <f>_2025teamgamelogs[[#This Row],[TOV]]/_2025teamgamelogs[[#This Row],[POSSESIONS]]</f>
        <v>0.16905330151153539</v>
      </c>
      <c r="BK80" s="4">
        <f>_2025teamgamelogs[[#This Row],[PTS]]/_2025teamgamelogs[[#This Row],[POSSESIONS]]</f>
        <v>1.024264120922832</v>
      </c>
      <c r="BL80" s="4">
        <f xml:space="preserve"> 100 * _2025teamgamelogs[[#This Row],[POINTS_PER_POSSESSION]]</f>
        <v>102.4264120922832</v>
      </c>
      <c r="BM80" s="4">
        <f xml:space="preserve"> _2025teamgamelogs[[#This Row],[POSSESIONS]] / (_2025teamgamelogs[[#This Row],[MIN]]/48)</f>
        <v>100.56</v>
      </c>
      <c r="BN80" s="3">
        <f>_2025teamgamelogs[[#This Row],[PTS]] / (2 * (_2025teamgamelogs[[#This Row],[FGA]] + 0.44 * _2025teamgamelogs[[#This Row],[FTA]]))</f>
        <v>0.52252435064935066</v>
      </c>
      <c r="BO80" s="4">
        <f>VLOOKUP(_2025teamgamelogs[[#This Row],[MONTH]], LEAGUE_AVERAGES!$A$2:$B$8, 2, FALSE)</f>
        <v>109.7087350947031</v>
      </c>
      <c r="BP80" s="5">
        <f>VLOOKUP(_2025teamgamelogs[[#This Row],[TEAM_NAME]], LEAGUE_AVERAGES!$A$14:$C$43, 2, FALSE)</f>
        <v>0.35068292682926827</v>
      </c>
      <c r="BQ80" s="5">
        <f>VLOOKUP(_2025teamgamelogs[[#This Row],[TEAM_NAME]], LEAGUE_AVERAGES!$A$14:$C$43, 3, FALSE)</f>
        <v>0.33902439024390252</v>
      </c>
      <c r="BR80" s="5">
        <f>VLOOKUP(_2025teamgamelogs[[#This Row],[TEAM_NAME]], LEAGUE_AVERAGES!$F$14:$H$43, 2, FALSE)</f>
        <v>0.44770731707317085</v>
      </c>
      <c r="BS80" s="5">
        <f>VLOOKUP(_2025teamgamelogs[[#This Row],[TEAM_NAME]], LEAGUE_AVERAGES!$F$14:$H$43, 3, FALSE)</f>
        <v>0.45721951219512191</v>
      </c>
      <c r="BT80" s="5">
        <f>VLOOKUP(_2025teamgamelogs[[#This Row],[TEAM_NAME]], LEAGUE_AVERAGES!$K$14:$M$43, 2, FALSE)</f>
        <v>0.55230036801172144</v>
      </c>
      <c r="BU80" s="5">
        <f>VLOOKUP(_2025teamgamelogs[[#This Row],[TEAM_NAME]], LEAGUE_AVERAGES!$K$14:$M$43, 3, FALSE)</f>
        <v>0.55239725408654039</v>
      </c>
    </row>
    <row r="81" spans="1:73" x14ac:dyDescent="0.2">
      <c r="A81" t="s">
        <v>59</v>
      </c>
      <c r="B81">
        <v>1610612746</v>
      </c>
      <c r="C81" t="s">
        <v>131</v>
      </c>
      <c r="D81" t="s">
        <v>132</v>
      </c>
      <c r="E81">
        <v>22400101</v>
      </c>
      <c r="F81" s="1">
        <v>45592</v>
      </c>
      <c r="G81" t="s">
        <v>202</v>
      </c>
      <c r="H81" t="s">
        <v>63</v>
      </c>
      <c r="I81">
        <v>48</v>
      </c>
      <c r="J81">
        <v>42</v>
      </c>
      <c r="K81">
        <v>90</v>
      </c>
      <c r="L81">
        <v>0.46700000000000003</v>
      </c>
      <c r="M81">
        <v>10</v>
      </c>
      <c r="N81">
        <v>32</v>
      </c>
      <c r="O81">
        <v>0.313</v>
      </c>
      <c r="P81">
        <v>18</v>
      </c>
      <c r="Q81">
        <v>23</v>
      </c>
      <c r="R81">
        <v>0.78300000000000003</v>
      </c>
      <c r="S81">
        <v>14</v>
      </c>
      <c r="T81">
        <v>34</v>
      </c>
      <c r="U81">
        <v>48</v>
      </c>
      <c r="V81">
        <v>27</v>
      </c>
      <c r="W81">
        <v>18</v>
      </c>
      <c r="X81">
        <v>11</v>
      </c>
      <c r="Y81">
        <v>2</v>
      </c>
      <c r="Z81">
        <v>5</v>
      </c>
      <c r="AA81">
        <v>21</v>
      </c>
      <c r="AB81">
        <v>22</v>
      </c>
      <c r="AC81">
        <v>112</v>
      </c>
      <c r="AD81">
        <v>8</v>
      </c>
      <c r="AE81">
        <v>1</v>
      </c>
      <c r="AF81">
        <v>1</v>
      </c>
      <c r="AG81">
        <v>1</v>
      </c>
      <c r="AH81">
        <v>1</v>
      </c>
      <c r="AI81">
        <v>121</v>
      </c>
      <c r="AJ81">
        <v>1068</v>
      </c>
      <c r="AK81">
        <v>1029</v>
      </c>
      <c r="AL81">
        <v>1245</v>
      </c>
      <c r="AM81">
        <v>1891</v>
      </c>
      <c r="AN81">
        <v>1863</v>
      </c>
      <c r="AO81">
        <v>1774</v>
      </c>
      <c r="AP81">
        <v>889</v>
      </c>
      <c r="AQ81">
        <v>899</v>
      </c>
      <c r="AR81">
        <v>1256</v>
      </c>
      <c r="AS81">
        <v>466</v>
      </c>
      <c r="AT81">
        <v>926</v>
      </c>
      <c r="AU81">
        <v>604</v>
      </c>
      <c r="AV81">
        <v>1013</v>
      </c>
      <c r="AW81">
        <v>1953</v>
      </c>
      <c r="AX81">
        <v>346</v>
      </c>
      <c r="AY81">
        <v>2078</v>
      </c>
      <c r="AZ81">
        <v>1188</v>
      </c>
      <c r="BA81">
        <v>1694</v>
      </c>
      <c r="BB81">
        <v>416</v>
      </c>
      <c r="BC81">
        <v>1331</v>
      </c>
      <c r="BD81">
        <v>727</v>
      </c>
      <c r="BE81">
        <v>1</v>
      </c>
      <c r="BF81" t="s">
        <v>71</v>
      </c>
      <c r="BG81" t="s">
        <v>65</v>
      </c>
      <c r="BH81" t="s">
        <v>66</v>
      </c>
      <c r="BI81" s="4">
        <f xml:space="preserve"> _2025teamgamelogs[[#This Row],[FGA]] + (0.44 * _2025teamgamelogs[[#This Row],[FTA]]) + _2025teamgamelogs[[#This Row],[TOV]] - _2025teamgamelogs[[#This Row],[OREB]]</f>
        <v>104.12</v>
      </c>
      <c r="BJ81" s="3">
        <f>_2025teamgamelogs[[#This Row],[TOV]]/_2025teamgamelogs[[#This Row],[POSSESIONS]]</f>
        <v>0.17287744909719555</v>
      </c>
      <c r="BK81" s="4">
        <f>_2025teamgamelogs[[#This Row],[PTS]]/_2025teamgamelogs[[#This Row],[POSSESIONS]]</f>
        <v>1.0756819054936611</v>
      </c>
      <c r="BL81" s="4">
        <f xml:space="preserve"> 100 * _2025teamgamelogs[[#This Row],[POINTS_PER_POSSESSION]]</f>
        <v>107.56819054936611</v>
      </c>
      <c r="BM81" s="4">
        <f xml:space="preserve"> _2025teamgamelogs[[#This Row],[POSSESIONS]] / (_2025teamgamelogs[[#This Row],[MIN]]/48)</f>
        <v>104.12</v>
      </c>
      <c r="BN81" s="3">
        <f>_2025teamgamelogs[[#This Row],[PTS]] / (2 * (_2025teamgamelogs[[#This Row],[FGA]] + 0.44 * _2025teamgamelogs[[#This Row],[FTA]]))</f>
        <v>0.55932880543347985</v>
      </c>
      <c r="BO81" s="4">
        <f>VLOOKUP(_2025teamgamelogs[[#This Row],[MONTH]], LEAGUE_AVERAGES!$A$2:$B$8, 2, FALSE)</f>
        <v>109.7087350947031</v>
      </c>
      <c r="BP81" s="5">
        <f>VLOOKUP(_2025teamgamelogs[[#This Row],[TEAM_NAME]], LEAGUE_AVERAGES!$A$14:$C$43, 2, FALSE)</f>
        <v>0.38978048780487806</v>
      </c>
      <c r="BQ81" s="5">
        <f>VLOOKUP(_2025teamgamelogs[[#This Row],[TEAM_NAME]], LEAGUE_AVERAGES!$A$14:$C$43, 3, FALSE)</f>
        <v>0.36475609756097566</v>
      </c>
      <c r="BR81" s="5">
        <f>VLOOKUP(_2025teamgamelogs[[#This Row],[TEAM_NAME]], LEAGUE_AVERAGES!$F$14:$H$43, 2, FALSE)</f>
        <v>0.49036585365853652</v>
      </c>
      <c r="BS81" s="5">
        <f>VLOOKUP(_2025teamgamelogs[[#This Row],[TEAM_NAME]], LEAGUE_AVERAGES!$F$14:$H$43, 3, FALSE)</f>
        <v>0.47582926829268285</v>
      </c>
      <c r="BT81" s="5">
        <f>VLOOKUP(_2025teamgamelogs[[#This Row],[TEAM_NAME]], LEAGUE_AVERAGES!$K$14:$M$43, 2, FALSE)</f>
        <v>0.59895938905835644</v>
      </c>
      <c r="BU81" s="5">
        <f>VLOOKUP(_2025teamgamelogs[[#This Row],[TEAM_NAME]], LEAGUE_AVERAGES!$K$14:$M$43, 3, FALSE)</f>
        <v>0.58126724036545818</v>
      </c>
    </row>
    <row r="82" spans="1:73" x14ac:dyDescent="0.2">
      <c r="A82" t="s">
        <v>59</v>
      </c>
      <c r="B82">
        <v>1610612760</v>
      </c>
      <c r="C82" t="s">
        <v>137</v>
      </c>
      <c r="D82" t="s">
        <v>138</v>
      </c>
      <c r="E82">
        <v>22400100</v>
      </c>
      <c r="F82" s="1">
        <v>45592</v>
      </c>
      <c r="G82" t="s">
        <v>203</v>
      </c>
      <c r="H82" t="s">
        <v>63</v>
      </c>
      <c r="I82">
        <v>48</v>
      </c>
      <c r="J82">
        <v>44</v>
      </c>
      <c r="K82">
        <v>89</v>
      </c>
      <c r="L82">
        <v>0.49399999999999999</v>
      </c>
      <c r="M82">
        <v>16</v>
      </c>
      <c r="N82">
        <v>40</v>
      </c>
      <c r="O82">
        <v>0.4</v>
      </c>
      <c r="P82">
        <v>24</v>
      </c>
      <c r="Q82">
        <v>32</v>
      </c>
      <c r="R82">
        <v>0.75</v>
      </c>
      <c r="S82">
        <v>11</v>
      </c>
      <c r="T82">
        <v>34</v>
      </c>
      <c r="U82">
        <v>45</v>
      </c>
      <c r="V82">
        <v>26</v>
      </c>
      <c r="W82">
        <v>10</v>
      </c>
      <c r="X82">
        <v>13</v>
      </c>
      <c r="Y82">
        <v>12</v>
      </c>
      <c r="Z82">
        <v>4</v>
      </c>
      <c r="AA82">
        <v>23</v>
      </c>
      <c r="AB82">
        <v>23</v>
      </c>
      <c r="AC82">
        <v>128</v>
      </c>
      <c r="AD82">
        <v>24</v>
      </c>
      <c r="AE82">
        <v>1</v>
      </c>
      <c r="AF82">
        <v>1</v>
      </c>
      <c r="AG82">
        <v>1</v>
      </c>
      <c r="AH82">
        <v>1</v>
      </c>
      <c r="AI82">
        <v>121</v>
      </c>
      <c r="AJ82">
        <v>703</v>
      </c>
      <c r="AK82">
        <v>1176</v>
      </c>
      <c r="AL82">
        <v>766</v>
      </c>
      <c r="AM82">
        <v>567</v>
      </c>
      <c r="AN82">
        <v>795</v>
      </c>
      <c r="AO82">
        <v>723</v>
      </c>
      <c r="AP82">
        <v>238</v>
      </c>
      <c r="AQ82">
        <v>163</v>
      </c>
      <c r="AR82">
        <v>1525</v>
      </c>
      <c r="AS82">
        <v>1051</v>
      </c>
      <c r="AT82">
        <v>926</v>
      </c>
      <c r="AU82">
        <v>976</v>
      </c>
      <c r="AV82">
        <v>1195</v>
      </c>
      <c r="AW82">
        <v>264</v>
      </c>
      <c r="AX82">
        <v>137</v>
      </c>
      <c r="AY82">
        <v>18</v>
      </c>
      <c r="AZ82">
        <v>750</v>
      </c>
      <c r="BA82">
        <v>2046</v>
      </c>
      <c r="BB82">
        <v>300</v>
      </c>
      <c r="BC82">
        <v>299</v>
      </c>
      <c r="BD82">
        <v>150</v>
      </c>
      <c r="BE82">
        <v>1</v>
      </c>
      <c r="BF82" t="s">
        <v>64</v>
      </c>
      <c r="BG82" t="s">
        <v>65</v>
      </c>
      <c r="BH82" t="s">
        <v>66</v>
      </c>
      <c r="BI82" s="4">
        <f xml:space="preserve"> _2025teamgamelogs[[#This Row],[FGA]] + (0.44 * _2025teamgamelogs[[#This Row],[FTA]]) + _2025teamgamelogs[[#This Row],[TOV]] - _2025teamgamelogs[[#This Row],[OREB]]</f>
        <v>102.08</v>
      </c>
      <c r="BJ82" s="3">
        <f>_2025teamgamelogs[[#This Row],[TOV]]/_2025teamgamelogs[[#This Row],[POSSESIONS]]</f>
        <v>9.7962382445141064E-2</v>
      </c>
      <c r="BK82" s="4">
        <f>_2025teamgamelogs[[#This Row],[PTS]]/_2025teamgamelogs[[#This Row],[POSSESIONS]]</f>
        <v>1.2539184952978057</v>
      </c>
      <c r="BL82" s="4">
        <f xml:space="preserve"> 100 * _2025teamgamelogs[[#This Row],[POINTS_PER_POSSESSION]]</f>
        <v>125.39184952978057</v>
      </c>
      <c r="BM82" s="4">
        <f xml:space="preserve"> _2025teamgamelogs[[#This Row],[POSSESIONS]] / (_2025teamgamelogs[[#This Row],[MIN]]/48)</f>
        <v>102.08</v>
      </c>
      <c r="BN82" s="3">
        <f>_2025teamgamelogs[[#This Row],[PTS]] / (2 * (_2025teamgamelogs[[#This Row],[FGA]] + 0.44 * _2025teamgamelogs[[#This Row],[FTA]]))</f>
        <v>0.62087698874660457</v>
      </c>
      <c r="BO82" s="4">
        <f>VLOOKUP(_2025teamgamelogs[[#This Row],[MONTH]], LEAGUE_AVERAGES!$A$2:$B$8, 2, FALSE)</f>
        <v>109.7087350947031</v>
      </c>
      <c r="BP82" s="5">
        <f>VLOOKUP(_2025teamgamelogs[[#This Row],[TEAM_NAME]], LEAGUE_AVERAGES!$A$14:$C$43, 2, FALSE)</f>
        <v>0.38229268292682927</v>
      </c>
      <c r="BQ82" s="5">
        <f>VLOOKUP(_2025teamgamelogs[[#This Row],[TEAM_NAME]], LEAGUE_AVERAGES!$A$14:$C$43, 3, FALSE)</f>
        <v>0.36500000000000005</v>
      </c>
      <c r="BR82" s="5">
        <f>VLOOKUP(_2025teamgamelogs[[#This Row],[TEAM_NAME]], LEAGUE_AVERAGES!$F$14:$H$43, 2, FALSE)</f>
        <v>0.48607317073170736</v>
      </c>
      <c r="BS82" s="5">
        <f>VLOOKUP(_2025teamgamelogs[[#This Row],[TEAM_NAME]], LEAGUE_AVERAGES!$F$14:$H$43, 3, FALSE)</f>
        <v>0.4780731707317073</v>
      </c>
      <c r="BT82" s="5">
        <f>VLOOKUP(_2025teamgamelogs[[#This Row],[TEAM_NAME]], LEAGUE_AVERAGES!$K$14:$M$43, 2, FALSE)</f>
        <v>0.59971838422440138</v>
      </c>
      <c r="BU82" s="5">
        <f>VLOOKUP(_2025teamgamelogs[[#This Row],[TEAM_NAME]], LEAGUE_AVERAGES!$K$14:$M$43, 3, FALSE)</f>
        <v>0.58679992881439635</v>
      </c>
    </row>
    <row r="83" spans="1:73" x14ac:dyDescent="0.2">
      <c r="A83" t="s">
        <v>59</v>
      </c>
      <c r="B83">
        <v>1610612749</v>
      </c>
      <c r="C83" t="s">
        <v>113</v>
      </c>
      <c r="D83" t="s">
        <v>114</v>
      </c>
      <c r="E83">
        <v>22400098</v>
      </c>
      <c r="F83" s="1">
        <v>45592</v>
      </c>
      <c r="G83" t="s">
        <v>204</v>
      </c>
      <c r="H83" t="s">
        <v>70</v>
      </c>
      <c r="I83">
        <v>48</v>
      </c>
      <c r="J83">
        <v>33</v>
      </c>
      <c r="K83">
        <v>74</v>
      </c>
      <c r="L83">
        <v>0.44600000000000001</v>
      </c>
      <c r="M83">
        <v>10</v>
      </c>
      <c r="N83">
        <v>33</v>
      </c>
      <c r="O83">
        <v>0.30299999999999999</v>
      </c>
      <c r="P83">
        <v>26</v>
      </c>
      <c r="Q83">
        <v>31</v>
      </c>
      <c r="R83">
        <v>0.83899999999999997</v>
      </c>
      <c r="S83">
        <v>7</v>
      </c>
      <c r="T83">
        <v>36</v>
      </c>
      <c r="U83">
        <v>43</v>
      </c>
      <c r="V83">
        <v>20</v>
      </c>
      <c r="W83">
        <v>18</v>
      </c>
      <c r="X83">
        <v>7</v>
      </c>
      <c r="Y83">
        <v>3</v>
      </c>
      <c r="Z83">
        <v>3</v>
      </c>
      <c r="AA83">
        <v>17</v>
      </c>
      <c r="AB83">
        <v>26</v>
      </c>
      <c r="AC83">
        <v>102</v>
      </c>
      <c r="AD83">
        <v>-13</v>
      </c>
      <c r="AE83">
        <v>1</v>
      </c>
      <c r="AF83">
        <v>1231</v>
      </c>
      <c r="AG83">
        <v>1231</v>
      </c>
      <c r="AH83">
        <v>1231</v>
      </c>
      <c r="AI83">
        <v>121</v>
      </c>
      <c r="AJ83">
        <v>2321</v>
      </c>
      <c r="AK83">
        <v>2419</v>
      </c>
      <c r="AL83">
        <v>1599</v>
      </c>
      <c r="AM83">
        <v>1891</v>
      </c>
      <c r="AN83">
        <v>1749</v>
      </c>
      <c r="AO83">
        <v>1863</v>
      </c>
      <c r="AP83">
        <v>133</v>
      </c>
      <c r="AQ83">
        <v>202</v>
      </c>
      <c r="AR83">
        <v>685</v>
      </c>
      <c r="AS83">
        <v>2024</v>
      </c>
      <c r="AT83">
        <v>640</v>
      </c>
      <c r="AU83">
        <v>1282</v>
      </c>
      <c r="AV83">
        <v>2163</v>
      </c>
      <c r="AW83">
        <v>1953</v>
      </c>
      <c r="AX83">
        <v>1360</v>
      </c>
      <c r="AY83">
        <v>1712</v>
      </c>
      <c r="AZ83">
        <v>384</v>
      </c>
      <c r="BA83">
        <v>792</v>
      </c>
      <c r="BB83">
        <v>94</v>
      </c>
      <c r="BC83">
        <v>2003</v>
      </c>
      <c r="BD83">
        <v>1945</v>
      </c>
      <c r="BE83">
        <v>1</v>
      </c>
      <c r="BF83" t="s">
        <v>71</v>
      </c>
      <c r="BG83" t="s">
        <v>65</v>
      </c>
      <c r="BH83" t="s">
        <v>66</v>
      </c>
      <c r="BI83" s="4">
        <f xml:space="preserve"> _2025teamgamelogs[[#This Row],[FGA]] + (0.44 * _2025teamgamelogs[[#This Row],[FTA]]) + _2025teamgamelogs[[#This Row],[TOV]] - _2025teamgamelogs[[#This Row],[OREB]]</f>
        <v>98.64</v>
      </c>
      <c r="BJ83" s="3">
        <f>_2025teamgamelogs[[#This Row],[TOV]]/_2025teamgamelogs[[#This Row],[POSSESIONS]]</f>
        <v>0.18248175182481752</v>
      </c>
      <c r="BK83" s="4">
        <f>_2025teamgamelogs[[#This Row],[PTS]]/_2025teamgamelogs[[#This Row],[POSSESIONS]]</f>
        <v>1.0340632603406326</v>
      </c>
      <c r="BL83" s="4">
        <f xml:space="preserve"> 100 * _2025teamgamelogs[[#This Row],[POINTS_PER_POSSESSION]]</f>
        <v>103.40632603406326</v>
      </c>
      <c r="BM83" s="4">
        <f xml:space="preserve"> _2025teamgamelogs[[#This Row],[POSSESIONS]] / (_2025teamgamelogs[[#This Row],[MIN]]/48)</f>
        <v>98.64</v>
      </c>
      <c r="BN83" s="3">
        <f>_2025teamgamelogs[[#This Row],[PTS]] / (2 * (_2025teamgamelogs[[#This Row],[FGA]] + 0.44 * _2025teamgamelogs[[#This Row],[FTA]]))</f>
        <v>0.58192606115928802</v>
      </c>
      <c r="BO83" s="4">
        <f>VLOOKUP(_2025teamgamelogs[[#This Row],[MONTH]], LEAGUE_AVERAGES!$A$2:$B$8, 2, FALSE)</f>
        <v>109.7087350947031</v>
      </c>
      <c r="BP83" s="5">
        <f>VLOOKUP(_2025teamgamelogs[[#This Row],[TEAM_NAME]], LEAGUE_AVERAGES!$A$14:$C$43, 2, FALSE)</f>
        <v>0.4062926829268293</v>
      </c>
      <c r="BQ83" s="5">
        <f>VLOOKUP(_2025teamgamelogs[[#This Row],[TEAM_NAME]], LEAGUE_AVERAGES!$A$14:$C$43, 3, FALSE)</f>
        <v>0.36926829268292688</v>
      </c>
      <c r="BR83" s="5">
        <f>VLOOKUP(_2025teamgamelogs[[#This Row],[TEAM_NAME]], LEAGUE_AVERAGES!$F$14:$H$43, 2, FALSE)</f>
        <v>0.49804878048780482</v>
      </c>
      <c r="BS83" s="5">
        <f>VLOOKUP(_2025teamgamelogs[[#This Row],[TEAM_NAME]], LEAGUE_AVERAGES!$F$14:$H$43, 3, FALSE)</f>
        <v>0.47917073170731711</v>
      </c>
      <c r="BT83" s="5">
        <f>VLOOKUP(_2025teamgamelogs[[#This Row],[TEAM_NAME]], LEAGUE_AVERAGES!$K$14:$M$43, 2, FALSE)</f>
        <v>0.61475494156948829</v>
      </c>
      <c r="BU83" s="5">
        <f>VLOOKUP(_2025teamgamelogs[[#This Row],[TEAM_NAME]], LEAGUE_AVERAGES!$K$14:$M$43, 3, FALSE)</f>
        <v>0.58586037801226176</v>
      </c>
    </row>
    <row r="84" spans="1:73" x14ac:dyDescent="0.2">
      <c r="A84" t="s">
        <v>59</v>
      </c>
      <c r="B84">
        <v>1610612737</v>
      </c>
      <c r="C84" t="s">
        <v>92</v>
      </c>
      <c r="D84" t="s">
        <v>93</v>
      </c>
      <c r="E84">
        <v>22400103</v>
      </c>
      <c r="F84" s="1">
        <v>45593</v>
      </c>
      <c r="G84" t="s">
        <v>205</v>
      </c>
      <c r="H84" t="s">
        <v>70</v>
      </c>
      <c r="I84">
        <v>48</v>
      </c>
      <c r="J84">
        <v>39</v>
      </c>
      <c r="K84">
        <v>81</v>
      </c>
      <c r="L84">
        <v>0.48099999999999998</v>
      </c>
      <c r="M84">
        <v>15</v>
      </c>
      <c r="N84">
        <v>40</v>
      </c>
      <c r="O84">
        <v>0.375</v>
      </c>
      <c r="P84">
        <v>26</v>
      </c>
      <c r="Q84">
        <v>36</v>
      </c>
      <c r="R84">
        <v>0.72199999999999998</v>
      </c>
      <c r="S84">
        <v>6</v>
      </c>
      <c r="T84">
        <v>33</v>
      </c>
      <c r="U84">
        <v>39</v>
      </c>
      <c r="V84">
        <v>32</v>
      </c>
      <c r="W84">
        <v>16</v>
      </c>
      <c r="X84">
        <v>12</v>
      </c>
      <c r="Y84">
        <v>7</v>
      </c>
      <c r="Z84">
        <v>3</v>
      </c>
      <c r="AA84">
        <v>22</v>
      </c>
      <c r="AB84">
        <v>25</v>
      </c>
      <c r="AC84">
        <v>119</v>
      </c>
      <c r="AD84">
        <v>-2</v>
      </c>
      <c r="AE84">
        <v>1</v>
      </c>
      <c r="AF84">
        <v>1231</v>
      </c>
      <c r="AG84">
        <v>1231</v>
      </c>
      <c r="AH84">
        <v>1231</v>
      </c>
      <c r="AI84">
        <v>121</v>
      </c>
      <c r="AJ84">
        <v>1609</v>
      </c>
      <c r="AK84">
        <v>2117</v>
      </c>
      <c r="AL84">
        <v>991</v>
      </c>
      <c r="AM84">
        <v>733</v>
      </c>
      <c r="AN84">
        <v>795</v>
      </c>
      <c r="AO84">
        <v>1024</v>
      </c>
      <c r="AP84">
        <v>133</v>
      </c>
      <c r="AQ84">
        <v>62</v>
      </c>
      <c r="AR84">
        <v>1787</v>
      </c>
      <c r="AS84">
        <v>2189</v>
      </c>
      <c r="AT84">
        <v>1131</v>
      </c>
      <c r="AU84">
        <v>1833</v>
      </c>
      <c r="AV84">
        <v>322</v>
      </c>
      <c r="AW84">
        <v>1583</v>
      </c>
      <c r="AX84">
        <v>217</v>
      </c>
      <c r="AY84">
        <v>346</v>
      </c>
      <c r="AZ84">
        <v>384</v>
      </c>
      <c r="BA84">
        <v>1887</v>
      </c>
      <c r="BB84">
        <v>143</v>
      </c>
      <c r="BC84">
        <v>798</v>
      </c>
      <c r="BD84">
        <v>1286</v>
      </c>
      <c r="BE84">
        <v>1</v>
      </c>
      <c r="BF84" t="s">
        <v>64</v>
      </c>
      <c r="BG84" t="s">
        <v>65</v>
      </c>
      <c r="BH84" t="s">
        <v>66</v>
      </c>
      <c r="BI84" s="4">
        <f xml:space="preserve"> _2025teamgamelogs[[#This Row],[FGA]] + (0.44 * _2025teamgamelogs[[#This Row],[FTA]]) + _2025teamgamelogs[[#This Row],[TOV]] - _2025teamgamelogs[[#This Row],[OREB]]</f>
        <v>106.84</v>
      </c>
      <c r="BJ84" s="3">
        <f>_2025teamgamelogs[[#This Row],[TOV]]/_2025teamgamelogs[[#This Row],[POSSESIONS]]</f>
        <v>0.1497566454511419</v>
      </c>
      <c r="BK84" s="4">
        <f>_2025teamgamelogs[[#This Row],[PTS]]/_2025teamgamelogs[[#This Row],[POSSESIONS]]</f>
        <v>1.1138150505428679</v>
      </c>
      <c r="BL84" s="4">
        <f xml:space="preserve"> 100 * _2025teamgamelogs[[#This Row],[POINTS_PER_POSSESSION]]</f>
        <v>111.38150505428679</v>
      </c>
      <c r="BM84" s="4">
        <f xml:space="preserve"> _2025teamgamelogs[[#This Row],[POSSESIONS]] / (_2025teamgamelogs[[#This Row],[MIN]]/48)</f>
        <v>106.84</v>
      </c>
      <c r="BN84" s="3">
        <f>_2025teamgamelogs[[#This Row],[PTS]] / (2 * (_2025teamgamelogs[[#This Row],[FGA]] + 0.44 * _2025teamgamelogs[[#This Row],[FTA]]))</f>
        <v>0.61441553077240807</v>
      </c>
      <c r="BO84" s="4">
        <f>VLOOKUP(_2025teamgamelogs[[#This Row],[MONTH]], LEAGUE_AVERAGES!$A$2:$B$8, 2, FALSE)</f>
        <v>109.7087350947031</v>
      </c>
      <c r="BP84" s="5">
        <f>VLOOKUP(_2025teamgamelogs[[#This Row],[TEAM_NAME]], LEAGUE_AVERAGES!$A$14:$C$43, 2, FALSE)</f>
        <v>0.35092500000000004</v>
      </c>
      <c r="BQ84" s="5">
        <f>VLOOKUP(_2025teamgamelogs[[#This Row],[TEAM_NAME]], LEAGUE_AVERAGES!$A$14:$C$43, 3, FALSE)</f>
        <v>0.36290476190476195</v>
      </c>
      <c r="BR84" s="5">
        <f>VLOOKUP(_2025teamgamelogs[[#This Row],[TEAM_NAME]], LEAGUE_AVERAGES!$F$14:$H$43, 2, FALSE)</f>
        <v>0.47670000000000012</v>
      </c>
      <c r="BS84" s="5">
        <f>VLOOKUP(_2025teamgamelogs[[#This Row],[TEAM_NAME]], LEAGUE_AVERAGES!$F$14:$H$43, 3, FALSE)</f>
        <v>0.47069047619047621</v>
      </c>
      <c r="BT84" s="5">
        <f>VLOOKUP(_2025teamgamelogs[[#This Row],[TEAM_NAME]], LEAGUE_AVERAGES!$K$14:$M$43, 2, FALSE)</f>
        <v>0.58493933923263275</v>
      </c>
      <c r="BU84" s="5">
        <f>VLOOKUP(_2025teamgamelogs[[#This Row],[TEAM_NAME]], LEAGUE_AVERAGES!$K$14:$M$43, 3, FALSE)</f>
        <v>0.57722862424766153</v>
      </c>
    </row>
    <row r="85" spans="1:73" x14ac:dyDescent="0.2">
      <c r="A85" t="s">
        <v>59</v>
      </c>
      <c r="B85">
        <v>1610612763</v>
      </c>
      <c r="C85" t="s">
        <v>128</v>
      </c>
      <c r="D85" t="s">
        <v>129</v>
      </c>
      <c r="E85">
        <v>22400108</v>
      </c>
      <c r="F85" s="1">
        <v>45593</v>
      </c>
      <c r="G85" t="s">
        <v>206</v>
      </c>
      <c r="H85" t="s">
        <v>70</v>
      </c>
      <c r="I85">
        <v>48</v>
      </c>
      <c r="J85">
        <v>51</v>
      </c>
      <c r="K85">
        <v>111</v>
      </c>
      <c r="L85">
        <v>0.45900000000000002</v>
      </c>
      <c r="M85">
        <v>14</v>
      </c>
      <c r="N85">
        <v>43</v>
      </c>
      <c r="O85">
        <v>0.32600000000000001</v>
      </c>
      <c r="P85">
        <v>7</v>
      </c>
      <c r="Q85">
        <v>13</v>
      </c>
      <c r="R85">
        <v>0.53800000000000003</v>
      </c>
      <c r="S85">
        <v>18</v>
      </c>
      <c r="T85">
        <v>42</v>
      </c>
      <c r="U85">
        <v>60</v>
      </c>
      <c r="V85">
        <v>37</v>
      </c>
      <c r="W85">
        <v>10</v>
      </c>
      <c r="X85">
        <v>5</v>
      </c>
      <c r="Y85">
        <v>9</v>
      </c>
      <c r="Z85">
        <v>6</v>
      </c>
      <c r="AA85">
        <v>21</v>
      </c>
      <c r="AB85">
        <v>15</v>
      </c>
      <c r="AC85">
        <v>123</v>
      </c>
      <c r="AD85">
        <v>-3</v>
      </c>
      <c r="AE85">
        <v>1</v>
      </c>
      <c r="AF85">
        <v>1231</v>
      </c>
      <c r="AG85">
        <v>1231</v>
      </c>
      <c r="AH85">
        <v>1231</v>
      </c>
      <c r="AI85">
        <v>121</v>
      </c>
      <c r="AJ85">
        <v>94</v>
      </c>
      <c r="AK85">
        <v>6</v>
      </c>
      <c r="AL85">
        <v>1393</v>
      </c>
      <c r="AM85">
        <v>934</v>
      </c>
      <c r="AN85">
        <v>471</v>
      </c>
      <c r="AO85">
        <v>1599</v>
      </c>
      <c r="AP85">
        <v>2380</v>
      </c>
      <c r="AQ85">
        <v>2188</v>
      </c>
      <c r="AR85">
        <v>2424</v>
      </c>
      <c r="AS85">
        <v>100</v>
      </c>
      <c r="AT85">
        <v>105</v>
      </c>
      <c r="AU85">
        <v>32</v>
      </c>
      <c r="AV85">
        <v>68</v>
      </c>
      <c r="AW85">
        <v>264</v>
      </c>
      <c r="AX85">
        <v>1998</v>
      </c>
      <c r="AY85">
        <v>109</v>
      </c>
      <c r="AZ85">
        <v>1573</v>
      </c>
      <c r="BA85">
        <v>1694</v>
      </c>
      <c r="BB85">
        <v>1892</v>
      </c>
      <c r="BC85">
        <v>549</v>
      </c>
      <c r="BD85">
        <v>1356</v>
      </c>
      <c r="BE85">
        <v>1</v>
      </c>
      <c r="BF85" t="s">
        <v>64</v>
      </c>
      <c r="BG85" t="s">
        <v>65</v>
      </c>
      <c r="BH85" t="s">
        <v>66</v>
      </c>
      <c r="BI85" s="4">
        <f xml:space="preserve"> _2025teamgamelogs[[#This Row],[FGA]] + (0.44 * _2025teamgamelogs[[#This Row],[FTA]]) + _2025teamgamelogs[[#This Row],[TOV]] - _2025teamgamelogs[[#This Row],[OREB]]</f>
        <v>108.72</v>
      </c>
      <c r="BJ85" s="3">
        <f>_2025teamgamelogs[[#This Row],[TOV]]/_2025teamgamelogs[[#This Row],[POSSESIONS]]</f>
        <v>9.1979396615158207E-2</v>
      </c>
      <c r="BK85" s="4">
        <f>_2025teamgamelogs[[#This Row],[PTS]]/_2025teamgamelogs[[#This Row],[POSSESIONS]]</f>
        <v>1.131346578366446</v>
      </c>
      <c r="BL85" s="4">
        <f xml:space="preserve"> 100 * _2025teamgamelogs[[#This Row],[POINTS_PER_POSSESSION]]</f>
        <v>113.13465783664461</v>
      </c>
      <c r="BM85" s="4">
        <f xml:space="preserve"> _2025teamgamelogs[[#This Row],[POSSESIONS]] / (_2025teamgamelogs[[#This Row],[MIN]]/48)</f>
        <v>108.72</v>
      </c>
      <c r="BN85" s="3">
        <f>_2025teamgamelogs[[#This Row],[PTS]] / (2 * (_2025teamgamelogs[[#This Row],[FGA]] + 0.44 * _2025teamgamelogs[[#This Row],[FTA]]))</f>
        <v>0.52690198766278273</v>
      </c>
      <c r="BO85" s="4">
        <f>VLOOKUP(_2025teamgamelogs[[#This Row],[MONTH]], LEAGUE_AVERAGES!$A$2:$B$8, 2, FALSE)</f>
        <v>109.7087350947031</v>
      </c>
      <c r="BP85" s="5">
        <f>VLOOKUP(_2025teamgamelogs[[#This Row],[TEAM_NAME]], LEAGUE_AVERAGES!$A$14:$C$43, 2, FALSE)</f>
        <v>0.36546341463414628</v>
      </c>
      <c r="BQ85" s="5">
        <f>VLOOKUP(_2025teamgamelogs[[#This Row],[TEAM_NAME]], LEAGUE_AVERAGES!$A$14:$C$43, 3, FALSE)</f>
        <v>0.36639024390243902</v>
      </c>
      <c r="BR85" s="5">
        <f>VLOOKUP(_2025teamgamelogs[[#This Row],[TEAM_NAME]], LEAGUE_AVERAGES!$F$14:$H$43, 2, FALSE)</f>
        <v>0.48997560975609772</v>
      </c>
      <c r="BS85" s="5">
        <f>VLOOKUP(_2025teamgamelogs[[#This Row],[TEAM_NAME]], LEAGUE_AVERAGES!$F$14:$H$43, 3, FALSE)</f>
        <v>0.46951219512195119</v>
      </c>
      <c r="BT85" s="5">
        <f>VLOOKUP(_2025teamgamelogs[[#This Row],[TEAM_NAME]], LEAGUE_AVERAGES!$K$14:$M$43, 2, FALSE)</f>
        <v>0.59919613060605748</v>
      </c>
      <c r="BU85" s="5">
        <f>VLOOKUP(_2025teamgamelogs[[#This Row],[TEAM_NAME]], LEAGUE_AVERAGES!$K$14:$M$43, 3, FALSE)</f>
        <v>0.57758119053457602</v>
      </c>
    </row>
    <row r="86" spans="1:73" x14ac:dyDescent="0.2">
      <c r="A86" t="s">
        <v>59</v>
      </c>
      <c r="B86">
        <v>1610612761</v>
      </c>
      <c r="C86" t="s">
        <v>95</v>
      </c>
      <c r="D86" t="s">
        <v>96</v>
      </c>
      <c r="E86">
        <v>22400107</v>
      </c>
      <c r="F86" s="1">
        <v>45593</v>
      </c>
      <c r="G86" t="s">
        <v>207</v>
      </c>
      <c r="H86" t="s">
        <v>70</v>
      </c>
      <c r="I86">
        <v>53</v>
      </c>
      <c r="J86">
        <v>49</v>
      </c>
      <c r="K86">
        <v>109</v>
      </c>
      <c r="L86">
        <v>0.45</v>
      </c>
      <c r="M86">
        <v>10</v>
      </c>
      <c r="N86">
        <v>35</v>
      </c>
      <c r="O86">
        <v>0.28599999999999998</v>
      </c>
      <c r="P86">
        <v>17</v>
      </c>
      <c r="Q86">
        <v>21</v>
      </c>
      <c r="R86">
        <v>0.81</v>
      </c>
      <c r="S86">
        <v>18</v>
      </c>
      <c r="T86">
        <v>36</v>
      </c>
      <c r="U86">
        <v>54</v>
      </c>
      <c r="V86">
        <v>30</v>
      </c>
      <c r="W86">
        <v>15</v>
      </c>
      <c r="X86">
        <v>7</v>
      </c>
      <c r="Y86">
        <v>7</v>
      </c>
      <c r="Z86">
        <v>6</v>
      </c>
      <c r="AA86">
        <v>27</v>
      </c>
      <c r="AB86">
        <v>20</v>
      </c>
      <c r="AC86">
        <v>125</v>
      </c>
      <c r="AD86">
        <v>-2</v>
      </c>
      <c r="AE86">
        <v>1</v>
      </c>
      <c r="AF86">
        <v>1231</v>
      </c>
      <c r="AG86">
        <v>1231</v>
      </c>
      <c r="AH86">
        <v>1231</v>
      </c>
      <c r="AI86">
        <v>9</v>
      </c>
      <c r="AJ86">
        <v>174</v>
      </c>
      <c r="AK86">
        <v>10</v>
      </c>
      <c r="AL86">
        <v>1551</v>
      </c>
      <c r="AM86">
        <v>1891</v>
      </c>
      <c r="AN86">
        <v>1495</v>
      </c>
      <c r="AO86">
        <v>2019</v>
      </c>
      <c r="AP86">
        <v>1052</v>
      </c>
      <c r="AQ86">
        <v>1164</v>
      </c>
      <c r="AR86">
        <v>957</v>
      </c>
      <c r="AS86">
        <v>100</v>
      </c>
      <c r="AT86">
        <v>640</v>
      </c>
      <c r="AU86">
        <v>165</v>
      </c>
      <c r="AV86">
        <v>541</v>
      </c>
      <c r="AW86">
        <v>1341</v>
      </c>
      <c r="AX86">
        <v>1360</v>
      </c>
      <c r="AY86">
        <v>346</v>
      </c>
      <c r="AZ86">
        <v>1573</v>
      </c>
      <c r="BA86">
        <v>2368</v>
      </c>
      <c r="BB86">
        <v>767</v>
      </c>
      <c r="BC86">
        <v>437</v>
      </c>
      <c r="BD86">
        <v>1286</v>
      </c>
      <c r="BE86">
        <v>1</v>
      </c>
      <c r="BF86" t="s">
        <v>64</v>
      </c>
      <c r="BG86" t="s">
        <v>65</v>
      </c>
      <c r="BH86" t="s">
        <v>66</v>
      </c>
      <c r="BI86" s="4">
        <f xml:space="preserve"> _2025teamgamelogs[[#This Row],[FGA]] + (0.44 * _2025teamgamelogs[[#This Row],[FTA]]) + _2025teamgamelogs[[#This Row],[TOV]] - _2025teamgamelogs[[#This Row],[OREB]]</f>
        <v>115.24000000000001</v>
      </c>
      <c r="BJ86" s="3">
        <f>_2025teamgamelogs[[#This Row],[TOV]]/_2025teamgamelogs[[#This Row],[POSSESIONS]]</f>
        <v>0.13016313779937522</v>
      </c>
      <c r="BK86" s="4">
        <f>_2025teamgamelogs[[#This Row],[PTS]]/_2025teamgamelogs[[#This Row],[POSSESIONS]]</f>
        <v>1.0846928149947934</v>
      </c>
      <c r="BL86" s="4">
        <f xml:space="preserve"> 100 * _2025teamgamelogs[[#This Row],[POINTS_PER_POSSESSION]]</f>
        <v>108.46928149947934</v>
      </c>
      <c r="BM86" s="4">
        <f xml:space="preserve"> _2025teamgamelogs[[#This Row],[POSSESIONS]] / (_2025teamgamelogs[[#This Row],[MIN]]/48)</f>
        <v>104.36830188679245</v>
      </c>
      <c r="BN86" s="3">
        <f>_2025teamgamelogs[[#This Row],[PTS]] / (2 * (_2025teamgamelogs[[#This Row],[FGA]] + 0.44 * _2025teamgamelogs[[#This Row],[FTA]]))</f>
        <v>0.52858592692828144</v>
      </c>
      <c r="BO86" s="4">
        <f>VLOOKUP(_2025teamgamelogs[[#This Row],[MONTH]], LEAGUE_AVERAGES!$A$2:$B$8, 2, FALSE)</f>
        <v>109.7087350947031</v>
      </c>
      <c r="BP86" s="5">
        <f>VLOOKUP(_2025teamgamelogs[[#This Row],[TEAM_NAME]], LEAGUE_AVERAGES!$A$14:$C$43, 2, FALSE)</f>
        <v>0.35443902439024388</v>
      </c>
      <c r="BQ86" s="5">
        <f>VLOOKUP(_2025teamgamelogs[[#This Row],[TEAM_NAME]], LEAGUE_AVERAGES!$A$14:$C$43, 3, FALSE)</f>
        <v>0.34512195121951217</v>
      </c>
      <c r="BR86" s="5">
        <f>VLOOKUP(_2025teamgamelogs[[#This Row],[TEAM_NAME]], LEAGUE_AVERAGES!$F$14:$H$43, 2, FALSE)</f>
        <v>0.46104878048780484</v>
      </c>
      <c r="BS86" s="5">
        <f>VLOOKUP(_2025teamgamelogs[[#This Row],[TEAM_NAME]], LEAGUE_AVERAGES!$F$14:$H$43, 3, FALSE)</f>
        <v>0.45834146341463411</v>
      </c>
      <c r="BT86" s="5">
        <f>VLOOKUP(_2025teamgamelogs[[#This Row],[TEAM_NAME]], LEAGUE_AVERAGES!$K$14:$M$43, 2, FALSE)</f>
        <v>0.55942918094792793</v>
      </c>
      <c r="BU86" s="5">
        <f>VLOOKUP(_2025teamgamelogs[[#This Row],[TEAM_NAME]], LEAGUE_AVERAGES!$K$14:$M$43, 3, FALSE)</f>
        <v>0.54979583097447959</v>
      </c>
    </row>
    <row r="87" spans="1:73" x14ac:dyDescent="0.2">
      <c r="A87" t="s">
        <v>59</v>
      </c>
      <c r="B87">
        <v>1610612749</v>
      </c>
      <c r="C87" t="s">
        <v>113</v>
      </c>
      <c r="D87" t="s">
        <v>114</v>
      </c>
      <c r="E87">
        <v>22400104</v>
      </c>
      <c r="F87" s="1">
        <v>45593</v>
      </c>
      <c r="G87" t="s">
        <v>208</v>
      </c>
      <c r="H87" t="s">
        <v>70</v>
      </c>
      <c r="I87">
        <v>48</v>
      </c>
      <c r="J87">
        <v>37</v>
      </c>
      <c r="K87">
        <v>82</v>
      </c>
      <c r="L87">
        <v>0.45100000000000001</v>
      </c>
      <c r="M87">
        <v>8</v>
      </c>
      <c r="N87">
        <v>31</v>
      </c>
      <c r="O87">
        <v>0.25800000000000001</v>
      </c>
      <c r="P87">
        <v>26</v>
      </c>
      <c r="Q87">
        <v>31</v>
      </c>
      <c r="R87">
        <v>0.83899999999999997</v>
      </c>
      <c r="S87">
        <v>8</v>
      </c>
      <c r="T87">
        <v>35</v>
      </c>
      <c r="U87">
        <v>43</v>
      </c>
      <c r="V87">
        <v>18</v>
      </c>
      <c r="W87">
        <v>17</v>
      </c>
      <c r="X87">
        <v>7</v>
      </c>
      <c r="Y87">
        <v>6</v>
      </c>
      <c r="Z87">
        <v>5</v>
      </c>
      <c r="AA87">
        <v>24</v>
      </c>
      <c r="AB87">
        <v>18</v>
      </c>
      <c r="AC87">
        <v>108</v>
      </c>
      <c r="AD87">
        <v>-11</v>
      </c>
      <c r="AE87">
        <v>1</v>
      </c>
      <c r="AF87">
        <v>1231</v>
      </c>
      <c r="AG87">
        <v>1231</v>
      </c>
      <c r="AH87">
        <v>1231</v>
      </c>
      <c r="AI87">
        <v>121</v>
      </c>
      <c r="AJ87">
        <v>1946</v>
      </c>
      <c r="AK87">
        <v>2022</v>
      </c>
      <c r="AL87">
        <v>1525</v>
      </c>
      <c r="AM87">
        <v>2251</v>
      </c>
      <c r="AN87">
        <v>1971</v>
      </c>
      <c r="AO87">
        <v>2206</v>
      </c>
      <c r="AP87">
        <v>133</v>
      </c>
      <c r="AQ87">
        <v>202</v>
      </c>
      <c r="AR87">
        <v>685</v>
      </c>
      <c r="AS87">
        <v>1800</v>
      </c>
      <c r="AT87">
        <v>769</v>
      </c>
      <c r="AU87">
        <v>1282</v>
      </c>
      <c r="AV87">
        <v>2327</v>
      </c>
      <c r="AW87">
        <v>1759</v>
      </c>
      <c r="AX87">
        <v>1360</v>
      </c>
      <c r="AY87">
        <v>560</v>
      </c>
      <c r="AZ87">
        <v>1188</v>
      </c>
      <c r="BA87">
        <v>2162</v>
      </c>
      <c r="BB87">
        <v>1204</v>
      </c>
      <c r="BC87">
        <v>1616</v>
      </c>
      <c r="BD87">
        <v>1848</v>
      </c>
      <c r="BE87">
        <v>1</v>
      </c>
      <c r="BF87" t="s">
        <v>71</v>
      </c>
      <c r="BG87" t="s">
        <v>65</v>
      </c>
      <c r="BH87" t="s">
        <v>66</v>
      </c>
      <c r="BI87" s="4">
        <f xml:space="preserve"> _2025teamgamelogs[[#This Row],[FGA]] + (0.44 * _2025teamgamelogs[[#This Row],[FTA]]) + _2025teamgamelogs[[#This Row],[TOV]] - _2025teamgamelogs[[#This Row],[OREB]]</f>
        <v>104.64</v>
      </c>
      <c r="BJ87" s="3">
        <f>_2025teamgamelogs[[#This Row],[TOV]]/_2025teamgamelogs[[#This Row],[POSSESIONS]]</f>
        <v>0.16246177370030582</v>
      </c>
      <c r="BK87" s="4">
        <f>_2025teamgamelogs[[#This Row],[PTS]]/_2025teamgamelogs[[#This Row],[POSSESIONS]]</f>
        <v>1.0321100917431192</v>
      </c>
      <c r="BL87" s="4">
        <f xml:space="preserve"> 100 * _2025teamgamelogs[[#This Row],[POINTS_PER_POSSESSION]]</f>
        <v>103.21100917431193</v>
      </c>
      <c r="BM87" s="4">
        <f xml:space="preserve"> _2025teamgamelogs[[#This Row],[POSSESIONS]] / (_2025teamgamelogs[[#This Row],[MIN]]/48)</f>
        <v>104.64</v>
      </c>
      <c r="BN87" s="3">
        <f>_2025teamgamelogs[[#This Row],[PTS]] / (2 * (_2025teamgamelogs[[#This Row],[FGA]] + 0.44 * _2025teamgamelogs[[#This Row],[FTA]]))</f>
        <v>0.56461731493099121</v>
      </c>
      <c r="BO87" s="4">
        <f>VLOOKUP(_2025teamgamelogs[[#This Row],[MONTH]], LEAGUE_AVERAGES!$A$2:$B$8, 2, FALSE)</f>
        <v>109.7087350947031</v>
      </c>
      <c r="BP87" s="5">
        <f>VLOOKUP(_2025teamgamelogs[[#This Row],[TEAM_NAME]], LEAGUE_AVERAGES!$A$14:$C$43, 2, FALSE)</f>
        <v>0.4062926829268293</v>
      </c>
      <c r="BQ87" s="5">
        <f>VLOOKUP(_2025teamgamelogs[[#This Row],[TEAM_NAME]], LEAGUE_AVERAGES!$A$14:$C$43, 3, FALSE)</f>
        <v>0.36926829268292688</v>
      </c>
      <c r="BR87" s="5">
        <f>VLOOKUP(_2025teamgamelogs[[#This Row],[TEAM_NAME]], LEAGUE_AVERAGES!$F$14:$H$43, 2, FALSE)</f>
        <v>0.49804878048780482</v>
      </c>
      <c r="BS87" s="5">
        <f>VLOOKUP(_2025teamgamelogs[[#This Row],[TEAM_NAME]], LEAGUE_AVERAGES!$F$14:$H$43, 3, FALSE)</f>
        <v>0.47917073170731711</v>
      </c>
      <c r="BT87" s="5">
        <f>VLOOKUP(_2025teamgamelogs[[#This Row],[TEAM_NAME]], LEAGUE_AVERAGES!$K$14:$M$43, 2, FALSE)</f>
        <v>0.61475494156948829</v>
      </c>
      <c r="BU87" s="5">
        <f>VLOOKUP(_2025teamgamelogs[[#This Row],[TEAM_NAME]], LEAGUE_AVERAGES!$K$14:$M$43, 3, FALSE)</f>
        <v>0.58586037801226176</v>
      </c>
    </row>
    <row r="88" spans="1:73" x14ac:dyDescent="0.2">
      <c r="A88" t="s">
        <v>59</v>
      </c>
      <c r="B88">
        <v>1610612759</v>
      </c>
      <c r="C88" t="s">
        <v>145</v>
      </c>
      <c r="D88" t="s">
        <v>146</v>
      </c>
      <c r="E88">
        <v>22400109</v>
      </c>
      <c r="F88" s="1">
        <v>45593</v>
      </c>
      <c r="G88" t="s">
        <v>194</v>
      </c>
      <c r="H88" t="s">
        <v>70</v>
      </c>
      <c r="I88">
        <v>48</v>
      </c>
      <c r="J88">
        <v>37</v>
      </c>
      <c r="K88">
        <v>87</v>
      </c>
      <c r="L88">
        <v>0.42499999999999999</v>
      </c>
      <c r="M88">
        <v>10</v>
      </c>
      <c r="N88">
        <v>33</v>
      </c>
      <c r="O88">
        <v>0.30299999999999999</v>
      </c>
      <c r="P88">
        <v>17</v>
      </c>
      <c r="Q88">
        <v>21</v>
      </c>
      <c r="R88">
        <v>0.81</v>
      </c>
      <c r="S88">
        <v>17</v>
      </c>
      <c r="T88">
        <v>32</v>
      </c>
      <c r="U88">
        <v>49</v>
      </c>
      <c r="V88">
        <v>22</v>
      </c>
      <c r="W88">
        <v>17</v>
      </c>
      <c r="X88">
        <v>6</v>
      </c>
      <c r="Y88">
        <v>6</v>
      </c>
      <c r="Z88">
        <v>2</v>
      </c>
      <c r="AA88">
        <v>21</v>
      </c>
      <c r="AB88">
        <v>23</v>
      </c>
      <c r="AC88">
        <v>101</v>
      </c>
      <c r="AD88">
        <v>-5</v>
      </c>
      <c r="AE88">
        <v>1</v>
      </c>
      <c r="AF88">
        <v>1231</v>
      </c>
      <c r="AG88">
        <v>1231</v>
      </c>
      <c r="AH88">
        <v>1231</v>
      </c>
      <c r="AI88">
        <v>121</v>
      </c>
      <c r="AJ88">
        <v>1946</v>
      </c>
      <c r="AK88">
        <v>1449</v>
      </c>
      <c r="AL88">
        <v>1907</v>
      </c>
      <c r="AM88">
        <v>1891</v>
      </c>
      <c r="AN88">
        <v>1749</v>
      </c>
      <c r="AO88">
        <v>1863</v>
      </c>
      <c r="AP88">
        <v>1052</v>
      </c>
      <c r="AQ88">
        <v>1164</v>
      </c>
      <c r="AR88">
        <v>957</v>
      </c>
      <c r="AS88">
        <v>160</v>
      </c>
      <c r="AT88">
        <v>1307</v>
      </c>
      <c r="AU88">
        <v>505</v>
      </c>
      <c r="AV88">
        <v>1909</v>
      </c>
      <c r="AW88">
        <v>1759</v>
      </c>
      <c r="AX88">
        <v>1702</v>
      </c>
      <c r="AY88">
        <v>560</v>
      </c>
      <c r="AZ88">
        <v>158</v>
      </c>
      <c r="BA88">
        <v>1694</v>
      </c>
      <c r="BB88">
        <v>300</v>
      </c>
      <c r="BC88">
        <v>2059</v>
      </c>
      <c r="BD88">
        <v>1476</v>
      </c>
      <c r="BE88">
        <v>1</v>
      </c>
      <c r="BF88" t="s">
        <v>64</v>
      </c>
      <c r="BG88" t="s">
        <v>65</v>
      </c>
      <c r="BH88" t="s">
        <v>66</v>
      </c>
      <c r="BI88" s="4">
        <f xml:space="preserve"> _2025teamgamelogs[[#This Row],[FGA]] + (0.44 * _2025teamgamelogs[[#This Row],[FTA]]) + _2025teamgamelogs[[#This Row],[TOV]] - _2025teamgamelogs[[#This Row],[OREB]]</f>
        <v>96.24</v>
      </c>
      <c r="BJ88" s="3">
        <f>_2025teamgamelogs[[#This Row],[TOV]]/_2025teamgamelogs[[#This Row],[POSSESIONS]]</f>
        <v>0.17664172901080633</v>
      </c>
      <c r="BK88" s="4">
        <f>_2025teamgamelogs[[#This Row],[PTS]]/_2025teamgamelogs[[#This Row],[POSSESIONS]]</f>
        <v>1.0494596841230259</v>
      </c>
      <c r="BL88" s="4">
        <f xml:space="preserve"> 100 * _2025teamgamelogs[[#This Row],[POINTS_PER_POSSESSION]]</f>
        <v>104.94596841230259</v>
      </c>
      <c r="BM88" s="4">
        <f xml:space="preserve"> _2025teamgamelogs[[#This Row],[POSSESIONS]] / (_2025teamgamelogs[[#This Row],[MIN]]/48)</f>
        <v>96.24</v>
      </c>
      <c r="BN88" s="3">
        <f>_2025teamgamelogs[[#This Row],[PTS]] / (2 * (_2025teamgamelogs[[#This Row],[FGA]] + 0.44 * _2025teamgamelogs[[#This Row],[FTA]]))</f>
        <v>0.52472984206151296</v>
      </c>
      <c r="BO88" s="4">
        <f>VLOOKUP(_2025teamgamelogs[[#This Row],[MONTH]], LEAGUE_AVERAGES!$A$2:$B$8, 2, FALSE)</f>
        <v>109.7087350947031</v>
      </c>
      <c r="BP88" s="5">
        <f>VLOOKUP(_2025teamgamelogs[[#This Row],[TEAM_NAME]], LEAGUE_AVERAGES!$A$14:$C$43, 2, FALSE)</f>
        <v>0.36502500000000004</v>
      </c>
      <c r="BQ88" s="5">
        <f>VLOOKUP(_2025teamgamelogs[[#This Row],[TEAM_NAME]], LEAGUE_AVERAGES!$A$14:$C$43, 3, FALSE)</f>
        <v>0.35016666666666663</v>
      </c>
      <c r="BR88" s="5">
        <f>VLOOKUP(_2025teamgamelogs[[#This Row],[TEAM_NAME]], LEAGUE_AVERAGES!$F$14:$H$43, 2, FALSE)</f>
        <v>0.47877500000000017</v>
      </c>
      <c r="BS88" s="5">
        <f>VLOOKUP(_2025teamgamelogs[[#This Row],[TEAM_NAME]], LEAGUE_AVERAGES!$F$14:$H$43, 3, FALSE)</f>
        <v>0.45407142857142868</v>
      </c>
      <c r="BT88" s="5">
        <f>VLOOKUP(_2025teamgamelogs[[#This Row],[TEAM_NAME]], LEAGUE_AVERAGES!$K$14:$M$43, 2, FALSE)</f>
        <v>0.59112459331758582</v>
      </c>
      <c r="BU88" s="5">
        <f>VLOOKUP(_2025teamgamelogs[[#This Row],[TEAM_NAME]], LEAGUE_AVERAGES!$K$14:$M$43, 3, FALSE)</f>
        <v>0.56254759440180246</v>
      </c>
    </row>
    <row r="89" spans="1:73" x14ac:dyDescent="0.2">
      <c r="A89" t="s">
        <v>59</v>
      </c>
      <c r="B89">
        <v>1610612765</v>
      </c>
      <c r="C89" t="s">
        <v>107</v>
      </c>
      <c r="D89" t="s">
        <v>108</v>
      </c>
      <c r="E89">
        <v>22400105</v>
      </c>
      <c r="F89" s="1">
        <v>45593</v>
      </c>
      <c r="G89" t="s">
        <v>209</v>
      </c>
      <c r="H89" t="s">
        <v>70</v>
      </c>
      <c r="I89">
        <v>48</v>
      </c>
      <c r="J89">
        <v>35</v>
      </c>
      <c r="K89">
        <v>91</v>
      </c>
      <c r="L89">
        <v>0.38500000000000001</v>
      </c>
      <c r="M89">
        <v>14</v>
      </c>
      <c r="N89">
        <v>38</v>
      </c>
      <c r="O89">
        <v>0.36799999999999999</v>
      </c>
      <c r="P89">
        <v>14</v>
      </c>
      <c r="Q89">
        <v>17</v>
      </c>
      <c r="R89">
        <v>0.82399999999999995</v>
      </c>
      <c r="S89">
        <v>19</v>
      </c>
      <c r="T89">
        <v>35</v>
      </c>
      <c r="U89">
        <v>54</v>
      </c>
      <c r="V89">
        <v>14</v>
      </c>
      <c r="W89">
        <v>17</v>
      </c>
      <c r="X89">
        <v>6</v>
      </c>
      <c r="Y89">
        <v>6</v>
      </c>
      <c r="Z89">
        <v>3</v>
      </c>
      <c r="AA89">
        <v>19</v>
      </c>
      <c r="AB89">
        <v>14</v>
      </c>
      <c r="AC89">
        <v>98</v>
      </c>
      <c r="AD89">
        <v>-8</v>
      </c>
      <c r="AE89">
        <v>1</v>
      </c>
      <c r="AF89">
        <v>1231</v>
      </c>
      <c r="AG89">
        <v>1231</v>
      </c>
      <c r="AH89">
        <v>1231</v>
      </c>
      <c r="AI89">
        <v>121</v>
      </c>
      <c r="AJ89">
        <v>2164</v>
      </c>
      <c r="AK89">
        <v>899</v>
      </c>
      <c r="AL89">
        <v>2322</v>
      </c>
      <c r="AM89">
        <v>934</v>
      </c>
      <c r="AN89">
        <v>1078</v>
      </c>
      <c r="AO89">
        <v>1109</v>
      </c>
      <c r="AP89">
        <v>1571</v>
      </c>
      <c r="AQ89">
        <v>1778</v>
      </c>
      <c r="AR89">
        <v>811</v>
      </c>
      <c r="AS89">
        <v>61</v>
      </c>
      <c r="AT89">
        <v>769</v>
      </c>
      <c r="AU89">
        <v>165</v>
      </c>
      <c r="AV89">
        <v>2444</v>
      </c>
      <c r="AW89">
        <v>1759</v>
      </c>
      <c r="AX89">
        <v>1702</v>
      </c>
      <c r="AY89">
        <v>560</v>
      </c>
      <c r="AZ89">
        <v>384</v>
      </c>
      <c r="BA89">
        <v>1258</v>
      </c>
      <c r="BB89">
        <v>2064</v>
      </c>
      <c r="BC89">
        <v>2178</v>
      </c>
      <c r="BD89">
        <v>1667</v>
      </c>
      <c r="BE89">
        <v>1</v>
      </c>
      <c r="BF89" t="s">
        <v>71</v>
      </c>
      <c r="BG89" t="s">
        <v>65</v>
      </c>
      <c r="BH89" t="s">
        <v>66</v>
      </c>
      <c r="BI89" s="4">
        <f xml:space="preserve"> _2025teamgamelogs[[#This Row],[FGA]] + (0.44 * _2025teamgamelogs[[#This Row],[FTA]]) + _2025teamgamelogs[[#This Row],[TOV]] - _2025teamgamelogs[[#This Row],[OREB]]</f>
        <v>96.48</v>
      </c>
      <c r="BJ89" s="3">
        <f>_2025teamgamelogs[[#This Row],[TOV]]/_2025teamgamelogs[[#This Row],[POSSESIONS]]</f>
        <v>0.17620232172470979</v>
      </c>
      <c r="BK89" s="4">
        <f>_2025teamgamelogs[[#This Row],[PTS]]/_2025teamgamelogs[[#This Row],[POSSESIONS]]</f>
        <v>1.0157545605306799</v>
      </c>
      <c r="BL89" s="4">
        <f xml:space="preserve"> 100 * _2025teamgamelogs[[#This Row],[POINTS_PER_POSSESSION]]</f>
        <v>101.575456053068</v>
      </c>
      <c r="BM89" s="4">
        <f xml:space="preserve"> _2025teamgamelogs[[#This Row],[POSSESIONS]] / (_2025teamgamelogs[[#This Row],[MIN]]/48)</f>
        <v>96.48</v>
      </c>
      <c r="BN89" s="3">
        <f>_2025teamgamelogs[[#This Row],[PTS]] / (2 * (_2025teamgamelogs[[#This Row],[FGA]] + 0.44 * _2025teamgamelogs[[#This Row],[FTA]]))</f>
        <v>0.49756295694557268</v>
      </c>
      <c r="BO89" s="4">
        <f>VLOOKUP(_2025teamgamelogs[[#This Row],[MONTH]], LEAGUE_AVERAGES!$A$2:$B$8, 2, FALSE)</f>
        <v>109.7087350947031</v>
      </c>
      <c r="BP89" s="5">
        <f>VLOOKUP(_2025teamgamelogs[[#This Row],[TEAM_NAME]], LEAGUE_AVERAGES!$A$14:$C$43, 2, FALSE)</f>
        <v>0.3560731707317073</v>
      </c>
      <c r="BQ89" s="5">
        <f>VLOOKUP(_2025teamgamelogs[[#This Row],[TEAM_NAME]], LEAGUE_AVERAGES!$A$14:$C$43, 3, FALSE)</f>
        <v>0.3687804878048781</v>
      </c>
      <c r="BR89" s="5">
        <f>VLOOKUP(_2025teamgamelogs[[#This Row],[TEAM_NAME]], LEAGUE_AVERAGES!$F$14:$H$43, 2, FALSE)</f>
        <v>0.47321951219512204</v>
      </c>
      <c r="BS89" s="5">
        <f>VLOOKUP(_2025teamgamelogs[[#This Row],[TEAM_NAME]], LEAGUE_AVERAGES!$F$14:$H$43, 3, FALSE)</f>
        <v>0.48104878048780486</v>
      </c>
      <c r="BT89" s="5">
        <f>VLOOKUP(_2025teamgamelogs[[#This Row],[TEAM_NAME]], LEAGUE_AVERAGES!$K$14:$M$43, 2, FALSE)</f>
        <v>0.57634444021190001</v>
      </c>
      <c r="BU89" s="5">
        <f>VLOOKUP(_2025teamgamelogs[[#This Row],[TEAM_NAME]], LEAGUE_AVERAGES!$K$14:$M$43, 3, FALSE)</f>
        <v>0.58621097107374254</v>
      </c>
    </row>
    <row r="90" spans="1:73" x14ac:dyDescent="0.2">
      <c r="A90" t="s">
        <v>59</v>
      </c>
      <c r="B90">
        <v>1610612739</v>
      </c>
      <c r="C90" t="s">
        <v>119</v>
      </c>
      <c r="D90" t="s">
        <v>120</v>
      </c>
      <c r="E90">
        <v>22400106</v>
      </c>
      <c r="F90" s="1">
        <v>45593</v>
      </c>
      <c r="G90" t="s">
        <v>210</v>
      </c>
      <c r="H90" t="s">
        <v>63</v>
      </c>
      <c r="I90">
        <v>48</v>
      </c>
      <c r="J90">
        <v>39</v>
      </c>
      <c r="K90">
        <v>82</v>
      </c>
      <c r="L90">
        <v>0.47599999999999998</v>
      </c>
      <c r="M90">
        <v>12</v>
      </c>
      <c r="N90">
        <v>36</v>
      </c>
      <c r="O90">
        <v>0.33300000000000002</v>
      </c>
      <c r="P90">
        <v>20</v>
      </c>
      <c r="Q90">
        <v>24</v>
      </c>
      <c r="R90">
        <v>0.83299999999999996</v>
      </c>
      <c r="S90">
        <v>9</v>
      </c>
      <c r="T90">
        <v>32</v>
      </c>
      <c r="U90">
        <v>41</v>
      </c>
      <c r="V90">
        <v>21</v>
      </c>
      <c r="W90">
        <v>14</v>
      </c>
      <c r="X90">
        <v>10</v>
      </c>
      <c r="Y90">
        <v>5</v>
      </c>
      <c r="Z90">
        <v>3</v>
      </c>
      <c r="AA90">
        <v>20</v>
      </c>
      <c r="AB90">
        <v>21</v>
      </c>
      <c r="AC90">
        <v>110</v>
      </c>
      <c r="AD90">
        <v>6</v>
      </c>
      <c r="AE90">
        <v>1</v>
      </c>
      <c r="AF90">
        <v>1</v>
      </c>
      <c r="AG90">
        <v>1</v>
      </c>
      <c r="AH90">
        <v>1</v>
      </c>
      <c r="AI90">
        <v>121</v>
      </c>
      <c r="AJ90">
        <v>1609</v>
      </c>
      <c r="AK90">
        <v>2022</v>
      </c>
      <c r="AL90">
        <v>1092</v>
      </c>
      <c r="AM90">
        <v>1413</v>
      </c>
      <c r="AN90">
        <v>1366</v>
      </c>
      <c r="AO90">
        <v>1468</v>
      </c>
      <c r="AP90">
        <v>623</v>
      </c>
      <c r="AQ90">
        <v>791</v>
      </c>
      <c r="AR90">
        <v>699</v>
      </c>
      <c r="AS90">
        <v>1566</v>
      </c>
      <c r="AT90">
        <v>1307</v>
      </c>
      <c r="AU90">
        <v>1563</v>
      </c>
      <c r="AV90">
        <v>2031</v>
      </c>
      <c r="AW90">
        <v>1092</v>
      </c>
      <c r="AX90">
        <v>539</v>
      </c>
      <c r="AY90">
        <v>889</v>
      </c>
      <c r="AZ90">
        <v>384</v>
      </c>
      <c r="BA90">
        <v>1491</v>
      </c>
      <c r="BB90">
        <v>575</v>
      </c>
      <c r="BC90">
        <v>1479</v>
      </c>
      <c r="BD90">
        <v>854</v>
      </c>
      <c r="BE90">
        <v>1</v>
      </c>
      <c r="BF90" t="s">
        <v>71</v>
      </c>
      <c r="BG90" t="s">
        <v>65</v>
      </c>
      <c r="BH90" t="s">
        <v>66</v>
      </c>
      <c r="BI90" s="4">
        <f xml:space="preserve"> _2025teamgamelogs[[#This Row],[FGA]] + (0.44 * _2025teamgamelogs[[#This Row],[FTA]]) + _2025teamgamelogs[[#This Row],[TOV]] - _2025teamgamelogs[[#This Row],[OREB]]</f>
        <v>97.56</v>
      </c>
      <c r="BJ90" s="3">
        <f>_2025teamgamelogs[[#This Row],[TOV]]/_2025teamgamelogs[[#This Row],[POSSESIONS]]</f>
        <v>0.14350143501435014</v>
      </c>
      <c r="BK90" s="4">
        <f>_2025teamgamelogs[[#This Row],[PTS]]/_2025teamgamelogs[[#This Row],[POSSESIONS]]</f>
        <v>1.1275112751127512</v>
      </c>
      <c r="BL90" s="4">
        <f xml:space="preserve"> 100 * _2025teamgamelogs[[#This Row],[POINTS_PER_POSSESSION]]</f>
        <v>112.75112751127512</v>
      </c>
      <c r="BM90" s="4">
        <f xml:space="preserve"> _2025teamgamelogs[[#This Row],[POSSESIONS]] / (_2025teamgamelogs[[#This Row],[MIN]]/48)</f>
        <v>97.56</v>
      </c>
      <c r="BN90" s="3">
        <f>_2025teamgamelogs[[#This Row],[PTS]] / (2 * (_2025teamgamelogs[[#This Row],[FGA]] + 0.44 * _2025teamgamelogs[[#This Row],[FTA]]))</f>
        <v>0.5942091616248919</v>
      </c>
      <c r="BO90" s="4">
        <f>VLOOKUP(_2025teamgamelogs[[#This Row],[MONTH]], LEAGUE_AVERAGES!$A$2:$B$8, 2, FALSE)</f>
        <v>109.7087350947031</v>
      </c>
      <c r="BP90" s="5">
        <f>VLOOKUP(_2025teamgamelogs[[#This Row],[TEAM_NAME]], LEAGUE_AVERAGES!$A$14:$C$43, 2, FALSE)</f>
        <v>0.38409756097560971</v>
      </c>
      <c r="BQ90" s="5">
        <f>VLOOKUP(_2025teamgamelogs[[#This Row],[TEAM_NAME]], LEAGUE_AVERAGES!$A$14:$C$43, 3, FALSE)</f>
        <v>0.38512195121951209</v>
      </c>
      <c r="BR90" s="5">
        <f>VLOOKUP(_2025teamgamelogs[[#This Row],[TEAM_NAME]], LEAGUE_AVERAGES!$F$14:$H$43, 2, FALSE)</f>
        <v>0.49482926829268303</v>
      </c>
      <c r="BS90" s="5">
        <f>VLOOKUP(_2025teamgamelogs[[#This Row],[TEAM_NAME]], LEAGUE_AVERAGES!$F$14:$H$43, 3, FALSE)</f>
        <v>0.4880731707317072</v>
      </c>
      <c r="BT90" s="5">
        <f>VLOOKUP(_2025teamgamelogs[[#This Row],[TEAM_NAME]], LEAGUE_AVERAGES!$K$14:$M$43, 2, FALSE)</f>
        <v>0.61027349880699666</v>
      </c>
      <c r="BU90" s="5">
        <f>VLOOKUP(_2025teamgamelogs[[#This Row],[TEAM_NAME]], LEAGUE_AVERAGES!$K$14:$M$43, 3, FALSE)</f>
        <v>0.60680781397749251</v>
      </c>
    </row>
    <row r="91" spans="1:73" x14ac:dyDescent="0.2">
      <c r="A91" t="s">
        <v>59</v>
      </c>
      <c r="B91">
        <v>1610612741</v>
      </c>
      <c r="C91" t="s">
        <v>86</v>
      </c>
      <c r="D91" t="s">
        <v>87</v>
      </c>
      <c r="E91">
        <v>22400108</v>
      </c>
      <c r="F91" s="1">
        <v>45593</v>
      </c>
      <c r="G91" t="s">
        <v>211</v>
      </c>
      <c r="H91" t="s">
        <v>63</v>
      </c>
      <c r="I91">
        <v>48</v>
      </c>
      <c r="J91">
        <v>45</v>
      </c>
      <c r="K91">
        <v>100</v>
      </c>
      <c r="L91">
        <v>0.45</v>
      </c>
      <c r="M91">
        <v>25</v>
      </c>
      <c r="N91">
        <v>53</v>
      </c>
      <c r="O91">
        <v>0.47199999999999998</v>
      </c>
      <c r="P91">
        <v>11</v>
      </c>
      <c r="Q91">
        <v>17</v>
      </c>
      <c r="R91">
        <v>0.64700000000000002</v>
      </c>
      <c r="S91">
        <v>11</v>
      </c>
      <c r="T91">
        <v>39</v>
      </c>
      <c r="U91">
        <v>50</v>
      </c>
      <c r="V91">
        <v>36</v>
      </c>
      <c r="W91">
        <v>9</v>
      </c>
      <c r="X91">
        <v>5</v>
      </c>
      <c r="Y91">
        <v>6</v>
      </c>
      <c r="Z91">
        <v>9</v>
      </c>
      <c r="AA91">
        <v>15</v>
      </c>
      <c r="AB91">
        <v>21</v>
      </c>
      <c r="AC91">
        <v>126</v>
      </c>
      <c r="AD91">
        <v>3</v>
      </c>
      <c r="AE91">
        <v>1</v>
      </c>
      <c r="AF91">
        <v>1</v>
      </c>
      <c r="AG91">
        <v>1</v>
      </c>
      <c r="AH91">
        <v>1</v>
      </c>
      <c r="AI91">
        <v>121</v>
      </c>
      <c r="AJ91">
        <v>564</v>
      </c>
      <c r="AK91">
        <v>153</v>
      </c>
      <c r="AL91">
        <v>1543</v>
      </c>
      <c r="AM91">
        <v>8</v>
      </c>
      <c r="AN91">
        <v>41</v>
      </c>
      <c r="AO91">
        <v>207</v>
      </c>
      <c r="AP91">
        <v>2028</v>
      </c>
      <c r="AQ91">
        <v>1778</v>
      </c>
      <c r="AR91">
        <v>2210</v>
      </c>
      <c r="AS91">
        <v>1051</v>
      </c>
      <c r="AT91">
        <v>277</v>
      </c>
      <c r="AU91">
        <v>427</v>
      </c>
      <c r="AV91">
        <v>95</v>
      </c>
      <c r="AW91">
        <v>152</v>
      </c>
      <c r="AX91">
        <v>1998</v>
      </c>
      <c r="AY91">
        <v>560</v>
      </c>
      <c r="AZ91">
        <v>2275</v>
      </c>
      <c r="BA91">
        <v>398</v>
      </c>
      <c r="BB91">
        <v>575</v>
      </c>
      <c r="BC91">
        <v>389</v>
      </c>
      <c r="BD91">
        <v>1047</v>
      </c>
      <c r="BE91">
        <v>1</v>
      </c>
      <c r="BF91" t="s">
        <v>71</v>
      </c>
      <c r="BG91" t="s">
        <v>65</v>
      </c>
      <c r="BH91" t="s">
        <v>66</v>
      </c>
      <c r="BI91" s="4">
        <f xml:space="preserve"> _2025teamgamelogs[[#This Row],[FGA]] + (0.44 * _2025teamgamelogs[[#This Row],[FTA]]) + _2025teamgamelogs[[#This Row],[TOV]] - _2025teamgamelogs[[#This Row],[OREB]]</f>
        <v>105.48</v>
      </c>
      <c r="BJ91" s="3">
        <f>_2025teamgamelogs[[#This Row],[TOV]]/_2025teamgamelogs[[#This Row],[POSSESIONS]]</f>
        <v>8.5324232081911255E-2</v>
      </c>
      <c r="BK91" s="4">
        <f>_2025teamgamelogs[[#This Row],[PTS]]/_2025teamgamelogs[[#This Row],[POSSESIONS]]</f>
        <v>1.1945392491467577</v>
      </c>
      <c r="BL91" s="4">
        <f xml:space="preserve"> 100 * _2025teamgamelogs[[#This Row],[POINTS_PER_POSSESSION]]</f>
        <v>119.45392491467577</v>
      </c>
      <c r="BM91" s="4">
        <f xml:space="preserve"> _2025teamgamelogs[[#This Row],[POSSESIONS]] / (_2025teamgamelogs[[#This Row],[MIN]]/48)</f>
        <v>105.48</v>
      </c>
      <c r="BN91" s="3">
        <f>_2025teamgamelogs[[#This Row],[PTS]] / (2 * (_2025teamgamelogs[[#This Row],[FGA]] + 0.44 * _2025teamgamelogs[[#This Row],[FTA]]))</f>
        <v>0.58615556382582801</v>
      </c>
      <c r="BO91" s="4">
        <f>VLOOKUP(_2025teamgamelogs[[#This Row],[MONTH]], LEAGUE_AVERAGES!$A$2:$B$8, 2, FALSE)</f>
        <v>109.7087350947031</v>
      </c>
      <c r="BP91" s="5">
        <f>VLOOKUP(_2025teamgamelogs[[#This Row],[TEAM_NAME]], LEAGUE_AVERAGES!$A$14:$C$43, 2, FALSE)</f>
        <v>0.36141463414634156</v>
      </c>
      <c r="BQ91" s="5">
        <f>VLOOKUP(_2025teamgamelogs[[#This Row],[TEAM_NAME]], LEAGUE_AVERAGES!$A$14:$C$43, 3, FALSE)</f>
        <v>0.37548780487804878</v>
      </c>
      <c r="BR91" s="5">
        <f>VLOOKUP(_2025teamgamelogs[[#This Row],[TEAM_NAME]], LEAGUE_AVERAGES!$F$14:$H$43, 2, FALSE)</f>
        <v>0.46404878048780479</v>
      </c>
      <c r="BS91" s="5">
        <f>VLOOKUP(_2025teamgamelogs[[#This Row],[TEAM_NAME]], LEAGUE_AVERAGES!$F$14:$H$43, 3, FALSE)</f>
        <v>0.47712195121951223</v>
      </c>
      <c r="BT91" s="5">
        <f>VLOOKUP(_2025teamgamelogs[[#This Row],[TEAM_NAME]], LEAGUE_AVERAGES!$K$14:$M$43, 2, FALSE)</f>
        <v>0.57631003599073594</v>
      </c>
      <c r="BU91" s="5">
        <f>VLOOKUP(_2025teamgamelogs[[#This Row],[TEAM_NAME]], LEAGUE_AVERAGES!$K$14:$M$43, 3, FALSE)</f>
        <v>0.59556361257988066</v>
      </c>
    </row>
    <row r="92" spans="1:73" x14ac:dyDescent="0.2">
      <c r="A92" t="s">
        <v>59</v>
      </c>
      <c r="B92">
        <v>1610612743</v>
      </c>
      <c r="C92" t="s">
        <v>151</v>
      </c>
      <c r="D92" t="s">
        <v>152</v>
      </c>
      <c r="E92">
        <v>22400107</v>
      </c>
      <c r="F92" s="1">
        <v>45593</v>
      </c>
      <c r="G92" t="s">
        <v>212</v>
      </c>
      <c r="H92" t="s">
        <v>63</v>
      </c>
      <c r="I92">
        <v>53</v>
      </c>
      <c r="J92">
        <v>47</v>
      </c>
      <c r="K92">
        <v>96</v>
      </c>
      <c r="L92">
        <v>0.49</v>
      </c>
      <c r="M92">
        <v>9</v>
      </c>
      <c r="N92">
        <v>20</v>
      </c>
      <c r="O92">
        <v>0.45</v>
      </c>
      <c r="P92">
        <v>24</v>
      </c>
      <c r="Q92">
        <v>30</v>
      </c>
      <c r="R92">
        <v>0.8</v>
      </c>
      <c r="S92">
        <v>15</v>
      </c>
      <c r="T92">
        <v>37</v>
      </c>
      <c r="U92">
        <v>52</v>
      </c>
      <c r="V92">
        <v>29</v>
      </c>
      <c r="W92">
        <v>16</v>
      </c>
      <c r="X92">
        <v>6</v>
      </c>
      <c r="Y92">
        <v>6</v>
      </c>
      <c r="Z92">
        <v>7</v>
      </c>
      <c r="AA92">
        <v>20</v>
      </c>
      <c r="AB92">
        <v>27</v>
      </c>
      <c r="AC92">
        <v>127</v>
      </c>
      <c r="AD92">
        <v>2</v>
      </c>
      <c r="AE92">
        <v>1</v>
      </c>
      <c r="AF92">
        <v>1</v>
      </c>
      <c r="AG92">
        <v>1</v>
      </c>
      <c r="AH92">
        <v>1</v>
      </c>
      <c r="AI92">
        <v>9</v>
      </c>
      <c r="AJ92">
        <v>335</v>
      </c>
      <c r="AK92">
        <v>392</v>
      </c>
      <c r="AL92">
        <v>822</v>
      </c>
      <c r="AM92">
        <v>2097</v>
      </c>
      <c r="AN92">
        <v>2454</v>
      </c>
      <c r="AO92">
        <v>331</v>
      </c>
      <c r="AP92">
        <v>238</v>
      </c>
      <c r="AQ92">
        <v>259</v>
      </c>
      <c r="AR92">
        <v>1029</v>
      </c>
      <c r="AS92">
        <v>332</v>
      </c>
      <c r="AT92">
        <v>489</v>
      </c>
      <c r="AU92">
        <v>267</v>
      </c>
      <c r="AV92">
        <v>687</v>
      </c>
      <c r="AW92">
        <v>1583</v>
      </c>
      <c r="AX92">
        <v>1702</v>
      </c>
      <c r="AY92">
        <v>560</v>
      </c>
      <c r="AZ92">
        <v>1902</v>
      </c>
      <c r="BA92">
        <v>1491</v>
      </c>
      <c r="BB92">
        <v>59</v>
      </c>
      <c r="BC92">
        <v>341</v>
      </c>
      <c r="BD92">
        <v>1106</v>
      </c>
      <c r="BE92">
        <v>1</v>
      </c>
      <c r="BF92" t="s">
        <v>71</v>
      </c>
      <c r="BG92" t="s">
        <v>65</v>
      </c>
      <c r="BH92" t="s">
        <v>66</v>
      </c>
      <c r="BI92" s="4">
        <f xml:space="preserve"> _2025teamgamelogs[[#This Row],[FGA]] + (0.44 * _2025teamgamelogs[[#This Row],[FTA]]) + _2025teamgamelogs[[#This Row],[TOV]] - _2025teamgamelogs[[#This Row],[OREB]]</f>
        <v>110.2</v>
      </c>
      <c r="BJ92" s="3">
        <f>_2025teamgamelogs[[#This Row],[TOV]]/_2025teamgamelogs[[#This Row],[POSSESIONS]]</f>
        <v>0.14519056261343014</v>
      </c>
      <c r="BK92" s="4">
        <f>_2025teamgamelogs[[#This Row],[PTS]]/_2025teamgamelogs[[#This Row],[POSSESIONS]]</f>
        <v>1.1524500907441015</v>
      </c>
      <c r="BL92" s="4">
        <f xml:space="preserve"> 100 * _2025teamgamelogs[[#This Row],[POINTS_PER_POSSESSION]]</f>
        <v>115.24500907441015</v>
      </c>
      <c r="BM92" s="4">
        <f xml:space="preserve"> _2025teamgamelogs[[#This Row],[POSSESIONS]] / (_2025teamgamelogs[[#This Row],[MIN]]/48)</f>
        <v>99.803773584905656</v>
      </c>
      <c r="BN92" s="3">
        <f>_2025teamgamelogs[[#This Row],[PTS]] / (2 * (_2025teamgamelogs[[#This Row],[FGA]] + 0.44 * _2025teamgamelogs[[#This Row],[FTA]]))</f>
        <v>0.58150183150183143</v>
      </c>
      <c r="BO92" s="4">
        <f>VLOOKUP(_2025teamgamelogs[[#This Row],[MONTH]], LEAGUE_AVERAGES!$A$2:$B$8, 2, FALSE)</f>
        <v>109.7087350947031</v>
      </c>
      <c r="BP92" s="5">
        <f>VLOOKUP(_2025teamgamelogs[[#This Row],[TEAM_NAME]], LEAGUE_AVERAGES!$A$14:$C$43, 2, FALSE)</f>
        <v>0.39036585365853654</v>
      </c>
      <c r="BQ92" s="5">
        <f>VLOOKUP(_2025teamgamelogs[[#This Row],[TEAM_NAME]], LEAGUE_AVERAGES!$A$14:$C$43, 3, FALSE)</f>
        <v>0.36282926829268303</v>
      </c>
      <c r="BR92" s="5">
        <f>VLOOKUP(_2025teamgamelogs[[#This Row],[TEAM_NAME]], LEAGUE_AVERAGES!$F$14:$H$43, 2, FALSE)</f>
        <v>0.50741463414634147</v>
      </c>
      <c r="BS92" s="5">
        <f>VLOOKUP(_2025teamgamelogs[[#This Row],[TEAM_NAME]], LEAGUE_AVERAGES!$F$14:$H$43, 3, FALSE)</f>
        <v>0.50717073170731708</v>
      </c>
      <c r="BT92" s="5">
        <f>VLOOKUP(_2025teamgamelogs[[#This Row],[TEAM_NAME]], LEAGUE_AVERAGES!$K$14:$M$43, 2, FALSE)</f>
        <v>0.61183675116028358</v>
      </c>
      <c r="BU92" s="5">
        <f>VLOOKUP(_2025teamgamelogs[[#This Row],[TEAM_NAME]], LEAGUE_AVERAGES!$K$14:$M$43, 3, FALSE)</f>
        <v>0.59871853787111373</v>
      </c>
    </row>
    <row r="93" spans="1:73" x14ac:dyDescent="0.2">
      <c r="A93" t="s">
        <v>59</v>
      </c>
      <c r="B93">
        <v>1610612756</v>
      </c>
      <c r="C93" t="s">
        <v>80</v>
      </c>
      <c r="D93" t="s">
        <v>81</v>
      </c>
      <c r="E93">
        <v>22400111</v>
      </c>
      <c r="F93" s="1">
        <v>45593</v>
      </c>
      <c r="G93" t="s">
        <v>213</v>
      </c>
      <c r="H93" t="s">
        <v>63</v>
      </c>
      <c r="I93">
        <v>48</v>
      </c>
      <c r="J93">
        <v>40</v>
      </c>
      <c r="K93">
        <v>87</v>
      </c>
      <c r="L93">
        <v>0.46</v>
      </c>
      <c r="M93">
        <v>11</v>
      </c>
      <c r="N93">
        <v>36</v>
      </c>
      <c r="O93">
        <v>0.30599999999999999</v>
      </c>
      <c r="P93">
        <v>18</v>
      </c>
      <c r="Q93">
        <v>20</v>
      </c>
      <c r="R93">
        <v>0.9</v>
      </c>
      <c r="S93">
        <v>9</v>
      </c>
      <c r="T93">
        <v>37</v>
      </c>
      <c r="U93">
        <v>46</v>
      </c>
      <c r="V93">
        <v>21</v>
      </c>
      <c r="W93">
        <v>11</v>
      </c>
      <c r="X93">
        <v>7</v>
      </c>
      <c r="Y93">
        <v>11</v>
      </c>
      <c r="Z93">
        <v>6</v>
      </c>
      <c r="AA93">
        <v>22</v>
      </c>
      <c r="AB93">
        <v>19</v>
      </c>
      <c r="AC93">
        <v>109</v>
      </c>
      <c r="AD93">
        <v>4</v>
      </c>
      <c r="AE93">
        <v>1</v>
      </c>
      <c r="AF93">
        <v>1</v>
      </c>
      <c r="AG93">
        <v>1</v>
      </c>
      <c r="AH93">
        <v>1</v>
      </c>
      <c r="AI93">
        <v>121</v>
      </c>
      <c r="AJ93">
        <v>1438</v>
      </c>
      <c r="AK93">
        <v>1449</v>
      </c>
      <c r="AL93">
        <v>1378</v>
      </c>
      <c r="AM93">
        <v>1661</v>
      </c>
      <c r="AN93">
        <v>1366</v>
      </c>
      <c r="AO93">
        <v>1845</v>
      </c>
      <c r="AP93">
        <v>889</v>
      </c>
      <c r="AQ93">
        <v>1301</v>
      </c>
      <c r="AR93">
        <v>246</v>
      </c>
      <c r="AS93">
        <v>1566</v>
      </c>
      <c r="AT93">
        <v>489</v>
      </c>
      <c r="AU93">
        <v>835</v>
      </c>
      <c r="AV93">
        <v>2031</v>
      </c>
      <c r="AW93">
        <v>429</v>
      </c>
      <c r="AX93">
        <v>1360</v>
      </c>
      <c r="AY93">
        <v>32</v>
      </c>
      <c r="AZ93">
        <v>1573</v>
      </c>
      <c r="BA93">
        <v>1887</v>
      </c>
      <c r="BB93">
        <v>971</v>
      </c>
      <c r="BC93">
        <v>1548</v>
      </c>
      <c r="BD93">
        <v>986</v>
      </c>
      <c r="BE93">
        <v>1</v>
      </c>
      <c r="BF93" t="s">
        <v>64</v>
      </c>
      <c r="BG93" t="s">
        <v>65</v>
      </c>
      <c r="BH93" t="s">
        <v>66</v>
      </c>
      <c r="BI93" s="4">
        <f xml:space="preserve"> _2025teamgamelogs[[#This Row],[FGA]] + (0.44 * _2025teamgamelogs[[#This Row],[FTA]]) + _2025teamgamelogs[[#This Row],[TOV]] - _2025teamgamelogs[[#This Row],[OREB]]</f>
        <v>97.8</v>
      </c>
      <c r="BJ93" s="3">
        <f>_2025teamgamelogs[[#This Row],[TOV]]/_2025teamgamelogs[[#This Row],[POSSESIONS]]</f>
        <v>0.11247443762781187</v>
      </c>
      <c r="BK93" s="4">
        <f>_2025teamgamelogs[[#This Row],[PTS]]/_2025teamgamelogs[[#This Row],[POSSESIONS]]</f>
        <v>1.1145194274028629</v>
      </c>
      <c r="BL93" s="4">
        <f xml:space="preserve"> 100 * _2025teamgamelogs[[#This Row],[POINTS_PER_POSSESSION]]</f>
        <v>111.45194274028628</v>
      </c>
      <c r="BM93" s="4">
        <f xml:space="preserve"> _2025teamgamelogs[[#This Row],[POSSESIONS]] / (_2025teamgamelogs[[#This Row],[MIN]]/48)</f>
        <v>97.8</v>
      </c>
      <c r="BN93" s="3">
        <f>_2025teamgamelogs[[#This Row],[PTS]] / (2 * (_2025teamgamelogs[[#This Row],[FGA]] + 0.44 * _2025teamgamelogs[[#This Row],[FTA]]))</f>
        <v>0.56889352818371608</v>
      </c>
      <c r="BO93" s="4">
        <f>VLOOKUP(_2025teamgamelogs[[#This Row],[MONTH]], LEAGUE_AVERAGES!$A$2:$B$8, 2, FALSE)</f>
        <v>109.7087350947031</v>
      </c>
      <c r="BP93" s="5">
        <f>VLOOKUP(_2025teamgamelogs[[#This Row],[TEAM_NAME]], LEAGUE_AVERAGES!$A$14:$C$43, 2, FALSE)</f>
        <v>0.37692682926829268</v>
      </c>
      <c r="BQ93" s="5">
        <f>VLOOKUP(_2025teamgamelogs[[#This Row],[TEAM_NAME]], LEAGUE_AVERAGES!$A$14:$C$43, 3, FALSE)</f>
        <v>0.37741463414634141</v>
      </c>
      <c r="BR93" s="5">
        <f>VLOOKUP(_2025teamgamelogs[[#This Row],[TEAM_NAME]], LEAGUE_AVERAGES!$F$14:$H$43, 2, FALSE)</f>
        <v>0.4768536585365854</v>
      </c>
      <c r="BS93" s="5">
        <f>VLOOKUP(_2025teamgamelogs[[#This Row],[TEAM_NAME]], LEAGUE_AVERAGES!$F$14:$H$43, 3, FALSE)</f>
        <v>0.48056097560975608</v>
      </c>
      <c r="BT93" s="5">
        <f>VLOOKUP(_2025teamgamelogs[[#This Row],[TEAM_NAME]], LEAGUE_AVERAGES!$K$14:$M$43, 2, FALSE)</f>
        <v>0.59622840480117467</v>
      </c>
      <c r="BU93" s="5">
        <f>VLOOKUP(_2025teamgamelogs[[#This Row],[TEAM_NAME]], LEAGUE_AVERAGES!$K$14:$M$43, 3, FALSE)</f>
        <v>0.59682738613401276</v>
      </c>
    </row>
    <row r="94" spans="1:73" x14ac:dyDescent="0.2">
      <c r="A94" t="s">
        <v>59</v>
      </c>
      <c r="B94">
        <v>1610612738</v>
      </c>
      <c r="C94" t="s">
        <v>74</v>
      </c>
      <c r="D94" t="s">
        <v>75</v>
      </c>
      <c r="E94">
        <v>22400104</v>
      </c>
      <c r="F94" s="1">
        <v>45593</v>
      </c>
      <c r="G94" t="s">
        <v>214</v>
      </c>
      <c r="H94" t="s">
        <v>63</v>
      </c>
      <c r="I94">
        <v>48</v>
      </c>
      <c r="J94">
        <v>43</v>
      </c>
      <c r="K94">
        <v>87</v>
      </c>
      <c r="L94">
        <v>0.49399999999999999</v>
      </c>
      <c r="M94">
        <v>18</v>
      </c>
      <c r="N94">
        <v>47</v>
      </c>
      <c r="O94">
        <v>0.38300000000000001</v>
      </c>
      <c r="P94">
        <v>15</v>
      </c>
      <c r="Q94">
        <v>19</v>
      </c>
      <c r="R94">
        <v>0.78900000000000003</v>
      </c>
      <c r="S94">
        <v>4</v>
      </c>
      <c r="T94">
        <v>34</v>
      </c>
      <c r="U94">
        <v>38</v>
      </c>
      <c r="V94">
        <v>24</v>
      </c>
      <c r="W94">
        <v>14</v>
      </c>
      <c r="X94">
        <v>5</v>
      </c>
      <c r="Y94">
        <v>5</v>
      </c>
      <c r="Z94">
        <v>6</v>
      </c>
      <c r="AA94">
        <v>18</v>
      </c>
      <c r="AB94">
        <v>24</v>
      </c>
      <c r="AC94">
        <v>119</v>
      </c>
      <c r="AD94">
        <v>11</v>
      </c>
      <c r="AE94">
        <v>1</v>
      </c>
      <c r="AF94">
        <v>1</v>
      </c>
      <c r="AG94">
        <v>1</v>
      </c>
      <c r="AH94">
        <v>1</v>
      </c>
      <c r="AI94">
        <v>121</v>
      </c>
      <c r="AJ94">
        <v>866</v>
      </c>
      <c r="AK94">
        <v>1449</v>
      </c>
      <c r="AL94">
        <v>773</v>
      </c>
      <c r="AM94">
        <v>288</v>
      </c>
      <c r="AN94">
        <v>200</v>
      </c>
      <c r="AO94">
        <v>937</v>
      </c>
      <c r="AP94">
        <v>1416</v>
      </c>
      <c r="AQ94">
        <v>1458</v>
      </c>
      <c r="AR94">
        <v>1180</v>
      </c>
      <c r="AS94">
        <v>2385</v>
      </c>
      <c r="AT94">
        <v>926</v>
      </c>
      <c r="AU94">
        <v>1966</v>
      </c>
      <c r="AV94">
        <v>1570</v>
      </c>
      <c r="AW94">
        <v>1092</v>
      </c>
      <c r="AX94">
        <v>1998</v>
      </c>
      <c r="AY94">
        <v>889</v>
      </c>
      <c r="AZ94">
        <v>1573</v>
      </c>
      <c r="BA94">
        <v>1018</v>
      </c>
      <c r="BB94">
        <v>215</v>
      </c>
      <c r="BC94">
        <v>798</v>
      </c>
      <c r="BD94">
        <v>563</v>
      </c>
      <c r="BE94">
        <v>1</v>
      </c>
      <c r="BF94" t="s">
        <v>64</v>
      </c>
      <c r="BG94" t="s">
        <v>65</v>
      </c>
      <c r="BH94" t="s">
        <v>66</v>
      </c>
      <c r="BI94" s="4">
        <f xml:space="preserve"> _2025teamgamelogs[[#This Row],[FGA]] + (0.44 * _2025teamgamelogs[[#This Row],[FTA]]) + _2025teamgamelogs[[#This Row],[TOV]] - _2025teamgamelogs[[#This Row],[OREB]]</f>
        <v>105.36</v>
      </c>
      <c r="BJ94" s="3">
        <f>_2025teamgamelogs[[#This Row],[TOV]]/_2025teamgamelogs[[#This Row],[POSSESIONS]]</f>
        <v>0.13287775246772968</v>
      </c>
      <c r="BK94" s="4">
        <f>_2025teamgamelogs[[#This Row],[PTS]]/_2025teamgamelogs[[#This Row],[POSSESIONS]]</f>
        <v>1.1294608959757024</v>
      </c>
      <c r="BL94" s="4">
        <f xml:space="preserve"> 100 * _2025teamgamelogs[[#This Row],[POINTS_PER_POSSESSION]]</f>
        <v>112.94608959757025</v>
      </c>
      <c r="BM94" s="4">
        <f xml:space="preserve"> _2025teamgamelogs[[#This Row],[POSSESIONS]] / (_2025teamgamelogs[[#This Row],[MIN]]/48)</f>
        <v>105.36</v>
      </c>
      <c r="BN94" s="3">
        <f>_2025teamgamelogs[[#This Row],[PTS]] / (2 * (_2025teamgamelogs[[#This Row],[FGA]] + 0.44 * _2025teamgamelogs[[#This Row],[FTA]]))</f>
        <v>0.62395134228187921</v>
      </c>
      <c r="BO94" s="4">
        <f>VLOOKUP(_2025teamgamelogs[[#This Row],[MONTH]], LEAGUE_AVERAGES!$A$2:$B$8, 2, FALSE)</f>
        <v>109.7087350947031</v>
      </c>
      <c r="BP94" s="5">
        <f>VLOOKUP(_2025teamgamelogs[[#This Row],[TEAM_NAME]], LEAGUE_AVERAGES!$A$14:$C$43, 2, FALSE)</f>
        <v>0.3739024390243903</v>
      </c>
      <c r="BQ94" s="5">
        <f>VLOOKUP(_2025teamgamelogs[[#This Row],[TEAM_NAME]], LEAGUE_AVERAGES!$A$14:$C$43, 3, FALSE)</f>
        <v>0.36424390243902455</v>
      </c>
      <c r="BR94" s="5">
        <f>VLOOKUP(_2025teamgamelogs[[#This Row],[TEAM_NAME]], LEAGUE_AVERAGES!$F$14:$H$43, 2, FALSE)</f>
        <v>0.46717073170731704</v>
      </c>
      <c r="BS94" s="5">
        <f>VLOOKUP(_2025teamgamelogs[[#This Row],[TEAM_NAME]], LEAGUE_AVERAGES!$F$14:$H$43, 3, FALSE)</f>
        <v>0.45907317073170728</v>
      </c>
      <c r="BT94" s="5">
        <f>VLOOKUP(_2025teamgamelogs[[#This Row],[TEAM_NAME]], LEAGUE_AVERAGES!$K$14:$M$43, 2, FALSE)</f>
        <v>0.59645910798675039</v>
      </c>
      <c r="BU94" s="5">
        <f>VLOOKUP(_2025teamgamelogs[[#This Row],[TEAM_NAME]], LEAGUE_AVERAGES!$K$14:$M$43, 3, FALSE)</f>
        <v>0.58679053151616523</v>
      </c>
    </row>
    <row r="95" spans="1:73" x14ac:dyDescent="0.2">
      <c r="A95" t="s">
        <v>59</v>
      </c>
      <c r="B95">
        <v>1610612757</v>
      </c>
      <c r="C95" t="s">
        <v>116</v>
      </c>
      <c r="D95" t="s">
        <v>117</v>
      </c>
      <c r="E95">
        <v>22400112</v>
      </c>
      <c r="F95" s="1">
        <v>45593</v>
      </c>
      <c r="G95" t="s">
        <v>215</v>
      </c>
      <c r="H95" t="s">
        <v>70</v>
      </c>
      <c r="I95">
        <v>48</v>
      </c>
      <c r="J95">
        <v>35</v>
      </c>
      <c r="K95">
        <v>83</v>
      </c>
      <c r="L95">
        <v>0.42199999999999999</v>
      </c>
      <c r="M95">
        <v>4</v>
      </c>
      <c r="N95">
        <v>22</v>
      </c>
      <c r="O95">
        <v>0.182</v>
      </c>
      <c r="P95">
        <v>24</v>
      </c>
      <c r="Q95">
        <v>30</v>
      </c>
      <c r="R95">
        <v>0.8</v>
      </c>
      <c r="S95">
        <v>12</v>
      </c>
      <c r="T95">
        <v>34</v>
      </c>
      <c r="U95">
        <v>46</v>
      </c>
      <c r="V95">
        <v>17</v>
      </c>
      <c r="W95">
        <v>18</v>
      </c>
      <c r="X95">
        <v>5</v>
      </c>
      <c r="Y95">
        <v>4</v>
      </c>
      <c r="Z95">
        <v>6</v>
      </c>
      <c r="AA95">
        <v>22</v>
      </c>
      <c r="AB95">
        <v>27</v>
      </c>
      <c r="AC95">
        <v>98</v>
      </c>
      <c r="AD95">
        <v>-13</v>
      </c>
      <c r="AE95">
        <v>1</v>
      </c>
      <c r="AF95">
        <v>1231</v>
      </c>
      <c r="AG95">
        <v>1231</v>
      </c>
      <c r="AH95">
        <v>1231</v>
      </c>
      <c r="AI95">
        <v>121</v>
      </c>
      <c r="AJ95">
        <v>2164</v>
      </c>
      <c r="AK95">
        <v>1922</v>
      </c>
      <c r="AL95">
        <v>1950</v>
      </c>
      <c r="AM95">
        <v>2448</v>
      </c>
      <c r="AN95">
        <v>2436</v>
      </c>
      <c r="AO95">
        <v>2423</v>
      </c>
      <c r="AP95">
        <v>238</v>
      </c>
      <c r="AQ95">
        <v>259</v>
      </c>
      <c r="AR95">
        <v>1029</v>
      </c>
      <c r="AS95">
        <v>848</v>
      </c>
      <c r="AT95">
        <v>926</v>
      </c>
      <c r="AU95">
        <v>835</v>
      </c>
      <c r="AV95">
        <v>2380</v>
      </c>
      <c r="AW95">
        <v>1953</v>
      </c>
      <c r="AX95">
        <v>1998</v>
      </c>
      <c r="AY95">
        <v>1274</v>
      </c>
      <c r="AZ95">
        <v>1573</v>
      </c>
      <c r="BA95">
        <v>1887</v>
      </c>
      <c r="BB95">
        <v>59</v>
      </c>
      <c r="BC95">
        <v>2178</v>
      </c>
      <c r="BD95">
        <v>1945</v>
      </c>
      <c r="BE95">
        <v>1</v>
      </c>
      <c r="BF95" t="s">
        <v>71</v>
      </c>
      <c r="BG95" t="s">
        <v>65</v>
      </c>
      <c r="BH95" t="s">
        <v>66</v>
      </c>
      <c r="BI95" s="4">
        <f xml:space="preserve"> _2025teamgamelogs[[#This Row],[FGA]] + (0.44 * _2025teamgamelogs[[#This Row],[FTA]]) + _2025teamgamelogs[[#This Row],[TOV]] - _2025teamgamelogs[[#This Row],[OREB]]</f>
        <v>102.2</v>
      </c>
      <c r="BJ95" s="3">
        <f>_2025teamgamelogs[[#This Row],[TOV]]/_2025teamgamelogs[[#This Row],[POSSESIONS]]</f>
        <v>0.17612524461839529</v>
      </c>
      <c r="BK95" s="4">
        <f>_2025teamgamelogs[[#This Row],[PTS]]/_2025teamgamelogs[[#This Row],[POSSESIONS]]</f>
        <v>0.95890410958904104</v>
      </c>
      <c r="BL95" s="4">
        <f xml:space="preserve"> 100 * _2025teamgamelogs[[#This Row],[POINTS_PER_POSSESSION]]</f>
        <v>95.890410958904098</v>
      </c>
      <c r="BM95" s="4">
        <f xml:space="preserve"> _2025teamgamelogs[[#This Row],[POSSESIONS]] / (_2025teamgamelogs[[#This Row],[MIN]]/48)</f>
        <v>102.2</v>
      </c>
      <c r="BN95" s="3">
        <f>_2025teamgamelogs[[#This Row],[PTS]] / (2 * (_2025teamgamelogs[[#This Row],[FGA]] + 0.44 * _2025teamgamelogs[[#This Row],[FTA]]))</f>
        <v>0.50935550935550933</v>
      </c>
      <c r="BO95" s="4">
        <f>VLOOKUP(_2025teamgamelogs[[#This Row],[MONTH]], LEAGUE_AVERAGES!$A$2:$B$8, 2, FALSE)</f>
        <v>109.7087350947031</v>
      </c>
      <c r="BP95" s="5">
        <f>VLOOKUP(_2025teamgamelogs[[#This Row],[TEAM_NAME]], LEAGUE_AVERAGES!$A$14:$C$43, 2, FALSE)</f>
        <v>0.3617317073170731</v>
      </c>
      <c r="BQ95" s="5">
        <f>VLOOKUP(_2025teamgamelogs[[#This Row],[TEAM_NAME]], LEAGUE_AVERAGES!$A$14:$C$43, 3, FALSE)</f>
        <v>0.32368292682926825</v>
      </c>
      <c r="BR95" s="5">
        <f>VLOOKUP(_2025teamgamelogs[[#This Row],[TEAM_NAME]], LEAGUE_AVERAGES!$F$14:$H$43, 2, FALSE)</f>
        <v>0.4560243902439024</v>
      </c>
      <c r="BS95" s="5">
        <f>VLOOKUP(_2025teamgamelogs[[#This Row],[TEAM_NAME]], LEAGUE_AVERAGES!$F$14:$H$43, 3, FALSE)</f>
        <v>0.4473414634146341</v>
      </c>
      <c r="BT95" s="5">
        <f>VLOOKUP(_2025teamgamelogs[[#This Row],[TEAM_NAME]], LEAGUE_AVERAGES!$K$14:$M$43, 2, FALSE)</f>
        <v>0.56794360073860606</v>
      </c>
      <c r="BU95" s="5">
        <f>VLOOKUP(_2025teamgamelogs[[#This Row],[TEAM_NAME]], LEAGUE_AVERAGES!$K$14:$M$43, 3, FALSE)</f>
        <v>0.54561285519601899</v>
      </c>
    </row>
    <row r="96" spans="1:73" x14ac:dyDescent="0.2">
      <c r="A96" t="s">
        <v>59</v>
      </c>
      <c r="B96">
        <v>1610612747</v>
      </c>
      <c r="C96" t="s">
        <v>60</v>
      </c>
      <c r="D96" t="s">
        <v>61</v>
      </c>
      <c r="E96">
        <v>22400111</v>
      </c>
      <c r="F96" s="1">
        <v>45593</v>
      </c>
      <c r="G96" t="s">
        <v>216</v>
      </c>
      <c r="H96" t="s">
        <v>70</v>
      </c>
      <c r="I96">
        <v>48</v>
      </c>
      <c r="J96">
        <v>39</v>
      </c>
      <c r="K96">
        <v>94</v>
      </c>
      <c r="L96">
        <v>0.41499999999999998</v>
      </c>
      <c r="M96">
        <v>14</v>
      </c>
      <c r="N96">
        <v>32</v>
      </c>
      <c r="O96">
        <v>0.438</v>
      </c>
      <c r="P96">
        <v>13</v>
      </c>
      <c r="Q96">
        <v>18</v>
      </c>
      <c r="R96">
        <v>0.72199999999999998</v>
      </c>
      <c r="S96">
        <v>11</v>
      </c>
      <c r="T96">
        <v>35</v>
      </c>
      <c r="U96">
        <v>46</v>
      </c>
      <c r="V96">
        <v>25</v>
      </c>
      <c r="W96">
        <v>12</v>
      </c>
      <c r="X96">
        <v>5</v>
      </c>
      <c r="Y96">
        <v>6</v>
      </c>
      <c r="Z96">
        <v>11</v>
      </c>
      <c r="AA96">
        <v>19</v>
      </c>
      <c r="AB96">
        <v>22</v>
      </c>
      <c r="AC96">
        <v>105</v>
      </c>
      <c r="AD96">
        <v>-4</v>
      </c>
      <c r="AE96">
        <v>1</v>
      </c>
      <c r="AF96">
        <v>1231</v>
      </c>
      <c r="AG96">
        <v>1231</v>
      </c>
      <c r="AH96">
        <v>1231</v>
      </c>
      <c r="AI96">
        <v>121</v>
      </c>
      <c r="AJ96">
        <v>1609</v>
      </c>
      <c r="AK96">
        <v>570</v>
      </c>
      <c r="AL96">
        <v>2043</v>
      </c>
      <c r="AM96">
        <v>934</v>
      </c>
      <c r="AN96">
        <v>1863</v>
      </c>
      <c r="AO96">
        <v>410</v>
      </c>
      <c r="AP96">
        <v>1755</v>
      </c>
      <c r="AQ96">
        <v>1617</v>
      </c>
      <c r="AR96">
        <v>1787</v>
      </c>
      <c r="AS96">
        <v>1051</v>
      </c>
      <c r="AT96">
        <v>769</v>
      </c>
      <c r="AU96">
        <v>835</v>
      </c>
      <c r="AV96">
        <v>1358</v>
      </c>
      <c r="AW96">
        <v>640</v>
      </c>
      <c r="AX96">
        <v>1998</v>
      </c>
      <c r="AY96">
        <v>560</v>
      </c>
      <c r="AZ96">
        <v>2405</v>
      </c>
      <c r="BA96">
        <v>1258</v>
      </c>
      <c r="BB96">
        <v>416</v>
      </c>
      <c r="BC96">
        <v>1790</v>
      </c>
      <c r="BD96">
        <v>1415</v>
      </c>
      <c r="BE96">
        <v>1</v>
      </c>
      <c r="BF96" t="s">
        <v>71</v>
      </c>
      <c r="BG96" t="s">
        <v>65</v>
      </c>
      <c r="BH96" t="s">
        <v>66</v>
      </c>
      <c r="BI96" s="4">
        <f xml:space="preserve"> _2025teamgamelogs[[#This Row],[FGA]] + (0.44 * _2025teamgamelogs[[#This Row],[FTA]]) + _2025teamgamelogs[[#This Row],[TOV]] - _2025teamgamelogs[[#This Row],[OREB]]</f>
        <v>102.92</v>
      </c>
      <c r="BJ96" s="3">
        <f>_2025teamgamelogs[[#This Row],[TOV]]/_2025teamgamelogs[[#This Row],[POSSESIONS]]</f>
        <v>0.11659541391371939</v>
      </c>
      <c r="BK96" s="4">
        <f>_2025teamgamelogs[[#This Row],[PTS]]/_2025teamgamelogs[[#This Row],[POSSESIONS]]</f>
        <v>1.0202098717450447</v>
      </c>
      <c r="BL96" s="4">
        <f xml:space="preserve"> 100 * _2025teamgamelogs[[#This Row],[POINTS_PER_POSSESSION]]</f>
        <v>102.02098717450447</v>
      </c>
      <c r="BM96" s="4">
        <f xml:space="preserve"> _2025teamgamelogs[[#This Row],[POSSESIONS]] / (_2025teamgamelogs[[#This Row],[MIN]]/48)</f>
        <v>102.92</v>
      </c>
      <c r="BN96" s="3">
        <f>_2025teamgamelogs[[#This Row],[PTS]] / (2 * (_2025teamgamelogs[[#This Row],[FGA]] + 0.44 * _2025teamgamelogs[[#This Row],[FTA]]))</f>
        <v>0.51510989010989006</v>
      </c>
      <c r="BO96" s="4">
        <f>VLOOKUP(_2025teamgamelogs[[#This Row],[MONTH]], LEAGUE_AVERAGES!$A$2:$B$8, 2, FALSE)</f>
        <v>109.7087350947031</v>
      </c>
      <c r="BP96" s="5">
        <f>VLOOKUP(_2025teamgamelogs[[#This Row],[TEAM_NAME]], LEAGUE_AVERAGES!$A$14:$C$43, 2, FALSE)</f>
        <v>0.37419512195121946</v>
      </c>
      <c r="BQ96" s="5">
        <f>VLOOKUP(_2025teamgamelogs[[#This Row],[TEAM_NAME]], LEAGUE_AVERAGES!$A$14:$C$43, 3, FALSE)</f>
        <v>0.35536585365853657</v>
      </c>
      <c r="BR96" s="5">
        <f>VLOOKUP(_2025teamgamelogs[[#This Row],[TEAM_NAME]], LEAGUE_AVERAGES!$F$14:$H$43, 2, FALSE)</f>
        <v>0.48560975609756091</v>
      </c>
      <c r="BS96" s="5">
        <f>VLOOKUP(_2025teamgamelogs[[#This Row],[TEAM_NAME]], LEAGUE_AVERAGES!$F$14:$H$43, 3, FALSE)</f>
        <v>0.47373170731707315</v>
      </c>
      <c r="BT96" s="5">
        <f>VLOOKUP(_2025teamgamelogs[[#This Row],[TEAM_NAME]], LEAGUE_AVERAGES!$K$14:$M$43, 2, FALSE)</f>
        <v>0.60200661119778875</v>
      </c>
      <c r="BU96" s="5">
        <f>VLOOKUP(_2025teamgamelogs[[#This Row],[TEAM_NAME]], LEAGUE_AVERAGES!$K$14:$M$43, 3, FALSE)</f>
        <v>0.58416138772693449</v>
      </c>
    </row>
    <row r="97" spans="1:73" x14ac:dyDescent="0.2">
      <c r="A97" t="s">
        <v>59</v>
      </c>
      <c r="B97">
        <v>1610612754</v>
      </c>
      <c r="C97" t="s">
        <v>110</v>
      </c>
      <c r="D97" t="s">
        <v>111</v>
      </c>
      <c r="E97">
        <v>22400102</v>
      </c>
      <c r="F97" s="1">
        <v>45593</v>
      </c>
      <c r="G97" t="s">
        <v>217</v>
      </c>
      <c r="H97" t="s">
        <v>70</v>
      </c>
      <c r="I97">
        <v>48</v>
      </c>
      <c r="J97">
        <v>41</v>
      </c>
      <c r="K97">
        <v>88</v>
      </c>
      <c r="L97">
        <v>0.46600000000000003</v>
      </c>
      <c r="M97">
        <v>13</v>
      </c>
      <c r="N97">
        <v>29</v>
      </c>
      <c r="O97">
        <v>0.44800000000000001</v>
      </c>
      <c r="P97">
        <v>20</v>
      </c>
      <c r="Q97">
        <v>30</v>
      </c>
      <c r="R97">
        <v>0.66700000000000004</v>
      </c>
      <c r="S97">
        <v>15</v>
      </c>
      <c r="T97">
        <v>29</v>
      </c>
      <c r="U97">
        <v>44</v>
      </c>
      <c r="V97">
        <v>25</v>
      </c>
      <c r="W97">
        <v>13</v>
      </c>
      <c r="X97">
        <v>7</v>
      </c>
      <c r="Y97">
        <v>4</v>
      </c>
      <c r="Z97">
        <v>6</v>
      </c>
      <c r="AA97">
        <v>28</v>
      </c>
      <c r="AB97">
        <v>25</v>
      </c>
      <c r="AC97">
        <v>115</v>
      </c>
      <c r="AD97">
        <v>-4</v>
      </c>
      <c r="AE97">
        <v>1</v>
      </c>
      <c r="AF97">
        <v>1231</v>
      </c>
      <c r="AG97">
        <v>1231</v>
      </c>
      <c r="AH97">
        <v>1231</v>
      </c>
      <c r="AI97">
        <v>121</v>
      </c>
      <c r="AJ97">
        <v>1234</v>
      </c>
      <c r="AK97">
        <v>1314</v>
      </c>
      <c r="AL97">
        <v>1262</v>
      </c>
      <c r="AM97">
        <v>1171</v>
      </c>
      <c r="AN97">
        <v>2163</v>
      </c>
      <c r="AO97">
        <v>340</v>
      </c>
      <c r="AP97">
        <v>623</v>
      </c>
      <c r="AQ97">
        <v>259</v>
      </c>
      <c r="AR97">
        <v>2105</v>
      </c>
      <c r="AS97">
        <v>332</v>
      </c>
      <c r="AT97">
        <v>1807</v>
      </c>
      <c r="AU97">
        <v>1127</v>
      </c>
      <c r="AV97">
        <v>1358</v>
      </c>
      <c r="AW97">
        <v>850</v>
      </c>
      <c r="AX97">
        <v>1360</v>
      </c>
      <c r="AY97">
        <v>1274</v>
      </c>
      <c r="AZ97">
        <v>1573</v>
      </c>
      <c r="BA97">
        <v>2403</v>
      </c>
      <c r="BB97">
        <v>143</v>
      </c>
      <c r="BC97">
        <v>1095</v>
      </c>
      <c r="BD97">
        <v>1415</v>
      </c>
      <c r="BE97">
        <v>1</v>
      </c>
      <c r="BF97" t="s">
        <v>71</v>
      </c>
      <c r="BG97" t="s">
        <v>65</v>
      </c>
      <c r="BH97" t="s">
        <v>66</v>
      </c>
      <c r="BI97" s="4">
        <f xml:space="preserve"> _2025teamgamelogs[[#This Row],[FGA]] + (0.44 * _2025teamgamelogs[[#This Row],[FTA]]) + _2025teamgamelogs[[#This Row],[TOV]] - _2025teamgamelogs[[#This Row],[OREB]]</f>
        <v>99.2</v>
      </c>
      <c r="BJ97" s="3">
        <f>_2025teamgamelogs[[#This Row],[TOV]]/_2025teamgamelogs[[#This Row],[POSSESIONS]]</f>
        <v>0.13104838709677419</v>
      </c>
      <c r="BK97" s="4">
        <f>_2025teamgamelogs[[#This Row],[PTS]]/_2025teamgamelogs[[#This Row],[POSSESIONS]]</f>
        <v>1.159274193548387</v>
      </c>
      <c r="BL97" s="4">
        <f xml:space="preserve"> 100 * _2025teamgamelogs[[#This Row],[POINTS_PER_POSSESSION]]</f>
        <v>115.9274193548387</v>
      </c>
      <c r="BM97" s="4">
        <f xml:space="preserve"> _2025teamgamelogs[[#This Row],[POSSESIONS]] / (_2025teamgamelogs[[#This Row],[MIN]]/48)</f>
        <v>99.2</v>
      </c>
      <c r="BN97" s="3">
        <f>_2025teamgamelogs[[#This Row],[PTS]] / (2 * (_2025teamgamelogs[[#This Row],[FGA]] + 0.44 * _2025teamgamelogs[[#This Row],[FTA]]))</f>
        <v>0.56818181818181812</v>
      </c>
      <c r="BO97" s="4">
        <f>VLOOKUP(_2025teamgamelogs[[#This Row],[MONTH]], LEAGUE_AVERAGES!$A$2:$B$8, 2, FALSE)</f>
        <v>109.7087350947031</v>
      </c>
      <c r="BP97" s="5">
        <f>VLOOKUP(_2025teamgamelogs[[#This Row],[TEAM_NAME]], LEAGUE_AVERAGES!$A$14:$C$43, 2, FALSE)</f>
        <v>0.37909999999999999</v>
      </c>
      <c r="BQ97" s="5">
        <f>VLOOKUP(_2025teamgamelogs[[#This Row],[TEAM_NAME]], LEAGUE_AVERAGES!$A$14:$C$43, 3, FALSE)</f>
        <v>0.35511904761904761</v>
      </c>
      <c r="BR97" s="5">
        <f>VLOOKUP(_2025teamgamelogs[[#This Row],[TEAM_NAME]], LEAGUE_AVERAGES!$F$14:$H$43, 2, FALSE)</f>
        <v>0.49785000000000013</v>
      </c>
      <c r="BS97" s="5">
        <f>VLOOKUP(_2025teamgamelogs[[#This Row],[TEAM_NAME]], LEAGUE_AVERAGES!$F$14:$H$43, 3, FALSE)</f>
        <v>0.47942857142857148</v>
      </c>
      <c r="BT97" s="5">
        <f>VLOOKUP(_2025teamgamelogs[[#This Row],[TEAM_NAME]], LEAGUE_AVERAGES!$K$14:$M$43, 2, FALSE)</f>
        <v>0.60805571751162091</v>
      </c>
      <c r="BU97" s="5">
        <f>VLOOKUP(_2025teamgamelogs[[#This Row],[TEAM_NAME]], LEAGUE_AVERAGES!$K$14:$M$43, 3, FALSE)</f>
        <v>0.58190704341109034</v>
      </c>
    </row>
    <row r="98" spans="1:73" x14ac:dyDescent="0.2">
      <c r="A98" t="s">
        <v>59</v>
      </c>
      <c r="B98">
        <v>1610612758</v>
      </c>
      <c r="C98" t="s">
        <v>142</v>
      </c>
      <c r="D98" t="s">
        <v>143</v>
      </c>
      <c r="E98">
        <v>22400112</v>
      </c>
      <c r="F98" s="1">
        <v>45593</v>
      </c>
      <c r="G98" t="s">
        <v>218</v>
      </c>
      <c r="H98" t="s">
        <v>63</v>
      </c>
      <c r="I98">
        <v>48</v>
      </c>
      <c r="J98">
        <v>37</v>
      </c>
      <c r="K98">
        <v>81</v>
      </c>
      <c r="L98">
        <v>0.45700000000000002</v>
      </c>
      <c r="M98">
        <v>14</v>
      </c>
      <c r="N98">
        <v>35</v>
      </c>
      <c r="O98">
        <v>0.4</v>
      </c>
      <c r="P98">
        <v>23</v>
      </c>
      <c r="Q98">
        <v>25</v>
      </c>
      <c r="R98">
        <v>0.92</v>
      </c>
      <c r="S98">
        <v>9</v>
      </c>
      <c r="T98">
        <v>31</v>
      </c>
      <c r="U98">
        <v>40</v>
      </c>
      <c r="V98">
        <v>25</v>
      </c>
      <c r="W98">
        <v>16</v>
      </c>
      <c r="X98">
        <v>8</v>
      </c>
      <c r="Y98">
        <v>6</v>
      </c>
      <c r="Z98">
        <v>4</v>
      </c>
      <c r="AA98">
        <v>27</v>
      </c>
      <c r="AB98">
        <v>22</v>
      </c>
      <c r="AC98">
        <v>111</v>
      </c>
      <c r="AD98">
        <v>13</v>
      </c>
      <c r="AE98">
        <v>1</v>
      </c>
      <c r="AF98">
        <v>1</v>
      </c>
      <c r="AG98">
        <v>1</v>
      </c>
      <c r="AH98">
        <v>1</v>
      </c>
      <c r="AI98">
        <v>121</v>
      </c>
      <c r="AJ98">
        <v>1946</v>
      </c>
      <c r="AK98">
        <v>2117</v>
      </c>
      <c r="AL98">
        <v>1426</v>
      </c>
      <c r="AM98">
        <v>934</v>
      </c>
      <c r="AN98">
        <v>1495</v>
      </c>
      <c r="AO98">
        <v>723</v>
      </c>
      <c r="AP98">
        <v>314</v>
      </c>
      <c r="AQ98">
        <v>666</v>
      </c>
      <c r="AR98">
        <v>174</v>
      </c>
      <c r="AS98">
        <v>1566</v>
      </c>
      <c r="AT98">
        <v>1488</v>
      </c>
      <c r="AU98">
        <v>1715</v>
      </c>
      <c r="AV98">
        <v>1358</v>
      </c>
      <c r="AW98">
        <v>1583</v>
      </c>
      <c r="AX98">
        <v>1073</v>
      </c>
      <c r="AY98">
        <v>560</v>
      </c>
      <c r="AZ98">
        <v>750</v>
      </c>
      <c r="BA98">
        <v>2368</v>
      </c>
      <c r="BB98">
        <v>416</v>
      </c>
      <c r="BC98">
        <v>1402</v>
      </c>
      <c r="BD98">
        <v>467</v>
      </c>
      <c r="BE98">
        <v>1</v>
      </c>
      <c r="BF98" t="s">
        <v>64</v>
      </c>
      <c r="BG98" t="s">
        <v>65</v>
      </c>
      <c r="BH98" t="s">
        <v>66</v>
      </c>
      <c r="BI98" s="4">
        <f xml:space="preserve"> _2025teamgamelogs[[#This Row],[FGA]] + (0.44 * _2025teamgamelogs[[#This Row],[FTA]]) + _2025teamgamelogs[[#This Row],[TOV]] - _2025teamgamelogs[[#This Row],[OREB]]</f>
        <v>99</v>
      </c>
      <c r="BJ98" s="3">
        <f>_2025teamgamelogs[[#This Row],[TOV]]/_2025teamgamelogs[[#This Row],[POSSESIONS]]</f>
        <v>0.16161616161616163</v>
      </c>
      <c r="BK98" s="4">
        <f>_2025teamgamelogs[[#This Row],[PTS]]/_2025teamgamelogs[[#This Row],[POSSESIONS]]</f>
        <v>1.1212121212121211</v>
      </c>
      <c r="BL98" s="4">
        <f xml:space="preserve"> 100 * _2025teamgamelogs[[#This Row],[POINTS_PER_POSSESSION]]</f>
        <v>112.12121212121211</v>
      </c>
      <c r="BM98" s="4">
        <f xml:space="preserve"> _2025teamgamelogs[[#This Row],[POSSESIONS]] / (_2025teamgamelogs[[#This Row],[MIN]]/48)</f>
        <v>99</v>
      </c>
      <c r="BN98" s="3">
        <f>_2025teamgamelogs[[#This Row],[PTS]] / (2 * (_2025teamgamelogs[[#This Row],[FGA]] + 0.44 * _2025teamgamelogs[[#This Row],[FTA]]))</f>
        <v>0.60326086956521741</v>
      </c>
      <c r="BO98" s="4">
        <f>VLOOKUP(_2025teamgamelogs[[#This Row],[MONTH]], LEAGUE_AVERAGES!$A$2:$B$8, 2, FALSE)</f>
        <v>109.7087350947031</v>
      </c>
      <c r="BP98" s="5">
        <f>VLOOKUP(_2025teamgamelogs[[#This Row],[TEAM_NAME]], LEAGUE_AVERAGES!$A$14:$C$43, 2, FALSE)</f>
        <v>0.37158536585365853</v>
      </c>
      <c r="BQ98" s="5">
        <f>VLOOKUP(_2025teamgamelogs[[#This Row],[TEAM_NAME]], LEAGUE_AVERAGES!$A$14:$C$43, 3, FALSE)</f>
        <v>0.34029268292682929</v>
      </c>
      <c r="BR98" s="5">
        <f>VLOOKUP(_2025teamgamelogs[[#This Row],[TEAM_NAME]], LEAGUE_AVERAGES!$F$14:$H$43, 2, FALSE)</f>
        <v>0.4831951219512195</v>
      </c>
      <c r="BS98" s="5">
        <f>VLOOKUP(_2025teamgamelogs[[#This Row],[TEAM_NAME]], LEAGUE_AVERAGES!$F$14:$H$43, 3, FALSE)</f>
        <v>0.47492682926829272</v>
      </c>
      <c r="BT98" s="5">
        <f>VLOOKUP(_2025teamgamelogs[[#This Row],[TEAM_NAME]], LEAGUE_AVERAGES!$K$14:$M$43, 2, FALSE)</f>
        <v>0.59195463864629394</v>
      </c>
      <c r="BU98" s="5">
        <f>VLOOKUP(_2025teamgamelogs[[#This Row],[TEAM_NAME]], LEAGUE_AVERAGES!$K$14:$M$43, 3, FALSE)</f>
        <v>0.57517865161129356</v>
      </c>
    </row>
    <row r="99" spans="1:73" x14ac:dyDescent="0.2">
      <c r="A99" t="s">
        <v>59</v>
      </c>
      <c r="B99">
        <v>1610612764</v>
      </c>
      <c r="C99" t="s">
        <v>148</v>
      </c>
      <c r="D99" t="s">
        <v>149</v>
      </c>
      <c r="E99">
        <v>22400103</v>
      </c>
      <c r="F99" s="1">
        <v>45593</v>
      </c>
      <c r="G99" t="s">
        <v>219</v>
      </c>
      <c r="H99" t="s">
        <v>63</v>
      </c>
      <c r="I99">
        <v>48</v>
      </c>
      <c r="J99">
        <v>41</v>
      </c>
      <c r="K99">
        <v>91</v>
      </c>
      <c r="L99">
        <v>0.45100000000000001</v>
      </c>
      <c r="M99">
        <v>21</v>
      </c>
      <c r="N99">
        <v>44</v>
      </c>
      <c r="O99">
        <v>0.47699999999999998</v>
      </c>
      <c r="P99">
        <v>18</v>
      </c>
      <c r="Q99">
        <v>22</v>
      </c>
      <c r="R99">
        <v>0.81799999999999995</v>
      </c>
      <c r="S99">
        <v>9</v>
      </c>
      <c r="T99">
        <v>34</v>
      </c>
      <c r="U99">
        <v>43</v>
      </c>
      <c r="V99">
        <v>24</v>
      </c>
      <c r="W99">
        <v>18</v>
      </c>
      <c r="X99">
        <v>7</v>
      </c>
      <c r="Y99">
        <v>3</v>
      </c>
      <c r="Z99">
        <v>7</v>
      </c>
      <c r="AA99">
        <v>25</v>
      </c>
      <c r="AB99">
        <v>22</v>
      </c>
      <c r="AC99">
        <v>121</v>
      </c>
      <c r="AD99">
        <v>2</v>
      </c>
      <c r="AE99">
        <v>1</v>
      </c>
      <c r="AF99">
        <v>1</v>
      </c>
      <c r="AG99">
        <v>1</v>
      </c>
      <c r="AH99">
        <v>1</v>
      </c>
      <c r="AI99">
        <v>121</v>
      </c>
      <c r="AJ99">
        <v>1234</v>
      </c>
      <c r="AK99">
        <v>899</v>
      </c>
      <c r="AL99">
        <v>1533</v>
      </c>
      <c r="AM99">
        <v>74</v>
      </c>
      <c r="AN99">
        <v>384</v>
      </c>
      <c r="AO99">
        <v>185</v>
      </c>
      <c r="AP99">
        <v>889</v>
      </c>
      <c r="AQ99">
        <v>1008</v>
      </c>
      <c r="AR99">
        <v>864</v>
      </c>
      <c r="AS99">
        <v>1566</v>
      </c>
      <c r="AT99">
        <v>926</v>
      </c>
      <c r="AU99">
        <v>1282</v>
      </c>
      <c r="AV99">
        <v>1570</v>
      </c>
      <c r="AW99">
        <v>1953</v>
      </c>
      <c r="AX99">
        <v>1360</v>
      </c>
      <c r="AY99">
        <v>1712</v>
      </c>
      <c r="AZ99">
        <v>1902</v>
      </c>
      <c r="BA99">
        <v>2247</v>
      </c>
      <c r="BB99">
        <v>416</v>
      </c>
      <c r="BC99">
        <v>672</v>
      </c>
      <c r="BD99">
        <v>1106</v>
      </c>
      <c r="BE99">
        <v>1</v>
      </c>
      <c r="BF99" t="s">
        <v>71</v>
      </c>
      <c r="BG99" t="s">
        <v>65</v>
      </c>
      <c r="BH99" t="s">
        <v>66</v>
      </c>
      <c r="BI99" s="4">
        <f xml:space="preserve"> _2025teamgamelogs[[#This Row],[FGA]] + (0.44 * _2025teamgamelogs[[#This Row],[FTA]]) + _2025teamgamelogs[[#This Row],[TOV]] - _2025teamgamelogs[[#This Row],[OREB]]</f>
        <v>109.68</v>
      </c>
      <c r="BJ99" s="3">
        <f>_2025teamgamelogs[[#This Row],[TOV]]/_2025teamgamelogs[[#This Row],[POSSESIONS]]</f>
        <v>0.16411378555798686</v>
      </c>
      <c r="BK99" s="4">
        <f>_2025teamgamelogs[[#This Row],[PTS]]/_2025teamgamelogs[[#This Row],[POSSESIONS]]</f>
        <v>1.1032093362509117</v>
      </c>
      <c r="BL99" s="4">
        <f xml:space="preserve"> 100 * _2025teamgamelogs[[#This Row],[POINTS_PER_POSSESSION]]</f>
        <v>110.32093362509117</v>
      </c>
      <c r="BM99" s="4">
        <f xml:space="preserve"> _2025teamgamelogs[[#This Row],[POSSESIONS]] / (_2025teamgamelogs[[#This Row],[MIN]]/48)</f>
        <v>109.68</v>
      </c>
      <c r="BN99" s="3">
        <f>_2025teamgamelogs[[#This Row],[PTS]] / (2 * (_2025teamgamelogs[[#This Row],[FGA]] + 0.44 * _2025teamgamelogs[[#This Row],[FTA]]))</f>
        <v>0.60091378625347636</v>
      </c>
      <c r="BO99" s="4">
        <f>VLOOKUP(_2025teamgamelogs[[#This Row],[MONTH]], LEAGUE_AVERAGES!$A$2:$B$8, 2, FALSE)</f>
        <v>109.7087350947031</v>
      </c>
      <c r="BP99" s="5">
        <f>VLOOKUP(_2025teamgamelogs[[#This Row],[TEAM_NAME]], LEAGUE_AVERAGES!$A$14:$C$43, 2, FALSE)</f>
        <v>0.32842499999999997</v>
      </c>
      <c r="BQ99" s="5">
        <f>VLOOKUP(_2025teamgamelogs[[#This Row],[TEAM_NAME]], LEAGUE_AVERAGES!$A$14:$C$43, 3, FALSE)</f>
        <v>0.33730952380952384</v>
      </c>
      <c r="BR99" s="5">
        <f>VLOOKUP(_2025teamgamelogs[[#This Row],[TEAM_NAME]], LEAGUE_AVERAGES!$F$14:$H$43, 2, FALSE)</f>
        <v>0.44209999999999994</v>
      </c>
      <c r="BS99" s="5">
        <f>VLOOKUP(_2025teamgamelogs[[#This Row],[TEAM_NAME]], LEAGUE_AVERAGES!$F$14:$H$43, 3, FALSE)</f>
        <v>0.4362619047619048</v>
      </c>
      <c r="BT99" s="5">
        <f>VLOOKUP(_2025teamgamelogs[[#This Row],[TEAM_NAME]], LEAGUE_AVERAGES!$K$14:$M$43, 2, FALSE)</f>
        <v>0.55099578881797462</v>
      </c>
      <c r="BU99" s="5">
        <f>VLOOKUP(_2025teamgamelogs[[#This Row],[TEAM_NAME]], LEAGUE_AVERAGES!$K$14:$M$43, 3, FALSE)</f>
        <v>0.54201342555394594</v>
      </c>
    </row>
    <row r="100" spans="1:73" x14ac:dyDescent="0.2">
      <c r="A100" t="s">
        <v>59</v>
      </c>
      <c r="B100">
        <v>1610612752</v>
      </c>
      <c r="C100" t="s">
        <v>67</v>
      </c>
      <c r="D100" t="s">
        <v>68</v>
      </c>
      <c r="E100">
        <v>22400106</v>
      </c>
      <c r="F100" s="1">
        <v>45593</v>
      </c>
      <c r="G100" t="s">
        <v>220</v>
      </c>
      <c r="H100" t="s">
        <v>70</v>
      </c>
      <c r="I100">
        <v>48</v>
      </c>
      <c r="J100">
        <v>40</v>
      </c>
      <c r="K100">
        <v>90</v>
      </c>
      <c r="L100">
        <v>0.44400000000000001</v>
      </c>
      <c r="M100">
        <v>9</v>
      </c>
      <c r="N100">
        <v>28</v>
      </c>
      <c r="O100">
        <v>0.32100000000000001</v>
      </c>
      <c r="P100">
        <v>15</v>
      </c>
      <c r="Q100">
        <v>18</v>
      </c>
      <c r="R100">
        <v>0.83299999999999996</v>
      </c>
      <c r="S100">
        <v>13</v>
      </c>
      <c r="T100">
        <v>30</v>
      </c>
      <c r="U100">
        <v>43</v>
      </c>
      <c r="V100">
        <v>22</v>
      </c>
      <c r="W100">
        <v>16</v>
      </c>
      <c r="X100">
        <v>8</v>
      </c>
      <c r="Y100">
        <v>3</v>
      </c>
      <c r="Z100">
        <v>5</v>
      </c>
      <c r="AA100">
        <v>21</v>
      </c>
      <c r="AB100">
        <v>20</v>
      </c>
      <c r="AC100">
        <v>104</v>
      </c>
      <c r="AD100">
        <v>-6</v>
      </c>
      <c r="AE100">
        <v>1</v>
      </c>
      <c r="AF100">
        <v>1231</v>
      </c>
      <c r="AG100">
        <v>1231</v>
      </c>
      <c r="AH100">
        <v>1231</v>
      </c>
      <c r="AI100">
        <v>121</v>
      </c>
      <c r="AJ100">
        <v>1438</v>
      </c>
      <c r="AK100">
        <v>1029</v>
      </c>
      <c r="AL100">
        <v>1631</v>
      </c>
      <c r="AM100">
        <v>2097</v>
      </c>
      <c r="AN100">
        <v>2228</v>
      </c>
      <c r="AO100">
        <v>1685</v>
      </c>
      <c r="AP100">
        <v>1416</v>
      </c>
      <c r="AQ100">
        <v>1617</v>
      </c>
      <c r="AR100">
        <v>699</v>
      </c>
      <c r="AS100">
        <v>652</v>
      </c>
      <c r="AT100">
        <v>1652</v>
      </c>
      <c r="AU100">
        <v>1282</v>
      </c>
      <c r="AV100">
        <v>1909</v>
      </c>
      <c r="AW100">
        <v>1583</v>
      </c>
      <c r="AX100">
        <v>1073</v>
      </c>
      <c r="AY100">
        <v>1712</v>
      </c>
      <c r="AZ100">
        <v>1188</v>
      </c>
      <c r="BA100">
        <v>1694</v>
      </c>
      <c r="BB100">
        <v>767</v>
      </c>
      <c r="BC100">
        <v>1870</v>
      </c>
      <c r="BD100">
        <v>1540</v>
      </c>
      <c r="BE100">
        <v>1</v>
      </c>
      <c r="BF100" t="s">
        <v>64</v>
      </c>
      <c r="BG100" t="s">
        <v>65</v>
      </c>
      <c r="BH100" t="s">
        <v>66</v>
      </c>
      <c r="BI100" s="4">
        <f xml:space="preserve"> _2025teamgamelogs[[#This Row],[FGA]] + (0.44 * _2025teamgamelogs[[#This Row],[FTA]]) + _2025teamgamelogs[[#This Row],[TOV]] - _2025teamgamelogs[[#This Row],[OREB]]</f>
        <v>100.92</v>
      </c>
      <c r="BJ100" s="3">
        <f>_2025teamgamelogs[[#This Row],[TOV]]/_2025teamgamelogs[[#This Row],[POSSESIONS]]</f>
        <v>0.15854141894569956</v>
      </c>
      <c r="BK100" s="4">
        <f>_2025teamgamelogs[[#This Row],[PTS]]/_2025teamgamelogs[[#This Row],[POSSESIONS]]</f>
        <v>1.0305192231470472</v>
      </c>
      <c r="BL100" s="4">
        <f xml:space="preserve"> 100 * _2025teamgamelogs[[#This Row],[POINTS_PER_POSSESSION]]</f>
        <v>103.05192231470473</v>
      </c>
      <c r="BM100" s="4">
        <f xml:space="preserve"> _2025teamgamelogs[[#This Row],[POSSESIONS]] / (_2025teamgamelogs[[#This Row],[MIN]]/48)</f>
        <v>100.92</v>
      </c>
      <c r="BN100" s="3">
        <f>_2025teamgamelogs[[#This Row],[PTS]] / (2 * (_2025teamgamelogs[[#This Row],[FGA]] + 0.44 * _2025teamgamelogs[[#This Row],[FTA]]))</f>
        <v>0.53104575163398693</v>
      </c>
      <c r="BO100" s="4">
        <f>VLOOKUP(_2025teamgamelogs[[#This Row],[MONTH]], LEAGUE_AVERAGES!$A$2:$B$8, 2, FALSE)</f>
        <v>109.7087350947031</v>
      </c>
      <c r="BP100" s="5">
        <f>VLOOKUP(_2025teamgamelogs[[#This Row],[TEAM_NAME]], LEAGUE_AVERAGES!$A$14:$C$43, 2, FALSE)</f>
        <v>0.370219512195122</v>
      </c>
      <c r="BQ100" s="5">
        <f>VLOOKUP(_2025teamgamelogs[[#This Row],[TEAM_NAME]], LEAGUE_AVERAGES!$A$14:$C$43, 3, FALSE)</f>
        <v>0.36224390243902438</v>
      </c>
      <c r="BR100" s="5">
        <f>VLOOKUP(_2025teamgamelogs[[#This Row],[TEAM_NAME]], LEAGUE_AVERAGES!$F$14:$H$43, 2, FALSE)</f>
        <v>0.49358536585365859</v>
      </c>
      <c r="BS100" s="5">
        <f>VLOOKUP(_2025teamgamelogs[[#This Row],[TEAM_NAME]], LEAGUE_AVERAGES!$F$14:$H$43, 3, FALSE)</f>
        <v>0.47975609756097559</v>
      </c>
      <c r="BT100" s="5">
        <f>VLOOKUP(_2025teamgamelogs[[#This Row],[TEAM_NAME]], LEAGUE_AVERAGES!$K$14:$M$43, 2, FALSE)</f>
        <v>0.59525043511857889</v>
      </c>
      <c r="BU100" s="5">
        <f>VLOOKUP(_2025teamgamelogs[[#This Row],[TEAM_NAME]], LEAGUE_AVERAGES!$K$14:$M$43, 3, FALSE)</f>
        <v>0.58413739951743537</v>
      </c>
    </row>
    <row r="101" spans="1:73" x14ac:dyDescent="0.2">
      <c r="A101" t="s">
        <v>59</v>
      </c>
      <c r="B101">
        <v>1610612762</v>
      </c>
      <c r="C101" t="s">
        <v>125</v>
      </c>
      <c r="D101" t="s">
        <v>126</v>
      </c>
      <c r="E101">
        <v>22400110</v>
      </c>
      <c r="F101" s="1">
        <v>45593</v>
      </c>
      <c r="G101" t="s">
        <v>221</v>
      </c>
      <c r="H101" t="s">
        <v>70</v>
      </c>
      <c r="I101">
        <v>48</v>
      </c>
      <c r="J101">
        <v>34</v>
      </c>
      <c r="K101">
        <v>92</v>
      </c>
      <c r="L101">
        <v>0.37</v>
      </c>
      <c r="M101">
        <v>10</v>
      </c>
      <c r="N101">
        <v>35</v>
      </c>
      <c r="O101">
        <v>0.28599999999999998</v>
      </c>
      <c r="P101">
        <v>24</v>
      </c>
      <c r="Q101">
        <v>29</v>
      </c>
      <c r="R101">
        <v>0.82799999999999996</v>
      </c>
      <c r="S101">
        <v>15</v>
      </c>
      <c r="T101">
        <v>35</v>
      </c>
      <c r="U101">
        <v>50</v>
      </c>
      <c r="V101">
        <v>24</v>
      </c>
      <c r="W101">
        <v>15</v>
      </c>
      <c r="X101">
        <v>7</v>
      </c>
      <c r="Y101">
        <v>5</v>
      </c>
      <c r="Z101">
        <v>12</v>
      </c>
      <c r="AA101">
        <v>17</v>
      </c>
      <c r="AB101">
        <v>23</v>
      </c>
      <c r="AC101">
        <v>102</v>
      </c>
      <c r="AD101">
        <v>-8</v>
      </c>
      <c r="AE101">
        <v>1</v>
      </c>
      <c r="AF101">
        <v>1231</v>
      </c>
      <c r="AG101">
        <v>1231</v>
      </c>
      <c r="AH101">
        <v>1231</v>
      </c>
      <c r="AI101">
        <v>121</v>
      </c>
      <c r="AJ101">
        <v>2258</v>
      </c>
      <c r="AK101">
        <v>768</v>
      </c>
      <c r="AL101">
        <v>2380</v>
      </c>
      <c r="AM101">
        <v>1891</v>
      </c>
      <c r="AN101">
        <v>1495</v>
      </c>
      <c r="AO101">
        <v>2019</v>
      </c>
      <c r="AP101">
        <v>238</v>
      </c>
      <c r="AQ101">
        <v>325</v>
      </c>
      <c r="AR101">
        <v>787</v>
      </c>
      <c r="AS101">
        <v>332</v>
      </c>
      <c r="AT101">
        <v>769</v>
      </c>
      <c r="AU101">
        <v>427</v>
      </c>
      <c r="AV101">
        <v>1570</v>
      </c>
      <c r="AW101">
        <v>1341</v>
      </c>
      <c r="AX101">
        <v>1360</v>
      </c>
      <c r="AY101">
        <v>889</v>
      </c>
      <c r="AZ101">
        <v>2430</v>
      </c>
      <c r="BA101">
        <v>792</v>
      </c>
      <c r="BB101">
        <v>300</v>
      </c>
      <c r="BC101">
        <v>2003</v>
      </c>
      <c r="BD101">
        <v>1667</v>
      </c>
      <c r="BE101">
        <v>1</v>
      </c>
      <c r="BF101" t="s">
        <v>71</v>
      </c>
      <c r="BG101" t="s">
        <v>65</v>
      </c>
      <c r="BH101" t="s">
        <v>66</v>
      </c>
      <c r="BI101" s="4">
        <f xml:space="preserve"> _2025teamgamelogs[[#This Row],[FGA]] + (0.44 * _2025teamgamelogs[[#This Row],[FTA]]) + _2025teamgamelogs[[#This Row],[TOV]] - _2025teamgamelogs[[#This Row],[OREB]]</f>
        <v>104.76</v>
      </c>
      <c r="BJ101" s="3">
        <f>_2025teamgamelogs[[#This Row],[TOV]]/_2025teamgamelogs[[#This Row],[POSSESIONS]]</f>
        <v>0.14318442153493699</v>
      </c>
      <c r="BK101" s="4">
        <f>_2025teamgamelogs[[#This Row],[PTS]]/_2025teamgamelogs[[#This Row],[POSSESIONS]]</f>
        <v>0.97365406643757157</v>
      </c>
      <c r="BL101" s="4">
        <f xml:space="preserve"> 100 * _2025teamgamelogs[[#This Row],[POINTS_PER_POSSESSION]]</f>
        <v>97.365406643757154</v>
      </c>
      <c r="BM101" s="4">
        <f xml:space="preserve"> _2025teamgamelogs[[#This Row],[POSSESIONS]] / (_2025teamgamelogs[[#This Row],[MIN]]/48)</f>
        <v>104.76</v>
      </c>
      <c r="BN101" s="3">
        <f>_2025teamgamelogs[[#This Row],[PTS]] / (2 * (_2025teamgamelogs[[#This Row],[FGA]] + 0.44 * _2025teamgamelogs[[#This Row],[FTA]]))</f>
        <v>0.48682703321878579</v>
      </c>
      <c r="BO101" s="4">
        <f>VLOOKUP(_2025teamgamelogs[[#This Row],[MONTH]], LEAGUE_AVERAGES!$A$2:$B$8, 2, FALSE)</f>
        <v>109.7087350947031</v>
      </c>
      <c r="BP101" s="5">
        <f>VLOOKUP(_2025teamgamelogs[[#This Row],[TEAM_NAME]], LEAGUE_AVERAGES!$A$14:$C$43, 2, FALSE)</f>
        <v>0.36446341463414633</v>
      </c>
      <c r="BQ101" s="5">
        <f>VLOOKUP(_2025teamgamelogs[[#This Row],[TEAM_NAME]], LEAGUE_AVERAGES!$A$14:$C$43, 3, FALSE)</f>
        <v>0.3413170731707319</v>
      </c>
      <c r="BR101" s="5">
        <f>VLOOKUP(_2025teamgamelogs[[#This Row],[TEAM_NAME]], LEAGUE_AVERAGES!$F$14:$H$43, 2, FALSE)</f>
        <v>0.4583902439024391</v>
      </c>
      <c r="BS101" s="5">
        <f>VLOOKUP(_2025teamgamelogs[[#This Row],[TEAM_NAME]], LEAGUE_AVERAGES!$F$14:$H$43, 3, FALSE)</f>
        <v>0.45390243902439031</v>
      </c>
      <c r="BT101" s="5">
        <f>VLOOKUP(_2025teamgamelogs[[#This Row],[TEAM_NAME]], LEAGUE_AVERAGES!$K$14:$M$43, 2, FALSE)</f>
        <v>0.57104853563970659</v>
      </c>
      <c r="BU101" s="5">
        <f>VLOOKUP(_2025teamgamelogs[[#This Row],[TEAM_NAME]], LEAGUE_AVERAGES!$K$14:$M$43, 3, FALSE)</f>
        <v>0.56826296147062372</v>
      </c>
    </row>
    <row r="102" spans="1:73" x14ac:dyDescent="0.2">
      <c r="A102" t="s">
        <v>59</v>
      </c>
      <c r="B102">
        <v>1610612748</v>
      </c>
      <c r="C102" t="s">
        <v>101</v>
      </c>
      <c r="D102" t="s">
        <v>102</v>
      </c>
      <c r="E102">
        <v>22400105</v>
      </c>
      <c r="F102" s="1">
        <v>45593</v>
      </c>
      <c r="G102" t="s">
        <v>222</v>
      </c>
      <c r="H102" t="s">
        <v>63</v>
      </c>
      <c r="I102">
        <v>48</v>
      </c>
      <c r="J102">
        <v>38</v>
      </c>
      <c r="K102">
        <v>88</v>
      </c>
      <c r="L102">
        <v>0.432</v>
      </c>
      <c r="M102">
        <v>15</v>
      </c>
      <c r="N102">
        <v>47</v>
      </c>
      <c r="O102">
        <v>0.31900000000000001</v>
      </c>
      <c r="P102">
        <v>15</v>
      </c>
      <c r="Q102">
        <v>20</v>
      </c>
      <c r="R102">
        <v>0.75</v>
      </c>
      <c r="S102">
        <v>10</v>
      </c>
      <c r="T102">
        <v>34</v>
      </c>
      <c r="U102">
        <v>44</v>
      </c>
      <c r="V102">
        <v>24</v>
      </c>
      <c r="W102">
        <v>12</v>
      </c>
      <c r="X102">
        <v>14</v>
      </c>
      <c r="Y102">
        <v>3</v>
      </c>
      <c r="Z102">
        <v>6</v>
      </c>
      <c r="AA102">
        <v>14</v>
      </c>
      <c r="AB102">
        <v>19</v>
      </c>
      <c r="AC102">
        <v>106</v>
      </c>
      <c r="AD102">
        <v>8</v>
      </c>
      <c r="AE102">
        <v>1</v>
      </c>
      <c r="AF102">
        <v>1</v>
      </c>
      <c r="AG102">
        <v>1</v>
      </c>
      <c r="AH102">
        <v>1</v>
      </c>
      <c r="AI102">
        <v>121</v>
      </c>
      <c r="AJ102">
        <v>1796</v>
      </c>
      <c r="AK102">
        <v>1314</v>
      </c>
      <c r="AL102">
        <v>1820</v>
      </c>
      <c r="AM102">
        <v>733</v>
      </c>
      <c r="AN102">
        <v>200</v>
      </c>
      <c r="AO102">
        <v>1708</v>
      </c>
      <c r="AP102">
        <v>1416</v>
      </c>
      <c r="AQ102">
        <v>1301</v>
      </c>
      <c r="AR102">
        <v>1525</v>
      </c>
      <c r="AS102">
        <v>1308</v>
      </c>
      <c r="AT102">
        <v>926</v>
      </c>
      <c r="AU102">
        <v>1127</v>
      </c>
      <c r="AV102">
        <v>1570</v>
      </c>
      <c r="AW102">
        <v>640</v>
      </c>
      <c r="AX102">
        <v>81</v>
      </c>
      <c r="AY102">
        <v>1712</v>
      </c>
      <c r="AZ102">
        <v>1573</v>
      </c>
      <c r="BA102">
        <v>260</v>
      </c>
      <c r="BB102">
        <v>971</v>
      </c>
      <c r="BC102">
        <v>1723</v>
      </c>
      <c r="BD102">
        <v>727</v>
      </c>
      <c r="BE102">
        <v>1</v>
      </c>
      <c r="BF102" t="s">
        <v>64</v>
      </c>
      <c r="BG102" t="s">
        <v>65</v>
      </c>
      <c r="BH102" t="s">
        <v>66</v>
      </c>
      <c r="BI102" s="4">
        <f xml:space="preserve"> _2025teamgamelogs[[#This Row],[FGA]] + (0.44 * _2025teamgamelogs[[#This Row],[FTA]]) + _2025teamgamelogs[[#This Row],[TOV]] - _2025teamgamelogs[[#This Row],[OREB]]</f>
        <v>98.8</v>
      </c>
      <c r="BJ102" s="3">
        <f>_2025teamgamelogs[[#This Row],[TOV]]/_2025teamgamelogs[[#This Row],[POSSESIONS]]</f>
        <v>0.12145748987854252</v>
      </c>
      <c r="BK102" s="4">
        <f>_2025teamgamelogs[[#This Row],[PTS]]/_2025teamgamelogs[[#This Row],[POSSESIONS]]</f>
        <v>1.0728744939271255</v>
      </c>
      <c r="BL102" s="4">
        <f xml:space="preserve"> 100 * _2025teamgamelogs[[#This Row],[POINTS_PER_POSSESSION]]</f>
        <v>107.28744939271255</v>
      </c>
      <c r="BM102" s="4">
        <f xml:space="preserve"> _2025teamgamelogs[[#This Row],[POSSESIONS]] / (_2025teamgamelogs[[#This Row],[MIN]]/48)</f>
        <v>98.8</v>
      </c>
      <c r="BN102" s="3">
        <f>_2025teamgamelogs[[#This Row],[PTS]] / (2 * (_2025teamgamelogs[[#This Row],[FGA]] + 0.44 * _2025teamgamelogs[[#This Row],[FTA]]))</f>
        <v>0.5475206611570248</v>
      </c>
      <c r="BO102" s="4">
        <f>VLOOKUP(_2025teamgamelogs[[#This Row],[MONTH]], LEAGUE_AVERAGES!$A$2:$B$8, 2, FALSE)</f>
        <v>109.7087350947031</v>
      </c>
      <c r="BP102" s="5">
        <f>VLOOKUP(_2025teamgamelogs[[#This Row],[TEAM_NAME]], LEAGUE_AVERAGES!$A$14:$C$43, 2, FALSE)</f>
        <v>0.38887804878048787</v>
      </c>
      <c r="BQ102" s="5">
        <f>VLOOKUP(_2025teamgamelogs[[#This Row],[TEAM_NAME]], LEAGUE_AVERAGES!$A$14:$C$43, 3, FALSE)</f>
        <v>0.35180487804878063</v>
      </c>
      <c r="BR102" s="5">
        <f>VLOOKUP(_2025teamgamelogs[[#This Row],[TEAM_NAME]], LEAGUE_AVERAGES!$F$14:$H$43, 2, FALSE)</f>
        <v>0.48178048780487814</v>
      </c>
      <c r="BS102" s="5">
        <f>VLOOKUP(_2025teamgamelogs[[#This Row],[TEAM_NAME]], LEAGUE_AVERAGES!$F$14:$H$43, 3, FALSE)</f>
        <v>0.44997560975609752</v>
      </c>
      <c r="BT102" s="5">
        <f>VLOOKUP(_2025teamgamelogs[[#This Row],[TEAM_NAME]], LEAGUE_AVERAGES!$K$14:$M$43, 2, FALSE)</f>
        <v>0.59307433364150897</v>
      </c>
      <c r="BU102" s="5">
        <f>VLOOKUP(_2025teamgamelogs[[#This Row],[TEAM_NAME]], LEAGUE_AVERAGES!$K$14:$M$43, 3, FALSE)</f>
        <v>0.56311679796954139</v>
      </c>
    </row>
    <row r="103" spans="1:73" x14ac:dyDescent="0.2">
      <c r="A103" t="s">
        <v>59</v>
      </c>
      <c r="B103">
        <v>1610612745</v>
      </c>
      <c r="C103" t="s">
        <v>104</v>
      </c>
      <c r="D103" t="s">
        <v>105</v>
      </c>
      <c r="E103">
        <v>22400109</v>
      </c>
      <c r="F103" s="1">
        <v>45593</v>
      </c>
      <c r="G103" t="s">
        <v>191</v>
      </c>
      <c r="H103" t="s">
        <v>63</v>
      </c>
      <c r="I103">
        <v>48</v>
      </c>
      <c r="J103">
        <v>35</v>
      </c>
      <c r="K103">
        <v>85</v>
      </c>
      <c r="L103">
        <v>0.41199999999999998</v>
      </c>
      <c r="M103">
        <v>15</v>
      </c>
      <c r="N103">
        <v>37</v>
      </c>
      <c r="O103">
        <v>0.40500000000000003</v>
      </c>
      <c r="P103">
        <v>21</v>
      </c>
      <c r="Q103">
        <v>24</v>
      </c>
      <c r="R103">
        <v>0.875</v>
      </c>
      <c r="S103">
        <v>13</v>
      </c>
      <c r="T103">
        <v>30</v>
      </c>
      <c r="U103">
        <v>43</v>
      </c>
      <c r="V103">
        <v>20</v>
      </c>
      <c r="W103">
        <v>12</v>
      </c>
      <c r="X103">
        <v>6</v>
      </c>
      <c r="Y103">
        <v>2</v>
      </c>
      <c r="Z103">
        <v>6</v>
      </c>
      <c r="AA103">
        <v>23</v>
      </c>
      <c r="AB103">
        <v>21</v>
      </c>
      <c r="AC103">
        <v>106</v>
      </c>
      <c r="AD103">
        <v>5</v>
      </c>
      <c r="AE103">
        <v>1</v>
      </c>
      <c r="AF103">
        <v>1</v>
      </c>
      <c r="AG103">
        <v>1</v>
      </c>
      <c r="AH103">
        <v>1</v>
      </c>
      <c r="AI103">
        <v>121</v>
      </c>
      <c r="AJ103">
        <v>2164</v>
      </c>
      <c r="AK103">
        <v>1709</v>
      </c>
      <c r="AL103">
        <v>2077</v>
      </c>
      <c r="AM103">
        <v>733</v>
      </c>
      <c r="AN103">
        <v>1227</v>
      </c>
      <c r="AO103">
        <v>684</v>
      </c>
      <c r="AP103">
        <v>506</v>
      </c>
      <c r="AQ103">
        <v>791</v>
      </c>
      <c r="AR103">
        <v>401</v>
      </c>
      <c r="AS103">
        <v>652</v>
      </c>
      <c r="AT103">
        <v>1652</v>
      </c>
      <c r="AU103">
        <v>1282</v>
      </c>
      <c r="AV103">
        <v>2163</v>
      </c>
      <c r="AW103">
        <v>640</v>
      </c>
      <c r="AX103">
        <v>1702</v>
      </c>
      <c r="AY103">
        <v>2078</v>
      </c>
      <c r="AZ103">
        <v>1573</v>
      </c>
      <c r="BA103">
        <v>2046</v>
      </c>
      <c r="BB103">
        <v>575</v>
      </c>
      <c r="BC103">
        <v>1723</v>
      </c>
      <c r="BD103">
        <v>922</v>
      </c>
      <c r="BE103">
        <v>1</v>
      </c>
      <c r="BF103" t="s">
        <v>71</v>
      </c>
      <c r="BG103" t="s">
        <v>65</v>
      </c>
      <c r="BH103" t="s">
        <v>66</v>
      </c>
      <c r="BI103" s="4">
        <f xml:space="preserve"> _2025teamgamelogs[[#This Row],[FGA]] + (0.44 * _2025teamgamelogs[[#This Row],[FTA]]) + _2025teamgamelogs[[#This Row],[TOV]] - _2025teamgamelogs[[#This Row],[OREB]]</f>
        <v>94.56</v>
      </c>
      <c r="BJ103" s="3">
        <f>_2025teamgamelogs[[#This Row],[TOV]]/_2025teamgamelogs[[#This Row],[POSSESIONS]]</f>
        <v>0.12690355329949238</v>
      </c>
      <c r="BK103" s="4">
        <f>_2025teamgamelogs[[#This Row],[PTS]]/_2025teamgamelogs[[#This Row],[POSSESIONS]]</f>
        <v>1.1209813874788495</v>
      </c>
      <c r="BL103" s="4">
        <f xml:space="preserve"> 100 * _2025teamgamelogs[[#This Row],[POINTS_PER_POSSESSION]]</f>
        <v>112.09813874788495</v>
      </c>
      <c r="BM103" s="4">
        <f xml:space="preserve"> _2025teamgamelogs[[#This Row],[POSSESIONS]] / (_2025teamgamelogs[[#This Row],[MIN]]/48)</f>
        <v>94.56</v>
      </c>
      <c r="BN103" s="3">
        <f>_2025teamgamelogs[[#This Row],[PTS]] / (2 * (_2025teamgamelogs[[#This Row],[FGA]] + 0.44 * _2025teamgamelogs[[#This Row],[FTA]]))</f>
        <v>0.55462536626203429</v>
      </c>
      <c r="BO103" s="4">
        <f>VLOOKUP(_2025teamgamelogs[[#This Row],[MONTH]], LEAGUE_AVERAGES!$A$2:$B$8, 2, FALSE)</f>
        <v>109.7087350947031</v>
      </c>
      <c r="BP103" s="5">
        <f>VLOOKUP(_2025teamgamelogs[[#This Row],[TEAM_NAME]], LEAGUE_AVERAGES!$A$14:$C$43, 2, FALSE)</f>
        <v>0.35034146341463424</v>
      </c>
      <c r="BQ103" s="5">
        <f>VLOOKUP(_2025teamgamelogs[[#This Row],[TEAM_NAME]], LEAGUE_AVERAGES!$A$14:$C$43, 3, FALSE)</f>
        <v>0.35473170731707321</v>
      </c>
      <c r="BR103" s="5">
        <f>VLOOKUP(_2025teamgamelogs[[#This Row],[TEAM_NAME]], LEAGUE_AVERAGES!$F$14:$H$43, 2, FALSE)</f>
        <v>0.45260975609756104</v>
      </c>
      <c r="BS103" s="5">
        <f>VLOOKUP(_2025teamgamelogs[[#This Row],[TEAM_NAME]], LEAGUE_AVERAGES!$F$14:$H$43, 3, FALSE)</f>
        <v>0.45763414634146338</v>
      </c>
      <c r="BT103" s="5">
        <f>VLOOKUP(_2025teamgamelogs[[#This Row],[TEAM_NAME]], LEAGUE_AVERAGES!$K$14:$M$43, 2, FALSE)</f>
        <v>0.55103752047014554</v>
      </c>
      <c r="BU103" s="5">
        <f>VLOOKUP(_2025teamgamelogs[[#This Row],[TEAM_NAME]], LEAGUE_AVERAGES!$K$14:$M$43, 3, FALSE)</f>
        <v>0.55544482411316332</v>
      </c>
    </row>
    <row r="104" spans="1:73" x14ac:dyDescent="0.2">
      <c r="A104" t="s">
        <v>59</v>
      </c>
      <c r="B104">
        <v>1610612742</v>
      </c>
      <c r="C104" t="s">
        <v>154</v>
      </c>
      <c r="D104" t="s">
        <v>155</v>
      </c>
      <c r="E104">
        <v>22400110</v>
      </c>
      <c r="F104" s="1">
        <v>45593</v>
      </c>
      <c r="G104" t="s">
        <v>223</v>
      </c>
      <c r="H104" t="s">
        <v>63</v>
      </c>
      <c r="I104">
        <v>48</v>
      </c>
      <c r="J104">
        <v>43</v>
      </c>
      <c r="K104">
        <v>95</v>
      </c>
      <c r="L104">
        <v>0.45300000000000001</v>
      </c>
      <c r="M104">
        <v>11</v>
      </c>
      <c r="N104">
        <v>39</v>
      </c>
      <c r="O104">
        <v>0.28199999999999997</v>
      </c>
      <c r="P104">
        <v>13</v>
      </c>
      <c r="Q104">
        <v>17</v>
      </c>
      <c r="R104">
        <v>0.76500000000000001</v>
      </c>
      <c r="S104">
        <v>13</v>
      </c>
      <c r="T104">
        <v>37</v>
      </c>
      <c r="U104">
        <v>50</v>
      </c>
      <c r="V104">
        <v>27</v>
      </c>
      <c r="W104">
        <v>14</v>
      </c>
      <c r="X104">
        <v>9</v>
      </c>
      <c r="Y104">
        <v>12</v>
      </c>
      <c r="Z104">
        <v>5</v>
      </c>
      <c r="AA104">
        <v>23</v>
      </c>
      <c r="AB104">
        <v>17</v>
      </c>
      <c r="AC104">
        <v>110</v>
      </c>
      <c r="AD104">
        <v>8</v>
      </c>
      <c r="AE104">
        <v>1</v>
      </c>
      <c r="AF104">
        <v>1</v>
      </c>
      <c r="AG104">
        <v>1</v>
      </c>
      <c r="AH104">
        <v>1</v>
      </c>
      <c r="AI104">
        <v>121</v>
      </c>
      <c r="AJ104">
        <v>866</v>
      </c>
      <c r="AK104">
        <v>477</v>
      </c>
      <c r="AL104">
        <v>1507</v>
      </c>
      <c r="AM104">
        <v>1661</v>
      </c>
      <c r="AN104">
        <v>933</v>
      </c>
      <c r="AO104">
        <v>2046</v>
      </c>
      <c r="AP104">
        <v>1755</v>
      </c>
      <c r="AQ104">
        <v>1778</v>
      </c>
      <c r="AR104">
        <v>1438</v>
      </c>
      <c r="AS104">
        <v>652</v>
      </c>
      <c r="AT104">
        <v>489</v>
      </c>
      <c r="AU104">
        <v>427</v>
      </c>
      <c r="AV104">
        <v>1013</v>
      </c>
      <c r="AW104">
        <v>1092</v>
      </c>
      <c r="AX104">
        <v>797</v>
      </c>
      <c r="AY104">
        <v>18</v>
      </c>
      <c r="AZ104">
        <v>1188</v>
      </c>
      <c r="BA104">
        <v>2046</v>
      </c>
      <c r="BB104">
        <v>1444</v>
      </c>
      <c r="BC104">
        <v>1479</v>
      </c>
      <c r="BD104">
        <v>727</v>
      </c>
      <c r="BE104">
        <v>1</v>
      </c>
      <c r="BF104" t="s">
        <v>64</v>
      </c>
      <c r="BG104" t="s">
        <v>65</v>
      </c>
      <c r="BH104" t="s">
        <v>66</v>
      </c>
      <c r="BI104" s="4">
        <f xml:space="preserve"> _2025teamgamelogs[[#This Row],[FGA]] + (0.44 * _2025teamgamelogs[[#This Row],[FTA]]) + _2025teamgamelogs[[#This Row],[TOV]] - _2025teamgamelogs[[#This Row],[OREB]]</f>
        <v>103.48</v>
      </c>
      <c r="BJ104" s="3">
        <f>_2025teamgamelogs[[#This Row],[TOV]]/_2025teamgamelogs[[#This Row],[POSSESIONS]]</f>
        <v>0.13529184383455739</v>
      </c>
      <c r="BK104" s="4">
        <f>_2025teamgamelogs[[#This Row],[PTS]]/_2025teamgamelogs[[#This Row],[POSSESIONS]]</f>
        <v>1.0630073444143795</v>
      </c>
      <c r="BL104" s="4">
        <f xml:space="preserve"> 100 * _2025teamgamelogs[[#This Row],[POINTS_PER_POSSESSION]]</f>
        <v>106.30073444143795</v>
      </c>
      <c r="BM104" s="4">
        <f xml:space="preserve"> _2025teamgamelogs[[#This Row],[POSSESIONS]] / (_2025teamgamelogs[[#This Row],[MIN]]/48)</f>
        <v>103.48</v>
      </c>
      <c r="BN104" s="3">
        <f>_2025teamgamelogs[[#This Row],[PTS]] / (2 * (_2025teamgamelogs[[#This Row],[FGA]] + 0.44 * _2025teamgamelogs[[#This Row],[FTA]]))</f>
        <v>0.53669008587041367</v>
      </c>
      <c r="BO104" s="4">
        <f>VLOOKUP(_2025teamgamelogs[[#This Row],[MONTH]], LEAGUE_AVERAGES!$A$2:$B$8, 2, FALSE)</f>
        <v>109.7087350947031</v>
      </c>
      <c r="BP104" s="5">
        <f>VLOOKUP(_2025teamgamelogs[[#This Row],[TEAM_NAME]], LEAGUE_AVERAGES!$A$14:$C$43, 2, FALSE)</f>
        <v>0.362375</v>
      </c>
      <c r="BQ104" s="5">
        <f>VLOOKUP(_2025teamgamelogs[[#This Row],[TEAM_NAME]], LEAGUE_AVERAGES!$A$14:$C$43, 3, FALSE)</f>
        <v>0.36252380952380958</v>
      </c>
      <c r="BR104" s="5">
        <f>VLOOKUP(_2025teamgamelogs[[#This Row],[TEAM_NAME]], LEAGUE_AVERAGES!$F$14:$H$43, 2, FALSE)</f>
        <v>0.47777500000000001</v>
      </c>
      <c r="BS104" s="5">
        <f>VLOOKUP(_2025teamgamelogs[[#This Row],[TEAM_NAME]], LEAGUE_AVERAGES!$F$14:$H$43, 3, FALSE)</f>
        <v>0.48176190476190472</v>
      </c>
      <c r="BT104" s="5">
        <f>VLOOKUP(_2025teamgamelogs[[#This Row],[TEAM_NAME]], LEAGUE_AVERAGES!$K$14:$M$43, 2, FALSE)</f>
        <v>0.58283558931438928</v>
      </c>
      <c r="BU104" s="5">
        <f>VLOOKUP(_2025teamgamelogs[[#This Row],[TEAM_NAME]], LEAGUE_AVERAGES!$K$14:$M$43, 3, FALSE)</f>
        <v>0.5856179003364903</v>
      </c>
    </row>
    <row r="105" spans="1:73" x14ac:dyDescent="0.2">
      <c r="A105" t="s">
        <v>59</v>
      </c>
      <c r="B105">
        <v>1610612753</v>
      </c>
      <c r="C105" t="s">
        <v>83</v>
      </c>
      <c r="D105" t="s">
        <v>84</v>
      </c>
      <c r="E105">
        <v>22400102</v>
      </c>
      <c r="F105" s="1">
        <v>45593</v>
      </c>
      <c r="G105" t="s">
        <v>224</v>
      </c>
      <c r="H105" t="s">
        <v>63</v>
      </c>
      <c r="I105">
        <v>48</v>
      </c>
      <c r="J105">
        <v>39</v>
      </c>
      <c r="K105">
        <v>83</v>
      </c>
      <c r="L105">
        <v>0.47</v>
      </c>
      <c r="M105">
        <v>13</v>
      </c>
      <c r="N105">
        <v>41</v>
      </c>
      <c r="O105">
        <v>0.317</v>
      </c>
      <c r="P105">
        <v>28</v>
      </c>
      <c r="Q105">
        <v>38</v>
      </c>
      <c r="R105">
        <v>0.73699999999999999</v>
      </c>
      <c r="S105">
        <v>11</v>
      </c>
      <c r="T105">
        <v>35</v>
      </c>
      <c r="U105">
        <v>46</v>
      </c>
      <c r="V105">
        <v>26</v>
      </c>
      <c r="W105">
        <v>15</v>
      </c>
      <c r="X105">
        <v>7</v>
      </c>
      <c r="Y105">
        <v>6</v>
      </c>
      <c r="Z105">
        <v>4</v>
      </c>
      <c r="AA105">
        <v>25</v>
      </c>
      <c r="AB105">
        <v>28</v>
      </c>
      <c r="AC105">
        <v>119</v>
      </c>
      <c r="AD105">
        <v>4</v>
      </c>
      <c r="AE105">
        <v>1</v>
      </c>
      <c r="AF105">
        <v>1</v>
      </c>
      <c r="AG105">
        <v>1</v>
      </c>
      <c r="AH105">
        <v>1</v>
      </c>
      <c r="AI105">
        <v>121</v>
      </c>
      <c r="AJ105">
        <v>1609</v>
      </c>
      <c r="AK105">
        <v>1922</v>
      </c>
      <c r="AL105">
        <v>1196</v>
      </c>
      <c r="AM105">
        <v>1171</v>
      </c>
      <c r="AN105">
        <v>681</v>
      </c>
      <c r="AO105">
        <v>1724</v>
      </c>
      <c r="AP105">
        <v>75</v>
      </c>
      <c r="AQ105">
        <v>39</v>
      </c>
      <c r="AR105">
        <v>1674</v>
      </c>
      <c r="AS105">
        <v>1051</v>
      </c>
      <c r="AT105">
        <v>769</v>
      </c>
      <c r="AU105">
        <v>835</v>
      </c>
      <c r="AV105">
        <v>1195</v>
      </c>
      <c r="AW105">
        <v>1341</v>
      </c>
      <c r="AX105">
        <v>1360</v>
      </c>
      <c r="AY105">
        <v>560</v>
      </c>
      <c r="AZ105">
        <v>750</v>
      </c>
      <c r="BA105">
        <v>2247</v>
      </c>
      <c r="BB105">
        <v>40</v>
      </c>
      <c r="BC105">
        <v>798</v>
      </c>
      <c r="BD105">
        <v>986</v>
      </c>
      <c r="BE105">
        <v>1</v>
      </c>
      <c r="BF105" t="s">
        <v>64</v>
      </c>
      <c r="BG105" t="s">
        <v>65</v>
      </c>
      <c r="BH105" t="s">
        <v>66</v>
      </c>
      <c r="BI105" s="4">
        <f xml:space="preserve"> _2025teamgamelogs[[#This Row],[FGA]] + (0.44 * _2025teamgamelogs[[#This Row],[FTA]]) + _2025teamgamelogs[[#This Row],[TOV]] - _2025teamgamelogs[[#This Row],[OREB]]</f>
        <v>103.72</v>
      </c>
      <c r="BJ105" s="3">
        <f>_2025teamgamelogs[[#This Row],[TOV]]/_2025teamgamelogs[[#This Row],[POSSESIONS]]</f>
        <v>0.14462013112225222</v>
      </c>
      <c r="BK105" s="4">
        <f>_2025teamgamelogs[[#This Row],[PTS]]/_2025teamgamelogs[[#This Row],[POSSESIONS]]</f>
        <v>1.1473197069032008</v>
      </c>
      <c r="BL105" s="4">
        <f xml:space="preserve"> 100 * _2025teamgamelogs[[#This Row],[POINTS_PER_POSSESSION]]</f>
        <v>114.73197069032008</v>
      </c>
      <c r="BM105" s="4">
        <f xml:space="preserve"> _2025teamgamelogs[[#This Row],[POSSESIONS]] / (_2025teamgamelogs[[#This Row],[MIN]]/48)</f>
        <v>103.72</v>
      </c>
      <c r="BN105" s="3">
        <f>_2025teamgamelogs[[#This Row],[PTS]] / (2 * (_2025teamgamelogs[[#This Row],[FGA]] + 0.44 * _2025teamgamelogs[[#This Row],[FTA]]))</f>
        <v>0.59667067789811468</v>
      </c>
      <c r="BO105" s="4">
        <f>VLOOKUP(_2025teamgamelogs[[#This Row],[MONTH]], LEAGUE_AVERAGES!$A$2:$B$8, 2, FALSE)</f>
        <v>109.7087350947031</v>
      </c>
      <c r="BP105" s="5">
        <f>VLOOKUP(_2025teamgamelogs[[#This Row],[TEAM_NAME]], LEAGUE_AVERAGES!$A$14:$C$43, 2, FALSE)</f>
        <v>0.32192682926829269</v>
      </c>
      <c r="BQ105" s="5">
        <f>VLOOKUP(_2025teamgamelogs[[#This Row],[TEAM_NAME]], LEAGUE_AVERAGES!$A$14:$C$43, 3, FALSE)</f>
        <v>0.31129268292682932</v>
      </c>
      <c r="BR105" s="5">
        <f>VLOOKUP(_2025teamgamelogs[[#This Row],[TEAM_NAME]], LEAGUE_AVERAGES!$F$14:$H$43, 2, FALSE)</f>
        <v>0.44641463414634147</v>
      </c>
      <c r="BS105" s="5">
        <f>VLOOKUP(_2025teamgamelogs[[#This Row],[TEAM_NAME]], LEAGUE_AVERAGES!$F$14:$H$43, 3, FALSE)</f>
        <v>0.44524390243902434</v>
      </c>
      <c r="BT105" s="5">
        <f>VLOOKUP(_2025teamgamelogs[[#This Row],[TEAM_NAME]], LEAGUE_AVERAGES!$K$14:$M$43, 2, FALSE)</f>
        <v>0.55194019912665027</v>
      </c>
      <c r="BU105" s="5">
        <f>VLOOKUP(_2025teamgamelogs[[#This Row],[TEAM_NAME]], LEAGUE_AVERAGES!$K$14:$M$43, 3, FALSE)</f>
        <v>0.54874950227645525</v>
      </c>
    </row>
    <row r="106" spans="1:73" x14ac:dyDescent="0.2">
      <c r="A106" t="s">
        <v>59</v>
      </c>
      <c r="B106">
        <v>1610612742</v>
      </c>
      <c r="C106" t="s">
        <v>154</v>
      </c>
      <c r="D106" t="s">
        <v>155</v>
      </c>
      <c r="E106">
        <v>22400114</v>
      </c>
      <c r="F106" s="1">
        <v>45594</v>
      </c>
      <c r="G106" t="s">
        <v>225</v>
      </c>
      <c r="H106" t="s">
        <v>63</v>
      </c>
      <c r="I106">
        <v>48</v>
      </c>
      <c r="J106">
        <v>45</v>
      </c>
      <c r="K106">
        <v>93</v>
      </c>
      <c r="L106">
        <v>0.48399999999999999</v>
      </c>
      <c r="M106">
        <v>16</v>
      </c>
      <c r="N106">
        <v>39</v>
      </c>
      <c r="O106">
        <v>0.41</v>
      </c>
      <c r="P106">
        <v>14</v>
      </c>
      <c r="Q106">
        <v>18</v>
      </c>
      <c r="R106">
        <v>0.77800000000000002</v>
      </c>
      <c r="S106">
        <v>12</v>
      </c>
      <c r="T106">
        <v>28</v>
      </c>
      <c r="U106">
        <v>40</v>
      </c>
      <c r="V106">
        <v>25</v>
      </c>
      <c r="W106">
        <v>10</v>
      </c>
      <c r="X106">
        <v>12</v>
      </c>
      <c r="Y106">
        <v>2</v>
      </c>
      <c r="Z106">
        <v>2</v>
      </c>
      <c r="AA106">
        <v>21</v>
      </c>
      <c r="AB106">
        <v>20</v>
      </c>
      <c r="AC106">
        <v>120</v>
      </c>
      <c r="AD106">
        <v>6</v>
      </c>
      <c r="AE106">
        <v>1</v>
      </c>
      <c r="AF106">
        <v>1</v>
      </c>
      <c r="AG106">
        <v>1</v>
      </c>
      <c r="AH106">
        <v>1</v>
      </c>
      <c r="AI106">
        <v>121</v>
      </c>
      <c r="AJ106">
        <v>564</v>
      </c>
      <c r="AK106">
        <v>664</v>
      </c>
      <c r="AL106">
        <v>926</v>
      </c>
      <c r="AM106">
        <v>567</v>
      </c>
      <c r="AN106">
        <v>933</v>
      </c>
      <c r="AO106">
        <v>645</v>
      </c>
      <c r="AP106">
        <v>1571</v>
      </c>
      <c r="AQ106">
        <v>1617</v>
      </c>
      <c r="AR106">
        <v>1292</v>
      </c>
      <c r="AS106">
        <v>848</v>
      </c>
      <c r="AT106">
        <v>1951</v>
      </c>
      <c r="AU106">
        <v>1715</v>
      </c>
      <c r="AV106">
        <v>1358</v>
      </c>
      <c r="AW106">
        <v>264</v>
      </c>
      <c r="AX106">
        <v>217</v>
      </c>
      <c r="AY106">
        <v>2078</v>
      </c>
      <c r="AZ106">
        <v>158</v>
      </c>
      <c r="BA106">
        <v>1694</v>
      </c>
      <c r="BB106">
        <v>767</v>
      </c>
      <c r="BC106">
        <v>735</v>
      </c>
      <c r="BD106">
        <v>854</v>
      </c>
      <c r="BE106">
        <v>1</v>
      </c>
      <c r="BF106" t="s">
        <v>71</v>
      </c>
      <c r="BG106" t="s">
        <v>65</v>
      </c>
      <c r="BH106" t="s">
        <v>66</v>
      </c>
      <c r="BI106" s="4">
        <f xml:space="preserve"> _2025teamgamelogs[[#This Row],[FGA]] + (0.44 * _2025teamgamelogs[[#This Row],[FTA]]) + _2025teamgamelogs[[#This Row],[TOV]] - _2025teamgamelogs[[#This Row],[OREB]]</f>
        <v>98.92</v>
      </c>
      <c r="BJ106" s="3">
        <f>_2025teamgamelogs[[#This Row],[TOV]]/_2025teamgamelogs[[#This Row],[POSSESIONS]]</f>
        <v>0.10109179134654266</v>
      </c>
      <c r="BK106" s="4">
        <f>_2025teamgamelogs[[#This Row],[PTS]]/_2025teamgamelogs[[#This Row],[POSSESIONS]]</f>
        <v>1.2131014961585118</v>
      </c>
      <c r="BL106" s="4">
        <f xml:space="preserve"> 100 * _2025teamgamelogs[[#This Row],[POINTS_PER_POSSESSION]]</f>
        <v>121.31014961585119</v>
      </c>
      <c r="BM106" s="4">
        <f xml:space="preserve"> _2025teamgamelogs[[#This Row],[POSSESIONS]] / (_2025teamgamelogs[[#This Row],[MIN]]/48)</f>
        <v>98.92</v>
      </c>
      <c r="BN106" s="3">
        <f>_2025teamgamelogs[[#This Row],[PTS]] / (2 * (_2025teamgamelogs[[#This Row],[FGA]] + 0.44 * _2025teamgamelogs[[#This Row],[FTA]]))</f>
        <v>0.59453032104637338</v>
      </c>
      <c r="BO106" s="4">
        <f>VLOOKUP(_2025teamgamelogs[[#This Row],[MONTH]], LEAGUE_AVERAGES!$A$2:$B$8, 2, FALSE)</f>
        <v>109.7087350947031</v>
      </c>
      <c r="BP106" s="5">
        <f>VLOOKUP(_2025teamgamelogs[[#This Row],[TEAM_NAME]], LEAGUE_AVERAGES!$A$14:$C$43, 2, FALSE)</f>
        <v>0.362375</v>
      </c>
      <c r="BQ106" s="5">
        <f>VLOOKUP(_2025teamgamelogs[[#This Row],[TEAM_NAME]], LEAGUE_AVERAGES!$A$14:$C$43, 3, FALSE)</f>
        <v>0.36252380952380958</v>
      </c>
      <c r="BR106" s="5">
        <f>VLOOKUP(_2025teamgamelogs[[#This Row],[TEAM_NAME]], LEAGUE_AVERAGES!$F$14:$H$43, 2, FALSE)</f>
        <v>0.47777500000000001</v>
      </c>
      <c r="BS106" s="5">
        <f>VLOOKUP(_2025teamgamelogs[[#This Row],[TEAM_NAME]], LEAGUE_AVERAGES!$F$14:$H$43, 3, FALSE)</f>
        <v>0.48176190476190472</v>
      </c>
      <c r="BT106" s="5">
        <f>VLOOKUP(_2025teamgamelogs[[#This Row],[TEAM_NAME]], LEAGUE_AVERAGES!$K$14:$M$43, 2, FALSE)</f>
        <v>0.58283558931438928</v>
      </c>
      <c r="BU106" s="5">
        <f>VLOOKUP(_2025teamgamelogs[[#This Row],[TEAM_NAME]], LEAGUE_AVERAGES!$K$14:$M$43, 3, FALSE)</f>
        <v>0.5856179003364903</v>
      </c>
    </row>
    <row r="107" spans="1:73" x14ac:dyDescent="0.2">
      <c r="A107" t="s">
        <v>59</v>
      </c>
      <c r="B107">
        <v>1610612750</v>
      </c>
      <c r="C107" t="s">
        <v>8</v>
      </c>
      <c r="D107" t="s">
        <v>72</v>
      </c>
      <c r="E107">
        <v>22400114</v>
      </c>
      <c r="F107" s="1">
        <v>45594</v>
      </c>
      <c r="G107" t="s">
        <v>226</v>
      </c>
      <c r="H107" t="s">
        <v>70</v>
      </c>
      <c r="I107">
        <v>48</v>
      </c>
      <c r="J107">
        <v>39</v>
      </c>
      <c r="K107">
        <v>77</v>
      </c>
      <c r="L107">
        <v>0.50600000000000001</v>
      </c>
      <c r="M107">
        <v>19</v>
      </c>
      <c r="N107">
        <v>39</v>
      </c>
      <c r="O107">
        <v>0.48699999999999999</v>
      </c>
      <c r="P107">
        <v>17</v>
      </c>
      <c r="Q107">
        <v>26</v>
      </c>
      <c r="R107">
        <v>0.65400000000000003</v>
      </c>
      <c r="S107">
        <v>11</v>
      </c>
      <c r="T107">
        <v>31</v>
      </c>
      <c r="U107">
        <v>42</v>
      </c>
      <c r="V107">
        <v>33</v>
      </c>
      <c r="W107">
        <v>20</v>
      </c>
      <c r="X107">
        <v>5</v>
      </c>
      <c r="Y107">
        <v>2</v>
      </c>
      <c r="Z107">
        <v>2</v>
      </c>
      <c r="AA107">
        <v>20</v>
      </c>
      <c r="AB107">
        <v>21</v>
      </c>
      <c r="AC107">
        <v>114</v>
      </c>
      <c r="AD107">
        <v>-6</v>
      </c>
      <c r="AE107">
        <v>1</v>
      </c>
      <c r="AF107">
        <v>1231</v>
      </c>
      <c r="AG107">
        <v>1231</v>
      </c>
      <c r="AH107">
        <v>1231</v>
      </c>
      <c r="AI107">
        <v>121</v>
      </c>
      <c r="AJ107">
        <v>1609</v>
      </c>
      <c r="AK107">
        <v>2335</v>
      </c>
      <c r="AL107">
        <v>575</v>
      </c>
      <c r="AM107">
        <v>182</v>
      </c>
      <c r="AN107">
        <v>933</v>
      </c>
      <c r="AO107">
        <v>140</v>
      </c>
      <c r="AP107">
        <v>1052</v>
      </c>
      <c r="AQ107">
        <v>570</v>
      </c>
      <c r="AR107">
        <v>2185</v>
      </c>
      <c r="AS107">
        <v>1051</v>
      </c>
      <c r="AT107">
        <v>1488</v>
      </c>
      <c r="AU107">
        <v>1443</v>
      </c>
      <c r="AV107">
        <v>240</v>
      </c>
      <c r="AW107">
        <v>2199</v>
      </c>
      <c r="AX107">
        <v>1998</v>
      </c>
      <c r="AY107">
        <v>2078</v>
      </c>
      <c r="AZ107">
        <v>158</v>
      </c>
      <c r="BA107">
        <v>1491</v>
      </c>
      <c r="BB107">
        <v>575</v>
      </c>
      <c r="BC107">
        <v>1168</v>
      </c>
      <c r="BD107">
        <v>1540</v>
      </c>
      <c r="BE107">
        <v>1</v>
      </c>
      <c r="BF107" t="s">
        <v>64</v>
      </c>
      <c r="BG107" t="s">
        <v>65</v>
      </c>
      <c r="BH107" t="s">
        <v>66</v>
      </c>
      <c r="BI107" s="4">
        <f xml:space="preserve"> _2025teamgamelogs[[#This Row],[FGA]] + (0.44 * _2025teamgamelogs[[#This Row],[FTA]]) + _2025teamgamelogs[[#This Row],[TOV]] - _2025teamgamelogs[[#This Row],[OREB]]</f>
        <v>97.44</v>
      </c>
      <c r="BJ107" s="3">
        <f>_2025teamgamelogs[[#This Row],[TOV]]/_2025teamgamelogs[[#This Row],[POSSESIONS]]</f>
        <v>0.20525451559934318</v>
      </c>
      <c r="BK107" s="4">
        <f>_2025teamgamelogs[[#This Row],[PTS]]/_2025teamgamelogs[[#This Row],[POSSESIONS]]</f>
        <v>1.1699507389162562</v>
      </c>
      <c r="BL107" s="4">
        <f xml:space="preserve"> 100 * _2025teamgamelogs[[#This Row],[POINTS_PER_POSSESSION]]</f>
        <v>116.99507389162562</v>
      </c>
      <c r="BM107" s="4">
        <f xml:space="preserve"> _2025teamgamelogs[[#This Row],[POSSESIONS]] / (_2025teamgamelogs[[#This Row],[MIN]]/48)</f>
        <v>97.44</v>
      </c>
      <c r="BN107" s="3">
        <f>_2025teamgamelogs[[#This Row],[PTS]] / (2 * (_2025teamgamelogs[[#This Row],[FGA]] + 0.44 * _2025teamgamelogs[[#This Row],[FTA]]))</f>
        <v>0.64450474898236099</v>
      </c>
      <c r="BO107" s="4">
        <f>VLOOKUP(_2025teamgamelogs[[#This Row],[MONTH]], LEAGUE_AVERAGES!$A$2:$B$8, 2, FALSE)</f>
        <v>109.7087350947031</v>
      </c>
      <c r="BP107" s="5">
        <f>VLOOKUP(_2025teamgamelogs[[#This Row],[TEAM_NAME]], LEAGUE_AVERAGES!$A$14:$C$43, 2, FALSE)</f>
        <v>0.38256097560975622</v>
      </c>
      <c r="BQ107" s="5">
        <f>VLOOKUP(_2025teamgamelogs[[#This Row],[TEAM_NAME]], LEAGUE_AVERAGES!$A$14:$C$43, 3, FALSE)</f>
        <v>0.37156097560975615</v>
      </c>
      <c r="BR107" s="5">
        <f>VLOOKUP(_2025teamgamelogs[[#This Row],[TEAM_NAME]], LEAGUE_AVERAGES!$F$14:$H$43, 2, FALSE)</f>
        <v>0.47402439024390242</v>
      </c>
      <c r="BS107" s="5">
        <f>VLOOKUP(_2025teamgamelogs[[#This Row],[TEAM_NAME]], LEAGUE_AVERAGES!$F$14:$H$43, 3, FALSE)</f>
        <v>0.46580487804878057</v>
      </c>
      <c r="BT107" s="5">
        <f>VLOOKUP(_2025teamgamelogs[[#This Row],[TEAM_NAME]], LEAGUE_AVERAGES!$K$14:$M$43, 2, FALSE)</f>
        <v>0.59446350940954662</v>
      </c>
      <c r="BU107" s="5">
        <f>VLOOKUP(_2025teamgamelogs[[#This Row],[TEAM_NAME]], LEAGUE_AVERAGES!$K$14:$M$43, 3, FALSE)</f>
        <v>0.58583417827298701</v>
      </c>
    </row>
    <row r="108" spans="1:73" x14ac:dyDescent="0.2">
      <c r="A108" t="s">
        <v>59</v>
      </c>
      <c r="B108">
        <v>1610612751</v>
      </c>
      <c r="C108" t="s">
        <v>89</v>
      </c>
      <c r="D108" t="s">
        <v>90</v>
      </c>
      <c r="E108">
        <v>22400113</v>
      </c>
      <c r="F108" s="1">
        <v>45594</v>
      </c>
      <c r="G108" t="s">
        <v>227</v>
      </c>
      <c r="H108" t="s">
        <v>70</v>
      </c>
      <c r="I108">
        <v>53</v>
      </c>
      <c r="J108">
        <v>49</v>
      </c>
      <c r="K108">
        <v>96</v>
      </c>
      <c r="L108">
        <v>0.51</v>
      </c>
      <c r="M108">
        <v>20</v>
      </c>
      <c r="N108">
        <v>52</v>
      </c>
      <c r="O108">
        <v>0.38500000000000001</v>
      </c>
      <c r="P108">
        <v>21</v>
      </c>
      <c r="Q108">
        <v>27</v>
      </c>
      <c r="R108">
        <v>0.77800000000000002</v>
      </c>
      <c r="S108">
        <v>7</v>
      </c>
      <c r="T108">
        <v>34</v>
      </c>
      <c r="U108">
        <v>41</v>
      </c>
      <c r="V108">
        <v>37</v>
      </c>
      <c r="W108">
        <v>9</v>
      </c>
      <c r="X108">
        <v>4</v>
      </c>
      <c r="Y108">
        <v>6</v>
      </c>
      <c r="Z108">
        <v>4</v>
      </c>
      <c r="AA108">
        <v>32</v>
      </c>
      <c r="AB108">
        <v>22</v>
      </c>
      <c r="AC108">
        <v>139</v>
      </c>
      <c r="AD108">
        <v>-5</v>
      </c>
      <c r="AE108">
        <v>1</v>
      </c>
      <c r="AF108">
        <v>1231</v>
      </c>
      <c r="AG108">
        <v>1231</v>
      </c>
      <c r="AH108">
        <v>1231</v>
      </c>
      <c r="AI108">
        <v>9</v>
      </c>
      <c r="AJ108">
        <v>174</v>
      </c>
      <c r="AK108">
        <v>392</v>
      </c>
      <c r="AL108">
        <v>563</v>
      </c>
      <c r="AM108">
        <v>114</v>
      </c>
      <c r="AN108">
        <v>60</v>
      </c>
      <c r="AO108">
        <v>909</v>
      </c>
      <c r="AP108">
        <v>506</v>
      </c>
      <c r="AQ108">
        <v>471</v>
      </c>
      <c r="AR108">
        <v>1292</v>
      </c>
      <c r="AS108">
        <v>2024</v>
      </c>
      <c r="AT108">
        <v>926</v>
      </c>
      <c r="AU108">
        <v>1563</v>
      </c>
      <c r="AV108">
        <v>68</v>
      </c>
      <c r="AW108">
        <v>152</v>
      </c>
      <c r="AX108">
        <v>2190</v>
      </c>
      <c r="AY108">
        <v>560</v>
      </c>
      <c r="AZ108">
        <v>750</v>
      </c>
      <c r="BA108">
        <v>2451</v>
      </c>
      <c r="BB108">
        <v>416</v>
      </c>
      <c r="BC108">
        <v>66</v>
      </c>
      <c r="BD108">
        <v>1476</v>
      </c>
      <c r="BE108">
        <v>1</v>
      </c>
      <c r="BF108" t="s">
        <v>64</v>
      </c>
      <c r="BG108" t="s">
        <v>65</v>
      </c>
      <c r="BH108" t="s">
        <v>66</v>
      </c>
      <c r="BI108" s="4">
        <f xml:space="preserve"> _2025teamgamelogs[[#This Row],[FGA]] + (0.44 * _2025teamgamelogs[[#This Row],[FTA]]) + _2025teamgamelogs[[#This Row],[TOV]] - _2025teamgamelogs[[#This Row],[OREB]]</f>
        <v>109.88</v>
      </c>
      <c r="BJ108" s="3">
        <f>_2025teamgamelogs[[#This Row],[TOV]]/_2025teamgamelogs[[#This Row],[POSSESIONS]]</f>
        <v>8.190753549326539E-2</v>
      </c>
      <c r="BK108" s="4">
        <f>_2025teamgamelogs[[#This Row],[PTS]]/_2025teamgamelogs[[#This Row],[POSSESIONS]]</f>
        <v>1.2650163815070987</v>
      </c>
      <c r="BL108" s="4">
        <f xml:space="preserve"> 100 * _2025teamgamelogs[[#This Row],[POINTS_PER_POSSESSION]]</f>
        <v>126.50163815070987</v>
      </c>
      <c r="BM108" s="4">
        <f xml:space="preserve"> _2025teamgamelogs[[#This Row],[POSSESIONS]] / (_2025teamgamelogs[[#This Row],[MIN]]/48)</f>
        <v>99.513962264150933</v>
      </c>
      <c r="BN108" s="3">
        <f>_2025teamgamelogs[[#This Row],[PTS]] / (2 * (_2025teamgamelogs[[#This Row],[FGA]] + 0.44 * _2025teamgamelogs[[#This Row],[FTA]]))</f>
        <v>0.64423433444568046</v>
      </c>
      <c r="BO108" s="4">
        <f>VLOOKUP(_2025teamgamelogs[[#This Row],[MONTH]], LEAGUE_AVERAGES!$A$2:$B$8, 2, FALSE)</f>
        <v>109.7087350947031</v>
      </c>
      <c r="BP108" s="5">
        <f>VLOOKUP(_2025teamgamelogs[[#This Row],[TEAM_NAME]], LEAGUE_AVERAGES!$A$14:$C$43, 2, FALSE)</f>
        <v>0.337609756097561</v>
      </c>
      <c r="BQ108" s="5">
        <f>VLOOKUP(_2025teamgamelogs[[#This Row],[TEAM_NAME]], LEAGUE_AVERAGES!$A$14:$C$43, 3, FALSE)</f>
        <v>0.34709756097560968</v>
      </c>
      <c r="BR108" s="5">
        <f>VLOOKUP(_2025teamgamelogs[[#This Row],[TEAM_NAME]], LEAGUE_AVERAGES!$F$14:$H$43, 2, FALSE)</f>
        <v>0.43748780487804872</v>
      </c>
      <c r="BS108" s="5">
        <f>VLOOKUP(_2025teamgamelogs[[#This Row],[TEAM_NAME]], LEAGUE_AVERAGES!$F$14:$H$43, 3, FALSE)</f>
        <v>0.43895121951219529</v>
      </c>
      <c r="BT108" s="5">
        <f>VLOOKUP(_2025teamgamelogs[[#This Row],[TEAM_NAME]], LEAGUE_AVERAGES!$K$14:$M$43, 2, FALSE)</f>
        <v>0.54767404365624284</v>
      </c>
      <c r="BU108" s="5">
        <f>VLOOKUP(_2025teamgamelogs[[#This Row],[TEAM_NAME]], LEAGUE_AVERAGES!$K$14:$M$43, 3, FALSE)</f>
        <v>0.5592142433904097</v>
      </c>
    </row>
    <row r="109" spans="1:73" x14ac:dyDescent="0.2">
      <c r="A109" t="s">
        <v>59</v>
      </c>
      <c r="B109">
        <v>1610612744</v>
      </c>
      <c r="C109" t="s">
        <v>98</v>
      </c>
      <c r="D109" t="s">
        <v>99</v>
      </c>
      <c r="E109">
        <v>22400116</v>
      </c>
      <c r="F109" s="1">
        <v>45594</v>
      </c>
      <c r="G109" t="s">
        <v>228</v>
      </c>
      <c r="H109" t="s">
        <v>63</v>
      </c>
      <c r="I109">
        <v>48</v>
      </c>
      <c r="J109">
        <v>46</v>
      </c>
      <c r="K109">
        <v>97</v>
      </c>
      <c r="L109">
        <v>0.47399999999999998</v>
      </c>
      <c r="M109">
        <v>21</v>
      </c>
      <c r="N109">
        <v>46</v>
      </c>
      <c r="O109">
        <v>0.45700000000000002</v>
      </c>
      <c r="P109">
        <v>11</v>
      </c>
      <c r="Q109">
        <v>13</v>
      </c>
      <c r="R109">
        <v>0.84599999999999997</v>
      </c>
      <c r="S109">
        <v>11</v>
      </c>
      <c r="T109">
        <v>23</v>
      </c>
      <c r="U109">
        <v>34</v>
      </c>
      <c r="V109">
        <v>34</v>
      </c>
      <c r="W109">
        <v>8</v>
      </c>
      <c r="X109">
        <v>15</v>
      </c>
      <c r="Y109">
        <v>9</v>
      </c>
      <c r="Z109">
        <v>6</v>
      </c>
      <c r="AA109">
        <v>20</v>
      </c>
      <c r="AB109">
        <v>13</v>
      </c>
      <c r="AC109">
        <v>124</v>
      </c>
      <c r="AD109">
        <v>18</v>
      </c>
      <c r="AE109">
        <v>1</v>
      </c>
      <c r="AF109">
        <v>1</v>
      </c>
      <c r="AG109">
        <v>1</v>
      </c>
      <c r="AH109">
        <v>1</v>
      </c>
      <c r="AI109">
        <v>121</v>
      </c>
      <c r="AJ109">
        <v>437</v>
      </c>
      <c r="AK109">
        <v>324</v>
      </c>
      <c r="AL109">
        <v>1119</v>
      </c>
      <c r="AM109">
        <v>74</v>
      </c>
      <c r="AN109">
        <v>249</v>
      </c>
      <c r="AO109">
        <v>296</v>
      </c>
      <c r="AP109">
        <v>2028</v>
      </c>
      <c r="AQ109">
        <v>2188</v>
      </c>
      <c r="AR109">
        <v>605</v>
      </c>
      <c r="AS109">
        <v>1051</v>
      </c>
      <c r="AT109">
        <v>2380</v>
      </c>
      <c r="AU109">
        <v>2282</v>
      </c>
      <c r="AV109">
        <v>186</v>
      </c>
      <c r="AW109">
        <v>78</v>
      </c>
      <c r="AX109">
        <v>46</v>
      </c>
      <c r="AY109">
        <v>109</v>
      </c>
      <c r="AZ109">
        <v>1573</v>
      </c>
      <c r="BA109">
        <v>1491</v>
      </c>
      <c r="BB109">
        <v>2202</v>
      </c>
      <c r="BC109">
        <v>497</v>
      </c>
      <c r="BD109">
        <v>287</v>
      </c>
      <c r="BE109">
        <v>1</v>
      </c>
      <c r="BF109" t="s">
        <v>64</v>
      </c>
      <c r="BG109" t="s">
        <v>65</v>
      </c>
      <c r="BH109" t="s">
        <v>66</v>
      </c>
      <c r="BI109" s="4">
        <f xml:space="preserve"> _2025teamgamelogs[[#This Row],[FGA]] + (0.44 * _2025teamgamelogs[[#This Row],[FTA]]) + _2025teamgamelogs[[#This Row],[TOV]] - _2025teamgamelogs[[#This Row],[OREB]]</f>
        <v>99.72</v>
      </c>
      <c r="BJ109" s="3">
        <f>_2025teamgamelogs[[#This Row],[TOV]]/_2025teamgamelogs[[#This Row],[POSSESIONS]]</f>
        <v>8.022462896109106E-2</v>
      </c>
      <c r="BK109" s="4">
        <f>_2025teamgamelogs[[#This Row],[PTS]]/_2025teamgamelogs[[#This Row],[POSSESIONS]]</f>
        <v>1.2434817488969114</v>
      </c>
      <c r="BL109" s="4">
        <f xml:space="preserve"> 100 * _2025teamgamelogs[[#This Row],[POINTS_PER_POSSESSION]]</f>
        <v>124.34817488969114</v>
      </c>
      <c r="BM109" s="4">
        <f xml:space="preserve"> _2025teamgamelogs[[#This Row],[POSSESIONS]] / (_2025teamgamelogs[[#This Row],[MIN]]/48)</f>
        <v>99.72</v>
      </c>
      <c r="BN109" s="3">
        <f>_2025teamgamelogs[[#This Row],[PTS]] / (2 * (_2025teamgamelogs[[#This Row],[FGA]] + 0.44 * _2025teamgamelogs[[#This Row],[FTA]]))</f>
        <v>0.60358255451713394</v>
      </c>
      <c r="BO109" s="4">
        <f>VLOOKUP(_2025teamgamelogs[[#This Row],[MONTH]], LEAGUE_AVERAGES!$A$2:$B$8, 2, FALSE)</f>
        <v>109.7087350947031</v>
      </c>
      <c r="BP109" s="5">
        <f>VLOOKUP(_2025teamgamelogs[[#This Row],[TEAM_NAME]], LEAGUE_AVERAGES!$A$14:$C$43, 2, FALSE)</f>
        <v>0.36843902439024395</v>
      </c>
      <c r="BQ109" s="5">
        <f>VLOOKUP(_2025teamgamelogs[[#This Row],[TEAM_NAME]], LEAGUE_AVERAGES!$A$14:$C$43, 3, FALSE)</f>
        <v>0.35765853658536584</v>
      </c>
      <c r="BR109" s="5">
        <f>VLOOKUP(_2025teamgamelogs[[#This Row],[TEAM_NAME]], LEAGUE_AVERAGES!$F$14:$H$43, 2, FALSE)</f>
        <v>0.45136585365853665</v>
      </c>
      <c r="BS109" s="5">
        <f>VLOOKUP(_2025teamgamelogs[[#This Row],[TEAM_NAME]], LEAGUE_AVERAGES!$F$14:$H$43, 3, FALSE)</f>
        <v>0.45180487804878061</v>
      </c>
      <c r="BT109" s="5">
        <f>VLOOKUP(_2025teamgamelogs[[#This Row],[TEAM_NAME]], LEAGUE_AVERAGES!$K$14:$M$43, 2, FALSE)</f>
        <v>0.56832140437053513</v>
      </c>
      <c r="BU109" s="5">
        <f>VLOOKUP(_2025teamgamelogs[[#This Row],[TEAM_NAME]], LEAGUE_AVERAGES!$K$14:$M$43, 3, FALSE)</f>
        <v>0.56980808391386595</v>
      </c>
    </row>
    <row r="110" spans="1:73" x14ac:dyDescent="0.2">
      <c r="A110" t="s">
        <v>59</v>
      </c>
      <c r="B110">
        <v>1610612762</v>
      </c>
      <c r="C110" t="s">
        <v>125</v>
      </c>
      <c r="D110" t="s">
        <v>126</v>
      </c>
      <c r="E110">
        <v>22400115</v>
      </c>
      <c r="F110" s="1">
        <v>45594</v>
      </c>
      <c r="G110" t="s">
        <v>229</v>
      </c>
      <c r="H110" t="s">
        <v>70</v>
      </c>
      <c r="I110">
        <v>48</v>
      </c>
      <c r="J110">
        <v>35</v>
      </c>
      <c r="K110">
        <v>89</v>
      </c>
      <c r="L110">
        <v>0.39300000000000002</v>
      </c>
      <c r="M110">
        <v>14</v>
      </c>
      <c r="N110">
        <v>48</v>
      </c>
      <c r="O110">
        <v>0.29199999999999998</v>
      </c>
      <c r="P110">
        <v>12</v>
      </c>
      <c r="Q110">
        <v>14</v>
      </c>
      <c r="R110">
        <v>0.85699999999999998</v>
      </c>
      <c r="S110">
        <v>12</v>
      </c>
      <c r="T110">
        <v>30</v>
      </c>
      <c r="U110">
        <v>42</v>
      </c>
      <c r="V110">
        <v>24</v>
      </c>
      <c r="W110">
        <v>17</v>
      </c>
      <c r="X110">
        <v>7</v>
      </c>
      <c r="Y110">
        <v>4</v>
      </c>
      <c r="Z110">
        <v>9</v>
      </c>
      <c r="AA110">
        <v>16</v>
      </c>
      <c r="AB110">
        <v>19</v>
      </c>
      <c r="AC110">
        <v>96</v>
      </c>
      <c r="AD110">
        <v>-17</v>
      </c>
      <c r="AE110">
        <v>1</v>
      </c>
      <c r="AF110">
        <v>1231</v>
      </c>
      <c r="AG110">
        <v>1231</v>
      </c>
      <c r="AH110">
        <v>1231</v>
      </c>
      <c r="AI110">
        <v>121</v>
      </c>
      <c r="AJ110">
        <v>2164</v>
      </c>
      <c r="AK110">
        <v>1176</v>
      </c>
      <c r="AL110">
        <v>2270</v>
      </c>
      <c r="AM110">
        <v>934</v>
      </c>
      <c r="AN110">
        <v>163</v>
      </c>
      <c r="AO110">
        <v>1979</v>
      </c>
      <c r="AP110">
        <v>1889</v>
      </c>
      <c r="AQ110">
        <v>2113</v>
      </c>
      <c r="AR110">
        <v>515</v>
      </c>
      <c r="AS110">
        <v>848</v>
      </c>
      <c r="AT110">
        <v>1652</v>
      </c>
      <c r="AU110">
        <v>1443</v>
      </c>
      <c r="AV110">
        <v>1570</v>
      </c>
      <c r="AW110">
        <v>1759</v>
      </c>
      <c r="AX110">
        <v>1360</v>
      </c>
      <c r="AY110">
        <v>1274</v>
      </c>
      <c r="AZ110">
        <v>2275</v>
      </c>
      <c r="BA110">
        <v>570</v>
      </c>
      <c r="BB110">
        <v>971</v>
      </c>
      <c r="BC110">
        <v>2258</v>
      </c>
      <c r="BD110">
        <v>2124</v>
      </c>
      <c r="BE110">
        <v>1</v>
      </c>
      <c r="BF110" t="s">
        <v>64</v>
      </c>
      <c r="BG110" t="s">
        <v>65</v>
      </c>
      <c r="BH110" t="s">
        <v>66</v>
      </c>
      <c r="BI110" s="4">
        <f xml:space="preserve"> _2025teamgamelogs[[#This Row],[FGA]] + (0.44 * _2025teamgamelogs[[#This Row],[FTA]]) + _2025teamgamelogs[[#This Row],[TOV]] - _2025teamgamelogs[[#This Row],[OREB]]</f>
        <v>100.16</v>
      </c>
      <c r="BJ110" s="3">
        <f>_2025teamgamelogs[[#This Row],[TOV]]/_2025teamgamelogs[[#This Row],[POSSESIONS]]</f>
        <v>0.16972843450479233</v>
      </c>
      <c r="BK110" s="4">
        <f>_2025teamgamelogs[[#This Row],[PTS]]/_2025teamgamelogs[[#This Row],[POSSESIONS]]</f>
        <v>0.95846645367412142</v>
      </c>
      <c r="BL110" s="4">
        <f xml:space="preserve"> 100 * _2025teamgamelogs[[#This Row],[POINTS_PER_POSSESSION]]</f>
        <v>95.846645367412137</v>
      </c>
      <c r="BM110" s="4">
        <f xml:space="preserve"> _2025teamgamelogs[[#This Row],[POSSESIONS]] / (_2025teamgamelogs[[#This Row],[MIN]]/48)</f>
        <v>100.16</v>
      </c>
      <c r="BN110" s="3">
        <f>_2025teamgamelogs[[#This Row],[PTS]] / (2 * (_2025teamgamelogs[[#This Row],[FGA]] + 0.44 * _2025teamgamelogs[[#This Row],[FTA]]))</f>
        <v>0.50441361916771754</v>
      </c>
      <c r="BO110" s="4">
        <f>VLOOKUP(_2025teamgamelogs[[#This Row],[MONTH]], LEAGUE_AVERAGES!$A$2:$B$8, 2, FALSE)</f>
        <v>109.7087350947031</v>
      </c>
      <c r="BP110" s="5">
        <f>VLOOKUP(_2025teamgamelogs[[#This Row],[TEAM_NAME]], LEAGUE_AVERAGES!$A$14:$C$43, 2, FALSE)</f>
        <v>0.36446341463414633</v>
      </c>
      <c r="BQ110" s="5">
        <f>VLOOKUP(_2025teamgamelogs[[#This Row],[TEAM_NAME]], LEAGUE_AVERAGES!$A$14:$C$43, 3, FALSE)</f>
        <v>0.3413170731707319</v>
      </c>
      <c r="BR110" s="5">
        <f>VLOOKUP(_2025teamgamelogs[[#This Row],[TEAM_NAME]], LEAGUE_AVERAGES!$F$14:$H$43, 2, FALSE)</f>
        <v>0.4583902439024391</v>
      </c>
      <c r="BS110" s="5">
        <f>VLOOKUP(_2025teamgamelogs[[#This Row],[TEAM_NAME]], LEAGUE_AVERAGES!$F$14:$H$43, 3, FALSE)</f>
        <v>0.45390243902439031</v>
      </c>
      <c r="BT110" s="5">
        <f>VLOOKUP(_2025teamgamelogs[[#This Row],[TEAM_NAME]], LEAGUE_AVERAGES!$K$14:$M$43, 2, FALSE)</f>
        <v>0.57104853563970659</v>
      </c>
      <c r="BU110" s="5">
        <f>VLOOKUP(_2025teamgamelogs[[#This Row],[TEAM_NAME]], LEAGUE_AVERAGES!$K$14:$M$43, 3, FALSE)</f>
        <v>0.56826296147062372</v>
      </c>
    </row>
    <row r="111" spans="1:73" x14ac:dyDescent="0.2">
      <c r="A111" t="s">
        <v>59</v>
      </c>
      <c r="B111">
        <v>1610612758</v>
      </c>
      <c r="C111" t="s">
        <v>142</v>
      </c>
      <c r="D111" t="s">
        <v>143</v>
      </c>
      <c r="E111">
        <v>22400115</v>
      </c>
      <c r="F111" s="1">
        <v>45594</v>
      </c>
      <c r="G111" t="s">
        <v>230</v>
      </c>
      <c r="H111" t="s">
        <v>63</v>
      </c>
      <c r="I111">
        <v>48</v>
      </c>
      <c r="J111">
        <v>48</v>
      </c>
      <c r="K111">
        <v>92</v>
      </c>
      <c r="L111">
        <v>0.52200000000000002</v>
      </c>
      <c r="M111">
        <v>8</v>
      </c>
      <c r="N111">
        <v>31</v>
      </c>
      <c r="O111">
        <v>0.25800000000000001</v>
      </c>
      <c r="P111">
        <v>9</v>
      </c>
      <c r="Q111">
        <v>14</v>
      </c>
      <c r="R111">
        <v>0.64300000000000002</v>
      </c>
      <c r="S111">
        <v>9</v>
      </c>
      <c r="T111">
        <v>40</v>
      </c>
      <c r="U111">
        <v>49</v>
      </c>
      <c r="V111">
        <v>26</v>
      </c>
      <c r="W111">
        <v>12</v>
      </c>
      <c r="X111">
        <v>9</v>
      </c>
      <c r="Y111">
        <v>9</v>
      </c>
      <c r="Z111">
        <v>4</v>
      </c>
      <c r="AA111">
        <v>19</v>
      </c>
      <c r="AB111">
        <v>16</v>
      </c>
      <c r="AC111">
        <v>113</v>
      </c>
      <c r="AD111">
        <v>17</v>
      </c>
      <c r="AE111">
        <v>1</v>
      </c>
      <c r="AF111">
        <v>1</v>
      </c>
      <c r="AG111">
        <v>1</v>
      </c>
      <c r="AH111">
        <v>1</v>
      </c>
      <c r="AI111">
        <v>121</v>
      </c>
      <c r="AJ111">
        <v>242</v>
      </c>
      <c r="AK111">
        <v>768</v>
      </c>
      <c r="AL111">
        <v>389</v>
      </c>
      <c r="AM111">
        <v>2251</v>
      </c>
      <c r="AN111">
        <v>1971</v>
      </c>
      <c r="AO111">
        <v>2206</v>
      </c>
      <c r="AP111">
        <v>2256</v>
      </c>
      <c r="AQ111">
        <v>2113</v>
      </c>
      <c r="AR111">
        <v>2233</v>
      </c>
      <c r="AS111">
        <v>1566</v>
      </c>
      <c r="AT111">
        <v>210</v>
      </c>
      <c r="AU111">
        <v>505</v>
      </c>
      <c r="AV111">
        <v>1195</v>
      </c>
      <c r="AW111">
        <v>640</v>
      </c>
      <c r="AX111">
        <v>797</v>
      </c>
      <c r="AY111">
        <v>109</v>
      </c>
      <c r="AZ111">
        <v>750</v>
      </c>
      <c r="BA111">
        <v>1258</v>
      </c>
      <c r="BB111">
        <v>1670</v>
      </c>
      <c r="BC111">
        <v>1250</v>
      </c>
      <c r="BD111">
        <v>313</v>
      </c>
      <c r="BE111">
        <v>1</v>
      </c>
      <c r="BF111" t="s">
        <v>71</v>
      </c>
      <c r="BG111" t="s">
        <v>65</v>
      </c>
      <c r="BH111" t="s">
        <v>66</v>
      </c>
      <c r="BI111" s="4">
        <f xml:space="preserve"> _2025teamgamelogs[[#This Row],[FGA]] + (0.44 * _2025teamgamelogs[[#This Row],[FTA]]) + _2025teamgamelogs[[#This Row],[TOV]] - _2025teamgamelogs[[#This Row],[OREB]]</f>
        <v>101.16</v>
      </c>
      <c r="BJ111" s="3">
        <f>_2025teamgamelogs[[#This Row],[TOV]]/_2025teamgamelogs[[#This Row],[POSSESIONS]]</f>
        <v>0.11862396204033215</v>
      </c>
      <c r="BK111" s="4">
        <f>_2025teamgamelogs[[#This Row],[PTS]]/_2025teamgamelogs[[#This Row],[POSSESIONS]]</f>
        <v>1.1170423092131279</v>
      </c>
      <c r="BL111" s="4">
        <f xml:space="preserve"> 100 * _2025teamgamelogs[[#This Row],[POINTS_PER_POSSESSION]]</f>
        <v>111.70423092131279</v>
      </c>
      <c r="BM111" s="4">
        <f xml:space="preserve"> _2025teamgamelogs[[#This Row],[POSSESIONS]] / (_2025teamgamelogs[[#This Row],[MIN]]/48)</f>
        <v>101.16</v>
      </c>
      <c r="BN111" s="3">
        <f>_2025teamgamelogs[[#This Row],[PTS]] / (2 * (_2025teamgamelogs[[#This Row],[FGA]] + 0.44 * _2025teamgamelogs[[#This Row],[FTA]]))</f>
        <v>0.57559087204563975</v>
      </c>
      <c r="BO111" s="4">
        <f>VLOOKUP(_2025teamgamelogs[[#This Row],[MONTH]], LEAGUE_AVERAGES!$A$2:$B$8, 2, FALSE)</f>
        <v>109.7087350947031</v>
      </c>
      <c r="BP111" s="5">
        <f>VLOOKUP(_2025teamgamelogs[[#This Row],[TEAM_NAME]], LEAGUE_AVERAGES!$A$14:$C$43, 2, FALSE)</f>
        <v>0.37158536585365853</v>
      </c>
      <c r="BQ111" s="5">
        <f>VLOOKUP(_2025teamgamelogs[[#This Row],[TEAM_NAME]], LEAGUE_AVERAGES!$A$14:$C$43, 3, FALSE)</f>
        <v>0.34029268292682929</v>
      </c>
      <c r="BR111" s="5">
        <f>VLOOKUP(_2025teamgamelogs[[#This Row],[TEAM_NAME]], LEAGUE_AVERAGES!$F$14:$H$43, 2, FALSE)</f>
        <v>0.4831951219512195</v>
      </c>
      <c r="BS111" s="5">
        <f>VLOOKUP(_2025teamgamelogs[[#This Row],[TEAM_NAME]], LEAGUE_AVERAGES!$F$14:$H$43, 3, FALSE)</f>
        <v>0.47492682926829272</v>
      </c>
      <c r="BT111" s="5">
        <f>VLOOKUP(_2025teamgamelogs[[#This Row],[TEAM_NAME]], LEAGUE_AVERAGES!$K$14:$M$43, 2, FALSE)</f>
        <v>0.59195463864629394</v>
      </c>
      <c r="BU111" s="5">
        <f>VLOOKUP(_2025teamgamelogs[[#This Row],[TEAM_NAME]], LEAGUE_AVERAGES!$K$14:$M$43, 3, FALSE)</f>
        <v>0.57517865161129356</v>
      </c>
    </row>
    <row r="112" spans="1:73" x14ac:dyDescent="0.2">
      <c r="A112" t="s">
        <v>59</v>
      </c>
      <c r="B112">
        <v>1610612743</v>
      </c>
      <c r="C112" t="s">
        <v>151</v>
      </c>
      <c r="D112" t="s">
        <v>152</v>
      </c>
      <c r="E112">
        <v>22400113</v>
      </c>
      <c r="F112" s="1">
        <v>45594</v>
      </c>
      <c r="G112" t="s">
        <v>231</v>
      </c>
      <c r="H112" t="s">
        <v>63</v>
      </c>
      <c r="I112">
        <v>53</v>
      </c>
      <c r="J112">
        <v>46</v>
      </c>
      <c r="K112">
        <v>89</v>
      </c>
      <c r="L112">
        <v>0.51700000000000002</v>
      </c>
      <c r="M112">
        <v>13</v>
      </c>
      <c r="N112">
        <v>27</v>
      </c>
      <c r="O112">
        <v>0.48099999999999998</v>
      </c>
      <c r="P112">
        <v>39</v>
      </c>
      <c r="Q112">
        <v>47</v>
      </c>
      <c r="R112">
        <v>0.83</v>
      </c>
      <c r="S112">
        <v>9</v>
      </c>
      <c r="T112">
        <v>34</v>
      </c>
      <c r="U112">
        <v>43</v>
      </c>
      <c r="V112">
        <v>31</v>
      </c>
      <c r="W112">
        <v>5</v>
      </c>
      <c r="X112">
        <v>3</v>
      </c>
      <c r="Y112">
        <v>4</v>
      </c>
      <c r="Z112">
        <v>6</v>
      </c>
      <c r="AA112">
        <v>22</v>
      </c>
      <c r="AB112">
        <v>32</v>
      </c>
      <c r="AC112">
        <v>144</v>
      </c>
      <c r="AD112">
        <v>5</v>
      </c>
      <c r="AE112">
        <v>1</v>
      </c>
      <c r="AF112">
        <v>1</v>
      </c>
      <c r="AG112">
        <v>1</v>
      </c>
      <c r="AH112">
        <v>1</v>
      </c>
      <c r="AI112">
        <v>9</v>
      </c>
      <c r="AJ112">
        <v>437</v>
      </c>
      <c r="AK112">
        <v>1176</v>
      </c>
      <c r="AL112">
        <v>449</v>
      </c>
      <c r="AM112">
        <v>1171</v>
      </c>
      <c r="AN112">
        <v>2292</v>
      </c>
      <c r="AO112">
        <v>172</v>
      </c>
      <c r="AP112">
        <v>3</v>
      </c>
      <c r="AQ112">
        <v>4</v>
      </c>
      <c r="AR112">
        <v>785</v>
      </c>
      <c r="AS112">
        <v>1566</v>
      </c>
      <c r="AT112">
        <v>926</v>
      </c>
      <c r="AU112">
        <v>1282</v>
      </c>
      <c r="AV112">
        <v>426</v>
      </c>
      <c r="AW112">
        <v>6</v>
      </c>
      <c r="AX112">
        <v>2344</v>
      </c>
      <c r="AY112">
        <v>1274</v>
      </c>
      <c r="AZ112">
        <v>1573</v>
      </c>
      <c r="BA112">
        <v>1887</v>
      </c>
      <c r="BB112">
        <v>6</v>
      </c>
      <c r="BC112">
        <v>23</v>
      </c>
      <c r="BD112">
        <v>922</v>
      </c>
      <c r="BE112">
        <v>1</v>
      </c>
      <c r="BF112" t="s">
        <v>71</v>
      </c>
      <c r="BG112" t="s">
        <v>65</v>
      </c>
      <c r="BH112" t="s">
        <v>66</v>
      </c>
      <c r="BI112" s="4">
        <f xml:space="preserve"> _2025teamgamelogs[[#This Row],[FGA]] + (0.44 * _2025teamgamelogs[[#This Row],[FTA]]) + _2025teamgamelogs[[#This Row],[TOV]] - _2025teamgamelogs[[#This Row],[OREB]]</f>
        <v>105.68</v>
      </c>
      <c r="BJ112" s="3">
        <f>_2025teamgamelogs[[#This Row],[TOV]]/_2025teamgamelogs[[#This Row],[POSSESIONS]]</f>
        <v>4.7312641937925809E-2</v>
      </c>
      <c r="BK112" s="4">
        <f>_2025teamgamelogs[[#This Row],[PTS]]/_2025teamgamelogs[[#This Row],[POSSESIONS]]</f>
        <v>1.3626040878122634</v>
      </c>
      <c r="BL112" s="4">
        <f xml:space="preserve"> 100 * _2025teamgamelogs[[#This Row],[POINTS_PER_POSSESSION]]</f>
        <v>136.26040878122635</v>
      </c>
      <c r="BM112" s="4">
        <f xml:space="preserve"> _2025teamgamelogs[[#This Row],[POSSESIONS]] / (_2025teamgamelogs[[#This Row],[MIN]]/48)</f>
        <v>95.710188679245277</v>
      </c>
      <c r="BN112" s="3">
        <f>_2025teamgamelogs[[#This Row],[PTS]] / (2 * (_2025teamgamelogs[[#This Row],[FGA]] + 0.44 * _2025teamgamelogs[[#This Row],[FTA]]))</f>
        <v>0.65645514223194745</v>
      </c>
      <c r="BO112" s="4">
        <f>VLOOKUP(_2025teamgamelogs[[#This Row],[MONTH]], LEAGUE_AVERAGES!$A$2:$B$8, 2, FALSE)</f>
        <v>109.7087350947031</v>
      </c>
      <c r="BP112" s="5">
        <f>VLOOKUP(_2025teamgamelogs[[#This Row],[TEAM_NAME]], LEAGUE_AVERAGES!$A$14:$C$43, 2, FALSE)</f>
        <v>0.39036585365853654</v>
      </c>
      <c r="BQ112" s="5">
        <f>VLOOKUP(_2025teamgamelogs[[#This Row],[TEAM_NAME]], LEAGUE_AVERAGES!$A$14:$C$43, 3, FALSE)</f>
        <v>0.36282926829268303</v>
      </c>
      <c r="BR112" s="5">
        <f>VLOOKUP(_2025teamgamelogs[[#This Row],[TEAM_NAME]], LEAGUE_AVERAGES!$F$14:$H$43, 2, FALSE)</f>
        <v>0.50741463414634147</v>
      </c>
      <c r="BS112" s="5">
        <f>VLOOKUP(_2025teamgamelogs[[#This Row],[TEAM_NAME]], LEAGUE_AVERAGES!$F$14:$H$43, 3, FALSE)</f>
        <v>0.50717073170731708</v>
      </c>
      <c r="BT112" s="5">
        <f>VLOOKUP(_2025teamgamelogs[[#This Row],[TEAM_NAME]], LEAGUE_AVERAGES!$K$14:$M$43, 2, FALSE)</f>
        <v>0.61183675116028358</v>
      </c>
      <c r="BU112" s="5">
        <f>VLOOKUP(_2025teamgamelogs[[#This Row],[TEAM_NAME]], LEAGUE_AVERAGES!$K$14:$M$43, 3, FALSE)</f>
        <v>0.59871853787111373</v>
      </c>
    </row>
    <row r="113" spans="1:73" x14ac:dyDescent="0.2">
      <c r="A113" t="s">
        <v>59</v>
      </c>
      <c r="B113">
        <v>1610612740</v>
      </c>
      <c r="C113" t="s">
        <v>77</v>
      </c>
      <c r="D113" t="s">
        <v>78</v>
      </c>
      <c r="E113">
        <v>22400116</v>
      </c>
      <c r="F113" s="1">
        <v>45594</v>
      </c>
      <c r="G113" t="s">
        <v>232</v>
      </c>
      <c r="H113" t="s">
        <v>70</v>
      </c>
      <c r="I113">
        <v>48</v>
      </c>
      <c r="J113">
        <v>40</v>
      </c>
      <c r="K113">
        <v>74</v>
      </c>
      <c r="L113">
        <v>0.54100000000000004</v>
      </c>
      <c r="M113">
        <v>9</v>
      </c>
      <c r="N113">
        <v>22</v>
      </c>
      <c r="O113">
        <v>0.40899999999999997</v>
      </c>
      <c r="P113">
        <v>17</v>
      </c>
      <c r="Q113">
        <v>24</v>
      </c>
      <c r="R113">
        <v>0.70799999999999996</v>
      </c>
      <c r="S113">
        <v>9</v>
      </c>
      <c r="T113">
        <v>35</v>
      </c>
      <c r="U113">
        <v>44</v>
      </c>
      <c r="V113">
        <v>23</v>
      </c>
      <c r="W113">
        <v>24</v>
      </c>
      <c r="X113">
        <v>4</v>
      </c>
      <c r="Y113">
        <v>6</v>
      </c>
      <c r="Z113">
        <v>9</v>
      </c>
      <c r="AA113">
        <v>13</v>
      </c>
      <c r="AB113">
        <v>20</v>
      </c>
      <c r="AC113">
        <v>106</v>
      </c>
      <c r="AD113">
        <v>-18</v>
      </c>
      <c r="AE113">
        <v>1</v>
      </c>
      <c r="AF113">
        <v>1231</v>
      </c>
      <c r="AG113">
        <v>1231</v>
      </c>
      <c r="AH113">
        <v>1231</v>
      </c>
      <c r="AI113">
        <v>121</v>
      </c>
      <c r="AJ113">
        <v>1438</v>
      </c>
      <c r="AK113">
        <v>2419</v>
      </c>
      <c r="AL113">
        <v>223</v>
      </c>
      <c r="AM113">
        <v>2097</v>
      </c>
      <c r="AN113">
        <v>2436</v>
      </c>
      <c r="AO113">
        <v>652</v>
      </c>
      <c r="AP113">
        <v>1052</v>
      </c>
      <c r="AQ113">
        <v>791</v>
      </c>
      <c r="AR113">
        <v>1893</v>
      </c>
      <c r="AS113">
        <v>1566</v>
      </c>
      <c r="AT113">
        <v>769</v>
      </c>
      <c r="AU113">
        <v>1127</v>
      </c>
      <c r="AV113">
        <v>1759</v>
      </c>
      <c r="AW113">
        <v>2418</v>
      </c>
      <c r="AX113">
        <v>2190</v>
      </c>
      <c r="AY113">
        <v>560</v>
      </c>
      <c r="AZ113">
        <v>2275</v>
      </c>
      <c r="BA113">
        <v>148</v>
      </c>
      <c r="BB113">
        <v>767</v>
      </c>
      <c r="BC113">
        <v>1723</v>
      </c>
      <c r="BD113">
        <v>2149</v>
      </c>
      <c r="BE113">
        <v>1</v>
      </c>
      <c r="BF113" t="s">
        <v>71</v>
      </c>
      <c r="BG113" t="s">
        <v>65</v>
      </c>
      <c r="BH113" t="s">
        <v>66</v>
      </c>
      <c r="BI113" s="4">
        <f xml:space="preserve"> _2025teamgamelogs[[#This Row],[FGA]] + (0.44 * _2025teamgamelogs[[#This Row],[FTA]]) + _2025teamgamelogs[[#This Row],[TOV]] - _2025teamgamelogs[[#This Row],[OREB]]</f>
        <v>99.56</v>
      </c>
      <c r="BJ113" s="3">
        <f>_2025teamgamelogs[[#This Row],[TOV]]/_2025teamgamelogs[[#This Row],[POSSESIONS]]</f>
        <v>0.24106066693451184</v>
      </c>
      <c r="BK113" s="4">
        <f>_2025teamgamelogs[[#This Row],[PTS]]/_2025teamgamelogs[[#This Row],[POSSESIONS]]</f>
        <v>1.0646846122940941</v>
      </c>
      <c r="BL113" s="4">
        <f xml:space="preserve"> 100 * _2025teamgamelogs[[#This Row],[POINTS_PER_POSSESSION]]</f>
        <v>106.4684612294094</v>
      </c>
      <c r="BM113" s="4">
        <f xml:space="preserve"> _2025teamgamelogs[[#This Row],[POSSESIONS]] / (_2025teamgamelogs[[#This Row],[MIN]]/48)</f>
        <v>99.56</v>
      </c>
      <c r="BN113" s="3">
        <f>_2025teamgamelogs[[#This Row],[PTS]] / (2 * (_2025teamgamelogs[[#This Row],[FGA]] + 0.44 * _2025teamgamelogs[[#This Row],[FTA]]))</f>
        <v>0.62677388836329229</v>
      </c>
      <c r="BO113" s="4">
        <f>VLOOKUP(_2025teamgamelogs[[#This Row],[MONTH]], LEAGUE_AVERAGES!$A$2:$B$8, 2, FALSE)</f>
        <v>109.7087350947031</v>
      </c>
      <c r="BP113" s="5">
        <f>VLOOKUP(_2025teamgamelogs[[#This Row],[TEAM_NAME]], LEAGUE_AVERAGES!$A$14:$C$43, 2, FALSE)</f>
        <v>0.35068292682926827</v>
      </c>
      <c r="BQ113" s="5">
        <f>VLOOKUP(_2025teamgamelogs[[#This Row],[TEAM_NAME]], LEAGUE_AVERAGES!$A$14:$C$43, 3, FALSE)</f>
        <v>0.33902439024390252</v>
      </c>
      <c r="BR113" s="5">
        <f>VLOOKUP(_2025teamgamelogs[[#This Row],[TEAM_NAME]], LEAGUE_AVERAGES!$F$14:$H$43, 2, FALSE)</f>
        <v>0.44770731707317085</v>
      </c>
      <c r="BS113" s="5">
        <f>VLOOKUP(_2025teamgamelogs[[#This Row],[TEAM_NAME]], LEAGUE_AVERAGES!$F$14:$H$43, 3, FALSE)</f>
        <v>0.45721951219512191</v>
      </c>
      <c r="BT113" s="5">
        <f>VLOOKUP(_2025teamgamelogs[[#This Row],[TEAM_NAME]], LEAGUE_AVERAGES!$K$14:$M$43, 2, FALSE)</f>
        <v>0.55230036801172144</v>
      </c>
      <c r="BU113" s="5">
        <f>VLOOKUP(_2025teamgamelogs[[#This Row],[TEAM_NAME]], LEAGUE_AVERAGES!$K$14:$M$43, 3, FALSE)</f>
        <v>0.55239725408654039</v>
      </c>
    </row>
    <row r="114" spans="1:73" x14ac:dyDescent="0.2">
      <c r="A114" t="s">
        <v>59</v>
      </c>
      <c r="B114">
        <v>1610612752</v>
      </c>
      <c r="C114" t="s">
        <v>67</v>
      </c>
      <c r="D114" t="s">
        <v>68</v>
      </c>
      <c r="E114">
        <v>22400122</v>
      </c>
      <c r="F114" s="1">
        <v>45595</v>
      </c>
      <c r="G114" t="s">
        <v>233</v>
      </c>
      <c r="H114" t="s">
        <v>63</v>
      </c>
      <c r="I114">
        <v>48</v>
      </c>
      <c r="J114">
        <v>40</v>
      </c>
      <c r="K114">
        <v>82</v>
      </c>
      <c r="L114">
        <v>0.48799999999999999</v>
      </c>
      <c r="M114">
        <v>18</v>
      </c>
      <c r="N114">
        <v>40</v>
      </c>
      <c r="O114">
        <v>0.45</v>
      </c>
      <c r="P114">
        <v>18</v>
      </c>
      <c r="Q114">
        <v>20</v>
      </c>
      <c r="R114">
        <v>0.9</v>
      </c>
      <c r="S114">
        <v>7</v>
      </c>
      <c r="T114">
        <v>35</v>
      </c>
      <c r="U114">
        <v>42</v>
      </c>
      <c r="V114">
        <v>30</v>
      </c>
      <c r="W114">
        <v>11</v>
      </c>
      <c r="X114">
        <v>8</v>
      </c>
      <c r="Y114">
        <v>4</v>
      </c>
      <c r="Z114">
        <v>3</v>
      </c>
      <c r="AA114">
        <v>16</v>
      </c>
      <c r="AB114">
        <v>17</v>
      </c>
      <c r="AC114">
        <v>116</v>
      </c>
      <c r="AD114">
        <v>9</v>
      </c>
      <c r="AE114">
        <v>1</v>
      </c>
      <c r="AF114">
        <v>1</v>
      </c>
      <c r="AG114">
        <v>1</v>
      </c>
      <c r="AH114">
        <v>1</v>
      </c>
      <c r="AI114">
        <v>121</v>
      </c>
      <c r="AJ114">
        <v>1438</v>
      </c>
      <c r="AK114">
        <v>2022</v>
      </c>
      <c r="AL114">
        <v>879</v>
      </c>
      <c r="AM114">
        <v>288</v>
      </c>
      <c r="AN114">
        <v>795</v>
      </c>
      <c r="AO114">
        <v>331</v>
      </c>
      <c r="AP114">
        <v>889</v>
      </c>
      <c r="AQ114">
        <v>1301</v>
      </c>
      <c r="AR114">
        <v>246</v>
      </c>
      <c r="AS114">
        <v>2024</v>
      </c>
      <c r="AT114">
        <v>769</v>
      </c>
      <c r="AU114">
        <v>1443</v>
      </c>
      <c r="AV114">
        <v>541</v>
      </c>
      <c r="AW114">
        <v>429</v>
      </c>
      <c r="AX114">
        <v>1073</v>
      </c>
      <c r="AY114">
        <v>1274</v>
      </c>
      <c r="AZ114">
        <v>384</v>
      </c>
      <c r="BA114">
        <v>570</v>
      </c>
      <c r="BB114">
        <v>1444</v>
      </c>
      <c r="BC114">
        <v>1025</v>
      </c>
      <c r="BD114">
        <v>672</v>
      </c>
      <c r="BE114">
        <v>1</v>
      </c>
      <c r="BF114" t="s">
        <v>71</v>
      </c>
      <c r="BG114" t="s">
        <v>65</v>
      </c>
      <c r="BH114" t="s">
        <v>66</v>
      </c>
      <c r="BI114" s="4">
        <f xml:space="preserve"> _2025teamgamelogs[[#This Row],[FGA]] + (0.44 * _2025teamgamelogs[[#This Row],[FTA]]) + _2025teamgamelogs[[#This Row],[TOV]] - _2025teamgamelogs[[#This Row],[OREB]]</f>
        <v>94.8</v>
      </c>
      <c r="BJ114" s="3">
        <f>_2025teamgamelogs[[#This Row],[TOV]]/_2025teamgamelogs[[#This Row],[POSSESIONS]]</f>
        <v>0.1160337552742616</v>
      </c>
      <c r="BK114" s="4">
        <f>_2025teamgamelogs[[#This Row],[PTS]]/_2025teamgamelogs[[#This Row],[POSSESIONS]]</f>
        <v>1.2236286919831223</v>
      </c>
      <c r="BL114" s="4">
        <f xml:space="preserve"> 100 * _2025teamgamelogs[[#This Row],[POINTS_PER_POSSESSION]]</f>
        <v>122.36286919831223</v>
      </c>
      <c r="BM114" s="4">
        <f xml:space="preserve"> _2025teamgamelogs[[#This Row],[POSSESIONS]] / (_2025teamgamelogs[[#This Row],[MIN]]/48)</f>
        <v>94.8</v>
      </c>
      <c r="BN114" s="3">
        <f>_2025teamgamelogs[[#This Row],[PTS]] / (2 * (_2025teamgamelogs[[#This Row],[FGA]] + 0.44 * _2025teamgamelogs[[#This Row],[FTA]]))</f>
        <v>0.63876651982378851</v>
      </c>
      <c r="BO114" s="4">
        <f>VLOOKUP(_2025teamgamelogs[[#This Row],[MONTH]], LEAGUE_AVERAGES!$A$2:$B$8, 2, FALSE)</f>
        <v>109.7087350947031</v>
      </c>
      <c r="BP114" s="5">
        <f>VLOOKUP(_2025teamgamelogs[[#This Row],[TEAM_NAME]], LEAGUE_AVERAGES!$A$14:$C$43, 2, FALSE)</f>
        <v>0.370219512195122</v>
      </c>
      <c r="BQ114" s="5">
        <f>VLOOKUP(_2025teamgamelogs[[#This Row],[TEAM_NAME]], LEAGUE_AVERAGES!$A$14:$C$43, 3, FALSE)</f>
        <v>0.36224390243902438</v>
      </c>
      <c r="BR114" s="5">
        <f>VLOOKUP(_2025teamgamelogs[[#This Row],[TEAM_NAME]], LEAGUE_AVERAGES!$F$14:$H$43, 2, FALSE)</f>
        <v>0.49358536585365859</v>
      </c>
      <c r="BS114" s="5">
        <f>VLOOKUP(_2025teamgamelogs[[#This Row],[TEAM_NAME]], LEAGUE_AVERAGES!$F$14:$H$43, 3, FALSE)</f>
        <v>0.47975609756097559</v>
      </c>
      <c r="BT114" s="5">
        <f>VLOOKUP(_2025teamgamelogs[[#This Row],[TEAM_NAME]], LEAGUE_AVERAGES!$K$14:$M$43, 2, FALSE)</f>
        <v>0.59525043511857889</v>
      </c>
      <c r="BU114" s="5">
        <f>VLOOKUP(_2025teamgamelogs[[#This Row],[TEAM_NAME]], LEAGUE_AVERAGES!$K$14:$M$43, 3, FALSE)</f>
        <v>0.58413739951743537</v>
      </c>
    </row>
    <row r="115" spans="1:73" x14ac:dyDescent="0.2">
      <c r="A115" t="s">
        <v>59</v>
      </c>
      <c r="B115">
        <v>1610612748</v>
      </c>
      <c r="C115" t="s">
        <v>101</v>
      </c>
      <c r="D115" t="s">
        <v>102</v>
      </c>
      <c r="E115">
        <v>22400122</v>
      </c>
      <c r="F115" s="1">
        <v>45595</v>
      </c>
      <c r="G115" t="s">
        <v>234</v>
      </c>
      <c r="H115" t="s">
        <v>70</v>
      </c>
      <c r="I115">
        <v>48</v>
      </c>
      <c r="J115">
        <v>37</v>
      </c>
      <c r="K115">
        <v>81</v>
      </c>
      <c r="L115">
        <v>0.45700000000000002</v>
      </c>
      <c r="M115">
        <v>17</v>
      </c>
      <c r="N115">
        <v>40</v>
      </c>
      <c r="O115">
        <v>0.42499999999999999</v>
      </c>
      <c r="P115">
        <v>16</v>
      </c>
      <c r="Q115">
        <v>24</v>
      </c>
      <c r="R115">
        <v>0.66700000000000004</v>
      </c>
      <c r="S115">
        <v>7</v>
      </c>
      <c r="T115">
        <v>32</v>
      </c>
      <c r="U115">
        <v>39</v>
      </c>
      <c r="V115">
        <v>27</v>
      </c>
      <c r="W115">
        <v>10</v>
      </c>
      <c r="X115">
        <v>6</v>
      </c>
      <c r="Y115">
        <v>3</v>
      </c>
      <c r="Z115">
        <v>4</v>
      </c>
      <c r="AA115">
        <v>17</v>
      </c>
      <c r="AB115">
        <v>16</v>
      </c>
      <c r="AC115">
        <v>107</v>
      </c>
      <c r="AD115">
        <v>-9</v>
      </c>
      <c r="AE115">
        <v>1</v>
      </c>
      <c r="AF115">
        <v>1231</v>
      </c>
      <c r="AG115">
        <v>1231</v>
      </c>
      <c r="AH115">
        <v>1231</v>
      </c>
      <c r="AI115">
        <v>121</v>
      </c>
      <c r="AJ115">
        <v>1946</v>
      </c>
      <c r="AK115">
        <v>2117</v>
      </c>
      <c r="AL115">
        <v>1426</v>
      </c>
      <c r="AM115">
        <v>410</v>
      </c>
      <c r="AN115">
        <v>795</v>
      </c>
      <c r="AO115">
        <v>496</v>
      </c>
      <c r="AP115">
        <v>1228</v>
      </c>
      <c r="AQ115">
        <v>791</v>
      </c>
      <c r="AR115">
        <v>2105</v>
      </c>
      <c r="AS115">
        <v>2024</v>
      </c>
      <c r="AT115">
        <v>1307</v>
      </c>
      <c r="AU115">
        <v>1833</v>
      </c>
      <c r="AV115">
        <v>1013</v>
      </c>
      <c r="AW115">
        <v>264</v>
      </c>
      <c r="AX115">
        <v>1702</v>
      </c>
      <c r="AY115">
        <v>1712</v>
      </c>
      <c r="AZ115">
        <v>750</v>
      </c>
      <c r="BA115">
        <v>792</v>
      </c>
      <c r="BB115">
        <v>1670</v>
      </c>
      <c r="BC115">
        <v>1677</v>
      </c>
      <c r="BD115">
        <v>1735</v>
      </c>
      <c r="BE115">
        <v>1</v>
      </c>
      <c r="BF115" t="s">
        <v>64</v>
      </c>
      <c r="BG115" t="s">
        <v>65</v>
      </c>
      <c r="BH115" t="s">
        <v>66</v>
      </c>
      <c r="BI115" s="4">
        <f xml:space="preserve"> _2025teamgamelogs[[#This Row],[FGA]] + (0.44 * _2025teamgamelogs[[#This Row],[FTA]]) + _2025teamgamelogs[[#This Row],[TOV]] - _2025teamgamelogs[[#This Row],[OREB]]</f>
        <v>94.56</v>
      </c>
      <c r="BJ115" s="3">
        <f>_2025teamgamelogs[[#This Row],[TOV]]/_2025teamgamelogs[[#This Row],[POSSESIONS]]</f>
        <v>0.10575296108291032</v>
      </c>
      <c r="BK115" s="4">
        <f>_2025teamgamelogs[[#This Row],[PTS]]/_2025teamgamelogs[[#This Row],[POSSESIONS]]</f>
        <v>1.1315566835871405</v>
      </c>
      <c r="BL115" s="4">
        <f xml:space="preserve"> 100 * _2025teamgamelogs[[#This Row],[POINTS_PER_POSSESSION]]</f>
        <v>113.15566835871405</v>
      </c>
      <c r="BM115" s="4">
        <f xml:space="preserve"> _2025teamgamelogs[[#This Row],[POSSESIONS]] / (_2025teamgamelogs[[#This Row],[MIN]]/48)</f>
        <v>94.56</v>
      </c>
      <c r="BN115" s="3">
        <f>_2025teamgamelogs[[#This Row],[PTS]] / (2 * (_2025teamgamelogs[[#This Row],[FGA]] + 0.44 * _2025teamgamelogs[[#This Row],[FTA]]))</f>
        <v>0.58431629532546958</v>
      </c>
      <c r="BO115" s="4">
        <f>VLOOKUP(_2025teamgamelogs[[#This Row],[MONTH]], LEAGUE_AVERAGES!$A$2:$B$8, 2, FALSE)</f>
        <v>109.7087350947031</v>
      </c>
      <c r="BP115" s="5">
        <f>VLOOKUP(_2025teamgamelogs[[#This Row],[TEAM_NAME]], LEAGUE_AVERAGES!$A$14:$C$43, 2, FALSE)</f>
        <v>0.38887804878048787</v>
      </c>
      <c r="BQ115" s="5">
        <f>VLOOKUP(_2025teamgamelogs[[#This Row],[TEAM_NAME]], LEAGUE_AVERAGES!$A$14:$C$43, 3, FALSE)</f>
        <v>0.35180487804878063</v>
      </c>
      <c r="BR115" s="5">
        <f>VLOOKUP(_2025teamgamelogs[[#This Row],[TEAM_NAME]], LEAGUE_AVERAGES!$F$14:$H$43, 2, FALSE)</f>
        <v>0.48178048780487814</v>
      </c>
      <c r="BS115" s="5">
        <f>VLOOKUP(_2025teamgamelogs[[#This Row],[TEAM_NAME]], LEAGUE_AVERAGES!$F$14:$H$43, 3, FALSE)</f>
        <v>0.44997560975609752</v>
      </c>
      <c r="BT115" s="5">
        <f>VLOOKUP(_2025teamgamelogs[[#This Row],[TEAM_NAME]], LEAGUE_AVERAGES!$K$14:$M$43, 2, FALSE)</f>
        <v>0.59307433364150897</v>
      </c>
      <c r="BU115" s="5">
        <f>VLOOKUP(_2025teamgamelogs[[#This Row],[TEAM_NAME]], LEAGUE_AVERAGES!$K$14:$M$43, 3, FALSE)</f>
        <v>0.56311679796954139</v>
      </c>
    </row>
    <row r="116" spans="1:73" x14ac:dyDescent="0.2">
      <c r="A116" t="s">
        <v>59</v>
      </c>
      <c r="B116">
        <v>1610612766</v>
      </c>
      <c r="C116" t="s">
        <v>122</v>
      </c>
      <c r="D116" t="s">
        <v>123</v>
      </c>
      <c r="E116">
        <v>22400117</v>
      </c>
      <c r="F116" s="1">
        <v>45595</v>
      </c>
      <c r="G116" t="s">
        <v>235</v>
      </c>
      <c r="H116" t="s">
        <v>63</v>
      </c>
      <c r="I116">
        <v>48</v>
      </c>
      <c r="J116">
        <v>49</v>
      </c>
      <c r="K116">
        <v>94</v>
      </c>
      <c r="L116">
        <v>0.52100000000000002</v>
      </c>
      <c r="M116">
        <v>20</v>
      </c>
      <c r="N116">
        <v>45</v>
      </c>
      <c r="O116">
        <v>0.44400000000000001</v>
      </c>
      <c r="P116">
        <v>20</v>
      </c>
      <c r="Q116">
        <v>25</v>
      </c>
      <c r="R116">
        <v>0.8</v>
      </c>
      <c r="S116">
        <v>14</v>
      </c>
      <c r="T116">
        <v>24</v>
      </c>
      <c r="U116">
        <v>38</v>
      </c>
      <c r="V116">
        <v>31</v>
      </c>
      <c r="W116">
        <v>16</v>
      </c>
      <c r="X116">
        <v>9</v>
      </c>
      <c r="Y116">
        <v>8</v>
      </c>
      <c r="Z116">
        <v>5</v>
      </c>
      <c r="AA116">
        <v>24</v>
      </c>
      <c r="AB116">
        <v>25</v>
      </c>
      <c r="AC116">
        <v>138</v>
      </c>
      <c r="AD116">
        <v>5</v>
      </c>
      <c r="AE116">
        <v>1</v>
      </c>
      <c r="AF116">
        <v>1</v>
      </c>
      <c r="AG116">
        <v>1</v>
      </c>
      <c r="AH116">
        <v>1</v>
      </c>
      <c r="AI116">
        <v>121</v>
      </c>
      <c r="AJ116">
        <v>174</v>
      </c>
      <c r="AK116">
        <v>570</v>
      </c>
      <c r="AL116">
        <v>397</v>
      </c>
      <c r="AM116">
        <v>114</v>
      </c>
      <c r="AN116">
        <v>312</v>
      </c>
      <c r="AO116">
        <v>359</v>
      </c>
      <c r="AP116">
        <v>623</v>
      </c>
      <c r="AQ116">
        <v>666</v>
      </c>
      <c r="AR116">
        <v>1029</v>
      </c>
      <c r="AS116">
        <v>466</v>
      </c>
      <c r="AT116">
        <v>2333</v>
      </c>
      <c r="AU116">
        <v>1966</v>
      </c>
      <c r="AV116">
        <v>426</v>
      </c>
      <c r="AW116">
        <v>1583</v>
      </c>
      <c r="AX116">
        <v>797</v>
      </c>
      <c r="AY116">
        <v>187</v>
      </c>
      <c r="AZ116">
        <v>1188</v>
      </c>
      <c r="BA116">
        <v>2162</v>
      </c>
      <c r="BB116">
        <v>143</v>
      </c>
      <c r="BC116">
        <v>77</v>
      </c>
      <c r="BD116">
        <v>922</v>
      </c>
      <c r="BE116">
        <v>1</v>
      </c>
      <c r="BF116" t="s">
        <v>64</v>
      </c>
      <c r="BG116" t="s">
        <v>65</v>
      </c>
      <c r="BH116" t="s">
        <v>66</v>
      </c>
      <c r="BI116" s="4">
        <f xml:space="preserve"> _2025teamgamelogs[[#This Row],[FGA]] + (0.44 * _2025teamgamelogs[[#This Row],[FTA]]) + _2025teamgamelogs[[#This Row],[TOV]] - _2025teamgamelogs[[#This Row],[OREB]]</f>
        <v>107</v>
      </c>
      <c r="BJ116" s="3">
        <f>_2025teamgamelogs[[#This Row],[TOV]]/_2025teamgamelogs[[#This Row],[POSSESIONS]]</f>
        <v>0.14953271028037382</v>
      </c>
      <c r="BK116" s="4">
        <f>_2025teamgamelogs[[#This Row],[PTS]]/_2025teamgamelogs[[#This Row],[POSSESIONS]]</f>
        <v>1.2897196261682242</v>
      </c>
      <c r="BL116" s="4">
        <f xml:space="preserve"> 100 * _2025teamgamelogs[[#This Row],[POINTS_PER_POSSESSION]]</f>
        <v>128.97196261682242</v>
      </c>
      <c r="BM116" s="4">
        <f xml:space="preserve"> _2025teamgamelogs[[#This Row],[POSSESIONS]] / (_2025teamgamelogs[[#This Row],[MIN]]/48)</f>
        <v>107</v>
      </c>
      <c r="BN116" s="3">
        <f>_2025teamgamelogs[[#This Row],[PTS]] / (2 * (_2025teamgamelogs[[#This Row],[FGA]] + 0.44 * _2025teamgamelogs[[#This Row],[FTA]]))</f>
        <v>0.65714285714285714</v>
      </c>
      <c r="BO116" s="4">
        <f>VLOOKUP(_2025teamgamelogs[[#This Row],[MONTH]], LEAGUE_AVERAGES!$A$2:$B$8, 2, FALSE)</f>
        <v>109.7087350947031</v>
      </c>
      <c r="BP116" s="5">
        <f>VLOOKUP(_2025teamgamelogs[[#This Row],[TEAM_NAME]], LEAGUE_AVERAGES!$A$14:$C$43, 2, FALSE)</f>
        <v>0.33860975609756089</v>
      </c>
      <c r="BQ116" s="5">
        <f>VLOOKUP(_2025teamgamelogs[[#This Row],[TEAM_NAME]], LEAGUE_AVERAGES!$A$14:$C$43, 3, FALSE)</f>
        <v>0.33580487804878045</v>
      </c>
      <c r="BR116" s="5">
        <f>VLOOKUP(_2025teamgamelogs[[#This Row],[TEAM_NAME]], LEAGUE_AVERAGES!$F$14:$H$43, 2, FALSE)</f>
        <v>0.43492682926829268</v>
      </c>
      <c r="BS116" s="5">
        <f>VLOOKUP(_2025teamgamelogs[[#This Row],[TEAM_NAME]], LEAGUE_AVERAGES!$F$14:$H$43, 3, FALSE)</f>
        <v>0.42697560975609755</v>
      </c>
      <c r="BT116" s="5">
        <f>VLOOKUP(_2025teamgamelogs[[#This Row],[TEAM_NAME]], LEAGUE_AVERAGES!$K$14:$M$43, 2, FALSE)</f>
        <v>0.5424635833805308</v>
      </c>
      <c r="BU116" s="5">
        <f>VLOOKUP(_2025teamgamelogs[[#This Row],[TEAM_NAME]], LEAGUE_AVERAGES!$K$14:$M$43, 3, FALSE)</f>
        <v>0.53419164265445196</v>
      </c>
    </row>
    <row r="117" spans="1:73" x14ac:dyDescent="0.2">
      <c r="A117" t="s">
        <v>59</v>
      </c>
      <c r="B117">
        <v>1610612740</v>
      </c>
      <c r="C117" t="s">
        <v>77</v>
      </c>
      <c r="D117" t="s">
        <v>78</v>
      </c>
      <c r="E117">
        <v>22400126</v>
      </c>
      <c r="F117" s="1">
        <v>45595</v>
      </c>
      <c r="G117" t="s">
        <v>232</v>
      </c>
      <c r="H117" t="s">
        <v>70</v>
      </c>
      <c r="I117">
        <v>48</v>
      </c>
      <c r="J117">
        <v>33</v>
      </c>
      <c r="K117">
        <v>90</v>
      </c>
      <c r="L117">
        <v>0.36699999999999999</v>
      </c>
      <c r="M117">
        <v>11</v>
      </c>
      <c r="N117">
        <v>36</v>
      </c>
      <c r="O117">
        <v>0.30599999999999999</v>
      </c>
      <c r="P117">
        <v>12</v>
      </c>
      <c r="Q117">
        <v>20</v>
      </c>
      <c r="R117">
        <v>0.6</v>
      </c>
      <c r="S117">
        <v>18</v>
      </c>
      <c r="T117">
        <v>31</v>
      </c>
      <c r="U117">
        <v>49</v>
      </c>
      <c r="V117">
        <v>24</v>
      </c>
      <c r="W117">
        <v>15</v>
      </c>
      <c r="X117">
        <v>7</v>
      </c>
      <c r="Y117">
        <v>6</v>
      </c>
      <c r="Z117">
        <v>9</v>
      </c>
      <c r="AA117">
        <v>17</v>
      </c>
      <c r="AB117">
        <v>22</v>
      </c>
      <c r="AC117">
        <v>89</v>
      </c>
      <c r="AD117">
        <v>-15</v>
      </c>
      <c r="AE117">
        <v>1</v>
      </c>
      <c r="AF117">
        <v>1231</v>
      </c>
      <c r="AG117">
        <v>1231</v>
      </c>
      <c r="AH117">
        <v>1231</v>
      </c>
      <c r="AI117">
        <v>121</v>
      </c>
      <c r="AJ117">
        <v>2321</v>
      </c>
      <c r="AK117">
        <v>1029</v>
      </c>
      <c r="AL117">
        <v>2389</v>
      </c>
      <c r="AM117">
        <v>1661</v>
      </c>
      <c r="AN117">
        <v>1366</v>
      </c>
      <c r="AO117">
        <v>1845</v>
      </c>
      <c r="AP117">
        <v>1889</v>
      </c>
      <c r="AQ117">
        <v>1301</v>
      </c>
      <c r="AR117">
        <v>2341</v>
      </c>
      <c r="AS117">
        <v>100</v>
      </c>
      <c r="AT117">
        <v>1488</v>
      </c>
      <c r="AU117">
        <v>505</v>
      </c>
      <c r="AV117">
        <v>1570</v>
      </c>
      <c r="AW117">
        <v>1341</v>
      </c>
      <c r="AX117">
        <v>1360</v>
      </c>
      <c r="AY117">
        <v>560</v>
      </c>
      <c r="AZ117">
        <v>2275</v>
      </c>
      <c r="BA117">
        <v>792</v>
      </c>
      <c r="BB117">
        <v>416</v>
      </c>
      <c r="BC117">
        <v>2395</v>
      </c>
      <c r="BD117">
        <v>2041</v>
      </c>
      <c r="BE117">
        <v>1</v>
      </c>
      <c r="BF117" t="s">
        <v>71</v>
      </c>
      <c r="BG117" t="s">
        <v>65</v>
      </c>
      <c r="BH117" t="s">
        <v>66</v>
      </c>
      <c r="BI117" s="4">
        <f xml:space="preserve"> _2025teamgamelogs[[#This Row],[FGA]] + (0.44 * _2025teamgamelogs[[#This Row],[FTA]]) + _2025teamgamelogs[[#This Row],[TOV]] - _2025teamgamelogs[[#This Row],[OREB]]</f>
        <v>95.8</v>
      </c>
      <c r="BJ117" s="3">
        <f>_2025teamgamelogs[[#This Row],[TOV]]/_2025teamgamelogs[[#This Row],[POSSESIONS]]</f>
        <v>0.15657620041753653</v>
      </c>
      <c r="BK117" s="4">
        <f>_2025teamgamelogs[[#This Row],[PTS]]/_2025teamgamelogs[[#This Row],[POSSESIONS]]</f>
        <v>0.92901878914405012</v>
      </c>
      <c r="BL117" s="4">
        <f xml:space="preserve"> 100 * _2025teamgamelogs[[#This Row],[POINTS_PER_POSSESSION]]</f>
        <v>92.901878914405017</v>
      </c>
      <c r="BM117" s="4">
        <f xml:space="preserve"> _2025teamgamelogs[[#This Row],[POSSESIONS]] / (_2025teamgamelogs[[#This Row],[MIN]]/48)</f>
        <v>95.8</v>
      </c>
      <c r="BN117" s="3">
        <f>_2025teamgamelogs[[#This Row],[PTS]] / (2 * (_2025teamgamelogs[[#This Row],[FGA]] + 0.44 * _2025teamgamelogs[[#This Row],[FTA]]))</f>
        <v>0.45040485829959515</v>
      </c>
      <c r="BO117" s="4">
        <f>VLOOKUP(_2025teamgamelogs[[#This Row],[MONTH]], LEAGUE_AVERAGES!$A$2:$B$8, 2, FALSE)</f>
        <v>109.7087350947031</v>
      </c>
      <c r="BP117" s="5">
        <f>VLOOKUP(_2025teamgamelogs[[#This Row],[TEAM_NAME]], LEAGUE_AVERAGES!$A$14:$C$43, 2, FALSE)</f>
        <v>0.35068292682926827</v>
      </c>
      <c r="BQ117" s="5">
        <f>VLOOKUP(_2025teamgamelogs[[#This Row],[TEAM_NAME]], LEAGUE_AVERAGES!$A$14:$C$43, 3, FALSE)</f>
        <v>0.33902439024390252</v>
      </c>
      <c r="BR117" s="5">
        <f>VLOOKUP(_2025teamgamelogs[[#This Row],[TEAM_NAME]], LEAGUE_AVERAGES!$F$14:$H$43, 2, FALSE)</f>
        <v>0.44770731707317085</v>
      </c>
      <c r="BS117" s="5">
        <f>VLOOKUP(_2025teamgamelogs[[#This Row],[TEAM_NAME]], LEAGUE_AVERAGES!$F$14:$H$43, 3, FALSE)</f>
        <v>0.45721951219512191</v>
      </c>
      <c r="BT117" s="5">
        <f>VLOOKUP(_2025teamgamelogs[[#This Row],[TEAM_NAME]], LEAGUE_AVERAGES!$K$14:$M$43, 2, FALSE)</f>
        <v>0.55230036801172144</v>
      </c>
      <c r="BU117" s="5">
        <f>VLOOKUP(_2025teamgamelogs[[#This Row],[TEAM_NAME]], LEAGUE_AVERAGES!$K$14:$M$43, 3, FALSE)</f>
        <v>0.55239725408654039</v>
      </c>
    </row>
    <row r="118" spans="1:73" x14ac:dyDescent="0.2">
      <c r="A118" t="s">
        <v>59</v>
      </c>
      <c r="B118">
        <v>1610612755</v>
      </c>
      <c r="C118" t="s">
        <v>134</v>
      </c>
      <c r="D118" t="s">
        <v>135</v>
      </c>
      <c r="E118">
        <v>22400120</v>
      </c>
      <c r="F118" s="1">
        <v>45595</v>
      </c>
      <c r="G118" t="s">
        <v>236</v>
      </c>
      <c r="H118" t="s">
        <v>70</v>
      </c>
      <c r="I118">
        <v>48</v>
      </c>
      <c r="J118">
        <v>33</v>
      </c>
      <c r="K118">
        <v>79</v>
      </c>
      <c r="L118">
        <v>0.41799999999999998</v>
      </c>
      <c r="M118">
        <v>8</v>
      </c>
      <c r="N118">
        <v>28</v>
      </c>
      <c r="O118">
        <v>0.28599999999999998</v>
      </c>
      <c r="P118">
        <v>21</v>
      </c>
      <c r="Q118">
        <v>28</v>
      </c>
      <c r="R118">
        <v>0.75</v>
      </c>
      <c r="S118">
        <v>8</v>
      </c>
      <c r="T118">
        <v>29</v>
      </c>
      <c r="U118">
        <v>37</v>
      </c>
      <c r="V118">
        <v>17</v>
      </c>
      <c r="W118">
        <v>9</v>
      </c>
      <c r="X118">
        <v>7</v>
      </c>
      <c r="Y118">
        <v>4</v>
      </c>
      <c r="Z118">
        <v>5</v>
      </c>
      <c r="AA118">
        <v>21</v>
      </c>
      <c r="AB118">
        <v>25</v>
      </c>
      <c r="AC118">
        <v>95</v>
      </c>
      <c r="AD118">
        <v>-10</v>
      </c>
      <c r="AE118">
        <v>1</v>
      </c>
      <c r="AF118">
        <v>1231</v>
      </c>
      <c r="AG118">
        <v>1231</v>
      </c>
      <c r="AH118">
        <v>1231</v>
      </c>
      <c r="AI118">
        <v>121</v>
      </c>
      <c r="AJ118">
        <v>2321</v>
      </c>
      <c r="AK118">
        <v>2245</v>
      </c>
      <c r="AL118">
        <v>2010</v>
      </c>
      <c r="AM118">
        <v>2251</v>
      </c>
      <c r="AN118">
        <v>2228</v>
      </c>
      <c r="AO118">
        <v>2019</v>
      </c>
      <c r="AP118">
        <v>506</v>
      </c>
      <c r="AQ118">
        <v>377</v>
      </c>
      <c r="AR118">
        <v>1525</v>
      </c>
      <c r="AS118">
        <v>1800</v>
      </c>
      <c r="AT118">
        <v>1807</v>
      </c>
      <c r="AU118">
        <v>2073</v>
      </c>
      <c r="AV118">
        <v>2380</v>
      </c>
      <c r="AW118">
        <v>152</v>
      </c>
      <c r="AX118">
        <v>1360</v>
      </c>
      <c r="AY118">
        <v>1274</v>
      </c>
      <c r="AZ118">
        <v>1188</v>
      </c>
      <c r="BA118">
        <v>1694</v>
      </c>
      <c r="BB118">
        <v>143</v>
      </c>
      <c r="BC118">
        <v>2285</v>
      </c>
      <c r="BD118">
        <v>1790</v>
      </c>
      <c r="BE118">
        <v>1</v>
      </c>
      <c r="BF118" t="s">
        <v>64</v>
      </c>
      <c r="BG118" t="s">
        <v>65</v>
      </c>
      <c r="BH118" t="s">
        <v>66</v>
      </c>
      <c r="BI118" s="4">
        <f xml:space="preserve"> _2025teamgamelogs[[#This Row],[FGA]] + (0.44 * _2025teamgamelogs[[#This Row],[FTA]]) + _2025teamgamelogs[[#This Row],[TOV]] - _2025teamgamelogs[[#This Row],[OREB]]</f>
        <v>92.32</v>
      </c>
      <c r="BJ118" s="3">
        <f>_2025teamgamelogs[[#This Row],[TOV]]/_2025teamgamelogs[[#This Row],[POSSESIONS]]</f>
        <v>9.7487001733102263E-2</v>
      </c>
      <c r="BK118" s="4">
        <f>_2025teamgamelogs[[#This Row],[PTS]]/_2025teamgamelogs[[#This Row],[POSSESIONS]]</f>
        <v>1.0290294627383016</v>
      </c>
      <c r="BL118" s="4">
        <f xml:space="preserve"> 100 * _2025teamgamelogs[[#This Row],[POINTS_PER_POSSESSION]]</f>
        <v>102.90294627383017</v>
      </c>
      <c r="BM118" s="4">
        <f xml:space="preserve"> _2025teamgamelogs[[#This Row],[POSSESIONS]] / (_2025teamgamelogs[[#This Row],[MIN]]/48)</f>
        <v>92.32</v>
      </c>
      <c r="BN118" s="3">
        <f>_2025teamgamelogs[[#This Row],[PTS]] / (2 * (_2025teamgamelogs[[#This Row],[FGA]] + 0.44 * _2025teamgamelogs[[#This Row],[FTA]]))</f>
        <v>0.52014892685063518</v>
      </c>
      <c r="BO118" s="4">
        <f>VLOOKUP(_2025teamgamelogs[[#This Row],[MONTH]], LEAGUE_AVERAGES!$A$2:$B$8, 2, FALSE)</f>
        <v>109.7087350947031</v>
      </c>
      <c r="BP118" s="5">
        <f>VLOOKUP(_2025teamgamelogs[[#This Row],[TEAM_NAME]], LEAGUE_AVERAGES!$A$14:$C$43, 2, FALSE)</f>
        <v>0.34129268292682929</v>
      </c>
      <c r="BQ118" s="5">
        <f>VLOOKUP(_2025teamgamelogs[[#This Row],[TEAM_NAME]], LEAGUE_AVERAGES!$A$14:$C$43, 3, FALSE)</f>
        <v>0.34026829268292691</v>
      </c>
      <c r="BR118" s="5">
        <f>VLOOKUP(_2025teamgamelogs[[#This Row],[TEAM_NAME]], LEAGUE_AVERAGES!$F$14:$H$43, 2, FALSE)</f>
        <v>0.45178048780487812</v>
      </c>
      <c r="BS118" s="5">
        <f>VLOOKUP(_2025teamgamelogs[[#This Row],[TEAM_NAME]], LEAGUE_AVERAGES!$F$14:$H$43, 3, FALSE)</f>
        <v>0.45797560975609758</v>
      </c>
      <c r="BT118" s="5">
        <f>VLOOKUP(_2025teamgamelogs[[#This Row],[TEAM_NAME]], LEAGUE_AVERAGES!$K$14:$M$43, 2, FALSE)</f>
        <v>0.55774018976963147</v>
      </c>
      <c r="BU118" s="5">
        <f>VLOOKUP(_2025teamgamelogs[[#This Row],[TEAM_NAME]], LEAGUE_AVERAGES!$K$14:$M$43, 3, FALSE)</f>
        <v>0.57066794818423772</v>
      </c>
    </row>
    <row r="119" spans="1:73" x14ac:dyDescent="0.2">
      <c r="A119" t="s">
        <v>59</v>
      </c>
      <c r="B119">
        <v>1610612761</v>
      </c>
      <c r="C119" t="s">
        <v>95</v>
      </c>
      <c r="D119" t="s">
        <v>96</v>
      </c>
      <c r="E119">
        <v>22400117</v>
      </c>
      <c r="F119" s="1">
        <v>45595</v>
      </c>
      <c r="G119" t="s">
        <v>237</v>
      </c>
      <c r="H119" t="s">
        <v>70</v>
      </c>
      <c r="I119">
        <v>48</v>
      </c>
      <c r="J119">
        <v>52</v>
      </c>
      <c r="K119">
        <v>91</v>
      </c>
      <c r="L119">
        <v>0.57099999999999995</v>
      </c>
      <c r="M119">
        <v>9</v>
      </c>
      <c r="N119">
        <v>28</v>
      </c>
      <c r="O119">
        <v>0.32100000000000001</v>
      </c>
      <c r="P119">
        <v>20</v>
      </c>
      <c r="Q119">
        <v>30</v>
      </c>
      <c r="R119">
        <v>0.66700000000000004</v>
      </c>
      <c r="S119">
        <v>13</v>
      </c>
      <c r="T119">
        <v>28</v>
      </c>
      <c r="U119">
        <v>41</v>
      </c>
      <c r="V119">
        <v>37</v>
      </c>
      <c r="W119">
        <v>14</v>
      </c>
      <c r="X119">
        <v>9</v>
      </c>
      <c r="Y119">
        <v>5</v>
      </c>
      <c r="Z119">
        <v>8</v>
      </c>
      <c r="AA119">
        <v>25</v>
      </c>
      <c r="AB119">
        <v>24</v>
      </c>
      <c r="AC119">
        <v>133</v>
      </c>
      <c r="AD119">
        <v>-5</v>
      </c>
      <c r="AE119">
        <v>1</v>
      </c>
      <c r="AF119">
        <v>1231</v>
      </c>
      <c r="AG119">
        <v>1231</v>
      </c>
      <c r="AH119">
        <v>1231</v>
      </c>
      <c r="AI119">
        <v>121</v>
      </c>
      <c r="AJ119">
        <v>64</v>
      </c>
      <c r="AK119">
        <v>899</v>
      </c>
      <c r="AL119">
        <v>75</v>
      </c>
      <c r="AM119">
        <v>2097</v>
      </c>
      <c r="AN119">
        <v>2228</v>
      </c>
      <c r="AO119">
        <v>1685</v>
      </c>
      <c r="AP119">
        <v>623</v>
      </c>
      <c r="AQ119">
        <v>259</v>
      </c>
      <c r="AR119">
        <v>2105</v>
      </c>
      <c r="AS119">
        <v>652</v>
      </c>
      <c r="AT119">
        <v>1951</v>
      </c>
      <c r="AU119">
        <v>1563</v>
      </c>
      <c r="AV119">
        <v>68</v>
      </c>
      <c r="AW119">
        <v>1092</v>
      </c>
      <c r="AX119">
        <v>797</v>
      </c>
      <c r="AY119">
        <v>889</v>
      </c>
      <c r="AZ119">
        <v>2116</v>
      </c>
      <c r="BA119">
        <v>2247</v>
      </c>
      <c r="BB119">
        <v>215</v>
      </c>
      <c r="BC119">
        <v>150</v>
      </c>
      <c r="BD119">
        <v>1476</v>
      </c>
      <c r="BE119">
        <v>1</v>
      </c>
      <c r="BF119" t="s">
        <v>71</v>
      </c>
      <c r="BG119" t="s">
        <v>65</v>
      </c>
      <c r="BH119" t="s">
        <v>66</v>
      </c>
      <c r="BI119" s="4">
        <f xml:space="preserve"> _2025teamgamelogs[[#This Row],[FGA]] + (0.44 * _2025teamgamelogs[[#This Row],[FTA]]) + _2025teamgamelogs[[#This Row],[TOV]] - _2025teamgamelogs[[#This Row],[OREB]]</f>
        <v>105.2</v>
      </c>
      <c r="BJ119" s="3">
        <f>_2025teamgamelogs[[#This Row],[TOV]]/_2025teamgamelogs[[#This Row],[POSSESIONS]]</f>
        <v>0.13307984790874525</v>
      </c>
      <c r="BK119" s="4">
        <f>_2025teamgamelogs[[#This Row],[PTS]]/_2025teamgamelogs[[#This Row],[POSSESIONS]]</f>
        <v>1.2642585551330798</v>
      </c>
      <c r="BL119" s="4">
        <f xml:space="preserve"> 100 * _2025teamgamelogs[[#This Row],[POINTS_PER_POSSESSION]]</f>
        <v>126.42585551330798</v>
      </c>
      <c r="BM119" s="4">
        <f xml:space="preserve"> _2025teamgamelogs[[#This Row],[POSSESIONS]] / (_2025teamgamelogs[[#This Row],[MIN]]/48)</f>
        <v>105.2</v>
      </c>
      <c r="BN119" s="3">
        <f>_2025teamgamelogs[[#This Row],[PTS]] / (2 * (_2025teamgamelogs[[#This Row],[FGA]] + 0.44 * _2025teamgamelogs[[#This Row],[FTA]]))</f>
        <v>0.63819577735124755</v>
      </c>
      <c r="BO119" s="4">
        <f>VLOOKUP(_2025teamgamelogs[[#This Row],[MONTH]], LEAGUE_AVERAGES!$A$2:$B$8, 2, FALSE)</f>
        <v>109.7087350947031</v>
      </c>
      <c r="BP119" s="5">
        <f>VLOOKUP(_2025teamgamelogs[[#This Row],[TEAM_NAME]], LEAGUE_AVERAGES!$A$14:$C$43, 2, FALSE)</f>
        <v>0.35443902439024388</v>
      </c>
      <c r="BQ119" s="5">
        <f>VLOOKUP(_2025teamgamelogs[[#This Row],[TEAM_NAME]], LEAGUE_AVERAGES!$A$14:$C$43, 3, FALSE)</f>
        <v>0.34512195121951217</v>
      </c>
      <c r="BR119" s="5">
        <f>VLOOKUP(_2025teamgamelogs[[#This Row],[TEAM_NAME]], LEAGUE_AVERAGES!$F$14:$H$43, 2, FALSE)</f>
        <v>0.46104878048780484</v>
      </c>
      <c r="BS119" s="5">
        <f>VLOOKUP(_2025teamgamelogs[[#This Row],[TEAM_NAME]], LEAGUE_AVERAGES!$F$14:$H$43, 3, FALSE)</f>
        <v>0.45834146341463411</v>
      </c>
      <c r="BT119" s="5">
        <f>VLOOKUP(_2025teamgamelogs[[#This Row],[TEAM_NAME]], LEAGUE_AVERAGES!$K$14:$M$43, 2, FALSE)</f>
        <v>0.55942918094792793</v>
      </c>
      <c r="BU119" s="5">
        <f>VLOOKUP(_2025teamgamelogs[[#This Row],[TEAM_NAME]], LEAGUE_AVERAGES!$K$14:$M$43, 3, FALSE)</f>
        <v>0.54979583097447959</v>
      </c>
    </row>
    <row r="120" spans="1:73" x14ac:dyDescent="0.2">
      <c r="A120" t="s">
        <v>59</v>
      </c>
      <c r="B120">
        <v>1610612744</v>
      </c>
      <c r="C120" t="s">
        <v>98</v>
      </c>
      <c r="D120" t="s">
        <v>99</v>
      </c>
      <c r="E120">
        <v>22400126</v>
      </c>
      <c r="F120" s="1">
        <v>45595</v>
      </c>
      <c r="G120" t="s">
        <v>228</v>
      </c>
      <c r="H120" t="s">
        <v>63</v>
      </c>
      <c r="I120">
        <v>48</v>
      </c>
      <c r="J120">
        <v>41</v>
      </c>
      <c r="K120">
        <v>87</v>
      </c>
      <c r="L120">
        <v>0.47099999999999997</v>
      </c>
      <c r="M120">
        <v>13</v>
      </c>
      <c r="N120">
        <v>38</v>
      </c>
      <c r="O120">
        <v>0.34200000000000003</v>
      </c>
      <c r="P120">
        <v>9</v>
      </c>
      <c r="Q120">
        <v>13</v>
      </c>
      <c r="R120">
        <v>0.69199999999999995</v>
      </c>
      <c r="S120">
        <v>13</v>
      </c>
      <c r="T120">
        <v>29</v>
      </c>
      <c r="U120">
        <v>42</v>
      </c>
      <c r="V120">
        <v>32</v>
      </c>
      <c r="W120">
        <v>14</v>
      </c>
      <c r="X120">
        <v>5</v>
      </c>
      <c r="Y120">
        <v>9</v>
      </c>
      <c r="Z120">
        <v>6</v>
      </c>
      <c r="AA120">
        <v>22</v>
      </c>
      <c r="AB120">
        <v>17</v>
      </c>
      <c r="AC120">
        <v>104</v>
      </c>
      <c r="AD120">
        <v>15</v>
      </c>
      <c r="AE120">
        <v>1</v>
      </c>
      <c r="AF120">
        <v>1</v>
      </c>
      <c r="AG120">
        <v>1</v>
      </c>
      <c r="AH120">
        <v>1</v>
      </c>
      <c r="AI120">
        <v>121</v>
      </c>
      <c r="AJ120">
        <v>1234</v>
      </c>
      <c r="AK120">
        <v>1449</v>
      </c>
      <c r="AL120">
        <v>1173</v>
      </c>
      <c r="AM120">
        <v>1171</v>
      </c>
      <c r="AN120">
        <v>1078</v>
      </c>
      <c r="AO120">
        <v>1411</v>
      </c>
      <c r="AP120">
        <v>2256</v>
      </c>
      <c r="AQ120">
        <v>2188</v>
      </c>
      <c r="AR120">
        <v>1984</v>
      </c>
      <c r="AS120">
        <v>652</v>
      </c>
      <c r="AT120">
        <v>1807</v>
      </c>
      <c r="AU120">
        <v>1443</v>
      </c>
      <c r="AV120">
        <v>322</v>
      </c>
      <c r="AW120">
        <v>1092</v>
      </c>
      <c r="AX120">
        <v>1998</v>
      </c>
      <c r="AY120">
        <v>109</v>
      </c>
      <c r="AZ120">
        <v>1573</v>
      </c>
      <c r="BA120">
        <v>1887</v>
      </c>
      <c r="BB120">
        <v>1444</v>
      </c>
      <c r="BC120">
        <v>1870</v>
      </c>
      <c r="BD120">
        <v>376</v>
      </c>
      <c r="BE120">
        <v>1</v>
      </c>
      <c r="BF120" t="s">
        <v>64</v>
      </c>
      <c r="BG120" t="s">
        <v>65</v>
      </c>
      <c r="BH120" t="s">
        <v>66</v>
      </c>
      <c r="BI120" s="4">
        <f xml:space="preserve"> _2025teamgamelogs[[#This Row],[FGA]] + (0.44 * _2025teamgamelogs[[#This Row],[FTA]]) + _2025teamgamelogs[[#This Row],[TOV]] - _2025teamgamelogs[[#This Row],[OREB]]</f>
        <v>93.72</v>
      </c>
      <c r="BJ120" s="3">
        <f>_2025teamgamelogs[[#This Row],[TOV]]/_2025teamgamelogs[[#This Row],[POSSESIONS]]</f>
        <v>0.14938113529662825</v>
      </c>
      <c r="BK120" s="4">
        <f>_2025teamgamelogs[[#This Row],[PTS]]/_2025teamgamelogs[[#This Row],[POSSESIONS]]</f>
        <v>1.1096884336320956</v>
      </c>
      <c r="BL120" s="4">
        <f xml:space="preserve"> 100 * _2025teamgamelogs[[#This Row],[POINTS_PER_POSSESSION]]</f>
        <v>110.96884336320956</v>
      </c>
      <c r="BM120" s="4">
        <f xml:space="preserve"> _2025teamgamelogs[[#This Row],[POSSESIONS]] / (_2025teamgamelogs[[#This Row],[MIN]]/48)</f>
        <v>93.72</v>
      </c>
      <c r="BN120" s="3">
        <f>_2025teamgamelogs[[#This Row],[PTS]] / (2 * (_2025teamgamelogs[[#This Row],[FGA]] + 0.44 * _2025teamgamelogs[[#This Row],[FTA]]))</f>
        <v>0.56082830025884389</v>
      </c>
      <c r="BO120" s="4">
        <f>VLOOKUP(_2025teamgamelogs[[#This Row],[MONTH]], LEAGUE_AVERAGES!$A$2:$B$8, 2, FALSE)</f>
        <v>109.7087350947031</v>
      </c>
      <c r="BP120" s="5">
        <f>VLOOKUP(_2025teamgamelogs[[#This Row],[TEAM_NAME]], LEAGUE_AVERAGES!$A$14:$C$43, 2, FALSE)</f>
        <v>0.36843902439024395</v>
      </c>
      <c r="BQ120" s="5">
        <f>VLOOKUP(_2025teamgamelogs[[#This Row],[TEAM_NAME]], LEAGUE_AVERAGES!$A$14:$C$43, 3, FALSE)</f>
        <v>0.35765853658536584</v>
      </c>
      <c r="BR120" s="5">
        <f>VLOOKUP(_2025teamgamelogs[[#This Row],[TEAM_NAME]], LEAGUE_AVERAGES!$F$14:$H$43, 2, FALSE)</f>
        <v>0.45136585365853665</v>
      </c>
      <c r="BS120" s="5">
        <f>VLOOKUP(_2025teamgamelogs[[#This Row],[TEAM_NAME]], LEAGUE_AVERAGES!$F$14:$H$43, 3, FALSE)</f>
        <v>0.45180487804878061</v>
      </c>
      <c r="BT120" s="5">
        <f>VLOOKUP(_2025teamgamelogs[[#This Row],[TEAM_NAME]], LEAGUE_AVERAGES!$K$14:$M$43, 2, FALSE)</f>
        <v>0.56832140437053513</v>
      </c>
      <c r="BU120" s="5">
        <f>VLOOKUP(_2025teamgamelogs[[#This Row],[TEAM_NAME]], LEAGUE_AVERAGES!$K$14:$M$43, 3, FALSE)</f>
        <v>0.56980808391386595</v>
      </c>
    </row>
    <row r="121" spans="1:73" x14ac:dyDescent="0.2">
      <c r="A121" t="s">
        <v>59</v>
      </c>
      <c r="B121">
        <v>1610612739</v>
      </c>
      <c r="C121" t="s">
        <v>119</v>
      </c>
      <c r="D121" t="s">
        <v>120</v>
      </c>
      <c r="E121">
        <v>22400118</v>
      </c>
      <c r="F121" s="1">
        <v>45595</v>
      </c>
      <c r="G121" t="s">
        <v>238</v>
      </c>
      <c r="H121" t="s">
        <v>63</v>
      </c>
      <c r="I121">
        <v>48</v>
      </c>
      <c r="J121">
        <v>56</v>
      </c>
      <c r="K121">
        <v>97</v>
      </c>
      <c r="L121">
        <v>0.57699999999999996</v>
      </c>
      <c r="M121">
        <v>17</v>
      </c>
      <c r="N121">
        <v>41</v>
      </c>
      <c r="O121">
        <v>0.41499999999999998</v>
      </c>
      <c r="P121">
        <v>5</v>
      </c>
      <c r="Q121">
        <v>8</v>
      </c>
      <c r="R121">
        <v>0.625</v>
      </c>
      <c r="S121">
        <v>6</v>
      </c>
      <c r="T121">
        <v>30</v>
      </c>
      <c r="U121">
        <v>36</v>
      </c>
      <c r="V121">
        <v>37</v>
      </c>
      <c r="W121">
        <v>12</v>
      </c>
      <c r="X121">
        <v>14</v>
      </c>
      <c r="Y121">
        <v>2</v>
      </c>
      <c r="Z121">
        <v>0</v>
      </c>
      <c r="AA121">
        <v>26</v>
      </c>
      <c r="AB121">
        <v>7</v>
      </c>
      <c r="AC121">
        <v>134</v>
      </c>
      <c r="AD121">
        <v>24</v>
      </c>
      <c r="AE121">
        <v>1</v>
      </c>
      <c r="AF121">
        <v>1</v>
      </c>
      <c r="AG121">
        <v>1</v>
      </c>
      <c r="AH121">
        <v>1</v>
      </c>
      <c r="AI121">
        <v>121</v>
      </c>
      <c r="AJ121">
        <v>10</v>
      </c>
      <c r="AK121">
        <v>324</v>
      </c>
      <c r="AL121">
        <v>54</v>
      </c>
      <c r="AM121">
        <v>410</v>
      </c>
      <c r="AN121">
        <v>681</v>
      </c>
      <c r="AO121">
        <v>596</v>
      </c>
      <c r="AP121">
        <v>2431</v>
      </c>
      <c r="AQ121">
        <v>2420</v>
      </c>
      <c r="AR121">
        <v>2287</v>
      </c>
      <c r="AS121">
        <v>2189</v>
      </c>
      <c r="AT121">
        <v>1652</v>
      </c>
      <c r="AU121">
        <v>2164</v>
      </c>
      <c r="AV121">
        <v>68</v>
      </c>
      <c r="AW121">
        <v>640</v>
      </c>
      <c r="AX121">
        <v>81</v>
      </c>
      <c r="AY121">
        <v>2078</v>
      </c>
      <c r="AZ121">
        <v>1</v>
      </c>
      <c r="BA121">
        <v>2319</v>
      </c>
      <c r="BB121">
        <v>2457</v>
      </c>
      <c r="BC121">
        <v>126</v>
      </c>
      <c r="BD121">
        <v>150</v>
      </c>
      <c r="BE121">
        <v>1</v>
      </c>
      <c r="BF121" t="s">
        <v>64</v>
      </c>
      <c r="BG121" t="s">
        <v>65</v>
      </c>
      <c r="BH121" t="s">
        <v>66</v>
      </c>
      <c r="BI121" s="4">
        <f xml:space="preserve"> _2025teamgamelogs[[#This Row],[FGA]] + (0.44 * _2025teamgamelogs[[#This Row],[FTA]]) + _2025teamgamelogs[[#This Row],[TOV]] - _2025teamgamelogs[[#This Row],[OREB]]</f>
        <v>106.52</v>
      </c>
      <c r="BJ121" s="3">
        <f>_2025teamgamelogs[[#This Row],[TOV]]/_2025teamgamelogs[[#This Row],[POSSESIONS]]</f>
        <v>0.11265490048817124</v>
      </c>
      <c r="BK121" s="4">
        <f>_2025teamgamelogs[[#This Row],[PTS]]/_2025teamgamelogs[[#This Row],[POSSESIONS]]</f>
        <v>1.2579797221179121</v>
      </c>
      <c r="BL121" s="4">
        <f xml:space="preserve"> 100 * _2025teamgamelogs[[#This Row],[POINTS_PER_POSSESSION]]</f>
        <v>125.7979722117912</v>
      </c>
      <c r="BM121" s="4">
        <f xml:space="preserve"> _2025teamgamelogs[[#This Row],[POSSESIONS]] / (_2025teamgamelogs[[#This Row],[MIN]]/48)</f>
        <v>106.52</v>
      </c>
      <c r="BN121" s="3">
        <f>_2025teamgamelogs[[#This Row],[PTS]] / (2 * (_2025teamgamelogs[[#This Row],[FGA]] + 0.44 * _2025teamgamelogs[[#This Row],[FTA]]))</f>
        <v>0.66653402307998411</v>
      </c>
      <c r="BO121" s="4">
        <f>VLOOKUP(_2025teamgamelogs[[#This Row],[MONTH]], LEAGUE_AVERAGES!$A$2:$B$8, 2, FALSE)</f>
        <v>109.7087350947031</v>
      </c>
      <c r="BP121" s="5">
        <f>VLOOKUP(_2025teamgamelogs[[#This Row],[TEAM_NAME]], LEAGUE_AVERAGES!$A$14:$C$43, 2, FALSE)</f>
        <v>0.38409756097560971</v>
      </c>
      <c r="BQ121" s="5">
        <f>VLOOKUP(_2025teamgamelogs[[#This Row],[TEAM_NAME]], LEAGUE_AVERAGES!$A$14:$C$43, 3, FALSE)</f>
        <v>0.38512195121951209</v>
      </c>
      <c r="BR121" s="5">
        <f>VLOOKUP(_2025teamgamelogs[[#This Row],[TEAM_NAME]], LEAGUE_AVERAGES!$F$14:$H$43, 2, FALSE)</f>
        <v>0.49482926829268303</v>
      </c>
      <c r="BS121" s="5">
        <f>VLOOKUP(_2025teamgamelogs[[#This Row],[TEAM_NAME]], LEAGUE_AVERAGES!$F$14:$H$43, 3, FALSE)</f>
        <v>0.4880731707317072</v>
      </c>
      <c r="BT121" s="5">
        <f>VLOOKUP(_2025teamgamelogs[[#This Row],[TEAM_NAME]], LEAGUE_AVERAGES!$K$14:$M$43, 2, FALSE)</f>
        <v>0.61027349880699666</v>
      </c>
      <c r="BU121" s="5">
        <f>VLOOKUP(_2025teamgamelogs[[#This Row],[TEAM_NAME]], LEAGUE_AVERAGES!$K$14:$M$43, 3, FALSE)</f>
        <v>0.60680781397749251</v>
      </c>
    </row>
    <row r="122" spans="1:73" x14ac:dyDescent="0.2">
      <c r="A122" t="s">
        <v>59</v>
      </c>
      <c r="B122">
        <v>1610612754</v>
      </c>
      <c r="C122" t="s">
        <v>110</v>
      </c>
      <c r="D122" t="s">
        <v>111</v>
      </c>
      <c r="E122">
        <v>22400119</v>
      </c>
      <c r="F122" s="1">
        <v>45595</v>
      </c>
      <c r="G122" t="s">
        <v>239</v>
      </c>
      <c r="H122" t="s">
        <v>63</v>
      </c>
      <c r="I122">
        <v>53</v>
      </c>
      <c r="J122">
        <v>50</v>
      </c>
      <c r="K122">
        <v>104</v>
      </c>
      <c r="L122">
        <v>0.48099999999999998</v>
      </c>
      <c r="M122">
        <v>15</v>
      </c>
      <c r="N122">
        <v>38</v>
      </c>
      <c r="O122">
        <v>0.39500000000000002</v>
      </c>
      <c r="P122">
        <v>20</v>
      </c>
      <c r="Q122">
        <v>24</v>
      </c>
      <c r="R122">
        <v>0.83299999999999996</v>
      </c>
      <c r="S122">
        <v>16</v>
      </c>
      <c r="T122">
        <v>41</v>
      </c>
      <c r="U122">
        <v>57</v>
      </c>
      <c r="V122">
        <v>33</v>
      </c>
      <c r="W122">
        <v>19</v>
      </c>
      <c r="X122">
        <v>10</v>
      </c>
      <c r="Y122">
        <v>5</v>
      </c>
      <c r="Z122">
        <v>5</v>
      </c>
      <c r="AA122">
        <v>26</v>
      </c>
      <c r="AB122">
        <v>19</v>
      </c>
      <c r="AC122">
        <v>135</v>
      </c>
      <c r="AD122">
        <v>3</v>
      </c>
      <c r="AE122">
        <v>1</v>
      </c>
      <c r="AF122">
        <v>1</v>
      </c>
      <c r="AG122">
        <v>1</v>
      </c>
      <c r="AH122">
        <v>1</v>
      </c>
      <c r="AI122">
        <v>9</v>
      </c>
      <c r="AJ122">
        <v>131</v>
      </c>
      <c r="AK122">
        <v>59</v>
      </c>
      <c r="AL122">
        <v>1001</v>
      </c>
      <c r="AM122">
        <v>733</v>
      </c>
      <c r="AN122">
        <v>1078</v>
      </c>
      <c r="AO122">
        <v>794</v>
      </c>
      <c r="AP122">
        <v>623</v>
      </c>
      <c r="AQ122">
        <v>791</v>
      </c>
      <c r="AR122">
        <v>699</v>
      </c>
      <c r="AS122">
        <v>234</v>
      </c>
      <c r="AT122">
        <v>148</v>
      </c>
      <c r="AU122">
        <v>74</v>
      </c>
      <c r="AV122">
        <v>240</v>
      </c>
      <c r="AW122">
        <v>2098</v>
      </c>
      <c r="AX122">
        <v>539</v>
      </c>
      <c r="AY122">
        <v>889</v>
      </c>
      <c r="AZ122">
        <v>1188</v>
      </c>
      <c r="BA122">
        <v>2319</v>
      </c>
      <c r="BB122">
        <v>971</v>
      </c>
      <c r="BC122">
        <v>110</v>
      </c>
      <c r="BD122">
        <v>1047</v>
      </c>
      <c r="BE122">
        <v>1</v>
      </c>
      <c r="BF122" t="s">
        <v>64</v>
      </c>
      <c r="BG122" t="s">
        <v>65</v>
      </c>
      <c r="BH122" t="s">
        <v>66</v>
      </c>
      <c r="BI122" s="4">
        <f xml:space="preserve"> _2025teamgamelogs[[#This Row],[FGA]] + (0.44 * _2025teamgamelogs[[#This Row],[FTA]]) + _2025teamgamelogs[[#This Row],[TOV]] - _2025teamgamelogs[[#This Row],[OREB]]</f>
        <v>117.56</v>
      </c>
      <c r="BJ122" s="3">
        <f>_2025teamgamelogs[[#This Row],[TOV]]/_2025teamgamelogs[[#This Row],[POSSESIONS]]</f>
        <v>0.16161959850289215</v>
      </c>
      <c r="BK122" s="4">
        <f>_2025teamgamelogs[[#This Row],[PTS]]/_2025teamgamelogs[[#This Row],[POSSESIONS]]</f>
        <v>1.1483497788363388</v>
      </c>
      <c r="BL122" s="4">
        <f xml:space="preserve"> 100 * _2025teamgamelogs[[#This Row],[POINTS_PER_POSSESSION]]</f>
        <v>114.83497788363388</v>
      </c>
      <c r="BM122" s="4">
        <f xml:space="preserve"> _2025teamgamelogs[[#This Row],[POSSESIONS]] / (_2025teamgamelogs[[#This Row],[MIN]]/48)</f>
        <v>106.46943396226415</v>
      </c>
      <c r="BN122" s="3">
        <f>_2025teamgamelogs[[#This Row],[PTS]] / (2 * (_2025teamgamelogs[[#This Row],[FGA]] + 0.44 * _2025teamgamelogs[[#This Row],[FTA]]))</f>
        <v>0.58921089385474856</v>
      </c>
      <c r="BO122" s="4">
        <f>VLOOKUP(_2025teamgamelogs[[#This Row],[MONTH]], LEAGUE_AVERAGES!$A$2:$B$8, 2, FALSE)</f>
        <v>109.7087350947031</v>
      </c>
      <c r="BP122" s="5">
        <f>VLOOKUP(_2025teamgamelogs[[#This Row],[TEAM_NAME]], LEAGUE_AVERAGES!$A$14:$C$43, 2, FALSE)</f>
        <v>0.37909999999999999</v>
      </c>
      <c r="BQ122" s="5">
        <f>VLOOKUP(_2025teamgamelogs[[#This Row],[TEAM_NAME]], LEAGUE_AVERAGES!$A$14:$C$43, 3, FALSE)</f>
        <v>0.35511904761904761</v>
      </c>
      <c r="BR122" s="5">
        <f>VLOOKUP(_2025teamgamelogs[[#This Row],[TEAM_NAME]], LEAGUE_AVERAGES!$F$14:$H$43, 2, FALSE)</f>
        <v>0.49785000000000013</v>
      </c>
      <c r="BS122" s="5">
        <f>VLOOKUP(_2025teamgamelogs[[#This Row],[TEAM_NAME]], LEAGUE_AVERAGES!$F$14:$H$43, 3, FALSE)</f>
        <v>0.47942857142857148</v>
      </c>
      <c r="BT122" s="5">
        <f>VLOOKUP(_2025teamgamelogs[[#This Row],[TEAM_NAME]], LEAGUE_AVERAGES!$K$14:$M$43, 2, FALSE)</f>
        <v>0.60805571751162091</v>
      </c>
      <c r="BU122" s="5">
        <f>VLOOKUP(_2025teamgamelogs[[#This Row],[TEAM_NAME]], LEAGUE_AVERAGES!$K$14:$M$43, 3, FALSE)</f>
        <v>0.58190704341109034</v>
      </c>
    </row>
    <row r="123" spans="1:73" x14ac:dyDescent="0.2">
      <c r="A123" t="s">
        <v>59</v>
      </c>
      <c r="B123">
        <v>1610612741</v>
      </c>
      <c r="C123" t="s">
        <v>86</v>
      </c>
      <c r="D123" t="s">
        <v>87</v>
      </c>
      <c r="E123">
        <v>22400123</v>
      </c>
      <c r="F123" s="1">
        <v>45595</v>
      </c>
      <c r="G123" t="s">
        <v>240</v>
      </c>
      <c r="H123" t="s">
        <v>63</v>
      </c>
      <c r="I123">
        <v>48</v>
      </c>
      <c r="J123">
        <v>36</v>
      </c>
      <c r="K123">
        <v>84</v>
      </c>
      <c r="L123">
        <v>0.42899999999999999</v>
      </c>
      <c r="M123">
        <v>13</v>
      </c>
      <c r="N123">
        <v>34</v>
      </c>
      <c r="O123">
        <v>0.38200000000000001</v>
      </c>
      <c r="P123">
        <v>17</v>
      </c>
      <c r="Q123">
        <v>25</v>
      </c>
      <c r="R123">
        <v>0.68</v>
      </c>
      <c r="S123">
        <v>9</v>
      </c>
      <c r="T123">
        <v>45</v>
      </c>
      <c r="U123">
        <v>54</v>
      </c>
      <c r="V123">
        <v>23</v>
      </c>
      <c r="W123">
        <v>15</v>
      </c>
      <c r="X123">
        <v>6</v>
      </c>
      <c r="Y123">
        <v>2</v>
      </c>
      <c r="Z123">
        <v>8</v>
      </c>
      <c r="AA123">
        <v>16</v>
      </c>
      <c r="AB123">
        <v>19</v>
      </c>
      <c r="AC123">
        <v>102</v>
      </c>
      <c r="AD123">
        <v>3</v>
      </c>
      <c r="AE123">
        <v>1</v>
      </c>
      <c r="AF123">
        <v>1</v>
      </c>
      <c r="AG123">
        <v>1</v>
      </c>
      <c r="AH123">
        <v>1</v>
      </c>
      <c r="AI123">
        <v>121</v>
      </c>
      <c r="AJ123">
        <v>2070</v>
      </c>
      <c r="AK123">
        <v>1815</v>
      </c>
      <c r="AL123">
        <v>1860</v>
      </c>
      <c r="AM123">
        <v>1171</v>
      </c>
      <c r="AN123">
        <v>1627</v>
      </c>
      <c r="AO123">
        <v>943</v>
      </c>
      <c r="AP123">
        <v>1052</v>
      </c>
      <c r="AQ123">
        <v>666</v>
      </c>
      <c r="AR123">
        <v>2067</v>
      </c>
      <c r="AS123">
        <v>1566</v>
      </c>
      <c r="AT123">
        <v>37</v>
      </c>
      <c r="AU123">
        <v>165</v>
      </c>
      <c r="AV123">
        <v>1759</v>
      </c>
      <c r="AW123">
        <v>1341</v>
      </c>
      <c r="AX123">
        <v>1702</v>
      </c>
      <c r="AY123">
        <v>2078</v>
      </c>
      <c r="AZ123">
        <v>2116</v>
      </c>
      <c r="BA123">
        <v>570</v>
      </c>
      <c r="BB123">
        <v>971</v>
      </c>
      <c r="BC123">
        <v>2003</v>
      </c>
      <c r="BD123">
        <v>1047</v>
      </c>
      <c r="BE123">
        <v>1</v>
      </c>
      <c r="BF123" t="s">
        <v>64</v>
      </c>
      <c r="BG123" t="s">
        <v>65</v>
      </c>
      <c r="BH123" t="s">
        <v>66</v>
      </c>
      <c r="BI123" s="4">
        <f xml:space="preserve"> _2025teamgamelogs[[#This Row],[FGA]] + (0.44 * _2025teamgamelogs[[#This Row],[FTA]]) + _2025teamgamelogs[[#This Row],[TOV]] - _2025teamgamelogs[[#This Row],[OREB]]</f>
        <v>101</v>
      </c>
      <c r="BJ123" s="3">
        <f>_2025teamgamelogs[[#This Row],[TOV]]/_2025teamgamelogs[[#This Row],[POSSESIONS]]</f>
        <v>0.14851485148514851</v>
      </c>
      <c r="BK123" s="4">
        <f>_2025teamgamelogs[[#This Row],[PTS]]/_2025teamgamelogs[[#This Row],[POSSESIONS]]</f>
        <v>1.0099009900990099</v>
      </c>
      <c r="BL123" s="4">
        <f xml:space="preserve"> 100 * _2025teamgamelogs[[#This Row],[POINTS_PER_POSSESSION]]</f>
        <v>100.99009900990099</v>
      </c>
      <c r="BM123" s="4">
        <f xml:space="preserve"> _2025teamgamelogs[[#This Row],[POSSESIONS]] / (_2025teamgamelogs[[#This Row],[MIN]]/48)</f>
        <v>101</v>
      </c>
      <c r="BN123" s="3">
        <f>_2025teamgamelogs[[#This Row],[PTS]] / (2 * (_2025teamgamelogs[[#This Row],[FGA]] + 0.44 * _2025teamgamelogs[[#This Row],[FTA]]))</f>
        <v>0.5368421052631579</v>
      </c>
      <c r="BO123" s="4">
        <f>VLOOKUP(_2025teamgamelogs[[#This Row],[MONTH]], LEAGUE_AVERAGES!$A$2:$B$8, 2, FALSE)</f>
        <v>109.7087350947031</v>
      </c>
      <c r="BP123" s="5">
        <f>VLOOKUP(_2025teamgamelogs[[#This Row],[TEAM_NAME]], LEAGUE_AVERAGES!$A$14:$C$43, 2, FALSE)</f>
        <v>0.36141463414634156</v>
      </c>
      <c r="BQ123" s="5">
        <f>VLOOKUP(_2025teamgamelogs[[#This Row],[TEAM_NAME]], LEAGUE_AVERAGES!$A$14:$C$43, 3, FALSE)</f>
        <v>0.37548780487804878</v>
      </c>
      <c r="BR123" s="5">
        <f>VLOOKUP(_2025teamgamelogs[[#This Row],[TEAM_NAME]], LEAGUE_AVERAGES!$F$14:$H$43, 2, FALSE)</f>
        <v>0.46404878048780479</v>
      </c>
      <c r="BS123" s="5">
        <f>VLOOKUP(_2025teamgamelogs[[#This Row],[TEAM_NAME]], LEAGUE_AVERAGES!$F$14:$H$43, 3, FALSE)</f>
        <v>0.47712195121951223</v>
      </c>
      <c r="BT123" s="5">
        <f>VLOOKUP(_2025teamgamelogs[[#This Row],[TEAM_NAME]], LEAGUE_AVERAGES!$K$14:$M$43, 2, FALSE)</f>
        <v>0.57631003599073594</v>
      </c>
      <c r="BU123" s="5">
        <f>VLOOKUP(_2025teamgamelogs[[#This Row],[TEAM_NAME]], LEAGUE_AVERAGES!$K$14:$M$43, 3, FALSE)</f>
        <v>0.59556361257988066</v>
      </c>
    </row>
    <row r="124" spans="1:73" x14ac:dyDescent="0.2">
      <c r="A124" t="s">
        <v>59</v>
      </c>
      <c r="B124">
        <v>1610612763</v>
      </c>
      <c r="C124" t="s">
        <v>128</v>
      </c>
      <c r="D124" t="s">
        <v>129</v>
      </c>
      <c r="E124">
        <v>22400124</v>
      </c>
      <c r="F124" s="1">
        <v>45595</v>
      </c>
      <c r="G124" t="s">
        <v>241</v>
      </c>
      <c r="H124" t="s">
        <v>70</v>
      </c>
      <c r="I124">
        <v>48</v>
      </c>
      <c r="J124">
        <v>38</v>
      </c>
      <c r="K124">
        <v>81</v>
      </c>
      <c r="L124">
        <v>0.46899999999999997</v>
      </c>
      <c r="M124">
        <v>8</v>
      </c>
      <c r="N124">
        <v>27</v>
      </c>
      <c r="O124">
        <v>0.29599999999999999</v>
      </c>
      <c r="P124">
        <v>22</v>
      </c>
      <c r="Q124">
        <v>29</v>
      </c>
      <c r="R124">
        <v>0.75900000000000001</v>
      </c>
      <c r="S124">
        <v>12</v>
      </c>
      <c r="T124">
        <v>26</v>
      </c>
      <c r="U124">
        <v>38</v>
      </c>
      <c r="V124">
        <v>27</v>
      </c>
      <c r="W124">
        <v>22</v>
      </c>
      <c r="X124">
        <v>9</v>
      </c>
      <c r="Y124">
        <v>3</v>
      </c>
      <c r="Z124">
        <v>2</v>
      </c>
      <c r="AA124">
        <v>21</v>
      </c>
      <c r="AB124">
        <v>25</v>
      </c>
      <c r="AC124">
        <v>106</v>
      </c>
      <c r="AD124">
        <v>-13</v>
      </c>
      <c r="AE124">
        <v>1</v>
      </c>
      <c r="AF124">
        <v>1231</v>
      </c>
      <c r="AG124">
        <v>1231</v>
      </c>
      <c r="AH124">
        <v>1231</v>
      </c>
      <c r="AI124">
        <v>121</v>
      </c>
      <c r="AJ124">
        <v>1796</v>
      </c>
      <c r="AK124">
        <v>2117</v>
      </c>
      <c r="AL124">
        <v>1214</v>
      </c>
      <c r="AM124">
        <v>2251</v>
      </c>
      <c r="AN124">
        <v>2292</v>
      </c>
      <c r="AO124">
        <v>1945</v>
      </c>
      <c r="AP124">
        <v>406</v>
      </c>
      <c r="AQ124">
        <v>325</v>
      </c>
      <c r="AR124">
        <v>1506</v>
      </c>
      <c r="AS124">
        <v>848</v>
      </c>
      <c r="AT124">
        <v>2171</v>
      </c>
      <c r="AU124">
        <v>1966</v>
      </c>
      <c r="AV124">
        <v>1013</v>
      </c>
      <c r="AW124">
        <v>2345</v>
      </c>
      <c r="AX124">
        <v>797</v>
      </c>
      <c r="AY124">
        <v>1712</v>
      </c>
      <c r="AZ124">
        <v>158</v>
      </c>
      <c r="BA124">
        <v>1694</v>
      </c>
      <c r="BB124">
        <v>143</v>
      </c>
      <c r="BC124">
        <v>1723</v>
      </c>
      <c r="BD124">
        <v>1945</v>
      </c>
      <c r="BE124">
        <v>1</v>
      </c>
      <c r="BF124" t="s">
        <v>64</v>
      </c>
      <c r="BG124" t="s">
        <v>65</v>
      </c>
      <c r="BH124" t="s">
        <v>66</v>
      </c>
      <c r="BI124" s="4">
        <f xml:space="preserve"> _2025teamgamelogs[[#This Row],[FGA]] + (0.44 * _2025teamgamelogs[[#This Row],[FTA]]) + _2025teamgamelogs[[#This Row],[TOV]] - _2025teamgamelogs[[#This Row],[OREB]]</f>
        <v>103.76</v>
      </c>
      <c r="BJ124" s="3">
        <f>_2025teamgamelogs[[#This Row],[TOV]]/_2025teamgamelogs[[#This Row],[POSSESIONS]]</f>
        <v>0.21202775636083268</v>
      </c>
      <c r="BK124" s="4">
        <f>_2025teamgamelogs[[#This Row],[PTS]]/_2025teamgamelogs[[#This Row],[POSSESIONS]]</f>
        <v>1.0215882806476484</v>
      </c>
      <c r="BL124" s="4">
        <f xml:space="preserve"> 100 * _2025teamgamelogs[[#This Row],[POINTS_PER_POSSESSION]]</f>
        <v>102.15882806476483</v>
      </c>
      <c r="BM124" s="4">
        <f xml:space="preserve"> _2025teamgamelogs[[#This Row],[POSSESIONS]] / (_2025teamgamelogs[[#This Row],[MIN]]/48)</f>
        <v>103.76</v>
      </c>
      <c r="BN124" s="3">
        <f>_2025teamgamelogs[[#This Row],[PTS]] / (2 * (_2025teamgamelogs[[#This Row],[FGA]] + 0.44 * _2025teamgamelogs[[#This Row],[FTA]]))</f>
        <v>0.56527303754266212</v>
      </c>
      <c r="BO124" s="4">
        <f>VLOOKUP(_2025teamgamelogs[[#This Row],[MONTH]], LEAGUE_AVERAGES!$A$2:$B$8, 2, FALSE)</f>
        <v>109.7087350947031</v>
      </c>
      <c r="BP124" s="5">
        <f>VLOOKUP(_2025teamgamelogs[[#This Row],[TEAM_NAME]], LEAGUE_AVERAGES!$A$14:$C$43, 2, FALSE)</f>
        <v>0.36546341463414628</v>
      </c>
      <c r="BQ124" s="5">
        <f>VLOOKUP(_2025teamgamelogs[[#This Row],[TEAM_NAME]], LEAGUE_AVERAGES!$A$14:$C$43, 3, FALSE)</f>
        <v>0.36639024390243902</v>
      </c>
      <c r="BR124" s="5">
        <f>VLOOKUP(_2025teamgamelogs[[#This Row],[TEAM_NAME]], LEAGUE_AVERAGES!$F$14:$H$43, 2, FALSE)</f>
        <v>0.48997560975609772</v>
      </c>
      <c r="BS124" s="5">
        <f>VLOOKUP(_2025teamgamelogs[[#This Row],[TEAM_NAME]], LEAGUE_AVERAGES!$F$14:$H$43, 3, FALSE)</f>
        <v>0.46951219512195119</v>
      </c>
      <c r="BT124" s="5">
        <f>VLOOKUP(_2025teamgamelogs[[#This Row],[TEAM_NAME]], LEAGUE_AVERAGES!$K$14:$M$43, 2, FALSE)</f>
        <v>0.59919613060605748</v>
      </c>
      <c r="BU124" s="5">
        <f>VLOOKUP(_2025teamgamelogs[[#This Row],[TEAM_NAME]], LEAGUE_AVERAGES!$K$14:$M$43, 3, FALSE)</f>
        <v>0.57758119053457602</v>
      </c>
    </row>
    <row r="125" spans="1:73" x14ac:dyDescent="0.2">
      <c r="A125" t="s">
        <v>59</v>
      </c>
      <c r="B125">
        <v>1610612759</v>
      </c>
      <c r="C125" t="s">
        <v>145</v>
      </c>
      <c r="D125" t="s">
        <v>146</v>
      </c>
      <c r="E125">
        <v>22400125</v>
      </c>
      <c r="F125" s="1">
        <v>45595</v>
      </c>
      <c r="G125" t="s">
        <v>242</v>
      </c>
      <c r="H125" t="s">
        <v>70</v>
      </c>
      <c r="I125">
        <v>48</v>
      </c>
      <c r="J125">
        <v>35</v>
      </c>
      <c r="K125">
        <v>85</v>
      </c>
      <c r="L125">
        <v>0.41199999999999998</v>
      </c>
      <c r="M125">
        <v>12</v>
      </c>
      <c r="N125">
        <v>36</v>
      </c>
      <c r="O125">
        <v>0.33300000000000002</v>
      </c>
      <c r="P125">
        <v>11</v>
      </c>
      <c r="Q125">
        <v>13</v>
      </c>
      <c r="R125">
        <v>0.84599999999999997</v>
      </c>
      <c r="S125">
        <v>13</v>
      </c>
      <c r="T125">
        <v>39</v>
      </c>
      <c r="U125">
        <v>52</v>
      </c>
      <c r="V125">
        <v>22</v>
      </c>
      <c r="W125">
        <v>22</v>
      </c>
      <c r="X125">
        <v>6</v>
      </c>
      <c r="Y125">
        <v>6</v>
      </c>
      <c r="Z125">
        <v>6</v>
      </c>
      <c r="AA125">
        <v>8</v>
      </c>
      <c r="AB125">
        <v>15</v>
      </c>
      <c r="AC125">
        <v>93</v>
      </c>
      <c r="AD125">
        <v>-12</v>
      </c>
      <c r="AE125">
        <v>1</v>
      </c>
      <c r="AF125">
        <v>1231</v>
      </c>
      <c r="AG125">
        <v>1231</v>
      </c>
      <c r="AH125">
        <v>1231</v>
      </c>
      <c r="AI125">
        <v>121</v>
      </c>
      <c r="AJ125">
        <v>2164</v>
      </c>
      <c r="AK125">
        <v>1709</v>
      </c>
      <c r="AL125">
        <v>2077</v>
      </c>
      <c r="AM125">
        <v>1413</v>
      </c>
      <c r="AN125">
        <v>1366</v>
      </c>
      <c r="AO125">
        <v>1468</v>
      </c>
      <c r="AP125">
        <v>2028</v>
      </c>
      <c r="AQ125">
        <v>2188</v>
      </c>
      <c r="AR125">
        <v>605</v>
      </c>
      <c r="AS125">
        <v>652</v>
      </c>
      <c r="AT125">
        <v>277</v>
      </c>
      <c r="AU125">
        <v>267</v>
      </c>
      <c r="AV125">
        <v>1909</v>
      </c>
      <c r="AW125">
        <v>2345</v>
      </c>
      <c r="AX125">
        <v>1702</v>
      </c>
      <c r="AY125">
        <v>560</v>
      </c>
      <c r="AZ125">
        <v>1573</v>
      </c>
      <c r="BA125">
        <v>5</v>
      </c>
      <c r="BB125">
        <v>1892</v>
      </c>
      <c r="BC125">
        <v>2330</v>
      </c>
      <c r="BD125">
        <v>1899</v>
      </c>
      <c r="BE125">
        <v>1</v>
      </c>
      <c r="BF125" t="s">
        <v>71</v>
      </c>
      <c r="BG125" t="s">
        <v>65</v>
      </c>
      <c r="BH125" t="s">
        <v>66</v>
      </c>
      <c r="BI125" s="4">
        <f xml:space="preserve"> _2025teamgamelogs[[#This Row],[FGA]] + (0.44 * _2025teamgamelogs[[#This Row],[FTA]]) + _2025teamgamelogs[[#This Row],[TOV]] - _2025teamgamelogs[[#This Row],[OREB]]</f>
        <v>99.72</v>
      </c>
      <c r="BJ125" s="3">
        <f>_2025teamgamelogs[[#This Row],[TOV]]/_2025teamgamelogs[[#This Row],[POSSESIONS]]</f>
        <v>0.22061772964300042</v>
      </c>
      <c r="BK125" s="4">
        <f>_2025teamgamelogs[[#This Row],[PTS]]/_2025teamgamelogs[[#This Row],[POSSESIONS]]</f>
        <v>0.93261131167268352</v>
      </c>
      <c r="BL125" s="4">
        <f xml:space="preserve"> 100 * _2025teamgamelogs[[#This Row],[POINTS_PER_POSSESSION]]</f>
        <v>93.261131167268346</v>
      </c>
      <c r="BM125" s="4">
        <f xml:space="preserve"> _2025teamgamelogs[[#This Row],[POSSESIONS]] / (_2025teamgamelogs[[#This Row],[MIN]]/48)</f>
        <v>99.72</v>
      </c>
      <c r="BN125" s="3">
        <f>_2025teamgamelogs[[#This Row],[PTS]] / (2 * (_2025teamgamelogs[[#This Row],[FGA]] + 0.44 * _2025teamgamelogs[[#This Row],[FTA]]))</f>
        <v>0.51256613756613756</v>
      </c>
      <c r="BO125" s="4">
        <f>VLOOKUP(_2025teamgamelogs[[#This Row],[MONTH]], LEAGUE_AVERAGES!$A$2:$B$8, 2, FALSE)</f>
        <v>109.7087350947031</v>
      </c>
      <c r="BP125" s="5">
        <f>VLOOKUP(_2025teamgamelogs[[#This Row],[TEAM_NAME]], LEAGUE_AVERAGES!$A$14:$C$43, 2, FALSE)</f>
        <v>0.36502500000000004</v>
      </c>
      <c r="BQ125" s="5">
        <f>VLOOKUP(_2025teamgamelogs[[#This Row],[TEAM_NAME]], LEAGUE_AVERAGES!$A$14:$C$43, 3, FALSE)</f>
        <v>0.35016666666666663</v>
      </c>
      <c r="BR125" s="5">
        <f>VLOOKUP(_2025teamgamelogs[[#This Row],[TEAM_NAME]], LEAGUE_AVERAGES!$F$14:$H$43, 2, FALSE)</f>
        <v>0.47877500000000017</v>
      </c>
      <c r="BS125" s="5">
        <f>VLOOKUP(_2025teamgamelogs[[#This Row],[TEAM_NAME]], LEAGUE_AVERAGES!$F$14:$H$43, 3, FALSE)</f>
        <v>0.45407142857142868</v>
      </c>
      <c r="BT125" s="5">
        <f>VLOOKUP(_2025teamgamelogs[[#This Row],[TEAM_NAME]], LEAGUE_AVERAGES!$K$14:$M$43, 2, FALSE)</f>
        <v>0.59112459331758582</v>
      </c>
      <c r="BU125" s="5">
        <f>VLOOKUP(_2025teamgamelogs[[#This Row],[TEAM_NAME]], LEAGUE_AVERAGES!$K$14:$M$43, 3, FALSE)</f>
        <v>0.56254759440180246</v>
      </c>
    </row>
    <row r="126" spans="1:73" x14ac:dyDescent="0.2">
      <c r="A126" t="s">
        <v>59</v>
      </c>
      <c r="B126">
        <v>1610612746</v>
      </c>
      <c r="C126" t="s">
        <v>131</v>
      </c>
      <c r="D126" t="s">
        <v>132</v>
      </c>
      <c r="E126">
        <v>22400127</v>
      </c>
      <c r="F126" s="1">
        <v>45595</v>
      </c>
      <c r="G126" t="s">
        <v>243</v>
      </c>
      <c r="H126" t="s">
        <v>70</v>
      </c>
      <c r="I126">
        <v>48</v>
      </c>
      <c r="J126">
        <v>41</v>
      </c>
      <c r="K126">
        <v>90</v>
      </c>
      <c r="L126">
        <v>0.45600000000000002</v>
      </c>
      <c r="M126">
        <v>13</v>
      </c>
      <c r="N126">
        <v>36</v>
      </c>
      <c r="O126">
        <v>0.36099999999999999</v>
      </c>
      <c r="P126">
        <v>10</v>
      </c>
      <c r="Q126">
        <v>18</v>
      </c>
      <c r="R126">
        <v>0.55600000000000005</v>
      </c>
      <c r="S126">
        <v>13</v>
      </c>
      <c r="T126">
        <v>36</v>
      </c>
      <c r="U126">
        <v>49</v>
      </c>
      <c r="V126">
        <v>26</v>
      </c>
      <c r="W126">
        <v>14</v>
      </c>
      <c r="X126">
        <v>10</v>
      </c>
      <c r="Y126">
        <v>5</v>
      </c>
      <c r="Z126">
        <v>6</v>
      </c>
      <c r="AA126">
        <v>19</v>
      </c>
      <c r="AB126">
        <v>18</v>
      </c>
      <c r="AC126">
        <v>105</v>
      </c>
      <c r="AD126">
        <v>-1</v>
      </c>
      <c r="AE126">
        <v>1</v>
      </c>
      <c r="AF126">
        <v>1231</v>
      </c>
      <c r="AG126">
        <v>1231</v>
      </c>
      <c r="AH126">
        <v>1231</v>
      </c>
      <c r="AI126">
        <v>121</v>
      </c>
      <c r="AJ126">
        <v>1234</v>
      </c>
      <c r="AK126">
        <v>1029</v>
      </c>
      <c r="AL126">
        <v>1449</v>
      </c>
      <c r="AM126">
        <v>1171</v>
      </c>
      <c r="AN126">
        <v>1366</v>
      </c>
      <c r="AO126">
        <v>1193</v>
      </c>
      <c r="AP126">
        <v>2148</v>
      </c>
      <c r="AQ126">
        <v>1617</v>
      </c>
      <c r="AR126">
        <v>2410</v>
      </c>
      <c r="AS126">
        <v>652</v>
      </c>
      <c r="AT126">
        <v>640</v>
      </c>
      <c r="AU126">
        <v>505</v>
      </c>
      <c r="AV126">
        <v>1195</v>
      </c>
      <c r="AW126">
        <v>1092</v>
      </c>
      <c r="AX126">
        <v>539</v>
      </c>
      <c r="AY126">
        <v>889</v>
      </c>
      <c r="AZ126">
        <v>1573</v>
      </c>
      <c r="BA126">
        <v>1258</v>
      </c>
      <c r="BB126">
        <v>1204</v>
      </c>
      <c r="BC126">
        <v>1790</v>
      </c>
      <c r="BD126">
        <v>1231</v>
      </c>
      <c r="BE126">
        <v>1</v>
      </c>
      <c r="BF126" t="s">
        <v>64</v>
      </c>
      <c r="BG126" t="s">
        <v>65</v>
      </c>
      <c r="BH126" t="s">
        <v>66</v>
      </c>
      <c r="BI126" s="4">
        <f xml:space="preserve"> _2025teamgamelogs[[#This Row],[FGA]] + (0.44 * _2025teamgamelogs[[#This Row],[FTA]]) + _2025teamgamelogs[[#This Row],[TOV]] - _2025teamgamelogs[[#This Row],[OREB]]</f>
        <v>98.92</v>
      </c>
      <c r="BJ126" s="3">
        <f>_2025teamgamelogs[[#This Row],[TOV]]/_2025teamgamelogs[[#This Row],[POSSESIONS]]</f>
        <v>0.14152850788515972</v>
      </c>
      <c r="BK126" s="4">
        <f>_2025teamgamelogs[[#This Row],[PTS]]/_2025teamgamelogs[[#This Row],[POSSESIONS]]</f>
        <v>1.0614638091386979</v>
      </c>
      <c r="BL126" s="4">
        <f xml:space="preserve"> 100 * _2025teamgamelogs[[#This Row],[POINTS_PER_POSSESSION]]</f>
        <v>106.14638091386979</v>
      </c>
      <c r="BM126" s="4">
        <f xml:space="preserve"> _2025teamgamelogs[[#This Row],[POSSESIONS]] / (_2025teamgamelogs[[#This Row],[MIN]]/48)</f>
        <v>98.92</v>
      </c>
      <c r="BN126" s="3">
        <f>_2025teamgamelogs[[#This Row],[PTS]] / (2 * (_2025teamgamelogs[[#This Row],[FGA]] + 0.44 * _2025teamgamelogs[[#This Row],[FTA]]))</f>
        <v>0.53615196078431371</v>
      </c>
      <c r="BO126" s="4">
        <f>VLOOKUP(_2025teamgamelogs[[#This Row],[MONTH]], LEAGUE_AVERAGES!$A$2:$B$8, 2, FALSE)</f>
        <v>109.7087350947031</v>
      </c>
      <c r="BP126" s="5">
        <f>VLOOKUP(_2025teamgamelogs[[#This Row],[TEAM_NAME]], LEAGUE_AVERAGES!$A$14:$C$43, 2, FALSE)</f>
        <v>0.38978048780487806</v>
      </c>
      <c r="BQ126" s="5">
        <f>VLOOKUP(_2025teamgamelogs[[#This Row],[TEAM_NAME]], LEAGUE_AVERAGES!$A$14:$C$43, 3, FALSE)</f>
        <v>0.36475609756097566</v>
      </c>
      <c r="BR126" s="5">
        <f>VLOOKUP(_2025teamgamelogs[[#This Row],[TEAM_NAME]], LEAGUE_AVERAGES!$F$14:$H$43, 2, FALSE)</f>
        <v>0.49036585365853652</v>
      </c>
      <c r="BS126" s="5">
        <f>VLOOKUP(_2025teamgamelogs[[#This Row],[TEAM_NAME]], LEAGUE_AVERAGES!$F$14:$H$43, 3, FALSE)</f>
        <v>0.47582926829268285</v>
      </c>
      <c r="BT126" s="5">
        <f>VLOOKUP(_2025teamgamelogs[[#This Row],[TEAM_NAME]], LEAGUE_AVERAGES!$K$14:$M$43, 2, FALSE)</f>
        <v>0.59895938905835644</v>
      </c>
      <c r="BU126" s="5">
        <f>VLOOKUP(_2025teamgamelogs[[#This Row],[TEAM_NAME]], LEAGUE_AVERAGES!$K$14:$M$43, 3, FALSE)</f>
        <v>0.58126724036545818</v>
      </c>
    </row>
    <row r="127" spans="1:73" x14ac:dyDescent="0.2">
      <c r="A127" t="s">
        <v>59</v>
      </c>
      <c r="B127">
        <v>1610612764</v>
      </c>
      <c r="C127" t="s">
        <v>148</v>
      </c>
      <c r="D127" t="s">
        <v>149</v>
      </c>
      <c r="E127">
        <v>22400121</v>
      </c>
      <c r="F127" s="1">
        <v>45595</v>
      </c>
      <c r="G127" t="s">
        <v>244</v>
      </c>
      <c r="H127" t="s">
        <v>63</v>
      </c>
      <c r="I127">
        <v>48</v>
      </c>
      <c r="J127">
        <v>47</v>
      </c>
      <c r="K127">
        <v>89</v>
      </c>
      <c r="L127">
        <v>0.52800000000000002</v>
      </c>
      <c r="M127">
        <v>16</v>
      </c>
      <c r="N127">
        <v>38</v>
      </c>
      <c r="O127">
        <v>0.42099999999999999</v>
      </c>
      <c r="P127">
        <v>23</v>
      </c>
      <c r="Q127">
        <v>25</v>
      </c>
      <c r="R127">
        <v>0.92</v>
      </c>
      <c r="S127">
        <v>6</v>
      </c>
      <c r="T127">
        <v>31</v>
      </c>
      <c r="U127">
        <v>37</v>
      </c>
      <c r="V127">
        <v>32</v>
      </c>
      <c r="W127">
        <v>16</v>
      </c>
      <c r="X127">
        <v>10</v>
      </c>
      <c r="Y127">
        <v>5</v>
      </c>
      <c r="Z127">
        <v>3</v>
      </c>
      <c r="AA127">
        <v>21</v>
      </c>
      <c r="AB127">
        <v>19</v>
      </c>
      <c r="AC127">
        <v>133</v>
      </c>
      <c r="AD127">
        <v>13</v>
      </c>
      <c r="AE127">
        <v>1</v>
      </c>
      <c r="AF127">
        <v>1</v>
      </c>
      <c r="AG127">
        <v>1</v>
      </c>
      <c r="AH127">
        <v>1</v>
      </c>
      <c r="AI127">
        <v>121</v>
      </c>
      <c r="AJ127">
        <v>335</v>
      </c>
      <c r="AK127">
        <v>1176</v>
      </c>
      <c r="AL127">
        <v>327</v>
      </c>
      <c r="AM127">
        <v>567</v>
      </c>
      <c r="AN127">
        <v>1078</v>
      </c>
      <c r="AO127">
        <v>527</v>
      </c>
      <c r="AP127">
        <v>314</v>
      </c>
      <c r="AQ127">
        <v>666</v>
      </c>
      <c r="AR127">
        <v>174</v>
      </c>
      <c r="AS127">
        <v>2189</v>
      </c>
      <c r="AT127">
        <v>1488</v>
      </c>
      <c r="AU127">
        <v>2073</v>
      </c>
      <c r="AV127">
        <v>322</v>
      </c>
      <c r="AW127">
        <v>1583</v>
      </c>
      <c r="AX127">
        <v>539</v>
      </c>
      <c r="AY127">
        <v>889</v>
      </c>
      <c r="AZ127">
        <v>384</v>
      </c>
      <c r="BA127">
        <v>1694</v>
      </c>
      <c r="BB127">
        <v>971</v>
      </c>
      <c r="BC127">
        <v>150</v>
      </c>
      <c r="BD127">
        <v>467</v>
      </c>
      <c r="BE127">
        <v>1</v>
      </c>
      <c r="BF127" t="s">
        <v>64</v>
      </c>
      <c r="BG127" t="s">
        <v>65</v>
      </c>
      <c r="BH127" t="s">
        <v>66</v>
      </c>
      <c r="BI127" s="4">
        <f xml:space="preserve"> _2025teamgamelogs[[#This Row],[FGA]] + (0.44 * _2025teamgamelogs[[#This Row],[FTA]]) + _2025teamgamelogs[[#This Row],[TOV]] - _2025teamgamelogs[[#This Row],[OREB]]</f>
        <v>110</v>
      </c>
      <c r="BJ127" s="3">
        <f>_2025teamgamelogs[[#This Row],[TOV]]/_2025teamgamelogs[[#This Row],[POSSESIONS]]</f>
        <v>0.14545454545454545</v>
      </c>
      <c r="BK127" s="4">
        <f>_2025teamgamelogs[[#This Row],[PTS]]/_2025teamgamelogs[[#This Row],[POSSESIONS]]</f>
        <v>1.209090909090909</v>
      </c>
      <c r="BL127" s="4">
        <f xml:space="preserve"> 100 * _2025teamgamelogs[[#This Row],[POINTS_PER_POSSESSION]]</f>
        <v>120.90909090909091</v>
      </c>
      <c r="BM127" s="4">
        <f xml:space="preserve"> _2025teamgamelogs[[#This Row],[POSSESIONS]] / (_2025teamgamelogs[[#This Row],[MIN]]/48)</f>
        <v>110</v>
      </c>
      <c r="BN127" s="3">
        <f>_2025teamgamelogs[[#This Row],[PTS]] / (2 * (_2025teamgamelogs[[#This Row],[FGA]] + 0.44 * _2025teamgamelogs[[#This Row],[FTA]]))</f>
        <v>0.66500000000000004</v>
      </c>
      <c r="BO127" s="4">
        <f>VLOOKUP(_2025teamgamelogs[[#This Row],[MONTH]], LEAGUE_AVERAGES!$A$2:$B$8, 2, FALSE)</f>
        <v>109.7087350947031</v>
      </c>
      <c r="BP127" s="5">
        <f>VLOOKUP(_2025teamgamelogs[[#This Row],[TEAM_NAME]], LEAGUE_AVERAGES!$A$14:$C$43, 2, FALSE)</f>
        <v>0.32842499999999997</v>
      </c>
      <c r="BQ127" s="5">
        <f>VLOOKUP(_2025teamgamelogs[[#This Row],[TEAM_NAME]], LEAGUE_AVERAGES!$A$14:$C$43, 3, FALSE)</f>
        <v>0.33730952380952384</v>
      </c>
      <c r="BR127" s="5">
        <f>VLOOKUP(_2025teamgamelogs[[#This Row],[TEAM_NAME]], LEAGUE_AVERAGES!$F$14:$H$43, 2, FALSE)</f>
        <v>0.44209999999999994</v>
      </c>
      <c r="BS127" s="5">
        <f>VLOOKUP(_2025teamgamelogs[[#This Row],[TEAM_NAME]], LEAGUE_AVERAGES!$F$14:$H$43, 3, FALSE)</f>
        <v>0.4362619047619048</v>
      </c>
      <c r="BT127" s="5">
        <f>VLOOKUP(_2025teamgamelogs[[#This Row],[TEAM_NAME]], LEAGUE_AVERAGES!$K$14:$M$43, 2, FALSE)</f>
        <v>0.55099578881797462</v>
      </c>
      <c r="BU127" s="5">
        <f>VLOOKUP(_2025teamgamelogs[[#This Row],[TEAM_NAME]], LEAGUE_AVERAGES!$K$14:$M$43, 3, FALSE)</f>
        <v>0.54201342555394594</v>
      </c>
    </row>
    <row r="128" spans="1:73" x14ac:dyDescent="0.2">
      <c r="A128" t="s">
        <v>59</v>
      </c>
      <c r="B128">
        <v>1610612757</v>
      </c>
      <c r="C128" t="s">
        <v>116</v>
      </c>
      <c r="D128" t="s">
        <v>117</v>
      </c>
      <c r="E128">
        <v>22400127</v>
      </c>
      <c r="F128" s="1">
        <v>45595</v>
      </c>
      <c r="G128" t="s">
        <v>245</v>
      </c>
      <c r="H128" t="s">
        <v>63</v>
      </c>
      <c r="I128">
        <v>48</v>
      </c>
      <c r="J128">
        <v>41</v>
      </c>
      <c r="K128">
        <v>92</v>
      </c>
      <c r="L128">
        <v>0.44600000000000001</v>
      </c>
      <c r="M128">
        <v>14</v>
      </c>
      <c r="N128">
        <v>33</v>
      </c>
      <c r="O128">
        <v>0.42399999999999999</v>
      </c>
      <c r="P128">
        <v>10</v>
      </c>
      <c r="Q128">
        <v>12</v>
      </c>
      <c r="R128">
        <v>0.83299999999999996</v>
      </c>
      <c r="S128">
        <v>12</v>
      </c>
      <c r="T128">
        <v>35</v>
      </c>
      <c r="U128">
        <v>47</v>
      </c>
      <c r="V128">
        <v>19</v>
      </c>
      <c r="W128">
        <v>13</v>
      </c>
      <c r="X128">
        <v>9</v>
      </c>
      <c r="Y128">
        <v>6</v>
      </c>
      <c r="Z128">
        <v>5</v>
      </c>
      <c r="AA128">
        <v>18</v>
      </c>
      <c r="AB128">
        <v>19</v>
      </c>
      <c r="AC128">
        <v>106</v>
      </c>
      <c r="AD128">
        <v>1</v>
      </c>
      <c r="AE128">
        <v>1</v>
      </c>
      <c r="AF128">
        <v>1</v>
      </c>
      <c r="AG128">
        <v>1</v>
      </c>
      <c r="AH128">
        <v>1</v>
      </c>
      <c r="AI128">
        <v>121</v>
      </c>
      <c r="AJ128">
        <v>1234</v>
      </c>
      <c r="AK128">
        <v>768</v>
      </c>
      <c r="AL128">
        <v>1606</v>
      </c>
      <c r="AM128">
        <v>934</v>
      </c>
      <c r="AN128">
        <v>1749</v>
      </c>
      <c r="AO128">
        <v>508</v>
      </c>
      <c r="AP128">
        <v>2148</v>
      </c>
      <c r="AQ128">
        <v>2282</v>
      </c>
      <c r="AR128">
        <v>699</v>
      </c>
      <c r="AS128">
        <v>848</v>
      </c>
      <c r="AT128">
        <v>769</v>
      </c>
      <c r="AU128">
        <v>705</v>
      </c>
      <c r="AV128">
        <v>2257</v>
      </c>
      <c r="AW128">
        <v>850</v>
      </c>
      <c r="AX128">
        <v>797</v>
      </c>
      <c r="AY128">
        <v>560</v>
      </c>
      <c r="AZ128">
        <v>1188</v>
      </c>
      <c r="BA128">
        <v>1018</v>
      </c>
      <c r="BB128">
        <v>971</v>
      </c>
      <c r="BC128">
        <v>1723</v>
      </c>
      <c r="BD128">
        <v>1176</v>
      </c>
      <c r="BE128">
        <v>1</v>
      </c>
      <c r="BF128" t="s">
        <v>71</v>
      </c>
      <c r="BG128" t="s">
        <v>65</v>
      </c>
      <c r="BH128" t="s">
        <v>66</v>
      </c>
      <c r="BI128" s="4">
        <f xml:space="preserve"> _2025teamgamelogs[[#This Row],[FGA]] + (0.44 * _2025teamgamelogs[[#This Row],[FTA]]) + _2025teamgamelogs[[#This Row],[TOV]] - _2025teamgamelogs[[#This Row],[OREB]]</f>
        <v>98.28</v>
      </c>
      <c r="BJ128" s="3">
        <f>_2025teamgamelogs[[#This Row],[TOV]]/_2025teamgamelogs[[#This Row],[POSSESIONS]]</f>
        <v>0.13227513227513227</v>
      </c>
      <c r="BK128" s="4">
        <f>_2025teamgamelogs[[#This Row],[PTS]]/_2025teamgamelogs[[#This Row],[POSSESIONS]]</f>
        <v>1.0785510785510786</v>
      </c>
      <c r="BL128" s="4">
        <f xml:space="preserve"> 100 * _2025teamgamelogs[[#This Row],[POINTS_PER_POSSESSION]]</f>
        <v>107.85510785510786</v>
      </c>
      <c r="BM128" s="4">
        <f xml:space="preserve"> _2025teamgamelogs[[#This Row],[POSSESIONS]] / (_2025teamgamelogs[[#This Row],[MIN]]/48)</f>
        <v>98.28</v>
      </c>
      <c r="BN128" s="3">
        <f>_2025teamgamelogs[[#This Row],[PTS]] / (2 * (_2025teamgamelogs[[#This Row],[FGA]] + 0.44 * _2025teamgamelogs[[#This Row],[FTA]]))</f>
        <v>0.54481907894736836</v>
      </c>
      <c r="BO128" s="4">
        <f>VLOOKUP(_2025teamgamelogs[[#This Row],[MONTH]], LEAGUE_AVERAGES!$A$2:$B$8, 2, FALSE)</f>
        <v>109.7087350947031</v>
      </c>
      <c r="BP128" s="5">
        <f>VLOOKUP(_2025teamgamelogs[[#This Row],[TEAM_NAME]], LEAGUE_AVERAGES!$A$14:$C$43, 2, FALSE)</f>
        <v>0.3617317073170731</v>
      </c>
      <c r="BQ128" s="5">
        <f>VLOOKUP(_2025teamgamelogs[[#This Row],[TEAM_NAME]], LEAGUE_AVERAGES!$A$14:$C$43, 3, FALSE)</f>
        <v>0.32368292682926825</v>
      </c>
      <c r="BR128" s="5">
        <f>VLOOKUP(_2025teamgamelogs[[#This Row],[TEAM_NAME]], LEAGUE_AVERAGES!$F$14:$H$43, 2, FALSE)</f>
        <v>0.4560243902439024</v>
      </c>
      <c r="BS128" s="5">
        <f>VLOOKUP(_2025teamgamelogs[[#This Row],[TEAM_NAME]], LEAGUE_AVERAGES!$F$14:$H$43, 3, FALSE)</f>
        <v>0.4473414634146341</v>
      </c>
      <c r="BT128" s="5">
        <f>VLOOKUP(_2025teamgamelogs[[#This Row],[TEAM_NAME]], LEAGUE_AVERAGES!$K$14:$M$43, 2, FALSE)</f>
        <v>0.56794360073860606</v>
      </c>
      <c r="BU128" s="5">
        <f>VLOOKUP(_2025teamgamelogs[[#This Row],[TEAM_NAME]], LEAGUE_AVERAGES!$K$14:$M$43, 3, FALSE)</f>
        <v>0.54561285519601899</v>
      </c>
    </row>
    <row r="129" spans="1:73" x14ac:dyDescent="0.2">
      <c r="A129" t="s">
        <v>59</v>
      </c>
      <c r="B129">
        <v>1610612747</v>
      </c>
      <c r="C129" t="s">
        <v>60</v>
      </c>
      <c r="D129" t="s">
        <v>61</v>
      </c>
      <c r="E129">
        <v>22400118</v>
      </c>
      <c r="F129" s="1">
        <v>45595</v>
      </c>
      <c r="G129" t="s">
        <v>246</v>
      </c>
      <c r="H129" t="s">
        <v>70</v>
      </c>
      <c r="I129">
        <v>48</v>
      </c>
      <c r="J129">
        <v>38</v>
      </c>
      <c r="K129">
        <v>77</v>
      </c>
      <c r="L129">
        <v>0.49399999999999999</v>
      </c>
      <c r="M129">
        <v>6</v>
      </c>
      <c r="N129">
        <v>28</v>
      </c>
      <c r="O129">
        <v>0.214</v>
      </c>
      <c r="P129">
        <v>28</v>
      </c>
      <c r="Q129">
        <v>33</v>
      </c>
      <c r="R129">
        <v>0.84799999999999998</v>
      </c>
      <c r="S129">
        <v>5</v>
      </c>
      <c r="T129">
        <v>32</v>
      </c>
      <c r="U129">
        <v>37</v>
      </c>
      <c r="V129">
        <v>21</v>
      </c>
      <c r="W129">
        <v>21</v>
      </c>
      <c r="X129">
        <v>6</v>
      </c>
      <c r="Y129">
        <v>0</v>
      </c>
      <c r="Z129">
        <v>2</v>
      </c>
      <c r="AA129">
        <v>7</v>
      </c>
      <c r="AB129">
        <v>26</v>
      </c>
      <c r="AC129">
        <v>110</v>
      </c>
      <c r="AD129">
        <v>-24</v>
      </c>
      <c r="AE129">
        <v>1</v>
      </c>
      <c r="AF129">
        <v>1231</v>
      </c>
      <c r="AG129">
        <v>1231</v>
      </c>
      <c r="AH129">
        <v>1231</v>
      </c>
      <c r="AI129">
        <v>121</v>
      </c>
      <c r="AJ129">
        <v>1796</v>
      </c>
      <c r="AK129">
        <v>2335</v>
      </c>
      <c r="AL129">
        <v>807</v>
      </c>
      <c r="AM129">
        <v>2400</v>
      </c>
      <c r="AN129">
        <v>2228</v>
      </c>
      <c r="AO129">
        <v>2374</v>
      </c>
      <c r="AP129">
        <v>75</v>
      </c>
      <c r="AQ129">
        <v>134</v>
      </c>
      <c r="AR129">
        <v>603</v>
      </c>
      <c r="AS129">
        <v>2299</v>
      </c>
      <c r="AT129">
        <v>1307</v>
      </c>
      <c r="AU129">
        <v>2073</v>
      </c>
      <c r="AV129">
        <v>2031</v>
      </c>
      <c r="AW129">
        <v>2289</v>
      </c>
      <c r="AX129">
        <v>1702</v>
      </c>
      <c r="AY129">
        <v>2427</v>
      </c>
      <c r="AZ129">
        <v>158</v>
      </c>
      <c r="BA129">
        <v>2</v>
      </c>
      <c r="BB129">
        <v>94</v>
      </c>
      <c r="BC129">
        <v>1479</v>
      </c>
      <c r="BD129">
        <v>2294</v>
      </c>
      <c r="BE129">
        <v>1</v>
      </c>
      <c r="BF129" t="s">
        <v>71</v>
      </c>
      <c r="BG129" t="s">
        <v>65</v>
      </c>
      <c r="BH129" t="s">
        <v>66</v>
      </c>
      <c r="BI129" s="4">
        <f xml:space="preserve"> _2025teamgamelogs[[#This Row],[FGA]] + (0.44 * _2025teamgamelogs[[#This Row],[FTA]]) + _2025teamgamelogs[[#This Row],[TOV]] - _2025teamgamelogs[[#This Row],[OREB]]</f>
        <v>107.52</v>
      </c>
      <c r="BJ129" s="3">
        <f>_2025teamgamelogs[[#This Row],[TOV]]/_2025teamgamelogs[[#This Row],[POSSESIONS]]</f>
        <v>0.1953125</v>
      </c>
      <c r="BK129" s="4">
        <f>_2025teamgamelogs[[#This Row],[PTS]]/_2025teamgamelogs[[#This Row],[POSSESIONS]]</f>
        <v>1.0230654761904763</v>
      </c>
      <c r="BL129" s="4">
        <f xml:space="preserve"> 100 * _2025teamgamelogs[[#This Row],[POINTS_PER_POSSESSION]]</f>
        <v>102.30654761904762</v>
      </c>
      <c r="BM129" s="4">
        <f xml:space="preserve"> _2025teamgamelogs[[#This Row],[POSSESIONS]] / (_2025teamgamelogs[[#This Row],[MIN]]/48)</f>
        <v>107.52</v>
      </c>
      <c r="BN129" s="3">
        <f>_2025teamgamelogs[[#This Row],[PTS]] / (2 * (_2025teamgamelogs[[#This Row],[FGA]] + 0.44 * _2025teamgamelogs[[#This Row],[FTA]]))</f>
        <v>0.60096153846153844</v>
      </c>
      <c r="BO129" s="4">
        <f>VLOOKUP(_2025teamgamelogs[[#This Row],[MONTH]], LEAGUE_AVERAGES!$A$2:$B$8, 2, FALSE)</f>
        <v>109.7087350947031</v>
      </c>
      <c r="BP129" s="5">
        <f>VLOOKUP(_2025teamgamelogs[[#This Row],[TEAM_NAME]], LEAGUE_AVERAGES!$A$14:$C$43, 2, FALSE)</f>
        <v>0.37419512195121946</v>
      </c>
      <c r="BQ129" s="5">
        <f>VLOOKUP(_2025teamgamelogs[[#This Row],[TEAM_NAME]], LEAGUE_AVERAGES!$A$14:$C$43, 3, FALSE)</f>
        <v>0.35536585365853657</v>
      </c>
      <c r="BR129" s="5">
        <f>VLOOKUP(_2025teamgamelogs[[#This Row],[TEAM_NAME]], LEAGUE_AVERAGES!$F$14:$H$43, 2, FALSE)</f>
        <v>0.48560975609756091</v>
      </c>
      <c r="BS129" s="5">
        <f>VLOOKUP(_2025teamgamelogs[[#This Row],[TEAM_NAME]], LEAGUE_AVERAGES!$F$14:$H$43, 3, FALSE)</f>
        <v>0.47373170731707315</v>
      </c>
      <c r="BT129" s="5">
        <f>VLOOKUP(_2025teamgamelogs[[#This Row],[TEAM_NAME]], LEAGUE_AVERAGES!$K$14:$M$43, 2, FALSE)</f>
        <v>0.60200661119778875</v>
      </c>
      <c r="BU129" s="5">
        <f>VLOOKUP(_2025teamgamelogs[[#This Row],[TEAM_NAME]], LEAGUE_AVERAGES!$K$14:$M$43, 3, FALSE)</f>
        <v>0.58416138772693449</v>
      </c>
    </row>
    <row r="130" spans="1:73" x14ac:dyDescent="0.2">
      <c r="A130" t="s">
        <v>59</v>
      </c>
      <c r="B130">
        <v>1610612765</v>
      </c>
      <c r="C130" t="s">
        <v>107</v>
      </c>
      <c r="D130" t="s">
        <v>108</v>
      </c>
      <c r="E130">
        <v>22400120</v>
      </c>
      <c r="F130" s="1">
        <v>45595</v>
      </c>
      <c r="G130" t="s">
        <v>247</v>
      </c>
      <c r="H130" t="s">
        <v>63</v>
      </c>
      <c r="I130">
        <v>48</v>
      </c>
      <c r="J130">
        <v>36</v>
      </c>
      <c r="K130">
        <v>78</v>
      </c>
      <c r="L130">
        <v>0.46200000000000002</v>
      </c>
      <c r="M130">
        <v>15</v>
      </c>
      <c r="N130">
        <v>36</v>
      </c>
      <c r="O130">
        <v>0.41699999999999998</v>
      </c>
      <c r="P130">
        <v>18</v>
      </c>
      <c r="Q130">
        <v>22</v>
      </c>
      <c r="R130">
        <v>0.81799999999999995</v>
      </c>
      <c r="S130">
        <v>12</v>
      </c>
      <c r="T130">
        <v>37</v>
      </c>
      <c r="U130">
        <v>49</v>
      </c>
      <c r="V130">
        <v>23</v>
      </c>
      <c r="W130">
        <v>17</v>
      </c>
      <c r="X130">
        <v>4</v>
      </c>
      <c r="Y130">
        <v>5</v>
      </c>
      <c r="Z130">
        <v>4</v>
      </c>
      <c r="AA130">
        <v>25</v>
      </c>
      <c r="AB130">
        <v>21</v>
      </c>
      <c r="AC130">
        <v>105</v>
      </c>
      <c r="AD130">
        <v>10</v>
      </c>
      <c r="AE130">
        <v>1</v>
      </c>
      <c r="AF130">
        <v>1</v>
      </c>
      <c r="AG130">
        <v>1</v>
      </c>
      <c r="AH130">
        <v>1</v>
      </c>
      <c r="AI130">
        <v>121</v>
      </c>
      <c r="AJ130">
        <v>2070</v>
      </c>
      <c r="AK130">
        <v>2291</v>
      </c>
      <c r="AL130">
        <v>1346</v>
      </c>
      <c r="AM130">
        <v>733</v>
      </c>
      <c r="AN130">
        <v>1366</v>
      </c>
      <c r="AO130">
        <v>565</v>
      </c>
      <c r="AP130">
        <v>889</v>
      </c>
      <c r="AQ130">
        <v>1008</v>
      </c>
      <c r="AR130">
        <v>864</v>
      </c>
      <c r="AS130">
        <v>848</v>
      </c>
      <c r="AT130">
        <v>489</v>
      </c>
      <c r="AU130">
        <v>505</v>
      </c>
      <c r="AV130">
        <v>1759</v>
      </c>
      <c r="AW130">
        <v>1759</v>
      </c>
      <c r="AX130">
        <v>2190</v>
      </c>
      <c r="AY130">
        <v>889</v>
      </c>
      <c r="AZ130">
        <v>750</v>
      </c>
      <c r="BA130">
        <v>2247</v>
      </c>
      <c r="BB130">
        <v>575</v>
      </c>
      <c r="BC130">
        <v>1790</v>
      </c>
      <c r="BD130">
        <v>614</v>
      </c>
      <c r="BE130">
        <v>1</v>
      </c>
      <c r="BF130" t="s">
        <v>71</v>
      </c>
      <c r="BG130" t="s">
        <v>65</v>
      </c>
      <c r="BH130" t="s">
        <v>66</v>
      </c>
      <c r="BI130" s="4">
        <f xml:space="preserve"> _2025teamgamelogs[[#This Row],[FGA]] + (0.44 * _2025teamgamelogs[[#This Row],[FTA]]) + _2025teamgamelogs[[#This Row],[TOV]] - _2025teamgamelogs[[#This Row],[OREB]]</f>
        <v>92.68</v>
      </c>
      <c r="BJ130" s="3">
        <f>_2025teamgamelogs[[#This Row],[TOV]]/_2025teamgamelogs[[#This Row],[POSSESIONS]]</f>
        <v>0.18342684505826498</v>
      </c>
      <c r="BK130" s="4">
        <f>_2025teamgamelogs[[#This Row],[PTS]]/_2025teamgamelogs[[#This Row],[POSSESIONS]]</f>
        <v>1.1329305135951662</v>
      </c>
      <c r="BL130" s="4">
        <f xml:space="preserve"> 100 * _2025teamgamelogs[[#This Row],[POINTS_PER_POSSESSION]]</f>
        <v>113.29305135951661</v>
      </c>
      <c r="BM130" s="4">
        <f xml:space="preserve"> _2025teamgamelogs[[#This Row],[POSSESIONS]] / (_2025teamgamelogs[[#This Row],[MIN]]/48)</f>
        <v>92.68</v>
      </c>
      <c r="BN130" s="3">
        <f>_2025teamgamelogs[[#This Row],[PTS]] / (2 * (_2025teamgamelogs[[#This Row],[FGA]] + 0.44 * _2025teamgamelogs[[#This Row],[FTA]]))</f>
        <v>0.59876824817518248</v>
      </c>
      <c r="BO130" s="4">
        <f>VLOOKUP(_2025teamgamelogs[[#This Row],[MONTH]], LEAGUE_AVERAGES!$A$2:$B$8, 2, FALSE)</f>
        <v>109.7087350947031</v>
      </c>
      <c r="BP130" s="5">
        <f>VLOOKUP(_2025teamgamelogs[[#This Row],[TEAM_NAME]], LEAGUE_AVERAGES!$A$14:$C$43, 2, FALSE)</f>
        <v>0.3560731707317073</v>
      </c>
      <c r="BQ130" s="5">
        <f>VLOOKUP(_2025teamgamelogs[[#This Row],[TEAM_NAME]], LEAGUE_AVERAGES!$A$14:$C$43, 3, FALSE)</f>
        <v>0.3687804878048781</v>
      </c>
      <c r="BR130" s="5">
        <f>VLOOKUP(_2025teamgamelogs[[#This Row],[TEAM_NAME]], LEAGUE_AVERAGES!$F$14:$H$43, 2, FALSE)</f>
        <v>0.47321951219512204</v>
      </c>
      <c r="BS130" s="5">
        <f>VLOOKUP(_2025teamgamelogs[[#This Row],[TEAM_NAME]], LEAGUE_AVERAGES!$F$14:$H$43, 3, FALSE)</f>
        <v>0.48104878048780486</v>
      </c>
      <c r="BT130" s="5">
        <f>VLOOKUP(_2025teamgamelogs[[#This Row],[TEAM_NAME]], LEAGUE_AVERAGES!$K$14:$M$43, 2, FALSE)</f>
        <v>0.57634444021190001</v>
      </c>
      <c r="BU130" s="5">
        <f>VLOOKUP(_2025teamgamelogs[[#This Row],[TEAM_NAME]], LEAGUE_AVERAGES!$K$14:$M$43, 3, FALSE)</f>
        <v>0.58621097107374254</v>
      </c>
    </row>
    <row r="131" spans="1:73" x14ac:dyDescent="0.2">
      <c r="A131" t="s">
        <v>59</v>
      </c>
      <c r="B131">
        <v>1610612760</v>
      </c>
      <c r="C131" t="s">
        <v>137</v>
      </c>
      <c r="D131" t="s">
        <v>138</v>
      </c>
      <c r="E131">
        <v>22400125</v>
      </c>
      <c r="F131" s="1">
        <v>45595</v>
      </c>
      <c r="G131" t="s">
        <v>248</v>
      </c>
      <c r="H131" t="s">
        <v>63</v>
      </c>
      <c r="I131">
        <v>48</v>
      </c>
      <c r="J131">
        <v>41</v>
      </c>
      <c r="K131">
        <v>89</v>
      </c>
      <c r="L131">
        <v>0.46100000000000002</v>
      </c>
      <c r="M131">
        <v>17</v>
      </c>
      <c r="N131">
        <v>41</v>
      </c>
      <c r="O131">
        <v>0.41499999999999998</v>
      </c>
      <c r="P131">
        <v>6</v>
      </c>
      <c r="Q131">
        <v>8</v>
      </c>
      <c r="R131">
        <v>0.75</v>
      </c>
      <c r="S131">
        <v>5</v>
      </c>
      <c r="T131">
        <v>34</v>
      </c>
      <c r="U131">
        <v>39</v>
      </c>
      <c r="V131">
        <v>28</v>
      </c>
      <c r="W131">
        <v>14</v>
      </c>
      <c r="X131">
        <v>18</v>
      </c>
      <c r="Y131">
        <v>6</v>
      </c>
      <c r="Z131">
        <v>6</v>
      </c>
      <c r="AA131">
        <v>15</v>
      </c>
      <c r="AB131">
        <v>8</v>
      </c>
      <c r="AC131">
        <v>105</v>
      </c>
      <c r="AD131">
        <v>12</v>
      </c>
      <c r="AE131">
        <v>1</v>
      </c>
      <c r="AF131">
        <v>1</v>
      </c>
      <c r="AG131">
        <v>1</v>
      </c>
      <c r="AH131">
        <v>1</v>
      </c>
      <c r="AI131">
        <v>121</v>
      </c>
      <c r="AJ131">
        <v>1234</v>
      </c>
      <c r="AK131">
        <v>1176</v>
      </c>
      <c r="AL131">
        <v>1359</v>
      </c>
      <c r="AM131">
        <v>410</v>
      </c>
      <c r="AN131">
        <v>681</v>
      </c>
      <c r="AO131">
        <v>596</v>
      </c>
      <c r="AP131">
        <v>2408</v>
      </c>
      <c r="AQ131">
        <v>2420</v>
      </c>
      <c r="AR131">
        <v>1525</v>
      </c>
      <c r="AS131">
        <v>2299</v>
      </c>
      <c r="AT131">
        <v>926</v>
      </c>
      <c r="AU131">
        <v>1833</v>
      </c>
      <c r="AV131">
        <v>840</v>
      </c>
      <c r="AW131">
        <v>1092</v>
      </c>
      <c r="AX131">
        <v>3</v>
      </c>
      <c r="AY131">
        <v>560</v>
      </c>
      <c r="AZ131">
        <v>1573</v>
      </c>
      <c r="BA131">
        <v>398</v>
      </c>
      <c r="BB131">
        <v>2453</v>
      </c>
      <c r="BC131">
        <v>1790</v>
      </c>
      <c r="BD131">
        <v>517</v>
      </c>
      <c r="BE131">
        <v>1</v>
      </c>
      <c r="BF131" t="s">
        <v>64</v>
      </c>
      <c r="BG131" t="s">
        <v>65</v>
      </c>
      <c r="BH131" t="s">
        <v>66</v>
      </c>
      <c r="BI131" s="4">
        <f xml:space="preserve"> _2025teamgamelogs[[#This Row],[FGA]] + (0.44 * _2025teamgamelogs[[#This Row],[FTA]]) + _2025teamgamelogs[[#This Row],[TOV]] - _2025teamgamelogs[[#This Row],[OREB]]</f>
        <v>101.52</v>
      </c>
      <c r="BJ131" s="3">
        <f>_2025teamgamelogs[[#This Row],[TOV]]/_2025teamgamelogs[[#This Row],[POSSESIONS]]</f>
        <v>0.13790386130811663</v>
      </c>
      <c r="BK131" s="4">
        <f>_2025teamgamelogs[[#This Row],[PTS]]/_2025teamgamelogs[[#This Row],[POSSESIONS]]</f>
        <v>1.0342789598108748</v>
      </c>
      <c r="BL131" s="4">
        <f xml:space="preserve"> 100 * _2025teamgamelogs[[#This Row],[POINTS_PER_POSSESSION]]</f>
        <v>103.42789598108749</v>
      </c>
      <c r="BM131" s="4">
        <f xml:space="preserve"> _2025teamgamelogs[[#This Row],[POSSESIONS]] / (_2025teamgamelogs[[#This Row],[MIN]]/48)</f>
        <v>101.52</v>
      </c>
      <c r="BN131" s="3">
        <f>_2025teamgamelogs[[#This Row],[PTS]] / (2 * (_2025teamgamelogs[[#This Row],[FGA]] + 0.44 * _2025teamgamelogs[[#This Row],[FTA]]))</f>
        <v>0.56744487678339817</v>
      </c>
      <c r="BO131" s="4">
        <f>VLOOKUP(_2025teamgamelogs[[#This Row],[MONTH]], LEAGUE_AVERAGES!$A$2:$B$8, 2, FALSE)</f>
        <v>109.7087350947031</v>
      </c>
      <c r="BP131" s="5">
        <f>VLOOKUP(_2025teamgamelogs[[#This Row],[TEAM_NAME]], LEAGUE_AVERAGES!$A$14:$C$43, 2, FALSE)</f>
        <v>0.38229268292682927</v>
      </c>
      <c r="BQ131" s="5">
        <f>VLOOKUP(_2025teamgamelogs[[#This Row],[TEAM_NAME]], LEAGUE_AVERAGES!$A$14:$C$43, 3, FALSE)</f>
        <v>0.36500000000000005</v>
      </c>
      <c r="BR131" s="5">
        <f>VLOOKUP(_2025teamgamelogs[[#This Row],[TEAM_NAME]], LEAGUE_AVERAGES!$F$14:$H$43, 2, FALSE)</f>
        <v>0.48607317073170736</v>
      </c>
      <c r="BS131" s="5">
        <f>VLOOKUP(_2025teamgamelogs[[#This Row],[TEAM_NAME]], LEAGUE_AVERAGES!$F$14:$H$43, 3, FALSE)</f>
        <v>0.4780731707317073</v>
      </c>
      <c r="BT131" s="5">
        <f>VLOOKUP(_2025teamgamelogs[[#This Row],[TEAM_NAME]], LEAGUE_AVERAGES!$K$14:$M$43, 2, FALSE)</f>
        <v>0.59971838422440138</v>
      </c>
      <c r="BU131" s="5">
        <f>VLOOKUP(_2025teamgamelogs[[#This Row],[TEAM_NAME]], LEAGUE_AVERAGES!$K$14:$M$43, 3, FALSE)</f>
        <v>0.58679992881439635</v>
      </c>
    </row>
    <row r="132" spans="1:73" x14ac:dyDescent="0.2">
      <c r="A132" t="s">
        <v>59</v>
      </c>
      <c r="B132">
        <v>1610612738</v>
      </c>
      <c r="C132" t="s">
        <v>74</v>
      </c>
      <c r="D132" t="s">
        <v>75</v>
      </c>
      <c r="E132">
        <v>22400119</v>
      </c>
      <c r="F132" s="1">
        <v>45595</v>
      </c>
      <c r="G132" t="s">
        <v>249</v>
      </c>
      <c r="H132" t="s">
        <v>70</v>
      </c>
      <c r="I132">
        <v>53</v>
      </c>
      <c r="J132">
        <v>44</v>
      </c>
      <c r="K132">
        <v>109</v>
      </c>
      <c r="L132">
        <v>0.40400000000000003</v>
      </c>
      <c r="M132">
        <v>19</v>
      </c>
      <c r="N132">
        <v>57</v>
      </c>
      <c r="O132">
        <v>0.33300000000000002</v>
      </c>
      <c r="P132">
        <v>25</v>
      </c>
      <c r="Q132">
        <v>31</v>
      </c>
      <c r="R132">
        <v>0.80600000000000005</v>
      </c>
      <c r="S132">
        <v>18</v>
      </c>
      <c r="T132">
        <v>33</v>
      </c>
      <c r="U132">
        <v>51</v>
      </c>
      <c r="V132">
        <v>23</v>
      </c>
      <c r="W132">
        <v>14</v>
      </c>
      <c r="X132">
        <v>11</v>
      </c>
      <c r="Y132">
        <v>5</v>
      </c>
      <c r="Z132">
        <v>5</v>
      </c>
      <c r="AA132">
        <v>19</v>
      </c>
      <c r="AB132">
        <v>26</v>
      </c>
      <c r="AC132">
        <v>132</v>
      </c>
      <c r="AD132">
        <v>-3</v>
      </c>
      <c r="AE132">
        <v>1</v>
      </c>
      <c r="AF132">
        <v>1231</v>
      </c>
      <c r="AG132">
        <v>1231</v>
      </c>
      <c r="AH132">
        <v>1231</v>
      </c>
      <c r="AI132">
        <v>9</v>
      </c>
      <c r="AJ132">
        <v>703</v>
      </c>
      <c r="AK132">
        <v>10</v>
      </c>
      <c r="AL132">
        <v>2173</v>
      </c>
      <c r="AM132">
        <v>182</v>
      </c>
      <c r="AN132">
        <v>11</v>
      </c>
      <c r="AO132">
        <v>1468</v>
      </c>
      <c r="AP132">
        <v>183</v>
      </c>
      <c r="AQ132">
        <v>202</v>
      </c>
      <c r="AR132">
        <v>1014</v>
      </c>
      <c r="AS132">
        <v>100</v>
      </c>
      <c r="AT132">
        <v>1131</v>
      </c>
      <c r="AU132">
        <v>340</v>
      </c>
      <c r="AV132">
        <v>1759</v>
      </c>
      <c r="AW132">
        <v>1092</v>
      </c>
      <c r="AX132">
        <v>346</v>
      </c>
      <c r="AY132">
        <v>889</v>
      </c>
      <c r="AZ132">
        <v>1188</v>
      </c>
      <c r="BA132">
        <v>1258</v>
      </c>
      <c r="BB132">
        <v>94</v>
      </c>
      <c r="BC132">
        <v>179</v>
      </c>
      <c r="BD132">
        <v>1356</v>
      </c>
      <c r="BE132">
        <v>1</v>
      </c>
      <c r="BF132" t="s">
        <v>71</v>
      </c>
      <c r="BG132" t="s">
        <v>65</v>
      </c>
      <c r="BH132" t="s">
        <v>66</v>
      </c>
      <c r="BI132" s="4">
        <f xml:space="preserve"> _2025teamgamelogs[[#This Row],[FGA]] + (0.44 * _2025teamgamelogs[[#This Row],[FTA]]) + _2025teamgamelogs[[#This Row],[TOV]] - _2025teamgamelogs[[#This Row],[OREB]]</f>
        <v>118.63999999999999</v>
      </c>
      <c r="BJ132" s="3">
        <f>_2025teamgamelogs[[#This Row],[TOV]]/_2025teamgamelogs[[#This Row],[POSSESIONS]]</f>
        <v>0.11800404585300069</v>
      </c>
      <c r="BK132" s="4">
        <f>_2025teamgamelogs[[#This Row],[PTS]]/_2025teamgamelogs[[#This Row],[POSSESIONS]]</f>
        <v>1.112609575185435</v>
      </c>
      <c r="BL132" s="4">
        <f xml:space="preserve"> 100 * _2025teamgamelogs[[#This Row],[POINTS_PER_POSSESSION]]</f>
        <v>111.26095751854351</v>
      </c>
      <c r="BM132" s="4">
        <f xml:space="preserve"> _2025teamgamelogs[[#This Row],[POSSESIONS]] / (_2025teamgamelogs[[#This Row],[MIN]]/48)</f>
        <v>107.4475471698113</v>
      </c>
      <c r="BN132" s="3">
        <f>_2025teamgamelogs[[#This Row],[PTS]] / (2 * (_2025teamgamelogs[[#This Row],[FGA]] + 0.44 * _2025teamgamelogs[[#This Row],[FTA]]))</f>
        <v>0.53816046966731901</v>
      </c>
      <c r="BO132" s="4">
        <f>VLOOKUP(_2025teamgamelogs[[#This Row],[MONTH]], LEAGUE_AVERAGES!$A$2:$B$8, 2, FALSE)</f>
        <v>109.7087350947031</v>
      </c>
      <c r="BP132" s="5">
        <f>VLOOKUP(_2025teamgamelogs[[#This Row],[TEAM_NAME]], LEAGUE_AVERAGES!$A$14:$C$43, 2, FALSE)</f>
        <v>0.3739024390243903</v>
      </c>
      <c r="BQ132" s="5">
        <f>VLOOKUP(_2025teamgamelogs[[#This Row],[TEAM_NAME]], LEAGUE_AVERAGES!$A$14:$C$43, 3, FALSE)</f>
        <v>0.36424390243902455</v>
      </c>
      <c r="BR132" s="5">
        <f>VLOOKUP(_2025teamgamelogs[[#This Row],[TEAM_NAME]], LEAGUE_AVERAGES!$F$14:$H$43, 2, FALSE)</f>
        <v>0.46717073170731704</v>
      </c>
      <c r="BS132" s="5">
        <f>VLOOKUP(_2025teamgamelogs[[#This Row],[TEAM_NAME]], LEAGUE_AVERAGES!$F$14:$H$43, 3, FALSE)</f>
        <v>0.45907317073170728</v>
      </c>
      <c r="BT132" s="5">
        <f>VLOOKUP(_2025teamgamelogs[[#This Row],[TEAM_NAME]], LEAGUE_AVERAGES!$K$14:$M$43, 2, FALSE)</f>
        <v>0.59645910798675039</v>
      </c>
      <c r="BU132" s="5">
        <f>VLOOKUP(_2025teamgamelogs[[#This Row],[TEAM_NAME]], LEAGUE_AVERAGES!$K$14:$M$43, 3, FALSE)</f>
        <v>0.58679053151616523</v>
      </c>
    </row>
    <row r="133" spans="1:73" x14ac:dyDescent="0.2">
      <c r="A133" t="s">
        <v>59</v>
      </c>
      <c r="B133">
        <v>1610612737</v>
      </c>
      <c r="C133" t="s">
        <v>92</v>
      </c>
      <c r="D133" t="s">
        <v>93</v>
      </c>
      <c r="E133">
        <v>22400121</v>
      </c>
      <c r="F133" s="1">
        <v>45595</v>
      </c>
      <c r="G133" t="s">
        <v>250</v>
      </c>
      <c r="H133" t="s">
        <v>70</v>
      </c>
      <c r="I133">
        <v>48</v>
      </c>
      <c r="J133">
        <v>45</v>
      </c>
      <c r="K133">
        <v>95</v>
      </c>
      <c r="L133">
        <v>0.47399999999999998</v>
      </c>
      <c r="M133">
        <v>12</v>
      </c>
      <c r="N133">
        <v>39</v>
      </c>
      <c r="O133">
        <v>0.308</v>
      </c>
      <c r="P133">
        <v>18</v>
      </c>
      <c r="Q133">
        <v>21</v>
      </c>
      <c r="R133">
        <v>0.85699999999999998</v>
      </c>
      <c r="S133">
        <v>12</v>
      </c>
      <c r="T133">
        <v>29</v>
      </c>
      <c r="U133">
        <v>41</v>
      </c>
      <c r="V133">
        <v>28</v>
      </c>
      <c r="W133">
        <v>17</v>
      </c>
      <c r="X133">
        <v>10</v>
      </c>
      <c r="Y133">
        <v>3</v>
      </c>
      <c r="Z133">
        <v>5</v>
      </c>
      <c r="AA133">
        <v>19</v>
      </c>
      <c r="AB133">
        <v>21</v>
      </c>
      <c r="AC133">
        <v>120</v>
      </c>
      <c r="AD133">
        <v>-13</v>
      </c>
      <c r="AE133">
        <v>1</v>
      </c>
      <c r="AF133">
        <v>1231</v>
      </c>
      <c r="AG133">
        <v>1231</v>
      </c>
      <c r="AH133">
        <v>1231</v>
      </c>
      <c r="AI133">
        <v>121</v>
      </c>
      <c r="AJ133">
        <v>564</v>
      </c>
      <c r="AK133">
        <v>477</v>
      </c>
      <c r="AL133">
        <v>1130</v>
      </c>
      <c r="AM133">
        <v>1413</v>
      </c>
      <c r="AN133">
        <v>933</v>
      </c>
      <c r="AO133">
        <v>1815</v>
      </c>
      <c r="AP133">
        <v>889</v>
      </c>
      <c r="AQ133">
        <v>1164</v>
      </c>
      <c r="AR133">
        <v>515</v>
      </c>
      <c r="AS133">
        <v>848</v>
      </c>
      <c r="AT133">
        <v>1807</v>
      </c>
      <c r="AU133">
        <v>1563</v>
      </c>
      <c r="AV133">
        <v>840</v>
      </c>
      <c r="AW133">
        <v>1759</v>
      </c>
      <c r="AX133">
        <v>539</v>
      </c>
      <c r="AY133">
        <v>1712</v>
      </c>
      <c r="AZ133">
        <v>1188</v>
      </c>
      <c r="BA133">
        <v>1258</v>
      </c>
      <c r="BB133">
        <v>575</v>
      </c>
      <c r="BC133">
        <v>735</v>
      </c>
      <c r="BD133">
        <v>1945</v>
      </c>
      <c r="BE133">
        <v>1</v>
      </c>
      <c r="BF133" t="s">
        <v>71</v>
      </c>
      <c r="BG133" t="s">
        <v>65</v>
      </c>
      <c r="BH133" t="s">
        <v>66</v>
      </c>
      <c r="BI133" s="4">
        <f xml:space="preserve"> _2025teamgamelogs[[#This Row],[FGA]] + (0.44 * _2025teamgamelogs[[#This Row],[FTA]]) + _2025teamgamelogs[[#This Row],[TOV]] - _2025teamgamelogs[[#This Row],[OREB]]</f>
        <v>109.24</v>
      </c>
      <c r="BJ133" s="3">
        <f>_2025teamgamelogs[[#This Row],[TOV]]/_2025teamgamelogs[[#This Row],[POSSESIONS]]</f>
        <v>0.15562065177590628</v>
      </c>
      <c r="BK133" s="4">
        <f>_2025teamgamelogs[[#This Row],[PTS]]/_2025teamgamelogs[[#This Row],[POSSESIONS]]</f>
        <v>1.0984987184181618</v>
      </c>
      <c r="BL133" s="4">
        <f xml:space="preserve"> 100 * _2025teamgamelogs[[#This Row],[POINTS_PER_POSSESSION]]</f>
        <v>109.84987184181618</v>
      </c>
      <c r="BM133" s="4">
        <f xml:space="preserve"> _2025teamgamelogs[[#This Row],[POSSESIONS]] / (_2025teamgamelogs[[#This Row],[MIN]]/48)</f>
        <v>109.24</v>
      </c>
      <c r="BN133" s="3">
        <f>_2025teamgamelogs[[#This Row],[PTS]] / (2 * (_2025teamgamelogs[[#This Row],[FGA]] + 0.44 * _2025teamgamelogs[[#This Row],[FTA]]))</f>
        <v>0.57559478127398311</v>
      </c>
      <c r="BO133" s="4">
        <f>VLOOKUP(_2025teamgamelogs[[#This Row],[MONTH]], LEAGUE_AVERAGES!$A$2:$B$8, 2, FALSE)</f>
        <v>109.7087350947031</v>
      </c>
      <c r="BP133" s="5">
        <f>VLOOKUP(_2025teamgamelogs[[#This Row],[TEAM_NAME]], LEAGUE_AVERAGES!$A$14:$C$43, 2, FALSE)</f>
        <v>0.35092500000000004</v>
      </c>
      <c r="BQ133" s="5">
        <f>VLOOKUP(_2025teamgamelogs[[#This Row],[TEAM_NAME]], LEAGUE_AVERAGES!$A$14:$C$43, 3, FALSE)</f>
        <v>0.36290476190476195</v>
      </c>
      <c r="BR133" s="5">
        <f>VLOOKUP(_2025teamgamelogs[[#This Row],[TEAM_NAME]], LEAGUE_AVERAGES!$F$14:$H$43, 2, FALSE)</f>
        <v>0.47670000000000012</v>
      </c>
      <c r="BS133" s="5">
        <f>VLOOKUP(_2025teamgamelogs[[#This Row],[TEAM_NAME]], LEAGUE_AVERAGES!$F$14:$H$43, 3, FALSE)</f>
        <v>0.47069047619047621</v>
      </c>
      <c r="BT133" s="5">
        <f>VLOOKUP(_2025teamgamelogs[[#This Row],[TEAM_NAME]], LEAGUE_AVERAGES!$K$14:$M$43, 2, FALSE)</f>
        <v>0.58493933923263275</v>
      </c>
      <c r="BU133" s="5">
        <f>VLOOKUP(_2025teamgamelogs[[#This Row],[TEAM_NAME]], LEAGUE_AVERAGES!$K$14:$M$43, 3, FALSE)</f>
        <v>0.57722862424766153</v>
      </c>
    </row>
    <row r="134" spans="1:73" x14ac:dyDescent="0.2">
      <c r="A134" t="s">
        <v>59</v>
      </c>
      <c r="B134">
        <v>1610612751</v>
      </c>
      <c r="C134" t="s">
        <v>89</v>
      </c>
      <c r="D134" t="s">
        <v>90</v>
      </c>
      <c r="E134">
        <v>22400124</v>
      </c>
      <c r="F134" s="1">
        <v>45595</v>
      </c>
      <c r="G134" t="s">
        <v>251</v>
      </c>
      <c r="H134" t="s">
        <v>63</v>
      </c>
      <c r="I134">
        <v>48</v>
      </c>
      <c r="J134">
        <v>41</v>
      </c>
      <c r="K134">
        <v>80</v>
      </c>
      <c r="L134">
        <v>0.51300000000000001</v>
      </c>
      <c r="M134">
        <v>15</v>
      </c>
      <c r="N134">
        <v>41</v>
      </c>
      <c r="O134">
        <v>0.36599999999999999</v>
      </c>
      <c r="P134">
        <v>22</v>
      </c>
      <c r="Q134">
        <v>25</v>
      </c>
      <c r="R134">
        <v>0.88</v>
      </c>
      <c r="S134">
        <v>8</v>
      </c>
      <c r="T134">
        <v>26</v>
      </c>
      <c r="U134">
        <v>34</v>
      </c>
      <c r="V134">
        <v>27</v>
      </c>
      <c r="W134">
        <v>19</v>
      </c>
      <c r="X134">
        <v>10</v>
      </c>
      <c r="Y134">
        <v>2</v>
      </c>
      <c r="Z134">
        <v>3</v>
      </c>
      <c r="AA134">
        <v>25</v>
      </c>
      <c r="AB134">
        <v>21</v>
      </c>
      <c r="AC134">
        <v>119</v>
      </c>
      <c r="AD134">
        <v>13</v>
      </c>
      <c r="AE134">
        <v>1</v>
      </c>
      <c r="AF134">
        <v>1</v>
      </c>
      <c r="AG134">
        <v>1</v>
      </c>
      <c r="AH134">
        <v>1</v>
      </c>
      <c r="AI134">
        <v>121</v>
      </c>
      <c r="AJ134">
        <v>1234</v>
      </c>
      <c r="AK134">
        <v>2190</v>
      </c>
      <c r="AL134">
        <v>493</v>
      </c>
      <c r="AM134">
        <v>733</v>
      </c>
      <c r="AN134">
        <v>681</v>
      </c>
      <c r="AO134">
        <v>1141</v>
      </c>
      <c r="AP134">
        <v>406</v>
      </c>
      <c r="AQ134">
        <v>666</v>
      </c>
      <c r="AR134">
        <v>381</v>
      </c>
      <c r="AS134">
        <v>1800</v>
      </c>
      <c r="AT134">
        <v>2171</v>
      </c>
      <c r="AU134">
        <v>2282</v>
      </c>
      <c r="AV134">
        <v>1013</v>
      </c>
      <c r="AW134">
        <v>2098</v>
      </c>
      <c r="AX134">
        <v>539</v>
      </c>
      <c r="AY134">
        <v>2078</v>
      </c>
      <c r="AZ134">
        <v>384</v>
      </c>
      <c r="BA134">
        <v>2247</v>
      </c>
      <c r="BB134">
        <v>575</v>
      </c>
      <c r="BC134">
        <v>798</v>
      </c>
      <c r="BD134">
        <v>467</v>
      </c>
      <c r="BE134">
        <v>1</v>
      </c>
      <c r="BF134" t="s">
        <v>71</v>
      </c>
      <c r="BG134" t="s">
        <v>65</v>
      </c>
      <c r="BH134" t="s">
        <v>66</v>
      </c>
      <c r="BI134" s="4">
        <f xml:space="preserve"> _2025teamgamelogs[[#This Row],[FGA]] + (0.44 * _2025teamgamelogs[[#This Row],[FTA]]) + _2025teamgamelogs[[#This Row],[TOV]] - _2025teamgamelogs[[#This Row],[OREB]]</f>
        <v>102</v>
      </c>
      <c r="BJ134" s="3">
        <f>_2025teamgamelogs[[#This Row],[TOV]]/_2025teamgamelogs[[#This Row],[POSSESIONS]]</f>
        <v>0.18627450980392157</v>
      </c>
      <c r="BK134" s="4">
        <f>_2025teamgamelogs[[#This Row],[PTS]]/_2025teamgamelogs[[#This Row],[POSSESIONS]]</f>
        <v>1.1666666666666667</v>
      </c>
      <c r="BL134" s="4">
        <f xml:space="preserve"> 100 * _2025teamgamelogs[[#This Row],[POINTS_PER_POSSESSION]]</f>
        <v>116.66666666666667</v>
      </c>
      <c r="BM134" s="4">
        <f xml:space="preserve"> _2025teamgamelogs[[#This Row],[POSSESIONS]] / (_2025teamgamelogs[[#This Row],[MIN]]/48)</f>
        <v>102</v>
      </c>
      <c r="BN134" s="3">
        <f>_2025teamgamelogs[[#This Row],[PTS]] / (2 * (_2025teamgamelogs[[#This Row],[FGA]] + 0.44 * _2025teamgamelogs[[#This Row],[FTA]]))</f>
        <v>0.65384615384615385</v>
      </c>
      <c r="BO134" s="4">
        <f>VLOOKUP(_2025teamgamelogs[[#This Row],[MONTH]], LEAGUE_AVERAGES!$A$2:$B$8, 2, FALSE)</f>
        <v>109.7087350947031</v>
      </c>
      <c r="BP134" s="5">
        <f>VLOOKUP(_2025teamgamelogs[[#This Row],[TEAM_NAME]], LEAGUE_AVERAGES!$A$14:$C$43, 2, FALSE)</f>
        <v>0.337609756097561</v>
      </c>
      <c r="BQ134" s="5">
        <f>VLOOKUP(_2025teamgamelogs[[#This Row],[TEAM_NAME]], LEAGUE_AVERAGES!$A$14:$C$43, 3, FALSE)</f>
        <v>0.34709756097560968</v>
      </c>
      <c r="BR134" s="5">
        <f>VLOOKUP(_2025teamgamelogs[[#This Row],[TEAM_NAME]], LEAGUE_AVERAGES!$F$14:$H$43, 2, FALSE)</f>
        <v>0.43748780487804872</v>
      </c>
      <c r="BS134" s="5">
        <f>VLOOKUP(_2025teamgamelogs[[#This Row],[TEAM_NAME]], LEAGUE_AVERAGES!$F$14:$H$43, 3, FALSE)</f>
        <v>0.43895121951219529</v>
      </c>
      <c r="BT134" s="5">
        <f>VLOOKUP(_2025teamgamelogs[[#This Row],[TEAM_NAME]], LEAGUE_AVERAGES!$K$14:$M$43, 2, FALSE)</f>
        <v>0.54767404365624284</v>
      </c>
      <c r="BU134" s="5">
        <f>VLOOKUP(_2025teamgamelogs[[#This Row],[TEAM_NAME]], LEAGUE_AVERAGES!$K$14:$M$43, 3, FALSE)</f>
        <v>0.5592142433904097</v>
      </c>
    </row>
    <row r="135" spans="1:73" x14ac:dyDescent="0.2">
      <c r="A135" t="s">
        <v>59</v>
      </c>
      <c r="B135">
        <v>1610612753</v>
      </c>
      <c r="C135" t="s">
        <v>83</v>
      </c>
      <c r="D135" t="s">
        <v>84</v>
      </c>
      <c r="E135">
        <v>22400123</v>
      </c>
      <c r="F135" s="1">
        <v>45595</v>
      </c>
      <c r="G135" t="s">
        <v>252</v>
      </c>
      <c r="H135" t="s">
        <v>70</v>
      </c>
      <c r="I135">
        <v>48</v>
      </c>
      <c r="J135">
        <v>35</v>
      </c>
      <c r="K135">
        <v>86</v>
      </c>
      <c r="L135">
        <v>0.40699999999999997</v>
      </c>
      <c r="M135">
        <v>11</v>
      </c>
      <c r="N135">
        <v>46</v>
      </c>
      <c r="O135">
        <v>0.23899999999999999</v>
      </c>
      <c r="P135">
        <v>18</v>
      </c>
      <c r="Q135">
        <v>20</v>
      </c>
      <c r="R135">
        <v>0.9</v>
      </c>
      <c r="S135">
        <v>6</v>
      </c>
      <c r="T135">
        <v>36</v>
      </c>
      <c r="U135">
        <v>42</v>
      </c>
      <c r="V135">
        <v>25</v>
      </c>
      <c r="W135">
        <v>12</v>
      </c>
      <c r="X135">
        <v>9</v>
      </c>
      <c r="Y135">
        <v>8</v>
      </c>
      <c r="Z135">
        <v>2</v>
      </c>
      <c r="AA135">
        <v>19</v>
      </c>
      <c r="AB135">
        <v>16</v>
      </c>
      <c r="AC135">
        <v>99</v>
      </c>
      <c r="AD135">
        <v>-3</v>
      </c>
      <c r="AE135">
        <v>1</v>
      </c>
      <c r="AF135">
        <v>1231</v>
      </c>
      <c r="AG135">
        <v>1231</v>
      </c>
      <c r="AH135">
        <v>1231</v>
      </c>
      <c r="AI135">
        <v>121</v>
      </c>
      <c r="AJ135">
        <v>2164</v>
      </c>
      <c r="AK135">
        <v>1580</v>
      </c>
      <c r="AL135">
        <v>2131</v>
      </c>
      <c r="AM135">
        <v>1661</v>
      </c>
      <c r="AN135">
        <v>249</v>
      </c>
      <c r="AO135">
        <v>2303</v>
      </c>
      <c r="AP135">
        <v>889</v>
      </c>
      <c r="AQ135">
        <v>1301</v>
      </c>
      <c r="AR135">
        <v>246</v>
      </c>
      <c r="AS135">
        <v>2189</v>
      </c>
      <c r="AT135">
        <v>640</v>
      </c>
      <c r="AU135">
        <v>1443</v>
      </c>
      <c r="AV135">
        <v>1358</v>
      </c>
      <c r="AW135">
        <v>640</v>
      </c>
      <c r="AX135">
        <v>797</v>
      </c>
      <c r="AY135">
        <v>187</v>
      </c>
      <c r="AZ135">
        <v>158</v>
      </c>
      <c r="BA135">
        <v>1258</v>
      </c>
      <c r="BB135">
        <v>1670</v>
      </c>
      <c r="BC135">
        <v>2137</v>
      </c>
      <c r="BD135">
        <v>1356</v>
      </c>
      <c r="BE135">
        <v>1</v>
      </c>
      <c r="BF135" t="s">
        <v>71</v>
      </c>
      <c r="BG135" t="s">
        <v>65</v>
      </c>
      <c r="BH135" t="s">
        <v>66</v>
      </c>
      <c r="BI135" s="4">
        <f xml:space="preserve"> _2025teamgamelogs[[#This Row],[FGA]] + (0.44 * _2025teamgamelogs[[#This Row],[FTA]]) + _2025teamgamelogs[[#This Row],[TOV]] - _2025teamgamelogs[[#This Row],[OREB]]</f>
        <v>100.8</v>
      </c>
      <c r="BJ135" s="3">
        <f>_2025teamgamelogs[[#This Row],[TOV]]/_2025teamgamelogs[[#This Row],[POSSESIONS]]</f>
        <v>0.11904761904761905</v>
      </c>
      <c r="BK135" s="4">
        <f>_2025teamgamelogs[[#This Row],[PTS]]/_2025teamgamelogs[[#This Row],[POSSESIONS]]</f>
        <v>0.98214285714285721</v>
      </c>
      <c r="BL135" s="4">
        <f xml:space="preserve"> 100 * _2025teamgamelogs[[#This Row],[POINTS_PER_POSSESSION]]</f>
        <v>98.214285714285722</v>
      </c>
      <c r="BM135" s="4">
        <f xml:space="preserve"> _2025teamgamelogs[[#This Row],[POSSESIONS]] / (_2025teamgamelogs[[#This Row],[MIN]]/48)</f>
        <v>100.8</v>
      </c>
      <c r="BN135" s="3">
        <f>_2025teamgamelogs[[#This Row],[PTS]] / (2 * (_2025teamgamelogs[[#This Row],[FGA]] + 0.44 * _2025teamgamelogs[[#This Row],[FTA]]))</f>
        <v>0.52215189873417722</v>
      </c>
      <c r="BO135" s="4">
        <f>VLOOKUP(_2025teamgamelogs[[#This Row],[MONTH]], LEAGUE_AVERAGES!$A$2:$B$8, 2, FALSE)</f>
        <v>109.7087350947031</v>
      </c>
      <c r="BP135" s="5">
        <f>VLOOKUP(_2025teamgamelogs[[#This Row],[TEAM_NAME]], LEAGUE_AVERAGES!$A$14:$C$43, 2, FALSE)</f>
        <v>0.32192682926829269</v>
      </c>
      <c r="BQ135" s="5">
        <f>VLOOKUP(_2025teamgamelogs[[#This Row],[TEAM_NAME]], LEAGUE_AVERAGES!$A$14:$C$43, 3, FALSE)</f>
        <v>0.31129268292682932</v>
      </c>
      <c r="BR135" s="5">
        <f>VLOOKUP(_2025teamgamelogs[[#This Row],[TEAM_NAME]], LEAGUE_AVERAGES!$F$14:$H$43, 2, FALSE)</f>
        <v>0.44641463414634147</v>
      </c>
      <c r="BS135" s="5">
        <f>VLOOKUP(_2025teamgamelogs[[#This Row],[TEAM_NAME]], LEAGUE_AVERAGES!$F$14:$H$43, 3, FALSE)</f>
        <v>0.44524390243902434</v>
      </c>
      <c r="BT135" s="5">
        <f>VLOOKUP(_2025teamgamelogs[[#This Row],[TEAM_NAME]], LEAGUE_AVERAGES!$K$14:$M$43, 2, FALSE)</f>
        <v>0.55194019912665027</v>
      </c>
      <c r="BU135" s="5">
        <f>VLOOKUP(_2025teamgamelogs[[#This Row],[TEAM_NAME]], LEAGUE_AVERAGES!$K$14:$M$43, 3, FALSE)</f>
        <v>0.54874950227645525</v>
      </c>
    </row>
    <row r="136" spans="1:73" x14ac:dyDescent="0.2">
      <c r="A136" t="s">
        <v>59</v>
      </c>
      <c r="B136">
        <v>1610612742</v>
      </c>
      <c r="C136" t="s">
        <v>154</v>
      </c>
      <c r="D136" t="s">
        <v>155</v>
      </c>
      <c r="E136">
        <v>22400129</v>
      </c>
      <c r="F136" s="1">
        <v>45596</v>
      </c>
      <c r="G136" t="s">
        <v>253</v>
      </c>
      <c r="H136" t="s">
        <v>70</v>
      </c>
      <c r="I136">
        <v>48</v>
      </c>
      <c r="J136">
        <v>39</v>
      </c>
      <c r="K136">
        <v>85</v>
      </c>
      <c r="L136">
        <v>0.45900000000000002</v>
      </c>
      <c r="M136">
        <v>10</v>
      </c>
      <c r="N136">
        <v>30</v>
      </c>
      <c r="O136">
        <v>0.33300000000000002</v>
      </c>
      <c r="P136">
        <v>14</v>
      </c>
      <c r="Q136">
        <v>20</v>
      </c>
      <c r="R136">
        <v>0.7</v>
      </c>
      <c r="S136">
        <v>10</v>
      </c>
      <c r="T136">
        <v>27</v>
      </c>
      <c r="U136">
        <v>37</v>
      </c>
      <c r="V136">
        <v>21</v>
      </c>
      <c r="W136">
        <v>10</v>
      </c>
      <c r="X136">
        <v>6</v>
      </c>
      <c r="Y136">
        <v>7</v>
      </c>
      <c r="Z136">
        <v>4</v>
      </c>
      <c r="AA136">
        <v>27</v>
      </c>
      <c r="AB136">
        <v>20</v>
      </c>
      <c r="AC136">
        <v>102</v>
      </c>
      <c r="AD136">
        <v>-6</v>
      </c>
      <c r="AE136">
        <v>1</v>
      </c>
      <c r="AF136">
        <v>1231</v>
      </c>
      <c r="AG136">
        <v>1231</v>
      </c>
      <c r="AH136">
        <v>1231</v>
      </c>
      <c r="AI136">
        <v>121</v>
      </c>
      <c r="AJ136">
        <v>1609</v>
      </c>
      <c r="AK136">
        <v>1709</v>
      </c>
      <c r="AL136">
        <v>1398</v>
      </c>
      <c r="AM136">
        <v>1891</v>
      </c>
      <c r="AN136">
        <v>2077</v>
      </c>
      <c r="AO136">
        <v>1468</v>
      </c>
      <c r="AP136">
        <v>1571</v>
      </c>
      <c r="AQ136">
        <v>1301</v>
      </c>
      <c r="AR136">
        <v>1932</v>
      </c>
      <c r="AS136">
        <v>1308</v>
      </c>
      <c r="AT136">
        <v>2068</v>
      </c>
      <c r="AU136">
        <v>2073</v>
      </c>
      <c r="AV136">
        <v>2031</v>
      </c>
      <c r="AW136">
        <v>264</v>
      </c>
      <c r="AX136">
        <v>1702</v>
      </c>
      <c r="AY136">
        <v>346</v>
      </c>
      <c r="AZ136">
        <v>750</v>
      </c>
      <c r="BA136">
        <v>2368</v>
      </c>
      <c r="BB136">
        <v>767</v>
      </c>
      <c r="BC136">
        <v>2003</v>
      </c>
      <c r="BD136">
        <v>1540</v>
      </c>
      <c r="BE136">
        <v>1</v>
      </c>
      <c r="BF136" t="s">
        <v>64</v>
      </c>
      <c r="BG136" t="s">
        <v>65</v>
      </c>
      <c r="BH136" t="s">
        <v>66</v>
      </c>
      <c r="BI136" s="4">
        <f xml:space="preserve"> _2025teamgamelogs[[#This Row],[FGA]] + (0.44 * _2025teamgamelogs[[#This Row],[FTA]]) + _2025teamgamelogs[[#This Row],[TOV]] - _2025teamgamelogs[[#This Row],[OREB]]</f>
        <v>93.8</v>
      </c>
      <c r="BJ136" s="3">
        <f>_2025teamgamelogs[[#This Row],[TOV]]/_2025teamgamelogs[[#This Row],[POSSESIONS]]</f>
        <v>0.10660980810234542</v>
      </c>
      <c r="BK136" s="4">
        <f>_2025teamgamelogs[[#This Row],[PTS]]/_2025teamgamelogs[[#This Row],[POSSESIONS]]</f>
        <v>1.0874200426439233</v>
      </c>
      <c r="BL136" s="4">
        <f xml:space="preserve"> 100 * _2025teamgamelogs[[#This Row],[POINTS_PER_POSSESSION]]</f>
        <v>108.74200426439234</v>
      </c>
      <c r="BM136" s="4">
        <f xml:space="preserve"> _2025teamgamelogs[[#This Row],[POSSESIONS]] / (_2025teamgamelogs[[#This Row],[MIN]]/48)</f>
        <v>93.8</v>
      </c>
      <c r="BN136" s="3">
        <f>_2025teamgamelogs[[#This Row],[PTS]] / (2 * (_2025teamgamelogs[[#This Row],[FGA]] + 0.44 * _2025teamgamelogs[[#This Row],[FTA]]))</f>
        <v>0.54371002132196167</v>
      </c>
      <c r="BO136" s="4">
        <f>VLOOKUP(_2025teamgamelogs[[#This Row],[MONTH]], LEAGUE_AVERAGES!$A$2:$B$8, 2, FALSE)</f>
        <v>109.7087350947031</v>
      </c>
      <c r="BP136" s="5">
        <f>VLOOKUP(_2025teamgamelogs[[#This Row],[TEAM_NAME]], LEAGUE_AVERAGES!$A$14:$C$43, 2, FALSE)</f>
        <v>0.362375</v>
      </c>
      <c r="BQ136" s="5">
        <f>VLOOKUP(_2025teamgamelogs[[#This Row],[TEAM_NAME]], LEAGUE_AVERAGES!$A$14:$C$43, 3, FALSE)</f>
        <v>0.36252380952380958</v>
      </c>
      <c r="BR136" s="5">
        <f>VLOOKUP(_2025teamgamelogs[[#This Row],[TEAM_NAME]], LEAGUE_AVERAGES!$F$14:$H$43, 2, FALSE)</f>
        <v>0.47777500000000001</v>
      </c>
      <c r="BS136" s="5">
        <f>VLOOKUP(_2025teamgamelogs[[#This Row],[TEAM_NAME]], LEAGUE_AVERAGES!$F$14:$H$43, 3, FALSE)</f>
        <v>0.48176190476190472</v>
      </c>
      <c r="BT136" s="5">
        <f>VLOOKUP(_2025teamgamelogs[[#This Row],[TEAM_NAME]], LEAGUE_AVERAGES!$K$14:$M$43, 2, FALSE)</f>
        <v>0.58283558931438928</v>
      </c>
      <c r="BU136" s="5">
        <f>VLOOKUP(_2025teamgamelogs[[#This Row],[TEAM_NAME]], LEAGUE_AVERAGES!$K$14:$M$43, 3, FALSE)</f>
        <v>0.5856179003364903</v>
      </c>
    </row>
    <row r="137" spans="1:73" x14ac:dyDescent="0.2">
      <c r="A137" t="s">
        <v>59</v>
      </c>
      <c r="B137">
        <v>1610612749</v>
      </c>
      <c r="C137" t="s">
        <v>113</v>
      </c>
      <c r="D137" t="s">
        <v>114</v>
      </c>
      <c r="E137">
        <v>22400128</v>
      </c>
      <c r="F137" s="1">
        <v>45596</v>
      </c>
      <c r="G137" t="s">
        <v>254</v>
      </c>
      <c r="H137" t="s">
        <v>70</v>
      </c>
      <c r="I137">
        <v>48</v>
      </c>
      <c r="J137">
        <v>41</v>
      </c>
      <c r="K137">
        <v>96</v>
      </c>
      <c r="L137">
        <v>0.42699999999999999</v>
      </c>
      <c r="M137">
        <v>9</v>
      </c>
      <c r="N137">
        <v>42</v>
      </c>
      <c r="O137">
        <v>0.214</v>
      </c>
      <c r="P137">
        <v>8</v>
      </c>
      <c r="Q137">
        <v>19</v>
      </c>
      <c r="R137">
        <v>0.42099999999999999</v>
      </c>
      <c r="S137">
        <v>9</v>
      </c>
      <c r="T137">
        <v>29</v>
      </c>
      <c r="U137">
        <v>38</v>
      </c>
      <c r="V137">
        <v>20</v>
      </c>
      <c r="W137">
        <v>10</v>
      </c>
      <c r="X137">
        <v>10</v>
      </c>
      <c r="Y137">
        <v>4</v>
      </c>
      <c r="Z137">
        <v>3</v>
      </c>
      <c r="AA137">
        <v>27</v>
      </c>
      <c r="AB137">
        <v>21</v>
      </c>
      <c r="AC137">
        <v>99</v>
      </c>
      <c r="AD137">
        <v>-23</v>
      </c>
      <c r="AE137">
        <v>1</v>
      </c>
      <c r="AF137">
        <v>1231</v>
      </c>
      <c r="AG137">
        <v>1231</v>
      </c>
      <c r="AH137">
        <v>1231</v>
      </c>
      <c r="AI137">
        <v>121</v>
      </c>
      <c r="AJ137">
        <v>1234</v>
      </c>
      <c r="AK137">
        <v>392</v>
      </c>
      <c r="AL137">
        <v>1885</v>
      </c>
      <c r="AM137">
        <v>2097</v>
      </c>
      <c r="AN137">
        <v>568</v>
      </c>
      <c r="AO137">
        <v>2374</v>
      </c>
      <c r="AP137">
        <v>2336</v>
      </c>
      <c r="AQ137">
        <v>1458</v>
      </c>
      <c r="AR137">
        <v>2455</v>
      </c>
      <c r="AS137">
        <v>1566</v>
      </c>
      <c r="AT137">
        <v>1807</v>
      </c>
      <c r="AU137">
        <v>1966</v>
      </c>
      <c r="AV137">
        <v>2163</v>
      </c>
      <c r="AW137">
        <v>264</v>
      </c>
      <c r="AX137">
        <v>539</v>
      </c>
      <c r="AY137">
        <v>1274</v>
      </c>
      <c r="AZ137">
        <v>384</v>
      </c>
      <c r="BA137">
        <v>2368</v>
      </c>
      <c r="BB137">
        <v>575</v>
      </c>
      <c r="BC137">
        <v>2137</v>
      </c>
      <c r="BD137">
        <v>2268</v>
      </c>
      <c r="BE137">
        <v>1</v>
      </c>
      <c r="BF137" t="s">
        <v>71</v>
      </c>
      <c r="BG137" t="s">
        <v>65</v>
      </c>
      <c r="BH137" t="s">
        <v>66</v>
      </c>
      <c r="BI137" s="4">
        <f xml:space="preserve"> _2025teamgamelogs[[#This Row],[FGA]] + (0.44 * _2025teamgamelogs[[#This Row],[FTA]]) + _2025teamgamelogs[[#This Row],[TOV]] - _2025teamgamelogs[[#This Row],[OREB]]</f>
        <v>105.36</v>
      </c>
      <c r="BJ137" s="3">
        <f>_2025teamgamelogs[[#This Row],[TOV]]/_2025teamgamelogs[[#This Row],[POSSESIONS]]</f>
        <v>9.4912680334092642E-2</v>
      </c>
      <c r="BK137" s="4">
        <f>_2025teamgamelogs[[#This Row],[PTS]]/_2025teamgamelogs[[#This Row],[POSSESIONS]]</f>
        <v>0.93963553530751709</v>
      </c>
      <c r="BL137" s="4">
        <f xml:space="preserve"> 100 * _2025teamgamelogs[[#This Row],[POINTS_PER_POSSESSION]]</f>
        <v>93.96355353075171</v>
      </c>
      <c r="BM137" s="4">
        <f xml:space="preserve"> _2025teamgamelogs[[#This Row],[POSSESIONS]] / (_2025teamgamelogs[[#This Row],[MIN]]/48)</f>
        <v>105.36</v>
      </c>
      <c r="BN137" s="3">
        <f>_2025teamgamelogs[[#This Row],[PTS]] / (2 * (_2025teamgamelogs[[#This Row],[FGA]] + 0.44 * _2025teamgamelogs[[#This Row],[FTA]]))</f>
        <v>0.47431966270601761</v>
      </c>
      <c r="BO137" s="4">
        <f>VLOOKUP(_2025teamgamelogs[[#This Row],[MONTH]], LEAGUE_AVERAGES!$A$2:$B$8, 2, FALSE)</f>
        <v>109.7087350947031</v>
      </c>
      <c r="BP137" s="5">
        <f>VLOOKUP(_2025teamgamelogs[[#This Row],[TEAM_NAME]], LEAGUE_AVERAGES!$A$14:$C$43, 2, FALSE)</f>
        <v>0.4062926829268293</v>
      </c>
      <c r="BQ137" s="5">
        <f>VLOOKUP(_2025teamgamelogs[[#This Row],[TEAM_NAME]], LEAGUE_AVERAGES!$A$14:$C$43, 3, FALSE)</f>
        <v>0.36926829268292688</v>
      </c>
      <c r="BR137" s="5">
        <f>VLOOKUP(_2025teamgamelogs[[#This Row],[TEAM_NAME]], LEAGUE_AVERAGES!$F$14:$H$43, 2, FALSE)</f>
        <v>0.49804878048780482</v>
      </c>
      <c r="BS137" s="5">
        <f>VLOOKUP(_2025teamgamelogs[[#This Row],[TEAM_NAME]], LEAGUE_AVERAGES!$F$14:$H$43, 3, FALSE)</f>
        <v>0.47917073170731711</v>
      </c>
      <c r="BT137" s="5">
        <f>VLOOKUP(_2025teamgamelogs[[#This Row],[TEAM_NAME]], LEAGUE_AVERAGES!$K$14:$M$43, 2, FALSE)</f>
        <v>0.61475494156948829</v>
      </c>
      <c r="BU137" s="5">
        <f>VLOOKUP(_2025teamgamelogs[[#This Row],[TEAM_NAME]], LEAGUE_AVERAGES!$K$14:$M$43, 3, FALSE)</f>
        <v>0.58586037801226176</v>
      </c>
    </row>
    <row r="138" spans="1:73" x14ac:dyDescent="0.2">
      <c r="A138" t="s">
        <v>59</v>
      </c>
      <c r="B138">
        <v>1610612762</v>
      </c>
      <c r="C138" t="s">
        <v>125</v>
      </c>
      <c r="D138" t="s">
        <v>126</v>
      </c>
      <c r="E138">
        <v>22400130</v>
      </c>
      <c r="F138" s="1">
        <v>45596</v>
      </c>
      <c r="G138" t="s">
        <v>255</v>
      </c>
      <c r="H138" t="s">
        <v>70</v>
      </c>
      <c r="I138">
        <v>48</v>
      </c>
      <c r="J138">
        <v>32</v>
      </c>
      <c r="K138">
        <v>82</v>
      </c>
      <c r="L138">
        <v>0.39</v>
      </c>
      <c r="M138">
        <v>7</v>
      </c>
      <c r="N138">
        <v>32</v>
      </c>
      <c r="O138">
        <v>0.219</v>
      </c>
      <c r="P138">
        <v>17</v>
      </c>
      <c r="Q138">
        <v>19</v>
      </c>
      <c r="R138">
        <v>0.89500000000000002</v>
      </c>
      <c r="S138">
        <v>15</v>
      </c>
      <c r="T138">
        <v>38</v>
      </c>
      <c r="U138">
        <v>53</v>
      </c>
      <c r="V138">
        <v>19</v>
      </c>
      <c r="W138">
        <v>26</v>
      </c>
      <c r="X138">
        <v>6</v>
      </c>
      <c r="Y138">
        <v>6</v>
      </c>
      <c r="Z138">
        <v>7</v>
      </c>
      <c r="AA138">
        <v>19</v>
      </c>
      <c r="AB138">
        <v>17</v>
      </c>
      <c r="AC138">
        <v>88</v>
      </c>
      <c r="AD138">
        <v>-18</v>
      </c>
      <c r="AE138">
        <v>1</v>
      </c>
      <c r="AF138">
        <v>1231</v>
      </c>
      <c r="AG138">
        <v>1231</v>
      </c>
      <c r="AH138">
        <v>1231</v>
      </c>
      <c r="AI138">
        <v>121</v>
      </c>
      <c r="AJ138">
        <v>2370</v>
      </c>
      <c r="AK138">
        <v>2022</v>
      </c>
      <c r="AL138">
        <v>2289</v>
      </c>
      <c r="AM138">
        <v>2338</v>
      </c>
      <c r="AN138">
        <v>1863</v>
      </c>
      <c r="AO138">
        <v>2368</v>
      </c>
      <c r="AP138">
        <v>1052</v>
      </c>
      <c r="AQ138">
        <v>1458</v>
      </c>
      <c r="AR138">
        <v>284</v>
      </c>
      <c r="AS138">
        <v>332</v>
      </c>
      <c r="AT138">
        <v>377</v>
      </c>
      <c r="AU138">
        <v>209</v>
      </c>
      <c r="AV138">
        <v>2257</v>
      </c>
      <c r="AW138">
        <v>2444</v>
      </c>
      <c r="AX138">
        <v>1702</v>
      </c>
      <c r="AY138">
        <v>560</v>
      </c>
      <c r="AZ138">
        <v>1902</v>
      </c>
      <c r="BA138">
        <v>1258</v>
      </c>
      <c r="BB138">
        <v>1444</v>
      </c>
      <c r="BC138">
        <v>2411</v>
      </c>
      <c r="BD138">
        <v>2149</v>
      </c>
      <c r="BE138">
        <v>1</v>
      </c>
      <c r="BF138" t="s">
        <v>64</v>
      </c>
      <c r="BG138" t="s">
        <v>65</v>
      </c>
      <c r="BH138" t="s">
        <v>66</v>
      </c>
      <c r="BI138" s="4">
        <f xml:space="preserve"> _2025teamgamelogs[[#This Row],[FGA]] + (0.44 * _2025teamgamelogs[[#This Row],[FTA]]) + _2025teamgamelogs[[#This Row],[TOV]] - _2025teamgamelogs[[#This Row],[OREB]]</f>
        <v>101.36</v>
      </c>
      <c r="BJ138" s="3">
        <f>_2025teamgamelogs[[#This Row],[TOV]]/_2025teamgamelogs[[#This Row],[POSSESIONS]]</f>
        <v>0.25651144435674822</v>
      </c>
      <c r="BK138" s="4">
        <f>_2025teamgamelogs[[#This Row],[PTS]]/_2025teamgamelogs[[#This Row],[POSSESIONS]]</f>
        <v>0.86819258089976326</v>
      </c>
      <c r="BL138" s="4">
        <f xml:space="preserve"> 100 * _2025teamgamelogs[[#This Row],[POINTS_PER_POSSESSION]]</f>
        <v>86.81925808997633</v>
      </c>
      <c r="BM138" s="4">
        <f xml:space="preserve"> _2025teamgamelogs[[#This Row],[POSSESIONS]] / (_2025teamgamelogs[[#This Row],[MIN]]/48)</f>
        <v>101.36</v>
      </c>
      <c r="BN138" s="3">
        <f>_2025teamgamelogs[[#This Row],[PTS]] / (2 * (_2025teamgamelogs[[#This Row],[FGA]] + 0.44 * _2025teamgamelogs[[#This Row],[FTA]]))</f>
        <v>0.48694112439132359</v>
      </c>
      <c r="BO138" s="4">
        <f>VLOOKUP(_2025teamgamelogs[[#This Row],[MONTH]], LEAGUE_AVERAGES!$A$2:$B$8, 2, FALSE)</f>
        <v>109.7087350947031</v>
      </c>
      <c r="BP138" s="5">
        <f>VLOOKUP(_2025teamgamelogs[[#This Row],[TEAM_NAME]], LEAGUE_AVERAGES!$A$14:$C$43, 2, FALSE)</f>
        <v>0.36446341463414633</v>
      </c>
      <c r="BQ138" s="5">
        <f>VLOOKUP(_2025teamgamelogs[[#This Row],[TEAM_NAME]], LEAGUE_AVERAGES!$A$14:$C$43, 3, FALSE)</f>
        <v>0.3413170731707319</v>
      </c>
      <c r="BR138" s="5">
        <f>VLOOKUP(_2025teamgamelogs[[#This Row],[TEAM_NAME]], LEAGUE_AVERAGES!$F$14:$H$43, 2, FALSE)</f>
        <v>0.4583902439024391</v>
      </c>
      <c r="BS138" s="5">
        <f>VLOOKUP(_2025teamgamelogs[[#This Row],[TEAM_NAME]], LEAGUE_AVERAGES!$F$14:$H$43, 3, FALSE)</f>
        <v>0.45390243902439031</v>
      </c>
      <c r="BT138" s="5">
        <f>VLOOKUP(_2025teamgamelogs[[#This Row],[TEAM_NAME]], LEAGUE_AVERAGES!$K$14:$M$43, 2, FALSE)</f>
        <v>0.57104853563970659</v>
      </c>
      <c r="BU138" s="5">
        <f>VLOOKUP(_2025teamgamelogs[[#This Row],[TEAM_NAME]], LEAGUE_AVERAGES!$K$14:$M$43, 3, FALSE)</f>
        <v>0.56826296147062372</v>
      </c>
    </row>
    <row r="139" spans="1:73" x14ac:dyDescent="0.2">
      <c r="A139" t="s">
        <v>59</v>
      </c>
      <c r="B139">
        <v>1610612745</v>
      </c>
      <c r="C139" t="s">
        <v>104</v>
      </c>
      <c r="D139" t="s">
        <v>105</v>
      </c>
      <c r="E139">
        <v>22400129</v>
      </c>
      <c r="F139" s="1">
        <v>45596</v>
      </c>
      <c r="G139" t="s">
        <v>256</v>
      </c>
      <c r="H139" t="s">
        <v>63</v>
      </c>
      <c r="I139">
        <v>48</v>
      </c>
      <c r="J139">
        <v>40</v>
      </c>
      <c r="K139">
        <v>97</v>
      </c>
      <c r="L139">
        <v>0.41199999999999998</v>
      </c>
      <c r="M139">
        <v>8</v>
      </c>
      <c r="N139">
        <v>34</v>
      </c>
      <c r="O139">
        <v>0.23499999999999999</v>
      </c>
      <c r="P139">
        <v>20</v>
      </c>
      <c r="Q139">
        <v>27</v>
      </c>
      <c r="R139">
        <v>0.74099999999999999</v>
      </c>
      <c r="S139">
        <v>18</v>
      </c>
      <c r="T139">
        <v>32</v>
      </c>
      <c r="U139">
        <v>50</v>
      </c>
      <c r="V139">
        <v>21</v>
      </c>
      <c r="W139">
        <v>10</v>
      </c>
      <c r="X139">
        <v>4</v>
      </c>
      <c r="Y139">
        <v>4</v>
      </c>
      <c r="Z139">
        <v>7</v>
      </c>
      <c r="AA139">
        <v>20</v>
      </c>
      <c r="AB139">
        <v>27</v>
      </c>
      <c r="AC139">
        <v>108</v>
      </c>
      <c r="AD139">
        <v>6</v>
      </c>
      <c r="AE139">
        <v>1</v>
      </c>
      <c r="AF139">
        <v>1</v>
      </c>
      <c r="AG139">
        <v>1</v>
      </c>
      <c r="AH139">
        <v>1</v>
      </c>
      <c r="AI139">
        <v>121</v>
      </c>
      <c r="AJ139">
        <v>1438</v>
      </c>
      <c r="AK139">
        <v>324</v>
      </c>
      <c r="AL139">
        <v>2074</v>
      </c>
      <c r="AM139">
        <v>2251</v>
      </c>
      <c r="AN139">
        <v>1627</v>
      </c>
      <c r="AO139">
        <v>2322</v>
      </c>
      <c r="AP139">
        <v>623</v>
      </c>
      <c r="AQ139">
        <v>471</v>
      </c>
      <c r="AR139">
        <v>1641</v>
      </c>
      <c r="AS139">
        <v>100</v>
      </c>
      <c r="AT139">
        <v>1307</v>
      </c>
      <c r="AU139">
        <v>427</v>
      </c>
      <c r="AV139">
        <v>2031</v>
      </c>
      <c r="AW139">
        <v>264</v>
      </c>
      <c r="AX139">
        <v>2190</v>
      </c>
      <c r="AY139">
        <v>1274</v>
      </c>
      <c r="AZ139">
        <v>1902</v>
      </c>
      <c r="BA139">
        <v>1491</v>
      </c>
      <c r="BB139">
        <v>59</v>
      </c>
      <c r="BC139">
        <v>1616</v>
      </c>
      <c r="BD139">
        <v>854</v>
      </c>
      <c r="BE139">
        <v>1</v>
      </c>
      <c r="BF139" t="s">
        <v>71</v>
      </c>
      <c r="BG139" t="s">
        <v>65</v>
      </c>
      <c r="BH139" t="s">
        <v>66</v>
      </c>
      <c r="BI139" s="4">
        <f xml:space="preserve"> _2025teamgamelogs[[#This Row],[FGA]] + (0.44 * _2025teamgamelogs[[#This Row],[FTA]]) + _2025teamgamelogs[[#This Row],[TOV]] - _2025teamgamelogs[[#This Row],[OREB]]</f>
        <v>100.88</v>
      </c>
      <c r="BJ139" s="3">
        <f>_2025teamgamelogs[[#This Row],[TOV]]/_2025teamgamelogs[[#This Row],[POSSESIONS]]</f>
        <v>9.9127676447264085E-2</v>
      </c>
      <c r="BK139" s="4">
        <f>_2025teamgamelogs[[#This Row],[PTS]]/_2025teamgamelogs[[#This Row],[POSSESIONS]]</f>
        <v>1.070578905630452</v>
      </c>
      <c r="BL139" s="4">
        <f xml:space="preserve"> 100 * _2025teamgamelogs[[#This Row],[POINTS_PER_POSSESSION]]</f>
        <v>107.05789056304521</v>
      </c>
      <c r="BM139" s="4">
        <f xml:space="preserve"> _2025teamgamelogs[[#This Row],[POSSESIONS]] / (_2025teamgamelogs[[#This Row],[MIN]]/48)</f>
        <v>100.88</v>
      </c>
      <c r="BN139" s="3">
        <f>_2025teamgamelogs[[#This Row],[PTS]] / (2 * (_2025teamgamelogs[[#This Row],[FGA]] + 0.44 * _2025teamgamelogs[[#This Row],[FTA]]))</f>
        <v>0.49595885378398241</v>
      </c>
      <c r="BO139" s="4">
        <f>VLOOKUP(_2025teamgamelogs[[#This Row],[MONTH]], LEAGUE_AVERAGES!$A$2:$B$8, 2, FALSE)</f>
        <v>109.7087350947031</v>
      </c>
      <c r="BP139" s="5">
        <f>VLOOKUP(_2025teamgamelogs[[#This Row],[TEAM_NAME]], LEAGUE_AVERAGES!$A$14:$C$43, 2, FALSE)</f>
        <v>0.35034146341463424</v>
      </c>
      <c r="BQ139" s="5">
        <f>VLOOKUP(_2025teamgamelogs[[#This Row],[TEAM_NAME]], LEAGUE_AVERAGES!$A$14:$C$43, 3, FALSE)</f>
        <v>0.35473170731707321</v>
      </c>
      <c r="BR139" s="5">
        <f>VLOOKUP(_2025teamgamelogs[[#This Row],[TEAM_NAME]], LEAGUE_AVERAGES!$F$14:$H$43, 2, FALSE)</f>
        <v>0.45260975609756104</v>
      </c>
      <c r="BS139" s="5">
        <f>VLOOKUP(_2025teamgamelogs[[#This Row],[TEAM_NAME]], LEAGUE_AVERAGES!$F$14:$H$43, 3, FALSE)</f>
        <v>0.45763414634146338</v>
      </c>
      <c r="BT139" s="5">
        <f>VLOOKUP(_2025teamgamelogs[[#This Row],[TEAM_NAME]], LEAGUE_AVERAGES!$K$14:$M$43, 2, FALSE)</f>
        <v>0.55103752047014554</v>
      </c>
      <c r="BU139" s="5">
        <f>VLOOKUP(_2025teamgamelogs[[#This Row],[TEAM_NAME]], LEAGUE_AVERAGES!$K$14:$M$43, 3, FALSE)</f>
        <v>0.55544482411316332</v>
      </c>
    </row>
    <row r="140" spans="1:73" x14ac:dyDescent="0.2">
      <c r="A140" t="s">
        <v>59</v>
      </c>
      <c r="B140">
        <v>1610612763</v>
      </c>
      <c r="C140" t="s">
        <v>128</v>
      </c>
      <c r="D140" t="s">
        <v>129</v>
      </c>
      <c r="E140">
        <v>22400128</v>
      </c>
      <c r="F140" s="1">
        <v>45596</v>
      </c>
      <c r="G140" t="s">
        <v>257</v>
      </c>
      <c r="H140" t="s">
        <v>63</v>
      </c>
      <c r="I140">
        <v>48</v>
      </c>
      <c r="J140">
        <v>43</v>
      </c>
      <c r="K140">
        <v>82</v>
      </c>
      <c r="L140">
        <v>0.52400000000000002</v>
      </c>
      <c r="M140">
        <v>8</v>
      </c>
      <c r="N140">
        <v>28</v>
      </c>
      <c r="O140">
        <v>0.28599999999999998</v>
      </c>
      <c r="P140">
        <v>28</v>
      </c>
      <c r="Q140">
        <v>31</v>
      </c>
      <c r="R140">
        <v>0.90300000000000002</v>
      </c>
      <c r="S140">
        <v>7</v>
      </c>
      <c r="T140">
        <v>49</v>
      </c>
      <c r="U140">
        <v>56</v>
      </c>
      <c r="V140">
        <v>26</v>
      </c>
      <c r="W140">
        <v>17</v>
      </c>
      <c r="X140">
        <v>6</v>
      </c>
      <c r="Y140">
        <v>3</v>
      </c>
      <c r="Z140">
        <v>4</v>
      </c>
      <c r="AA140">
        <v>21</v>
      </c>
      <c r="AB140">
        <v>27</v>
      </c>
      <c r="AC140">
        <v>122</v>
      </c>
      <c r="AD140">
        <v>23</v>
      </c>
      <c r="AE140">
        <v>1</v>
      </c>
      <c r="AF140">
        <v>1</v>
      </c>
      <c r="AG140">
        <v>1</v>
      </c>
      <c r="AH140">
        <v>1</v>
      </c>
      <c r="AI140">
        <v>121</v>
      </c>
      <c r="AJ140">
        <v>866</v>
      </c>
      <c r="AK140">
        <v>2022</v>
      </c>
      <c r="AL140">
        <v>357</v>
      </c>
      <c r="AM140">
        <v>2251</v>
      </c>
      <c r="AN140">
        <v>2228</v>
      </c>
      <c r="AO140">
        <v>2019</v>
      </c>
      <c r="AP140">
        <v>75</v>
      </c>
      <c r="AQ140">
        <v>202</v>
      </c>
      <c r="AR140">
        <v>243</v>
      </c>
      <c r="AS140">
        <v>2024</v>
      </c>
      <c r="AT140">
        <v>9</v>
      </c>
      <c r="AU140">
        <v>99</v>
      </c>
      <c r="AV140">
        <v>1195</v>
      </c>
      <c r="AW140">
        <v>1759</v>
      </c>
      <c r="AX140">
        <v>1702</v>
      </c>
      <c r="AY140">
        <v>1712</v>
      </c>
      <c r="AZ140">
        <v>750</v>
      </c>
      <c r="BA140">
        <v>1694</v>
      </c>
      <c r="BB140">
        <v>59</v>
      </c>
      <c r="BC140">
        <v>609</v>
      </c>
      <c r="BD140">
        <v>168</v>
      </c>
      <c r="BE140">
        <v>1</v>
      </c>
      <c r="BF140" t="s">
        <v>64</v>
      </c>
      <c r="BG140" t="s">
        <v>65</v>
      </c>
      <c r="BH140" t="s">
        <v>66</v>
      </c>
      <c r="BI140" s="4">
        <f xml:space="preserve"> _2025teamgamelogs[[#This Row],[FGA]] + (0.44 * _2025teamgamelogs[[#This Row],[FTA]]) + _2025teamgamelogs[[#This Row],[TOV]] - _2025teamgamelogs[[#This Row],[OREB]]</f>
        <v>105.64</v>
      </c>
      <c r="BJ140" s="3">
        <f>_2025teamgamelogs[[#This Row],[TOV]]/_2025teamgamelogs[[#This Row],[POSSESIONS]]</f>
        <v>0.16092389246497538</v>
      </c>
      <c r="BK140" s="4">
        <f>_2025teamgamelogs[[#This Row],[PTS]]/_2025teamgamelogs[[#This Row],[POSSESIONS]]</f>
        <v>1.1548655812192352</v>
      </c>
      <c r="BL140" s="4">
        <f xml:space="preserve"> 100 * _2025teamgamelogs[[#This Row],[POINTS_PER_POSSESSION]]</f>
        <v>115.48655812192352</v>
      </c>
      <c r="BM140" s="4">
        <f xml:space="preserve"> _2025teamgamelogs[[#This Row],[POSSESIONS]] / (_2025teamgamelogs[[#This Row],[MIN]]/48)</f>
        <v>105.64</v>
      </c>
      <c r="BN140" s="3">
        <f>_2025teamgamelogs[[#This Row],[PTS]] / (2 * (_2025teamgamelogs[[#This Row],[FGA]] + 0.44 * _2025teamgamelogs[[#This Row],[FTA]]))</f>
        <v>0.63780844834797157</v>
      </c>
      <c r="BO140" s="4">
        <f>VLOOKUP(_2025teamgamelogs[[#This Row],[MONTH]], LEAGUE_AVERAGES!$A$2:$B$8, 2, FALSE)</f>
        <v>109.7087350947031</v>
      </c>
      <c r="BP140" s="5">
        <f>VLOOKUP(_2025teamgamelogs[[#This Row],[TEAM_NAME]], LEAGUE_AVERAGES!$A$14:$C$43, 2, FALSE)</f>
        <v>0.36546341463414628</v>
      </c>
      <c r="BQ140" s="5">
        <f>VLOOKUP(_2025teamgamelogs[[#This Row],[TEAM_NAME]], LEAGUE_AVERAGES!$A$14:$C$43, 3, FALSE)</f>
        <v>0.36639024390243902</v>
      </c>
      <c r="BR140" s="5">
        <f>VLOOKUP(_2025teamgamelogs[[#This Row],[TEAM_NAME]], LEAGUE_AVERAGES!$F$14:$H$43, 2, FALSE)</f>
        <v>0.48997560975609772</v>
      </c>
      <c r="BS140" s="5">
        <f>VLOOKUP(_2025teamgamelogs[[#This Row],[TEAM_NAME]], LEAGUE_AVERAGES!$F$14:$H$43, 3, FALSE)</f>
        <v>0.46951219512195119</v>
      </c>
      <c r="BT140" s="5">
        <f>VLOOKUP(_2025teamgamelogs[[#This Row],[TEAM_NAME]], LEAGUE_AVERAGES!$K$14:$M$43, 2, FALSE)</f>
        <v>0.59919613060605748</v>
      </c>
      <c r="BU140" s="5">
        <f>VLOOKUP(_2025teamgamelogs[[#This Row],[TEAM_NAME]], LEAGUE_AVERAGES!$K$14:$M$43, 3, FALSE)</f>
        <v>0.57758119053457602</v>
      </c>
    </row>
    <row r="141" spans="1:73" x14ac:dyDescent="0.2">
      <c r="A141" t="s">
        <v>59</v>
      </c>
      <c r="B141">
        <v>1610612759</v>
      </c>
      <c r="C141" t="s">
        <v>145</v>
      </c>
      <c r="D141" t="s">
        <v>146</v>
      </c>
      <c r="E141">
        <v>22400130</v>
      </c>
      <c r="F141" s="1">
        <v>45596</v>
      </c>
      <c r="G141" t="s">
        <v>258</v>
      </c>
      <c r="H141" t="s">
        <v>63</v>
      </c>
      <c r="I141">
        <v>48</v>
      </c>
      <c r="J141">
        <v>38</v>
      </c>
      <c r="K141">
        <v>92</v>
      </c>
      <c r="L141">
        <v>0.41299999999999998</v>
      </c>
      <c r="M141">
        <v>12</v>
      </c>
      <c r="N141">
        <v>43</v>
      </c>
      <c r="O141">
        <v>0.27900000000000003</v>
      </c>
      <c r="P141">
        <v>18</v>
      </c>
      <c r="Q141">
        <v>23</v>
      </c>
      <c r="R141">
        <v>0.78300000000000003</v>
      </c>
      <c r="S141">
        <v>11</v>
      </c>
      <c r="T141">
        <v>31</v>
      </c>
      <c r="U141">
        <v>42</v>
      </c>
      <c r="V141">
        <v>25</v>
      </c>
      <c r="W141">
        <v>11</v>
      </c>
      <c r="X141">
        <v>17</v>
      </c>
      <c r="Y141">
        <v>7</v>
      </c>
      <c r="Z141">
        <v>6</v>
      </c>
      <c r="AA141">
        <v>17</v>
      </c>
      <c r="AB141">
        <v>19</v>
      </c>
      <c r="AC141">
        <v>106</v>
      </c>
      <c r="AD141">
        <v>18</v>
      </c>
      <c r="AE141">
        <v>1</v>
      </c>
      <c r="AF141">
        <v>1</v>
      </c>
      <c r="AG141">
        <v>1</v>
      </c>
      <c r="AH141">
        <v>1</v>
      </c>
      <c r="AI141">
        <v>121</v>
      </c>
      <c r="AJ141">
        <v>1796</v>
      </c>
      <c r="AK141">
        <v>768</v>
      </c>
      <c r="AL141">
        <v>2061</v>
      </c>
      <c r="AM141">
        <v>1413</v>
      </c>
      <c r="AN141">
        <v>471</v>
      </c>
      <c r="AO141">
        <v>2084</v>
      </c>
      <c r="AP141">
        <v>889</v>
      </c>
      <c r="AQ141">
        <v>899</v>
      </c>
      <c r="AR141">
        <v>1256</v>
      </c>
      <c r="AS141">
        <v>1051</v>
      </c>
      <c r="AT141">
        <v>1488</v>
      </c>
      <c r="AU141">
        <v>1443</v>
      </c>
      <c r="AV141">
        <v>1358</v>
      </c>
      <c r="AW141">
        <v>429</v>
      </c>
      <c r="AX141">
        <v>10</v>
      </c>
      <c r="AY141">
        <v>346</v>
      </c>
      <c r="AZ141">
        <v>1573</v>
      </c>
      <c r="BA141">
        <v>792</v>
      </c>
      <c r="BB141">
        <v>971</v>
      </c>
      <c r="BC141">
        <v>1723</v>
      </c>
      <c r="BD141">
        <v>287</v>
      </c>
      <c r="BE141">
        <v>1</v>
      </c>
      <c r="BF141" t="s">
        <v>71</v>
      </c>
      <c r="BG141" t="s">
        <v>65</v>
      </c>
      <c r="BH141" t="s">
        <v>66</v>
      </c>
      <c r="BI141" s="4">
        <f xml:space="preserve"> _2025teamgamelogs[[#This Row],[FGA]] + (0.44 * _2025teamgamelogs[[#This Row],[FTA]]) + _2025teamgamelogs[[#This Row],[TOV]] - _2025teamgamelogs[[#This Row],[OREB]]</f>
        <v>102.12</v>
      </c>
      <c r="BJ141" s="3">
        <f>_2025teamgamelogs[[#This Row],[TOV]]/_2025teamgamelogs[[#This Row],[POSSESIONS]]</f>
        <v>0.10771641206423814</v>
      </c>
      <c r="BK141" s="4">
        <f>_2025teamgamelogs[[#This Row],[PTS]]/_2025teamgamelogs[[#This Row],[POSSESIONS]]</f>
        <v>1.0379945162553859</v>
      </c>
      <c r="BL141" s="4">
        <f xml:space="preserve"> 100 * _2025teamgamelogs[[#This Row],[POINTS_PER_POSSESSION]]</f>
        <v>103.79945162553858</v>
      </c>
      <c r="BM141" s="4">
        <f xml:space="preserve"> _2025teamgamelogs[[#This Row],[POSSESIONS]] / (_2025teamgamelogs[[#This Row],[MIN]]/48)</f>
        <v>102.12</v>
      </c>
      <c r="BN141" s="3">
        <f>_2025teamgamelogs[[#This Row],[PTS]] / (2 * (_2025teamgamelogs[[#This Row],[FGA]] + 0.44 * _2025teamgamelogs[[#This Row],[FTA]]))</f>
        <v>0.51899725812769293</v>
      </c>
      <c r="BO141" s="4">
        <f>VLOOKUP(_2025teamgamelogs[[#This Row],[MONTH]], LEAGUE_AVERAGES!$A$2:$B$8, 2, FALSE)</f>
        <v>109.7087350947031</v>
      </c>
      <c r="BP141" s="5">
        <f>VLOOKUP(_2025teamgamelogs[[#This Row],[TEAM_NAME]], LEAGUE_AVERAGES!$A$14:$C$43, 2, FALSE)</f>
        <v>0.36502500000000004</v>
      </c>
      <c r="BQ141" s="5">
        <f>VLOOKUP(_2025teamgamelogs[[#This Row],[TEAM_NAME]], LEAGUE_AVERAGES!$A$14:$C$43, 3, FALSE)</f>
        <v>0.35016666666666663</v>
      </c>
      <c r="BR141" s="5">
        <f>VLOOKUP(_2025teamgamelogs[[#This Row],[TEAM_NAME]], LEAGUE_AVERAGES!$F$14:$H$43, 2, FALSE)</f>
        <v>0.47877500000000017</v>
      </c>
      <c r="BS141" s="5">
        <f>VLOOKUP(_2025teamgamelogs[[#This Row],[TEAM_NAME]], LEAGUE_AVERAGES!$F$14:$H$43, 3, FALSE)</f>
        <v>0.45407142857142868</v>
      </c>
      <c r="BT141" s="5">
        <f>VLOOKUP(_2025teamgamelogs[[#This Row],[TEAM_NAME]], LEAGUE_AVERAGES!$K$14:$M$43, 2, FALSE)</f>
        <v>0.59112459331758582</v>
      </c>
      <c r="BU141" s="5">
        <f>VLOOKUP(_2025teamgamelogs[[#This Row],[TEAM_NAME]], LEAGUE_AVERAGES!$K$14:$M$43, 3, FALSE)</f>
        <v>0.56254759440180246</v>
      </c>
    </row>
    <row r="142" spans="1:73" x14ac:dyDescent="0.2">
      <c r="A142" t="s">
        <v>59</v>
      </c>
      <c r="B142">
        <v>1610612746</v>
      </c>
      <c r="C142" t="s">
        <v>131</v>
      </c>
      <c r="D142" t="s">
        <v>132</v>
      </c>
      <c r="E142">
        <v>22400131</v>
      </c>
      <c r="F142" s="1">
        <v>45596</v>
      </c>
      <c r="G142" t="s">
        <v>133</v>
      </c>
      <c r="H142" t="s">
        <v>70</v>
      </c>
      <c r="I142">
        <v>48</v>
      </c>
      <c r="J142">
        <v>45</v>
      </c>
      <c r="K142">
        <v>93</v>
      </c>
      <c r="L142">
        <v>0.48399999999999999</v>
      </c>
      <c r="M142">
        <v>12</v>
      </c>
      <c r="N142">
        <v>35</v>
      </c>
      <c r="O142">
        <v>0.34300000000000003</v>
      </c>
      <c r="P142">
        <v>17</v>
      </c>
      <c r="Q142">
        <v>21</v>
      </c>
      <c r="R142">
        <v>0.81</v>
      </c>
      <c r="S142">
        <v>15</v>
      </c>
      <c r="T142">
        <v>33</v>
      </c>
      <c r="U142">
        <v>48</v>
      </c>
      <c r="V142">
        <v>27</v>
      </c>
      <c r="W142">
        <v>14</v>
      </c>
      <c r="X142">
        <v>8</v>
      </c>
      <c r="Y142">
        <v>8</v>
      </c>
      <c r="Z142">
        <v>4</v>
      </c>
      <c r="AA142">
        <v>22</v>
      </c>
      <c r="AB142">
        <v>20</v>
      </c>
      <c r="AC142">
        <v>119</v>
      </c>
      <c r="AD142">
        <v>-6</v>
      </c>
      <c r="AE142">
        <v>1</v>
      </c>
      <c r="AF142">
        <v>1231</v>
      </c>
      <c r="AG142">
        <v>1231</v>
      </c>
      <c r="AH142">
        <v>1231</v>
      </c>
      <c r="AI142">
        <v>121</v>
      </c>
      <c r="AJ142">
        <v>564</v>
      </c>
      <c r="AK142">
        <v>664</v>
      </c>
      <c r="AL142">
        <v>926</v>
      </c>
      <c r="AM142">
        <v>1413</v>
      </c>
      <c r="AN142">
        <v>1495</v>
      </c>
      <c r="AO142">
        <v>1391</v>
      </c>
      <c r="AP142">
        <v>1052</v>
      </c>
      <c r="AQ142">
        <v>1164</v>
      </c>
      <c r="AR142">
        <v>957</v>
      </c>
      <c r="AS142">
        <v>332</v>
      </c>
      <c r="AT142">
        <v>1131</v>
      </c>
      <c r="AU142">
        <v>604</v>
      </c>
      <c r="AV142">
        <v>1013</v>
      </c>
      <c r="AW142">
        <v>1092</v>
      </c>
      <c r="AX142">
        <v>1073</v>
      </c>
      <c r="AY142">
        <v>187</v>
      </c>
      <c r="AZ142">
        <v>750</v>
      </c>
      <c r="BA142">
        <v>1887</v>
      </c>
      <c r="BB142">
        <v>767</v>
      </c>
      <c r="BC142">
        <v>798</v>
      </c>
      <c r="BD142">
        <v>1540</v>
      </c>
      <c r="BE142">
        <v>1</v>
      </c>
      <c r="BF142" t="s">
        <v>64</v>
      </c>
      <c r="BG142" t="s">
        <v>65</v>
      </c>
      <c r="BH142" t="s">
        <v>66</v>
      </c>
      <c r="BI142" s="4">
        <f xml:space="preserve"> _2025teamgamelogs[[#This Row],[FGA]] + (0.44 * _2025teamgamelogs[[#This Row],[FTA]]) + _2025teamgamelogs[[#This Row],[TOV]] - _2025teamgamelogs[[#This Row],[OREB]]</f>
        <v>101.24</v>
      </c>
      <c r="BJ142" s="3">
        <f>_2025teamgamelogs[[#This Row],[TOV]]/_2025teamgamelogs[[#This Row],[POSSESIONS]]</f>
        <v>0.1382852627419992</v>
      </c>
      <c r="BK142" s="4">
        <f>_2025teamgamelogs[[#This Row],[PTS]]/_2025teamgamelogs[[#This Row],[POSSESIONS]]</f>
        <v>1.1754247333069934</v>
      </c>
      <c r="BL142" s="4">
        <f xml:space="preserve"> 100 * _2025teamgamelogs[[#This Row],[POINTS_PER_POSSESSION]]</f>
        <v>117.54247333069934</v>
      </c>
      <c r="BM142" s="4">
        <f xml:space="preserve"> _2025teamgamelogs[[#This Row],[POSSESIONS]] / (_2025teamgamelogs[[#This Row],[MIN]]/48)</f>
        <v>101.24</v>
      </c>
      <c r="BN142" s="3">
        <f>_2025teamgamelogs[[#This Row],[PTS]] / (2 * (_2025teamgamelogs[[#This Row],[FGA]] + 0.44 * _2025teamgamelogs[[#This Row],[FTA]]))</f>
        <v>0.58196400625978095</v>
      </c>
      <c r="BO142" s="4">
        <f>VLOOKUP(_2025teamgamelogs[[#This Row],[MONTH]], LEAGUE_AVERAGES!$A$2:$B$8, 2, FALSE)</f>
        <v>109.7087350947031</v>
      </c>
      <c r="BP142" s="5">
        <f>VLOOKUP(_2025teamgamelogs[[#This Row],[TEAM_NAME]], LEAGUE_AVERAGES!$A$14:$C$43, 2, FALSE)</f>
        <v>0.38978048780487806</v>
      </c>
      <c r="BQ142" s="5">
        <f>VLOOKUP(_2025teamgamelogs[[#This Row],[TEAM_NAME]], LEAGUE_AVERAGES!$A$14:$C$43, 3, FALSE)</f>
        <v>0.36475609756097566</v>
      </c>
      <c r="BR142" s="5">
        <f>VLOOKUP(_2025teamgamelogs[[#This Row],[TEAM_NAME]], LEAGUE_AVERAGES!$F$14:$H$43, 2, FALSE)</f>
        <v>0.49036585365853652</v>
      </c>
      <c r="BS142" s="5">
        <f>VLOOKUP(_2025teamgamelogs[[#This Row],[TEAM_NAME]], LEAGUE_AVERAGES!$F$14:$H$43, 3, FALSE)</f>
        <v>0.47582926829268285</v>
      </c>
      <c r="BT142" s="5">
        <f>VLOOKUP(_2025teamgamelogs[[#This Row],[TEAM_NAME]], LEAGUE_AVERAGES!$K$14:$M$43, 2, FALSE)</f>
        <v>0.59895938905835644</v>
      </c>
      <c r="BU142" s="5">
        <f>VLOOKUP(_2025teamgamelogs[[#This Row],[TEAM_NAME]], LEAGUE_AVERAGES!$K$14:$M$43, 3, FALSE)</f>
        <v>0.58126724036545818</v>
      </c>
    </row>
    <row r="143" spans="1:73" x14ac:dyDescent="0.2">
      <c r="A143" t="s">
        <v>59</v>
      </c>
      <c r="B143">
        <v>1610612756</v>
      </c>
      <c r="C143" t="s">
        <v>80</v>
      </c>
      <c r="D143" t="s">
        <v>81</v>
      </c>
      <c r="E143">
        <v>22400131</v>
      </c>
      <c r="F143" s="1">
        <v>45596</v>
      </c>
      <c r="G143" t="s">
        <v>82</v>
      </c>
      <c r="H143" t="s">
        <v>63</v>
      </c>
      <c r="I143">
        <v>48</v>
      </c>
      <c r="J143">
        <v>42</v>
      </c>
      <c r="K143">
        <v>82</v>
      </c>
      <c r="L143">
        <v>0.51200000000000001</v>
      </c>
      <c r="M143">
        <v>18</v>
      </c>
      <c r="N143">
        <v>39</v>
      </c>
      <c r="O143">
        <v>0.46200000000000002</v>
      </c>
      <c r="P143">
        <v>23</v>
      </c>
      <c r="Q143">
        <v>28</v>
      </c>
      <c r="R143">
        <v>0.82099999999999995</v>
      </c>
      <c r="S143">
        <v>8</v>
      </c>
      <c r="T143">
        <v>31</v>
      </c>
      <c r="U143">
        <v>39</v>
      </c>
      <c r="V143">
        <v>29</v>
      </c>
      <c r="W143">
        <v>12</v>
      </c>
      <c r="X143">
        <v>12</v>
      </c>
      <c r="Y143">
        <v>4</v>
      </c>
      <c r="Z143">
        <v>8</v>
      </c>
      <c r="AA143">
        <v>20</v>
      </c>
      <c r="AB143">
        <v>22</v>
      </c>
      <c r="AC143">
        <v>125</v>
      </c>
      <c r="AD143">
        <v>6</v>
      </c>
      <c r="AE143">
        <v>1</v>
      </c>
      <c r="AF143">
        <v>1</v>
      </c>
      <c r="AG143">
        <v>1</v>
      </c>
      <c r="AH143">
        <v>1</v>
      </c>
      <c r="AI143">
        <v>121</v>
      </c>
      <c r="AJ143">
        <v>1068</v>
      </c>
      <c r="AK143">
        <v>2022</v>
      </c>
      <c r="AL143">
        <v>498</v>
      </c>
      <c r="AM143">
        <v>288</v>
      </c>
      <c r="AN143">
        <v>933</v>
      </c>
      <c r="AO143">
        <v>249</v>
      </c>
      <c r="AP143">
        <v>314</v>
      </c>
      <c r="AQ143">
        <v>377</v>
      </c>
      <c r="AR143">
        <v>844</v>
      </c>
      <c r="AS143">
        <v>1800</v>
      </c>
      <c r="AT143">
        <v>1488</v>
      </c>
      <c r="AU143">
        <v>1833</v>
      </c>
      <c r="AV143">
        <v>687</v>
      </c>
      <c r="AW143">
        <v>640</v>
      </c>
      <c r="AX143">
        <v>217</v>
      </c>
      <c r="AY143">
        <v>1274</v>
      </c>
      <c r="AZ143">
        <v>2116</v>
      </c>
      <c r="BA143">
        <v>1491</v>
      </c>
      <c r="BB143">
        <v>416</v>
      </c>
      <c r="BC143">
        <v>437</v>
      </c>
      <c r="BD143">
        <v>854</v>
      </c>
      <c r="BE143">
        <v>1</v>
      </c>
      <c r="BF143" t="s">
        <v>71</v>
      </c>
      <c r="BG143" t="s">
        <v>65</v>
      </c>
      <c r="BH143" t="s">
        <v>66</v>
      </c>
      <c r="BI143" s="4">
        <f xml:space="preserve"> _2025teamgamelogs[[#This Row],[FGA]] + (0.44 * _2025teamgamelogs[[#This Row],[FTA]]) + _2025teamgamelogs[[#This Row],[TOV]] - _2025teamgamelogs[[#This Row],[OREB]]</f>
        <v>98.32</v>
      </c>
      <c r="BJ143" s="3">
        <f>_2025teamgamelogs[[#This Row],[TOV]]/_2025teamgamelogs[[#This Row],[POSSESIONS]]</f>
        <v>0.12205044751830757</v>
      </c>
      <c r="BK143" s="4">
        <f>_2025teamgamelogs[[#This Row],[PTS]]/_2025teamgamelogs[[#This Row],[POSSESIONS]]</f>
        <v>1.271358828315704</v>
      </c>
      <c r="BL143" s="4">
        <f xml:space="preserve"> 100 * _2025teamgamelogs[[#This Row],[POINTS_PER_POSSESSION]]</f>
        <v>127.1358828315704</v>
      </c>
      <c r="BM143" s="4">
        <f xml:space="preserve"> _2025teamgamelogs[[#This Row],[POSSESIONS]] / (_2025teamgamelogs[[#This Row],[MIN]]/48)</f>
        <v>98.32</v>
      </c>
      <c r="BN143" s="3">
        <f>_2025teamgamelogs[[#This Row],[PTS]] / (2 * (_2025teamgamelogs[[#This Row],[FGA]] + 0.44 * _2025teamgamelogs[[#This Row],[FTA]]))</f>
        <v>0.66263782866836307</v>
      </c>
      <c r="BO143" s="4">
        <f>VLOOKUP(_2025teamgamelogs[[#This Row],[MONTH]], LEAGUE_AVERAGES!$A$2:$B$8, 2, FALSE)</f>
        <v>109.7087350947031</v>
      </c>
      <c r="BP143" s="5">
        <f>VLOOKUP(_2025teamgamelogs[[#This Row],[TEAM_NAME]], LEAGUE_AVERAGES!$A$14:$C$43, 2, FALSE)</f>
        <v>0.37692682926829268</v>
      </c>
      <c r="BQ143" s="5">
        <f>VLOOKUP(_2025teamgamelogs[[#This Row],[TEAM_NAME]], LEAGUE_AVERAGES!$A$14:$C$43, 3, FALSE)</f>
        <v>0.37741463414634141</v>
      </c>
      <c r="BR143" s="5">
        <f>VLOOKUP(_2025teamgamelogs[[#This Row],[TEAM_NAME]], LEAGUE_AVERAGES!$F$14:$H$43, 2, FALSE)</f>
        <v>0.4768536585365854</v>
      </c>
      <c r="BS143" s="5">
        <f>VLOOKUP(_2025teamgamelogs[[#This Row],[TEAM_NAME]], LEAGUE_AVERAGES!$F$14:$H$43, 3, FALSE)</f>
        <v>0.48056097560975608</v>
      </c>
      <c r="BT143" s="5">
        <f>VLOOKUP(_2025teamgamelogs[[#This Row],[TEAM_NAME]], LEAGUE_AVERAGES!$K$14:$M$43, 2, FALSE)</f>
        <v>0.59622840480117467</v>
      </c>
      <c r="BU143" s="5">
        <f>VLOOKUP(_2025teamgamelogs[[#This Row],[TEAM_NAME]], LEAGUE_AVERAGES!$K$14:$M$43, 3, FALSE)</f>
        <v>0.59682738613401276</v>
      </c>
    </row>
    <row r="144" spans="1:73" x14ac:dyDescent="0.2">
      <c r="A144" t="s">
        <v>59</v>
      </c>
      <c r="B144">
        <v>1610612761</v>
      </c>
      <c r="C144" t="s">
        <v>95</v>
      </c>
      <c r="D144" t="s">
        <v>96</v>
      </c>
      <c r="E144">
        <v>22400137</v>
      </c>
      <c r="F144" s="1">
        <v>45597</v>
      </c>
      <c r="G144" t="s">
        <v>259</v>
      </c>
      <c r="H144" t="s">
        <v>70</v>
      </c>
      <c r="I144">
        <v>48</v>
      </c>
      <c r="J144">
        <v>52</v>
      </c>
      <c r="K144">
        <v>107</v>
      </c>
      <c r="L144">
        <v>0.48599999999999999</v>
      </c>
      <c r="M144">
        <v>10</v>
      </c>
      <c r="N144">
        <v>35</v>
      </c>
      <c r="O144">
        <v>0.28599999999999998</v>
      </c>
      <c r="P144">
        <v>11</v>
      </c>
      <c r="Q144">
        <v>13</v>
      </c>
      <c r="R144">
        <v>0.84599999999999997</v>
      </c>
      <c r="S144">
        <v>15</v>
      </c>
      <c r="T144">
        <v>29</v>
      </c>
      <c r="U144">
        <v>44</v>
      </c>
      <c r="V144">
        <v>35</v>
      </c>
      <c r="W144">
        <v>11</v>
      </c>
      <c r="X144">
        <v>4</v>
      </c>
      <c r="Y144">
        <v>6</v>
      </c>
      <c r="Z144">
        <v>5</v>
      </c>
      <c r="AA144">
        <v>29</v>
      </c>
      <c r="AB144">
        <v>17</v>
      </c>
      <c r="AC144">
        <v>125</v>
      </c>
      <c r="AD144">
        <v>-6</v>
      </c>
      <c r="AE144">
        <v>1</v>
      </c>
      <c r="AF144">
        <v>1231</v>
      </c>
      <c r="AG144">
        <v>1231</v>
      </c>
      <c r="AH144">
        <v>1231</v>
      </c>
      <c r="AI144">
        <v>121</v>
      </c>
      <c r="AJ144">
        <v>64</v>
      </c>
      <c r="AK144">
        <v>21</v>
      </c>
      <c r="AL144">
        <v>902</v>
      </c>
      <c r="AM144">
        <v>1891</v>
      </c>
      <c r="AN144">
        <v>1495</v>
      </c>
      <c r="AO144">
        <v>2019</v>
      </c>
      <c r="AP144">
        <v>2028</v>
      </c>
      <c r="AQ144">
        <v>2188</v>
      </c>
      <c r="AR144">
        <v>605</v>
      </c>
      <c r="AS144">
        <v>332</v>
      </c>
      <c r="AT144">
        <v>1807</v>
      </c>
      <c r="AU144">
        <v>1127</v>
      </c>
      <c r="AV144">
        <v>132</v>
      </c>
      <c r="AW144">
        <v>429</v>
      </c>
      <c r="AX144">
        <v>2190</v>
      </c>
      <c r="AY144">
        <v>560</v>
      </c>
      <c r="AZ144">
        <v>1188</v>
      </c>
      <c r="BA144">
        <v>2422</v>
      </c>
      <c r="BB144">
        <v>1444</v>
      </c>
      <c r="BC144">
        <v>437</v>
      </c>
      <c r="BD144">
        <v>1540</v>
      </c>
      <c r="BE144">
        <v>1</v>
      </c>
      <c r="BF144" t="s">
        <v>64</v>
      </c>
      <c r="BG144" t="s">
        <v>65</v>
      </c>
      <c r="BH144" t="s">
        <v>260</v>
      </c>
      <c r="BI144" s="4">
        <f xml:space="preserve"> _2025teamgamelogs[[#This Row],[FGA]] + (0.44 * _2025teamgamelogs[[#This Row],[FTA]]) + _2025teamgamelogs[[#This Row],[TOV]] - _2025teamgamelogs[[#This Row],[OREB]]</f>
        <v>108.72</v>
      </c>
      <c r="BJ144" s="3">
        <f>_2025teamgamelogs[[#This Row],[TOV]]/_2025teamgamelogs[[#This Row],[POSSESIONS]]</f>
        <v>0.10117733627667402</v>
      </c>
      <c r="BK144" s="4">
        <f>_2025teamgamelogs[[#This Row],[PTS]]/_2025teamgamelogs[[#This Row],[POSSESIONS]]</f>
        <v>1.1497424576894775</v>
      </c>
      <c r="BL144" s="4">
        <f xml:space="preserve"> 100 * _2025teamgamelogs[[#This Row],[POINTS_PER_POSSESSION]]</f>
        <v>114.97424576894775</v>
      </c>
      <c r="BM144" s="4">
        <f xml:space="preserve"> _2025teamgamelogs[[#This Row],[POSSESIONS]] / (_2025teamgamelogs[[#This Row],[MIN]]/48)</f>
        <v>108.72</v>
      </c>
      <c r="BN144" s="3">
        <f>_2025teamgamelogs[[#This Row],[PTS]] / (2 * (_2025teamgamelogs[[#This Row],[FGA]] + 0.44 * _2025teamgamelogs[[#This Row],[FTA]]))</f>
        <v>0.55447125621007809</v>
      </c>
      <c r="BO144" s="4">
        <f>VLOOKUP(_2025teamgamelogs[[#This Row],[MONTH]], LEAGUE_AVERAGES!$A$2:$B$8, 2, FALSE)</f>
        <v>110.69176807777912</v>
      </c>
      <c r="BP144" s="5">
        <f>VLOOKUP(_2025teamgamelogs[[#This Row],[TEAM_NAME]], LEAGUE_AVERAGES!$A$14:$C$43, 2, FALSE)</f>
        <v>0.35443902439024388</v>
      </c>
      <c r="BQ144" s="5">
        <f>VLOOKUP(_2025teamgamelogs[[#This Row],[TEAM_NAME]], LEAGUE_AVERAGES!$A$14:$C$43, 3, FALSE)</f>
        <v>0.34512195121951217</v>
      </c>
      <c r="BR144" s="5">
        <f>VLOOKUP(_2025teamgamelogs[[#This Row],[TEAM_NAME]], LEAGUE_AVERAGES!$F$14:$H$43, 2, FALSE)</f>
        <v>0.46104878048780484</v>
      </c>
      <c r="BS144" s="5">
        <f>VLOOKUP(_2025teamgamelogs[[#This Row],[TEAM_NAME]], LEAGUE_AVERAGES!$F$14:$H$43, 3, FALSE)</f>
        <v>0.45834146341463411</v>
      </c>
      <c r="BT144" s="5">
        <f>VLOOKUP(_2025teamgamelogs[[#This Row],[TEAM_NAME]], LEAGUE_AVERAGES!$K$14:$M$43, 2, FALSE)</f>
        <v>0.55942918094792793</v>
      </c>
      <c r="BU144" s="5">
        <f>VLOOKUP(_2025teamgamelogs[[#This Row],[TEAM_NAME]], LEAGUE_AVERAGES!$K$14:$M$43, 3, FALSE)</f>
        <v>0.54979583097447959</v>
      </c>
    </row>
    <row r="145" spans="1:73" x14ac:dyDescent="0.2">
      <c r="A145" t="s">
        <v>59</v>
      </c>
      <c r="B145">
        <v>1610612738</v>
      </c>
      <c r="C145" t="s">
        <v>74</v>
      </c>
      <c r="D145" t="s">
        <v>75</v>
      </c>
      <c r="E145">
        <v>22400132</v>
      </c>
      <c r="F145" s="1">
        <v>45597</v>
      </c>
      <c r="G145" t="s">
        <v>261</v>
      </c>
      <c r="H145" t="s">
        <v>63</v>
      </c>
      <c r="I145">
        <v>48</v>
      </c>
      <c r="J145">
        <v>41</v>
      </c>
      <c r="K145">
        <v>86</v>
      </c>
      <c r="L145">
        <v>0.47699999999999998</v>
      </c>
      <c r="M145">
        <v>13</v>
      </c>
      <c r="N145">
        <v>42</v>
      </c>
      <c r="O145">
        <v>0.31</v>
      </c>
      <c r="P145">
        <v>29</v>
      </c>
      <c r="Q145">
        <v>35</v>
      </c>
      <c r="R145">
        <v>0.82899999999999996</v>
      </c>
      <c r="S145">
        <v>11</v>
      </c>
      <c r="T145">
        <v>30</v>
      </c>
      <c r="U145">
        <v>41</v>
      </c>
      <c r="V145">
        <v>21</v>
      </c>
      <c r="W145">
        <v>10</v>
      </c>
      <c r="X145">
        <v>12</v>
      </c>
      <c r="Y145">
        <v>5</v>
      </c>
      <c r="Z145">
        <v>5</v>
      </c>
      <c r="AA145">
        <v>13</v>
      </c>
      <c r="AB145">
        <v>26</v>
      </c>
      <c r="AC145">
        <v>124</v>
      </c>
      <c r="AD145">
        <v>15</v>
      </c>
      <c r="AE145">
        <v>1</v>
      </c>
      <c r="AF145">
        <v>1</v>
      </c>
      <c r="AG145">
        <v>1</v>
      </c>
      <c r="AH145">
        <v>1</v>
      </c>
      <c r="AI145">
        <v>121</v>
      </c>
      <c r="AJ145">
        <v>1234</v>
      </c>
      <c r="AK145">
        <v>1580</v>
      </c>
      <c r="AL145">
        <v>1059</v>
      </c>
      <c r="AM145">
        <v>1171</v>
      </c>
      <c r="AN145">
        <v>568</v>
      </c>
      <c r="AO145">
        <v>1801</v>
      </c>
      <c r="AP145">
        <v>56</v>
      </c>
      <c r="AQ145">
        <v>80</v>
      </c>
      <c r="AR145">
        <v>786</v>
      </c>
      <c r="AS145">
        <v>1051</v>
      </c>
      <c r="AT145">
        <v>1652</v>
      </c>
      <c r="AU145">
        <v>1563</v>
      </c>
      <c r="AV145">
        <v>2031</v>
      </c>
      <c r="AW145">
        <v>264</v>
      </c>
      <c r="AX145">
        <v>217</v>
      </c>
      <c r="AY145">
        <v>889</v>
      </c>
      <c r="AZ145">
        <v>1188</v>
      </c>
      <c r="BA145">
        <v>148</v>
      </c>
      <c r="BB145">
        <v>94</v>
      </c>
      <c r="BC145">
        <v>497</v>
      </c>
      <c r="BD145">
        <v>376</v>
      </c>
      <c r="BE145">
        <v>1</v>
      </c>
      <c r="BF145" t="s">
        <v>71</v>
      </c>
      <c r="BG145" t="s">
        <v>65</v>
      </c>
      <c r="BH145" t="s">
        <v>260</v>
      </c>
      <c r="BI145" s="4">
        <f xml:space="preserve"> _2025teamgamelogs[[#This Row],[FGA]] + (0.44 * _2025teamgamelogs[[#This Row],[FTA]]) + _2025teamgamelogs[[#This Row],[TOV]] - _2025teamgamelogs[[#This Row],[OREB]]</f>
        <v>100.4</v>
      </c>
      <c r="BJ145" s="3">
        <f>_2025teamgamelogs[[#This Row],[TOV]]/_2025teamgamelogs[[#This Row],[POSSESIONS]]</f>
        <v>9.9601593625498003E-2</v>
      </c>
      <c r="BK145" s="4">
        <f>_2025teamgamelogs[[#This Row],[PTS]]/_2025teamgamelogs[[#This Row],[POSSESIONS]]</f>
        <v>1.2350597609561753</v>
      </c>
      <c r="BL145" s="4">
        <f xml:space="preserve"> 100 * _2025teamgamelogs[[#This Row],[POINTS_PER_POSSESSION]]</f>
        <v>123.50597609561753</v>
      </c>
      <c r="BM145" s="4">
        <f xml:space="preserve"> _2025teamgamelogs[[#This Row],[POSSESIONS]] / (_2025teamgamelogs[[#This Row],[MIN]]/48)</f>
        <v>100.4</v>
      </c>
      <c r="BN145" s="3">
        <f>_2025teamgamelogs[[#This Row],[PTS]] / (2 * (_2025teamgamelogs[[#This Row],[FGA]] + 0.44 * _2025teamgamelogs[[#This Row],[FTA]]))</f>
        <v>0.61143984220907299</v>
      </c>
      <c r="BO145" s="4">
        <f>VLOOKUP(_2025teamgamelogs[[#This Row],[MONTH]], LEAGUE_AVERAGES!$A$2:$B$8, 2, FALSE)</f>
        <v>110.69176807777912</v>
      </c>
      <c r="BP145" s="5">
        <f>VLOOKUP(_2025teamgamelogs[[#This Row],[TEAM_NAME]], LEAGUE_AVERAGES!$A$14:$C$43, 2, FALSE)</f>
        <v>0.3739024390243903</v>
      </c>
      <c r="BQ145" s="5">
        <f>VLOOKUP(_2025teamgamelogs[[#This Row],[TEAM_NAME]], LEAGUE_AVERAGES!$A$14:$C$43, 3, FALSE)</f>
        <v>0.36424390243902455</v>
      </c>
      <c r="BR145" s="5">
        <f>VLOOKUP(_2025teamgamelogs[[#This Row],[TEAM_NAME]], LEAGUE_AVERAGES!$F$14:$H$43, 2, FALSE)</f>
        <v>0.46717073170731704</v>
      </c>
      <c r="BS145" s="5">
        <f>VLOOKUP(_2025teamgamelogs[[#This Row],[TEAM_NAME]], LEAGUE_AVERAGES!$F$14:$H$43, 3, FALSE)</f>
        <v>0.45907317073170728</v>
      </c>
      <c r="BT145" s="5">
        <f>VLOOKUP(_2025teamgamelogs[[#This Row],[TEAM_NAME]], LEAGUE_AVERAGES!$K$14:$M$43, 2, FALSE)</f>
        <v>0.59645910798675039</v>
      </c>
      <c r="BU145" s="5">
        <f>VLOOKUP(_2025teamgamelogs[[#This Row],[TEAM_NAME]], LEAGUE_AVERAGES!$K$14:$M$43, 3, FALSE)</f>
        <v>0.58679053151616523</v>
      </c>
    </row>
    <row r="146" spans="1:73" x14ac:dyDescent="0.2">
      <c r="A146" t="s">
        <v>59</v>
      </c>
      <c r="B146">
        <v>1610612743</v>
      </c>
      <c r="C146" t="s">
        <v>151</v>
      </c>
      <c r="D146" t="s">
        <v>152</v>
      </c>
      <c r="E146">
        <v>22400139</v>
      </c>
      <c r="F146" s="1">
        <v>45597</v>
      </c>
      <c r="G146" t="s">
        <v>262</v>
      </c>
      <c r="H146" t="s">
        <v>70</v>
      </c>
      <c r="I146">
        <v>48</v>
      </c>
      <c r="J146">
        <v>41</v>
      </c>
      <c r="K146">
        <v>92</v>
      </c>
      <c r="L146">
        <v>0.44600000000000001</v>
      </c>
      <c r="M146">
        <v>11</v>
      </c>
      <c r="N146">
        <v>32</v>
      </c>
      <c r="O146">
        <v>0.34399999999999997</v>
      </c>
      <c r="P146">
        <v>23</v>
      </c>
      <c r="Q146">
        <v>29</v>
      </c>
      <c r="R146">
        <v>0.79300000000000004</v>
      </c>
      <c r="S146">
        <v>17</v>
      </c>
      <c r="T146">
        <v>29</v>
      </c>
      <c r="U146">
        <v>46</v>
      </c>
      <c r="V146">
        <v>30</v>
      </c>
      <c r="W146">
        <v>15</v>
      </c>
      <c r="X146">
        <v>11</v>
      </c>
      <c r="Y146">
        <v>2</v>
      </c>
      <c r="Z146">
        <v>9</v>
      </c>
      <c r="AA146">
        <v>18</v>
      </c>
      <c r="AB146">
        <v>22</v>
      </c>
      <c r="AC146">
        <v>116</v>
      </c>
      <c r="AD146">
        <v>-3</v>
      </c>
      <c r="AE146">
        <v>1</v>
      </c>
      <c r="AF146">
        <v>1231</v>
      </c>
      <c r="AG146">
        <v>1231</v>
      </c>
      <c r="AH146">
        <v>1231</v>
      </c>
      <c r="AI146">
        <v>121</v>
      </c>
      <c r="AJ146">
        <v>1234</v>
      </c>
      <c r="AK146">
        <v>768</v>
      </c>
      <c r="AL146">
        <v>1606</v>
      </c>
      <c r="AM146">
        <v>1661</v>
      </c>
      <c r="AN146">
        <v>1863</v>
      </c>
      <c r="AO146">
        <v>1374</v>
      </c>
      <c r="AP146">
        <v>314</v>
      </c>
      <c r="AQ146">
        <v>325</v>
      </c>
      <c r="AR146">
        <v>1150</v>
      </c>
      <c r="AS146">
        <v>160</v>
      </c>
      <c r="AT146">
        <v>1807</v>
      </c>
      <c r="AU146">
        <v>835</v>
      </c>
      <c r="AV146">
        <v>541</v>
      </c>
      <c r="AW146">
        <v>1341</v>
      </c>
      <c r="AX146">
        <v>346</v>
      </c>
      <c r="AY146">
        <v>2078</v>
      </c>
      <c r="AZ146">
        <v>2275</v>
      </c>
      <c r="BA146">
        <v>1018</v>
      </c>
      <c r="BB146">
        <v>416</v>
      </c>
      <c r="BC146">
        <v>1025</v>
      </c>
      <c r="BD146">
        <v>1356</v>
      </c>
      <c r="BE146">
        <v>1</v>
      </c>
      <c r="BF146" t="s">
        <v>71</v>
      </c>
      <c r="BG146" t="s">
        <v>65</v>
      </c>
      <c r="BH146" t="s">
        <v>260</v>
      </c>
      <c r="BI146" s="4">
        <f xml:space="preserve"> _2025teamgamelogs[[#This Row],[FGA]] + (0.44 * _2025teamgamelogs[[#This Row],[FTA]]) + _2025teamgamelogs[[#This Row],[TOV]] - _2025teamgamelogs[[#This Row],[OREB]]</f>
        <v>102.76</v>
      </c>
      <c r="BJ146" s="3">
        <f>_2025teamgamelogs[[#This Row],[TOV]]/_2025teamgamelogs[[#This Row],[POSSESIONS]]</f>
        <v>0.14597119501751654</v>
      </c>
      <c r="BK146" s="4">
        <f>_2025teamgamelogs[[#This Row],[PTS]]/_2025teamgamelogs[[#This Row],[POSSESIONS]]</f>
        <v>1.1288439081354613</v>
      </c>
      <c r="BL146" s="4">
        <f xml:space="preserve"> 100 * _2025teamgamelogs[[#This Row],[POINTS_PER_POSSESSION]]</f>
        <v>112.88439081354613</v>
      </c>
      <c r="BM146" s="4">
        <f xml:space="preserve"> _2025teamgamelogs[[#This Row],[POSSESIONS]] / (_2025teamgamelogs[[#This Row],[MIN]]/48)</f>
        <v>102.76</v>
      </c>
      <c r="BN146" s="3">
        <f>_2025teamgamelogs[[#This Row],[PTS]] / (2 * (_2025teamgamelogs[[#This Row],[FGA]] + 0.44 * _2025teamgamelogs[[#This Row],[FTA]]))</f>
        <v>0.55364642993508972</v>
      </c>
      <c r="BO146" s="4">
        <f>VLOOKUP(_2025teamgamelogs[[#This Row],[MONTH]], LEAGUE_AVERAGES!$A$2:$B$8, 2, FALSE)</f>
        <v>110.69176807777912</v>
      </c>
      <c r="BP146" s="5">
        <f>VLOOKUP(_2025teamgamelogs[[#This Row],[TEAM_NAME]], LEAGUE_AVERAGES!$A$14:$C$43, 2, FALSE)</f>
        <v>0.39036585365853654</v>
      </c>
      <c r="BQ146" s="5">
        <f>VLOOKUP(_2025teamgamelogs[[#This Row],[TEAM_NAME]], LEAGUE_AVERAGES!$A$14:$C$43, 3, FALSE)</f>
        <v>0.36282926829268303</v>
      </c>
      <c r="BR146" s="5">
        <f>VLOOKUP(_2025teamgamelogs[[#This Row],[TEAM_NAME]], LEAGUE_AVERAGES!$F$14:$H$43, 2, FALSE)</f>
        <v>0.50741463414634147</v>
      </c>
      <c r="BS146" s="5">
        <f>VLOOKUP(_2025teamgamelogs[[#This Row],[TEAM_NAME]], LEAGUE_AVERAGES!$F$14:$H$43, 3, FALSE)</f>
        <v>0.50717073170731708</v>
      </c>
      <c r="BT146" s="5">
        <f>VLOOKUP(_2025teamgamelogs[[#This Row],[TEAM_NAME]], LEAGUE_AVERAGES!$K$14:$M$43, 2, FALSE)</f>
        <v>0.61183675116028358</v>
      </c>
      <c r="BU146" s="5">
        <f>VLOOKUP(_2025teamgamelogs[[#This Row],[TEAM_NAME]], LEAGUE_AVERAGES!$K$14:$M$43, 3, FALSE)</f>
        <v>0.59871853787111373</v>
      </c>
    </row>
    <row r="147" spans="1:73" x14ac:dyDescent="0.2">
      <c r="A147" t="s">
        <v>59</v>
      </c>
      <c r="B147">
        <v>1610612739</v>
      </c>
      <c r="C147" t="s">
        <v>119</v>
      </c>
      <c r="D147" t="s">
        <v>120</v>
      </c>
      <c r="E147">
        <v>22400133</v>
      </c>
      <c r="F147" s="1">
        <v>45597</v>
      </c>
      <c r="G147" t="s">
        <v>263</v>
      </c>
      <c r="H147" t="s">
        <v>63</v>
      </c>
      <c r="I147">
        <v>48</v>
      </c>
      <c r="J147">
        <v>44</v>
      </c>
      <c r="K147">
        <v>87</v>
      </c>
      <c r="L147">
        <v>0.50600000000000001</v>
      </c>
      <c r="M147">
        <v>15</v>
      </c>
      <c r="N147">
        <v>38</v>
      </c>
      <c r="O147">
        <v>0.39500000000000002</v>
      </c>
      <c r="P147">
        <v>17</v>
      </c>
      <c r="Q147">
        <v>20</v>
      </c>
      <c r="R147">
        <v>0.85</v>
      </c>
      <c r="S147">
        <v>7</v>
      </c>
      <c r="T147">
        <v>42</v>
      </c>
      <c r="U147">
        <v>49</v>
      </c>
      <c r="V147">
        <v>25</v>
      </c>
      <c r="W147">
        <v>13</v>
      </c>
      <c r="X147">
        <v>6</v>
      </c>
      <c r="Y147">
        <v>4</v>
      </c>
      <c r="Z147">
        <v>4</v>
      </c>
      <c r="AA147">
        <v>21</v>
      </c>
      <c r="AB147">
        <v>17</v>
      </c>
      <c r="AC147">
        <v>120</v>
      </c>
      <c r="AD147">
        <v>11</v>
      </c>
      <c r="AE147">
        <v>1</v>
      </c>
      <c r="AF147">
        <v>1</v>
      </c>
      <c r="AG147">
        <v>1</v>
      </c>
      <c r="AH147">
        <v>1</v>
      </c>
      <c r="AI147">
        <v>121</v>
      </c>
      <c r="AJ147">
        <v>703</v>
      </c>
      <c r="AK147">
        <v>1449</v>
      </c>
      <c r="AL147">
        <v>610</v>
      </c>
      <c r="AM147">
        <v>733</v>
      </c>
      <c r="AN147">
        <v>1078</v>
      </c>
      <c r="AO147">
        <v>794</v>
      </c>
      <c r="AP147">
        <v>1052</v>
      </c>
      <c r="AQ147">
        <v>1301</v>
      </c>
      <c r="AR147">
        <v>583</v>
      </c>
      <c r="AS147">
        <v>2024</v>
      </c>
      <c r="AT147">
        <v>105</v>
      </c>
      <c r="AU147">
        <v>505</v>
      </c>
      <c r="AV147">
        <v>1358</v>
      </c>
      <c r="AW147">
        <v>850</v>
      </c>
      <c r="AX147">
        <v>1702</v>
      </c>
      <c r="AY147">
        <v>1274</v>
      </c>
      <c r="AZ147">
        <v>750</v>
      </c>
      <c r="BA147">
        <v>1694</v>
      </c>
      <c r="BB147">
        <v>1444</v>
      </c>
      <c r="BC147">
        <v>735</v>
      </c>
      <c r="BD147">
        <v>563</v>
      </c>
      <c r="BE147">
        <v>1</v>
      </c>
      <c r="BF147" t="s">
        <v>64</v>
      </c>
      <c r="BG147" t="s">
        <v>65</v>
      </c>
      <c r="BH147" t="s">
        <v>260</v>
      </c>
      <c r="BI147" s="4">
        <f xml:space="preserve"> _2025teamgamelogs[[#This Row],[FGA]] + (0.44 * _2025teamgamelogs[[#This Row],[FTA]]) + _2025teamgamelogs[[#This Row],[TOV]] - _2025teamgamelogs[[#This Row],[OREB]]</f>
        <v>101.8</v>
      </c>
      <c r="BJ147" s="3">
        <f>_2025teamgamelogs[[#This Row],[TOV]]/_2025teamgamelogs[[#This Row],[POSSESIONS]]</f>
        <v>0.12770137524557956</v>
      </c>
      <c r="BK147" s="4">
        <f>_2025teamgamelogs[[#This Row],[PTS]]/_2025teamgamelogs[[#This Row],[POSSESIONS]]</f>
        <v>1.1787819253438114</v>
      </c>
      <c r="BL147" s="4">
        <f xml:space="preserve"> 100 * _2025teamgamelogs[[#This Row],[POINTS_PER_POSSESSION]]</f>
        <v>117.87819253438114</v>
      </c>
      <c r="BM147" s="4">
        <f xml:space="preserve"> _2025teamgamelogs[[#This Row],[POSSESIONS]] / (_2025teamgamelogs[[#This Row],[MIN]]/48)</f>
        <v>101.8</v>
      </c>
      <c r="BN147" s="3">
        <f>_2025teamgamelogs[[#This Row],[PTS]] / (2 * (_2025teamgamelogs[[#This Row],[FGA]] + 0.44 * _2025teamgamelogs[[#This Row],[FTA]]))</f>
        <v>0.62630480167014613</v>
      </c>
      <c r="BO147" s="4">
        <f>VLOOKUP(_2025teamgamelogs[[#This Row],[MONTH]], LEAGUE_AVERAGES!$A$2:$B$8, 2, FALSE)</f>
        <v>110.69176807777912</v>
      </c>
      <c r="BP147" s="5">
        <f>VLOOKUP(_2025teamgamelogs[[#This Row],[TEAM_NAME]], LEAGUE_AVERAGES!$A$14:$C$43, 2, FALSE)</f>
        <v>0.38409756097560971</v>
      </c>
      <c r="BQ147" s="5">
        <f>VLOOKUP(_2025teamgamelogs[[#This Row],[TEAM_NAME]], LEAGUE_AVERAGES!$A$14:$C$43, 3, FALSE)</f>
        <v>0.38512195121951209</v>
      </c>
      <c r="BR147" s="5">
        <f>VLOOKUP(_2025teamgamelogs[[#This Row],[TEAM_NAME]], LEAGUE_AVERAGES!$F$14:$H$43, 2, FALSE)</f>
        <v>0.49482926829268303</v>
      </c>
      <c r="BS147" s="5">
        <f>VLOOKUP(_2025teamgamelogs[[#This Row],[TEAM_NAME]], LEAGUE_AVERAGES!$F$14:$H$43, 3, FALSE)</f>
        <v>0.4880731707317072</v>
      </c>
      <c r="BT147" s="5">
        <f>VLOOKUP(_2025teamgamelogs[[#This Row],[TEAM_NAME]], LEAGUE_AVERAGES!$K$14:$M$43, 2, FALSE)</f>
        <v>0.61027349880699666</v>
      </c>
      <c r="BU147" s="5">
        <f>VLOOKUP(_2025teamgamelogs[[#This Row],[TEAM_NAME]], LEAGUE_AVERAGES!$K$14:$M$43, 3, FALSE)</f>
        <v>0.60680781397749251</v>
      </c>
    </row>
    <row r="148" spans="1:73" x14ac:dyDescent="0.2">
      <c r="A148" t="s">
        <v>59</v>
      </c>
      <c r="B148">
        <v>1610612760</v>
      </c>
      <c r="C148" t="s">
        <v>137</v>
      </c>
      <c r="D148" t="s">
        <v>138</v>
      </c>
      <c r="E148">
        <v>22400140</v>
      </c>
      <c r="F148" s="1">
        <v>45597</v>
      </c>
      <c r="G148" t="s">
        <v>264</v>
      </c>
      <c r="H148" t="s">
        <v>63</v>
      </c>
      <c r="I148">
        <v>48</v>
      </c>
      <c r="J148">
        <v>51</v>
      </c>
      <c r="K148">
        <v>95</v>
      </c>
      <c r="L148">
        <v>0.53700000000000003</v>
      </c>
      <c r="M148">
        <v>19</v>
      </c>
      <c r="N148">
        <v>49</v>
      </c>
      <c r="O148">
        <v>0.38800000000000001</v>
      </c>
      <c r="P148">
        <v>16</v>
      </c>
      <c r="Q148">
        <v>19</v>
      </c>
      <c r="R148">
        <v>0.84199999999999997</v>
      </c>
      <c r="S148">
        <v>14</v>
      </c>
      <c r="T148">
        <v>31</v>
      </c>
      <c r="U148">
        <v>45</v>
      </c>
      <c r="V148">
        <v>31</v>
      </c>
      <c r="W148">
        <v>13</v>
      </c>
      <c r="X148">
        <v>14</v>
      </c>
      <c r="Y148">
        <v>9</v>
      </c>
      <c r="Z148">
        <v>5</v>
      </c>
      <c r="AA148">
        <v>29</v>
      </c>
      <c r="AB148">
        <v>17</v>
      </c>
      <c r="AC148">
        <v>137</v>
      </c>
      <c r="AD148">
        <v>23</v>
      </c>
      <c r="AE148">
        <v>1</v>
      </c>
      <c r="AF148">
        <v>1</v>
      </c>
      <c r="AG148">
        <v>1</v>
      </c>
      <c r="AH148">
        <v>1</v>
      </c>
      <c r="AI148">
        <v>121</v>
      </c>
      <c r="AJ148">
        <v>94</v>
      </c>
      <c r="AK148">
        <v>477</v>
      </c>
      <c r="AL148">
        <v>249</v>
      </c>
      <c r="AM148">
        <v>182</v>
      </c>
      <c r="AN148">
        <v>142</v>
      </c>
      <c r="AO148">
        <v>884</v>
      </c>
      <c r="AP148">
        <v>1228</v>
      </c>
      <c r="AQ148">
        <v>1458</v>
      </c>
      <c r="AR148">
        <v>642</v>
      </c>
      <c r="AS148">
        <v>466</v>
      </c>
      <c r="AT148">
        <v>1488</v>
      </c>
      <c r="AU148">
        <v>976</v>
      </c>
      <c r="AV148">
        <v>426</v>
      </c>
      <c r="AW148">
        <v>850</v>
      </c>
      <c r="AX148">
        <v>81</v>
      </c>
      <c r="AY148">
        <v>109</v>
      </c>
      <c r="AZ148">
        <v>1188</v>
      </c>
      <c r="BA148">
        <v>2422</v>
      </c>
      <c r="BB148">
        <v>1444</v>
      </c>
      <c r="BC148">
        <v>84</v>
      </c>
      <c r="BD148">
        <v>168</v>
      </c>
      <c r="BE148">
        <v>1</v>
      </c>
      <c r="BF148" t="s">
        <v>71</v>
      </c>
      <c r="BG148" t="s">
        <v>65</v>
      </c>
      <c r="BH148" t="s">
        <v>260</v>
      </c>
      <c r="BI148" s="4">
        <f xml:space="preserve"> _2025teamgamelogs[[#This Row],[FGA]] + (0.44 * _2025teamgamelogs[[#This Row],[FTA]]) + _2025teamgamelogs[[#This Row],[TOV]] - _2025teamgamelogs[[#This Row],[OREB]]</f>
        <v>102.36</v>
      </c>
      <c r="BJ148" s="3">
        <f>_2025teamgamelogs[[#This Row],[TOV]]/_2025teamgamelogs[[#This Row],[POSSESIONS]]</f>
        <v>0.12700273544353263</v>
      </c>
      <c r="BK148" s="4">
        <f>_2025teamgamelogs[[#This Row],[PTS]]/_2025teamgamelogs[[#This Row],[POSSESIONS]]</f>
        <v>1.3384134427510745</v>
      </c>
      <c r="BL148" s="4">
        <f xml:space="preserve"> 100 * _2025teamgamelogs[[#This Row],[POINTS_PER_POSSESSION]]</f>
        <v>133.84134427510745</v>
      </c>
      <c r="BM148" s="4">
        <f xml:space="preserve"> _2025teamgamelogs[[#This Row],[POSSESIONS]] / (_2025teamgamelogs[[#This Row],[MIN]]/48)</f>
        <v>102.36</v>
      </c>
      <c r="BN148" s="3">
        <f>_2025teamgamelogs[[#This Row],[PTS]] / (2 * (_2025teamgamelogs[[#This Row],[FGA]] + 0.44 * _2025teamgamelogs[[#This Row],[FTA]]))</f>
        <v>0.66273219814241491</v>
      </c>
      <c r="BO148" s="4">
        <f>VLOOKUP(_2025teamgamelogs[[#This Row],[MONTH]], LEAGUE_AVERAGES!$A$2:$B$8, 2, FALSE)</f>
        <v>110.69176807777912</v>
      </c>
      <c r="BP148" s="5">
        <f>VLOOKUP(_2025teamgamelogs[[#This Row],[TEAM_NAME]], LEAGUE_AVERAGES!$A$14:$C$43, 2, FALSE)</f>
        <v>0.38229268292682927</v>
      </c>
      <c r="BQ148" s="5">
        <f>VLOOKUP(_2025teamgamelogs[[#This Row],[TEAM_NAME]], LEAGUE_AVERAGES!$A$14:$C$43, 3, FALSE)</f>
        <v>0.36500000000000005</v>
      </c>
      <c r="BR148" s="5">
        <f>VLOOKUP(_2025teamgamelogs[[#This Row],[TEAM_NAME]], LEAGUE_AVERAGES!$F$14:$H$43, 2, FALSE)</f>
        <v>0.48607317073170736</v>
      </c>
      <c r="BS148" s="5">
        <f>VLOOKUP(_2025teamgamelogs[[#This Row],[TEAM_NAME]], LEAGUE_AVERAGES!$F$14:$H$43, 3, FALSE)</f>
        <v>0.4780731707317073</v>
      </c>
      <c r="BT148" s="5">
        <f>VLOOKUP(_2025teamgamelogs[[#This Row],[TEAM_NAME]], LEAGUE_AVERAGES!$K$14:$M$43, 2, FALSE)</f>
        <v>0.59971838422440138</v>
      </c>
      <c r="BU148" s="5">
        <f>VLOOKUP(_2025teamgamelogs[[#This Row],[TEAM_NAME]], LEAGUE_AVERAGES!$K$14:$M$43, 3, FALSE)</f>
        <v>0.58679992881439635</v>
      </c>
    </row>
    <row r="149" spans="1:73" x14ac:dyDescent="0.2">
      <c r="A149" t="s">
        <v>59</v>
      </c>
      <c r="B149">
        <v>1610612758</v>
      </c>
      <c r="C149" t="s">
        <v>142</v>
      </c>
      <c r="D149" t="s">
        <v>143</v>
      </c>
      <c r="E149">
        <v>22400135</v>
      </c>
      <c r="F149" s="1">
        <v>45597</v>
      </c>
      <c r="G149" t="s">
        <v>265</v>
      </c>
      <c r="H149" t="s">
        <v>63</v>
      </c>
      <c r="I149">
        <v>48</v>
      </c>
      <c r="J149">
        <v>43</v>
      </c>
      <c r="K149">
        <v>89</v>
      </c>
      <c r="L149">
        <v>0.48299999999999998</v>
      </c>
      <c r="M149">
        <v>11</v>
      </c>
      <c r="N149">
        <v>33</v>
      </c>
      <c r="O149">
        <v>0.33300000000000002</v>
      </c>
      <c r="P149">
        <v>26</v>
      </c>
      <c r="Q149">
        <v>30</v>
      </c>
      <c r="R149">
        <v>0.86699999999999999</v>
      </c>
      <c r="S149">
        <v>10</v>
      </c>
      <c r="T149">
        <v>41</v>
      </c>
      <c r="U149">
        <v>51</v>
      </c>
      <c r="V149">
        <v>28</v>
      </c>
      <c r="W149">
        <v>14</v>
      </c>
      <c r="X149">
        <v>9</v>
      </c>
      <c r="Y149">
        <v>4</v>
      </c>
      <c r="Z149">
        <v>4</v>
      </c>
      <c r="AA149">
        <v>21</v>
      </c>
      <c r="AB149">
        <v>22</v>
      </c>
      <c r="AC149">
        <v>123</v>
      </c>
      <c r="AD149">
        <v>8</v>
      </c>
      <c r="AE149">
        <v>1</v>
      </c>
      <c r="AF149">
        <v>1</v>
      </c>
      <c r="AG149">
        <v>1</v>
      </c>
      <c r="AH149">
        <v>1</v>
      </c>
      <c r="AI149">
        <v>121</v>
      </c>
      <c r="AJ149">
        <v>866</v>
      </c>
      <c r="AK149">
        <v>1176</v>
      </c>
      <c r="AL149">
        <v>953</v>
      </c>
      <c r="AM149">
        <v>1661</v>
      </c>
      <c r="AN149">
        <v>1749</v>
      </c>
      <c r="AO149">
        <v>1468</v>
      </c>
      <c r="AP149">
        <v>133</v>
      </c>
      <c r="AQ149">
        <v>259</v>
      </c>
      <c r="AR149">
        <v>459</v>
      </c>
      <c r="AS149">
        <v>1308</v>
      </c>
      <c r="AT149">
        <v>148</v>
      </c>
      <c r="AU149">
        <v>340</v>
      </c>
      <c r="AV149">
        <v>840</v>
      </c>
      <c r="AW149">
        <v>1092</v>
      </c>
      <c r="AX149">
        <v>797</v>
      </c>
      <c r="AY149">
        <v>1274</v>
      </c>
      <c r="AZ149">
        <v>750</v>
      </c>
      <c r="BA149">
        <v>1694</v>
      </c>
      <c r="BB149">
        <v>416</v>
      </c>
      <c r="BC149">
        <v>549</v>
      </c>
      <c r="BD149">
        <v>727</v>
      </c>
      <c r="BE149">
        <v>1</v>
      </c>
      <c r="BF149" t="s">
        <v>71</v>
      </c>
      <c r="BG149" t="s">
        <v>65</v>
      </c>
      <c r="BH149" t="s">
        <v>260</v>
      </c>
      <c r="BI149" s="4">
        <f xml:space="preserve"> _2025teamgamelogs[[#This Row],[FGA]] + (0.44 * _2025teamgamelogs[[#This Row],[FTA]]) + _2025teamgamelogs[[#This Row],[TOV]] - _2025teamgamelogs[[#This Row],[OREB]]</f>
        <v>106.2</v>
      </c>
      <c r="BJ149" s="3">
        <f>_2025teamgamelogs[[#This Row],[TOV]]/_2025teamgamelogs[[#This Row],[POSSESIONS]]</f>
        <v>0.13182674199623351</v>
      </c>
      <c r="BK149" s="4">
        <f>_2025teamgamelogs[[#This Row],[PTS]]/_2025teamgamelogs[[#This Row],[POSSESIONS]]</f>
        <v>1.1581920903954801</v>
      </c>
      <c r="BL149" s="4">
        <f xml:space="preserve"> 100 * _2025teamgamelogs[[#This Row],[POINTS_PER_POSSESSION]]</f>
        <v>115.81920903954801</v>
      </c>
      <c r="BM149" s="4">
        <f xml:space="preserve"> _2025teamgamelogs[[#This Row],[POSSESIONS]] / (_2025teamgamelogs[[#This Row],[MIN]]/48)</f>
        <v>106.2</v>
      </c>
      <c r="BN149" s="3">
        <f>_2025teamgamelogs[[#This Row],[PTS]] / (2 * (_2025teamgamelogs[[#This Row],[FGA]] + 0.44 * _2025teamgamelogs[[#This Row],[FTA]]))</f>
        <v>0.60176125244618395</v>
      </c>
      <c r="BO149" s="4">
        <f>VLOOKUP(_2025teamgamelogs[[#This Row],[MONTH]], LEAGUE_AVERAGES!$A$2:$B$8, 2, FALSE)</f>
        <v>110.69176807777912</v>
      </c>
      <c r="BP149" s="5">
        <f>VLOOKUP(_2025teamgamelogs[[#This Row],[TEAM_NAME]], LEAGUE_AVERAGES!$A$14:$C$43, 2, FALSE)</f>
        <v>0.37158536585365853</v>
      </c>
      <c r="BQ149" s="5">
        <f>VLOOKUP(_2025teamgamelogs[[#This Row],[TEAM_NAME]], LEAGUE_AVERAGES!$A$14:$C$43, 3, FALSE)</f>
        <v>0.34029268292682929</v>
      </c>
      <c r="BR149" s="5">
        <f>VLOOKUP(_2025teamgamelogs[[#This Row],[TEAM_NAME]], LEAGUE_AVERAGES!$F$14:$H$43, 2, FALSE)</f>
        <v>0.4831951219512195</v>
      </c>
      <c r="BS149" s="5">
        <f>VLOOKUP(_2025teamgamelogs[[#This Row],[TEAM_NAME]], LEAGUE_AVERAGES!$F$14:$H$43, 3, FALSE)</f>
        <v>0.47492682926829272</v>
      </c>
      <c r="BT149" s="5">
        <f>VLOOKUP(_2025teamgamelogs[[#This Row],[TEAM_NAME]], LEAGUE_AVERAGES!$K$14:$M$43, 2, FALSE)</f>
        <v>0.59195463864629394</v>
      </c>
      <c r="BU149" s="5">
        <f>VLOOKUP(_2025teamgamelogs[[#This Row],[TEAM_NAME]], LEAGUE_AVERAGES!$K$14:$M$43, 3, FALSE)</f>
        <v>0.57517865161129356</v>
      </c>
    </row>
    <row r="150" spans="1:73" x14ac:dyDescent="0.2">
      <c r="A150" t="s">
        <v>59</v>
      </c>
      <c r="B150">
        <v>1610612751</v>
      </c>
      <c r="C150" t="s">
        <v>89</v>
      </c>
      <c r="D150" t="s">
        <v>90</v>
      </c>
      <c r="E150">
        <v>22400136</v>
      </c>
      <c r="F150" s="1">
        <v>45597</v>
      </c>
      <c r="G150" t="s">
        <v>266</v>
      </c>
      <c r="H150" t="s">
        <v>63</v>
      </c>
      <c r="I150">
        <v>48</v>
      </c>
      <c r="J150">
        <v>49</v>
      </c>
      <c r="K150">
        <v>94</v>
      </c>
      <c r="L150">
        <v>0.52100000000000002</v>
      </c>
      <c r="M150">
        <v>11</v>
      </c>
      <c r="N150">
        <v>36</v>
      </c>
      <c r="O150">
        <v>0.30599999999999999</v>
      </c>
      <c r="P150">
        <v>11</v>
      </c>
      <c r="Q150">
        <v>13</v>
      </c>
      <c r="R150">
        <v>0.84599999999999997</v>
      </c>
      <c r="S150">
        <v>9</v>
      </c>
      <c r="T150">
        <v>37</v>
      </c>
      <c r="U150">
        <v>46</v>
      </c>
      <c r="V150">
        <v>34</v>
      </c>
      <c r="W150">
        <v>11</v>
      </c>
      <c r="X150">
        <v>11</v>
      </c>
      <c r="Y150">
        <v>6</v>
      </c>
      <c r="Z150">
        <v>3</v>
      </c>
      <c r="AA150">
        <v>20</v>
      </c>
      <c r="AB150">
        <v>15</v>
      </c>
      <c r="AC150">
        <v>120</v>
      </c>
      <c r="AD150">
        <v>8</v>
      </c>
      <c r="AE150">
        <v>1</v>
      </c>
      <c r="AF150">
        <v>1</v>
      </c>
      <c r="AG150">
        <v>1</v>
      </c>
      <c r="AH150">
        <v>1</v>
      </c>
      <c r="AI150">
        <v>121</v>
      </c>
      <c r="AJ150">
        <v>174</v>
      </c>
      <c r="AK150">
        <v>570</v>
      </c>
      <c r="AL150">
        <v>397</v>
      </c>
      <c r="AM150">
        <v>1661</v>
      </c>
      <c r="AN150">
        <v>1366</v>
      </c>
      <c r="AO150">
        <v>1845</v>
      </c>
      <c r="AP150">
        <v>2028</v>
      </c>
      <c r="AQ150">
        <v>2188</v>
      </c>
      <c r="AR150">
        <v>605</v>
      </c>
      <c r="AS150">
        <v>1566</v>
      </c>
      <c r="AT150">
        <v>489</v>
      </c>
      <c r="AU150">
        <v>835</v>
      </c>
      <c r="AV150">
        <v>186</v>
      </c>
      <c r="AW150">
        <v>429</v>
      </c>
      <c r="AX150">
        <v>346</v>
      </c>
      <c r="AY150">
        <v>560</v>
      </c>
      <c r="AZ150">
        <v>384</v>
      </c>
      <c r="BA150">
        <v>1491</v>
      </c>
      <c r="BB150">
        <v>1892</v>
      </c>
      <c r="BC150">
        <v>735</v>
      </c>
      <c r="BD150">
        <v>727</v>
      </c>
      <c r="BE150">
        <v>1</v>
      </c>
      <c r="BF150" t="s">
        <v>64</v>
      </c>
      <c r="BG150" t="s">
        <v>65</v>
      </c>
      <c r="BH150" t="s">
        <v>260</v>
      </c>
      <c r="BI150" s="4">
        <f xml:space="preserve"> _2025teamgamelogs[[#This Row],[FGA]] + (0.44 * _2025teamgamelogs[[#This Row],[FTA]]) + _2025teamgamelogs[[#This Row],[TOV]] - _2025teamgamelogs[[#This Row],[OREB]]</f>
        <v>101.72</v>
      </c>
      <c r="BJ150" s="3">
        <f>_2025teamgamelogs[[#This Row],[TOV]]/_2025teamgamelogs[[#This Row],[POSSESIONS]]</f>
        <v>0.1081399921352733</v>
      </c>
      <c r="BK150" s="4">
        <f>_2025teamgamelogs[[#This Row],[PTS]]/_2025teamgamelogs[[#This Row],[POSSESIONS]]</f>
        <v>1.1797090051120724</v>
      </c>
      <c r="BL150" s="4">
        <f xml:space="preserve"> 100 * _2025teamgamelogs[[#This Row],[POINTS_PER_POSSESSION]]</f>
        <v>117.97090051120725</v>
      </c>
      <c r="BM150" s="4">
        <f xml:space="preserve"> _2025teamgamelogs[[#This Row],[POSSESIONS]] / (_2025teamgamelogs[[#This Row],[MIN]]/48)</f>
        <v>101.72</v>
      </c>
      <c r="BN150" s="3">
        <f>_2025teamgamelogs[[#This Row],[PTS]] / (2 * (_2025teamgamelogs[[#This Row],[FGA]] + 0.44 * _2025teamgamelogs[[#This Row],[FTA]]))</f>
        <v>0.60168471720818295</v>
      </c>
      <c r="BO150" s="4">
        <f>VLOOKUP(_2025teamgamelogs[[#This Row],[MONTH]], LEAGUE_AVERAGES!$A$2:$B$8, 2, FALSE)</f>
        <v>110.69176807777912</v>
      </c>
      <c r="BP150" s="5">
        <f>VLOOKUP(_2025teamgamelogs[[#This Row],[TEAM_NAME]], LEAGUE_AVERAGES!$A$14:$C$43, 2, FALSE)</f>
        <v>0.337609756097561</v>
      </c>
      <c r="BQ150" s="5">
        <f>VLOOKUP(_2025teamgamelogs[[#This Row],[TEAM_NAME]], LEAGUE_AVERAGES!$A$14:$C$43, 3, FALSE)</f>
        <v>0.34709756097560968</v>
      </c>
      <c r="BR150" s="5">
        <f>VLOOKUP(_2025teamgamelogs[[#This Row],[TEAM_NAME]], LEAGUE_AVERAGES!$F$14:$H$43, 2, FALSE)</f>
        <v>0.43748780487804872</v>
      </c>
      <c r="BS150" s="5">
        <f>VLOOKUP(_2025teamgamelogs[[#This Row],[TEAM_NAME]], LEAGUE_AVERAGES!$F$14:$H$43, 3, FALSE)</f>
        <v>0.43895121951219529</v>
      </c>
      <c r="BT150" s="5">
        <f>VLOOKUP(_2025teamgamelogs[[#This Row],[TEAM_NAME]], LEAGUE_AVERAGES!$K$14:$M$43, 2, FALSE)</f>
        <v>0.54767404365624284</v>
      </c>
      <c r="BU150" s="5">
        <f>VLOOKUP(_2025teamgamelogs[[#This Row],[TEAM_NAME]], LEAGUE_AVERAGES!$K$14:$M$43, 3, FALSE)</f>
        <v>0.5592142433904097</v>
      </c>
    </row>
    <row r="151" spans="1:73" x14ac:dyDescent="0.2">
      <c r="A151" t="s">
        <v>59</v>
      </c>
      <c r="B151">
        <v>1610612752</v>
      </c>
      <c r="C151" t="s">
        <v>67</v>
      </c>
      <c r="D151" t="s">
        <v>68</v>
      </c>
      <c r="E151">
        <v>22400134</v>
      </c>
      <c r="F151" s="1">
        <v>45597</v>
      </c>
      <c r="G151" t="s">
        <v>267</v>
      </c>
      <c r="H151" t="s">
        <v>63</v>
      </c>
      <c r="I151">
        <v>48</v>
      </c>
      <c r="J151">
        <v>52</v>
      </c>
      <c r="K151">
        <v>101</v>
      </c>
      <c r="L151">
        <v>0.51500000000000001</v>
      </c>
      <c r="M151">
        <v>18</v>
      </c>
      <c r="N151">
        <v>38</v>
      </c>
      <c r="O151">
        <v>0.47399999999999998</v>
      </c>
      <c r="P151">
        <v>6</v>
      </c>
      <c r="Q151">
        <v>10</v>
      </c>
      <c r="R151">
        <v>0.6</v>
      </c>
      <c r="S151">
        <v>12</v>
      </c>
      <c r="T151">
        <v>33</v>
      </c>
      <c r="U151">
        <v>45</v>
      </c>
      <c r="V151">
        <v>31</v>
      </c>
      <c r="W151">
        <v>10</v>
      </c>
      <c r="X151">
        <v>16</v>
      </c>
      <c r="Y151">
        <v>3</v>
      </c>
      <c r="Z151">
        <v>9</v>
      </c>
      <c r="AA151">
        <v>14</v>
      </c>
      <c r="AB151">
        <v>12</v>
      </c>
      <c r="AC151">
        <v>128</v>
      </c>
      <c r="AD151">
        <v>30</v>
      </c>
      <c r="AE151">
        <v>1</v>
      </c>
      <c r="AF151">
        <v>1</v>
      </c>
      <c r="AG151">
        <v>1</v>
      </c>
      <c r="AH151">
        <v>1</v>
      </c>
      <c r="AI151">
        <v>121</v>
      </c>
      <c r="AJ151">
        <v>64</v>
      </c>
      <c r="AK151">
        <v>121</v>
      </c>
      <c r="AL151">
        <v>482</v>
      </c>
      <c r="AM151">
        <v>288</v>
      </c>
      <c r="AN151">
        <v>1078</v>
      </c>
      <c r="AO151">
        <v>195</v>
      </c>
      <c r="AP151">
        <v>2408</v>
      </c>
      <c r="AQ151">
        <v>2381</v>
      </c>
      <c r="AR151">
        <v>2341</v>
      </c>
      <c r="AS151">
        <v>848</v>
      </c>
      <c r="AT151">
        <v>1131</v>
      </c>
      <c r="AU151">
        <v>976</v>
      </c>
      <c r="AV151">
        <v>426</v>
      </c>
      <c r="AW151">
        <v>264</v>
      </c>
      <c r="AX151">
        <v>21</v>
      </c>
      <c r="AY151">
        <v>1712</v>
      </c>
      <c r="AZ151">
        <v>2275</v>
      </c>
      <c r="BA151">
        <v>260</v>
      </c>
      <c r="BB151">
        <v>2314</v>
      </c>
      <c r="BC151">
        <v>299</v>
      </c>
      <c r="BD151">
        <v>69</v>
      </c>
      <c r="BE151">
        <v>1</v>
      </c>
      <c r="BF151" t="s">
        <v>71</v>
      </c>
      <c r="BG151" t="s">
        <v>65</v>
      </c>
      <c r="BH151" t="s">
        <v>260</v>
      </c>
      <c r="BI151" s="4">
        <f xml:space="preserve"> _2025teamgamelogs[[#This Row],[FGA]] + (0.44 * _2025teamgamelogs[[#This Row],[FTA]]) + _2025teamgamelogs[[#This Row],[TOV]] - _2025teamgamelogs[[#This Row],[OREB]]</f>
        <v>103.4</v>
      </c>
      <c r="BJ151" s="3">
        <f>_2025teamgamelogs[[#This Row],[TOV]]/_2025teamgamelogs[[#This Row],[POSSESIONS]]</f>
        <v>9.6711798839458407E-2</v>
      </c>
      <c r="BK151" s="4">
        <f>_2025teamgamelogs[[#This Row],[PTS]]/_2025teamgamelogs[[#This Row],[POSSESIONS]]</f>
        <v>1.2379110251450676</v>
      </c>
      <c r="BL151" s="4">
        <f xml:space="preserve"> 100 * _2025teamgamelogs[[#This Row],[POINTS_PER_POSSESSION]]</f>
        <v>123.79110251450676</v>
      </c>
      <c r="BM151" s="4">
        <f xml:space="preserve"> _2025teamgamelogs[[#This Row],[POSSESIONS]] / (_2025teamgamelogs[[#This Row],[MIN]]/48)</f>
        <v>103.4</v>
      </c>
      <c r="BN151" s="3">
        <f>_2025teamgamelogs[[#This Row],[PTS]] / (2 * (_2025teamgamelogs[[#This Row],[FGA]] + 0.44 * _2025teamgamelogs[[#This Row],[FTA]]))</f>
        <v>0.60721062618595822</v>
      </c>
      <c r="BO151" s="4">
        <f>VLOOKUP(_2025teamgamelogs[[#This Row],[MONTH]], LEAGUE_AVERAGES!$A$2:$B$8, 2, FALSE)</f>
        <v>110.69176807777912</v>
      </c>
      <c r="BP151" s="5">
        <f>VLOOKUP(_2025teamgamelogs[[#This Row],[TEAM_NAME]], LEAGUE_AVERAGES!$A$14:$C$43, 2, FALSE)</f>
        <v>0.370219512195122</v>
      </c>
      <c r="BQ151" s="5">
        <f>VLOOKUP(_2025teamgamelogs[[#This Row],[TEAM_NAME]], LEAGUE_AVERAGES!$A$14:$C$43, 3, FALSE)</f>
        <v>0.36224390243902438</v>
      </c>
      <c r="BR151" s="5">
        <f>VLOOKUP(_2025teamgamelogs[[#This Row],[TEAM_NAME]], LEAGUE_AVERAGES!$F$14:$H$43, 2, FALSE)</f>
        <v>0.49358536585365859</v>
      </c>
      <c r="BS151" s="5">
        <f>VLOOKUP(_2025teamgamelogs[[#This Row],[TEAM_NAME]], LEAGUE_AVERAGES!$F$14:$H$43, 3, FALSE)</f>
        <v>0.47975609756097559</v>
      </c>
      <c r="BT151" s="5">
        <f>VLOOKUP(_2025teamgamelogs[[#This Row],[TEAM_NAME]], LEAGUE_AVERAGES!$K$14:$M$43, 2, FALSE)</f>
        <v>0.59525043511857889</v>
      </c>
      <c r="BU151" s="5">
        <f>VLOOKUP(_2025teamgamelogs[[#This Row],[TEAM_NAME]], LEAGUE_AVERAGES!$K$14:$M$43, 3, FALSE)</f>
        <v>0.58413739951743537</v>
      </c>
    </row>
    <row r="152" spans="1:73" x14ac:dyDescent="0.2">
      <c r="A152" t="s">
        <v>59</v>
      </c>
      <c r="B152">
        <v>1610612740</v>
      </c>
      <c r="C152" t="s">
        <v>77</v>
      </c>
      <c r="D152" t="s">
        <v>78</v>
      </c>
      <c r="E152">
        <v>22400138</v>
      </c>
      <c r="F152" s="1">
        <v>45597</v>
      </c>
      <c r="G152" t="s">
        <v>268</v>
      </c>
      <c r="H152" t="s">
        <v>63</v>
      </c>
      <c r="I152">
        <v>48</v>
      </c>
      <c r="J152">
        <v>49</v>
      </c>
      <c r="K152">
        <v>101</v>
      </c>
      <c r="L152">
        <v>0.48499999999999999</v>
      </c>
      <c r="M152">
        <v>12</v>
      </c>
      <c r="N152">
        <v>31</v>
      </c>
      <c r="O152">
        <v>0.38700000000000001</v>
      </c>
      <c r="P152">
        <v>15</v>
      </c>
      <c r="Q152">
        <v>19</v>
      </c>
      <c r="R152">
        <v>0.78900000000000003</v>
      </c>
      <c r="S152">
        <v>15</v>
      </c>
      <c r="T152">
        <v>31</v>
      </c>
      <c r="U152">
        <v>46</v>
      </c>
      <c r="V152">
        <v>28</v>
      </c>
      <c r="W152">
        <v>8</v>
      </c>
      <c r="X152">
        <v>8</v>
      </c>
      <c r="Y152">
        <v>4</v>
      </c>
      <c r="Z152">
        <v>3</v>
      </c>
      <c r="AA152">
        <v>15</v>
      </c>
      <c r="AB152">
        <v>21</v>
      </c>
      <c r="AC152">
        <v>125</v>
      </c>
      <c r="AD152">
        <v>7</v>
      </c>
      <c r="AE152">
        <v>1</v>
      </c>
      <c r="AF152">
        <v>1</v>
      </c>
      <c r="AG152">
        <v>1</v>
      </c>
      <c r="AH152">
        <v>1</v>
      </c>
      <c r="AI152">
        <v>121</v>
      </c>
      <c r="AJ152">
        <v>174</v>
      </c>
      <c r="AK152">
        <v>121</v>
      </c>
      <c r="AL152">
        <v>904</v>
      </c>
      <c r="AM152">
        <v>1413</v>
      </c>
      <c r="AN152">
        <v>1971</v>
      </c>
      <c r="AO152">
        <v>887</v>
      </c>
      <c r="AP152">
        <v>1416</v>
      </c>
      <c r="AQ152">
        <v>1458</v>
      </c>
      <c r="AR152">
        <v>1180</v>
      </c>
      <c r="AS152">
        <v>332</v>
      </c>
      <c r="AT152">
        <v>1488</v>
      </c>
      <c r="AU152">
        <v>835</v>
      </c>
      <c r="AV152">
        <v>840</v>
      </c>
      <c r="AW152">
        <v>78</v>
      </c>
      <c r="AX152">
        <v>1073</v>
      </c>
      <c r="AY152">
        <v>1274</v>
      </c>
      <c r="AZ152">
        <v>384</v>
      </c>
      <c r="BA152">
        <v>398</v>
      </c>
      <c r="BB152">
        <v>575</v>
      </c>
      <c r="BC152">
        <v>437</v>
      </c>
      <c r="BD152">
        <v>795</v>
      </c>
      <c r="BE152">
        <v>1</v>
      </c>
      <c r="BF152" t="s">
        <v>64</v>
      </c>
      <c r="BG152" t="s">
        <v>65</v>
      </c>
      <c r="BH152" t="s">
        <v>260</v>
      </c>
      <c r="BI152" s="4">
        <f xml:space="preserve"> _2025teamgamelogs[[#This Row],[FGA]] + (0.44 * _2025teamgamelogs[[#This Row],[FTA]]) + _2025teamgamelogs[[#This Row],[TOV]] - _2025teamgamelogs[[#This Row],[OREB]]</f>
        <v>102.36</v>
      </c>
      <c r="BJ152" s="3">
        <f>_2025teamgamelogs[[#This Row],[TOV]]/_2025teamgamelogs[[#This Row],[POSSESIONS]]</f>
        <v>7.8155529503712393E-2</v>
      </c>
      <c r="BK152" s="4">
        <f>_2025teamgamelogs[[#This Row],[PTS]]/_2025teamgamelogs[[#This Row],[POSSESIONS]]</f>
        <v>1.221180148495506</v>
      </c>
      <c r="BL152" s="4">
        <f xml:space="preserve"> 100 * _2025teamgamelogs[[#This Row],[POINTS_PER_POSSESSION]]</f>
        <v>122.1180148495506</v>
      </c>
      <c r="BM152" s="4">
        <f xml:space="preserve"> _2025teamgamelogs[[#This Row],[POSSESIONS]] / (_2025teamgamelogs[[#This Row],[MIN]]/48)</f>
        <v>102.36</v>
      </c>
      <c r="BN152" s="3">
        <f>_2025teamgamelogs[[#This Row],[PTS]] / (2 * (_2025teamgamelogs[[#This Row],[FGA]] + 0.44 * _2025teamgamelogs[[#This Row],[FTA]]))</f>
        <v>0.5715069495245062</v>
      </c>
      <c r="BO152" s="4">
        <f>VLOOKUP(_2025teamgamelogs[[#This Row],[MONTH]], LEAGUE_AVERAGES!$A$2:$B$8, 2, FALSE)</f>
        <v>110.69176807777912</v>
      </c>
      <c r="BP152" s="5">
        <f>VLOOKUP(_2025teamgamelogs[[#This Row],[TEAM_NAME]], LEAGUE_AVERAGES!$A$14:$C$43, 2, FALSE)</f>
        <v>0.35068292682926827</v>
      </c>
      <c r="BQ152" s="5">
        <f>VLOOKUP(_2025teamgamelogs[[#This Row],[TEAM_NAME]], LEAGUE_AVERAGES!$A$14:$C$43, 3, FALSE)</f>
        <v>0.33902439024390252</v>
      </c>
      <c r="BR152" s="5">
        <f>VLOOKUP(_2025teamgamelogs[[#This Row],[TEAM_NAME]], LEAGUE_AVERAGES!$F$14:$H$43, 2, FALSE)</f>
        <v>0.44770731707317085</v>
      </c>
      <c r="BS152" s="5">
        <f>VLOOKUP(_2025teamgamelogs[[#This Row],[TEAM_NAME]], LEAGUE_AVERAGES!$F$14:$H$43, 3, FALSE)</f>
        <v>0.45721951219512191</v>
      </c>
      <c r="BT152" s="5">
        <f>VLOOKUP(_2025teamgamelogs[[#This Row],[TEAM_NAME]], LEAGUE_AVERAGES!$K$14:$M$43, 2, FALSE)</f>
        <v>0.55230036801172144</v>
      </c>
      <c r="BU152" s="5">
        <f>VLOOKUP(_2025teamgamelogs[[#This Row],[TEAM_NAME]], LEAGUE_AVERAGES!$K$14:$M$43, 3, FALSE)</f>
        <v>0.55239725408654039</v>
      </c>
    </row>
    <row r="153" spans="1:73" x14ac:dyDescent="0.2">
      <c r="A153" t="s">
        <v>59</v>
      </c>
      <c r="B153">
        <v>1610612753</v>
      </c>
      <c r="C153" t="s">
        <v>83</v>
      </c>
      <c r="D153" t="s">
        <v>84</v>
      </c>
      <c r="E153">
        <v>22400133</v>
      </c>
      <c r="F153" s="1">
        <v>45597</v>
      </c>
      <c r="G153" t="s">
        <v>269</v>
      </c>
      <c r="H153" t="s">
        <v>70</v>
      </c>
      <c r="I153">
        <v>48</v>
      </c>
      <c r="J153">
        <v>41</v>
      </c>
      <c r="K153">
        <v>90</v>
      </c>
      <c r="L153">
        <v>0.45600000000000002</v>
      </c>
      <c r="M153">
        <v>11</v>
      </c>
      <c r="N153">
        <v>33</v>
      </c>
      <c r="O153">
        <v>0.33300000000000002</v>
      </c>
      <c r="P153">
        <v>16</v>
      </c>
      <c r="Q153">
        <v>24</v>
      </c>
      <c r="R153">
        <v>0.66700000000000004</v>
      </c>
      <c r="S153">
        <v>7</v>
      </c>
      <c r="T153">
        <v>32</v>
      </c>
      <c r="U153">
        <v>39</v>
      </c>
      <c r="V153">
        <v>26</v>
      </c>
      <c r="W153">
        <v>14</v>
      </c>
      <c r="X153">
        <v>10</v>
      </c>
      <c r="Y153">
        <v>4</v>
      </c>
      <c r="Z153">
        <v>4</v>
      </c>
      <c r="AA153">
        <v>17</v>
      </c>
      <c r="AB153">
        <v>21</v>
      </c>
      <c r="AC153">
        <v>109</v>
      </c>
      <c r="AD153">
        <v>-11</v>
      </c>
      <c r="AE153">
        <v>1</v>
      </c>
      <c r="AF153">
        <v>1231</v>
      </c>
      <c r="AG153">
        <v>1231</v>
      </c>
      <c r="AH153">
        <v>1231</v>
      </c>
      <c r="AI153">
        <v>121</v>
      </c>
      <c r="AJ153">
        <v>1234</v>
      </c>
      <c r="AK153">
        <v>1029</v>
      </c>
      <c r="AL153">
        <v>1449</v>
      </c>
      <c r="AM153">
        <v>1661</v>
      </c>
      <c r="AN153">
        <v>1749</v>
      </c>
      <c r="AO153">
        <v>1468</v>
      </c>
      <c r="AP153">
        <v>1228</v>
      </c>
      <c r="AQ153">
        <v>791</v>
      </c>
      <c r="AR153">
        <v>2105</v>
      </c>
      <c r="AS153">
        <v>2024</v>
      </c>
      <c r="AT153">
        <v>1307</v>
      </c>
      <c r="AU153">
        <v>1833</v>
      </c>
      <c r="AV153">
        <v>1195</v>
      </c>
      <c r="AW153">
        <v>1092</v>
      </c>
      <c r="AX153">
        <v>539</v>
      </c>
      <c r="AY153">
        <v>1274</v>
      </c>
      <c r="AZ153">
        <v>750</v>
      </c>
      <c r="BA153">
        <v>792</v>
      </c>
      <c r="BB153">
        <v>575</v>
      </c>
      <c r="BC153">
        <v>1548</v>
      </c>
      <c r="BD153">
        <v>1848</v>
      </c>
      <c r="BE153">
        <v>1</v>
      </c>
      <c r="BF153" t="s">
        <v>71</v>
      </c>
      <c r="BG153" t="s">
        <v>65</v>
      </c>
      <c r="BH153" t="s">
        <v>260</v>
      </c>
      <c r="BI153" s="4">
        <f xml:space="preserve"> _2025teamgamelogs[[#This Row],[FGA]] + (0.44 * _2025teamgamelogs[[#This Row],[FTA]]) + _2025teamgamelogs[[#This Row],[TOV]] - _2025teamgamelogs[[#This Row],[OREB]]</f>
        <v>107.56</v>
      </c>
      <c r="BJ153" s="3">
        <f>_2025teamgamelogs[[#This Row],[TOV]]/_2025teamgamelogs[[#This Row],[POSSESIONS]]</f>
        <v>0.13015991074748978</v>
      </c>
      <c r="BK153" s="4">
        <f>_2025teamgamelogs[[#This Row],[PTS]]/_2025teamgamelogs[[#This Row],[POSSESIONS]]</f>
        <v>1.0133878765340274</v>
      </c>
      <c r="BL153" s="4">
        <f xml:space="preserve"> 100 * _2025teamgamelogs[[#This Row],[POINTS_PER_POSSESSION]]</f>
        <v>101.33878765340273</v>
      </c>
      <c r="BM153" s="4">
        <f xml:space="preserve"> _2025teamgamelogs[[#This Row],[POSSESIONS]] / (_2025teamgamelogs[[#This Row],[MIN]]/48)</f>
        <v>107.56</v>
      </c>
      <c r="BN153" s="3">
        <f>_2025teamgamelogs[[#This Row],[PTS]] / (2 * (_2025teamgamelogs[[#This Row],[FGA]] + 0.44 * _2025teamgamelogs[[#This Row],[FTA]]))</f>
        <v>0.54196499602227521</v>
      </c>
      <c r="BO153" s="4">
        <f>VLOOKUP(_2025teamgamelogs[[#This Row],[MONTH]], LEAGUE_AVERAGES!$A$2:$B$8, 2, FALSE)</f>
        <v>110.69176807777912</v>
      </c>
      <c r="BP153" s="5">
        <f>VLOOKUP(_2025teamgamelogs[[#This Row],[TEAM_NAME]], LEAGUE_AVERAGES!$A$14:$C$43, 2, FALSE)</f>
        <v>0.32192682926829269</v>
      </c>
      <c r="BQ153" s="5">
        <f>VLOOKUP(_2025teamgamelogs[[#This Row],[TEAM_NAME]], LEAGUE_AVERAGES!$A$14:$C$43, 3, FALSE)</f>
        <v>0.31129268292682932</v>
      </c>
      <c r="BR153" s="5">
        <f>VLOOKUP(_2025teamgamelogs[[#This Row],[TEAM_NAME]], LEAGUE_AVERAGES!$F$14:$H$43, 2, FALSE)</f>
        <v>0.44641463414634147</v>
      </c>
      <c r="BS153" s="5">
        <f>VLOOKUP(_2025teamgamelogs[[#This Row],[TEAM_NAME]], LEAGUE_AVERAGES!$F$14:$H$43, 3, FALSE)</f>
        <v>0.44524390243902434</v>
      </c>
      <c r="BT153" s="5">
        <f>VLOOKUP(_2025teamgamelogs[[#This Row],[TEAM_NAME]], LEAGUE_AVERAGES!$K$14:$M$43, 2, FALSE)</f>
        <v>0.55194019912665027</v>
      </c>
      <c r="BU153" s="5">
        <f>VLOOKUP(_2025teamgamelogs[[#This Row],[TEAM_NAME]], LEAGUE_AVERAGES!$K$14:$M$43, 3, FALSE)</f>
        <v>0.54874950227645525</v>
      </c>
    </row>
    <row r="154" spans="1:73" x14ac:dyDescent="0.2">
      <c r="A154" t="s">
        <v>59</v>
      </c>
      <c r="B154">
        <v>1610612737</v>
      </c>
      <c r="C154" t="s">
        <v>92</v>
      </c>
      <c r="D154" t="s">
        <v>93</v>
      </c>
      <c r="E154">
        <v>22400135</v>
      </c>
      <c r="F154" s="1">
        <v>45597</v>
      </c>
      <c r="G154" t="s">
        <v>270</v>
      </c>
      <c r="H154" t="s">
        <v>70</v>
      </c>
      <c r="I154">
        <v>48</v>
      </c>
      <c r="J154">
        <v>41</v>
      </c>
      <c r="K154">
        <v>92</v>
      </c>
      <c r="L154">
        <v>0.44600000000000001</v>
      </c>
      <c r="M154">
        <v>19</v>
      </c>
      <c r="N154">
        <v>50</v>
      </c>
      <c r="O154">
        <v>0.38</v>
      </c>
      <c r="P154">
        <v>14</v>
      </c>
      <c r="Q154">
        <v>18</v>
      </c>
      <c r="R154">
        <v>0.77800000000000002</v>
      </c>
      <c r="S154">
        <v>8</v>
      </c>
      <c r="T154">
        <v>32</v>
      </c>
      <c r="U154">
        <v>40</v>
      </c>
      <c r="V154">
        <v>30</v>
      </c>
      <c r="W154">
        <v>13</v>
      </c>
      <c r="X154">
        <v>8</v>
      </c>
      <c r="Y154">
        <v>4</v>
      </c>
      <c r="Z154">
        <v>4</v>
      </c>
      <c r="AA154">
        <v>22</v>
      </c>
      <c r="AB154">
        <v>21</v>
      </c>
      <c r="AC154">
        <v>115</v>
      </c>
      <c r="AD154">
        <v>-8</v>
      </c>
      <c r="AE154">
        <v>1</v>
      </c>
      <c r="AF154">
        <v>1231</v>
      </c>
      <c r="AG154">
        <v>1231</v>
      </c>
      <c r="AH154">
        <v>1231</v>
      </c>
      <c r="AI154">
        <v>121</v>
      </c>
      <c r="AJ154">
        <v>1234</v>
      </c>
      <c r="AK154">
        <v>768</v>
      </c>
      <c r="AL154">
        <v>1606</v>
      </c>
      <c r="AM154">
        <v>182</v>
      </c>
      <c r="AN154">
        <v>104</v>
      </c>
      <c r="AO154">
        <v>975</v>
      </c>
      <c r="AP154">
        <v>1571</v>
      </c>
      <c r="AQ154">
        <v>1617</v>
      </c>
      <c r="AR154">
        <v>1292</v>
      </c>
      <c r="AS154">
        <v>1800</v>
      </c>
      <c r="AT154">
        <v>1307</v>
      </c>
      <c r="AU154">
        <v>1715</v>
      </c>
      <c r="AV154">
        <v>541</v>
      </c>
      <c r="AW154">
        <v>850</v>
      </c>
      <c r="AX154">
        <v>1073</v>
      </c>
      <c r="AY154">
        <v>1274</v>
      </c>
      <c r="AZ154">
        <v>750</v>
      </c>
      <c r="BA154">
        <v>1887</v>
      </c>
      <c r="BB154">
        <v>575</v>
      </c>
      <c r="BC154">
        <v>1095</v>
      </c>
      <c r="BD154">
        <v>1667</v>
      </c>
      <c r="BE154">
        <v>1</v>
      </c>
      <c r="BF154" t="s">
        <v>64</v>
      </c>
      <c r="BG154" t="s">
        <v>65</v>
      </c>
      <c r="BH154" t="s">
        <v>260</v>
      </c>
      <c r="BI154" s="4">
        <f xml:space="preserve"> _2025teamgamelogs[[#This Row],[FGA]] + (0.44 * _2025teamgamelogs[[#This Row],[FTA]]) + _2025teamgamelogs[[#This Row],[TOV]] - _2025teamgamelogs[[#This Row],[OREB]]</f>
        <v>104.92</v>
      </c>
      <c r="BJ154" s="3">
        <f>_2025teamgamelogs[[#This Row],[TOV]]/_2025teamgamelogs[[#This Row],[POSSESIONS]]</f>
        <v>0.12390392680137247</v>
      </c>
      <c r="BK154" s="4">
        <f>_2025teamgamelogs[[#This Row],[PTS]]/_2025teamgamelogs[[#This Row],[POSSESIONS]]</f>
        <v>1.0960731986275256</v>
      </c>
      <c r="BL154" s="4">
        <f xml:space="preserve"> 100 * _2025teamgamelogs[[#This Row],[POINTS_PER_POSSESSION]]</f>
        <v>109.60731986275256</v>
      </c>
      <c r="BM154" s="4">
        <f xml:space="preserve"> _2025teamgamelogs[[#This Row],[POSSESIONS]] / (_2025teamgamelogs[[#This Row],[MIN]]/48)</f>
        <v>104.92</v>
      </c>
      <c r="BN154" s="3">
        <f>_2025teamgamelogs[[#This Row],[PTS]] / (2 * (_2025teamgamelogs[[#This Row],[FGA]] + 0.44 * _2025teamgamelogs[[#This Row],[FTA]]))</f>
        <v>0.57546036829463565</v>
      </c>
      <c r="BO154" s="4">
        <f>VLOOKUP(_2025teamgamelogs[[#This Row],[MONTH]], LEAGUE_AVERAGES!$A$2:$B$8, 2, FALSE)</f>
        <v>110.69176807777912</v>
      </c>
      <c r="BP154" s="5">
        <f>VLOOKUP(_2025teamgamelogs[[#This Row],[TEAM_NAME]], LEAGUE_AVERAGES!$A$14:$C$43, 2, FALSE)</f>
        <v>0.35092500000000004</v>
      </c>
      <c r="BQ154" s="5">
        <f>VLOOKUP(_2025teamgamelogs[[#This Row],[TEAM_NAME]], LEAGUE_AVERAGES!$A$14:$C$43, 3, FALSE)</f>
        <v>0.36290476190476195</v>
      </c>
      <c r="BR154" s="5">
        <f>VLOOKUP(_2025teamgamelogs[[#This Row],[TEAM_NAME]], LEAGUE_AVERAGES!$F$14:$H$43, 2, FALSE)</f>
        <v>0.47670000000000012</v>
      </c>
      <c r="BS154" s="5">
        <f>VLOOKUP(_2025teamgamelogs[[#This Row],[TEAM_NAME]], LEAGUE_AVERAGES!$F$14:$H$43, 3, FALSE)</f>
        <v>0.47069047619047621</v>
      </c>
      <c r="BT154" s="5">
        <f>VLOOKUP(_2025teamgamelogs[[#This Row],[TEAM_NAME]], LEAGUE_AVERAGES!$K$14:$M$43, 2, FALSE)</f>
        <v>0.58493933923263275</v>
      </c>
      <c r="BU154" s="5">
        <f>VLOOKUP(_2025teamgamelogs[[#This Row],[TEAM_NAME]], LEAGUE_AVERAGES!$K$14:$M$43, 3, FALSE)</f>
        <v>0.57722862424766153</v>
      </c>
    </row>
    <row r="155" spans="1:73" x14ac:dyDescent="0.2">
      <c r="A155" t="s">
        <v>59</v>
      </c>
      <c r="B155">
        <v>1610612747</v>
      </c>
      <c r="C155" t="s">
        <v>60</v>
      </c>
      <c r="D155" t="s">
        <v>61</v>
      </c>
      <c r="E155">
        <v>22400137</v>
      </c>
      <c r="F155" s="1">
        <v>45597</v>
      </c>
      <c r="G155" t="s">
        <v>271</v>
      </c>
      <c r="H155" t="s">
        <v>63</v>
      </c>
      <c r="I155">
        <v>48</v>
      </c>
      <c r="J155">
        <v>42</v>
      </c>
      <c r="K155">
        <v>88</v>
      </c>
      <c r="L155">
        <v>0.47699999999999998</v>
      </c>
      <c r="M155">
        <v>11</v>
      </c>
      <c r="N155">
        <v>32</v>
      </c>
      <c r="O155">
        <v>0.34399999999999997</v>
      </c>
      <c r="P155">
        <v>36</v>
      </c>
      <c r="Q155">
        <v>41</v>
      </c>
      <c r="R155">
        <v>0.878</v>
      </c>
      <c r="S155">
        <v>9</v>
      </c>
      <c r="T155">
        <v>34</v>
      </c>
      <c r="U155">
        <v>43</v>
      </c>
      <c r="V155">
        <v>29</v>
      </c>
      <c r="W155">
        <v>10</v>
      </c>
      <c r="X155">
        <v>6</v>
      </c>
      <c r="Y155">
        <v>5</v>
      </c>
      <c r="Z155">
        <v>6</v>
      </c>
      <c r="AA155">
        <v>17</v>
      </c>
      <c r="AB155">
        <v>29</v>
      </c>
      <c r="AC155">
        <v>131</v>
      </c>
      <c r="AD155">
        <v>6</v>
      </c>
      <c r="AE155">
        <v>1</v>
      </c>
      <c r="AF155">
        <v>1</v>
      </c>
      <c r="AG155">
        <v>1</v>
      </c>
      <c r="AH155">
        <v>1</v>
      </c>
      <c r="AI155">
        <v>121</v>
      </c>
      <c r="AJ155">
        <v>1068</v>
      </c>
      <c r="AK155">
        <v>1314</v>
      </c>
      <c r="AL155">
        <v>1049</v>
      </c>
      <c r="AM155">
        <v>1661</v>
      </c>
      <c r="AN155">
        <v>1863</v>
      </c>
      <c r="AO155">
        <v>1374</v>
      </c>
      <c r="AP155">
        <v>6</v>
      </c>
      <c r="AQ155">
        <v>18</v>
      </c>
      <c r="AR155">
        <v>400</v>
      </c>
      <c r="AS155">
        <v>1566</v>
      </c>
      <c r="AT155">
        <v>926</v>
      </c>
      <c r="AU155">
        <v>1282</v>
      </c>
      <c r="AV155">
        <v>687</v>
      </c>
      <c r="AW155">
        <v>264</v>
      </c>
      <c r="AX155">
        <v>1702</v>
      </c>
      <c r="AY155">
        <v>889</v>
      </c>
      <c r="AZ155">
        <v>1573</v>
      </c>
      <c r="BA155">
        <v>792</v>
      </c>
      <c r="BB155">
        <v>20</v>
      </c>
      <c r="BC155">
        <v>218</v>
      </c>
      <c r="BD155">
        <v>854</v>
      </c>
      <c r="BE155">
        <v>1</v>
      </c>
      <c r="BF155" t="s">
        <v>71</v>
      </c>
      <c r="BG155" t="s">
        <v>65</v>
      </c>
      <c r="BH155" t="s">
        <v>260</v>
      </c>
      <c r="BI155" s="4">
        <f xml:space="preserve"> _2025teamgamelogs[[#This Row],[FGA]] + (0.44 * _2025teamgamelogs[[#This Row],[FTA]]) + _2025teamgamelogs[[#This Row],[TOV]] - _2025teamgamelogs[[#This Row],[OREB]]</f>
        <v>107.03999999999999</v>
      </c>
      <c r="BJ155" s="3">
        <f>_2025teamgamelogs[[#This Row],[TOV]]/_2025teamgamelogs[[#This Row],[POSSESIONS]]</f>
        <v>9.3423019431988052E-2</v>
      </c>
      <c r="BK155" s="4">
        <f>_2025teamgamelogs[[#This Row],[PTS]]/_2025teamgamelogs[[#This Row],[POSSESIONS]]</f>
        <v>1.2238415545590435</v>
      </c>
      <c r="BL155" s="4">
        <f xml:space="preserve"> 100 * _2025teamgamelogs[[#This Row],[POINTS_PER_POSSESSION]]</f>
        <v>122.38415545590435</v>
      </c>
      <c r="BM155" s="4">
        <f xml:space="preserve"> _2025teamgamelogs[[#This Row],[POSSESIONS]] / (_2025teamgamelogs[[#This Row],[MIN]]/48)</f>
        <v>107.03999999999999</v>
      </c>
      <c r="BN155" s="3">
        <f>_2025teamgamelogs[[#This Row],[PTS]] / (2 * (_2025teamgamelogs[[#This Row],[FGA]] + 0.44 * _2025teamgamelogs[[#This Row],[FTA]]))</f>
        <v>0.61769143719351194</v>
      </c>
      <c r="BO155" s="4">
        <f>VLOOKUP(_2025teamgamelogs[[#This Row],[MONTH]], LEAGUE_AVERAGES!$A$2:$B$8, 2, FALSE)</f>
        <v>110.69176807777912</v>
      </c>
      <c r="BP155" s="5">
        <f>VLOOKUP(_2025teamgamelogs[[#This Row],[TEAM_NAME]], LEAGUE_AVERAGES!$A$14:$C$43, 2, FALSE)</f>
        <v>0.37419512195121946</v>
      </c>
      <c r="BQ155" s="5">
        <f>VLOOKUP(_2025teamgamelogs[[#This Row],[TEAM_NAME]], LEAGUE_AVERAGES!$A$14:$C$43, 3, FALSE)</f>
        <v>0.35536585365853657</v>
      </c>
      <c r="BR155" s="5">
        <f>VLOOKUP(_2025teamgamelogs[[#This Row],[TEAM_NAME]], LEAGUE_AVERAGES!$F$14:$H$43, 2, FALSE)</f>
        <v>0.48560975609756091</v>
      </c>
      <c r="BS155" s="5">
        <f>VLOOKUP(_2025teamgamelogs[[#This Row],[TEAM_NAME]], LEAGUE_AVERAGES!$F$14:$H$43, 3, FALSE)</f>
        <v>0.47373170731707315</v>
      </c>
      <c r="BT155" s="5">
        <f>VLOOKUP(_2025teamgamelogs[[#This Row],[TEAM_NAME]], LEAGUE_AVERAGES!$K$14:$M$43, 2, FALSE)</f>
        <v>0.60200661119778875</v>
      </c>
      <c r="BU155" s="5">
        <f>VLOOKUP(_2025teamgamelogs[[#This Row],[TEAM_NAME]], LEAGUE_AVERAGES!$K$14:$M$43, 3, FALSE)</f>
        <v>0.58416138772693449</v>
      </c>
    </row>
    <row r="156" spans="1:73" x14ac:dyDescent="0.2">
      <c r="A156" t="s">
        <v>59</v>
      </c>
      <c r="B156">
        <v>1610612766</v>
      </c>
      <c r="C156" t="s">
        <v>122</v>
      </c>
      <c r="D156" t="s">
        <v>123</v>
      </c>
      <c r="E156">
        <v>22400132</v>
      </c>
      <c r="F156" s="1">
        <v>45597</v>
      </c>
      <c r="G156" t="s">
        <v>272</v>
      </c>
      <c r="H156" t="s">
        <v>70</v>
      </c>
      <c r="I156">
        <v>48</v>
      </c>
      <c r="J156">
        <v>42</v>
      </c>
      <c r="K156">
        <v>91</v>
      </c>
      <c r="L156">
        <v>0.46200000000000002</v>
      </c>
      <c r="M156">
        <v>19</v>
      </c>
      <c r="N156">
        <v>48</v>
      </c>
      <c r="O156">
        <v>0.39600000000000002</v>
      </c>
      <c r="P156">
        <v>6</v>
      </c>
      <c r="Q156">
        <v>12</v>
      </c>
      <c r="R156">
        <v>0.5</v>
      </c>
      <c r="S156">
        <v>12</v>
      </c>
      <c r="T156">
        <v>30</v>
      </c>
      <c r="U156">
        <v>42</v>
      </c>
      <c r="V156">
        <v>20</v>
      </c>
      <c r="W156">
        <v>16</v>
      </c>
      <c r="X156">
        <v>5</v>
      </c>
      <c r="Y156">
        <v>5</v>
      </c>
      <c r="Z156">
        <v>5</v>
      </c>
      <c r="AA156">
        <v>26</v>
      </c>
      <c r="AB156">
        <v>13</v>
      </c>
      <c r="AC156">
        <v>109</v>
      </c>
      <c r="AD156">
        <v>-15</v>
      </c>
      <c r="AE156">
        <v>1</v>
      </c>
      <c r="AF156">
        <v>1231</v>
      </c>
      <c r="AG156">
        <v>1231</v>
      </c>
      <c r="AH156">
        <v>1231</v>
      </c>
      <c r="AI156">
        <v>121</v>
      </c>
      <c r="AJ156">
        <v>1068</v>
      </c>
      <c r="AK156">
        <v>899</v>
      </c>
      <c r="AL156">
        <v>1346</v>
      </c>
      <c r="AM156">
        <v>182</v>
      </c>
      <c r="AN156">
        <v>163</v>
      </c>
      <c r="AO156">
        <v>777</v>
      </c>
      <c r="AP156">
        <v>2408</v>
      </c>
      <c r="AQ156">
        <v>2282</v>
      </c>
      <c r="AR156">
        <v>2437</v>
      </c>
      <c r="AS156">
        <v>848</v>
      </c>
      <c r="AT156">
        <v>1652</v>
      </c>
      <c r="AU156">
        <v>1443</v>
      </c>
      <c r="AV156">
        <v>2163</v>
      </c>
      <c r="AW156">
        <v>1583</v>
      </c>
      <c r="AX156">
        <v>1998</v>
      </c>
      <c r="AY156">
        <v>889</v>
      </c>
      <c r="AZ156">
        <v>1188</v>
      </c>
      <c r="BA156">
        <v>2319</v>
      </c>
      <c r="BB156">
        <v>2202</v>
      </c>
      <c r="BC156">
        <v>1548</v>
      </c>
      <c r="BD156">
        <v>2041</v>
      </c>
      <c r="BE156">
        <v>1</v>
      </c>
      <c r="BF156" t="s">
        <v>64</v>
      </c>
      <c r="BG156" t="s">
        <v>65</v>
      </c>
      <c r="BH156" t="s">
        <v>260</v>
      </c>
      <c r="BI156" s="4">
        <f xml:space="preserve"> _2025teamgamelogs[[#This Row],[FGA]] + (0.44 * _2025teamgamelogs[[#This Row],[FTA]]) + _2025teamgamelogs[[#This Row],[TOV]] - _2025teamgamelogs[[#This Row],[OREB]]</f>
        <v>100.28</v>
      </c>
      <c r="BJ156" s="3">
        <f>_2025teamgamelogs[[#This Row],[TOV]]/_2025teamgamelogs[[#This Row],[POSSESIONS]]</f>
        <v>0.15955325089748704</v>
      </c>
      <c r="BK156" s="4">
        <f>_2025teamgamelogs[[#This Row],[PTS]]/_2025teamgamelogs[[#This Row],[POSSESIONS]]</f>
        <v>1.0869565217391304</v>
      </c>
      <c r="BL156" s="4">
        <f xml:space="preserve"> 100 * _2025teamgamelogs[[#This Row],[POINTS_PER_POSSESSION]]</f>
        <v>108.69565217391303</v>
      </c>
      <c r="BM156" s="4">
        <f xml:space="preserve"> _2025teamgamelogs[[#This Row],[POSSESIONS]] / (_2025teamgamelogs[[#This Row],[MIN]]/48)</f>
        <v>100.28</v>
      </c>
      <c r="BN156" s="3">
        <f>_2025teamgamelogs[[#This Row],[PTS]] / (2 * (_2025teamgamelogs[[#This Row],[FGA]] + 0.44 * _2025teamgamelogs[[#This Row],[FTA]]))</f>
        <v>0.56605733277939341</v>
      </c>
      <c r="BO156" s="4">
        <f>VLOOKUP(_2025teamgamelogs[[#This Row],[MONTH]], LEAGUE_AVERAGES!$A$2:$B$8, 2, FALSE)</f>
        <v>110.69176807777912</v>
      </c>
      <c r="BP156" s="5">
        <f>VLOOKUP(_2025teamgamelogs[[#This Row],[TEAM_NAME]], LEAGUE_AVERAGES!$A$14:$C$43, 2, FALSE)</f>
        <v>0.33860975609756089</v>
      </c>
      <c r="BQ156" s="5">
        <f>VLOOKUP(_2025teamgamelogs[[#This Row],[TEAM_NAME]], LEAGUE_AVERAGES!$A$14:$C$43, 3, FALSE)</f>
        <v>0.33580487804878045</v>
      </c>
      <c r="BR156" s="5">
        <f>VLOOKUP(_2025teamgamelogs[[#This Row],[TEAM_NAME]], LEAGUE_AVERAGES!$F$14:$H$43, 2, FALSE)</f>
        <v>0.43492682926829268</v>
      </c>
      <c r="BS156" s="5">
        <f>VLOOKUP(_2025teamgamelogs[[#This Row],[TEAM_NAME]], LEAGUE_AVERAGES!$F$14:$H$43, 3, FALSE)</f>
        <v>0.42697560975609755</v>
      </c>
      <c r="BT156" s="5">
        <f>VLOOKUP(_2025teamgamelogs[[#This Row],[TEAM_NAME]], LEAGUE_AVERAGES!$K$14:$M$43, 2, FALSE)</f>
        <v>0.5424635833805308</v>
      </c>
      <c r="BU156" s="5">
        <f>VLOOKUP(_2025teamgamelogs[[#This Row],[TEAM_NAME]], LEAGUE_AVERAGES!$K$14:$M$43, 3, FALSE)</f>
        <v>0.53419164265445196</v>
      </c>
    </row>
    <row r="157" spans="1:73" x14ac:dyDescent="0.2">
      <c r="A157" t="s">
        <v>59</v>
      </c>
      <c r="B157">
        <v>1610612750</v>
      </c>
      <c r="C157" t="s">
        <v>8</v>
      </c>
      <c r="D157" t="s">
        <v>72</v>
      </c>
      <c r="E157">
        <v>22400139</v>
      </c>
      <c r="F157" s="1">
        <v>45597</v>
      </c>
      <c r="G157" t="s">
        <v>273</v>
      </c>
      <c r="H157" t="s">
        <v>63</v>
      </c>
      <c r="I157">
        <v>48</v>
      </c>
      <c r="J157">
        <v>43</v>
      </c>
      <c r="K157">
        <v>83</v>
      </c>
      <c r="L157">
        <v>0.51800000000000002</v>
      </c>
      <c r="M157">
        <v>18</v>
      </c>
      <c r="N157">
        <v>42</v>
      </c>
      <c r="O157">
        <v>0.42899999999999999</v>
      </c>
      <c r="P157">
        <v>15</v>
      </c>
      <c r="Q157">
        <v>18</v>
      </c>
      <c r="R157">
        <v>0.83299999999999996</v>
      </c>
      <c r="S157">
        <v>8</v>
      </c>
      <c r="T157">
        <v>30</v>
      </c>
      <c r="U157">
        <v>38</v>
      </c>
      <c r="V157">
        <v>34</v>
      </c>
      <c r="W157">
        <v>17</v>
      </c>
      <c r="X157">
        <v>8</v>
      </c>
      <c r="Y157">
        <v>9</v>
      </c>
      <c r="Z157">
        <v>2</v>
      </c>
      <c r="AA157">
        <v>22</v>
      </c>
      <c r="AB157">
        <v>18</v>
      </c>
      <c r="AC157">
        <v>119</v>
      </c>
      <c r="AD157">
        <v>3</v>
      </c>
      <c r="AE157">
        <v>1</v>
      </c>
      <c r="AF157">
        <v>1</v>
      </c>
      <c r="AG157">
        <v>1</v>
      </c>
      <c r="AH157">
        <v>1</v>
      </c>
      <c r="AI157">
        <v>121</v>
      </c>
      <c r="AJ157">
        <v>866</v>
      </c>
      <c r="AK157">
        <v>1922</v>
      </c>
      <c r="AL157">
        <v>422</v>
      </c>
      <c r="AM157">
        <v>288</v>
      </c>
      <c r="AN157">
        <v>568</v>
      </c>
      <c r="AO157">
        <v>461</v>
      </c>
      <c r="AP157">
        <v>1416</v>
      </c>
      <c r="AQ157">
        <v>1617</v>
      </c>
      <c r="AR157">
        <v>699</v>
      </c>
      <c r="AS157">
        <v>1800</v>
      </c>
      <c r="AT157">
        <v>1652</v>
      </c>
      <c r="AU157">
        <v>1966</v>
      </c>
      <c r="AV157">
        <v>186</v>
      </c>
      <c r="AW157">
        <v>1759</v>
      </c>
      <c r="AX157">
        <v>1073</v>
      </c>
      <c r="AY157">
        <v>109</v>
      </c>
      <c r="AZ157">
        <v>158</v>
      </c>
      <c r="BA157">
        <v>1887</v>
      </c>
      <c r="BB157">
        <v>1204</v>
      </c>
      <c r="BC157">
        <v>798</v>
      </c>
      <c r="BD157">
        <v>1047</v>
      </c>
      <c r="BE157">
        <v>1</v>
      </c>
      <c r="BF157" t="s">
        <v>64</v>
      </c>
      <c r="BG157" t="s">
        <v>65</v>
      </c>
      <c r="BH157" t="s">
        <v>260</v>
      </c>
      <c r="BI157" s="4">
        <f xml:space="preserve"> _2025teamgamelogs[[#This Row],[FGA]] + (0.44 * _2025teamgamelogs[[#This Row],[FTA]]) + _2025teamgamelogs[[#This Row],[TOV]] - _2025teamgamelogs[[#This Row],[OREB]]</f>
        <v>99.92</v>
      </c>
      <c r="BJ157" s="3">
        <f>_2025teamgamelogs[[#This Row],[TOV]]/_2025teamgamelogs[[#This Row],[POSSESIONS]]</f>
        <v>0.17013610888710967</v>
      </c>
      <c r="BK157" s="4">
        <f>_2025teamgamelogs[[#This Row],[PTS]]/_2025teamgamelogs[[#This Row],[POSSESIONS]]</f>
        <v>1.1909527622097678</v>
      </c>
      <c r="BL157" s="4">
        <f xml:space="preserve"> 100 * _2025teamgamelogs[[#This Row],[POINTS_PER_POSSESSION]]</f>
        <v>119.09527622097677</v>
      </c>
      <c r="BM157" s="4">
        <f xml:space="preserve"> _2025teamgamelogs[[#This Row],[POSSESIONS]] / (_2025teamgamelogs[[#This Row],[MIN]]/48)</f>
        <v>99.92</v>
      </c>
      <c r="BN157" s="3">
        <f>_2025teamgamelogs[[#This Row],[PTS]] / (2 * (_2025teamgamelogs[[#This Row],[FGA]] + 0.44 * _2025teamgamelogs[[#This Row],[FTA]]))</f>
        <v>0.65442146942366919</v>
      </c>
      <c r="BO157" s="4">
        <f>VLOOKUP(_2025teamgamelogs[[#This Row],[MONTH]], LEAGUE_AVERAGES!$A$2:$B$8, 2, FALSE)</f>
        <v>110.69176807777912</v>
      </c>
      <c r="BP157" s="5">
        <f>VLOOKUP(_2025teamgamelogs[[#This Row],[TEAM_NAME]], LEAGUE_AVERAGES!$A$14:$C$43, 2, FALSE)</f>
        <v>0.38256097560975622</v>
      </c>
      <c r="BQ157" s="5">
        <f>VLOOKUP(_2025teamgamelogs[[#This Row],[TEAM_NAME]], LEAGUE_AVERAGES!$A$14:$C$43, 3, FALSE)</f>
        <v>0.37156097560975615</v>
      </c>
      <c r="BR157" s="5">
        <f>VLOOKUP(_2025teamgamelogs[[#This Row],[TEAM_NAME]], LEAGUE_AVERAGES!$F$14:$H$43, 2, FALSE)</f>
        <v>0.47402439024390242</v>
      </c>
      <c r="BS157" s="5">
        <f>VLOOKUP(_2025teamgamelogs[[#This Row],[TEAM_NAME]], LEAGUE_AVERAGES!$F$14:$H$43, 3, FALSE)</f>
        <v>0.46580487804878057</v>
      </c>
      <c r="BT157" s="5">
        <f>VLOOKUP(_2025teamgamelogs[[#This Row],[TEAM_NAME]], LEAGUE_AVERAGES!$K$14:$M$43, 2, FALSE)</f>
        <v>0.59446350940954662</v>
      </c>
      <c r="BU157" s="5">
        <f>VLOOKUP(_2025teamgamelogs[[#This Row],[TEAM_NAME]], LEAGUE_AVERAGES!$K$14:$M$43, 3, FALSE)</f>
        <v>0.58583417827298701</v>
      </c>
    </row>
    <row r="158" spans="1:73" x14ac:dyDescent="0.2">
      <c r="A158" t="s">
        <v>59</v>
      </c>
      <c r="B158">
        <v>1610612741</v>
      </c>
      <c r="C158" t="s">
        <v>86</v>
      </c>
      <c r="D158" t="s">
        <v>87</v>
      </c>
      <c r="E158">
        <v>22400136</v>
      </c>
      <c r="F158" s="1">
        <v>45597</v>
      </c>
      <c r="G158" t="s">
        <v>274</v>
      </c>
      <c r="H158" t="s">
        <v>70</v>
      </c>
      <c r="I158">
        <v>48</v>
      </c>
      <c r="J158">
        <v>38</v>
      </c>
      <c r="K158">
        <v>88</v>
      </c>
      <c r="L158">
        <v>0.432</v>
      </c>
      <c r="M158">
        <v>17</v>
      </c>
      <c r="N158">
        <v>44</v>
      </c>
      <c r="O158">
        <v>0.38600000000000001</v>
      </c>
      <c r="P158">
        <v>19</v>
      </c>
      <c r="Q158">
        <v>24</v>
      </c>
      <c r="R158">
        <v>0.79200000000000004</v>
      </c>
      <c r="S158">
        <v>10</v>
      </c>
      <c r="T158">
        <v>34</v>
      </c>
      <c r="U158">
        <v>44</v>
      </c>
      <c r="V158">
        <v>24</v>
      </c>
      <c r="W158">
        <v>16</v>
      </c>
      <c r="X158">
        <v>5</v>
      </c>
      <c r="Y158">
        <v>3</v>
      </c>
      <c r="Z158">
        <v>6</v>
      </c>
      <c r="AA158">
        <v>15</v>
      </c>
      <c r="AB158">
        <v>20</v>
      </c>
      <c r="AC158">
        <v>112</v>
      </c>
      <c r="AD158">
        <v>-8</v>
      </c>
      <c r="AE158">
        <v>1</v>
      </c>
      <c r="AF158">
        <v>1231</v>
      </c>
      <c r="AG158">
        <v>1231</v>
      </c>
      <c r="AH158">
        <v>1231</v>
      </c>
      <c r="AI158">
        <v>121</v>
      </c>
      <c r="AJ158">
        <v>1796</v>
      </c>
      <c r="AK158">
        <v>1314</v>
      </c>
      <c r="AL158">
        <v>1820</v>
      </c>
      <c r="AM158">
        <v>410</v>
      </c>
      <c r="AN158">
        <v>384</v>
      </c>
      <c r="AO158">
        <v>899</v>
      </c>
      <c r="AP158">
        <v>756</v>
      </c>
      <c r="AQ158">
        <v>791</v>
      </c>
      <c r="AR158">
        <v>1160</v>
      </c>
      <c r="AS158">
        <v>1308</v>
      </c>
      <c r="AT158">
        <v>926</v>
      </c>
      <c r="AU158">
        <v>1127</v>
      </c>
      <c r="AV158">
        <v>1570</v>
      </c>
      <c r="AW158">
        <v>1583</v>
      </c>
      <c r="AX158">
        <v>1998</v>
      </c>
      <c r="AY158">
        <v>1712</v>
      </c>
      <c r="AZ158">
        <v>1573</v>
      </c>
      <c r="BA158">
        <v>398</v>
      </c>
      <c r="BB158">
        <v>767</v>
      </c>
      <c r="BC158">
        <v>1331</v>
      </c>
      <c r="BD158">
        <v>1667</v>
      </c>
      <c r="BE158">
        <v>1</v>
      </c>
      <c r="BF158" t="s">
        <v>71</v>
      </c>
      <c r="BG158" t="s">
        <v>65</v>
      </c>
      <c r="BH158" t="s">
        <v>260</v>
      </c>
      <c r="BI158" s="4">
        <f xml:space="preserve"> _2025teamgamelogs[[#This Row],[FGA]] + (0.44 * _2025teamgamelogs[[#This Row],[FTA]]) + _2025teamgamelogs[[#This Row],[TOV]] - _2025teamgamelogs[[#This Row],[OREB]]</f>
        <v>104.56</v>
      </c>
      <c r="BJ158" s="3">
        <f>_2025teamgamelogs[[#This Row],[TOV]]/_2025teamgamelogs[[#This Row],[POSSESIONS]]</f>
        <v>0.15302218821729149</v>
      </c>
      <c r="BK158" s="4">
        <f>_2025teamgamelogs[[#This Row],[PTS]]/_2025teamgamelogs[[#This Row],[POSSESIONS]]</f>
        <v>1.0711553175210404</v>
      </c>
      <c r="BL158" s="4">
        <f xml:space="preserve"> 100 * _2025teamgamelogs[[#This Row],[POINTS_PER_POSSESSION]]</f>
        <v>107.11553175210405</v>
      </c>
      <c r="BM158" s="4">
        <f xml:space="preserve"> _2025teamgamelogs[[#This Row],[POSSESIONS]] / (_2025teamgamelogs[[#This Row],[MIN]]/48)</f>
        <v>104.56</v>
      </c>
      <c r="BN158" s="3">
        <f>_2025teamgamelogs[[#This Row],[PTS]] / (2 * (_2025teamgamelogs[[#This Row],[FGA]] + 0.44 * _2025teamgamelogs[[#This Row],[FTA]]))</f>
        <v>0.56818181818181812</v>
      </c>
      <c r="BO158" s="4">
        <f>VLOOKUP(_2025teamgamelogs[[#This Row],[MONTH]], LEAGUE_AVERAGES!$A$2:$B$8, 2, FALSE)</f>
        <v>110.69176807777912</v>
      </c>
      <c r="BP158" s="5">
        <f>VLOOKUP(_2025teamgamelogs[[#This Row],[TEAM_NAME]], LEAGUE_AVERAGES!$A$14:$C$43, 2, FALSE)</f>
        <v>0.36141463414634156</v>
      </c>
      <c r="BQ158" s="5">
        <f>VLOOKUP(_2025teamgamelogs[[#This Row],[TEAM_NAME]], LEAGUE_AVERAGES!$A$14:$C$43, 3, FALSE)</f>
        <v>0.37548780487804878</v>
      </c>
      <c r="BR158" s="5">
        <f>VLOOKUP(_2025teamgamelogs[[#This Row],[TEAM_NAME]], LEAGUE_AVERAGES!$F$14:$H$43, 2, FALSE)</f>
        <v>0.46404878048780479</v>
      </c>
      <c r="BS158" s="5">
        <f>VLOOKUP(_2025teamgamelogs[[#This Row],[TEAM_NAME]], LEAGUE_AVERAGES!$F$14:$H$43, 3, FALSE)</f>
        <v>0.47712195121951223</v>
      </c>
      <c r="BT158" s="5">
        <f>VLOOKUP(_2025teamgamelogs[[#This Row],[TEAM_NAME]], LEAGUE_AVERAGES!$K$14:$M$43, 2, FALSE)</f>
        <v>0.57631003599073594</v>
      </c>
      <c r="BU158" s="5">
        <f>VLOOKUP(_2025teamgamelogs[[#This Row],[TEAM_NAME]], LEAGUE_AVERAGES!$K$14:$M$43, 3, FALSE)</f>
        <v>0.59556361257988066</v>
      </c>
    </row>
    <row r="159" spans="1:73" x14ac:dyDescent="0.2">
      <c r="A159" t="s">
        <v>59</v>
      </c>
      <c r="B159">
        <v>1610612757</v>
      </c>
      <c r="C159" t="s">
        <v>116</v>
      </c>
      <c r="D159" t="s">
        <v>117</v>
      </c>
      <c r="E159">
        <v>22400140</v>
      </c>
      <c r="F159" s="1">
        <v>45597</v>
      </c>
      <c r="G159" t="s">
        <v>275</v>
      </c>
      <c r="H159" t="s">
        <v>70</v>
      </c>
      <c r="I159">
        <v>48</v>
      </c>
      <c r="J159">
        <v>39</v>
      </c>
      <c r="K159">
        <v>83</v>
      </c>
      <c r="L159">
        <v>0.47</v>
      </c>
      <c r="M159">
        <v>15</v>
      </c>
      <c r="N159">
        <v>35</v>
      </c>
      <c r="O159">
        <v>0.42899999999999999</v>
      </c>
      <c r="P159">
        <v>21</v>
      </c>
      <c r="Q159">
        <v>31</v>
      </c>
      <c r="R159">
        <v>0.67700000000000005</v>
      </c>
      <c r="S159">
        <v>11</v>
      </c>
      <c r="T159">
        <v>25</v>
      </c>
      <c r="U159">
        <v>36</v>
      </c>
      <c r="V159">
        <v>27</v>
      </c>
      <c r="W159">
        <v>19</v>
      </c>
      <c r="X159">
        <v>8</v>
      </c>
      <c r="Y159">
        <v>5</v>
      </c>
      <c r="Z159">
        <v>9</v>
      </c>
      <c r="AA159">
        <v>17</v>
      </c>
      <c r="AB159">
        <v>29</v>
      </c>
      <c r="AC159">
        <v>114</v>
      </c>
      <c r="AD159">
        <v>-23</v>
      </c>
      <c r="AE159">
        <v>1</v>
      </c>
      <c r="AF159">
        <v>1231</v>
      </c>
      <c r="AG159">
        <v>1231</v>
      </c>
      <c r="AH159">
        <v>1231</v>
      </c>
      <c r="AI159">
        <v>121</v>
      </c>
      <c r="AJ159">
        <v>1609</v>
      </c>
      <c r="AK159">
        <v>1922</v>
      </c>
      <c r="AL159">
        <v>1196</v>
      </c>
      <c r="AM159">
        <v>733</v>
      </c>
      <c r="AN159">
        <v>1495</v>
      </c>
      <c r="AO159">
        <v>461</v>
      </c>
      <c r="AP159">
        <v>506</v>
      </c>
      <c r="AQ159">
        <v>202</v>
      </c>
      <c r="AR159">
        <v>2093</v>
      </c>
      <c r="AS159">
        <v>1051</v>
      </c>
      <c r="AT159">
        <v>2271</v>
      </c>
      <c r="AU159">
        <v>2164</v>
      </c>
      <c r="AV159">
        <v>1013</v>
      </c>
      <c r="AW159">
        <v>2098</v>
      </c>
      <c r="AX159">
        <v>1073</v>
      </c>
      <c r="AY159">
        <v>889</v>
      </c>
      <c r="AZ159">
        <v>2275</v>
      </c>
      <c r="BA159">
        <v>792</v>
      </c>
      <c r="BB159">
        <v>20</v>
      </c>
      <c r="BC159">
        <v>1168</v>
      </c>
      <c r="BD159">
        <v>2268</v>
      </c>
      <c r="BE159">
        <v>1</v>
      </c>
      <c r="BF159" t="s">
        <v>64</v>
      </c>
      <c r="BG159" t="s">
        <v>65</v>
      </c>
      <c r="BH159" t="s">
        <v>260</v>
      </c>
      <c r="BI159" s="4">
        <f xml:space="preserve"> _2025teamgamelogs[[#This Row],[FGA]] + (0.44 * _2025teamgamelogs[[#This Row],[FTA]]) + _2025teamgamelogs[[#This Row],[TOV]] - _2025teamgamelogs[[#This Row],[OREB]]</f>
        <v>104.64</v>
      </c>
      <c r="BJ159" s="3">
        <f>_2025teamgamelogs[[#This Row],[TOV]]/_2025teamgamelogs[[#This Row],[POSSESIONS]]</f>
        <v>0.18157492354740062</v>
      </c>
      <c r="BK159" s="4">
        <f>_2025teamgamelogs[[#This Row],[PTS]]/_2025teamgamelogs[[#This Row],[POSSESIONS]]</f>
        <v>1.0894495412844036</v>
      </c>
      <c r="BL159" s="4">
        <f xml:space="preserve"> 100 * _2025teamgamelogs[[#This Row],[POINTS_PER_POSSESSION]]</f>
        <v>108.94495412844036</v>
      </c>
      <c r="BM159" s="4">
        <f xml:space="preserve"> _2025teamgamelogs[[#This Row],[POSSESIONS]] / (_2025teamgamelogs[[#This Row],[MIN]]/48)</f>
        <v>104.64</v>
      </c>
      <c r="BN159" s="3">
        <f>_2025teamgamelogs[[#This Row],[PTS]] / (2 * (_2025teamgamelogs[[#This Row],[FGA]] + 0.44 * _2025teamgamelogs[[#This Row],[FTA]]))</f>
        <v>0.58981788079470199</v>
      </c>
      <c r="BO159" s="4">
        <f>VLOOKUP(_2025teamgamelogs[[#This Row],[MONTH]], LEAGUE_AVERAGES!$A$2:$B$8, 2, FALSE)</f>
        <v>110.69176807777912</v>
      </c>
      <c r="BP159" s="5">
        <f>VLOOKUP(_2025teamgamelogs[[#This Row],[TEAM_NAME]], LEAGUE_AVERAGES!$A$14:$C$43, 2, FALSE)</f>
        <v>0.3617317073170731</v>
      </c>
      <c r="BQ159" s="5">
        <f>VLOOKUP(_2025teamgamelogs[[#This Row],[TEAM_NAME]], LEAGUE_AVERAGES!$A$14:$C$43, 3, FALSE)</f>
        <v>0.32368292682926825</v>
      </c>
      <c r="BR159" s="5">
        <f>VLOOKUP(_2025teamgamelogs[[#This Row],[TEAM_NAME]], LEAGUE_AVERAGES!$F$14:$H$43, 2, FALSE)</f>
        <v>0.4560243902439024</v>
      </c>
      <c r="BS159" s="5">
        <f>VLOOKUP(_2025teamgamelogs[[#This Row],[TEAM_NAME]], LEAGUE_AVERAGES!$F$14:$H$43, 3, FALSE)</f>
        <v>0.4473414634146341</v>
      </c>
      <c r="BT159" s="5">
        <f>VLOOKUP(_2025teamgamelogs[[#This Row],[TEAM_NAME]], LEAGUE_AVERAGES!$K$14:$M$43, 2, FALSE)</f>
        <v>0.56794360073860606</v>
      </c>
      <c r="BU159" s="5">
        <f>VLOOKUP(_2025teamgamelogs[[#This Row],[TEAM_NAME]], LEAGUE_AVERAGES!$K$14:$M$43, 3, FALSE)</f>
        <v>0.54561285519601899</v>
      </c>
    </row>
    <row r="160" spans="1:73" x14ac:dyDescent="0.2">
      <c r="A160" t="s">
        <v>59</v>
      </c>
      <c r="B160">
        <v>1610612765</v>
      </c>
      <c r="C160" t="s">
        <v>107</v>
      </c>
      <c r="D160" t="s">
        <v>108</v>
      </c>
      <c r="E160">
        <v>22400134</v>
      </c>
      <c r="F160" s="1">
        <v>45597</v>
      </c>
      <c r="G160" t="s">
        <v>276</v>
      </c>
      <c r="H160" t="s">
        <v>70</v>
      </c>
      <c r="I160">
        <v>48</v>
      </c>
      <c r="J160">
        <v>41</v>
      </c>
      <c r="K160">
        <v>81</v>
      </c>
      <c r="L160">
        <v>0.50600000000000001</v>
      </c>
      <c r="M160">
        <v>11</v>
      </c>
      <c r="N160">
        <v>34</v>
      </c>
      <c r="O160">
        <v>0.32400000000000001</v>
      </c>
      <c r="P160">
        <v>5</v>
      </c>
      <c r="Q160">
        <v>7</v>
      </c>
      <c r="R160">
        <v>0.71399999999999997</v>
      </c>
      <c r="S160">
        <v>6</v>
      </c>
      <c r="T160">
        <v>32</v>
      </c>
      <c r="U160">
        <v>38</v>
      </c>
      <c r="V160">
        <v>23</v>
      </c>
      <c r="W160">
        <v>22</v>
      </c>
      <c r="X160">
        <v>6</v>
      </c>
      <c r="Y160">
        <v>9</v>
      </c>
      <c r="Z160">
        <v>3</v>
      </c>
      <c r="AA160">
        <v>12</v>
      </c>
      <c r="AB160">
        <v>14</v>
      </c>
      <c r="AC160">
        <v>98</v>
      </c>
      <c r="AD160">
        <v>-30</v>
      </c>
      <c r="AE160">
        <v>1</v>
      </c>
      <c r="AF160">
        <v>1231</v>
      </c>
      <c r="AG160">
        <v>1231</v>
      </c>
      <c r="AH160">
        <v>1231</v>
      </c>
      <c r="AI160">
        <v>121</v>
      </c>
      <c r="AJ160">
        <v>1234</v>
      </c>
      <c r="AK160">
        <v>2117</v>
      </c>
      <c r="AL160">
        <v>583</v>
      </c>
      <c r="AM160">
        <v>1661</v>
      </c>
      <c r="AN160">
        <v>1627</v>
      </c>
      <c r="AO160">
        <v>1646</v>
      </c>
      <c r="AP160">
        <v>2431</v>
      </c>
      <c r="AQ160">
        <v>2439</v>
      </c>
      <c r="AR160">
        <v>1839</v>
      </c>
      <c r="AS160">
        <v>2189</v>
      </c>
      <c r="AT160">
        <v>1307</v>
      </c>
      <c r="AU160">
        <v>1966</v>
      </c>
      <c r="AV160">
        <v>1759</v>
      </c>
      <c r="AW160">
        <v>2345</v>
      </c>
      <c r="AX160">
        <v>1702</v>
      </c>
      <c r="AY160">
        <v>109</v>
      </c>
      <c r="AZ160">
        <v>384</v>
      </c>
      <c r="BA160">
        <v>92</v>
      </c>
      <c r="BB160">
        <v>2064</v>
      </c>
      <c r="BC160">
        <v>2178</v>
      </c>
      <c r="BD160">
        <v>2381</v>
      </c>
      <c r="BE160">
        <v>1</v>
      </c>
      <c r="BF160" t="s">
        <v>64</v>
      </c>
      <c r="BG160" t="s">
        <v>65</v>
      </c>
      <c r="BH160" t="s">
        <v>260</v>
      </c>
      <c r="BI160" s="4">
        <f xml:space="preserve"> _2025teamgamelogs[[#This Row],[FGA]] + (0.44 * _2025teamgamelogs[[#This Row],[FTA]]) + _2025teamgamelogs[[#This Row],[TOV]] - _2025teamgamelogs[[#This Row],[OREB]]</f>
        <v>100.08</v>
      </c>
      <c r="BJ160" s="3">
        <f>_2025teamgamelogs[[#This Row],[TOV]]/_2025teamgamelogs[[#This Row],[POSSESIONS]]</f>
        <v>0.21982414068745004</v>
      </c>
      <c r="BK160" s="4">
        <f>_2025teamgamelogs[[#This Row],[PTS]]/_2025teamgamelogs[[#This Row],[POSSESIONS]]</f>
        <v>0.97921662669864107</v>
      </c>
      <c r="BL160" s="4">
        <f xml:space="preserve"> 100 * _2025teamgamelogs[[#This Row],[POINTS_PER_POSSESSION]]</f>
        <v>97.921662669864105</v>
      </c>
      <c r="BM160" s="4">
        <f xml:space="preserve"> _2025teamgamelogs[[#This Row],[POSSESIONS]] / (_2025teamgamelogs[[#This Row],[MIN]]/48)</f>
        <v>100.08</v>
      </c>
      <c r="BN160" s="3">
        <f>_2025teamgamelogs[[#This Row],[PTS]] / (2 * (_2025teamgamelogs[[#This Row],[FGA]] + 0.44 * _2025teamgamelogs[[#This Row],[FTA]]))</f>
        <v>0.58277830637488104</v>
      </c>
      <c r="BO160" s="4">
        <f>VLOOKUP(_2025teamgamelogs[[#This Row],[MONTH]], LEAGUE_AVERAGES!$A$2:$B$8, 2, FALSE)</f>
        <v>110.69176807777912</v>
      </c>
      <c r="BP160" s="5">
        <f>VLOOKUP(_2025teamgamelogs[[#This Row],[TEAM_NAME]], LEAGUE_AVERAGES!$A$14:$C$43, 2, FALSE)</f>
        <v>0.3560731707317073</v>
      </c>
      <c r="BQ160" s="5">
        <f>VLOOKUP(_2025teamgamelogs[[#This Row],[TEAM_NAME]], LEAGUE_AVERAGES!$A$14:$C$43, 3, FALSE)</f>
        <v>0.3687804878048781</v>
      </c>
      <c r="BR160" s="5">
        <f>VLOOKUP(_2025teamgamelogs[[#This Row],[TEAM_NAME]], LEAGUE_AVERAGES!$F$14:$H$43, 2, FALSE)</f>
        <v>0.47321951219512204</v>
      </c>
      <c r="BS160" s="5">
        <f>VLOOKUP(_2025teamgamelogs[[#This Row],[TEAM_NAME]], LEAGUE_AVERAGES!$F$14:$H$43, 3, FALSE)</f>
        <v>0.48104878048780486</v>
      </c>
      <c r="BT160" s="5">
        <f>VLOOKUP(_2025teamgamelogs[[#This Row],[TEAM_NAME]], LEAGUE_AVERAGES!$K$14:$M$43, 2, FALSE)</f>
        <v>0.57634444021190001</v>
      </c>
      <c r="BU160" s="5">
        <f>VLOOKUP(_2025teamgamelogs[[#This Row],[TEAM_NAME]], LEAGUE_AVERAGES!$K$14:$M$43, 3, FALSE)</f>
        <v>0.58621097107374254</v>
      </c>
    </row>
    <row r="161" spans="1:73" x14ac:dyDescent="0.2">
      <c r="A161" t="s">
        <v>59</v>
      </c>
      <c r="B161">
        <v>1610612754</v>
      </c>
      <c r="C161" t="s">
        <v>110</v>
      </c>
      <c r="D161" t="s">
        <v>111</v>
      </c>
      <c r="E161">
        <v>22400138</v>
      </c>
      <c r="F161" s="1">
        <v>45597</v>
      </c>
      <c r="G161" t="s">
        <v>277</v>
      </c>
      <c r="H161" t="s">
        <v>70</v>
      </c>
      <c r="I161">
        <v>48</v>
      </c>
      <c r="J161">
        <v>46</v>
      </c>
      <c r="K161">
        <v>89</v>
      </c>
      <c r="L161">
        <v>0.51700000000000002</v>
      </c>
      <c r="M161">
        <v>16</v>
      </c>
      <c r="N161">
        <v>38</v>
      </c>
      <c r="O161">
        <v>0.42099999999999999</v>
      </c>
      <c r="P161">
        <v>10</v>
      </c>
      <c r="Q161">
        <v>13</v>
      </c>
      <c r="R161">
        <v>0.76900000000000002</v>
      </c>
      <c r="S161">
        <v>6</v>
      </c>
      <c r="T161">
        <v>33</v>
      </c>
      <c r="U161">
        <v>39</v>
      </c>
      <c r="V161">
        <v>35</v>
      </c>
      <c r="W161">
        <v>14</v>
      </c>
      <c r="X161">
        <v>3</v>
      </c>
      <c r="Y161">
        <v>3</v>
      </c>
      <c r="Z161">
        <v>4</v>
      </c>
      <c r="AA161">
        <v>21</v>
      </c>
      <c r="AB161">
        <v>15</v>
      </c>
      <c r="AC161">
        <v>118</v>
      </c>
      <c r="AD161">
        <v>-7</v>
      </c>
      <c r="AE161">
        <v>1</v>
      </c>
      <c r="AF161">
        <v>1231</v>
      </c>
      <c r="AG161">
        <v>1231</v>
      </c>
      <c r="AH161">
        <v>1231</v>
      </c>
      <c r="AI161">
        <v>121</v>
      </c>
      <c r="AJ161">
        <v>437</v>
      </c>
      <c r="AK161">
        <v>1176</v>
      </c>
      <c r="AL161">
        <v>449</v>
      </c>
      <c r="AM161">
        <v>567</v>
      </c>
      <c r="AN161">
        <v>1078</v>
      </c>
      <c r="AO161">
        <v>527</v>
      </c>
      <c r="AP161">
        <v>2148</v>
      </c>
      <c r="AQ161">
        <v>2188</v>
      </c>
      <c r="AR161">
        <v>1388</v>
      </c>
      <c r="AS161">
        <v>2189</v>
      </c>
      <c r="AT161">
        <v>1131</v>
      </c>
      <c r="AU161">
        <v>1833</v>
      </c>
      <c r="AV161">
        <v>132</v>
      </c>
      <c r="AW161">
        <v>1092</v>
      </c>
      <c r="AX161">
        <v>2344</v>
      </c>
      <c r="AY161">
        <v>1712</v>
      </c>
      <c r="AZ161">
        <v>750</v>
      </c>
      <c r="BA161">
        <v>1694</v>
      </c>
      <c r="BB161">
        <v>1892</v>
      </c>
      <c r="BC161">
        <v>891</v>
      </c>
      <c r="BD161">
        <v>1608</v>
      </c>
      <c r="BE161">
        <v>1</v>
      </c>
      <c r="BF161" t="s">
        <v>71</v>
      </c>
      <c r="BG161" t="s">
        <v>65</v>
      </c>
      <c r="BH161" t="s">
        <v>260</v>
      </c>
      <c r="BI161" s="4">
        <f xml:space="preserve"> _2025teamgamelogs[[#This Row],[FGA]] + (0.44 * _2025teamgamelogs[[#This Row],[FTA]]) + _2025teamgamelogs[[#This Row],[TOV]] - _2025teamgamelogs[[#This Row],[OREB]]</f>
        <v>102.72</v>
      </c>
      <c r="BJ161" s="3">
        <f>_2025teamgamelogs[[#This Row],[TOV]]/_2025teamgamelogs[[#This Row],[POSSESIONS]]</f>
        <v>0.13629283489096575</v>
      </c>
      <c r="BK161" s="4">
        <f>_2025teamgamelogs[[#This Row],[PTS]]/_2025teamgamelogs[[#This Row],[POSSESIONS]]</f>
        <v>1.1487538940809969</v>
      </c>
      <c r="BL161" s="4">
        <f xml:space="preserve"> 100 * _2025teamgamelogs[[#This Row],[POINTS_PER_POSSESSION]]</f>
        <v>114.87538940809969</v>
      </c>
      <c r="BM161" s="4">
        <f xml:space="preserve"> _2025teamgamelogs[[#This Row],[POSSESIONS]] / (_2025teamgamelogs[[#This Row],[MIN]]/48)</f>
        <v>102.72</v>
      </c>
      <c r="BN161" s="3">
        <f>_2025teamgamelogs[[#This Row],[PTS]] / (2 * (_2025teamgamelogs[[#This Row],[FGA]] + 0.44 * _2025teamgamelogs[[#This Row],[FTA]]))</f>
        <v>0.62288851351351349</v>
      </c>
      <c r="BO161" s="4">
        <f>VLOOKUP(_2025teamgamelogs[[#This Row],[MONTH]], LEAGUE_AVERAGES!$A$2:$B$8, 2, FALSE)</f>
        <v>110.69176807777912</v>
      </c>
      <c r="BP161" s="5">
        <f>VLOOKUP(_2025teamgamelogs[[#This Row],[TEAM_NAME]], LEAGUE_AVERAGES!$A$14:$C$43, 2, FALSE)</f>
        <v>0.37909999999999999</v>
      </c>
      <c r="BQ161" s="5">
        <f>VLOOKUP(_2025teamgamelogs[[#This Row],[TEAM_NAME]], LEAGUE_AVERAGES!$A$14:$C$43, 3, FALSE)</f>
        <v>0.35511904761904761</v>
      </c>
      <c r="BR161" s="5">
        <f>VLOOKUP(_2025teamgamelogs[[#This Row],[TEAM_NAME]], LEAGUE_AVERAGES!$F$14:$H$43, 2, FALSE)</f>
        <v>0.49785000000000013</v>
      </c>
      <c r="BS161" s="5">
        <f>VLOOKUP(_2025teamgamelogs[[#This Row],[TEAM_NAME]], LEAGUE_AVERAGES!$F$14:$H$43, 3, FALSE)</f>
        <v>0.47942857142857148</v>
      </c>
      <c r="BT161" s="5">
        <f>VLOOKUP(_2025teamgamelogs[[#This Row],[TEAM_NAME]], LEAGUE_AVERAGES!$K$14:$M$43, 2, FALSE)</f>
        <v>0.60805571751162091</v>
      </c>
      <c r="BU161" s="5">
        <f>VLOOKUP(_2025teamgamelogs[[#This Row],[TEAM_NAME]], LEAGUE_AVERAGES!$K$14:$M$43, 3, FALSE)</f>
        <v>0.58190704341109034</v>
      </c>
    </row>
    <row r="162" spans="1:73" x14ac:dyDescent="0.2">
      <c r="A162" t="s">
        <v>59</v>
      </c>
      <c r="B162">
        <v>1610612761</v>
      </c>
      <c r="C162" t="s">
        <v>95</v>
      </c>
      <c r="D162" t="s">
        <v>96</v>
      </c>
      <c r="E162">
        <v>22400143</v>
      </c>
      <c r="F162" s="1">
        <v>45598</v>
      </c>
      <c r="G162" t="s">
        <v>278</v>
      </c>
      <c r="H162" t="s">
        <v>63</v>
      </c>
      <c r="I162">
        <v>53</v>
      </c>
      <c r="J162">
        <v>46</v>
      </c>
      <c r="K162">
        <v>95</v>
      </c>
      <c r="L162">
        <v>0.48399999999999999</v>
      </c>
      <c r="M162">
        <v>17</v>
      </c>
      <c r="N162">
        <v>37</v>
      </c>
      <c r="O162">
        <v>0.45900000000000002</v>
      </c>
      <c r="P162">
        <v>22</v>
      </c>
      <c r="Q162">
        <v>31</v>
      </c>
      <c r="R162">
        <v>0.71</v>
      </c>
      <c r="S162">
        <v>12</v>
      </c>
      <c r="T162">
        <v>34</v>
      </c>
      <c r="U162">
        <v>46</v>
      </c>
      <c r="V162">
        <v>31</v>
      </c>
      <c r="W162">
        <v>19</v>
      </c>
      <c r="X162">
        <v>13</v>
      </c>
      <c r="Y162">
        <v>3</v>
      </c>
      <c r="Z162">
        <v>3</v>
      </c>
      <c r="AA162">
        <v>25</v>
      </c>
      <c r="AB162">
        <v>22</v>
      </c>
      <c r="AC162">
        <v>131</v>
      </c>
      <c r="AD162">
        <v>3</v>
      </c>
      <c r="AE162">
        <v>1</v>
      </c>
      <c r="AF162">
        <v>1</v>
      </c>
      <c r="AG162">
        <v>1</v>
      </c>
      <c r="AH162">
        <v>1</v>
      </c>
      <c r="AI162">
        <v>9</v>
      </c>
      <c r="AJ162">
        <v>437</v>
      </c>
      <c r="AK162">
        <v>477</v>
      </c>
      <c r="AL162">
        <v>917</v>
      </c>
      <c r="AM162">
        <v>410</v>
      </c>
      <c r="AN162">
        <v>1227</v>
      </c>
      <c r="AO162">
        <v>263</v>
      </c>
      <c r="AP162">
        <v>406</v>
      </c>
      <c r="AQ162">
        <v>202</v>
      </c>
      <c r="AR162">
        <v>1888</v>
      </c>
      <c r="AS162">
        <v>848</v>
      </c>
      <c r="AT162">
        <v>926</v>
      </c>
      <c r="AU162">
        <v>835</v>
      </c>
      <c r="AV162">
        <v>426</v>
      </c>
      <c r="AW162">
        <v>2098</v>
      </c>
      <c r="AX162">
        <v>137</v>
      </c>
      <c r="AY162">
        <v>1712</v>
      </c>
      <c r="AZ162">
        <v>384</v>
      </c>
      <c r="BA162">
        <v>2247</v>
      </c>
      <c r="BB162">
        <v>416</v>
      </c>
      <c r="BC162">
        <v>218</v>
      </c>
      <c r="BD162">
        <v>1047</v>
      </c>
      <c r="BE162">
        <v>1</v>
      </c>
      <c r="BF162" t="s">
        <v>64</v>
      </c>
      <c r="BG162" t="s">
        <v>65</v>
      </c>
      <c r="BH162" t="s">
        <v>260</v>
      </c>
      <c r="BI162" s="4">
        <f xml:space="preserve"> _2025teamgamelogs[[#This Row],[FGA]] + (0.44 * _2025teamgamelogs[[#This Row],[FTA]]) + _2025teamgamelogs[[#This Row],[TOV]] - _2025teamgamelogs[[#This Row],[OREB]]</f>
        <v>115.64</v>
      </c>
      <c r="BJ162" s="3">
        <f>_2025teamgamelogs[[#This Row],[TOV]]/_2025teamgamelogs[[#This Row],[POSSESIONS]]</f>
        <v>0.16430300933932895</v>
      </c>
      <c r="BK162" s="4">
        <f>_2025teamgamelogs[[#This Row],[PTS]]/_2025teamgamelogs[[#This Row],[POSSESIONS]]</f>
        <v>1.1328260117606364</v>
      </c>
      <c r="BL162" s="4">
        <f xml:space="preserve"> 100 * _2025teamgamelogs[[#This Row],[POINTS_PER_POSSESSION]]</f>
        <v>113.28260117606364</v>
      </c>
      <c r="BM162" s="4">
        <f xml:space="preserve"> _2025teamgamelogs[[#This Row],[POSSESIONS]] / (_2025teamgamelogs[[#This Row],[MIN]]/48)</f>
        <v>104.73056603773584</v>
      </c>
      <c r="BN162" s="3">
        <f>_2025teamgamelogs[[#This Row],[PTS]] / (2 * (_2025teamgamelogs[[#This Row],[FGA]] + 0.44 * _2025teamgamelogs[[#This Row],[FTA]]))</f>
        <v>0.6029086892488954</v>
      </c>
      <c r="BO162" s="4">
        <f>VLOOKUP(_2025teamgamelogs[[#This Row],[MONTH]], LEAGUE_AVERAGES!$A$2:$B$8, 2, FALSE)</f>
        <v>110.69176807777912</v>
      </c>
      <c r="BP162" s="5">
        <f>VLOOKUP(_2025teamgamelogs[[#This Row],[TEAM_NAME]], LEAGUE_AVERAGES!$A$14:$C$43, 2, FALSE)</f>
        <v>0.35443902439024388</v>
      </c>
      <c r="BQ162" s="5">
        <f>VLOOKUP(_2025teamgamelogs[[#This Row],[TEAM_NAME]], LEAGUE_AVERAGES!$A$14:$C$43, 3, FALSE)</f>
        <v>0.34512195121951217</v>
      </c>
      <c r="BR162" s="5">
        <f>VLOOKUP(_2025teamgamelogs[[#This Row],[TEAM_NAME]], LEAGUE_AVERAGES!$F$14:$H$43, 2, FALSE)</f>
        <v>0.46104878048780484</v>
      </c>
      <c r="BS162" s="5">
        <f>VLOOKUP(_2025teamgamelogs[[#This Row],[TEAM_NAME]], LEAGUE_AVERAGES!$F$14:$H$43, 3, FALSE)</f>
        <v>0.45834146341463411</v>
      </c>
      <c r="BT162" s="5">
        <f>VLOOKUP(_2025teamgamelogs[[#This Row],[TEAM_NAME]], LEAGUE_AVERAGES!$K$14:$M$43, 2, FALSE)</f>
        <v>0.55942918094792793</v>
      </c>
      <c r="BU162" s="5">
        <f>VLOOKUP(_2025teamgamelogs[[#This Row],[TEAM_NAME]], LEAGUE_AVERAGES!$K$14:$M$43, 3, FALSE)</f>
        <v>0.54979583097447959</v>
      </c>
    </row>
    <row r="163" spans="1:73" x14ac:dyDescent="0.2">
      <c r="A163" t="s">
        <v>59</v>
      </c>
      <c r="B163">
        <v>1610612764</v>
      </c>
      <c r="C163" t="s">
        <v>148</v>
      </c>
      <c r="D163" t="s">
        <v>149</v>
      </c>
      <c r="E163">
        <v>22400147</v>
      </c>
      <c r="F163" s="1">
        <v>45598</v>
      </c>
      <c r="G163" t="s">
        <v>279</v>
      </c>
      <c r="H163" t="s">
        <v>70</v>
      </c>
      <c r="I163">
        <v>48</v>
      </c>
      <c r="J163">
        <v>38</v>
      </c>
      <c r="K163">
        <v>91</v>
      </c>
      <c r="L163">
        <v>0.41799999999999998</v>
      </c>
      <c r="M163">
        <v>7</v>
      </c>
      <c r="N163">
        <v>35</v>
      </c>
      <c r="O163">
        <v>0.2</v>
      </c>
      <c r="P163">
        <v>15</v>
      </c>
      <c r="Q163">
        <v>21</v>
      </c>
      <c r="R163">
        <v>0.71399999999999997</v>
      </c>
      <c r="S163">
        <v>8</v>
      </c>
      <c r="T163">
        <v>36</v>
      </c>
      <c r="U163">
        <v>44</v>
      </c>
      <c r="V163">
        <v>23</v>
      </c>
      <c r="W163">
        <v>12</v>
      </c>
      <c r="X163">
        <v>12</v>
      </c>
      <c r="Y163">
        <v>10</v>
      </c>
      <c r="Z163">
        <v>3</v>
      </c>
      <c r="AA163">
        <v>22</v>
      </c>
      <c r="AB163">
        <v>18</v>
      </c>
      <c r="AC163">
        <v>98</v>
      </c>
      <c r="AD163">
        <v>-20</v>
      </c>
      <c r="AE163">
        <v>1</v>
      </c>
      <c r="AF163">
        <v>1231</v>
      </c>
      <c r="AG163">
        <v>1231</v>
      </c>
      <c r="AH163">
        <v>1231</v>
      </c>
      <c r="AI163">
        <v>121</v>
      </c>
      <c r="AJ163">
        <v>1796</v>
      </c>
      <c r="AK163">
        <v>899</v>
      </c>
      <c r="AL163">
        <v>2012</v>
      </c>
      <c r="AM163">
        <v>2338</v>
      </c>
      <c r="AN163">
        <v>1495</v>
      </c>
      <c r="AO163">
        <v>2393</v>
      </c>
      <c r="AP163">
        <v>1416</v>
      </c>
      <c r="AQ163">
        <v>1164</v>
      </c>
      <c r="AR163">
        <v>1839</v>
      </c>
      <c r="AS163">
        <v>1800</v>
      </c>
      <c r="AT163">
        <v>640</v>
      </c>
      <c r="AU163">
        <v>1127</v>
      </c>
      <c r="AV163">
        <v>1759</v>
      </c>
      <c r="AW163">
        <v>640</v>
      </c>
      <c r="AX163">
        <v>217</v>
      </c>
      <c r="AY163">
        <v>57</v>
      </c>
      <c r="AZ163">
        <v>384</v>
      </c>
      <c r="BA163">
        <v>1887</v>
      </c>
      <c r="BB163">
        <v>1204</v>
      </c>
      <c r="BC163">
        <v>2178</v>
      </c>
      <c r="BD163">
        <v>2202</v>
      </c>
      <c r="BE163">
        <v>1</v>
      </c>
      <c r="BF163" t="s">
        <v>71</v>
      </c>
      <c r="BG163" t="s">
        <v>65</v>
      </c>
      <c r="BH163" t="s">
        <v>260</v>
      </c>
      <c r="BI163" s="4">
        <f xml:space="preserve"> _2025teamgamelogs[[#This Row],[FGA]] + (0.44 * _2025teamgamelogs[[#This Row],[FTA]]) + _2025teamgamelogs[[#This Row],[TOV]] - _2025teamgamelogs[[#This Row],[OREB]]</f>
        <v>104.24</v>
      </c>
      <c r="BJ163" s="3">
        <f>_2025teamgamelogs[[#This Row],[TOV]]/_2025teamgamelogs[[#This Row],[POSSESIONS]]</f>
        <v>0.11511895625479662</v>
      </c>
      <c r="BK163" s="4">
        <f>_2025teamgamelogs[[#This Row],[PTS]]/_2025teamgamelogs[[#This Row],[POSSESIONS]]</f>
        <v>0.94013814274750584</v>
      </c>
      <c r="BL163" s="4">
        <f xml:space="preserve"> 100 * _2025teamgamelogs[[#This Row],[POINTS_PER_POSSESSION]]</f>
        <v>94.013814274750587</v>
      </c>
      <c r="BM163" s="4">
        <f xml:space="preserve"> _2025teamgamelogs[[#This Row],[POSSESIONS]] / (_2025teamgamelogs[[#This Row],[MIN]]/48)</f>
        <v>104.24</v>
      </c>
      <c r="BN163" s="3">
        <f>_2025teamgamelogs[[#This Row],[PTS]] / (2 * (_2025teamgamelogs[[#This Row],[FGA]] + 0.44 * _2025teamgamelogs[[#This Row],[FTA]]))</f>
        <v>0.48882681564245811</v>
      </c>
      <c r="BO163" s="4">
        <f>VLOOKUP(_2025teamgamelogs[[#This Row],[MONTH]], LEAGUE_AVERAGES!$A$2:$B$8, 2, FALSE)</f>
        <v>110.69176807777912</v>
      </c>
      <c r="BP163" s="5">
        <f>VLOOKUP(_2025teamgamelogs[[#This Row],[TEAM_NAME]], LEAGUE_AVERAGES!$A$14:$C$43, 2, FALSE)</f>
        <v>0.32842499999999997</v>
      </c>
      <c r="BQ163" s="5">
        <f>VLOOKUP(_2025teamgamelogs[[#This Row],[TEAM_NAME]], LEAGUE_AVERAGES!$A$14:$C$43, 3, FALSE)</f>
        <v>0.33730952380952384</v>
      </c>
      <c r="BR163" s="5">
        <f>VLOOKUP(_2025teamgamelogs[[#This Row],[TEAM_NAME]], LEAGUE_AVERAGES!$F$14:$H$43, 2, FALSE)</f>
        <v>0.44209999999999994</v>
      </c>
      <c r="BS163" s="5">
        <f>VLOOKUP(_2025teamgamelogs[[#This Row],[TEAM_NAME]], LEAGUE_AVERAGES!$F$14:$H$43, 3, FALSE)</f>
        <v>0.4362619047619048</v>
      </c>
      <c r="BT163" s="5">
        <f>VLOOKUP(_2025teamgamelogs[[#This Row],[TEAM_NAME]], LEAGUE_AVERAGES!$K$14:$M$43, 2, FALSE)</f>
        <v>0.55099578881797462</v>
      </c>
      <c r="BU163" s="5">
        <f>VLOOKUP(_2025teamgamelogs[[#This Row],[TEAM_NAME]], LEAGUE_AVERAGES!$K$14:$M$43, 3, FALSE)</f>
        <v>0.54201342555394594</v>
      </c>
    </row>
    <row r="164" spans="1:73" x14ac:dyDescent="0.2">
      <c r="A164" t="s">
        <v>59</v>
      </c>
      <c r="B164">
        <v>1610612763</v>
      </c>
      <c r="C164" t="s">
        <v>128</v>
      </c>
      <c r="D164" t="s">
        <v>129</v>
      </c>
      <c r="E164">
        <v>22400142</v>
      </c>
      <c r="F164" s="1">
        <v>45598</v>
      </c>
      <c r="G164" t="s">
        <v>280</v>
      </c>
      <c r="H164" t="s">
        <v>63</v>
      </c>
      <c r="I164">
        <v>48</v>
      </c>
      <c r="J164">
        <v>48</v>
      </c>
      <c r="K164">
        <v>87</v>
      </c>
      <c r="L164">
        <v>0.55200000000000005</v>
      </c>
      <c r="M164">
        <v>12</v>
      </c>
      <c r="N164">
        <v>27</v>
      </c>
      <c r="O164">
        <v>0.44400000000000001</v>
      </c>
      <c r="P164">
        <v>16</v>
      </c>
      <c r="Q164">
        <v>21</v>
      </c>
      <c r="R164">
        <v>0.76200000000000001</v>
      </c>
      <c r="S164">
        <v>11</v>
      </c>
      <c r="T164">
        <v>41</v>
      </c>
      <c r="U164">
        <v>52</v>
      </c>
      <c r="V164">
        <v>35</v>
      </c>
      <c r="W164">
        <v>17</v>
      </c>
      <c r="X164">
        <v>9</v>
      </c>
      <c r="Y164">
        <v>6</v>
      </c>
      <c r="Z164">
        <v>5</v>
      </c>
      <c r="AA164">
        <v>22</v>
      </c>
      <c r="AB164">
        <v>19</v>
      </c>
      <c r="AC164">
        <v>124</v>
      </c>
      <c r="AD164">
        <v>17</v>
      </c>
      <c r="AE164">
        <v>1</v>
      </c>
      <c r="AF164">
        <v>1</v>
      </c>
      <c r="AG164">
        <v>1</v>
      </c>
      <c r="AH164">
        <v>1</v>
      </c>
      <c r="AI164">
        <v>121</v>
      </c>
      <c r="AJ164">
        <v>242</v>
      </c>
      <c r="AK164">
        <v>1449</v>
      </c>
      <c r="AL164">
        <v>150</v>
      </c>
      <c r="AM164">
        <v>1413</v>
      </c>
      <c r="AN164">
        <v>2292</v>
      </c>
      <c r="AO164">
        <v>359</v>
      </c>
      <c r="AP164">
        <v>1228</v>
      </c>
      <c r="AQ164">
        <v>1164</v>
      </c>
      <c r="AR164">
        <v>1465</v>
      </c>
      <c r="AS164">
        <v>1051</v>
      </c>
      <c r="AT164">
        <v>148</v>
      </c>
      <c r="AU164">
        <v>267</v>
      </c>
      <c r="AV164">
        <v>132</v>
      </c>
      <c r="AW164">
        <v>1759</v>
      </c>
      <c r="AX164">
        <v>797</v>
      </c>
      <c r="AY164">
        <v>560</v>
      </c>
      <c r="AZ164">
        <v>1188</v>
      </c>
      <c r="BA164">
        <v>1887</v>
      </c>
      <c r="BB164">
        <v>971</v>
      </c>
      <c r="BC164">
        <v>497</v>
      </c>
      <c r="BD164">
        <v>313</v>
      </c>
      <c r="BE164">
        <v>1</v>
      </c>
      <c r="BF164" t="s">
        <v>71</v>
      </c>
      <c r="BG164" t="s">
        <v>65</v>
      </c>
      <c r="BH164" t="s">
        <v>260</v>
      </c>
      <c r="BI164" s="4">
        <f xml:space="preserve"> _2025teamgamelogs[[#This Row],[FGA]] + (0.44 * _2025teamgamelogs[[#This Row],[FTA]]) + _2025teamgamelogs[[#This Row],[TOV]] - _2025teamgamelogs[[#This Row],[OREB]]</f>
        <v>102.24</v>
      </c>
      <c r="BJ164" s="3">
        <f>_2025teamgamelogs[[#This Row],[TOV]]/_2025teamgamelogs[[#This Row],[POSSESIONS]]</f>
        <v>0.16627543035993742</v>
      </c>
      <c r="BK164" s="4">
        <f>_2025teamgamelogs[[#This Row],[PTS]]/_2025teamgamelogs[[#This Row],[POSSESIONS]]</f>
        <v>1.2128325508607198</v>
      </c>
      <c r="BL164" s="4">
        <f xml:space="preserve"> 100 * _2025teamgamelogs[[#This Row],[POINTS_PER_POSSESSION]]</f>
        <v>121.28325508607199</v>
      </c>
      <c r="BM164" s="4">
        <f xml:space="preserve"> _2025teamgamelogs[[#This Row],[POSSESIONS]] / (_2025teamgamelogs[[#This Row],[MIN]]/48)</f>
        <v>102.24</v>
      </c>
      <c r="BN164" s="3">
        <f>_2025teamgamelogs[[#This Row],[PTS]] / (2 * (_2025teamgamelogs[[#This Row],[FGA]] + 0.44 * _2025teamgamelogs[[#This Row],[FTA]]))</f>
        <v>0.64422277639235248</v>
      </c>
      <c r="BO164" s="4">
        <f>VLOOKUP(_2025teamgamelogs[[#This Row],[MONTH]], LEAGUE_AVERAGES!$A$2:$B$8, 2, FALSE)</f>
        <v>110.69176807777912</v>
      </c>
      <c r="BP164" s="5">
        <f>VLOOKUP(_2025teamgamelogs[[#This Row],[TEAM_NAME]], LEAGUE_AVERAGES!$A$14:$C$43, 2, FALSE)</f>
        <v>0.36546341463414628</v>
      </c>
      <c r="BQ164" s="5">
        <f>VLOOKUP(_2025teamgamelogs[[#This Row],[TEAM_NAME]], LEAGUE_AVERAGES!$A$14:$C$43, 3, FALSE)</f>
        <v>0.36639024390243902</v>
      </c>
      <c r="BR164" s="5">
        <f>VLOOKUP(_2025teamgamelogs[[#This Row],[TEAM_NAME]], LEAGUE_AVERAGES!$F$14:$H$43, 2, FALSE)</f>
        <v>0.48997560975609772</v>
      </c>
      <c r="BS164" s="5">
        <f>VLOOKUP(_2025teamgamelogs[[#This Row],[TEAM_NAME]], LEAGUE_AVERAGES!$F$14:$H$43, 3, FALSE)</f>
        <v>0.46951219512195119</v>
      </c>
      <c r="BT164" s="5">
        <f>VLOOKUP(_2025teamgamelogs[[#This Row],[TEAM_NAME]], LEAGUE_AVERAGES!$K$14:$M$43, 2, FALSE)</f>
        <v>0.59919613060605748</v>
      </c>
      <c r="BU164" s="5">
        <f>VLOOKUP(_2025teamgamelogs[[#This Row],[TEAM_NAME]], LEAGUE_AVERAGES!$K$14:$M$43, 3, FALSE)</f>
        <v>0.57758119053457602</v>
      </c>
    </row>
    <row r="165" spans="1:73" x14ac:dyDescent="0.2">
      <c r="A165" t="s">
        <v>59</v>
      </c>
      <c r="B165">
        <v>1610612760</v>
      </c>
      <c r="C165" t="s">
        <v>137</v>
      </c>
      <c r="D165" t="s">
        <v>138</v>
      </c>
      <c r="E165">
        <v>22400150</v>
      </c>
      <c r="F165" s="1">
        <v>45598</v>
      </c>
      <c r="G165" t="s">
        <v>281</v>
      </c>
      <c r="H165" t="s">
        <v>63</v>
      </c>
      <c r="I165">
        <v>48</v>
      </c>
      <c r="J165">
        <v>36</v>
      </c>
      <c r="K165">
        <v>84</v>
      </c>
      <c r="L165">
        <v>0.42899999999999999</v>
      </c>
      <c r="M165">
        <v>16</v>
      </c>
      <c r="N165">
        <v>39</v>
      </c>
      <c r="O165">
        <v>0.41</v>
      </c>
      <c r="P165">
        <v>17</v>
      </c>
      <c r="Q165">
        <v>19</v>
      </c>
      <c r="R165">
        <v>0.89500000000000002</v>
      </c>
      <c r="S165">
        <v>3</v>
      </c>
      <c r="T165">
        <v>38</v>
      </c>
      <c r="U165">
        <v>41</v>
      </c>
      <c r="V165">
        <v>25</v>
      </c>
      <c r="W165">
        <v>12</v>
      </c>
      <c r="X165">
        <v>11</v>
      </c>
      <c r="Y165">
        <v>3</v>
      </c>
      <c r="Z165">
        <v>7</v>
      </c>
      <c r="AA165">
        <v>22</v>
      </c>
      <c r="AB165">
        <v>17</v>
      </c>
      <c r="AC165">
        <v>105</v>
      </c>
      <c r="AD165">
        <v>13</v>
      </c>
      <c r="AE165">
        <v>1</v>
      </c>
      <c r="AF165">
        <v>1</v>
      </c>
      <c r="AG165">
        <v>1</v>
      </c>
      <c r="AH165">
        <v>1</v>
      </c>
      <c r="AI165">
        <v>121</v>
      </c>
      <c r="AJ165">
        <v>2070</v>
      </c>
      <c r="AK165">
        <v>1815</v>
      </c>
      <c r="AL165">
        <v>1860</v>
      </c>
      <c r="AM165">
        <v>567</v>
      </c>
      <c r="AN165">
        <v>933</v>
      </c>
      <c r="AO165">
        <v>645</v>
      </c>
      <c r="AP165">
        <v>1052</v>
      </c>
      <c r="AQ165">
        <v>1458</v>
      </c>
      <c r="AR165">
        <v>284</v>
      </c>
      <c r="AS165">
        <v>2426</v>
      </c>
      <c r="AT165">
        <v>377</v>
      </c>
      <c r="AU165">
        <v>1563</v>
      </c>
      <c r="AV165">
        <v>1358</v>
      </c>
      <c r="AW165">
        <v>640</v>
      </c>
      <c r="AX165">
        <v>346</v>
      </c>
      <c r="AY165">
        <v>1712</v>
      </c>
      <c r="AZ165">
        <v>1902</v>
      </c>
      <c r="BA165">
        <v>1887</v>
      </c>
      <c r="BB165">
        <v>1444</v>
      </c>
      <c r="BC165">
        <v>1790</v>
      </c>
      <c r="BD165">
        <v>467</v>
      </c>
      <c r="BE165">
        <v>1</v>
      </c>
      <c r="BF165" t="s">
        <v>71</v>
      </c>
      <c r="BG165" t="s">
        <v>65</v>
      </c>
      <c r="BH165" t="s">
        <v>260</v>
      </c>
      <c r="BI165" s="4">
        <f xml:space="preserve"> _2025teamgamelogs[[#This Row],[FGA]] + (0.44 * _2025teamgamelogs[[#This Row],[FTA]]) + _2025teamgamelogs[[#This Row],[TOV]] - _2025teamgamelogs[[#This Row],[OREB]]</f>
        <v>101.36</v>
      </c>
      <c r="BJ165" s="3">
        <f>_2025teamgamelogs[[#This Row],[TOV]]/_2025teamgamelogs[[#This Row],[POSSESIONS]]</f>
        <v>0.11838989739542226</v>
      </c>
      <c r="BK165" s="4">
        <f>_2025teamgamelogs[[#This Row],[PTS]]/_2025teamgamelogs[[#This Row],[POSSESIONS]]</f>
        <v>1.0359116022099448</v>
      </c>
      <c r="BL165" s="4">
        <f xml:space="preserve"> 100 * _2025teamgamelogs[[#This Row],[POINTS_PER_POSSESSION]]</f>
        <v>103.59116022099448</v>
      </c>
      <c r="BM165" s="4">
        <f xml:space="preserve"> _2025teamgamelogs[[#This Row],[POSSESIONS]] / (_2025teamgamelogs[[#This Row],[MIN]]/48)</f>
        <v>101.36</v>
      </c>
      <c r="BN165" s="3">
        <f>_2025teamgamelogs[[#This Row],[PTS]] / (2 * (_2025teamgamelogs[[#This Row],[FGA]] + 0.44 * _2025teamgamelogs[[#This Row],[FTA]]))</f>
        <v>0.56842789086184498</v>
      </c>
      <c r="BO165" s="4">
        <f>VLOOKUP(_2025teamgamelogs[[#This Row],[MONTH]], LEAGUE_AVERAGES!$A$2:$B$8, 2, FALSE)</f>
        <v>110.69176807777912</v>
      </c>
      <c r="BP165" s="5">
        <f>VLOOKUP(_2025teamgamelogs[[#This Row],[TEAM_NAME]], LEAGUE_AVERAGES!$A$14:$C$43, 2, FALSE)</f>
        <v>0.38229268292682927</v>
      </c>
      <c r="BQ165" s="5">
        <f>VLOOKUP(_2025teamgamelogs[[#This Row],[TEAM_NAME]], LEAGUE_AVERAGES!$A$14:$C$43, 3, FALSE)</f>
        <v>0.36500000000000005</v>
      </c>
      <c r="BR165" s="5">
        <f>VLOOKUP(_2025teamgamelogs[[#This Row],[TEAM_NAME]], LEAGUE_AVERAGES!$F$14:$H$43, 2, FALSE)</f>
        <v>0.48607317073170736</v>
      </c>
      <c r="BS165" s="5">
        <f>VLOOKUP(_2025teamgamelogs[[#This Row],[TEAM_NAME]], LEAGUE_AVERAGES!$F$14:$H$43, 3, FALSE)</f>
        <v>0.4780731707317073</v>
      </c>
      <c r="BT165" s="5">
        <f>VLOOKUP(_2025teamgamelogs[[#This Row],[TEAM_NAME]], LEAGUE_AVERAGES!$K$14:$M$43, 2, FALSE)</f>
        <v>0.59971838422440138</v>
      </c>
      <c r="BU165" s="5">
        <f>VLOOKUP(_2025teamgamelogs[[#This Row],[TEAM_NAME]], LEAGUE_AVERAGES!$K$14:$M$43, 3, FALSE)</f>
        <v>0.58679992881439635</v>
      </c>
    </row>
    <row r="166" spans="1:73" x14ac:dyDescent="0.2">
      <c r="A166" t="s">
        <v>59</v>
      </c>
      <c r="B166">
        <v>1610612738</v>
      </c>
      <c r="C166" t="s">
        <v>74</v>
      </c>
      <c r="D166" t="s">
        <v>75</v>
      </c>
      <c r="E166">
        <v>22400141</v>
      </c>
      <c r="F166" s="1">
        <v>45598</v>
      </c>
      <c r="G166" t="s">
        <v>261</v>
      </c>
      <c r="H166" t="s">
        <v>63</v>
      </c>
      <c r="I166">
        <v>48</v>
      </c>
      <c r="J166">
        <v>36</v>
      </c>
      <c r="K166">
        <v>82</v>
      </c>
      <c r="L166">
        <v>0.439</v>
      </c>
      <c r="M166">
        <v>16</v>
      </c>
      <c r="N166">
        <v>52</v>
      </c>
      <c r="O166">
        <v>0.308</v>
      </c>
      <c r="P166">
        <v>25</v>
      </c>
      <c r="Q166">
        <v>28</v>
      </c>
      <c r="R166">
        <v>0.89300000000000002</v>
      </c>
      <c r="S166">
        <v>8</v>
      </c>
      <c r="T166">
        <v>36</v>
      </c>
      <c r="U166">
        <v>44</v>
      </c>
      <c r="V166">
        <v>23</v>
      </c>
      <c r="W166">
        <v>15</v>
      </c>
      <c r="X166">
        <v>4</v>
      </c>
      <c r="Y166">
        <v>4</v>
      </c>
      <c r="Z166">
        <v>1</v>
      </c>
      <c r="AA166">
        <v>17</v>
      </c>
      <c r="AB166">
        <v>25</v>
      </c>
      <c r="AC166">
        <v>113</v>
      </c>
      <c r="AD166">
        <v>10</v>
      </c>
      <c r="AE166">
        <v>1</v>
      </c>
      <c r="AF166">
        <v>1</v>
      </c>
      <c r="AG166">
        <v>1</v>
      </c>
      <c r="AH166">
        <v>1</v>
      </c>
      <c r="AI166">
        <v>121</v>
      </c>
      <c r="AJ166">
        <v>2070</v>
      </c>
      <c r="AK166">
        <v>2022</v>
      </c>
      <c r="AL166">
        <v>1718</v>
      </c>
      <c r="AM166">
        <v>567</v>
      </c>
      <c r="AN166">
        <v>60</v>
      </c>
      <c r="AO166">
        <v>1815</v>
      </c>
      <c r="AP166">
        <v>183</v>
      </c>
      <c r="AQ166">
        <v>377</v>
      </c>
      <c r="AR166">
        <v>306</v>
      </c>
      <c r="AS166">
        <v>1800</v>
      </c>
      <c r="AT166">
        <v>640</v>
      </c>
      <c r="AU166">
        <v>1127</v>
      </c>
      <c r="AV166">
        <v>1759</v>
      </c>
      <c r="AW166">
        <v>1341</v>
      </c>
      <c r="AX166">
        <v>2190</v>
      </c>
      <c r="AY166">
        <v>1274</v>
      </c>
      <c r="AZ166">
        <v>35</v>
      </c>
      <c r="BA166">
        <v>792</v>
      </c>
      <c r="BB166">
        <v>143</v>
      </c>
      <c r="BC166">
        <v>1250</v>
      </c>
      <c r="BD166">
        <v>614</v>
      </c>
      <c r="BE166">
        <v>1</v>
      </c>
      <c r="BF166" t="s">
        <v>71</v>
      </c>
      <c r="BG166" t="s">
        <v>65</v>
      </c>
      <c r="BH166" t="s">
        <v>260</v>
      </c>
      <c r="BI166" s="4">
        <f xml:space="preserve"> _2025teamgamelogs[[#This Row],[FGA]] + (0.44 * _2025teamgamelogs[[#This Row],[FTA]]) + _2025teamgamelogs[[#This Row],[TOV]] - _2025teamgamelogs[[#This Row],[OREB]]</f>
        <v>101.32</v>
      </c>
      <c r="BJ166" s="3">
        <f>_2025teamgamelogs[[#This Row],[TOV]]/_2025teamgamelogs[[#This Row],[POSSESIONS]]</f>
        <v>0.14804579549940783</v>
      </c>
      <c r="BK166" s="4">
        <f>_2025teamgamelogs[[#This Row],[PTS]]/_2025teamgamelogs[[#This Row],[POSSESIONS]]</f>
        <v>1.115278326095539</v>
      </c>
      <c r="BL166" s="4">
        <f xml:space="preserve"> 100 * _2025teamgamelogs[[#This Row],[POINTS_PER_POSSESSION]]</f>
        <v>111.5278326095539</v>
      </c>
      <c r="BM166" s="4">
        <f xml:space="preserve"> _2025teamgamelogs[[#This Row],[POSSESIONS]] / (_2025teamgamelogs[[#This Row],[MIN]]/48)</f>
        <v>101.32</v>
      </c>
      <c r="BN166" s="3">
        <f>_2025teamgamelogs[[#This Row],[PTS]] / (2 * (_2025teamgamelogs[[#This Row],[FGA]] + 0.44 * _2025teamgamelogs[[#This Row],[FTA]]))</f>
        <v>0.59902459711620026</v>
      </c>
      <c r="BO166" s="4">
        <f>VLOOKUP(_2025teamgamelogs[[#This Row],[MONTH]], LEAGUE_AVERAGES!$A$2:$B$8, 2, FALSE)</f>
        <v>110.69176807777912</v>
      </c>
      <c r="BP166" s="5">
        <f>VLOOKUP(_2025teamgamelogs[[#This Row],[TEAM_NAME]], LEAGUE_AVERAGES!$A$14:$C$43, 2, FALSE)</f>
        <v>0.3739024390243903</v>
      </c>
      <c r="BQ166" s="5">
        <f>VLOOKUP(_2025teamgamelogs[[#This Row],[TEAM_NAME]], LEAGUE_AVERAGES!$A$14:$C$43, 3, FALSE)</f>
        <v>0.36424390243902455</v>
      </c>
      <c r="BR166" s="5">
        <f>VLOOKUP(_2025teamgamelogs[[#This Row],[TEAM_NAME]], LEAGUE_AVERAGES!$F$14:$H$43, 2, FALSE)</f>
        <v>0.46717073170731704</v>
      </c>
      <c r="BS166" s="5">
        <f>VLOOKUP(_2025teamgamelogs[[#This Row],[TEAM_NAME]], LEAGUE_AVERAGES!$F$14:$H$43, 3, FALSE)</f>
        <v>0.45907317073170728</v>
      </c>
      <c r="BT166" s="5">
        <f>VLOOKUP(_2025teamgamelogs[[#This Row],[TEAM_NAME]], LEAGUE_AVERAGES!$K$14:$M$43, 2, FALSE)</f>
        <v>0.59645910798675039</v>
      </c>
      <c r="BU166" s="5">
        <f>VLOOKUP(_2025teamgamelogs[[#This Row],[TEAM_NAME]], LEAGUE_AVERAGES!$K$14:$M$43, 3, FALSE)</f>
        <v>0.58679053151616523</v>
      </c>
    </row>
    <row r="167" spans="1:73" x14ac:dyDescent="0.2">
      <c r="A167" t="s">
        <v>59</v>
      </c>
      <c r="B167">
        <v>1610612755</v>
      </c>
      <c r="C167" t="s">
        <v>134</v>
      </c>
      <c r="D167" t="s">
        <v>135</v>
      </c>
      <c r="E167">
        <v>22400142</v>
      </c>
      <c r="F167" s="1">
        <v>45598</v>
      </c>
      <c r="G167" t="s">
        <v>282</v>
      </c>
      <c r="H167" t="s">
        <v>70</v>
      </c>
      <c r="I167">
        <v>48</v>
      </c>
      <c r="J167">
        <v>36</v>
      </c>
      <c r="K167">
        <v>89</v>
      </c>
      <c r="L167">
        <v>0.40400000000000003</v>
      </c>
      <c r="M167">
        <v>19</v>
      </c>
      <c r="N167">
        <v>46</v>
      </c>
      <c r="O167">
        <v>0.41299999999999998</v>
      </c>
      <c r="P167">
        <v>16</v>
      </c>
      <c r="Q167">
        <v>20</v>
      </c>
      <c r="R167">
        <v>0.8</v>
      </c>
      <c r="S167">
        <v>8</v>
      </c>
      <c r="T167">
        <v>25</v>
      </c>
      <c r="U167">
        <v>33</v>
      </c>
      <c r="V167">
        <v>22</v>
      </c>
      <c r="W167">
        <v>14</v>
      </c>
      <c r="X167">
        <v>11</v>
      </c>
      <c r="Y167">
        <v>5</v>
      </c>
      <c r="Z167">
        <v>6</v>
      </c>
      <c r="AA167">
        <v>19</v>
      </c>
      <c r="AB167">
        <v>22</v>
      </c>
      <c r="AC167">
        <v>107</v>
      </c>
      <c r="AD167">
        <v>-17</v>
      </c>
      <c r="AE167">
        <v>1</v>
      </c>
      <c r="AF167">
        <v>1231</v>
      </c>
      <c r="AG167">
        <v>1231</v>
      </c>
      <c r="AH167">
        <v>1231</v>
      </c>
      <c r="AI167">
        <v>121</v>
      </c>
      <c r="AJ167">
        <v>2070</v>
      </c>
      <c r="AK167">
        <v>1176</v>
      </c>
      <c r="AL167">
        <v>2161</v>
      </c>
      <c r="AM167">
        <v>182</v>
      </c>
      <c r="AN167">
        <v>249</v>
      </c>
      <c r="AO167">
        <v>613</v>
      </c>
      <c r="AP167">
        <v>1228</v>
      </c>
      <c r="AQ167">
        <v>1301</v>
      </c>
      <c r="AR167">
        <v>1029</v>
      </c>
      <c r="AS167">
        <v>1800</v>
      </c>
      <c r="AT167">
        <v>2271</v>
      </c>
      <c r="AU167">
        <v>2337</v>
      </c>
      <c r="AV167">
        <v>1909</v>
      </c>
      <c r="AW167">
        <v>1092</v>
      </c>
      <c r="AX167">
        <v>346</v>
      </c>
      <c r="AY167">
        <v>889</v>
      </c>
      <c r="AZ167">
        <v>1573</v>
      </c>
      <c r="BA167">
        <v>1258</v>
      </c>
      <c r="BB167">
        <v>416</v>
      </c>
      <c r="BC167">
        <v>1677</v>
      </c>
      <c r="BD167">
        <v>2124</v>
      </c>
      <c r="BE167">
        <v>1</v>
      </c>
      <c r="BF167" t="s">
        <v>64</v>
      </c>
      <c r="BG167" t="s">
        <v>65</v>
      </c>
      <c r="BH167" t="s">
        <v>260</v>
      </c>
      <c r="BI167" s="4">
        <f xml:space="preserve"> _2025teamgamelogs[[#This Row],[FGA]] + (0.44 * _2025teamgamelogs[[#This Row],[FTA]]) + _2025teamgamelogs[[#This Row],[TOV]] - _2025teamgamelogs[[#This Row],[OREB]]</f>
        <v>103.8</v>
      </c>
      <c r="BJ167" s="3">
        <f>_2025teamgamelogs[[#This Row],[TOV]]/_2025teamgamelogs[[#This Row],[POSSESIONS]]</f>
        <v>0.13487475915221581</v>
      </c>
      <c r="BK167" s="4">
        <f>_2025teamgamelogs[[#This Row],[PTS]]/_2025teamgamelogs[[#This Row],[POSSESIONS]]</f>
        <v>1.0308285163776494</v>
      </c>
      <c r="BL167" s="4">
        <f xml:space="preserve"> 100 * _2025teamgamelogs[[#This Row],[POINTS_PER_POSSESSION]]</f>
        <v>103.08285163776493</v>
      </c>
      <c r="BM167" s="4">
        <f xml:space="preserve"> _2025teamgamelogs[[#This Row],[POSSESIONS]] / (_2025teamgamelogs[[#This Row],[MIN]]/48)</f>
        <v>103.8</v>
      </c>
      <c r="BN167" s="3">
        <f>_2025teamgamelogs[[#This Row],[PTS]] / (2 * (_2025teamgamelogs[[#This Row],[FGA]] + 0.44 * _2025teamgamelogs[[#This Row],[FTA]]))</f>
        <v>0.54703476482617586</v>
      </c>
      <c r="BO167" s="4">
        <f>VLOOKUP(_2025teamgamelogs[[#This Row],[MONTH]], LEAGUE_AVERAGES!$A$2:$B$8, 2, FALSE)</f>
        <v>110.69176807777912</v>
      </c>
      <c r="BP167" s="5">
        <f>VLOOKUP(_2025teamgamelogs[[#This Row],[TEAM_NAME]], LEAGUE_AVERAGES!$A$14:$C$43, 2, FALSE)</f>
        <v>0.34129268292682929</v>
      </c>
      <c r="BQ167" s="5">
        <f>VLOOKUP(_2025teamgamelogs[[#This Row],[TEAM_NAME]], LEAGUE_AVERAGES!$A$14:$C$43, 3, FALSE)</f>
        <v>0.34026829268292691</v>
      </c>
      <c r="BR167" s="5">
        <f>VLOOKUP(_2025teamgamelogs[[#This Row],[TEAM_NAME]], LEAGUE_AVERAGES!$F$14:$H$43, 2, FALSE)</f>
        <v>0.45178048780487812</v>
      </c>
      <c r="BS167" s="5">
        <f>VLOOKUP(_2025teamgamelogs[[#This Row],[TEAM_NAME]], LEAGUE_AVERAGES!$F$14:$H$43, 3, FALSE)</f>
        <v>0.45797560975609758</v>
      </c>
      <c r="BT167" s="5">
        <f>VLOOKUP(_2025teamgamelogs[[#This Row],[TEAM_NAME]], LEAGUE_AVERAGES!$K$14:$M$43, 2, FALSE)</f>
        <v>0.55774018976963147</v>
      </c>
      <c r="BU167" s="5">
        <f>VLOOKUP(_2025teamgamelogs[[#This Row],[TEAM_NAME]], LEAGUE_AVERAGES!$K$14:$M$43, 3, FALSE)</f>
        <v>0.57066794818423772</v>
      </c>
    </row>
    <row r="168" spans="1:73" x14ac:dyDescent="0.2">
      <c r="A168" t="s">
        <v>59</v>
      </c>
      <c r="B168">
        <v>1610612762</v>
      </c>
      <c r="C168" t="s">
        <v>125</v>
      </c>
      <c r="D168" t="s">
        <v>126</v>
      </c>
      <c r="E168">
        <v>22400148</v>
      </c>
      <c r="F168" s="1">
        <v>45598</v>
      </c>
      <c r="G168" t="s">
        <v>283</v>
      </c>
      <c r="H168" t="s">
        <v>70</v>
      </c>
      <c r="I168">
        <v>48</v>
      </c>
      <c r="J168">
        <v>32</v>
      </c>
      <c r="K168">
        <v>77</v>
      </c>
      <c r="L168">
        <v>0.41599999999999998</v>
      </c>
      <c r="M168">
        <v>13</v>
      </c>
      <c r="N168">
        <v>42</v>
      </c>
      <c r="O168">
        <v>0.31</v>
      </c>
      <c r="P168">
        <v>26</v>
      </c>
      <c r="Q168">
        <v>31</v>
      </c>
      <c r="R168">
        <v>0.83899999999999997</v>
      </c>
      <c r="S168">
        <v>8</v>
      </c>
      <c r="T168">
        <v>31</v>
      </c>
      <c r="U168">
        <v>39</v>
      </c>
      <c r="V168">
        <v>24</v>
      </c>
      <c r="W168">
        <v>24</v>
      </c>
      <c r="X168">
        <v>7</v>
      </c>
      <c r="Y168">
        <v>8</v>
      </c>
      <c r="Z168">
        <v>1</v>
      </c>
      <c r="AA168">
        <v>22</v>
      </c>
      <c r="AB168">
        <v>25</v>
      </c>
      <c r="AC168">
        <v>103</v>
      </c>
      <c r="AD168">
        <v>-26</v>
      </c>
      <c r="AE168">
        <v>1</v>
      </c>
      <c r="AF168">
        <v>1231</v>
      </c>
      <c r="AG168">
        <v>1231</v>
      </c>
      <c r="AH168">
        <v>1231</v>
      </c>
      <c r="AI168">
        <v>121</v>
      </c>
      <c r="AJ168">
        <v>2370</v>
      </c>
      <c r="AK168">
        <v>2335</v>
      </c>
      <c r="AL168">
        <v>2041</v>
      </c>
      <c r="AM168">
        <v>1171</v>
      </c>
      <c r="AN168">
        <v>568</v>
      </c>
      <c r="AO168">
        <v>1801</v>
      </c>
      <c r="AP168">
        <v>133</v>
      </c>
      <c r="AQ168">
        <v>202</v>
      </c>
      <c r="AR168">
        <v>685</v>
      </c>
      <c r="AS168">
        <v>1800</v>
      </c>
      <c r="AT168">
        <v>1488</v>
      </c>
      <c r="AU168">
        <v>1833</v>
      </c>
      <c r="AV168">
        <v>1570</v>
      </c>
      <c r="AW168">
        <v>2418</v>
      </c>
      <c r="AX168">
        <v>1360</v>
      </c>
      <c r="AY168">
        <v>187</v>
      </c>
      <c r="AZ168">
        <v>35</v>
      </c>
      <c r="BA168">
        <v>1887</v>
      </c>
      <c r="BB168">
        <v>143</v>
      </c>
      <c r="BC168">
        <v>1945</v>
      </c>
      <c r="BD168">
        <v>2327</v>
      </c>
      <c r="BE168">
        <v>1</v>
      </c>
      <c r="BF168" t="s">
        <v>71</v>
      </c>
      <c r="BG168" t="s">
        <v>65</v>
      </c>
      <c r="BH168" t="s">
        <v>260</v>
      </c>
      <c r="BI168" s="4">
        <f xml:space="preserve"> _2025teamgamelogs[[#This Row],[FGA]] + (0.44 * _2025teamgamelogs[[#This Row],[FTA]]) + _2025teamgamelogs[[#This Row],[TOV]] - _2025teamgamelogs[[#This Row],[OREB]]</f>
        <v>106.64</v>
      </c>
      <c r="BJ168" s="3">
        <f>_2025teamgamelogs[[#This Row],[TOV]]/_2025teamgamelogs[[#This Row],[POSSESIONS]]</f>
        <v>0.2250562640660165</v>
      </c>
      <c r="BK168" s="4">
        <f>_2025teamgamelogs[[#This Row],[PTS]]/_2025teamgamelogs[[#This Row],[POSSESIONS]]</f>
        <v>0.96586646661665421</v>
      </c>
      <c r="BL168" s="4">
        <f xml:space="preserve"> 100 * _2025teamgamelogs[[#This Row],[POINTS_PER_POSSESSION]]</f>
        <v>96.586646661665426</v>
      </c>
      <c r="BM168" s="4">
        <f xml:space="preserve"> _2025teamgamelogs[[#This Row],[POSSESIONS]] / (_2025teamgamelogs[[#This Row],[MIN]]/48)</f>
        <v>106.64</v>
      </c>
      <c r="BN168" s="3">
        <f>_2025teamgamelogs[[#This Row],[PTS]] / (2 * (_2025teamgamelogs[[#This Row],[FGA]] + 0.44 * _2025teamgamelogs[[#This Row],[FTA]]))</f>
        <v>0.56818181818181823</v>
      </c>
      <c r="BO168" s="4">
        <f>VLOOKUP(_2025teamgamelogs[[#This Row],[MONTH]], LEAGUE_AVERAGES!$A$2:$B$8, 2, FALSE)</f>
        <v>110.69176807777912</v>
      </c>
      <c r="BP168" s="5">
        <f>VLOOKUP(_2025teamgamelogs[[#This Row],[TEAM_NAME]], LEAGUE_AVERAGES!$A$14:$C$43, 2, FALSE)</f>
        <v>0.36446341463414633</v>
      </c>
      <c r="BQ168" s="5">
        <f>VLOOKUP(_2025teamgamelogs[[#This Row],[TEAM_NAME]], LEAGUE_AVERAGES!$A$14:$C$43, 3, FALSE)</f>
        <v>0.3413170731707319</v>
      </c>
      <c r="BR168" s="5">
        <f>VLOOKUP(_2025teamgamelogs[[#This Row],[TEAM_NAME]], LEAGUE_AVERAGES!$F$14:$H$43, 2, FALSE)</f>
        <v>0.4583902439024391</v>
      </c>
      <c r="BS168" s="5">
        <f>VLOOKUP(_2025teamgamelogs[[#This Row],[TEAM_NAME]], LEAGUE_AVERAGES!$F$14:$H$43, 3, FALSE)</f>
        <v>0.45390243902439031</v>
      </c>
      <c r="BT168" s="5">
        <f>VLOOKUP(_2025teamgamelogs[[#This Row],[TEAM_NAME]], LEAGUE_AVERAGES!$K$14:$M$43, 2, FALSE)</f>
        <v>0.57104853563970659</v>
      </c>
      <c r="BU168" s="5">
        <f>VLOOKUP(_2025teamgamelogs[[#This Row],[TEAM_NAME]], LEAGUE_AVERAGES!$K$14:$M$43, 3, FALSE)</f>
        <v>0.56826296147062372</v>
      </c>
    </row>
    <row r="169" spans="1:73" x14ac:dyDescent="0.2">
      <c r="A169" t="s">
        <v>59</v>
      </c>
      <c r="B169">
        <v>1610612766</v>
      </c>
      <c r="C169" t="s">
        <v>122</v>
      </c>
      <c r="D169" t="s">
        <v>123</v>
      </c>
      <c r="E169">
        <v>22400141</v>
      </c>
      <c r="F169" s="1">
        <v>45598</v>
      </c>
      <c r="G169" t="s">
        <v>272</v>
      </c>
      <c r="H169" t="s">
        <v>70</v>
      </c>
      <c r="I169">
        <v>48</v>
      </c>
      <c r="J169">
        <v>40</v>
      </c>
      <c r="K169">
        <v>91</v>
      </c>
      <c r="L169">
        <v>0.44</v>
      </c>
      <c r="M169">
        <v>17</v>
      </c>
      <c r="N169">
        <v>42</v>
      </c>
      <c r="O169">
        <v>0.40500000000000003</v>
      </c>
      <c r="P169">
        <v>6</v>
      </c>
      <c r="Q169">
        <v>9</v>
      </c>
      <c r="R169">
        <v>0.66700000000000004</v>
      </c>
      <c r="S169">
        <v>7</v>
      </c>
      <c r="T169">
        <v>27</v>
      </c>
      <c r="U169">
        <v>34</v>
      </c>
      <c r="V169">
        <v>24</v>
      </c>
      <c r="W169">
        <v>13</v>
      </c>
      <c r="X169">
        <v>10</v>
      </c>
      <c r="Y169">
        <v>1</v>
      </c>
      <c r="Z169">
        <v>4</v>
      </c>
      <c r="AA169">
        <v>25</v>
      </c>
      <c r="AB169">
        <v>17</v>
      </c>
      <c r="AC169">
        <v>103</v>
      </c>
      <c r="AD169">
        <v>-10</v>
      </c>
      <c r="AE169">
        <v>1</v>
      </c>
      <c r="AF169">
        <v>1231</v>
      </c>
      <c r="AG169">
        <v>1231</v>
      </c>
      <c r="AH169">
        <v>1231</v>
      </c>
      <c r="AI169">
        <v>121</v>
      </c>
      <c r="AJ169">
        <v>1438</v>
      </c>
      <c r="AK169">
        <v>899</v>
      </c>
      <c r="AL169">
        <v>1710</v>
      </c>
      <c r="AM169">
        <v>410</v>
      </c>
      <c r="AN169">
        <v>568</v>
      </c>
      <c r="AO169">
        <v>700</v>
      </c>
      <c r="AP169">
        <v>2408</v>
      </c>
      <c r="AQ169">
        <v>2406</v>
      </c>
      <c r="AR169">
        <v>2105</v>
      </c>
      <c r="AS169">
        <v>2024</v>
      </c>
      <c r="AT169">
        <v>2068</v>
      </c>
      <c r="AU169">
        <v>2282</v>
      </c>
      <c r="AV169">
        <v>1570</v>
      </c>
      <c r="AW169">
        <v>850</v>
      </c>
      <c r="AX169">
        <v>539</v>
      </c>
      <c r="AY169">
        <v>2304</v>
      </c>
      <c r="AZ169">
        <v>750</v>
      </c>
      <c r="BA169">
        <v>2247</v>
      </c>
      <c r="BB169">
        <v>1444</v>
      </c>
      <c r="BC169">
        <v>1945</v>
      </c>
      <c r="BD169">
        <v>1790</v>
      </c>
      <c r="BE169">
        <v>1</v>
      </c>
      <c r="BF169" t="s">
        <v>64</v>
      </c>
      <c r="BG169" t="s">
        <v>65</v>
      </c>
      <c r="BH169" t="s">
        <v>260</v>
      </c>
      <c r="BI169" s="4">
        <f xml:space="preserve"> _2025teamgamelogs[[#This Row],[FGA]] + (0.44 * _2025teamgamelogs[[#This Row],[FTA]]) + _2025teamgamelogs[[#This Row],[TOV]] - _2025teamgamelogs[[#This Row],[OREB]]</f>
        <v>100.96</v>
      </c>
      <c r="BJ169" s="3">
        <f>_2025teamgamelogs[[#This Row],[TOV]]/_2025teamgamelogs[[#This Row],[POSSESIONS]]</f>
        <v>0.12876386687797148</v>
      </c>
      <c r="BK169" s="4">
        <f>_2025teamgamelogs[[#This Row],[PTS]]/_2025teamgamelogs[[#This Row],[POSSESIONS]]</f>
        <v>1.0202060221870048</v>
      </c>
      <c r="BL169" s="4">
        <f xml:space="preserve"> 100 * _2025teamgamelogs[[#This Row],[POINTS_PER_POSSESSION]]</f>
        <v>102.02060221870049</v>
      </c>
      <c r="BM169" s="4">
        <f xml:space="preserve"> _2025teamgamelogs[[#This Row],[POSSESIONS]] / (_2025teamgamelogs[[#This Row],[MIN]]/48)</f>
        <v>100.96</v>
      </c>
      <c r="BN169" s="3">
        <f>_2025teamgamelogs[[#This Row],[PTS]] / (2 * (_2025teamgamelogs[[#This Row],[FGA]] + 0.44 * _2025teamgamelogs[[#This Row],[FTA]]))</f>
        <v>0.5423336141533277</v>
      </c>
      <c r="BO169" s="4">
        <f>VLOOKUP(_2025teamgamelogs[[#This Row],[MONTH]], LEAGUE_AVERAGES!$A$2:$B$8, 2, FALSE)</f>
        <v>110.69176807777912</v>
      </c>
      <c r="BP169" s="5">
        <f>VLOOKUP(_2025teamgamelogs[[#This Row],[TEAM_NAME]], LEAGUE_AVERAGES!$A$14:$C$43, 2, FALSE)</f>
        <v>0.33860975609756089</v>
      </c>
      <c r="BQ169" s="5">
        <f>VLOOKUP(_2025teamgamelogs[[#This Row],[TEAM_NAME]], LEAGUE_AVERAGES!$A$14:$C$43, 3, FALSE)</f>
        <v>0.33580487804878045</v>
      </c>
      <c r="BR169" s="5">
        <f>VLOOKUP(_2025teamgamelogs[[#This Row],[TEAM_NAME]], LEAGUE_AVERAGES!$F$14:$H$43, 2, FALSE)</f>
        <v>0.43492682926829268</v>
      </c>
      <c r="BS169" s="5">
        <f>VLOOKUP(_2025teamgamelogs[[#This Row],[TEAM_NAME]], LEAGUE_AVERAGES!$F$14:$H$43, 3, FALSE)</f>
        <v>0.42697560975609755</v>
      </c>
      <c r="BT169" s="5">
        <f>VLOOKUP(_2025teamgamelogs[[#This Row],[TEAM_NAME]], LEAGUE_AVERAGES!$K$14:$M$43, 2, FALSE)</f>
        <v>0.5424635833805308</v>
      </c>
      <c r="BU169" s="5">
        <f>VLOOKUP(_2025teamgamelogs[[#This Row],[TEAM_NAME]], LEAGUE_AVERAGES!$K$14:$M$43, 3, FALSE)</f>
        <v>0.53419164265445196</v>
      </c>
    </row>
    <row r="170" spans="1:73" x14ac:dyDescent="0.2">
      <c r="A170" t="s">
        <v>59</v>
      </c>
      <c r="B170">
        <v>1610612759</v>
      </c>
      <c r="C170" t="s">
        <v>145</v>
      </c>
      <c r="D170" t="s">
        <v>146</v>
      </c>
      <c r="E170">
        <v>22400146</v>
      </c>
      <c r="F170" s="1">
        <v>45598</v>
      </c>
      <c r="G170" t="s">
        <v>284</v>
      </c>
      <c r="H170" t="s">
        <v>63</v>
      </c>
      <c r="I170">
        <v>48</v>
      </c>
      <c r="J170">
        <v>43</v>
      </c>
      <c r="K170">
        <v>83</v>
      </c>
      <c r="L170">
        <v>0.51800000000000002</v>
      </c>
      <c r="M170">
        <v>13</v>
      </c>
      <c r="N170">
        <v>42</v>
      </c>
      <c r="O170">
        <v>0.31</v>
      </c>
      <c r="P170">
        <v>14</v>
      </c>
      <c r="Q170">
        <v>17</v>
      </c>
      <c r="R170">
        <v>0.82399999999999995</v>
      </c>
      <c r="S170">
        <v>7</v>
      </c>
      <c r="T170">
        <v>37</v>
      </c>
      <c r="U170">
        <v>44</v>
      </c>
      <c r="V170">
        <v>32</v>
      </c>
      <c r="W170">
        <v>13</v>
      </c>
      <c r="X170">
        <v>6</v>
      </c>
      <c r="Y170">
        <v>5</v>
      </c>
      <c r="Z170">
        <v>2</v>
      </c>
      <c r="AA170">
        <v>16</v>
      </c>
      <c r="AB170">
        <v>16</v>
      </c>
      <c r="AC170">
        <v>113</v>
      </c>
      <c r="AD170">
        <v>10</v>
      </c>
      <c r="AE170">
        <v>1</v>
      </c>
      <c r="AF170">
        <v>1</v>
      </c>
      <c r="AG170">
        <v>1</v>
      </c>
      <c r="AH170">
        <v>1</v>
      </c>
      <c r="AI170">
        <v>121</v>
      </c>
      <c r="AJ170">
        <v>866</v>
      </c>
      <c r="AK170">
        <v>1922</v>
      </c>
      <c r="AL170">
        <v>422</v>
      </c>
      <c r="AM170">
        <v>1171</v>
      </c>
      <c r="AN170">
        <v>568</v>
      </c>
      <c r="AO170">
        <v>1801</v>
      </c>
      <c r="AP170">
        <v>1571</v>
      </c>
      <c r="AQ170">
        <v>1778</v>
      </c>
      <c r="AR170">
        <v>811</v>
      </c>
      <c r="AS170">
        <v>2024</v>
      </c>
      <c r="AT170">
        <v>489</v>
      </c>
      <c r="AU170">
        <v>1127</v>
      </c>
      <c r="AV170">
        <v>322</v>
      </c>
      <c r="AW170">
        <v>850</v>
      </c>
      <c r="AX170">
        <v>1702</v>
      </c>
      <c r="AY170">
        <v>889</v>
      </c>
      <c r="AZ170">
        <v>158</v>
      </c>
      <c r="BA170">
        <v>570</v>
      </c>
      <c r="BB170">
        <v>1670</v>
      </c>
      <c r="BC170">
        <v>1250</v>
      </c>
      <c r="BD170">
        <v>614</v>
      </c>
      <c r="BE170">
        <v>1</v>
      </c>
      <c r="BF170" t="s">
        <v>64</v>
      </c>
      <c r="BG170" t="s">
        <v>65</v>
      </c>
      <c r="BH170" t="s">
        <v>260</v>
      </c>
      <c r="BI170" s="4">
        <f xml:space="preserve"> _2025teamgamelogs[[#This Row],[FGA]] + (0.44 * _2025teamgamelogs[[#This Row],[FTA]]) + _2025teamgamelogs[[#This Row],[TOV]] - _2025teamgamelogs[[#This Row],[OREB]]</f>
        <v>96.48</v>
      </c>
      <c r="BJ170" s="3">
        <f>_2025teamgamelogs[[#This Row],[TOV]]/_2025teamgamelogs[[#This Row],[POSSESIONS]]</f>
        <v>0.13474295190713101</v>
      </c>
      <c r="BK170" s="4">
        <f>_2025teamgamelogs[[#This Row],[PTS]]/_2025teamgamelogs[[#This Row],[POSSESIONS]]</f>
        <v>1.1712271973466002</v>
      </c>
      <c r="BL170" s="4">
        <f xml:space="preserve"> 100 * _2025teamgamelogs[[#This Row],[POINTS_PER_POSSESSION]]</f>
        <v>117.12271973466002</v>
      </c>
      <c r="BM170" s="4">
        <f xml:space="preserve"> _2025teamgamelogs[[#This Row],[POSSESIONS]] / (_2025teamgamelogs[[#This Row],[MIN]]/48)</f>
        <v>96.48</v>
      </c>
      <c r="BN170" s="3">
        <f>_2025teamgamelogs[[#This Row],[PTS]] / (2 * (_2025teamgamelogs[[#This Row],[FGA]] + 0.44 * _2025teamgamelogs[[#This Row],[FTA]]))</f>
        <v>0.62444739168877095</v>
      </c>
      <c r="BO170" s="4">
        <f>VLOOKUP(_2025teamgamelogs[[#This Row],[MONTH]], LEAGUE_AVERAGES!$A$2:$B$8, 2, FALSE)</f>
        <v>110.69176807777912</v>
      </c>
      <c r="BP170" s="5">
        <f>VLOOKUP(_2025teamgamelogs[[#This Row],[TEAM_NAME]], LEAGUE_AVERAGES!$A$14:$C$43, 2, FALSE)</f>
        <v>0.36502500000000004</v>
      </c>
      <c r="BQ170" s="5">
        <f>VLOOKUP(_2025teamgamelogs[[#This Row],[TEAM_NAME]], LEAGUE_AVERAGES!$A$14:$C$43, 3, FALSE)</f>
        <v>0.35016666666666663</v>
      </c>
      <c r="BR170" s="5">
        <f>VLOOKUP(_2025teamgamelogs[[#This Row],[TEAM_NAME]], LEAGUE_AVERAGES!$F$14:$H$43, 2, FALSE)</f>
        <v>0.47877500000000017</v>
      </c>
      <c r="BS170" s="5">
        <f>VLOOKUP(_2025teamgamelogs[[#This Row],[TEAM_NAME]], LEAGUE_AVERAGES!$F$14:$H$43, 3, FALSE)</f>
        <v>0.45407142857142868</v>
      </c>
      <c r="BT170" s="5">
        <f>VLOOKUP(_2025teamgamelogs[[#This Row],[TEAM_NAME]], LEAGUE_AVERAGES!$K$14:$M$43, 2, FALSE)</f>
        <v>0.59112459331758582</v>
      </c>
      <c r="BU170" s="5">
        <f>VLOOKUP(_2025teamgamelogs[[#This Row],[TEAM_NAME]], LEAGUE_AVERAGES!$K$14:$M$43, 3, FALSE)</f>
        <v>0.56254759440180246</v>
      </c>
    </row>
    <row r="171" spans="1:73" x14ac:dyDescent="0.2">
      <c r="A171" t="s">
        <v>59</v>
      </c>
      <c r="B171">
        <v>1610612744</v>
      </c>
      <c r="C171" t="s">
        <v>98</v>
      </c>
      <c r="D171" t="s">
        <v>99</v>
      </c>
      <c r="E171">
        <v>22400144</v>
      </c>
      <c r="F171" s="1">
        <v>45598</v>
      </c>
      <c r="G171" t="s">
        <v>285</v>
      </c>
      <c r="H171" t="s">
        <v>63</v>
      </c>
      <c r="I171">
        <v>53</v>
      </c>
      <c r="J171">
        <v>40</v>
      </c>
      <c r="K171">
        <v>78</v>
      </c>
      <c r="L171">
        <v>0.51300000000000001</v>
      </c>
      <c r="M171">
        <v>15</v>
      </c>
      <c r="N171">
        <v>32</v>
      </c>
      <c r="O171">
        <v>0.46899999999999997</v>
      </c>
      <c r="P171">
        <v>32</v>
      </c>
      <c r="Q171">
        <v>50</v>
      </c>
      <c r="R171">
        <v>0.64</v>
      </c>
      <c r="S171">
        <v>9</v>
      </c>
      <c r="T171">
        <v>38</v>
      </c>
      <c r="U171">
        <v>47</v>
      </c>
      <c r="V171">
        <v>26</v>
      </c>
      <c r="W171">
        <v>14</v>
      </c>
      <c r="X171">
        <v>5</v>
      </c>
      <c r="Y171">
        <v>4</v>
      </c>
      <c r="Z171">
        <v>6</v>
      </c>
      <c r="AA171">
        <v>22</v>
      </c>
      <c r="AB171">
        <v>32</v>
      </c>
      <c r="AC171">
        <v>127</v>
      </c>
      <c r="AD171">
        <v>6</v>
      </c>
      <c r="AE171">
        <v>1</v>
      </c>
      <c r="AF171">
        <v>1</v>
      </c>
      <c r="AG171">
        <v>1</v>
      </c>
      <c r="AH171">
        <v>1</v>
      </c>
      <c r="AI171">
        <v>9</v>
      </c>
      <c r="AJ171">
        <v>1438</v>
      </c>
      <c r="AK171">
        <v>2291</v>
      </c>
      <c r="AL171">
        <v>489</v>
      </c>
      <c r="AM171">
        <v>733</v>
      </c>
      <c r="AN171">
        <v>1863</v>
      </c>
      <c r="AO171">
        <v>213</v>
      </c>
      <c r="AP171">
        <v>23</v>
      </c>
      <c r="AQ171">
        <v>3</v>
      </c>
      <c r="AR171">
        <v>2244</v>
      </c>
      <c r="AS171">
        <v>1566</v>
      </c>
      <c r="AT171">
        <v>377</v>
      </c>
      <c r="AU171">
        <v>705</v>
      </c>
      <c r="AV171">
        <v>1195</v>
      </c>
      <c r="AW171">
        <v>1092</v>
      </c>
      <c r="AX171">
        <v>1998</v>
      </c>
      <c r="AY171">
        <v>1274</v>
      </c>
      <c r="AZ171">
        <v>1573</v>
      </c>
      <c r="BA171">
        <v>1887</v>
      </c>
      <c r="BB171">
        <v>6</v>
      </c>
      <c r="BC171">
        <v>341</v>
      </c>
      <c r="BD171">
        <v>854</v>
      </c>
      <c r="BE171">
        <v>1</v>
      </c>
      <c r="BF171" t="s">
        <v>71</v>
      </c>
      <c r="BG171" t="s">
        <v>65</v>
      </c>
      <c r="BH171" t="s">
        <v>260</v>
      </c>
      <c r="BI171" s="4">
        <f xml:space="preserve"> _2025teamgamelogs[[#This Row],[FGA]] + (0.44 * _2025teamgamelogs[[#This Row],[FTA]]) + _2025teamgamelogs[[#This Row],[TOV]] - _2025teamgamelogs[[#This Row],[OREB]]</f>
        <v>105</v>
      </c>
      <c r="BJ171" s="3">
        <f>_2025teamgamelogs[[#This Row],[TOV]]/_2025teamgamelogs[[#This Row],[POSSESIONS]]</f>
        <v>0.13333333333333333</v>
      </c>
      <c r="BK171" s="4">
        <f>_2025teamgamelogs[[#This Row],[PTS]]/_2025teamgamelogs[[#This Row],[POSSESIONS]]</f>
        <v>1.2095238095238094</v>
      </c>
      <c r="BL171" s="4">
        <f xml:space="preserve"> 100 * _2025teamgamelogs[[#This Row],[POINTS_PER_POSSESSION]]</f>
        <v>120.95238095238095</v>
      </c>
      <c r="BM171" s="4">
        <f xml:space="preserve"> _2025teamgamelogs[[#This Row],[POSSESIONS]] / (_2025teamgamelogs[[#This Row],[MIN]]/48)</f>
        <v>95.094339622641499</v>
      </c>
      <c r="BN171" s="3">
        <f>_2025teamgamelogs[[#This Row],[PTS]] / (2 * (_2025teamgamelogs[[#This Row],[FGA]] + 0.44 * _2025teamgamelogs[[#This Row],[FTA]]))</f>
        <v>0.63500000000000001</v>
      </c>
      <c r="BO171" s="4">
        <f>VLOOKUP(_2025teamgamelogs[[#This Row],[MONTH]], LEAGUE_AVERAGES!$A$2:$B$8, 2, FALSE)</f>
        <v>110.69176807777912</v>
      </c>
      <c r="BP171" s="5">
        <f>VLOOKUP(_2025teamgamelogs[[#This Row],[TEAM_NAME]], LEAGUE_AVERAGES!$A$14:$C$43, 2, FALSE)</f>
        <v>0.36843902439024395</v>
      </c>
      <c r="BQ171" s="5">
        <f>VLOOKUP(_2025teamgamelogs[[#This Row],[TEAM_NAME]], LEAGUE_AVERAGES!$A$14:$C$43, 3, FALSE)</f>
        <v>0.35765853658536584</v>
      </c>
      <c r="BR171" s="5">
        <f>VLOOKUP(_2025teamgamelogs[[#This Row],[TEAM_NAME]], LEAGUE_AVERAGES!$F$14:$H$43, 2, FALSE)</f>
        <v>0.45136585365853665</v>
      </c>
      <c r="BS171" s="5">
        <f>VLOOKUP(_2025teamgamelogs[[#This Row],[TEAM_NAME]], LEAGUE_AVERAGES!$F$14:$H$43, 3, FALSE)</f>
        <v>0.45180487804878061</v>
      </c>
      <c r="BT171" s="5">
        <f>VLOOKUP(_2025teamgamelogs[[#This Row],[TEAM_NAME]], LEAGUE_AVERAGES!$K$14:$M$43, 2, FALSE)</f>
        <v>0.56832140437053513</v>
      </c>
      <c r="BU171" s="5">
        <f>VLOOKUP(_2025teamgamelogs[[#This Row],[TEAM_NAME]], LEAGUE_AVERAGES!$K$14:$M$43, 3, FALSE)</f>
        <v>0.56980808391386595</v>
      </c>
    </row>
    <row r="172" spans="1:73" x14ac:dyDescent="0.2">
      <c r="A172" t="s">
        <v>59</v>
      </c>
      <c r="B172">
        <v>1610612750</v>
      </c>
      <c r="C172" t="s">
        <v>8</v>
      </c>
      <c r="D172" t="s">
        <v>72</v>
      </c>
      <c r="E172">
        <v>22400146</v>
      </c>
      <c r="F172" s="1">
        <v>45598</v>
      </c>
      <c r="G172" t="s">
        <v>286</v>
      </c>
      <c r="H172" t="s">
        <v>70</v>
      </c>
      <c r="I172">
        <v>48</v>
      </c>
      <c r="J172">
        <v>39</v>
      </c>
      <c r="K172">
        <v>82</v>
      </c>
      <c r="L172">
        <v>0.47599999999999998</v>
      </c>
      <c r="M172">
        <v>11</v>
      </c>
      <c r="N172">
        <v>37</v>
      </c>
      <c r="O172">
        <v>0.29699999999999999</v>
      </c>
      <c r="P172">
        <v>14</v>
      </c>
      <c r="Q172">
        <v>20</v>
      </c>
      <c r="R172">
        <v>0.7</v>
      </c>
      <c r="S172">
        <v>6</v>
      </c>
      <c r="T172">
        <v>26</v>
      </c>
      <c r="U172">
        <v>32</v>
      </c>
      <c r="V172">
        <v>21</v>
      </c>
      <c r="W172">
        <v>13</v>
      </c>
      <c r="X172">
        <v>7</v>
      </c>
      <c r="Y172">
        <v>2</v>
      </c>
      <c r="Z172">
        <v>5</v>
      </c>
      <c r="AA172">
        <v>16</v>
      </c>
      <c r="AB172">
        <v>16</v>
      </c>
      <c r="AC172">
        <v>103</v>
      </c>
      <c r="AD172">
        <v>-10</v>
      </c>
      <c r="AE172">
        <v>1</v>
      </c>
      <c r="AF172">
        <v>1231</v>
      </c>
      <c r="AG172">
        <v>1231</v>
      </c>
      <c r="AH172">
        <v>1231</v>
      </c>
      <c r="AI172">
        <v>121</v>
      </c>
      <c r="AJ172">
        <v>1609</v>
      </c>
      <c r="AK172">
        <v>2022</v>
      </c>
      <c r="AL172">
        <v>1092</v>
      </c>
      <c r="AM172">
        <v>1661</v>
      </c>
      <c r="AN172">
        <v>1227</v>
      </c>
      <c r="AO172">
        <v>1927</v>
      </c>
      <c r="AP172">
        <v>1571</v>
      </c>
      <c r="AQ172">
        <v>1301</v>
      </c>
      <c r="AR172">
        <v>1932</v>
      </c>
      <c r="AS172">
        <v>2189</v>
      </c>
      <c r="AT172">
        <v>2171</v>
      </c>
      <c r="AU172">
        <v>2378</v>
      </c>
      <c r="AV172">
        <v>2031</v>
      </c>
      <c r="AW172">
        <v>850</v>
      </c>
      <c r="AX172">
        <v>1360</v>
      </c>
      <c r="AY172">
        <v>2078</v>
      </c>
      <c r="AZ172">
        <v>1188</v>
      </c>
      <c r="BA172">
        <v>570</v>
      </c>
      <c r="BB172">
        <v>1670</v>
      </c>
      <c r="BC172">
        <v>1945</v>
      </c>
      <c r="BD172">
        <v>1790</v>
      </c>
      <c r="BE172">
        <v>1</v>
      </c>
      <c r="BF172" t="s">
        <v>71</v>
      </c>
      <c r="BG172" t="s">
        <v>65</v>
      </c>
      <c r="BH172" t="s">
        <v>260</v>
      </c>
      <c r="BI172" s="4">
        <f xml:space="preserve"> _2025teamgamelogs[[#This Row],[FGA]] + (0.44 * _2025teamgamelogs[[#This Row],[FTA]]) + _2025teamgamelogs[[#This Row],[TOV]] - _2025teamgamelogs[[#This Row],[OREB]]</f>
        <v>97.8</v>
      </c>
      <c r="BJ172" s="3">
        <f>_2025teamgamelogs[[#This Row],[TOV]]/_2025teamgamelogs[[#This Row],[POSSESIONS]]</f>
        <v>0.1329243353783231</v>
      </c>
      <c r="BK172" s="4">
        <f>_2025teamgamelogs[[#This Row],[PTS]]/_2025teamgamelogs[[#This Row],[POSSESIONS]]</f>
        <v>1.0531697341513293</v>
      </c>
      <c r="BL172" s="4">
        <f xml:space="preserve"> 100 * _2025teamgamelogs[[#This Row],[POINTS_PER_POSSESSION]]</f>
        <v>105.31697341513294</v>
      </c>
      <c r="BM172" s="4">
        <f xml:space="preserve"> _2025teamgamelogs[[#This Row],[POSSESIONS]] / (_2025teamgamelogs[[#This Row],[MIN]]/48)</f>
        <v>97.8</v>
      </c>
      <c r="BN172" s="3">
        <f>_2025teamgamelogs[[#This Row],[PTS]] / (2 * (_2025teamgamelogs[[#This Row],[FGA]] + 0.44 * _2025teamgamelogs[[#This Row],[FTA]]))</f>
        <v>0.56718061674008813</v>
      </c>
      <c r="BO172" s="4">
        <f>VLOOKUP(_2025teamgamelogs[[#This Row],[MONTH]], LEAGUE_AVERAGES!$A$2:$B$8, 2, FALSE)</f>
        <v>110.69176807777912</v>
      </c>
      <c r="BP172" s="5">
        <f>VLOOKUP(_2025teamgamelogs[[#This Row],[TEAM_NAME]], LEAGUE_AVERAGES!$A$14:$C$43, 2, FALSE)</f>
        <v>0.38256097560975622</v>
      </c>
      <c r="BQ172" s="5">
        <f>VLOOKUP(_2025teamgamelogs[[#This Row],[TEAM_NAME]], LEAGUE_AVERAGES!$A$14:$C$43, 3, FALSE)</f>
        <v>0.37156097560975615</v>
      </c>
      <c r="BR172" s="5">
        <f>VLOOKUP(_2025teamgamelogs[[#This Row],[TEAM_NAME]], LEAGUE_AVERAGES!$F$14:$H$43, 2, FALSE)</f>
        <v>0.47402439024390242</v>
      </c>
      <c r="BS172" s="5">
        <f>VLOOKUP(_2025teamgamelogs[[#This Row],[TEAM_NAME]], LEAGUE_AVERAGES!$F$14:$H$43, 3, FALSE)</f>
        <v>0.46580487804878057</v>
      </c>
      <c r="BT172" s="5">
        <f>VLOOKUP(_2025teamgamelogs[[#This Row],[TEAM_NAME]], LEAGUE_AVERAGES!$K$14:$M$43, 2, FALSE)</f>
        <v>0.59446350940954662</v>
      </c>
      <c r="BU172" s="5">
        <f>VLOOKUP(_2025teamgamelogs[[#This Row],[TEAM_NAME]], LEAGUE_AVERAGES!$K$14:$M$43, 3, FALSE)</f>
        <v>0.58583417827298701</v>
      </c>
    </row>
    <row r="173" spans="1:73" x14ac:dyDescent="0.2">
      <c r="A173" t="s">
        <v>59</v>
      </c>
      <c r="B173">
        <v>1610612743</v>
      </c>
      <c r="C173" t="s">
        <v>151</v>
      </c>
      <c r="D173" t="s">
        <v>152</v>
      </c>
      <c r="E173">
        <v>22400148</v>
      </c>
      <c r="F173" s="1">
        <v>45598</v>
      </c>
      <c r="G173" t="s">
        <v>287</v>
      </c>
      <c r="H173" t="s">
        <v>63</v>
      </c>
      <c r="I173">
        <v>48</v>
      </c>
      <c r="J173">
        <v>48</v>
      </c>
      <c r="K173">
        <v>99</v>
      </c>
      <c r="L173">
        <v>0.48499999999999999</v>
      </c>
      <c r="M173">
        <v>16</v>
      </c>
      <c r="N173">
        <v>32</v>
      </c>
      <c r="O173">
        <v>0.5</v>
      </c>
      <c r="P173">
        <v>17</v>
      </c>
      <c r="Q173">
        <v>23</v>
      </c>
      <c r="R173">
        <v>0.73899999999999999</v>
      </c>
      <c r="S173">
        <v>19</v>
      </c>
      <c r="T173">
        <v>33</v>
      </c>
      <c r="U173">
        <v>52</v>
      </c>
      <c r="V173">
        <v>33</v>
      </c>
      <c r="W173">
        <v>18</v>
      </c>
      <c r="X173">
        <v>14</v>
      </c>
      <c r="Y173">
        <v>1</v>
      </c>
      <c r="Z173">
        <v>8</v>
      </c>
      <c r="AA173">
        <v>25</v>
      </c>
      <c r="AB173">
        <v>22</v>
      </c>
      <c r="AC173">
        <v>129</v>
      </c>
      <c r="AD173">
        <v>26</v>
      </c>
      <c r="AE173">
        <v>1</v>
      </c>
      <c r="AF173">
        <v>1</v>
      </c>
      <c r="AG173">
        <v>1</v>
      </c>
      <c r="AH173">
        <v>1</v>
      </c>
      <c r="AI173">
        <v>121</v>
      </c>
      <c r="AJ173">
        <v>242</v>
      </c>
      <c r="AK173">
        <v>206</v>
      </c>
      <c r="AL173">
        <v>908</v>
      </c>
      <c r="AM173">
        <v>567</v>
      </c>
      <c r="AN173">
        <v>1863</v>
      </c>
      <c r="AO173">
        <v>94</v>
      </c>
      <c r="AP173">
        <v>1052</v>
      </c>
      <c r="AQ173">
        <v>899</v>
      </c>
      <c r="AR173">
        <v>1655</v>
      </c>
      <c r="AS173">
        <v>61</v>
      </c>
      <c r="AT173">
        <v>1131</v>
      </c>
      <c r="AU173">
        <v>267</v>
      </c>
      <c r="AV173">
        <v>240</v>
      </c>
      <c r="AW173">
        <v>1953</v>
      </c>
      <c r="AX173">
        <v>81</v>
      </c>
      <c r="AY173">
        <v>2304</v>
      </c>
      <c r="AZ173">
        <v>2116</v>
      </c>
      <c r="BA173">
        <v>2247</v>
      </c>
      <c r="BB173">
        <v>416</v>
      </c>
      <c r="BC173">
        <v>270</v>
      </c>
      <c r="BD173">
        <v>120</v>
      </c>
      <c r="BE173">
        <v>1</v>
      </c>
      <c r="BF173" t="s">
        <v>64</v>
      </c>
      <c r="BG173" t="s">
        <v>65</v>
      </c>
      <c r="BH173" t="s">
        <v>260</v>
      </c>
      <c r="BI173" s="4">
        <f xml:space="preserve"> _2025teamgamelogs[[#This Row],[FGA]] + (0.44 * _2025teamgamelogs[[#This Row],[FTA]]) + _2025teamgamelogs[[#This Row],[TOV]] - _2025teamgamelogs[[#This Row],[OREB]]</f>
        <v>108.12</v>
      </c>
      <c r="BJ173" s="3">
        <f>_2025teamgamelogs[[#This Row],[TOV]]/_2025teamgamelogs[[#This Row],[POSSESIONS]]</f>
        <v>0.16648168701442839</v>
      </c>
      <c r="BK173" s="4">
        <f>_2025teamgamelogs[[#This Row],[PTS]]/_2025teamgamelogs[[#This Row],[POSSESIONS]]</f>
        <v>1.193118756936737</v>
      </c>
      <c r="BL173" s="4">
        <f xml:space="preserve"> 100 * _2025teamgamelogs[[#This Row],[POINTS_PER_POSSESSION]]</f>
        <v>119.3118756936737</v>
      </c>
      <c r="BM173" s="4">
        <f xml:space="preserve"> _2025teamgamelogs[[#This Row],[POSSESIONS]] / (_2025teamgamelogs[[#This Row],[MIN]]/48)</f>
        <v>108.12</v>
      </c>
      <c r="BN173" s="3">
        <f>_2025teamgamelogs[[#This Row],[PTS]] / (2 * (_2025teamgamelogs[[#This Row],[FGA]] + 0.44 * _2025teamgamelogs[[#This Row],[FTA]]))</f>
        <v>0.59109237536656889</v>
      </c>
      <c r="BO173" s="4">
        <f>VLOOKUP(_2025teamgamelogs[[#This Row],[MONTH]], LEAGUE_AVERAGES!$A$2:$B$8, 2, FALSE)</f>
        <v>110.69176807777912</v>
      </c>
      <c r="BP173" s="5">
        <f>VLOOKUP(_2025teamgamelogs[[#This Row],[TEAM_NAME]], LEAGUE_AVERAGES!$A$14:$C$43, 2, FALSE)</f>
        <v>0.39036585365853654</v>
      </c>
      <c r="BQ173" s="5">
        <f>VLOOKUP(_2025teamgamelogs[[#This Row],[TEAM_NAME]], LEAGUE_AVERAGES!$A$14:$C$43, 3, FALSE)</f>
        <v>0.36282926829268303</v>
      </c>
      <c r="BR173" s="5">
        <f>VLOOKUP(_2025teamgamelogs[[#This Row],[TEAM_NAME]], LEAGUE_AVERAGES!$F$14:$H$43, 2, FALSE)</f>
        <v>0.50741463414634147</v>
      </c>
      <c r="BS173" s="5">
        <f>VLOOKUP(_2025teamgamelogs[[#This Row],[TEAM_NAME]], LEAGUE_AVERAGES!$F$14:$H$43, 3, FALSE)</f>
        <v>0.50717073170731708</v>
      </c>
      <c r="BT173" s="5">
        <f>VLOOKUP(_2025teamgamelogs[[#This Row],[TEAM_NAME]], LEAGUE_AVERAGES!$K$14:$M$43, 2, FALSE)</f>
        <v>0.61183675116028358</v>
      </c>
      <c r="BU173" s="5">
        <f>VLOOKUP(_2025teamgamelogs[[#This Row],[TEAM_NAME]], LEAGUE_AVERAGES!$K$14:$M$43, 3, FALSE)</f>
        <v>0.59871853787111373</v>
      </c>
    </row>
    <row r="174" spans="1:73" x14ac:dyDescent="0.2">
      <c r="A174" t="s">
        <v>59</v>
      </c>
      <c r="B174">
        <v>1610612757</v>
      </c>
      <c r="C174" t="s">
        <v>116</v>
      </c>
      <c r="D174" t="s">
        <v>117</v>
      </c>
      <c r="E174">
        <v>22400149</v>
      </c>
      <c r="F174" s="1">
        <v>45598</v>
      </c>
      <c r="G174" t="s">
        <v>288</v>
      </c>
      <c r="H174" t="s">
        <v>70</v>
      </c>
      <c r="I174">
        <v>48</v>
      </c>
      <c r="J174">
        <v>37</v>
      </c>
      <c r="K174">
        <v>111</v>
      </c>
      <c r="L174">
        <v>0.33300000000000002</v>
      </c>
      <c r="M174">
        <v>14</v>
      </c>
      <c r="N174">
        <v>43</v>
      </c>
      <c r="O174">
        <v>0.32600000000000001</v>
      </c>
      <c r="P174">
        <v>9</v>
      </c>
      <c r="Q174">
        <v>11</v>
      </c>
      <c r="R174">
        <v>0.81799999999999995</v>
      </c>
      <c r="S174">
        <v>14</v>
      </c>
      <c r="T174">
        <v>42</v>
      </c>
      <c r="U174">
        <v>56</v>
      </c>
      <c r="V174">
        <v>17</v>
      </c>
      <c r="W174">
        <v>6</v>
      </c>
      <c r="X174">
        <v>10</v>
      </c>
      <c r="Y174">
        <v>5</v>
      </c>
      <c r="Z174">
        <v>8</v>
      </c>
      <c r="AA174">
        <v>18</v>
      </c>
      <c r="AB174">
        <v>10</v>
      </c>
      <c r="AC174">
        <v>97</v>
      </c>
      <c r="AD174">
        <v>-6</v>
      </c>
      <c r="AE174">
        <v>1</v>
      </c>
      <c r="AF174">
        <v>1231</v>
      </c>
      <c r="AG174">
        <v>1231</v>
      </c>
      <c r="AH174">
        <v>1231</v>
      </c>
      <c r="AI174">
        <v>121</v>
      </c>
      <c r="AJ174">
        <v>1946</v>
      </c>
      <c r="AK174">
        <v>6</v>
      </c>
      <c r="AL174">
        <v>2443</v>
      </c>
      <c r="AM174">
        <v>934</v>
      </c>
      <c r="AN174">
        <v>471</v>
      </c>
      <c r="AO174">
        <v>1599</v>
      </c>
      <c r="AP174">
        <v>2256</v>
      </c>
      <c r="AQ174">
        <v>2344</v>
      </c>
      <c r="AR174">
        <v>864</v>
      </c>
      <c r="AS174">
        <v>466</v>
      </c>
      <c r="AT174">
        <v>105</v>
      </c>
      <c r="AU174">
        <v>99</v>
      </c>
      <c r="AV174">
        <v>2380</v>
      </c>
      <c r="AW174">
        <v>18</v>
      </c>
      <c r="AX174">
        <v>539</v>
      </c>
      <c r="AY174">
        <v>889</v>
      </c>
      <c r="AZ174">
        <v>2116</v>
      </c>
      <c r="BA174">
        <v>1018</v>
      </c>
      <c r="BB174">
        <v>2410</v>
      </c>
      <c r="BC174">
        <v>2224</v>
      </c>
      <c r="BD174">
        <v>1540</v>
      </c>
      <c r="BE174">
        <v>1</v>
      </c>
      <c r="BF174" t="s">
        <v>71</v>
      </c>
      <c r="BG174" t="s">
        <v>65</v>
      </c>
      <c r="BH174" t="s">
        <v>260</v>
      </c>
      <c r="BI174" s="4">
        <f xml:space="preserve"> _2025teamgamelogs[[#This Row],[FGA]] + (0.44 * _2025teamgamelogs[[#This Row],[FTA]]) + _2025teamgamelogs[[#This Row],[TOV]] - _2025teamgamelogs[[#This Row],[OREB]]</f>
        <v>107.84</v>
      </c>
      <c r="BJ174" s="3">
        <f>_2025teamgamelogs[[#This Row],[TOV]]/_2025teamgamelogs[[#This Row],[POSSESIONS]]</f>
        <v>5.5637982195845696E-2</v>
      </c>
      <c r="BK174" s="4">
        <f>_2025teamgamelogs[[#This Row],[PTS]]/_2025teamgamelogs[[#This Row],[POSSESIONS]]</f>
        <v>0.89948071216617209</v>
      </c>
      <c r="BL174" s="4">
        <f xml:space="preserve"> 100 * _2025teamgamelogs[[#This Row],[POINTS_PER_POSSESSION]]</f>
        <v>89.948071216617208</v>
      </c>
      <c r="BM174" s="4">
        <f xml:space="preserve"> _2025teamgamelogs[[#This Row],[POSSESIONS]] / (_2025teamgamelogs[[#This Row],[MIN]]/48)</f>
        <v>107.84</v>
      </c>
      <c r="BN174" s="3">
        <f>_2025teamgamelogs[[#This Row],[PTS]] / (2 * (_2025teamgamelogs[[#This Row],[FGA]] + 0.44 * _2025teamgamelogs[[#This Row],[FTA]]))</f>
        <v>0.41868093922651933</v>
      </c>
      <c r="BO174" s="4">
        <f>VLOOKUP(_2025teamgamelogs[[#This Row],[MONTH]], LEAGUE_AVERAGES!$A$2:$B$8, 2, FALSE)</f>
        <v>110.69176807777912</v>
      </c>
      <c r="BP174" s="5">
        <f>VLOOKUP(_2025teamgamelogs[[#This Row],[TEAM_NAME]], LEAGUE_AVERAGES!$A$14:$C$43, 2, FALSE)</f>
        <v>0.3617317073170731</v>
      </c>
      <c r="BQ174" s="5">
        <f>VLOOKUP(_2025teamgamelogs[[#This Row],[TEAM_NAME]], LEAGUE_AVERAGES!$A$14:$C$43, 3, FALSE)</f>
        <v>0.32368292682926825</v>
      </c>
      <c r="BR174" s="5">
        <f>VLOOKUP(_2025teamgamelogs[[#This Row],[TEAM_NAME]], LEAGUE_AVERAGES!$F$14:$H$43, 2, FALSE)</f>
        <v>0.4560243902439024</v>
      </c>
      <c r="BS174" s="5">
        <f>VLOOKUP(_2025teamgamelogs[[#This Row],[TEAM_NAME]], LEAGUE_AVERAGES!$F$14:$H$43, 3, FALSE)</f>
        <v>0.4473414634146341</v>
      </c>
      <c r="BT174" s="5">
        <f>VLOOKUP(_2025teamgamelogs[[#This Row],[TEAM_NAME]], LEAGUE_AVERAGES!$K$14:$M$43, 2, FALSE)</f>
        <v>0.56794360073860606</v>
      </c>
      <c r="BU174" s="5">
        <f>VLOOKUP(_2025teamgamelogs[[#This Row],[TEAM_NAME]], LEAGUE_AVERAGES!$K$14:$M$43, 3, FALSE)</f>
        <v>0.54561285519601899</v>
      </c>
    </row>
    <row r="175" spans="1:73" x14ac:dyDescent="0.2">
      <c r="A175" t="s">
        <v>59</v>
      </c>
      <c r="B175">
        <v>1610612758</v>
      </c>
      <c r="C175" t="s">
        <v>142</v>
      </c>
      <c r="D175" t="s">
        <v>143</v>
      </c>
      <c r="E175">
        <v>22400143</v>
      </c>
      <c r="F175" s="1">
        <v>45598</v>
      </c>
      <c r="G175" t="s">
        <v>289</v>
      </c>
      <c r="H175" t="s">
        <v>70</v>
      </c>
      <c r="I175">
        <v>53</v>
      </c>
      <c r="J175">
        <v>46</v>
      </c>
      <c r="K175">
        <v>100</v>
      </c>
      <c r="L175">
        <v>0.46</v>
      </c>
      <c r="M175">
        <v>10</v>
      </c>
      <c r="N175">
        <v>40</v>
      </c>
      <c r="O175">
        <v>0.25</v>
      </c>
      <c r="P175">
        <v>26</v>
      </c>
      <c r="Q175">
        <v>32</v>
      </c>
      <c r="R175">
        <v>0.81299999999999994</v>
      </c>
      <c r="S175">
        <v>15</v>
      </c>
      <c r="T175">
        <v>34</v>
      </c>
      <c r="U175">
        <v>49</v>
      </c>
      <c r="V175">
        <v>21</v>
      </c>
      <c r="W175">
        <v>18</v>
      </c>
      <c r="X175">
        <v>16</v>
      </c>
      <c r="Y175">
        <v>3</v>
      </c>
      <c r="Z175">
        <v>3</v>
      </c>
      <c r="AA175">
        <v>22</v>
      </c>
      <c r="AB175">
        <v>25</v>
      </c>
      <c r="AC175">
        <v>128</v>
      </c>
      <c r="AD175">
        <v>-3</v>
      </c>
      <c r="AE175">
        <v>1</v>
      </c>
      <c r="AF175">
        <v>1231</v>
      </c>
      <c r="AG175">
        <v>1231</v>
      </c>
      <c r="AH175">
        <v>1231</v>
      </c>
      <c r="AI175">
        <v>9</v>
      </c>
      <c r="AJ175">
        <v>437</v>
      </c>
      <c r="AK175">
        <v>153</v>
      </c>
      <c r="AL175">
        <v>1374</v>
      </c>
      <c r="AM175">
        <v>1891</v>
      </c>
      <c r="AN175">
        <v>795</v>
      </c>
      <c r="AO175">
        <v>2236</v>
      </c>
      <c r="AP175">
        <v>133</v>
      </c>
      <c r="AQ175">
        <v>163</v>
      </c>
      <c r="AR175">
        <v>924</v>
      </c>
      <c r="AS175">
        <v>332</v>
      </c>
      <c r="AT175">
        <v>926</v>
      </c>
      <c r="AU175">
        <v>505</v>
      </c>
      <c r="AV175">
        <v>2031</v>
      </c>
      <c r="AW175">
        <v>1953</v>
      </c>
      <c r="AX175">
        <v>21</v>
      </c>
      <c r="AY175">
        <v>1712</v>
      </c>
      <c r="AZ175">
        <v>384</v>
      </c>
      <c r="BA175">
        <v>1887</v>
      </c>
      <c r="BB175">
        <v>143</v>
      </c>
      <c r="BC175">
        <v>299</v>
      </c>
      <c r="BD175">
        <v>1356</v>
      </c>
      <c r="BE175">
        <v>1</v>
      </c>
      <c r="BF175" t="s">
        <v>71</v>
      </c>
      <c r="BG175" t="s">
        <v>65</v>
      </c>
      <c r="BH175" t="s">
        <v>260</v>
      </c>
      <c r="BI175" s="4">
        <f xml:space="preserve"> _2025teamgamelogs[[#This Row],[FGA]] + (0.44 * _2025teamgamelogs[[#This Row],[FTA]]) + _2025teamgamelogs[[#This Row],[TOV]] - _2025teamgamelogs[[#This Row],[OREB]]</f>
        <v>117.07999999999998</v>
      </c>
      <c r="BJ175" s="3">
        <f>_2025teamgamelogs[[#This Row],[TOV]]/_2025teamgamelogs[[#This Row],[POSSESIONS]]</f>
        <v>0.15374103177314657</v>
      </c>
      <c r="BK175" s="4">
        <f>_2025teamgamelogs[[#This Row],[PTS]]/_2025teamgamelogs[[#This Row],[POSSESIONS]]</f>
        <v>1.0932695592757091</v>
      </c>
      <c r="BL175" s="4">
        <f xml:space="preserve"> 100 * _2025teamgamelogs[[#This Row],[POINTS_PER_POSSESSION]]</f>
        <v>109.32695592757091</v>
      </c>
      <c r="BM175" s="4">
        <f xml:space="preserve"> _2025teamgamelogs[[#This Row],[POSSESIONS]] / (_2025teamgamelogs[[#This Row],[MIN]]/48)</f>
        <v>106.03471698113205</v>
      </c>
      <c r="BN175" s="3">
        <f>_2025teamgamelogs[[#This Row],[PTS]] / (2 * (_2025teamgamelogs[[#This Row],[FGA]] + 0.44 * _2025teamgamelogs[[#This Row],[FTA]]))</f>
        <v>0.56100981767180924</v>
      </c>
      <c r="BO175" s="4">
        <f>VLOOKUP(_2025teamgamelogs[[#This Row],[MONTH]], LEAGUE_AVERAGES!$A$2:$B$8, 2, FALSE)</f>
        <v>110.69176807777912</v>
      </c>
      <c r="BP175" s="5">
        <f>VLOOKUP(_2025teamgamelogs[[#This Row],[TEAM_NAME]], LEAGUE_AVERAGES!$A$14:$C$43, 2, FALSE)</f>
        <v>0.37158536585365853</v>
      </c>
      <c r="BQ175" s="5">
        <f>VLOOKUP(_2025teamgamelogs[[#This Row],[TEAM_NAME]], LEAGUE_AVERAGES!$A$14:$C$43, 3, FALSE)</f>
        <v>0.34029268292682929</v>
      </c>
      <c r="BR175" s="5">
        <f>VLOOKUP(_2025teamgamelogs[[#This Row],[TEAM_NAME]], LEAGUE_AVERAGES!$F$14:$H$43, 2, FALSE)</f>
        <v>0.4831951219512195</v>
      </c>
      <c r="BS175" s="5">
        <f>VLOOKUP(_2025teamgamelogs[[#This Row],[TEAM_NAME]], LEAGUE_AVERAGES!$F$14:$H$43, 3, FALSE)</f>
        <v>0.47492682926829272</v>
      </c>
      <c r="BT175" s="5">
        <f>VLOOKUP(_2025teamgamelogs[[#This Row],[TEAM_NAME]], LEAGUE_AVERAGES!$K$14:$M$43, 2, FALSE)</f>
        <v>0.59195463864629394</v>
      </c>
      <c r="BU175" s="5">
        <f>VLOOKUP(_2025teamgamelogs[[#This Row],[TEAM_NAME]], LEAGUE_AVERAGES!$K$14:$M$43, 3, FALSE)</f>
        <v>0.57517865161129356</v>
      </c>
    </row>
    <row r="176" spans="1:73" x14ac:dyDescent="0.2">
      <c r="A176" t="s">
        <v>59</v>
      </c>
      <c r="B176">
        <v>1610612748</v>
      </c>
      <c r="C176" t="s">
        <v>101</v>
      </c>
      <c r="D176" t="s">
        <v>102</v>
      </c>
      <c r="E176">
        <v>22400147</v>
      </c>
      <c r="F176" s="1">
        <v>45598</v>
      </c>
      <c r="G176" t="s">
        <v>290</v>
      </c>
      <c r="H176" t="s">
        <v>63</v>
      </c>
      <c r="I176">
        <v>48</v>
      </c>
      <c r="J176">
        <v>43</v>
      </c>
      <c r="K176">
        <v>102</v>
      </c>
      <c r="L176">
        <v>0.42199999999999999</v>
      </c>
      <c r="M176">
        <v>15</v>
      </c>
      <c r="N176">
        <v>37</v>
      </c>
      <c r="O176">
        <v>0.40500000000000003</v>
      </c>
      <c r="P176">
        <v>17</v>
      </c>
      <c r="Q176">
        <v>24</v>
      </c>
      <c r="R176">
        <v>0.70799999999999996</v>
      </c>
      <c r="S176">
        <v>21</v>
      </c>
      <c r="T176">
        <v>44</v>
      </c>
      <c r="U176">
        <v>65</v>
      </c>
      <c r="V176">
        <v>19</v>
      </c>
      <c r="W176">
        <v>14</v>
      </c>
      <c r="X176">
        <v>6</v>
      </c>
      <c r="Y176">
        <v>3</v>
      </c>
      <c r="Z176">
        <v>10</v>
      </c>
      <c r="AA176">
        <v>18</v>
      </c>
      <c r="AB176">
        <v>22</v>
      </c>
      <c r="AC176">
        <v>118</v>
      </c>
      <c r="AD176">
        <v>20</v>
      </c>
      <c r="AE176">
        <v>1</v>
      </c>
      <c r="AF176">
        <v>1</v>
      </c>
      <c r="AG176">
        <v>1</v>
      </c>
      <c r="AH176">
        <v>1</v>
      </c>
      <c r="AI176">
        <v>121</v>
      </c>
      <c r="AJ176">
        <v>866</v>
      </c>
      <c r="AK176">
        <v>96</v>
      </c>
      <c r="AL176">
        <v>1955</v>
      </c>
      <c r="AM176">
        <v>733</v>
      </c>
      <c r="AN176">
        <v>1227</v>
      </c>
      <c r="AO176">
        <v>684</v>
      </c>
      <c r="AP176">
        <v>1052</v>
      </c>
      <c r="AQ176">
        <v>791</v>
      </c>
      <c r="AR176">
        <v>1893</v>
      </c>
      <c r="AS176">
        <v>27</v>
      </c>
      <c r="AT176">
        <v>50</v>
      </c>
      <c r="AU176">
        <v>6</v>
      </c>
      <c r="AV176">
        <v>2257</v>
      </c>
      <c r="AW176">
        <v>1092</v>
      </c>
      <c r="AX176">
        <v>1702</v>
      </c>
      <c r="AY176">
        <v>1712</v>
      </c>
      <c r="AZ176">
        <v>2353</v>
      </c>
      <c r="BA176">
        <v>1018</v>
      </c>
      <c r="BB176">
        <v>416</v>
      </c>
      <c r="BC176">
        <v>891</v>
      </c>
      <c r="BD176">
        <v>231</v>
      </c>
      <c r="BE176">
        <v>1</v>
      </c>
      <c r="BF176" t="s">
        <v>71</v>
      </c>
      <c r="BG176" t="s">
        <v>65</v>
      </c>
      <c r="BH176" t="s">
        <v>260</v>
      </c>
      <c r="BI176" s="4">
        <f xml:space="preserve"> _2025teamgamelogs[[#This Row],[FGA]] + (0.44 * _2025teamgamelogs[[#This Row],[FTA]]) + _2025teamgamelogs[[#This Row],[TOV]] - _2025teamgamelogs[[#This Row],[OREB]]</f>
        <v>105.56</v>
      </c>
      <c r="BJ176" s="3">
        <f>_2025teamgamelogs[[#This Row],[TOV]]/_2025teamgamelogs[[#This Row],[POSSESIONS]]</f>
        <v>0.1326259946949602</v>
      </c>
      <c r="BK176" s="4">
        <f>_2025teamgamelogs[[#This Row],[PTS]]/_2025teamgamelogs[[#This Row],[POSSESIONS]]</f>
        <v>1.1178476695718076</v>
      </c>
      <c r="BL176" s="4">
        <f xml:space="preserve"> 100 * _2025teamgamelogs[[#This Row],[POINTS_PER_POSSESSION]]</f>
        <v>111.78476695718076</v>
      </c>
      <c r="BM176" s="4">
        <f xml:space="preserve"> _2025teamgamelogs[[#This Row],[POSSESIONS]] / (_2025teamgamelogs[[#This Row],[MIN]]/48)</f>
        <v>105.56</v>
      </c>
      <c r="BN176" s="3">
        <f>_2025teamgamelogs[[#This Row],[PTS]] / (2 * (_2025teamgamelogs[[#This Row],[FGA]] + 0.44 * _2025teamgamelogs[[#This Row],[FTA]]))</f>
        <v>0.52416488983653164</v>
      </c>
      <c r="BO176" s="4">
        <f>VLOOKUP(_2025teamgamelogs[[#This Row],[MONTH]], LEAGUE_AVERAGES!$A$2:$B$8, 2, FALSE)</f>
        <v>110.69176807777912</v>
      </c>
      <c r="BP176" s="5">
        <f>VLOOKUP(_2025teamgamelogs[[#This Row],[TEAM_NAME]], LEAGUE_AVERAGES!$A$14:$C$43, 2, FALSE)</f>
        <v>0.38887804878048787</v>
      </c>
      <c r="BQ176" s="5">
        <f>VLOOKUP(_2025teamgamelogs[[#This Row],[TEAM_NAME]], LEAGUE_AVERAGES!$A$14:$C$43, 3, FALSE)</f>
        <v>0.35180487804878063</v>
      </c>
      <c r="BR176" s="5">
        <f>VLOOKUP(_2025teamgamelogs[[#This Row],[TEAM_NAME]], LEAGUE_AVERAGES!$F$14:$H$43, 2, FALSE)</f>
        <v>0.48178048780487814</v>
      </c>
      <c r="BS176" s="5">
        <f>VLOOKUP(_2025teamgamelogs[[#This Row],[TEAM_NAME]], LEAGUE_AVERAGES!$F$14:$H$43, 3, FALSE)</f>
        <v>0.44997560975609752</v>
      </c>
      <c r="BT176" s="5">
        <f>VLOOKUP(_2025teamgamelogs[[#This Row],[TEAM_NAME]], LEAGUE_AVERAGES!$K$14:$M$43, 2, FALSE)</f>
        <v>0.59307433364150897</v>
      </c>
      <c r="BU176" s="5">
        <f>VLOOKUP(_2025teamgamelogs[[#This Row],[TEAM_NAME]], LEAGUE_AVERAGES!$K$14:$M$43, 3, FALSE)</f>
        <v>0.56311679796954139</v>
      </c>
    </row>
    <row r="177" spans="1:73" x14ac:dyDescent="0.2">
      <c r="A177" t="s">
        <v>59</v>
      </c>
      <c r="B177">
        <v>1610612749</v>
      </c>
      <c r="C177" t="s">
        <v>113</v>
      </c>
      <c r="D177" t="s">
        <v>114</v>
      </c>
      <c r="E177">
        <v>22400145</v>
      </c>
      <c r="F177" s="1">
        <v>45598</v>
      </c>
      <c r="G177" t="s">
        <v>291</v>
      </c>
      <c r="H177" t="s">
        <v>70</v>
      </c>
      <c r="I177">
        <v>48</v>
      </c>
      <c r="J177">
        <v>43</v>
      </c>
      <c r="K177">
        <v>89</v>
      </c>
      <c r="L177">
        <v>0.48299999999999998</v>
      </c>
      <c r="M177">
        <v>18</v>
      </c>
      <c r="N177">
        <v>39</v>
      </c>
      <c r="O177">
        <v>0.46200000000000002</v>
      </c>
      <c r="P177">
        <v>9</v>
      </c>
      <c r="Q177">
        <v>15</v>
      </c>
      <c r="R177">
        <v>0.6</v>
      </c>
      <c r="S177">
        <v>10</v>
      </c>
      <c r="T177">
        <v>35</v>
      </c>
      <c r="U177">
        <v>45</v>
      </c>
      <c r="V177">
        <v>24</v>
      </c>
      <c r="W177">
        <v>13</v>
      </c>
      <c r="X177">
        <v>3</v>
      </c>
      <c r="Y177">
        <v>3</v>
      </c>
      <c r="Z177">
        <v>2</v>
      </c>
      <c r="AA177">
        <v>23</v>
      </c>
      <c r="AB177">
        <v>20</v>
      </c>
      <c r="AC177">
        <v>113</v>
      </c>
      <c r="AD177">
        <v>-1</v>
      </c>
      <c r="AE177">
        <v>1</v>
      </c>
      <c r="AF177">
        <v>1231</v>
      </c>
      <c r="AG177">
        <v>1231</v>
      </c>
      <c r="AH177">
        <v>1231</v>
      </c>
      <c r="AI177">
        <v>121</v>
      </c>
      <c r="AJ177">
        <v>866</v>
      </c>
      <c r="AK177">
        <v>1176</v>
      </c>
      <c r="AL177">
        <v>953</v>
      </c>
      <c r="AM177">
        <v>288</v>
      </c>
      <c r="AN177">
        <v>933</v>
      </c>
      <c r="AO177">
        <v>249</v>
      </c>
      <c r="AP177">
        <v>2256</v>
      </c>
      <c r="AQ177">
        <v>2021</v>
      </c>
      <c r="AR177">
        <v>2341</v>
      </c>
      <c r="AS177">
        <v>1308</v>
      </c>
      <c r="AT177">
        <v>769</v>
      </c>
      <c r="AU177">
        <v>976</v>
      </c>
      <c r="AV177">
        <v>1570</v>
      </c>
      <c r="AW177">
        <v>850</v>
      </c>
      <c r="AX177">
        <v>2344</v>
      </c>
      <c r="AY177">
        <v>1712</v>
      </c>
      <c r="AZ177">
        <v>158</v>
      </c>
      <c r="BA177">
        <v>2046</v>
      </c>
      <c r="BB177">
        <v>767</v>
      </c>
      <c r="BC177">
        <v>1250</v>
      </c>
      <c r="BD177">
        <v>1231</v>
      </c>
      <c r="BE177">
        <v>1</v>
      </c>
      <c r="BF177" t="s">
        <v>64</v>
      </c>
      <c r="BG177" t="s">
        <v>65</v>
      </c>
      <c r="BH177" t="s">
        <v>260</v>
      </c>
      <c r="BI177" s="4">
        <f xml:space="preserve"> _2025teamgamelogs[[#This Row],[FGA]] + (0.44 * _2025teamgamelogs[[#This Row],[FTA]]) + _2025teamgamelogs[[#This Row],[TOV]] - _2025teamgamelogs[[#This Row],[OREB]]</f>
        <v>98.6</v>
      </c>
      <c r="BJ177" s="3">
        <f>_2025teamgamelogs[[#This Row],[TOV]]/_2025teamgamelogs[[#This Row],[POSSESIONS]]</f>
        <v>0.13184584178498987</v>
      </c>
      <c r="BK177" s="4">
        <f>_2025teamgamelogs[[#This Row],[PTS]]/_2025teamgamelogs[[#This Row],[POSSESIONS]]</f>
        <v>1.1460446247464504</v>
      </c>
      <c r="BL177" s="4">
        <f xml:space="preserve"> 100 * _2025teamgamelogs[[#This Row],[POINTS_PER_POSSESSION]]</f>
        <v>114.60446247464505</v>
      </c>
      <c r="BM177" s="4">
        <f xml:space="preserve"> _2025teamgamelogs[[#This Row],[POSSESIONS]] / (_2025teamgamelogs[[#This Row],[MIN]]/48)</f>
        <v>98.6</v>
      </c>
      <c r="BN177" s="3">
        <f>_2025teamgamelogs[[#This Row],[PTS]] / (2 * (_2025teamgamelogs[[#This Row],[FGA]] + 0.44 * _2025teamgamelogs[[#This Row],[FTA]]))</f>
        <v>0.59100418410041844</v>
      </c>
      <c r="BO177" s="4">
        <f>VLOOKUP(_2025teamgamelogs[[#This Row],[MONTH]], LEAGUE_AVERAGES!$A$2:$B$8, 2, FALSE)</f>
        <v>110.69176807777912</v>
      </c>
      <c r="BP177" s="5">
        <f>VLOOKUP(_2025teamgamelogs[[#This Row],[TEAM_NAME]], LEAGUE_AVERAGES!$A$14:$C$43, 2, FALSE)</f>
        <v>0.4062926829268293</v>
      </c>
      <c r="BQ177" s="5">
        <f>VLOOKUP(_2025teamgamelogs[[#This Row],[TEAM_NAME]], LEAGUE_AVERAGES!$A$14:$C$43, 3, FALSE)</f>
        <v>0.36926829268292688</v>
      </c>
      <c r="BR177" s="5">
        <f>VLOOKUP(_2025teamgamelogs[[#This Row],[TEAM_NAME]], LEAGUE_AVERAGES!$F$14:$H$43, 2, FALSE)</f>
        <v>0.49804878048780482</v>
      </c>
      <c r="BS177" s="5">
        <f>VLOOKUP(_2025teamgamelogs[[#This Row],[TEAM_NAME]], LEAGUE_AVERAGES!$F$14:$H$43, 3, FALSE)</f>
        <v>0.47917073170731711</v>
      </c>
      <c r="BT177" s="5">
        <f>VLOOKUP(_2025teamgamelogs[[#This Row],[TEAM_NAME]], LEAGUE_AVERAGES!$K$14:$M$43, 2, FALSE)</f>
        <v>0.61475494156948829</v>
      </c>
      <c r="BU177" s="5">
        <f>VLOOKUP(_2025teamgamelogs[[#This Row],[TEAM_NAME]], LEAGUE_AVERAGES!$K$14:$M$43, 3, FALSE)</f>
        <v>0.58586037801226176</v>
      </c>
    </row>
    <row r="178" spans="1:73" x14ac:dyDescent="0.2">
      <c r="A178" t="s">
        <v>59</v>
      </c>
      <c r="B178">
        <v>1610612745</v>
      </c>
      <c r="C178" t="s">
        <v>104</v>
      </c>
      <c r="D178" t="s">
        <v>105</v>
      </c>
      <c r="E178">
        <v>22400144</v>
      </c>
      <c r="F178" s="1">
        <v>45598</v>
      </c>
      <c r="G178" t="s">
        <v>292</v>
      </c>
      <c r="H178" t="s">
        <v>70</v>
      </c>
      <c r="I178">
        <v>53</v>
      </c>
      <c r="J178">
        <v>44</v>
      </c>
      <c r="K178">
        <v>107</v>
      </c>
      <c r="L178">
        <v>0.41099999999999998</v>
      </c>
      <c r="M178">
        <v>15</v>
      </c>
      <c r="N178">
        <v>45</v>
      </c>
      <c r="O178">
        <v>0.33300000000000002</v>
      </c>
      <c r="P178">
        <v>18</v>
      </c>
      <c r="Q178">
        <v>24</v>
      </c>
      <c r="R178">
        <v>0.75</v>
      </c>
      <c r="S178">
        <v>18</v>
      </c>
      <c r="T178">
        <v>31</v>
      </c>
      <c r="U178">
        <v>49</v>
      </c>
      <c r="V178">
        <v>27</v>
      </c>
      <c r="W178">
        <v>11</v>
      </c>
      <c r="X178">
        <v>10</v>
      </c>
      <c r="Y178">
        <v>6</v>
      </c>
      <c r="Z178">
        <v>4</v>
      </c>
      <c r="AA178">
        <v>32</v>
      </c>
      <c r="AB178">
        <v>22</v>
      </c>
      <c r="AC178">
        <v>121</v>
      </c>
      <c r="AD178">
        <v>-6</v>
      </c>
      <c r="AE178">
        <v>1</v>
      </c>
      <c r="AF178">
        <v>1231</v>
      </c>
      <c r="AG178">
        <v>1231</v>
      </c>
      <c r="AH178">
        <v>1231</v>
      </c>
      <c r="AI178">
        <v>9</v>
      </c>
      <c r="AJ178">
        <v>703</v>
      </c>
      <c r="AK178">
        <v>21</v>
      </c>
      <c r="AL178">
        <v>2086</v>
      </c>
      <c r="AM178">
        <v>733</v>
      </c>
      <c r="AN178">
        <v>312</v>
      </c>
      <c r="AO178">
        <v>1468</v>
      </c>
      <c r="AP178">
        <v>889</v>
      </c>
      <c r="AQ178">
        <v>791</v>
      </c>
      <c r="AR178">
        <v>1525</v>
      </c>
      <c r="AS178">
        <v>100</v>
      </c>
      <c r="AT178">
        <v>1488</v>
      </c>
      <c r="AU178">
        <v>505</v>
      </c>
      <c r="AV178">
        <v>1013</v>
      </c>
      <c r="AW178">
        <v>429</v>
      </c>
      <c r="AX178">
        <v>539</v>
      </c>
      <c r="AY178">
        <v>560</v>
      </c>
      <c r="AZ178">
        <v>750</v>
      </c>
      <c r="BA178">
        <v>2451</v>
      </c>
      <c r="BB178">
        <v>416</v>
      </c>
      <c r="BC178">
        <v>672</v>
      </c>
      <c r="BD178">
        <v>1540</v>
      </c>
      <c r="BE178">
        <v>1</v>
      </c>
      <c r="BF178" t="s">
        <v>64</v>
      </c>
      <c r="BG178" t="s">
        <v>65</v>
      </c>
      <c r="BH178" t="s">
        <v>260</v>
      </c>
      <c r="BI178" s="4">
        <f xml:space="preserve"> _2025teamgamelogs[[#This Row],[FGA]] + (0.44 * _2025teamgamelogs[[#This Row],[FTA]]) + _2025teamgamelogs[[#This Row],[TOV]] - _2025teamgamelogs[[#This Row],[OREB]]</f>
        <v>110.56</v>
      </c>
      <c r="BJ178" s="3">
        <f>_2025teamgamelogs[[#This Row],[TOV]]/_2025teamgamelogs[[#This Row],[POSSESIONS]]</f>
        <v>9.9493487698986971E-2</v>
      </c>
      <c r="BK178" s="4">
        <f>_2025teamgamelogs[[#This Row],[PTS]]/_2025teamgamelogs[[#This Row],[POSSESIONS]]</f>
        <v>1.0944283646888566</v>
      </c>
      <c r="BL178" s="4">
        <f xml:space="preserve"> 100 * _2025teamgamelogs[[#This Row],[POINTS_PER_POSSESSION]]</f>
        <v>109.44283646888566</v>
      </c>
      <c r="BM178" s="4">
        <f xml:space="preserve"> _2025teamgamelogs[[#This Row],[POSSESIONS]] / (_2025teamgamelogs[[#This Row],[MIN]]/48)</f>
        <v>100.12981132075471</v>
      </c>
      <c r="BN178" s="3">
        <f>_2025teamgamelogs[[#This Row],[PTS]] / (2 * (_2025teamgamelogs[[#This Row],[FGA]] + 0.44 * _2025teamgamelogs[[#This Row],[FTA]]))</f>
        <v>0.5146308268118408</v>
      </c>
      <c r="BO178" s="4">
        <f>VLOOKUP(_2025teamgamelogs[[#This Row],[MONTH]], LEAGUE_AVERAGES!$A$2:$B$8, 2, FALSE)</f>
        <v>110.69176807777912</v>
      </c>
      <c r="BP178" s="5">
        <f>VLOOKUP(_2025teamgamelogs[[#This Row],[TEAM_NAME]], LEAGUE_AVERAGES!$A$14:$C$43, 2, FALSE)</f>
        <v>0.35034146341463424</v>
      </c>
      <c r="BQ178" s="5">
        <f>VLOOKUP(_2025teamgamelogs[[#This Row],[TEAM_NAME]], LEAGUE_AVERAGES!$A$14:$C$43, 3, FALSE)</f>
        <v>0.35473170731707321</v>
      </c>
      <c r="BR178" s="5">
        <f>VLOOKUP(_2025teamgamelogs[[#This Row],[TEAM_NAME]], LEAGUE_AVERAGES!$F$14:$H$43, 2, FALSE)</f>
        <v>0.45260975609756104</v>
      </c>
      <c r="BS178" s="5">
        <f>VLOOKUP(_2025teamgamelogs[[#This Row],[TEAM_NAME]], LEAGUE_AVERAGES!$F$14:$H$43, 3, FALSE)</f>
        <v>0.45763414634146338</v>
      </c>
      <c r="BT178" s="5">
        <f>VLOOKUP(_2025teamgamelogs[[#This Row],[TEAM_NAME]], LEAGUE_AVERAGES!$K$14:$M$43, 2, FALSE)</f>
        <v>0.55103752047014554</v>
      </c>
      <c r="BU178" s="5">
        <f>VLOOKUP(_2025teamgamelogs[[#This Row],[TEAM_NAME]], LEAGUE_AVERAGES!$K$14:$M$43, 3, FALSE)</f>
        <v>0.55544482411316332</v>
      </c>
    </row>
    <row r="179" spans="1:73" x14ac:dyDescent="0.2">
      <c r="A179" t="s">
        <v>59</v>
      </c>
      <c r="B179">
        <v>1610612739</v>
      </c>
      <c r="C179" t="s">
        <v>119</v>
      </c>
      <c r="D179" t="s">
        <v>120</v>
      </c>
      <c r="E179">
        <v>22400145</v>
      </c>
      <c r="F179" s="1">
        <v>45598</v>
      </c>
      <c r="G179" t="s">
        <v>293</v>
      </c>
      <c r="H179" t="s">
        <v>63</v>
      </c>
      <c r="I179">
        <v>48</v>
      </c>
      <c r="J179">
        <v>44</v>
      </c>
      <c r="K179">
        <v>91</v>
      </c>
      <c r="L179">
        <v>0.48399999999999999</v>
      </c>
      <c r="M179">
        <v>15</v>
      </c>
      <c r="N179">
        <v>38</v>
      </c>
      <c r="O179">
        <v>0.39500000000000002</v>
      </c>
      <c r="P179">
        <v>11</v>
      </c>
      <c r="Q179">
        <v>15</v>
      </c>
      <c r="R179">
        <v>0.73299999999999998</v>
      </c>
      <c r="S179">
        <v>10</v>
      </c>
      <c r="T179">
        <v>35</v>
      </c>
      <c r="U179">
        <v>45</v>
      </c>
      <c r="V179">
        <v>31</v>
      </c>
      <c r="W179">
        <v>7</v>
      </c>
      <c r="X179">
        <v>3</v>
      </c>
      <c r="Y179">
        <v>2</v>
      </c>
      <c r="Z179">
        <v>3</v>
      </c>
      <c r="AA179">
        <v>20</v>
      </c>
      <c r="AB179">
        <v>23</v>
      </c>
      <c r="AC179">
        <v>114</v>
      </c>
      <c r="AD179">
        <v>1</v>
      </c>
      <c r="AE179">
        <v>1</v>
      </c>
      <c r="AF179">
        <v>1</v>
      </c>
      <c r="AG179">
        <v>1</v>
      </c>
      <c r="AH179">
        <v>1</v>
      </c>
      <c r="AI179">
        <v>121</v>
      </c>
      <c r="AJ179">
        <v>703</v>
      </c>
      <c r="AK179">
        <v>899</v>
      </c>
      <c r="AL179">
        <v>941</v>
      </c>
      <c r="AM179">
        <v>733</v>
      </c>
      <c r="AN179">
        <v>1078</v>
      </c>
      <c r="AO179">
        <v>794</v>
      </c>
      <c r="AP179">
        <v>2028</v>
      </c>
      <c r="AQ179">
        <v>2021</v>
      </c>
      <c r="AR179">
        <v>1708</v>
      </c>
      <c r="AS179">
        <v>1308</v>
      </c>
      <c r="AT179">
        <v>769</v>
      </c>
      <c r="AU179">
        <v>976</v>
      </c>
      <c r="AV179">
        <v>426</v>
      </c>
      <c r="AW179">
        <v>38</v>
      </c>
      <c r="AX179">
        <v>2344</v>
      </c>
      <c r="AY179">
        <v>2078</v>
      </c>
      <c r="AZ179">
        <v>384</v>
      </c>
      <c r="BA179">
        <v>1491</v>
      </c>
      <c r="BB179">
        <v>300</v>
      </c>
      <c r="BC179">
        <v>1168</v>
      </c>
      <c r="BD179">
        <v>1176</v>
      </c>
      <c r="BE179">
        <v>1</v>
      </c>
      <c r="BF179" t="s">
        <v>71</v>
      </c>
      <c r="BG179" t="s">
        <v>65</v>
      </c>
      <c r="BH179" t="s">
        <v>260</v>
      </c>
      <c r="BI179" s="4">
        <f xml:space="preserve"> _2025teamgamelogs[[#This Row],[FGA]] + (0.44 * _2025teamgamelogs[[#This Row],[FTA]]) + _2025teamgamelogs[[#This Row],[TOV]] - _2025teamgamelogs[[#This Row],[OREB]]</f>
        <v>94.6</v>
      </c>
      <c r="BJ179" s="3">
        <f>_2025teamgamelogs[[#This Row],[TOV]]/_2025teamgamelogs[[#This Row],[POSSESIONS]]</f>
        <v>7.399577167019028E-2</v>
      </c>
      <c r="BK179" s="4">
        <f>_2025teamgamelogs[[#This Row],[PTS]]/_2025teamgamelogs[[#This Row],[POSSESIONS]]</f>
        <v>1.2050739957716703</v>
      </c>
      <c r="BL179" s="4">
        <f xml:space="preserve"> 100 * _2025teamgamelogs[[#This Row],[POINTS_PER_POSSESSION]]</f>
        <v>120.50739957716704</v>
      </c>
      <c r="BM179" s="4">
        <f xml:space="preserve"> _2025teamgamelogs[[#This Row],[POSSESIONS]] / (_2025teamgamelogs[[#This Row],[MIN]]/48)</f>
        <v>94.6</v>
      </c>
      <c r="BN179" s="3">
        <f>_2025teamgamelogs[[#This Row],[PTS]] / (2 * (_2025teamgamelogs[[#This Row],[FGA]] + 0.44 * _2025teamgamelogs[[#This Row],[FTA]]))</f>
        <v>0.58401639344262302</v>
      </c>
      <c r="BO179" s="4">
        <f>VLOOKUP(_2025teamgamelogs[[#This Row],[MONTH]], LEAGUE_AVERAGES!$A$2:$B$8, 2, FALSE)</f>
        <v>110.69176807777912</v>
      </c>
      <c r="BP179" s="5">
        <f>VLOOKUP(_2025teamgamelogs[[#This Row],[TEAM_NAME]], LEAGUE_AVERAGES!$A$14:$C$43, 2, FALSE)</f>
        <v>0.38409756097560971</v>
      </c>
      <c r="BQ179" s="5">
        <f>VLOOKUP(_2025teamgamelogs[[#This Row],[TEAM_NAME]], LEAGUE_AVERAGES!$A$14:$C$43, 3, FALSE)</f>
        <v>0.38512195121951209</v>
      </c>
      <c r="BR179" s="5">
        <f>VLOOKUP(_2025teamgamelogs[[#This Row],[TEAM_NAME]], LEAGUE_AVERAGES!$F$14:$H$43, 2, FALSE)</f>
        <v>0.49482926829268303</v>
      </c>
      <c r="BS179" s="5">
        <f>VLOOKUP(_2025teamgamelogs[[#This Row],[TEAM_NAME]], LEAGUE_AVERAGES!$F$14:$H$43, 3, FALSE)</f>
        <v>0.4880731707317072</v>
      </c>
      <c r="BT179" s="5">
        <f>VLOOKUP(_2025teamgamelogs[[#This Row],[TEAM_NAME]], LEAGUE_AVERAGES!$K$14:$M$43, 2, FALSE)</f>
        <v>0.61027349880699666</v>
      </c>
      <c r="BU179" s="5">
        <f>VLOOKUP(_2025teamgamelogs[[#This Row],[TEAM_NAME]], LEAGUE_AVERAGES!$K$14:$M$43, 3, FALSE)</f>
        <v>0.60680781397749251</v>
      </c>
    </row>
    <row r="180" spans="1:73" x14ac:dyDescent="0.2">
      <c r="A180" t="s">
        <v>59</v>
      </c>
      <c r="B180">
        <v>1610612756</v>
      </c>
      <c r="C180" t="s">
        <v>80</v>
      </c>
      <c r="D180" t="s">
        <v>81</v>
      </c>
      <c r="E180">
        <v>22400149</v>
      </c>
      <c r="F180" s="1">
        <v>45598</v>
      </c>
      <c r="G180" t="s">
        <v>294</v>
      </c>
      <c r="H180" t="s">
        <v>63</v>
      </c>
      <c r="I180">
        <v>48</v>
      </c>
      <c r="J180">
        <v>35</v>
      </c>
      <c r="K180">
        <v>93</v>
      </c>
      <c r="L180">
        <v>0.376</v>
      </c>
      <c r="M180">
        <v>17</v>
      </c>
      <c r="N180">
        <v>52</v>
      </c>
      <c r="O180">
        <v>0.32700000000000001</v>
      </c>
      <c r="P180">
        <v>16</v>
      </c>
      <c r="Q180">
        <v>22</v>
      </c>
      <c r="R180">
        <v>0.72699999999999998</v>
      </c>
      <c r="S180">
        <v>13</v>
      </c>
      <c r="T180">
        <v>50</v>
      </c>
      <c r="U180">
        <v>63</v>
      </c>
      <c r="V180">
        <v>29</v>
      </c>
      <c r="W180">
        <v>14</v>
      </c>
      <c r="X180">
        <v>4</v>
      </c>
      <c r="Y180">
        <v>8</v>
      </c>
      <c r="Z180">
        <v>5</v>
      </c>
      <c r="AA180">
        <v>10</v>
      </c>
      <c r="AB180">
        <v>18</v>
      </c>
      <c r="AC180">
        <v>103</v>
      </c>
      <c r="AD180">
        <v>6</v>
      </c>
      <c r="AE180">
        <v>1</v>
      </c>
      <c r="AF180">
        <v>1</v>
      </c>
      <c r="AG180">
        <v>1</v>
      </c>
      <c r="AH180">
        <v>1</v>
      </c>
      <c r="AI180">
        <v>121</v>
      </c>
      <c r="AJ180">
        <v>2164</v>
      </c>
      <c r="AK180">
        <v>664</v>
      </c>
      <c r="AL180">
        <v>2360</v>
      </c>
      <c r="AM180">
        <v>410</v>
      </c>
      <c r="AN180">
        <v>60</v>
      </c>
      <c r="AO180">
        <v>1590</v>
      </c>
      <c r="AP180">
        <v>1228</v>
      </c>
      <c r="AQ180">
        <v>1008</v>
      </c>
      <c r="AR180">
        <v>1740</v>
      </c>
      <c r="AS180">
        <v>652</v>
      </c>
      <c r="AT180">
        <v>3</v>
      </c>
      <c r="AU180">
        <v>12</v>
      </c>
      <c r="AV180">
        <v>687</v>
      </c>
      <c r="AW180">
        <v>1092</v>
      </c>
      <c r="AX180">
        <v>2190</v>
      </c>
      <c r="AY180">
        <v>187</v>
      </c>
      <c r="AZ180">
        <v>1188</v>
      </c>
      <c r="BA180">
        <v>25</v>
      </c>
      <c r="BB180">
        <v>1204</v>
      </c>
      <c r="BC180">
        <v>1945</v>
      </c>
      <c r="BD180">
        <v>854</v>
      </c>
      <c r="BE180">
        <v>1</v>
      </c>
      <c r="BF180" t="s">
        <v>64</v>
      </c>
      <c r="BG180" t="s">
        <v>65</v>
      </c>
      <c r="BH180" t="s">
        <v>260</v>
      </c>
      <c r="BI180" s="4">
        <f xml:space="preserve"> _2025teamgamelogs[[#This Row],[FGA]] + (0.44 * _2025teamgamelogs[[#This Row],[FTA]]) + _2025teamgamelogs[[#This Row],[TOV]] - _2025teamgamelogs[[#This Row],[OREB]]</f>
        <v>103.68</v>
      </c>
      <c r="BJ180" s="3">
        <f>_2025teamgamelogs[[#This Row],[TOV]]/_2025teamgamelogs[[#This Row],[POSSESIONS]]</f>
        <v>0.13503086419753085</v>
      </c>
      <c r="BK180" s="4">
        <f>_2025teamgamelogs[[#This Row],[PTS]]/_2025teamgamelogs[[#This Row],[POSSESIONS]]</f>
        <v>0.99344135802469125</v>
      </c>
      <c r="BL180" s="4">
        <f xml:space="preserve"> 100 * _2025teamgamelogs[[#This Row],[POINTS_PER_POSSESSION]]</f>
        <v>99.344135802469125</v>
      </c>
      <c r="BM180" s="4">
        <f xml:space="preserve"> _2025teamgamelogs[[#This Row],[POSSESIONS]] / (_2025teamgamelogs[[#This Row],[MIN]]/48)</f>
        <v>103.68</v>
      </c>
      <c r="BN180" s="3">
        <f>_2025teamgamelogs[[#This Row],[PTS]] / (2 * (_2025teamgamelogs[[#This Row],[FGA]] + 0.44 * _2025teamgamelogs[[#This Row],[FTA]]))</f>
        <v>0.50155823918971554</v>
      </c>
      <c r="BO180" s="4">
        <f>VLOOKUP(_2025teamgamelogs[[#This Row],[MONTH]], LEAGUE_AVERAGES!$A$2:$B$8, 2, FALSE)</f>
        <v>110.69176807777912</v>
      </c>
      <c r="BP180" s="5">
        <f>VLOOKUP(_2025teamgamelogs[[#This Row],[TEAM_NAME]], LEAGUE_AVERAGES!$A$14:$C$43, 2, FALSE)</f>
        <v>0.37692682926829268</v>
      </c>
      <c r="BQ180" s="5">
        <f>VLOOKUP(_2025teamgamelogs[[#This Row],[TEAM_NAME]], LEAGUE_AVERAGES!$A$14:$C$43, 3, FALSE)</f>
        <v>0.37741463414634141</v>
      </c>
      <c r="BR180" s="5">
        <f>VLOOKUP(_2025teamgamelogs[[#This Row],[TEAM_NAME]], LEAGUE_AVERAGES!$F$14:$H$43, 2, FALSE)</f>
        <v>0.4768536585365854</v>
      </c>
      <c r="BS180" s="5">
        <f>VLOOKUP(_2025teamgamelogs[[#This Row],[TEAM_NAME]], LEAGUE_AVERAGES!$F$14:$H$43, 3, FALSE)</f>
        <v>0.48056097560975608</v>
      </c>
      <c r="BT180" s="5">
        <f>VLOOKUP(_2025teamgamelogs[[#This Row],[TEAM_NAME]], LEAGUE_AVERAGES!$K$14:$M$43, 2, FALSE)</f>
        <v>0.59622840480117467</v>
      </c>
      <c r="BU180" s="5">
        <f>VLOOKUP(_2025teamgamelogs[[#This Row],[TEAM_NAME]], LEAGUE_AVERAGES!$K$14:$M$43, 3, FALSE)</f>
        <v>0.59682738613401276</v>
      </c>
    </row>
    <row r="181" spans="1:73" x14ac:dyDescent="0.2">
      <c r="A181" t="s">
        <v>59</v>
      </c>
      <c r="B181">
        <v>1610612746</v>
      </c>
      <c r="C181" t="s">
        <v>131</v>
      </c>
      <c r="D181" t="s">
        <v>132</v>
      </c>
      <c r="E181">
        <v>22400150</v>
      </c>
      <c r="F181" s="1">
        <v>45598</v>
      </c>
      <c r="G181" t="s">
        <v>295</v>
      </c>
      <c r="H181" t="s">
        <v>70</v>
      </c>
      <c r="I181">
        <v>48</v>
      </c>
      <c r="J181">
        <v>32</v>
      </c>
      <c r="K181">
        <v>79</v>
      </c>
      <c r="L181">
        <v>0.40500000000000003</v>
      </c>
      <c r="M181">
        <v>11</v>
      </c>
      <c r="N181">
        <v>35</v>
      </c>
      <c r="O181">
        <v>0.314</v>
      </c>
      <c r="P181">
        <v>17</v>
      </c>
      <c r="Q181">
        <v>26</v>
      </c>
      <c r="R181">
        <v>0.65400000000000003</v>
      </c>
      <c r="S181">
        <v>10</v>
      </c>
      <c r="T181">
        <v>40</v>
      </c>
      <c r="U181">
        <v>50</v>
      </c>
      <c r="V181">
        <v>23</v>
      </c>
      <c r="W181">
        <v>22</v>
      </c>
      <c r="X181">
        <v>10</v>
      </c>
      <c r="Y181">
        <v>7</v>
      </c>
      <c r="Z181">
        <v>3</v>
      </c>
      <c r="AA181">
        <v>17</v>
      </c>
      <c r="AB181">
        <v>22</v>
      </c>
      <c r="AC181">
        <v>92</v>
      </c>
      <c r="AD181">
        <v>-13</v>
      </c>
      <c r="AE181">
        <v>1</v>
      </c>
      <c r="AF181">
        <v>1231</v>
      </c>
      <c r="AG181">
        <v>1231</v>
      </c>
      <c r="AH181">
        <v>1231</v>
      </c>
      <c r="AI181">
        <v>121</v>
      </c>
      <c r="AJ181">
        <v>2370</v>
      </c>
      <c r="AK181">
        <v>2245</v>
      </c>
      <c r="AL181">
        <v>2154</v>
      </c>
      <c r="AM181">
        <v>1661</v>
      </c>
      <c r="AN181">
        <v>1495</v>
      </c>
      <c r="AO181">
        <v>1754</v>
      </c>
      <c r="AP181">
        <v>1052</v>
      </c>
      <c r="AQ181">
        <v>570</v>
      </c>
      <c r="AR181">
        <v>2185</v>
      </c>
      <c r="AS181">
        <v>1308</v>
      </c>
      <c r="AT181">
        <v>210</v>
      </c>
      <c r="AU181">
        <v>427</v>
      </c>
      <c r="AV181">
        <v>1759</v>
      </c>
      <c r="AW181">
        <v>2345</v>
      </c>
      <c r="AX181">
        <v>539</v>
      </c>
      <c r="AY181">
        <v>346</v>
      </c>
      <c r="AZ181">
        <v>384</v>
      </c>
      <c r="BA181">
        <v>792</v>
      </c>
      <c r="BB181">
        <v>416</v>
      </c>
      <c r="BC181">
        <v>2353</v>
      </c>
      <c r="BD181">
        <v>1945</v>
      </c>
      <c r="BE181">
        <v>1</v>
      </c>
      <c r="BF181" t="s">
        <v>64</v>
      </c>
      <c r="BG181" t="s">
        <v>65</v>
      </c>
      <c r="BH181" t="s">
        <v>260</v>
      </c>
      <c r="BI181" s="4">
        <f xml:space="preserve"> _2025teamgamelogs[[#This Row],[FGA]] + (0.44 * _2025teamgamelogs[[#This Row],[FTA]]) + _2025teamgamelogs[[#This Row],[TOV]] - _2025teamgamelogs[[#This Row],[OREB]]</f>
        <v>102.44</v>
      </c>
      <c r="BJ181" s="3">
        <f>_2025teamgamelogs[[#This Row],[TOV]]/_2025teamgamelogs[[#This Row],[POSSESIONS]]</f>
        <v>0.21475985942991019</v>
      </c>
      <c r="BK181" s="4">
        <f>_2025teamgamelogs[[#This Row],[PTS]]/_2025teamgamelogs[[#This Row],[POSSESIONS]]</f>
        <v>0.89808668488871535</v>
      </c>
      <c r="BL181" s="4">
        <f xml:space="preserve"> 100 * _2025teamgamelogs[[#This Row],[POINTS_PER_POSSESSION]]</f>
        <v>89.808668488871533</v>
      </c>
      <c r="BM181" s="4">
        <f xml:space="preserve"> _2025teamgamelogs[[#This Row],[POSSESIONS]] / (_2025teamgamelogs[[#This Row],[MIN]]/48)</f>
        <v>102.44</v>
      </c>
      <c r="BN181" s="3">
        <f>_2025teamgamelogs[[#This Row],[PTS]] / (2 * (_2025teamgamelogs[[#This Row],[FGA]] + 0.44 * _2025teamgamelogs[[#This Row],[FTA]]))</f>
        <v>0.50862450243255197</v>
      </c>
      <c r="BO181" s="4">
        <f>VLOOKUP(_2025teamgamelogs[[#This Row],[MONTH]], LEAGUE_AVERAGES!$A$2:$B$8, 2, FALSE)</f>
        <v>110.69176807777912</v>
      </c>
      <c r="BP181" s="5">
        <f>VLOOKUP(_2025teamgamelogs[[#This Row],[TEAM_NAME]], LEAGUE_AVERAGES!$A$14:$C$43, 2, FALSE)</f>
        <v>0.38978048780487806</v>
      </c>
      <c r="BQ181" s="5">
        <f>VLOOKUP(_2025teamgamelogs[[#This Row],[TEAM_NAME]], LEAGUE_AVERAGES!$A$14:$C$43, 3, FALSE)</f>
        <v>0.36475609756097566</v>
      </c>
      <c r="BR181" s="5">
        <f>VLOOKUP(_2025teamgamelogs[[#This Row],[TEAM_NAME]], LEAGUE_AVERAGES!$F$14:$H$43, 2, FALSE)</f>
        <v>0.49036585365853652</v>
      </c>
      <c r="BS181" s="5">
        <f>VLOOKUP(_2025teamgamelogs[[#This Row],[TEAM_NAME]], LEAGUE_AVERAGES!$F$14:$H$43, 3, FALSE)</f>
        <v>0.47582926829268285</v>
      </c>
      <c r="BT181" s="5">
        <f>VLOOKUP(_2025teamgamelogs[[#This Row],[TEAM_NAME]], LEAGUE_AVERAGES!$K$14:$M$43, 2, FALSE)</f>
        <v>0.59895938905835644</v>
      </c>
      <c r="BU181" s="5">
        <f>VLOOKUP(_2025teamgamelogs[[#This Row],[TEAM_NAME]], LEAGUE_AVERAGES!$K$14:$M$43, 3, FALSE)</f>
        <v>0.58126724036545818</v>
      </c>
    </row>
    <row r="182" spans="1:73" x14ac:dyDescent="0.2">
      <c r="A182" t="s">
        <v>59</v>
      </c>
      <c r="B182">
        <v>1610612737</v>
      </c>
      <c r="C182" t="s">
        <v>92</v>
      </c>
      <c r="D182" t="s">
        <v>93</v>
      </c>
      <c r="E182">
        <v>22400152</v>
      </c>
      <c r="F182" s="1">
        <v>45599</v>
      </c>
      <c r="G182" t="s">
        <v>296</v>
      </c>
      <c r="H182" t="s">
        <v>63</v>
      </c>
      <c r="I182">
        <v>48</v>
      </c>
      <c r="J182">
        <v>50</v>
      </c>
      <c r="K182">
        <v>88</v>
      </c>
      <c r="L182">
        <v>0.56799999999999995</v>
      </c>
      <c r="M182">
        <v>15</v>
      </c>
      <c r="N182">
        <v>36</v>
      </c>
      <c r="O182">
        <v>0.41699999999999998</v>
      </c>
      <c r="P182">
        <v>11</v>
      </c>
      <c r="Q182">
        <v>12</v>
      </c>
      <c r="R182">
        <v>0.91700000000000004</v>
      </c>
      <c r="S182">
        <v>10</v>
      </c>
      <c r="T182">
        <v>31</v>
      </c>
      <c r="U182">
        <v>41</v>
      </c>
      <c r="V182">
        <v>29</v>
      </c>
      <c r="W182">
        <v>16</v>
      </c>
      <c r="X182">
        <v>10</v>
      </c>
      <c r="Y182">
        <v>3</v>
      </c>
      <c r="Z182">
        <v>3</v>
      </c>
      <c r="AA182">
        <v>17</v>
      </c>
      <c r="AB182">
        <v>16</v>
      </c>
      <c r="AC182">
        <v>126</v>
      </c>
      <c r="AD182">
        <v>15</v>
      </c>
      <c r="AE182">
        <v>1</v>
      </c>
      <c r="AF182">
        <v>1</v>
      </c>
      <c r="AG182">
        <v>1</v>
      </c>
      <c r="AH182">
        <v>1</v>
      </c>
      <c r="AI182">
        <v>121</v>
      </c>
      <c r="AJ182">
        <v>131</v>
      </c>
      <c r="AK182">
        <v>1314</v>
      </c>
      <c r="AL182">
        <v>88</v>
      </c>
      <c r="AM182">
        <v>733</v>
      </c>
      <c r="AN182">
        <v>1366</v>
      </c>
      <c r="AO182">
        <v>565</v>
      </c>
      <c r="AP182">
        <v>2028</v>
      </c>
      <c r="AQ182">
        <v>2282</v>
      </c>
      <c r="AR182">
        <v>182</v>
      </c>
      <c r="AS182">
        <v>1308</v>
      </c>
      <c r="AT182">
        <v>1488</v>
      </c>
      <c r="AU182">
        <v>1563</v>
      </c>
      <c r="AV182">
        <v>687</v>
      </c>
      <c r="AW182">
        <v>1583</v>
      </c>
      <c r="AX182">
        <v>539</v>
      </c>
      <c r="AY182">
        <v>1712</v>
      </c>
      <c r="AZ182">
        <v>384</v>
      </c>
      <c r="BA182">
        <v>792</v>
      </c>
      <c r="BB182">
        <v>1670</v>
      </c>
      <c r="BC182">
        <v>389</v>
      </c>
      <c r="BD182">
        <v>376</v>
      </c>
      <c r="BE182">
        <v>1</v>
      </c>
      <c r="BF182" t="s">
        <v>71</v>
      </c>
      <c r="BG182" t="s">
        <v>65</v>
      </c>
      <c r="BH182" t="s">
        <v>260</v>
      </c>
      <c r="BI182" s="4">
        <f xml:space="preserve"> _2025teamgamelogs[[#This Row],[FGA]] + (0.44 * _2025teamgamelogs[[#This Row],[FTA]]) + _2025teamgamelogs[[#This Row],[TOV]] - _2025teamgamelogs[[#This Row],[OREB]]</f>
        <v>99.28</v>
      </c>
      <c r="BJ182" s="3">
        <f>_2025teamgamelogs[[#This Row],[TOV]]/_2025teamgamelogs[[#This Row],[POSSESIONS]]</f>
        <v>0.16116035455278002</v>
      </c>
      <c r="BK182" s="4">
        <f>_2025teamgamelogs[[#This Row],[PTS]]/_2025teamgamelogs[[#This Row],[POSSESIONS]]</f>
        <v>1.2691377921031426</v>
      </c>
      <c r="BL182" s="4">
        <f xml:space="preserve"> 100 * _2025teamgamelogs[[#This Row],[POINTS_PER_POSSESSION]]</f>
        <v>126.91377921031426</v>
      </c>
      <c r="BM182" s="4">
        <f xml:space="preserve"> _2025teamgamelogs[[#This Row],[POSSESIONS]] / (_2025teamgamelogs[[#This Row],[MIN]]/48)</f>
        <v>99.28</v>
      </c>
      <c r="BN182" s="3">
        <f>_2025teamgamelogs[[#This Row],[PTS]] / (2 * (_2025teamgamelogs[[#This Row],[FGA]] + 0.44 * _2025teamgamelogs[[#This Row],[FTA]]))</f>
        <v>0.67538593481989706</v>
      </c>
      <c r="BO182" s="4">
        <f>VLOOKUP(_2025teamgamelogs[[#This Row],[MONTH]], LEAGUE_AVERAGES!$A$2:$B$8, 2, FALSE)</f>
        <v>110.69176807777912</v>
      </c>
      <c r="BP182" s="5">
        <f>VLOOKUP(_2025teamgamelogs[[#This Row],[TEAM_NAME]], LEAGUE_AVERAGES!$A$14:$C$43, 2, FALSE)</f>
        <v>0.35092500000000004</v>
      </c>
      <c r="BQ182" s="5">
        <f>VLOOKUP(_2025teamgamelogs[[#This Row],[TEAM_NAME]], LEAGUE_AVERAGES!$A$14:$C$43, 3, FALSE)</f>
        <v>0.36290476190476195</v>
      </c>
      <c r="BR182" s="5">
        <f>VLOOKUP(_2025teamgamelogs[[#This Row],[TEAM_NAME]], LEAGUE_AVERAGES!$F$14:$H$43, 2, FALSE)</f>
        <v>0.47670000000000012</v>
      </c>
      <c r="BS182" s="5">
        <f>VLOOKUP(_2025teamgamelogs[[#This Row],[TEAM_NAME]], LEAGUE_AVERAGES!$F$14:$H$43, 3, FALSE)</f>
        <v>0.47069047619047621</v>
      </c>
      <c r="BT182" s="5">
        <f>VLOOKUP(_2025teamgamelogs[[#This Row],[TEAM_NAME]], LEAGUE_AVERAGES!$K$14:$M$43, 2, FALSE)</f>
        <v>0.58493933923263275</v>
      </c>
      <c r="BU182" s="5">
        <f>VLOOKUP(_2025teamgamelogs[[#This Row],[TEAM_NAME]], LEAGUE_AVERAGES!$K$14:$M$43, 3, FALSE)</f>
        <v>0.57722862424766153</v>
      </c>
    </row>
    <row r="183" spans="1:73" x14ac:dyDescent="0.2">
      <c r="A183" t="s">
        <v>59</v>
      </c>
      <c r="B183">
        <v>1610612740</v>
      </c>
      <c r="C183" t="s">
        <v>77</v>
      </c>
      <c r="D183" t="s">
        <v>78</v>
      </c>
      <c r="E183">
        <v>22400152</v>
      </c>
      <c r="F183" s="1">
        <v>45599</v>
      </c>
      <c r="G183" t="s">
        <v>297</v>
      </c>
      <c r="H183" t="s">
        <v>70</v>
      </c>
      <c r="I183">
        <v>48</v>
      </c>
      <c r="J183">
        <v>39</v>
      </c>
      <c r="K183">
        <v>90</v>
      </c>
      <c r="L183">
        <v>0.433</v>
      </c>
      <c r="M183">
        <v>16</v>
      </c>
      <c r="N183">
        <v>38</v>
      </c>
      <c r="O183">
        <v>0.42099999999999999</v>
      </c>
      <c r="P183">
        <v>17</v>
      </c>
      <c r="Q183">
        <v>20</v>
      </c>
      <c r="R183">
        <v>0.85</v>
      </c>
      <c r="S183">
        <v>18</v>
      </c>
      <c r="T183">
        <v>25</v>
      </c>
      <c r="U183">
        <v>43</v>
      </c>
      <c r="V183">
        <v>22</v>
      </c>
      <c r="W183">
        <v>18</v>
      </c>
      <c r="X183">
        <v>6</v>
      </c>
      <c r="Y183">
        <v>3</v>
      </c>
      <c r="Z183">
        <v>3</v>
      </c>
      <c r="AA183">
        <v>16</v>
      </c>
      <c r="AB183">
        <v>17</v>
      </c>
      <c r="AC183">
        <v>111</v>
      </c>
      <c r="AD183">
        <v>-15</v>
      </c>
      <c r="AE183">
        <v>1</v>
      </c>
      <c r="AF183">
        <v>1231</v>
      </c>
      <c r="AG183">
        <v>1231</v>
      </c>
      <c r="AH183">
        <v>1231</v>
      </c>
      <c r="AI183">
        <v>121</v>
      </c>
      <c r="AJ183">
        <v>1609</v>
      </c>
      <c r="AK183">
        <v>1029</v>
      </c>
      <c r="AL183">
        <v>1796</v>
      </c>
      <c r="AM183">
        <v>567</v>
      </c>
      <c r="AN183">
        <v>1078</v>
      </c>
      <c r="AO183">
        <v>527</v>
      </c>
      <c r="AP183">
        <v>1052</v>
      </c>
      <c r="AQ183">
        <v>1301</v>
      </c>
      <c r="AR183">
        <v>583</v>
      </c>
      <c r="AS183">
        <v>100</v>
      </c>
      <c r="AT183">
        <v>2271</v>
      </c>
      <c r="AU183">
        <v>1282</v>
      </c>
      <c r="AV183">
        <v>1909</v>
      </c>
      <c r="AW183">
        <v>1953</v>
      </c>
      <c r="AX183">
        <v>1702</v>
      </c>
      <c r="AY183">
        <v>1712</v>
      </c>
      <c r="AZ183">
        <v>384</v>
      </c>
      <c r="BA183">
        <v>570</v>
      </c>
      <c r="BB183">
        <v>1444</v>
      </c>
      <c r="BC183">
        <v>1402</v>
      </c>
      <c r="BD183">
        <v>2041</v>
      </c>
      <c r="BE183">
        <v>1</v>
      </c>
      <c r="BF183" t="s">
        <v>64</v>
      </c>
      <c r="BG183" t="s">
        <v>65</v>
      </c>
      <c r="BH183" t="s">
        <v>260</v>
      </c>
      <c r="BI183" s="4">
        <f xml:space="preserve"> _2025teamgamelogs[[#This Row],[FGA]] + (0.44 * _2025teamgamelogs[[#This Row],[FTA]]) + _2025teamgamelogs[[#This Row],[TOV]] - _2025teamgamelogs[[#This Row],[OREB]]</f>
        <v>98.8</v>
      </c>
      <c r="BJ183" s="3">
        <f>_2025teamgamelogs[[#This Row],[TOV]]/_2025teamgamelogs[[#This Row],[POSSESIONS]]</f>
        <v>0.18218623481781376</v>
      </c>
      <c r="BK183" s="4">
        <f>_2025teamgamelogs[[#This Row],[PTS]]/_2025teamgamelogs[[#This Row],[POSSESIONS]]</f>
        <v>1.1234817813765183</v>
      </c>
      <c r="BL183" s="4">
        <f xml:space="preserve"> 100 * _2025teamgamelogs[[#This Row],[POINTS_PER_POSSESSION]]</f>
        <v>112.34817813765183</v>
      </c>
      <c r="BM183" s="4">
        <f xml:space="preserve"> _2025teamgamelogs[[#This Row],[POSSESIONS]] / (_2025teamgamelogs[[#This Row],[MIN]]/48)</f>
        <v>98.8</v>
      </c>
      <c r="BN183" s="3">
        <f>_2025teamgamelogs[[#This Row],[PTS]] / (2 * (_2025teamgamelogs[[#This Row],[FGA]] + 0.44 * _2025teamgamelogs[[#This Row],[FTA]]))</f>
        <v>0.56174089068825916</v>
      </c>
      <c r="BO183" s="4">
        <f>VLOOKUP(_2025teamgamelogs[[#This Row],[MONTH]], LEAGUE_AVERAGES!$A$2:$B$8, 2, FALSE)</f>
        <v>110.69176807777912</v>
      </c>
      <c r="BP183" s="5">
        <f>VLOOKUP(_2025teamgamelogs[[#This Row],[TEAM_NAME]], LEAGUE_AVERAGES!$A$14:$C$43, 2, FALSE)</f>
        <v>0.35068292682926827</v>
      </c>
      <c r="BQ183" s="5">
        <f>VLOOKUP(_2025teamgamelogs[[#This Row],[TEAM_NAME]], LEAGUE_AVERAGES!$A$14:$C$43, 3, FALSE)</f>
        <v>0.33902439024390252</v>
      </c>
      <c r="BR183" s="5">
        <f>VLOOKUP(_2025teamgamelogs[[#This Row],[TEAM_NAME]], LEAGUE_AVERAGES!$F$14:$H$43, 2, FALSE)</f>
        <v>0.44770731707317085</v>
      </c>
      <c r="BS183" s="5">
        <f>VLOOKUP(_2025teamgamelogs[[#This Row],[TEAM_NAME]], LEAGUE_AVERAGES!$F$14:$H$43, 3, FALSE)</f>
        <v>0.45721951219512191</v>
      </c>
      <c r="BT183" s="5">
        <f>VLOOKUP(_2025teamgamelogs[[#This Row],[TEAM_NAME]], LEAGUE_AVERAGES!$K$14:$M$43, 2, FALSE)</f>
        <v>0.55230036801172144</v>
      </c>
      <c r="BU183" s="5">
        <f>VLOOKUP(_2025teamgamelogs[[#This Row],[TEAM_NAME]], LEAGUE_AVERAGES!$K$14:$M$43, 3, FALSE)</f>
        <v>0.55239725408654039</v>
      </c>
    </row>
    <row r="184" spans="1:73" x14ac:dyDescent="0.2">
      <c r="A184" t="s">
        <v>59</v>
      </c>
      <c r="B184">
        <v>1610612742</v>
      </c>
      <c r="C184" t="s">
        <v>154</v>
      </c>
      <c r="D184" t="s">
        <v>155</v>
      </c>
      <c r="E184">
        <v>22400153</v>
      </c>
      <c r="F184" s="1">
        <v>45599</v>
      </c>
      <c r="G184" t="s">
        <v>298</v>
      </c>
      <c r="H184" t="s">
        <v>63</v>
      </c>
      <c r="I184">
        <v>48</v>
      </c>
      <c r="J184">
        <v>42</v>
      </c>
      <c r="K184">
        <v>85</v>
      </c>
      <c r="L184">
        <v>0.49399999999999999</v>
      </c>
      <c r="M184">
        <v>10</v>
      </c>
      <c r="N184">
        <v>32</v>
      </c>
      <c r="O184">
        <v>0.313</v>
      </c>
      <c r="P184">
        <v>14</v>
      </c>
      <c r="Q184">
        <v>23</v>
      </c>
      <c r="R184">
        <v>0.60899999999999999</v>
      </c>
      <c r="S184">
        <v>12</v>
      </c>
      <c r="T184">
        <v>41</v>
      </c>
      <c r="U184">
        <v>53</v>
      </c>
      <c r="V184">
        <v>25</v>
      </c>
      <c r="W184">
        <v>19</v>
      </c>
      <c r="X184">
        <v>8</v>
      </c>
      <c r="Y184">
        <v>5</v>
      </c>
      <c r="Z184">
        <v>4</v>
      </c>
      <c r="AA184">
        <v>22</v>
      </c>
      <c r="AB184">
        <v>22</v>
      </c>
      <c r="AC184">
        <v>108</v>
      </c>
      <c r="AD184">
        <v>23</v>
      </c>
      <c r="AE184">
        <v>1</v>
      </c>
      <c r="AF184">
        <v>1</v>
      </c>
      <c r="AG184">
        <v>1</v>
      </c>
      <c r="AH184">
        <v>1</v>
      </c>
      <c r="AI184">
        <v>121</v>
      </c>
      <c r="AJ184">
        <v>1068</v>
      </c>
      <c r="AK184">
        <v>1709</v>
      </c>
      <c r="AL184">
        <v>783</v>
      </c>
      <c r="AM184">
        <v>1891</v>
      </c>
      <c r="AN184">
        <v>1863</v>
      </c>
      <c r="AO184">
        <v>1774</v>
      </c>
      <c r="AP184">
        <v>1571</v>
      </c>
      <c r="AQ184">
        <v>899</v>
      </c>
      <c r="AR184">
        <v>2337</v>
      </c>
      <c r="AS184">
        <v>848</v>
      </c>
      <c r="AT184">
        <v>148</v>
      </c>
      <c r="AU184">
        <v>209</v>
      </c>
      <c r="AV184">
        <v>1358</v>
      </c>
      <c r="AW184">
        <v>2098</v>
      </c>
      <c r="AX184">
        <v>1073</v>
      </c>
      <c r="AY184">
        <v>889</v>
      </c>
      <c r="AZ184">
        <v>750</v>
      </c>
      <c r="BA184">
        <v>1887</v>
      </c>
      <c r="BB184">
        <v>416</v>
      </c>
      <c r="BC184">
        <v>1616</v>
      </c>
      <c r="BD184">
        <v>168</v>
      </c>
      <c r="BE184">
        <v>1</v>
      </c>
      <c r="BF184" t="s">
        <v>64</v>
      </c>
      <c r="BG184" t="s">
        <v>65</v>
      </c>
      <c r="BH184" t="s">
        <v>260</v>
      </c>
      <c r="BI184" s="4">
        <f xml:space="preserve"> _2025teamgamelogs[[#This Row],[FGA]] + (0.44 * _2025teamgamelogs[[#This Row],[FTA]]) + _2025teamgamelogs[[#This Row],[TOV]] - _2025teamgamelogs[[#This Row],[OREB]]</f>
        <v>102.12</v>
      </c>
      <c r="BJ184" s="3">
        <f>_2025teamgamelogs[[#This Row],[TOV]]/_2025teamgamelogs[[#This Row],[POSSESIONS]]</f>
        <v>0.18605562083822952</v>
      </c>
      <c r="BK184" s="4">
        <f>_2025teamgamelogs[[#This Row],[PTS]]/_2025teamgamelogs[[#This Row],[POSSESIONS]]</f>
        <v>1.0575793184488835</v>
      </c>
      <c r="BL184" s="4">
        <f xml:space="preserve"> 100 * _2025teamgamelogs[[#This Row],[POINTS_PER_POSSESSION]]</f>
        <v>105.75793184488835</v>
      </c>
      <c r="BM184" s="4">
        <f xml:space="preserve"> _2025teamgamelogs[[#This Row],[POSSESIONS]] / (_2025teamgamelogs[[#This Row],[MIN]]/48)</f>
        <v>102.12</v>
      </c>
      <c r="BN184" s="3">
        <f>_2025teamgamelogs[[#This Row],[PTS]] / (2 * (_2025teamgamelogs[[#This Row],[FGA]] + 0.44 * _2025teamgamelogs[[#This Row],[FTA]]))</f>
        <v>0.56770395290159792</v>
      </c>
      <c r="BO184" s="4">
        <f>VLOOKUP(_2025teamgamelogs[[#This Row],[MONTH]], LEAGUE_AVERAGES!$A$2:$B$8, 2, FALSE)</f>
        <v>110.69176807777912</v>
      </c>
      <c r="BP184" s="5">
        <f>VLOOKUP(_2025teamgamelogs[[#This Row],[TEAM_NAME]], LEAGUE_AVERAGES!$A$14:$C$43, 2, FALSE)</f>
        <v>0.362375</v>
      </c>
      <c r="BQ184" s="5">
        <f>VLOOKUP(_2025teamgamelogs[[#This Row],[TEAM_NAME]], LEAGUE_AVERAGES!$A$14:$C$43, 3, FALSE)</f>
        <v>0.36252380952380958</v>
      </c>
      <c r="BR184" s="5">
        <f>VLOOKUP(_2025teamgamelogs[[#This Row],[TEAM_NAME]], LEAGUE_AVERAGES!$F$14:$H$43, 2, FALSE)</f>
        <v>0.47777500000000001</v>
      </c>
      <c r="BS184" s="5">
        <f>VLOOKUP(_2025teamgamelogs[[#This Row],[TEAM_NAME]], LEAGUE_AVERAGES!$F$14:$H$43, 3, FALSE)</f>
        <v>0.48176190476190472</v>
      </c>
      <c r="BT184" s="5">
        <f>VLOOKUP(_2025teamgamelogs[[#This Row],[TEAM_NAME]], LEAGUE_AVERAGES!$K$14:$M$43, 2, FALSE)</f>
        <v>0.58283558931438928</v>
      </c>
      <c r="BU184" s="5">
        <f>VLOOKUP(_2025teamgamelogs[[#This Row],[TEAM_NAME]], LEAGUE_AVERAGES!$K$14:$M$43, 3, FALSE)</f>
        <v>0.5856179003364903</v>
      </c>
    </row>
    <row r="185" spans="1:73" x14ac:dyDescent="0.2">
      <c r="A185" t="s">
        <v>59</v>
      </c>
      <c r="B185">
        <v>1610612753</v>
      </c>
      <c r="C185" t="s">
        <v>83</v>
      </c>
      <c r="D185" t="s">
        <v>84</v>
      </c>
      <c r="E185">
        <v>22400153</v>
      </c>
      <c r="F185" s="1">
        <v>45599</v>
      </c>
      <c r="G185" t="s">
        <v>299</v>
      </c>
      <c r="H185" t="s">
        <v>70</v>
      </c>
      <c r="I185">
        <v>48</v>
      </c>
      <c r="J185">
        <v>31</v>
      </c>
      <c r="K185">
        <v>93</v>
      </c>
      <c r="L185">
        <v>0.33300000000000002</v>
      </c>
      <c r="M185">
        <v>8</v>
      </c>
      <c r="N185">
        <v>41</v>
      </c>
      <c r="O185">
        <v>0.19500000000000001</v>
      </c>
      <c r="P185">
        <v>15</v>
      </c>
      <c r="Q185">
        <v>19</v>
      </c>
      <c r="R185">
        <v>0.78900000000000003</v>
      </c>
      <c r="S185">
        <v>13</v>
      </c>
      <c r="T185">
        <v>30</v>
      </c>
      <c r="U185">
        <v>43</v>
      </c>
      <c r="V185">
        <v>19</v>
      </c>
      <c r="W185">
        <v>15</v>
      </c>
      <c r="X185">
        <v>8</v>
      </c>
      <c r="Y185">
        <v>4</v>
      </c>
      <c r="Z185">
        <v>5</v>
      </c>
      <c r="AA185">
        <v>22</v>
      </c>
      <c r="AB185">
        <v>22</v>
      </c>
      <c r="AC185">
        <v>85</v>
      </c>
      <c r="AD185">
        <v>-23</v>
      </c>
      <c r="AE185">
        <v>1</v>
      </c>
      <c r="AF185">
        <v>1231</v>
      </c>
      <c r="AG185">
        <v>1231</v>
      </c>
      <c r="AH185">
        <v>1231</v>
      </c>
      <c r="AI185">
        <v>121</v>
      </c>
      <c r="AJ185">
        <v>2413</v>
      </c>
      <c r="AK185">
        <v>664</v>
      </c>
      <c r="AL185">
        <v>2443</v>
      </c>
      <c r="AM185">
        <v>2251</v>
      </c>
      <c r="AN185">
        <v>681</v>
      </c>
      <c r="AO185">
        <v>2403</v>
      </c>
      <c r="AP185">
        <v>1416</v>
      </c>
      <c r="AQ185">
        <v>1458</v>
      </c>
      <c r="AR185">
        <v>1180</v>
      </c>
      <c r="AS185">
        <v>652</v>
      </c>
      <c r="AT185">
        <v>1652</v>
      </c>
      <c r="AU185">
        <v>1282</v>
      </c>
      <c r="AV185">
        <v>2257</v>
      </c>
      <c r="AW185">
        <v>1341</v>
      </c>
      <c r="AX185">
        <v>1073</v>
      </c>
      <c r="AY185">
        <v>1274</v>
      </c>
      <c r="AZ185">
        <v>1188</v>
      </c>
      <c r="BA185">
        <v>1887</v>
      </c>
      <c r="BB185">
        <v>416</v>
      </c>
      <c r="BC185">
        <v>2439</v>
      </c>
      <c r="BD185">
        <v>2268</v>
      </c>
      <c r="BE185">
        <v>1</v>
      </c>
      <c r="BF185" t="s">
        <v>71</v>
      </c>
      <c r="BG185" t="s">
        <v>65</v>
      </c>
      <c r="BH185" t="s">
        <v>260</v>
      </c>
      <c r="BI185" s="4">
        <f xml:space="preserve"> _2025teamgamelogs[[#This Row],[FGA]] + (0.44 * _2025teamgamelogs[[#This Row],[FTA]]) + _2025teamgamelogs[[#This Row],[TOV]] - _2025teamgamelogs[[#This Row],[OREB]]</f>
        <v>103.36</v>
      </c>
      <c r="BJ185" s="3">
        <f>_2025teamgamelogs[[#This Row],[TOV]]/_2025teamgamelogs[[#This Row],[POSSESIONS]]</f>
        <v>0.14512383900928794</v>
      </c>
      <c r="BK185" s="4">
        <f>_2025teamgamelogs[[#This Row],[PTS]]/_2025teamgamelogs[[#This Row],[POSSESIONS]]</f>
        <v>0.82236842105263164</v>
      </c>
      <c r="BL185" s="4">
        <f xml:space="preserve"> 100 * _2025teamgamelogs[[#This Row],[POINTS_PER_POSSESSION]]</f>
        <v>82.236842105263165</v>
      </c>
      <c r="BM185" s="4">
        <f xml:space="preserve"> _2025teamgamelogs[[#This Row],[POSSESIONS]] / (_2025teamgamelogs[[#This Row],[MIN]]/48)</f>
        <v>103.36</v>
      </c>
      <c r="BN185" s="3">
        <f>_2025teamgamelogs[[#This Row],[PTS]] / (2 * (_2025teamgamelogs[[#This Row],[FGA]] + 0.44 * _2025teamgamelogs[[#This Row],[FTA]]))</f>
        <v>0.41929755327545382</v>
      </c>
      <c r="BO185" s="4">
        <f>VLOOKUP(_2025teamgamelogs[[#This Row],[MONTH]], LEAGUE_AVERAGES!$A$2:$B$8, 2, FALSE)</f>
        <v>110.69176807777912</v>
      </c>
      <c r="BP185" s="5">
        <f>VLOOKUP(_2025teamgamelogs[[#This Row],[TEAM_NAME]], LEAGUE_AVERAGES!$A$14:$C$43, 2, FALSE)</f>
        <v>0.32192682926829269</v>
      </c>
      <c r="BQ185" s="5">
        <f>VLOOKUP(_2025teamgamelogs[[#This Row],[TEAM_NAME]], LEAGUE_AVERAGES!$A$14:$C$43, 3, FALSE)</f>
        <v>0.31129268292682932</v>
      </c>
      <c r="BR185" s="5">
        <f>VLOOKUP(_2025teamgamelogs[[#This Row],[TEAM_NAME]], LEAGUE_AVERAGES!$F$14:$H$43, 2, FALSE)</f>
        <v>0.44641463414634147</v>
      </c>
      <c r="BS185" s="5">
        <f>VLOOKUP(_2025teamgamelogs[[#This Row],[TEAM_NAME]], LEAGUE_AVERAGES!$F$14:$H$43, 3, FALSE)</f>
        <v>0.44524390243902434</v>
      </c>
      <c r="BT185" s="5">
        <f>VLOOKUP(_2025teamgamelogs[[#This Row],[TEAM_NAME]], LEAGUE_AVERAGES!$K$14:$M$43, 2, FALSE)</f>
        <v>0.55194019912665027</v>
      </c>
      <c r="BU185" s="5">
        <f>VLOOKUP(_2025teamgamelogs[[#This Row],[TEAM_NAME]], LEAGUE_AVERAGES!$K$14:$M$43, 3, FALSE)</f>
        <v>0.54874950227645525</v>
      </c>
    </row>
    <row r="186" spans="1:73" x14ac:dyDescent="0.2">
      <c r="A186" t="s">
        <v>59</v>
      </c>
      <c r="B186">
        <v>1610612765</v>
      </c>
      <c r="C186" t="s">
        <v>107</v>
      </c>
      <c r="D186" t="s">
        <v>108</v>
      </c>
      <c r="E186">
        <v>22400151</v>
      </c>
      <c r="F186" s="1">
        <v>45599</v>
      </c>
      <c r="G186" t="s">
        <v>300</v>
      </c>
      <c r="H186" t="s">
        <v>63</v>
      </c>
      <c r="I186">
        <v>48</v>
      </c>
      <c r="J186">
        <v>37</v>
      </c>
      <c r="K186">
        <v>77</v>
      </c>
      <c r="L186">
        <v>0.48099999999999998</v>
      </c>
      <c r="M186">
        <v>11</v>
      </c>
      <c r="N186">
        <v>36</v>
      </c>
      <c r="O186">
        <v>0.30599999999999999</v>
      </c>
      <c r="P186">
        <v>21</v>
      </c>
      <c r="Q186">
        <v>26</v>
      </c>
      <c r="R186">
        <v>0.80800000000000005</v>
      </c>
      <c r="S186">
        <v>9</v>
      </c>
      <c r="T186">
        <v>38</v>
      </c>
      <c r="U186">
        <v>47</v>
      </c>
      <c r="V186">
        <v>25</v>
      </c>
      <c r="W186">
        <v>21</v>
      </c>
      <c r="X186">
        <v>4</v>
      </c>
      <c r="Y186">
        <v>6</v>
      </c>
      <c r="Z186">
        <v>3</v>
      </c>
      <c r="AA186">
        <v>25</v>
      </c>
      <c r="AB186">
        <v>24</v>
      </c>
      <c r="AC186">
        <v>106</v>
      </c>
      <c r="AD186">
        <v>14</v>
      </c>
      <c r="AE186">
        <v>1</v>
      </c>
      <c r="AF186">
        <v>1</v>
      </c>
      <c r="AG186">
        <v>1</v>
      </c>
      <c r="AH186">
        <v>1</v>
      </c>
      <c r="AI186">
        <v>121</v>
      </c>
      <c r="AJ186">
        <v>1946</v>
      </c>
      <c r="AK186">
        <v>2335</v>
      </c>
      <c r="AL186">
        <v>1003</v>
      </c>
      <c r="AM186">
        <v>1661</v>
      </c>
      <c r="AN186">
        <v>1366</v>
      </c>
      <c r="AO186">
        <v>1845</v>
      </c>
      <c r="AP186">
        <v>506</v>
      </c>
      <c r="AQ186">
        <v>570</v>
      </c>
      <c r="AR186">
        <v>993</v>
      </c>
      <c r="AS186">
        <v>1566</v>
      </c>
      <c r="AT186">
        <v>377</v>
      </c>
      <c r="AU186">
        <v>705</v>
      </c>
      <c r="AV186">
        <v>1358</v>
      </c>
      <c r="AW186">
        <v>2289</v>
      </c>
      <c r="AX186">
        <v>2190</v>
      </c>
      <c r="AY186">
        <v>560</v>
      </c>
      <c r="AZ186">
        <v>384</v>
      </c>
      <c r="BA186">
        <v>2247</v>
      </c>
      <c r="BB186">
        <v>215</v>
      </c>
      <c r="BC186">
        <v>1723</v>
      </c>
      <c r="BD186">
        <v>421</v>
      </c>
      <c r="BE186">
        <v>1</v>
      </c>
      <c r="BF186" t="s">
        <v>71</v>
      </c>
      <c r="BG186" t="s">
        <v>65</v>
      </c>
      <c r="BH186" t="s">
        <v>260</v>
      </c>
      <c r="BI186" s="4">
        <f xml:space="preserve"> _2025teamgamelogs[[#This Row],[FGA]] + (0.44 * _2025teamgamelogs[[#This Row],[FTA]]) + _2025teamgamelogs[[#This Row],[TOV]] - _2025teamgamelogs[[#This Row],[OREB]]</f>
        <v>100.44</v>
      </c>
      <c r="BJ186" s="3">
        <f>_2025teamgamelogs[[#This Row],[TOV]]/_2025teamgamelogs[[#This Row],[POSSESIONS]]</f>
        <v>0.20908004778972522</v>
      </c>
      <c r="BK186" s="4">
        <f>_2025teamgamelogs[[#This Row],[PTS]]/_2025teamgamelogs[[#This Row],[POSSESIONS]]</f>
        <v>1.0553564317005177</v>
      </c>
      <c r="BL186" s="4">
        <f xml:space="preserve"> 100 * _2025teamgamelogs[[#This Row],[POINTS_PER_POSSESSION]]</f>
        <v>105.53564317005177</v>
      </c>
      <c r="BM186" s="4">
        <f xml:space="preserve"> _2025teamgamelogs[[#This Row],[POSSESIONS]] / (_2025teamgamelogs[[#This Row],[MIN]]/48)</f>
        <v>100.44</v>
      </c>
      <c r="BN186" s="3">
        <f>_2025teamgamelogs[[#This Row],[PTS]] / (2 * (_2025teamgamelogs[[#This Row],[FGA]] + 0.44 * _2025teamgamelogs[[#This Row],[FTA]]))</f>
        <v>0.59927634554500231</v>
      </c>
      <c r="BO186" s="4">
        <f>VLOOKUP(_2025teamgamelogs[[#This Row],[MONTH]], LEAGUE_AVERAGES!$A$2:$B$8, 2, FALSE)</f>
        <v>110.69176807777912</v>
      </c>
      <c r="BP186" s="5">
        <f>VLOOKUP(_2025teamgamelogs[[#This Row],[TEAM_NAME]], LEAGUE_AVERAGES!$A$14:$C$43, 2, FALSE)</f>
        <v>0.3560731707317073</v>
      </c>
      <c r="BQ186" s="5">
        <f>VLOOKUP(_2025teamgamelogs[[#This Row],[TEAM_NAME]], LEAGUE_AVERAGES!$A$14:$C$43, 3, FALSE)</f>
        <v>0.3687804878048781</v>
      </c>
      <c r="BR186" s="5">
        <f>VLOOKUP(_2025teamgamelogs[[#This Row],[TEAM_NAME]], LEAGUE_AVERAGES!$F$14:$H$43, 2, FALSE)</f>
        <v>0.47321951219512204</v>
      </c>
      <c r="BS186" s="5">
        <f>VLOOKUP(_2025teamgamelogs[[#This Row],[TEAM_NAME]], LEAGUE_AVERAGES!$F$14:$H$43, 3, FALSE)</f>
        <v>0.48104878048780486</v>
      </c>
      <c r="BT186" s="5">
        <f>VLOOKUP(_2025teamgamelogs[[#This Row],[TEAM_NAME]], LEAGUE_AVERAGES!$K$14:$M$43, 2, FALSE)</f>
        <v>0.57634444021190001</v>
      </c>
      <c r="BU186" s="5">
        <f>VLOOKUP(_2025teamgamelogs[[#This Row],[TEAM_NAME]], LEAGUE_AVERAGES!$K$14:$M$43, 3, FALSE)</f>
        <v>0.58621097107374254</v>
      </c>
    </row>
    <row r="187" spans="1:73" x14ac:dyDescent="0.2">
      <c r="A187" t="s">
        <v>59</v>
      </c>
      <c r="B187">
        <v>1610612751</v>
      </c>
      <c r="C187" t="s">
        <v>89</v>
      </c>
      <c r="D187" t="s">
        <v>90</v>
      </c>
      <c r="E187">
        <v>22400151</v>
      </c>
      <c r="F187" s="1">
        <v>45599</v>
      </c>
      <c r="G187" t="s">
        <v>301</v>
      </c>
      <c r="H187" t="s">
        <v>70</v>
      </c>
      <c r="I187">
        <v>48</v>
      </c>
      <c r="J187">
        <v>32</v>
      </c>
      <c r="K187">
        <v>71</v>
      </c>
      <c r="L187">
        <v>0.45100000000000001</v>
      </c>
      <c r="M187">
        <v>9</v>
      </c>
      <c r="N187">
        <v>31</v>
      </c>
      <c r="O187">
        <v>0.28999999999999998</v>
      </c>
      <c r="P187">
        <v>19</v>
      </c>
      <c r="Q187">
        <v>31</v>
      </c>
      <c r="R187">
        <v>0.61299999999999999</v>
      </c>
      <c r="S187">
        <v>4</v>
      </c>
      <c r="T187">
        <v>23</v>
      </c>
      <c r="U187">
        <v>27</v>
      </c>
      <c r="V187">
        <v>23</v>
      </c>
      <c r="W187">
        <v>14</v>
      </c>
      <c r="X187">
        <v>9</v>
      </c>
      <c r="Y187">
        <v>3</v>
      </c>
      <c r="Z187">
        <v>6</v>
      </c>
      <c r="AA187">
        <v>24</v>
      </c>
      <c r="AB187">
        <v>25</v>
      </c>
      <c r="AC187">
        <v>92</v>
      </c>
      <c r="AD187">
        <v>-14</v>
      </c>
      <c r="AE187">
        <v>1</v>
      </c>
      <c r="AF187">
        <v>1231</v>
      </c>
      <c r="AG187">
        <v>1231</v>
      </c>
      <c r="AH187">
        <v>1231</v>
      </c>
      <c r="AI187">
        <v>121</v>
      </c>
      <c r="AJ187">
        <v>2370</v>
      </c>
      <c r="AK187">
        <v>2453</v>
      </c>
      <c r="AL187">
        <v>1532</v>
      </c>
      <c r="AM187">
        <v>2097</v>
      </c>
      <c r="AN187">
        <v>1971</v>
      </c>
      <c r="AO187">
        <v>1982</v>
      </c>
      <c r="AP187">
        <v>756</v>
      </c>
      <c r="AQ187">
        <v>202</v>
      </c>
      <c r="AR187">
        <v>2324</v>
      </c>
      <c r="AS187">
        <v>2385</v>
      </c>
      <c r="AT187">
        <v>2380</v>
      </c>
      <c r="AU187">
        <v>2455</v>
      </c>
      <c r="AV187">
        <v>1759</v>
      </c>
      <c r="AW187">
        <v>1092</v>
      </c>
      <c r="AX187">
        <v>797</v>
      </c>
      <c r="AY187">
        <v>1712</v>
      </c>
      <c r="AZ187">
        <v>1573</v>
      </c>
      <c r="BA187">
        <v>2162</v>
      </c>
      <c r="BB187">
        <v>143</v>
      </c>
      <c r="BC187">
        <v>2353</v>
      </c>
      <c r="BD187">
        <v>1995</v>
      </c>
      <c r="BE187">
        <v>1</v>
      </c>
      <c r="BF187" t="s">
        <v>64</v>
      </c>
      <c r="BG187" t="s">
        <v>65</v>
      </c>
      <c r="BH187" t="s">
        <v>260</v>
      </c>
      <c r="BI187" s="4">
        <f xml:space="preserve"> _2025teamgamelogs[[#This Row],[FGA]] + (0.44 * _2025teamgamelogs[[#This Row],[FTA]]) + _2025teamgamelogs[[#This Row],[TOV]] - _2025teamgamelogs[[#This Row],[OREB]]</f>
        <v>94.64</v>
      </c>
      <c r="BJ187" s="3">
        <f>_2025teamgamelogs[[#This Row],[TOV]]/_2025teamgamelogs[[#This Row],[POSSESIONS]]</f>
        <v>0.14792899408284024</v>
      </c>
      <c r="BK187" s="4">
        <f>_2025teamgamelogs[[#This Row],[PTS]]/_2025teamgamelogs[[#This Row],[POSSESIONS]]</f>
        <v>0.97210481825866446</v>
      </c>
      <c r="BL187" s="4">
        <f xml:space="preserve"> 100 * _2025teamgamelogs[[#This Row],[POINTS_PER_POSSESSION]]</f>
        <v>97.210481825866452</v>
      </c>
      <c r="BM187" s="4">
        <f xml:space="preserve"> _2025teamgamelogs[[#This Row],[POSSESIONS]] / (_2025teamgamelogs[[#This Row],[MIN]]/48)</f>
        <v>94.64</v>
      </c>
      <c r="BN187" s="3">
        <f>_2025teamgamelogs[[#This Row],[PTS]] / (2 * (_2025teamgamelogs[[#This Row],[FGA]] + 0.44 * _2025teamgamelogs[[#This Row],[FTA]]))</f>
        <v>0.54347826086956519</v>
      </c>
      <c r="BO187" s="4">
        <f>VLOOKUP(_2025teamgamelogs[[#This Row],[MONTH]], LEAGUE_AVERAGES!$A$2:$B$8, 2, FALSE)</f>
        <v>110.69176807777912</v>
      </c>
      <c r="BP187" s="5">
        <f>VLOOKUP(_2025teamgamelogs[[#This Row],[TEAM_NAME]], LEAGUE_AVERAGES!$A$14:$C$43, 2, FALSE)</f>
        <v>0.337609756097561</v>
      </c>
      <c r="BQ187" s="5">
        <f>VLOOKUP(_2025teamgamelogs[[#This Row],[TEAM_NAME]], LEAGUE_AVERAGES!$A$14:$C$43, 3, FALSE)</f>
        <v>0.34709756097560968</v>
      </c>
      <c r="BR187" s="5">
        <f>VLOOKUP(_2025teamgamelogs[[#This Row],[TEAM_NAME]], LEAGUE_AVERAGES!$F$14:$H$43, 2, FALSE)</f>
        <v>0.43748780487804872</v>
      </c>
      <c r="BS187" s="5">
        <f>VLOOKUP(_2025teamgamelogs[[#This Row],[TEAM_NAME]], LEAGUE_AVERAGES!$F$14:$H$43, 3, FALSE)</f>
        <v>0.43895121951219529</v>
      </c>
      <c r="BT187" s="5">
        <f>VLOOKUP(_2025teamgamelogs[[#This Row],[TEAM_NAME]], LEAGUE_AVERAGES!$K$14:$M$43, 2, FALSE)</f>
        <v>0.54767404365624284</v>
      </c>
      <c r="BU187" s="5">
        <f>VLOOKUP(_2025teamgamelogs[[#This Row],[TEAM_NAME]], LEAGUE_AVERAGES!$K$14:$M$43, 3, FALSE)</f>
        <v>0.5592142433904097</v>
      </c>
    </row>
    <row r="188" spans="1:73" x14ac:dyDescent="0.2">
      <c r="A188" t="s">
        <v>59</v>
      </c>
      <c r="B188">
        <v>1610612760</v>
      </c>
      <c r="C188" t="s">
        <v>137</v>
      </c>
      <c r="D188" t="s">
        <v>138</v>
      </c>
      <c r="E188">
        <v>22400163</v>
      </c>
      <c r="F188" s="1">
        <v>45600</v>
      </c>
      <c r="G188" t="s">
        <v>302</v>
      </c>
      <c r="H188" t="s">
        <v>63</v>
      </c>
      <c r="I188">
        <v>48</v>
      </c>
      <c r="J188">
        <v>39</v>
      </c>
      <c r="K188">
        <v>85</v>
      </c>
      <c r="L188">
        <v>0.45900000000000002</v>
      </c>
      <c r="M188">
        <v>12</v>
      </c>
      <c r="N188">
        <v>31</v>
      </c>
      <c r="O188">
        <v>0.38700000000000001</v>
      </c>
      <c r="P188">
        <v>12</v>
      </c>
      <c r="Q188">
        <v>16</v>
      </c>
      <c r="R188">
        <v>0.75</v>
      </c>
      <c r="S188">
        <v>5</v>
      </c>
      <c r="T188">
        <v>37</v>
      </c>
      <c r="U188">
        <v>42</v>
      </c>
      <c r="V188">
        <v>23</v>
      </c>
      <c r="W188">
        <v>17</v>
      </c>
      <c r="X188">
        <v>12</v>
      </c>
      <c r="Y188">
        <v>4</v>
      </c>
      <c r="Z188">
        <v>5</v>
      </c>
      <c r="AA188">
        <v>21</v>
      </c>
      <c r="AB188">
        <v>16</v>
      </c>
      <c r="AC188">
        <v>102</v>
      </c>
      <c r="AD188">
        <v>16</v>
      </c>
      <c r="AE188">
        <v>1</v>
      </c>
      <c r="AF188">
        <v>1</v>
      </c>
      <c r="AG188">
        <v>1</v>
      </c>
      <c r="AH188">
        <v>1</v>
      </c>
      <c r="AI188">
        <v>121</v>
      </c>
      <c r="AJ188">
        <v>1609</v>
      </c>
      <c r="AK188">
        <v>1709</v>
      </c>
      <c r="AL188">
        <v>1398</v>
      </c>
      <c r="AM188">
        <v>1413</v>
      </c>
      <c r="AN188">
        <v>1971</v>
      </c>
      <c r="AO188">
        <v>887</v>
      </c>
      <c r="AP188">
        <v>1889</v>
      </c>
      <c r="AQ188">
        <v>1907</v>
      </c>
      <c r="AR188">
        <v>1525</v>
      </c>
      <c r="AS188">
        <v>2299</v>
      </c>
      <c r="AT188">
        <v>489</v>
      </c>
      <c r="AU188">
        <v>1443</v>
      </c>
      <c r="AV188">
        <v>1759</v>
      </c>
      <c r="AW188">
        <v>1759</v>
      </c>
      <c r="AX188">
        <v>217</v>
      </c>
      <c r="AY188">
        <v>1274</v>
      </c>
      <c r="AZ188">
        <v>1188</v>
      </c>
      <c r="BA188">
        <v>1694</v>
      </c>
      <c r="BB188">
        <v>1670</v>
      </c>
      <c r="BC188">
        <v>2003</v>
      </c>
      <c r="BD188">
        <v>338</v>
      </c>
      <c r="BE188">
        <v>1</v>
      </c>
      <c r="BF188" t="s">
        <v>64</v>
      </c>
      <c r="BG188" t="s">
        <v>65</v>
      </c>
      <c r="BH188" t="s">
        <v>260</v>
      </c>
      <c r="BI188" s="4">
        <f xml:space="preserve"> _2025teamgamelogs[[#This Row],[FGA]] + (0.44 * _2025teamgamelogs[[#This Row],[FTA]]) + _2025teamgamelogs[[#This Row],[TOV]] - _2025teamgamelogs[[#This Row],[OREB]]</f>
        <v>104.04</v>
      </c>
      <c r="BJ188" s="3">
        <f>_2025teamgamelogs[[#This Row],[TOV]]/_2025teamgamelogs[[#This Row],[POSSESIONS]]</f>
        <v>0.16339869281045752</v>
      </c>
      <c r="BK188" s="4">
        <f>_2025teamgamelogs[[#This Row],[PTS]]/_2025teamgamelogs[[#This Row],[POSSESIONS]]</f>
        <v>0.98039215686274506</v>
      </c>
      <c r="BL188" s="4">
        <f xml:space="preserve"> 100 * _2025teamgamelogs[[#This Row],[POINTS_PER_POSSESSION]]</f>
        <v>98.039215686274503</v>
      </c>
      <c r="BM188" s="4">
        <f xml:space="preserve"> _2025teamgamelogs[[#This Row],[POSSESIONS]] / (_2025teamgamelogs[[#This Row],[MIN]]/48)</f>
        <v>104.04</v>
      </c>
      <c r="BN188" s="3">
        <f>_2025teamgamelogs[[#This Row],[PTS]] / (2 * (_2025teamgamelogs[[#This Row],[FGA]] + 0.44 * _2025teamgamelogs[[#This Row],[FTA]]))</f>
        <v>0.55410691003911339</v>
      </c>
      <c r="BO188" s="4">
        <f>VLOOKUP(_2025teamgamelogs[[#This Row],[MONTH]], LEAGUE_AVERAGES!$A$2:$B$8, 2, FALSE)</f>
        <v>110.69176807777912</v>
      </c>
      <c r="BP188" s="5">
        <f>VLOOKUP(_2025teamgamelogs[[#This Row],[TEAM_NAME]], LEAGUE_AVERAGES!$A$14:$C$43, 2, FALSE)</f>
        <v>0.38229268292682927</v>
      </c>
      <c r="BQ188" s="5">
        <f>VLOOKUP(_2025teamgamelogs[[#This Row],[TEAM_NAME]], LEAGUE_AVERAGES!$A$14:$C$43, 3, FALSE)</f>
        <v>0.36500000000000005</v>
      </c>
      <c r="BR188" s="5">
        <f>VLOOKUP(_2025teamgamelogs[[#This Row],[TEAM_NAME]], LEAGUE_AVERAGES!$F$14:$H$43, 2, FALSE)</f>
        <v>0.48607317073170736</v>
      </c>
      <c r="BS188" s="5">
        <f>VLOOKUP(_2025teamgamelogs[[#This Row],[TEAM_NAME]], LEAGUE_AVERAGES!$F$14:$H$43, 3, FALSE)</f>
        <v>0.4780731707317073</v>
      </c>
      <c r="BT188" s="5">
        <f>VLOOKUP(_2025teamgamelogs[[#This Row],[TEAM_NAME]], LEAGUE_AVERAGES!$K$14:$M$43, 2, FALSE)</f>
        <v>0.59971838422440138</v>
      </c>
      <c r="BU188" s="5">
        <f>VLOOKUP(_2025teamgamelogs[[#This Row],[TEAM_NAME]], LEAGUE_AVERAGES!$K$14:$M$43, 3, FALSE)</f>
        <v>0.58679992881439635</v>
      </c>
    </row>
    <row r="189" spans="1:73" x14ac:dyDescent="0.2">
      <c r="A189" t="s">
        <v>59</v>
      </c>
      <c r="B189">
        <v>1610612756</v>
      </c>
      <c r="C189" t="s">
        <v>80</v>
      </c>
      <c r="D189" t="s">
        <v>81</v>
      </c>
      <c r="E189">
        <v>22400167</v>
      </c>
      <c r="F189" s="1">
        <v>45600</v>
      </c>
      <c r="G189" t="s">
        <v>303</v>
      </c>
      <c r="H189" t="s">
        <v>63</v>
      </c>
      <c r="I189">
        <v>48</v>
      </c>
      <c r="J189">
        <v>42</v>
      </c>
      <c r="K189">
        <v>82</v>
      </c>
      <c r="L189">
        <v>0.51200000000000001</v>
      </c>
      <c r="M189">
        <v>11</v>
      </c>
      <c r="N189">
        <v>32</v>
      </c>
      <c r="O189">
        <v>0.34399999999999997</v>
      </c>
      <c r="P189">
        <v>23</v>
      </c>
      <c r="Q189">
        <v>26</v>
      </c>
      <c r="R189">
        <v>0.88500000000000001</v>
      </c>
      <c r="S189">
        <v>9</v>
      </c>
      <c r="T189">
        <v>34</v>
      </c>
      <c r="U189">
        <v>43</v>
      </c>
      <c r="V189">
        <v>24</v>
      </c>
      <c r="W189">
        <v>14</v>
      </c>
      <c r="X189">
        <v>6</v>
      </c>
      <c r="Y189">
        <v>4</v>
      </c>
      <c r="Z189">
        <v>4</v>
      </c>
      <c r="AA189">
        <v>16</v>
      </c>
      <c r="AB189">
        <v>22</v>
      </c>
      <c r="AC189">
        <v>118</v>
      </c>
      <c r="AD189">
        <v>2</v>
      </c>
      <c r="AE189">
        <v>1</v>
      </c>
      <c r="AF189">
        <v>1</v>
      </c>
      <c r="AG189">
        <v>1</v>
      </c>
      <c r="AH189">
        <v>1</v>
      </c>
      <c r="AI189">
        <v>121</v>
      </c>
      <c r="AJ189">
        <v>1068</v>
      </c>
      <c r="AK189">
        <v>2022</v>
      </c>
      <c r="AL189">
        <v>498</v>
      </c>
      <c r="AM189">
        <v>1661</v>
      </c>
      <c r="AN189">
        <v>1863</v>
      </c>
      <c r="AO189">
        <v>1374</v>
      </c>
      <c r="AP189">
        <v>314</v>
      </c>
      <c r="AQ189">
        <v>570</v>
      </c>
      <c r="AR189">
        <v>352</v>
      </c>
      <c r="AS189">
        <v>1566</v>
      </c>
      <c r="AT189">
        <v>926</v>
      </c>
      <c r="AU189">
        <v>1282</v>
      </c>
      <c r="AV189">
        <v>1570</v>
      </c>
      <c r="AW189">
        <v>1092</v>
      </c>
      <c r="AX189">
        <v>1702</v>
      </c>
      <c r="AY189">
        <v>1274</v>
      </c>
      <c r="AZ189">
        <v>750</v>
      </c>
      <c r="BA189">
        <v>570</v>
      </c>
      <c r="BB189">
        <v>416</v>
      </c>
      <c r="BC189">
        <v>891</v>
      </c>
      <c r="BD189">
        <v>1106</v>
      </c>
      <c r="BE189">
        <v>1</v>
      </c>
      <c r="BF189" t="s">
        <v>64</v>
      </c>
      <c r="BG189" t="s">
        <v>65</v>
      </c>
      <c r="BH189" t="s">
        <v>260</v>
      </c>
      <c r="BI189" s="4">
        <f xml:space="preserve"> _2025teamgamelogs[[#This Row],[FGA]] + (0.44 * _2025teamgamelogs[[#This Row],[FTA]]) + _2025teamgamelogs[[#This Row],[TOV]] - _2025teamgamelogs[[#This Row],[OREB]]</f>
        <v>98.44</v>
      </c>
      <c r="BJ189" s="3">
        <f>_2025teamgamelogs[[#This Row],[TOV]]/_2025teamgamelogs[[#This Row],[POSSESIONS]]</f>
        <v>0.14221861032100772</v>
      </c>
      <c r="BK189" s="4">
        <f>_2025teamgamelogs[[#This Row],[PTS]]/_2025teamgamelogs[[#This Row],[POSSESIONS]]</f>
        <v>1.1986997155627794</v>
      </c>
      <c r="BL189" s="4">
        <f xml:space="preserve"> 100 * _2025teamgamelogs[[#This Row],[POINTS_PER_POSSESSION]]</f>
        <v>119.86997155627795</v>
      </c>
      <c r="BM189" s="4">
        <f xml:space="preserve"> _2025teamgamelogs[[#This Row],[POSSESIONS]] / (_2025teamgamelogs[[#This Row],[MIN]]/48)</f>
        <v>98.44</v>
      </c>
      <c r="BN189" s="3">
        <f>_2025teamgamelogs[[#This Row],[PTS]] / (2 * (_2025teamgamelogs[[#This Row],[FGA]] + 0.44 * _2025teamgamelogs[[#This Row],[FTA]]))</f>
        <v>0.63142123287671237</v>
      </c>
      <c r="BO189" s="4">
        <f>VLOOKUP(_2025teamgamelogs[[#This Row],[MONTH]], LEAGUE_AVERAGES!$A$2:$B$8, 2, FALSE)</f>
        <v>110.69176807777912</v>
      </c>
      <c r="BP189" s="5">
        <f>VLOOKUP(_2025teamgamelogs[[#This Row],[TEAM_NAME]], LEAGUE_AVERAGES!$A$14:$C$43, 2, FALSE)</f>
        <v>0.37692682926829268</v>
      </c>
      <c r="BQ189" s="5">
        <f>VLOOKUP(_2025teamgamelogs[[#This Row],[TEAM_NAME]], LEAGUE_AVERAGES!$A$14:$C$43, 3, FALSE)</f>
        <v>0.37741463414634141</v>
      </c>
      <c r="BR189" s="5">
        <f>VLOOKUP(_2025teamgamelogs[[#This Row],[TEAM_NAME]], LEAGUE_AVERAGES!$F$14:$H$43, 2, FALSE)</f>
        <v>0.4768536585365854</v>
      </c>
      <c r="BS189" s="5">
        <f>VLOOKUP(_2025teamgamelogs[[#This Row],[TEAM_NAME]], LEAGUE_AVERAGES!$F$14:$H$43, 3, FALSE)</f>
        <v>0.48056097560975608</v>
      </c>
      <c r="BT189" s="5">
        <f>VLOOKUP(_2025teamgamelogs[[#This Row],[TEAM_NAME]], LEAGUE_AVERAGES!$K$14:$M$43, 2, FALSE)</f>
        <v>0.59622840480117467</v>
      </c>
      <c r="BU189" s="5">
        <f>VLOOKUP(_2025teamgamelogs[[#This Row],[TEAM_NAME]], LEAGUE_AVERAGES!$K$14:$M$43, 3, FALSE)</f>
        <v>0.59682738613401276</v>
      </c>
    </row>
    <row r="190" spans="1:73" x14ac:dyDescent="0.2">
      <c r="A190" t="s">
        <v>59</v>
      </c>
      <c r="B190">
        <v>1610612751</v>
      </c>
      <c r="C190" t="s">
        <v>89</v>
      </c>
      <c r="D190" t="s">
        <v>90</v>
      </c>
      <c r="E190">
        <v>22400158</v>
      </c>
      <c r="F190" s="1">
        <v>45600</v>
      </c>
      <c r="G190" t="s">
        <v>304</v>
      </c>
      <c r="H190" t="s">
        <v>63</v>
      </c>
      <c r="I190">
        <v>48</v>
      </c>
      <c r="J190">
        <v>40</v>
      </c>
      <c r="K190">
        <v>84</v>
      </c>
      <c r="L190">
        <v>0.47599999999999998</v>
      </c>
      <c r="M190">
        <v>13</v>
      </c>
      <c r="N190">
        <v>36</v>
      </c>
      <c r="O190">
        <v>0.36099999999999999</v>
      </c>
      <c r="P190">
        <v>13</v>
      </c>
      <c r="Q190">
        <v>18</v>
      </c>
      <c r="R190">
        <v>0.72199999999999998</v>
      </c>
      <c r="S190">
        <v>12</v>
      </c>
      <c r="T190">
        <v>25</v>
      </c>
      <c r="U190">
        <v>37</v>
      </c>
      <c r="V190">
        <v>28</v>
      </c>
      <c r="W190">
        <v>14</v>
      </c>
      <c r="X190">
        <v>7</v>
      </c>
      <c r="Y190">
        <v>1</v>
      </c>
      <c r="Z190">
        <v>8</v>
      </c>
      <c r="AA190">
        <v>22</v>
      </c>
      <c r="AB190">
        <v>16</v>
      </c>
      <c r="AC190">
        <v>106</v>
      </c>
      <c r="AD190">
        <v>2</v>
      </c>
      <c r="AE190">
        <v>1</v>
      </c>
      <c r="AF190">
        <v>1</v>
      </c>
      <c r="AG190">
        <v>1</v>
      </c>
      <c r="AH190">
        <v>1</v>
      </c>
      <c r="AI190">
        <v>121</v>
      </c>
      <c r="AJ190">
        <v>1438</v>
      </c>
      <c r="AK190">
        <v>1815</v>
      </c>
      <c r="AL190">
        <v>1079</v>
      </c>
      <c r="AM190">
        <v>1171</v>
      </c>
      <c r="AN190">
        <v>1366</v>
      </c>
      <c r="AO190">
        <v>1193</v>
      </c>
      <c r="AP190">
        <v>1755</v>
      </c>
      <c r="AQ190">
        <v>1617</v>
      </c>
      <c r="AR190">
        <v>1787</v>
      </c>
      <c r="AS190">
        <v>848</v>
      </c>
      <c r="AT190">
        <v>2271</v>
      </c>
      <c r="AU190">
        <v>2073</v>
      </c>
      <c r="AV190">
        <v>840</v>
      </c>
      <c r="AW190">
        <v>1092</v>
      </c>
      <c r="AX190">
        <v>1360</v>
      </c>
      <c r="AY190">
        <v>2304</v>
      </c>
      <c r="AZ190">
        <v>2116</v>
      </c>
      <c r="BA190">
        <v>1887</v>
      </c>
      <c r="BB190">
        <v>1670</v>
      </c>
      <c r="BC190">
        <v>1723</v>
      </c>
      <c r="BD190">
        <v>1106</v>
      </c>
      <c r="BE190">
        <v>1</v>
      </c>
      <c r="BF190" t="s">
        <v>64</v>
      </c>
      <c r="BG190" t="s">
        <v>65</v>
      </c>
      <c r="BH190" t="s">
        <v>260</v>
      </c>
      <c r="BI190" s="4">
        <f xml:space="preserve"> _2025teamgamelogs[[#This Row],[FGA]] + (0.44 * _2025teamgamelogs[[#This Row],[FTA]]) + _2025teamgamelogs[[#This Row],[TOV]] - _2025teamgamelogs[[#This Row],[OREB]]</f>
        <v>93.92</v>
      </c>
      <c r="BJ190" s="3">
        <f>_2025teamgamelogs[[#This Row],[TOV]]/_2025teamgamelogs[[#This Row],[POSSESIONS]]</f>
        <v>0.14906303236797275</v>
      </c>
      <c r="BK190" s="4">
        <f>_2025teamgamelogs[[#This Row],[PTS]]/_2025teamgamelogs[[#This Row],[POSSESIONS]]</f>
        <v>1.1286201022146507</v>
      </c>
      <c r="BL190" s="4">
        <f xml:space="preserve"> 100 * _2025teamgamelogs[[#This Row],[POINTS_PER_POSSESSION]]</f>
        <v>112.86201022146507</v>
      </c>
      <c r="BM190" s="4">
        <f xml:space="preserve"> _2025teamgamelogs[[#This Row],[POSSESIONS]] / (_2025teamgamelogs[[#This Row],[MIN]]/48)</f>
        <v>93.92</v>
      </c>
      <c r="BN190" s="3">
        <f>_2025teamgamelogs[[#This Row],[PTS]] / (2 * (_2025teamgamelogs[[#This Row],[FGA]] + 0.44 * _2025teamgamelogs[[#This Row],[FTA]]))</f>
        <v>0.57658833768494344</v>
      </c>
      <c r="BO190" s="4">
        <f>VLOOKUP(_2025teamgamelogs[[#This Row],[MONTH]], LEAGUE_AVERAGES!$A$2:$B$8, 2, FALSE)</f>
        <v>110.69176807777912</v>
      </c>
      <c r="BP190" s="5">
        <f>VLOOKUP(_2025teamgamelogs[[#This Row],[TEAM_NAME]], LEAGUE_AVERAGES!$A$14:$C$43, 2, FALSE)</f>
        <v>0.337609756097561</v>
      </c>
      <c r="BQ190" s="5">
        <f>VLOOKUP(_2025teamgamelogs[[#This Row],[TEAM_NAME]], LEAGUE_AVERAGES!$A$14:$C$43, 3, FALSE)</f>
        <v>0.34709756097560968</v>
      </c>
      <c r="BR190" s="5">
        <f>VLOOKUP(_2025teamgamelogs[[#This Row],[TEAM_NAME]], LEAGUE_AVERAGES!$F$14:$H$43, 2, FALSE)</f>
        <v>0.43748780487804872</v>
      </c>
      <c r="BS190" s="5">
        <f>VLOOKUP(_2025teamgamelogs[[#This Row],[TEAM_NAME]], LEAGUE_AVERAGES!$F$14:$H$43, 3, FALSE)</f>
        <v>0.43895121951219529</v>
      </c>
      <c r="BT190" s="5">
        <f>VLOOKUP(_2025teamgamelogs[[#This Row],[TEAM_NAME]], LEAGUE_AVERAGES!$K$14:$M$43, 2, FALSE)</f>
        <v>0.54767404365624284</v>
      </c>
      <c r="BU190" s="5">
        <f>VLOOKUP(_2025teamgamelogs[[#This Row],[TEAM_NAME]], LEAGUE_AVERAGES!$K$14:$M$43, 3, FALSE)</f>
        <v>0.5592142433904097</v>
      </c>
    </row>
    <row r="191" spans="1:73" x14ac:dyDescent="0.2">
      <c r="A191" t="s">
        <v>59</v>
      </c>
      <c r="B191">
        <v>1610612750</v>
      </c>
      <c r="C191" t="s">
        <v>8</v>
      </c>
      <c r="D191" t="s">
        <v>72</v>
      </c>
      <c r="E191">
        <v>22400162</v>
      </c>
      <c r="F191" s="1">
        <v>45600</v>
      </c>
      <c r="G191" t="s">
        <v>305</v>
      </c>
      <c r="H191" t="s">
        <v>63</v>
      </c>
      <c r="I191">
        <v>48</v>
      </c>
      <c r="J191">
        <v>39</v>
      </c>
      <c r="K191">
        <v>79</v>
      </c>
      <c r="L191">
        <v>0.49399999999999999</v>
      </c>
      <c r="M191">
        <v>18</v>
      </c>
      <c r="N191">
        <v>38</v>
      </c>
      <c r="O191">
        <v>0.47399999999999998</v>
      </c>
      <c r="P191">
        <v>18</v>
      </c>
      <c r="Q191">
        <v>26</v>
      </c>
      <c r="R191">
        <v>0.69199999999999995</v>
      </c>
      <c r="S191">
        <v>9</v>
      </c>
      <c r="T191">
        <v>36</v>
      </c>
      <c r="U191">
        <v>45</v>
      </c>
      <c r="V191">
        <v>23</v>
      </c>
      <c r="W191">
        <v>15</v>
      </c>
      <c r="X191">
        <v>7</v>
      </c>
      <c r="Y191">
        <v>8</v>
      </c>
      <c r="Z191">
        <v>1</v>
      </c>
      <c r="AA191">
        <v>19</v>
      </c>
      <c r="AB191">
        <v>22</v>
      </c>
      <c r="AC191">
        <v>114</v>
      </c>
      <c r="AD191">
        <v>21</v>
      </c>
      <c r="AE191">
        <v>1</v>
      </c>
      <c r="AF191">
        <v>1</v>
      </c>
      <c r="AG191">
        <v>1</v>
      </c>
      <c r="AH191">
        <v>1</v>
      </c>
      <c r="AI191">
        <v>121</v>
      </c>
      <c r="AJ191">
        <v>1609</v>
      </c>
      <c r="AK191">
        <v>2245</v>
      </c>
      <c r="AL191">
        <v>802</v>
      </c>
      <c r="AM191">
        <v>288</v>
      </c>
      <c r="AN191">
        <v>1078</v>
      </c>
      <c r="AO191">
        <v>195</v>
      </c>
      <c r="AP191">
        <v>889</v>
      </c>
      <c r="AQ191">
        <v>570</v>
      </c>
      <c r="AR191">
        <v>1984</v>
      </c>
      <c r="AS191">
        <v>1566</v>
      </c>
      <c r="AT191">
        <v>640</v>
      </c>
      <c r="AU191">
        <v>976</v>
      </c>
      <c r="AV191">
        <v>1759</v>
      </c>
      <c r="AW191">
        <v>1341</v>
      </c>
      <c r="AX191">
        <v>1360</v>
      </c>
      <c r="AY191">
        <v>187</v>
      </c>
      <c r="AZ191">
        <v>35</v>
      </c>
      <c r="BA191">
        <v>1258</v>
      </c>
      <c r="BB191">
        <v>416</v>
      </c>
      <c r="BC191">
        <v>1168</v>
      </c>
      <c r="BD191">
        <v>211</v>
      </c>
      <c r="BE191">
        <v>1</v>
      </c>
      <c r="BF191" t="s">
        <v>64</v>
      </c>
      <c r="BG191" t="s">
        <v>65</v>
      </c>
      <c r="BH191" t="s">
        <v>260</v>
      </c>
      <c r="BI191" s="4">
        <f xml:space="preserve"> _2025teamgamelogs[[#This Row],[FGA]] + (0.44 * _2025teamgamelogs[[#This Row],[FTA]]) + _2025teamgamelogs[[#This Row],[TOV]] - _2025teamgamelogs[[#This Row],[OREB]]</f>
        <v>96.44</v>
      </c>
      <c r="BJ191" s="3">
        <f>_2025teamgamelogs[[#This Row],[TOV]]/_2025teamgamelogs[[#This Row],[POSSESIONS]]</f>
        <v>0.15553712152633761</v>
      </c>
      <c r="BK191" s="4">
        <f>_2025teamgamelogs[[#This Row],[PTS]]/_2025teamgamelogs[[#This Row],[POSSESIONS]]</f>
        <v>1.182082123600166</v>
      </c>
      <c r="BL191" s="4">
        <f xml:space="preserve"> 100 * _2025teamgamelogs[[#This Row],[POINTS_PER_POSSESSION]]</f>
        <v>118.2082123600166</v>
      </c>
      <c r="BM191" s="4">
        <f xml:space="preserve"> _2025teamgamelogs[[#This Row],[POSSESIONS]] / (_2025teamgamelogs[[#This Row],[MIN]]/48)</f>
        <v>96.44</v>
      </c>
      <c r="BN191" s="3">
        <f>_2025teamgamelogs[[#This Row],[PTS]] / (2 * (_2025teamgamelogs[[#This Row],[FGA]] + 0.44 * _2025teamgamelogs[[#This Row],[FTA]]))</f>
        <v>0.63025210084033612</v>
      </c>
      <c r="BO191" s="4">
        <f>VLOOKUP(_2025teamgamelogs[[#This Row],[MONTH]], LEAGUE_AVERAGES!$A$2:$B$8, 2, FALSE)</f>
        <v>110.69176807777912</v>
      </c>
      <c r="BP191" s="5">
        <f>VLOOKUP(_2025teamgamelogs[[#This Row],[TEAM_NAME]], LEAGUE_AVERAGES!$A$14:$C$43, 2, FALSE)</f>
        <v>0.38256097560975622</v>
      </c>
      <c r="BQ191" s="5">
        <f>VLOOKUP(_2025teamgamelogs[[#This Row],[TEAM_NAME]], LEAGUE_AVERAGES!$A$14:$C$43, 3, FALSE)</f>
        <v>0.37156097560975615</v>
      </c>
      <c r="BR191" s="5">
        <f>VLOOKUP(_2025teamgamelogs[[#This Row],[TEAM_NAME]], LEAGUE_AVERAGES!$F$14:$H$43, 2, FALSE)</f>
        <v>0.47402439024390242</v>
      </c>
      <c r="BS191" s="5">
        <f>VLOOKUP(_2025teamgamelogs[[#This Row],[TEAM_NAME]], LEAGUE_AVERAGES!$F$14:$H$43, 3, FALSE)</f>
        <v>0.46580487804878057</v>
      </c>
      <c r="BT191" s="5">
        <f>VLOOKUP(_2025teamgamelogs[[#This Row],[TEAM_NAME]], LEAGUE_AVERAGES!$K$14:$M$43, 2, FALSE)</f>
        <v>0.59446350940954662</v>
      </c>
      <c r="BU191" s="5">
        <f>VLOOKUP(_2025teamgamelogs[[#This Row],[TEAM_NAME]], LEAGUE_AVERAGES!$K$14:$M$43, 3, FALSE)</f>
        <v>0.58583417827298701</v>
      </c>
    </row>
    <row r="192" spans="1:73" x14ac:dyDescent="0.2">
      <c r="A192" t="s">
        <v>59</v>
      </c>
      <c r="B192">
        <v>1610612758</v>
      </c>
      <c r="C192" t="s">
        <v>142</v>
      </c>
      <c r="D192" t="s">
        <v>143</v>
      </c>
      <c r="E192">
        <v>22400159</v>
      </c>
      <c r="F192" s="1">
        <v>45600</v>
      </c>
      <c r="G192" t="s">
        <v>306</v>
      </c>
      <c r="H192" t="s">
        <v>63</v>
      </c>
      <c r="I192">
        <v>48</v>
      </c>
      <c r="J192">
        <v>44</v>
      </c>
      <c r="K192">
        <v>86</v>
      </c>
      <c r="L192">
        <v>0.51200000000000001</v>
      </c>
      <c r="M192">
        <v>10</v>
      </c>
      <c r="N192">
        <v>27</v>
      </c>
      <c r="O192">
        <v>0.37</v>
      </c>
      <c r="P192">
        <v>13</v>
      </c>
      <c r="Q192">
        <v>15</v>
      </c>
      <c r="R192">
        <v>0.86699999999999999</v>
      </c>
      <c r="S192">
        <v>11</v>
      </c>
      <c r="T192">
        <v>28</v>
      </c>
      <c r="U192">
        <v>39</v>
      </c>
      <c r="V192">
        <v>23</v>
      </c>
      <c r="W192">
        <v>14</v>
      </c>
      <c r="X192">
        <v>5</v>
      </c>
      <c r="Y192">
        <v>4</v>
      </c>
      <c r="Z192">
        <v>6</v>
      </c>
      <c r="AA192">
        <v>28</v>
      </c>
      <c r="AB192">
        <v>15</v>
      </c>
      <c r="AC192">
        <v>111</v>
      </c>
      <c r="AD192">
        <v>1</v>
      </c>
      <c r="AE192">
        <v>1</v>
      </c>
      <c r="AF192">
        <v>1</v>
      </c>
      <c r="AG192">
        <v>1</v>
      </c>
      <c r="AH192">
        <v>1</v>
      </c>
      <c r="AI192">
        <v>121</v>
      </c>
      <c r="AJ192">
        <v>703</v>
      </c>
      <c r="AK192">
        <v>1580</v>
      </c>
      <c r="AL192">
        <v>522</v>
      </c>
      <c r="AM192">
        <v>1891</v>
      </c>
      <c r="AN192">
        <v>2292</v>
      </c>
      <c r="AO192">
        <v>1094</v>
      </c>
      <c r="AP192">
        <v>1755</v>
      </c>
      <c r="AQ192">
        <v>2021</v>
      </c>
      <c r="AR192">
        <v>459</v>
      </c>
      <c r="AS192">
        <v>1051</v>
      </c>
      <c r="AT192">
        <v>1951</v>
      </c>
      <c r="AU192">
        <v>1833</v>
      </c>
      <c r="AV192">
        <v>1759</v>
      </c>
      <c r="AW192">
        <v>1092</v>
      </c>
      <c r="AX192">
        <v>1998</v>
      </c>
      <c r="AY192">
        <v>1274</v>
      </c>
      <c r="AZ192">
        <v>1573</v>
      </c>
      <c r="BA192">
        <v>2403</v>
      </c>
      <c r="BB192">
        <v>1892</v>
      </c>
      <c r="BC192">
        <v>1402</v>
      </c>
      <c r="BD192">
        <v>1176</v>
      </c>
      <c r="BE192">
        <v>1</v>
      </c>
      <c r="BF192" t="s">
        <v>71</v>
      </c>
      <c r="BG192" t="s">
        <v>65</v>
      </c>
      <c r="BH192" t="s">
        <v>260</v>
      </c>
      <c r="BI192" s="4">
        <f xml:space="preserve"> _2025teamgamelogs[[#This Row],[FGA]] + (0.44 * _2025teamgamelogs[[#This Row],[FTA]]) + _2025teamgamelogs[[#This Row],[TOV]] - _2025teamgamelogs[[#This Row],[OREB]]</f>
        <v>95.6</v>
      </c>
      <c r="BJ192" s="3">
        <f>_2025teamgamelogs[[#This Row],[TOV]]/_2025teamgamelogs[[#This Row],[POSSESIONS]]</f>
        <v>0.14644351464435149</v>
      </c>
      <c r="BK192" s="4">
        <f>_2025teamgamelogs[[#This Row],[PTS]]/_2025teamgamelogs[[#This Row],[POSSESIONS]]</f>
        <v>1.1610878661087867</v>
      </c>
      <c r="BL192" s="4">
        <f xml:space="preserve"> 100 * _2025teamgamelogs[[#This Row],[POINTS_PER_POSSESSION]]</f>
        <v>116.10878661087867</v>
      </c>
      <c r="BM192" s="4">
        <f xml:space="preserve"> _2025teamgamelogs[[#This Row],[POSSESIONS]] / (_2025teamgamelogs[[#This Row],[MIN]]/48)</f>
        <v>95.6</v>
      </c>
      <c r="BN192" s="3">
        <f>_2025teamgamelogs[[#This Row],[PTS]] / (2 * (_2025teamgamelogs[[#This Row],[FGA]] + 0.44 * _2025teamgamelogs[[#This Row],[FTA]]))</f>
        <v>0.59935205183585316</v>
      </c>
      <c r="BO192" s="4">
        <f>VLOOKUP(_2025teamgamelogs[[#This Row],[MONTH]], LEAGUE_AVERAGES!$A$2:$B$8, 2, FALSE)</f>
        <v>110.69176807777912</v>
      </c>
      <c r="BP192" s="5">
        <f>VLOOKUP(_2025teamgamelogs[[#This Row],[TEAM_NAME]], LEAGUE_AVERAGES!$A$14:$C$43, 2, FALSE)</f>
        <v>0.37158536585365853</v>
      </c>
      <c r="BQ192" s="5">
        <f>VLOOKUP(_2025teamgamelogs[[#This Row],[TEAM_NAME]], LEAGUE_AVERAGES!$A$14:$C$43, 3, FALSE)</f>
        <v>0.34029268292682929</v>
      </c>
      <c r="BR192" s="5">
        <f>VLOOKUP(_2025teamgamelogs[[#This Row],[TEAM_NAME]], LEAGUE_AVERAGES!$F$14:$H$43, 2, FALSE)</f>
        <v>0.4831951219512195</v>
      </c>
      <c r="BS192" s="5">
        <f>VLOOKUP(_2025teamgamelogs[[#This Row],[TEAM_NAME]], LEAGUE_AVERAGES!$F$14:$H$43, 3, FALSE)</f>
        <v>0.47492682926829272</v>
      </c>
      <c r="BT192" s="5">
        <f>VLOOKUP(_2025teamgamelogs[[#This Row],[TEAM_NAME]], LEAGUE_AVERAGES!$K$14:$M$43, 2, FALSE)</f>
        <v>0.59195463864629394</v>
      </c>
      <c r="BU192" s="5">
        <f>VLOOKUP(_2025teamgamelogs[[#This Row],[TEAM_NAME]], LEAGUE_AVERAGES!$K$14:$M$43, 3, FALSE)</f>
        <v>0.57517865161129356</v>
      </c>
    </row>
    <row r="193" spans="1:73" x14ac:dyDescent="0.2">
      <c r="A193" t="s">
        <v>59</v>
      </c>
      <c r="B193">
        <v>1610612738</v>
      </c>
      <c r="C193" t="s">
        <v>74</v>
      </c>
      <c r="D193" t="s">
        <v>75</v>
      </c>
      <c r="E193">
        <v>22400157</v>
      </c>
      <c r="F193" s="1">
        <v>45600</v>
      </c>
      <c r="G193" t="s">
        <v>307</v>
      </c>
      <c r="H193" t="s">
        <v>63</v>
      </c>
      <c r="I193">
        <v>48</v>
      </c>
      <c r="J193">
        <v>48</v>
      </c>
      <c r="K193">
        <v>99</v>
      </c>
      <c r="L193">
        <v>0.48499999999999999</v>
      </c>
      <c r="M193">
        <v>18</v>
      </c>
      <c r="N193">
        <v>55</v>
      </c>
      <c r="O193">
        <v>0.32700000000000001</v>
      </c>
      <c r="P193">
        <v>9</v>
      </c>
      <c r="Q193">
        <v>13</v>
      </c>
      <c r="R193">
        <v>0.69199999999999995</v>
      </c>
      <c r="S193">
        <v>11</v>
      </c>
      <c r="T193">
        <v>39</v>
      </c>
      <c r="U193">
        <v>50</v>
      </c>
      <c r="V193">
        <v>27</v>
      </c>
      <c r="W193">
        <v>13</v>
      </c>
      <c r="X193">
        <v>15</v>
      </c>
      <c r="Y193">
        <v>7</v>
      </c>
      <c r="Z193">
        <v>3</v>
      </c>
      <c r="AA193">
        <v>14</v>
      </c>
      <c r="AB193">
        <v>13</v>
      </c>
      <c r="AC193">
        <v>123</v>
      </c>
      <c r="AD193">
        <v>30</v>
      </c>
      <c r="AE193">
        <v>1</v>
      </c>
      <c r="AF193">
        <v>1</v>
      </c>
      <c r="AG193">
        <v>1</v>
      </c>
      <c r="AH193">
        <v>1</v>
      </c>
      <c r="AI193">
        <v>121</v>
      </c>
      <c r="AJ193">
        <v>242</v>
      </c>
      <c r="AK193">
        <v>206</v>
      </c>
      <c r="AL193">
        <v>908</v>
      </c>
      <c r="AM193">
        <v>288</v>
      </c>
      <c r="AN193">
        <v>23</v>
      </c>
      <c r="AO193">
        <v>1587</v>
      </c>
      <c r="AP193">
        <v>2256</v>
      </c>
      <c r="AQ193">
        <v>2188</v>
      </c>
      <c r="AR193">
        <v>1984</v>
      </c>
      <c r="AS193">
        <v>1051</v>
      </c>
      <c r="AT193">
        <v>277</v>
      </c>
      <c r="AU193">
        <v>427</v>
      </c>
      <c r="AV193">
        <v>1013</v>
      </c>
      <c r="AW193">
        <v>850</v>
      </c>
      <c r="AX193">
        <v>46</v>
      </c>
      <c r="AY193">
        <v>346</v>
      </c>
      <c r="AZ193">
        <v>384</v>
      </c>
      <c r="BA193">
        <v>260</v>
      </c>
      <c r="BB193">
        <v>2202</v>
      </c>
      <c r="BC193">
        <v>549</v>
      </c>
      <c r="BD193">
        <v>69</v>
      </c>
      <c r="BE193">
        <v>1</v>
      </c>
      <c r="BF193" t="s">
        <v>71</v>
      </c>
      <c r="BG193" t="s">
        <v>65</v>
      </c>
      <c r="BH193" t="s">
        <v>260</v>
      </c>
      <c r="BI193" s="4">
        <f xml:space="preserve"> _2025teamgamelogs[[#This Row],[FGA]] + (0.44 * _2025teamgamelogs[[#This Row],[FTA]]) + _2025teamgamelogs[[#This Row],[TOV]] - _2025teamgamelogs[[#This Row],[OREB]]</f>
        <v>106.72</v>
      </c>
      <c r="BJ193" s="3">
        <f>_2025teamgamelogs[[#This Row],[TOV]]/_2025teamgamelogs[[#This Row],[POSSESIONS]]</f>
        <v>0.12181409295352325</v>
      </c>
      <c r="BK193" s="4">
        <f>_2025teamgamelogs[[#This Row],[PTS]]/_2025teamgamelogs[[#This Row],[POSSESIONS]]</f>
        <v>1.1525487256371814</v>
      </c>
      <c r="BL193" s="4">
        <f xml:space="preserve"> 100 * _2025teamgamelogs[[#This Row],[POINTS_PER_POSSESSION]]</f>
        <v>115.25487256371814</v>
      </c>
      <c r="BM193" s="4">
        <f xml:space="preserve"> _2025teamgamelogs[[#This Row],[POSSESIONS]] / (_2025teamgamelogs[[#This Row],[MIN]]/48)</f>
        <v>106.72</v>
      </c>
      <c r="BN193" s="3">
        <f>_2025teamgamelogs[[#This Row],[PTS]] / (2 * (_2025teamgamelogs[[#This Row],[FGA]] + 0.44 * _2025teamgamelogs[[#This Row],[FTA]]))</f>
        <v>0.58728036669213135</v>
      </c>
      <c r="BO193" s="4">
        <f>VLOOKUP(_2025teamgamelogs[[#This Row],[MONTH]], LEAGUE_AVERAGES!$A$2:$B$8, 2, FALSE)</f>
        <v>110.69176807777912</v>
      </c>
      <c r="BP193" s="5">
        <f>VLOOKUP(_2025teamgamelogs[[#This Row],[TEAM_NAME]], LEAGUE_AVERAGES!$A$14:$C$43, 2, FALSE)</f>
        <v>0.3739024390243903</v>
      </c>
      <c r="BQ193" s="5">
        <f>VLOOKUP(_2025teamgamelogs[[#This Row],[TEAM_NAME]], LEAGUE_AVERAGES!$A$14:$C$43, 3, FALSE)</f>
        <v>0.36424390243902455</v>
      </c>
      <c r="BR193" s="5">
        <f>VLOOKUP(_2025teamgamelogs[[#This Row],[TEAM_NAME]], LEAGUE_AVERAGES!$F$14:$H$43, 2, FALSE)</f>
        <v>0.46717073170731704</v>
      </c>
      <c r="BS193" s="5">
        <f>VLOOKUP(_2025teamgamelogs[[#This Row],[TEAM_NAME]], LEAGUE_AVERAGES!$F$14:$H$43, 3, FALSE)</f>
        <v>0.45907317073170728</v>
      </c>
      <c r="BT193" s="5">
        <f>VLOOKUP(_2025teamgamelogs[[#This Row],[TEAM_NAME]], LEAGUE_AVERAGES!$K$14:$M$43, 2, FALSE)</f>
        <v>0.59645910798675039</v>
      </c>
      <c r="BU193" s="5">
        <f>VLOOKUP(_2025teamgamelogs[[#This Row],[TEAM_NAME]], LEAGUE_AVERAGES!$K$14:$M$43, 3, FALSE)</f>
        <v>0.58679053151616523</v>
      </c>
    </row>
    <row r="194" spans="1:73" x14ac:dyDescent="0.2">
      <c r="A194" t="s">
        <v>59</v>
      </c>
      <c r="B194">
        <v>1610612739</v>
      </c>
      <c r="C194" t="s">
        <v>119</v>
      </c>
      <c r="D194" t="s">
        <v>120</v>
      </c>
      <c r="E194">
        <v>22400154</v>
      </c>
      <c r="F194" s="1">
        <v>45600</v>
      </c>
      <c r="G194" t="s">
        <v>308</v>
      </c>
      <c r="H194" t="s">
        <v>63</v>
      </c>
      <c r="I194">
        <v>48</v>
      </c>
      <c r="J194">
        <v>46</v>
      </c>
      <c r="K194">
        <v>91</v>
      </c>
      <c r="L194">
        <v>0.505</v>
      </c>
      <c r="M194">
        <v>17</v>
      </c>
      <c r="N194">
        <v>37</v>
      </c>
      <c r="O194">
        <v>0.45900000000000002</v>
      </c>
      <c r="P194">
        <v>7</v>
      </c>
      <c r="Q194">
        <v>13</v>
      </c>
      <c r="R194">
        <v>0.53800000000000003</v>
      </c>
      <c r="S194">
        <v>5</v>
      </c>
      <c r="T194">
        <v>34</v>
      </c>
      <c r="U194">
        <v>39</v>
      </c>
      <c r="V194">
        <v>28</v>
      </c>
      <c r="W194">
        <v>10</v>
      </c>
      <c r="X194">
        <v>10</v>
      </c>
      <c r="Y194">
        <v>4</v>
      </c>
      <c r="Z194">
        <v>6</v>
      </c>
      <c r="AA194">
        <v>15</v>
      </c>
      <c r="AB194">
        <v>15</v>
      </c>
      <c r="AC194">
        <v>116</v>
      </c>
      <c r="AD194">
        <v>2</v>
      </c>
      <c r="AE194">
        <v>1</v>
      </c>
      <c r="AF194">
        <v>1</v>
      </c>
      <c r="AG194">
        <v>1</v>
      </c>
      <c r="AH194">
        <v>1</v>
      </c>
      <c r="AI194">
        <v>121</v>
      </c>
      <c r="AJ194">
        <v>437</v>
      </c>
      <c r="AK194">
        <v>899</v>
      </c>
      <c r="AL194">
        <v>636</v>
      </c>
      <c r="AM194">
        <v>410</v>
      </c>
      <c r="AN194">
        <v>1227</v>
      </c>
      <c r="AO194">
        <v>263</v>
      </c>
      <c r="AP194">
        <v>2380</v>
      </c>
      <c r="AQ194">
        <v>2188</v>
      </c>
      <c r="AR194">
        <v>2424</v>
      </c>
      <c r="AS194">
        <v>2299</v>
      </c>
      <c r="AT194">
        <v>926</v>
      </c>
      <c r="AU194">
        <v>1833</v>
      </c>
      <c r="AV194">
        <v>840</v>
      </c>
      <c r="AW194">
        <v>264</v>
      </c>
      <c r="AX194">
        <v>539</v>
      </c>
      <c r="AY194">
        <v>1274</v>
      </c>
      <c r="AZ194">
        <v>1573</v>
      </c>
      <c r="BA194">
        <v>398</v>
      </c>
      <c r="BB194">
        <v>1892</v>
      </c>
      <c r="BC194">
        <v>1025</v>
      </c>
      <c r="BD194">
        <v>1106</v>
      </c>
      <c r="BE194">
        <v>1</v>
      </c>
      <c r="BF194" t="s">
        <v>64</v>
      </c>
      <c r="BG194" t="s">
        <v>65</v>
      </c>
      <c r="BH194" t="s">
        <v>260</v>
      </c>
      <c r="BI194" s="4">
        <f xml:space="preserve"> _2025teamgamelogs[[#This Row],[FGA]] + (0.44 * _2025teamgamelogs[[#This Row],[FTA]]) + _2025teamgamelogs[[#This Row],[TOV]] - _2025teamgamelogs[[#This Row],[OREB]]</f>
        <v>101.72</v>
      </c>
      <c r="BJ194" s="3">
        <f>_2025teamgamelogs[[#This Row],[TOV]]/_2025teamgamelogs[[#This Row],[POSSESIONS]]</f>
        <v>9.8309083759339361E-2</v>
      </c>
      <c r="BK194" s="4">
        <f>_2025teamgamelogs[[#This Row],[PTS]]/_2025teamgamelogs[[#This Row],[POSSESIONS]]</f>
        <v>1.1403853716083365</v>
      </c>
      <c r="BL194" s="4">
        <f xml:space="preserve"> 100 * _2025teamgamelogs[[#This Row],[POINTS_PER_POSSESSION]]</f>
        <v>114.03853716083366</v>
      </c>
      <c r="BM194" s="4">
        <f xml:space="preserve"> _2025teamgamelogs[[#This Row],[POSSESIONS]] / (_2025teamgamelogs[[#This Row],[MIN]]/48)</f>
        <v>101.72</v>
      </c>
      <c r="BN194" s="3">
        <f>_2025teamgamelogs[[#This Row],[PTS]] / (2 * (_2025teamgamelogs[[#This Row],[FGA]] + 0.44 * _2025teamgamelogs[[#This Row],[FTA]]))</f>
        <v>0.59966914805624483</v>
      </c>
      <c r="BO194" s="4">
        <f>VLOOKUP(_2025teamgamelogs[[#This Row],[MONTH]], LEAGUE_AVERAGES!$A$2:$B$8, 2, FALSE)</f>
        <v>110.69176807777912</v>
      </c>
      <c r="BP194" s="5">
        <f>VLOOKUP(_2025teamgamelogs[[#This Row],[TEAM_NAME]], LEAGUE_AVERAGES!$A$14:$C$43, 2, FALSE)</f>
        <v>0.38409756097560971</v>
      </c>
      <c r="BQ194" s="5">
        <f>VLOOKUP(_2025teamgamelogs[[#This Row],[TEAM_NAME]], LEAGUE_AVERAGES!$A$14:$C$43, 3, FALSE)</f>
        <v>0.38512195121951209</v>
      </c>
      <c r="BR194" s="5">
        <f>VLOOKUP(_2025teamgamelogs[[#This Row],[TEAM_NAME]], LEAGUE_AVERAGES!$F$14:$H$43, 2, FALSE)</f>
        <v>0.49482926829268303</v>
      </c>
      <c r="BS194" s="5">
        <f>VLOOKUP(_2025teamgamelogs[[#This Row],[TEAM_NAME]], LEAGUE_AVERAGES!$F$14:$H$43, 3, FALSE)</f>
        <v>0.4880731707317072</v>
      </c>
      <c r="BT194" s="5">
        <f>VLOOKUP(_2025teamgamelogs[[#This Row],[TEAM_NAME]], LEAGUE_AVERAGES!$K$14:$M$43, 2, FALSE)</f>
        <v>0.61027349880699666</v>
      </c>
      <c r="BU194" s="5">
        <f>VLOOKUP(_2025teamgamelogs[[#This Row],[TEAM_NAME]], LEAGUE_AVERAGES!$K$14:$M$43, 3, FALSE)</f>
        <v>0.60680781397749251</v>
      </c>
    </row>
    <row r="195" spans="1:73" x14ac:dyDescent="0.2">
      <c r="A195" t="s">
        <v>59</v>
      </c>
      <c r="B195">
        <v>1610612749</v>
      </c>
      <c r="C195" t="s">
        <v>113</v>
      </c>
      <c r="D195" t="s">
        <v>114</v>
      </c>
      <c r="E195">
        <v>22400154</v>
      </c>
      <c r="F195" s="1">
        <v>45600</v>
      </c>
      <c r="G195" t="s">
        <v>309</v>
      </c>
      <c r="H195" t="s">
        <v>70</v>
      </c>
      <c r="I195">
        <v>48</v>
      </c>
      <c r="J195">
        <v>42</v>
      </c>
      <c r="K195">
        <v>86</v>
      </c>
      <c r="L195">
        <v>0.48799999999999999</v>
      </c>
      <c r="M195">
        <v>17</v>
      </c>
      <c r="N195">
        <v>35</v>
      </c>
      <c r="O195">
        <v>0.48599999999999999</v>
      </c>
      <c r="P195">
        <v>13</v>
      </c>
      <c r="Q195">
        <v>15</v>
      </c>
      <c r="R195">
        <v>0.86699999999999999</v>
      </c>
      <c r="S195">
        <v>7</v>
      </c>
      <c r="T195">
        <v>42</v>
      </c>
      <c r="U195">
        <v>49</v>
      </c>
      <c r="V195">
        <v>21</v>
      </c>
      <c r="W195">
        <v>15</v>
      </c>
      <c r="X195">
        <v>6</v>
      </c>
      <c r="Y195">
        <v>6</v>
      </c>
      <c r="Z195">
        <v>4</v>
      </c>
      <c r="AA195">
        <v>15</v>
      </c>
      <c r="AB195">
        <v>15</v>
      </c>
      <c r="AC195">
        <v>114</v>
      </c>
      <c r="AD195">
        <v>-2</v>
      </c>
      <c r="AE195">
        <v>1</v>
      </c>
      <c r="AF195">
        <v>1231</v>
      </c>
      <c r="AG195">
        <v>1231</v>
      </c>
      <c r="AH195">
        <v>1231</v>
      </c>
      <c r="AI195">
        <v>121</v>
      </c>
      <c r="AJ195">
        <v>1068</v>
      </c>
      <c r="AK195">
        <v>1580</v>
      </c>
      <c r="AL195">
        <v>868</v>
      </c>
      <c r="AM195">
        <v>410</v>
      </c>
      <c r="AN195">
        <v>1495</v>
      </c>
      <c r="AO195">
        <v>155</v>
      </c>
      <c r="AP195">
        <v>1755</v>
      </c>
      <c r="AQ195">
        <v>2021</v>
      </c>
      <c r="AR195">
        <v>459</v>
      </c>
      <c r="AS195">
        <v>2024</v>
      </c>
      <c r="AT195">
        <v>105</v>
      </c>
      <c r="AU195">
        <v>505</v>
      </c>
      <c r="AV195">
        <v>2031</v>
      </c>
      <c r="AW195">
        <v>1341</v>
      </c>
      <c r="AX195">
        <v>1702</v>
      </c>
      <c r="AY195">
        <v>560</v>
      </c>
      <c r="AZ195">
        <v>750</v>
      </c>
      <c r="BA195">
        <v>398</v>
      </c>
      <c r="BB195">
        <v>1892</v>
      </c>
      <c r="BC195">
        <v>1168</v>
      </c>
      <c r="BD195">
        <v>1286</v>
      </c>
      <c r="BE195">
        <v>1</v>
      </c>
      <c r="BF195" t="s">
        <v>71</v>
      </c>
      <c r="BG195" t="s">
        <v>65</v>
      </c>
      <c r="BH195" t="s">
        <v>260</v>
      </c>
      <c r="BI195" s="4">
        <f xml:space="preserve"> _2025teamgamelogs[[#This Row],[FGA]] + (0.44 * _2025teamgamelogs[[#This Row],[FTA]]) + _2025teamgamelogs[[#This Row],[TOV]] - _2025teamgamelogs[[#This Row],[OREB]]</f>
        <v>100.6</v>
      </c>
      <c r="BJ195" s="3">
        <f>_2025teamgamelogs[[#This Row],[TOV]]/_2025teamgamelogs[[#This Row],[POSSESIONS]]</f>
        <v>0.14910536779324057</v>
      </c>
      <c r="BK195" s="4">
        <f>_2025teamgamelogs[[#This Row],[PTS]]/_2025teamgamelogs[[#This Row],[POSSESIONS]]</f>
        <v>1.1332007952286283</v>
      </c>
      <c r="BL195" s="4">
        <f xml:space="preserve"> 100 * _2025teamgamelogs[[#This Row],[POINTS_PER_POSSESSION]]</f>
        <v>113.32007952286283</v>
      </c>
      <c r="BM195" s="4">
        <f xml:space="preserve"> _2025teamgamelogs[[#This Row],[POSSESIONS]] / (_2025teamgamelogs[[#This Row],[MIN]]/48)</f>
        <v>100.6</v>
      </c>
      <c r="BN195" s="3">
        <f>_2025teamgamelogs[[#This Row],[PTS]] / (2 * (_2025teamgamelogs[[#This Row],[FGA]] + 0.44 * _2025teamgamelogs[[#This Row],[FTA]]))</f>
        <v>0.61555075593952491</v>
      </c>
      <c r="BO195" s="4">
        <f>VLOOKUP(_2025teamgamelogs[[#This Row],[MONTH]], LEAGUE_AVERAGES!$A$2:$B$8, 2, FALSE)</f>
        <v>110.69176807777912</v>
      </c>
      <c r="BP195" s="5">
        <f>VLOOKUP(_2025teamgamelogs[[#This Row],[TEAM_NAME]], LEAGUE_AVERAGES!$A$14:$C$43, 2, FALSE)</f>
        <v>0.4062926829268293</v>
      </c>
      <c r="BQ195" s="5">
        <f>VLOOKUP(_2025teamgamelogs[[#This Row],[TEAM_NAME]], LEAGUE_AVERAGES!$A$14:$C$43, 3, FALSE)</f>
        <v>0.36926829268292688</v>
      </c>
      <c r="BR195" s="5">
        <f>VLOOKUP(_2025teamgamelogs[[#This Row],[TEAM_NAME]], LEAGUE_AVERAGES!$F$14:$H$43, 2, FALSE)</f>
        <v>0.49804878048780482</v>
      </c>
      <c r="BS195" s="5">
        <f>VLOOKUP(_2025teamgamelogs[[#This Row],[TEAM_NAME]], LEAGUE_AVERAGES!$F$14:$H$43, 3, FALSE)</f>
        <v>0.47917073170731711</v>
      </c>
      <c r="BT195" s="5">
        <f>VLOOKUP(_2025teamgamelogs[[#This Row],[TEAM_NAME]], LEAGUE_AVERAGES!$K$14:$M$43, 2, FALSE)</f>
        <v>0.61475494156948829</v>
      </c>
      <c r="BU195" s="5">
        <f>VLOOKUP(_2025teamgamelogs[[#This Row],[TEAM_NAME]], LEAGUE_AVERAGES!$K$14:$M$43, 3, FALSE)</f>
        <v>0.58586037801226176</v>
      </c>
    </row>
    <row r="196" spans="1:73" x14ac:dyDescent="0.2">
      <c r="A196" t="s">
        <v>59</v>
      </c>
      <c r="B196">
        <v>1610612755</v>
      </c>
      <c r="C196" t="s">
        <v>134</v>
      </c>
      <c r="D196" t="s">
        <v>135</v>
      </c>
      <c r="E196">
        <v>22400167</v>
      </c>
      <c r="F196" s="1">
        <v>45600</v>
      </c>
      <c r="G196" t="s">
        <v>310</v>
      </c>
      <c r="H196" t="s">
        <v>70</v>
      </c>
      <c r="I196">
        <v>48</v>
      </c>
      <c r="J196">
        <v>40</v>
      </c>
      <c r="K196">
        <v>87</v>
      </c>
      <c r="L196">
        <v>0.46</v>
      </c>
      <c r="M196">
        <v>20</v>
      </c>
      <c r="N196">
        <v>51</v>
      </c>
      <c r="O196">
        <v>0.39200000000000002</v>
      </c>
      <c r="P196">
        <v>16</v>
      </c>
      <c r="Q196">
        <v>18</v>
      </c>
      <c r="R196">
        <v>0.88900000000000001</v>
      </c>
      <c r="S196">
        <v>9</v>
      </c>
      <c r="T196">
        <v>29</v>
      </c>
      <c r="U196">
        <v>38</v>
      </c>
      <c r="V196">
        <v>27</v>
      </c>
      <c r="W196">
        <v>15</v>
      </c>
      <c r="X196">
        <v>10</v>
      </c>
      <c r="Y196">
        <v>4</v>
      </c>
      <c r="Z196">
        <v>4</v>
      </c>
      <c r="AA196">
        <v>22</v>
      </c>
      <c r="AB196">
        <v>16</v>
      </c>
      <c r="AC196">
        <v>116</v>
      </c>
      <c r="AD196">
        <v>-2</v>
      </c>
      <c r="AE196">
        <v>1</v>
      </c>
      <c r="AF196">
        <v>1231</v>
      </c>
      <c r="AG196">
        <v>1231</v>
      </c>
      <c r="AH196">
        <v>1231</v>
      </c>
      <c r="AI196">
        <v>121</v>
      </c>
      <c r="AJ196">
        <v>1438</v>
      </c>
      <c r="AK196">
        <v>1449</v>
      </c>
      <c r="AL196">
        <v>1378</v>
      </c>
      <c r="AM196">
        <v>114</v>
      </c>
      <c r="AN196">
        <v>83</v>
      </c>
      <c r="AO196">
        <v>833</v>
      </c>
      <c r="AP196">
        <v>1228</v>
      </c>
      <c r="AQ196">
        <v>1617</v>
      </c>
      <c r="AR196">
        <v>316</v>
      </c>
      <c r="AS196">
        <v>1566</v>
      </c>
      <c r="AT196">
        <v>1807</v>
      </c>
      <c r="AU196">
        <v>1966</v>
      </c>
      <c r="AV196">
        <v>1013</v>
      </c>
      <c r="AW196">
        <v>1341</v>
      </c>
      <c r="AX196">
        <v>539</v>
      </c>
      <c r="AY196">
        <v>1274</v>
      </c>
      <c r="AZ196">
        <v>750</v>
      </c>
      <c r="BA196">
        <v>1887</v>
      </c>
      <c r="BB196">
        <v>1670</v>
      </c>
      <c r="BC196">
        <v>1025</v>
      </c>
      <c r="BD196">
        <v>1286</v>
      </c>
      <c r="BE196">
        <v>1</v>
      </c>
      <c r="BF196" t="s">
        <v>71</v>
      </c>
      <c r="BG196" t="s">
        <v>65</v>
      </c>
      <c r="BH196" t="s">
        <v>260</v>
      </c>
      <c r="BI196" s="4">
        <f xml:space="preserve"> _2025teamgamelogs[[#This Row],[FGA]] + (0.44 * _2025teamgamelogs[[#This Row],[FTA]]) + _2025teamgamelogs[[#This Row],[TOV]] - _2025teamgamelogs[[#This Row],[OREB]]</f>
        <v>100.92</v>
      </c>
      <c r="BJ196" s="3">
        <f>_2025teamgamelogs[[#This Row],[TOV]]/_2025teamgamelogs[[#This Row],[POSSESIONS]]</f>
        <v>0.14863258026159334</v>
      </c>
      <c r="BK196" s="4">
        <f>_2025teamgamelogs[[#This Row],[PTS]]/_2025teamgamelogs[[#This Row],[POSSESIONS]]</f>
        <v>1.1494252873563218</v>
      </c>
      <c r="BL196" s="4">
        <f xml:space="preserve"> 100 * _2025teamgamelogs[[#This Row],[POINTS_PER_POSSESSION]]</f>
        <v>114.94252873563218</v>
      </c>
      <c r="BM196" s="4">
        <f xml:space="preserve"> _2025teamgamelogs[[#This Row],[POSSESIONS]] / (_2025teamgamelogs[[#This Row],[MIN]]/48)</f>
        <v>100.92</v>
      </c>
      <c r="BN196" s="3">
        <f>_2025teamgamelogs[[#This Row],[PTS]] / (2 * (_2025teamgamelogs[[#This Row],[FGA]] + 0.44 * _2025teamgamelogs[[#This Row],[FTA]]))</f>
        <v>0.61104087652760219</v>
      </c>
      <c r="BO196" s="4">
        <f>VLOOKUP(_2025teamgamelogs[[#This Row],[MONTH]], LEAGUE_AVERAGES!$A$2:$B$8, 2, FALSE)</f>
        <v>110.69176807777912</v>
      </c>
      <c r="BP196" s="5">
        <f>VLOOKUP(_2025teamgamelogs[[#This Row],[TEAM_NAME]], LEAGUE_AVERAGES!$A$14:$C$43, 2, FALSE)</f>
        <v>0.34129268292682929</v>
      </c>
      <c r="BQ196" s="5">
        <f>VLOOKUP(_2025teamgamelogs[[#This Row],[TEAM_NAME]], LEAGUE_AVERAGES!$A$14:$C$43, 3, FALSE)</f>
        <v>0.34026829268292691</v>
      </c>
      <c r="BR196" s="5">
        <f>VLOOKUP(_2025teamgamelogs[[#This Row],[TEAM_NAME]], LEAGUE_AVERAGES!$F$14:$H$43, 2, FALSE)</f>
        <v>0.45178048780487812</v>
      </c>
      <c r="BS196" s="5">
        <f>VLOOKUP(_2025teamgamelogs[[#This Row],[TEAM_NAME]], LEAGUE_AVERAGES!$F$14:$H$43, 3, FALSE)</f>
        <v>0.45797560975609758</v>
      </c>
      <c r="BT196" s="5">
        <f>VLOOKUP(_2025teamgamelogs[[#This Row],[TEAM_NAME]], LEAGUE_AVERAGES!$K$14:$M$43, 2, FALSE)</f>
        <v>0.55774018976963147</v>
      </c>
      <c r="BU196" s="5">
        <f>VLOOKUP(_2025teamgamelogs[[#This Row],[TEAM_NAME]], LEAGUE_AVERAGES!$K$14:$M$43, 3, FALSE)</f>
        <v>0.57066794818423772</v>
      </c>
    </row>
    <row r="197" spans="1:73" x14ac:dyDescent="0.2">
      <c r="A197" t="s">
        <v>59</v>
      </c>
      <c r="B197">
        <v>1610612763</v>
      </c>
      <c r="C197" t="s">
        <v>128</v>
      </c>
      <c r="D197" t="s">
        <v>129</v>
      </c>
      <c r="E197">
        <v>22400158</v>
      </c>
      <c r="F197" s="1">
        <v>45600</v>
      </c>
      <c r="G197" t="s">
        <v>311</v>
      </c>
      <c r="H197" t="s">
        <v>70</v>
      </c>
      <c r="I197">
        <v>48</v>
      </c>
      <c r="J197">
        <v>43</v>
      </c>
      <c r="K197">
        <v>91</v>
      </c>
      <c r="L197">
        <v>0.47299999999999998</v>
      </c>
      <c r="M197">
        <v>8</v>
      </c>
      <c r="N197">
        <v>30</v>
      </c>
      <c r="O197">
        <v>0.26700000000000002</v>
      </c>
      <c r="P197">
        <v>10</v>
      </c>
      <c r="Q197">
        <v>13</v>
      </c>
      <c r="R197">
        <v>0.76900000000000002</v>
      </c>
      <c r="S197">
        <v>13</v>
      </c>
      <c r="T197">
        <v>31</v>
      </c>
      <c r="U197">
        <v>44</v>
      </c>
      <c r="V197">
        <v>29</v>
      </c>
      <c r="W197">
        <v>15</v>
      </c>
      <c r="X197">
        <v>5</v>
      </c>
      <c r="Y197">
        <v>8</v>
      </c>
      <c r="Z197">
        <v>1</v>
      </c>
      <c r="AA197">
        <v>16</v>
      </c>
      <c r="AB197">
        <v>22</v>
      </c>
      <c r="AC197">
        <v>104</v>
      </c>
      <c r="AD197">
        <v>-2</v>
      </c>
      <c r="AE197">
        <v>1</v>
      </c>
      <c r="AF197">
        <v>1231</v>
      </c>
      <c r="AG197">
        <v>1231</v>
      </c>
      <c r="AH197">
        <v>1231</v>
      </c>
      <c r="AI197">
        <v>121</v>
      </c>
      <c r="AJ197">
        <v>866</v>
      </c>
      <c r="AK197">
        <v>899</v>
      </c>
      <c r="AL197">
        <v>1142</v>
      </c>
      <c r="AM197">
        <v>2251</v>
      </c>
      <c r="AN197">
        <v>2077</v>
      </c>
      <c r="AO197">
        <v>2157</v>
      </c>
      <c r="AP197">
        <v>2148</v>
      </c>
      <c r="AQ197">
        <v>2188</v>
      </c>
      <c r="AR197">
        <v>1388</v>
      </c>
      <c r="AS197">
        <v>652</v>
      </c>
      <c r="AT197">
        <v>1488</v>
      </c>
      <c r="AU197">
        <v>1127</v>
      </c>
      <c r="AV197">
        <v>687</v>
      </c>
      <c r="AW197">
        <v>1341</v>
      </c>
      <c r="AX197">
        <v>1998</v>
      </c>
      <c r="AY197">
        <v>187</v>
      </c>
      <c r="AZ197">
        <v>35</v>
      </c>
      <c r="BA197">
        <v>570</v>
      </c>
      <c r="BB197">
        <v>416</v>
      </c>
      <c r="BC197">
        <v>1870</v>
      </c>
      <c r="BD197">
        <v>1286</v>
      </c>
      <c r="BE197">
        <v>1</v>
      </c>
      <c r="BF197" t="s">
        <v>71</v>
      </c>
      <c r="BG197" t="s">
        <v>65</v>
      </c>
      <c r="BH197" t="s">
        <v>260</v>
      </c>
      <c r="BI197" s="4">
        <f xml:space="preserve"> _2025teamgamelogs[[#This Row],[FGA]] + (0.44 * _2025teamgamelogs[[#This Row],[FTA]]) + _2025teamgamelogs[[#This Row],[TOV]] - _2025teamgamelogs[[#This Row],[OREB]]</f>
        <v>98.72</v>
      </c>
      <c r="BJ197" s="3">
        <f>_2025teamgamelogs[[#This Row],[TOV]]/_2025teamgamelogs[[#This Row],[POSSESIONS]]</f>
        <v>0.15194489465153971</v>
      </c>
      <c r="BK197" s="4">
        <f>_2025teamgamelogs[[#This Row],[PTS]]/_2025teamgamelogs[[#This Row],[POSSESIONS]]</f>
        <v>1.0534846029173419</v>
      </c>
      <c r="BL197" s="4">
        <f xml:space="preserve"> 100 * _2025teamgamelogs[[#This Row],[POINTS_PER_POSSESSION]]</f>
        <v>105.3484602917342</v>
      </c>
      <c r="BM197" s="4">
        <f xml:space="preserve"> _2025teamgamelogs[[#This Row],[POSSESIONS]] / (_2025teamgamelogs[[#This Row],[MIN]]/48)</f>
        <v>98.72</v>
      </c>
      <c r="BN197" s="3">
        <f>_2025teamgamelogs[[#This Row],[PTS]] / (2 * (_2025teamgamelogs[[#This Row],[FGA]] + 0.44 * _2025teamgamelogs[[#This Row],[FTA]]))</f>
        <v>0.5376344086021505</v>
      </c>
      <c r="BO197" s="4">
        <f>VLOOKUP(_2025teamgamelogs[[#This Row],[MONTH]], LEAGUE_AVERAGES!$A$2:$B$8, 2, FALSE)</f>
        <v>110.69176807777912</v>
      </c>
      <c r="BP197" s="5">
        <f>VLOOKUP(_2025teamgamelogs[[#This Row],[TEAM_NAME]], LEAGUE_AVERAGES!$A$14:$C$43, 2, FALSE)</f>
        <v>0.36546341463414628</v>
      </c>
      <c r="BQ197" s="5">
        <f>VLOOKUP(_2025teamgamelogs[[#This Row],[TEAM_NAME]], LEAGUE_AVERAGES!$A$14:$C$43, 3, FALSE)</f>
        <v>0.36639024390243902</v>
      </c>
      <c r="BR197" s="5">
        <f>VLOOKUP(_2025teamgamelogs[[#This Row],[TEAM_NAME]], LEAGUE_AVERAGES!$F$14:$H$43, 2, FALSE)</f>
        <v>0.48997560975609772</v>
      </c>
      <c r="BS197" s="5">
        <f>VLOOKUP(_2025teamgamelogs[[#This Row],[TEAM_NAME]], LEAGUE_AVERAGES!$F$14:$H$43, 3, FALSE)</f>
        <v>0.46951219512195119</v>
      </c>
      <c r="BT197" s="5">
        <f>VLOOKUP(_2025teamgamelogs[[#This Row],[TEAM_NAME]], LEAGUE_AVERAGES!$K$14:$M$43, 2, FALSE)</f>
        <v>0.59919613060605748</v>
      </c>
      <c r="BU197" s="5">
        <f>VLOOKUP(_2025teamgamelogs[[#This Row],[TEAM_NAME]], LEAGUE_AVERAGES!$K$14:$M$43, 3, FALSE)</f>
        <v>0.57758119053457602</v>
      </c>
    </row>
    <row r="198" spans="1:73" x14ac:dyDescent="0.2">
      <c r="A198" t="s">
        <v>59</v>
      </c>
      <c r="B198">
        <v>1610612737</v>
      </c>
      <c r="C198" t="s">
        <v>92</v>
      </c>
      <c r="D198" t="s">
        <v>93</v>
      </c>
      <c r="E198">
        <v>22400157</v>
      </c>
      <c r="F198" s="1">
        <v>45600</v>
      </c>
      <c r="G198" t="s">
        <v>312</v>
      </c>
      <c r="H198" t="s">
        <v>70</v>
      </c>
      <c r="I198">
        <v>48</v>
      </c>
      <c r="J198">
        <v>37</v>
      </c>
      <c r="K198">
        <v>89</v>
      </c>
      <c r="L198">
        <v>0.41599999999999998</v>
      </c>
      <c r="M198">
        <v>6</v>
      </c>
      <c r="N198">
        <v>31</v>
      </c>
      <c r="O198">
        <v>0.19400000000000001</v>
      </c>
      <c r="P198">
        <v>13</v>
      </c>
      <c r="Q198">
        <v>16</v>
      </c>
      <c r="R198">
        <v>0.81299999999999994</v>
      </c>
      <c r="S198">
        <v>8</v>
      </c>
      <c r="T198">
        <v>35</v>
      </c>
      <c r="U198">
        <v>43</v>
      </c>
      <c r="V198">
        <v>23</v>
      </c>
      <c r="W198">
        <v>20</v>
      </c>
      <c r="X198">
        <v>9</v>
      </c>
      <c r="Y198">
        <v>3</v>
      </c>
      <c r="Z198">
        <v>7</v>
      </c>
      <c r="AA198">
        <v>13</v>
      </c>
      <c r="AB198">
        <v>14</v>
      </c>
      <c r="AC198">
        <v>93</v>
      </c>
      <c r="AD198">
        <v>-30</v>
      </c>
      <c r="AE198">
        <v>1</v>
      </c>
      <c r="AF198">
        <v>1231</v>
      </c>
      <c r="AG198">
        <v>1231</v>
      </c>
      <c r="AH198">
        <v>1231</v>
      </c>
      <c r="AI198">
        <v>121</v>
      </c>
      <c r="AJ198">
        <v>1946</v>
      </c>
      <c r="AK198">
        <v>1176</v>
      </c>
      <c r="AL198">
        <v>2036</v>
      </c>
      <c r="AM198">
        <v>2400</v>
      </c>
      <c r="AN198">
        <v>1971</v>
      </c>
      <c r="AO198">
        <v>2407</v>
      </c>
      <c r="AP198">
        <v>1755</v>
      </c>
      <c r="AQ198">
        <v>1907</v>
      </c>
      <c r="AR198">
        <v>924</v>
      </c>
      <c r="AS198">
        <v>1800</v>
      </c>
      <c r="AT198">
        <v>769</v>
      </c>
      <c r="AU198">
        <v>1282</v>
      </c>
      <c r="AV198">
        <v>1759</v>
      </c>
      <c r="AW198">
        <v>2199</v>
      </c>
      <c r="AX198">
        <v>797</v>
      </c>
      <c r="AY198">
        <v>1712</v>
      </c>
      <c r="AZ198">
        <v>1902</v>
      </c>
      <c r="BA198">
        <v>148</v>
      </c>
      <c r="BB198">
        <v>2064</v>
      </c>
      <c r="BC198">
        <v>2330</v>
      </c>
      <c r="BD198">
        <v>2381</v>
      </c>
      <c r="BE198">
        <v>1</v>
      </c>
      <c r="BF198" t="s">
        <v>64</v>
      </c>
      <c r="BG198" t="s">
        <v>65</v>
      </c>
      <c r="BH198" t="s">
        <v>260</v>
      </c>
      <c r="BI198" s="4">
        <f xml:space="preserve"> _2025teamgamelogs[[#This Row],[FGA]] + (0.44 * _2025teamgamelogs[[#This Row],[FTA]]) + _2025teamgamelogs[[#This Row],[TOV]] - _2025teamgamelogs[[#This Row],[OREB]]</f>
        <v>108.04</v>
      </c>
      <c r="BJ198" s="3">
        <f>_2025teamgamelogs[[#This Row],[TOV]]/_2025teamgamelogs[[#This Row],[POSSESIONS]]</f>
        <v>0.18511662347278784</v>
      </c>
      <c r="BK198" s="4">
        <f>_2025teamgamelogs[[#This Row],[PTS]]/_2025teamgamelogs[[#This Row],[POSSESIONS]]</f>
        <v>0.86079229914846345</v>
      </c>
      <c r="BL198" s="4">
        <f xml:space="preserve"> 100 * _2025teamgamelogs[[#This Row],[POINTS_PER_POSSESSION]]</f>
        <v>86.079229914846351</v>
      </c>
      <c r="BM198" s="4">
        <f xml:space="preserve"> _2025teamgamelogs[[#This Row],[POSSESIONS]] / (_2025teamgamelogs[[#This Row],[MIN]]/48)</f>
        <v>108.04</v>
      </c>
      <c r="BN198" s="3">
        <f>_2025teamgamelogs[[#This Row],[PTS]] / (2 * (_2025teamgamelogs[[#This Row],[FGA]] + 0.44 * _2025teamgamelogs[[#This Row],[FTA]]))</f>
        <v>0.48417326114119114</v>
      </c>
      <c r="BO198" s="4">
        <f>VLOOKUP(_2025teamgamelogs[[#This Row],[MONTH]], LEAGUE_AVERAGES!$A$2:$B$8, 2, FALSE)</f>
        <v>110.69176807777912</v>
      </c>
      <c r="BP198" s="5">
        <f>VLOOKUP(_2025teamgamelogs[[#This Row],[TEAM_NAME]], LEAGUE_AVERAGES!$A$14:$C$43, 2, FALSE)</f>
        <v>0.35092500000000004</v>
      </c>
      <c r="BQ198" s="5">
        <f>VLOOKUP(_2025teamgamelogs[[#This Row],[TEAM_NAME]], LEAGUE_AVERAGES!$A$14:$C$43, 3, FALSE)</f>
        <v>0.36290476190476195</v>
      </c>
      <c r="BR198" s="5">
        <f>VLOOKUP(_2025teamgamelogs[[#This Row],[TEAM_NAME]], LEAGUE_AVERAGES!$F$14:$H$43, 2, FALSE)</f>
        <v>0.47670000000000012</v>
      </c>
      <c r="BS198" s="5">
        <f>VLOOKUP(_2025teamgamelogs[[#This Row],[TEAM_NAME]], LEAGUE_AVERAGES!$F$14:$H$43, 3, FALSE)</f>
        <v>0.47069047619047621</v>
      </c>
      <c r="BT198" s="5">
        <f>VLOOKUP(_2025teamgamelogs[[#This Row],[TEAM_NAME]], LEAGUE_AVERAGES!$K$14:$M$43, 2, FALSE)</f>
        <v>0.58493933923263275</v>
      </c>
      <c r="BU198" s="5">
        <f>VLOOKUP(_2025teamgamelogs[[#This Row],[TEAM_NAME]], LEAGUE_AVERAGES!$K$14:$M$43, 3, FALSE)</f>
        <v>0.57722862424766153</v>
      </c>
    </row>
    <row r="199" spans="1:73" x14ac:dyDescent="0.2">
      <c r="A199" t="s">
        <v>59</v>
      </c>
      <c r="B199">
        <v>1610612745</v>
      </c>
      <c r="C199" t="s">
        <v>104</v>
      </c>
      <c r="D199" t="s">
        <v>105</v>
      </c>
      <c r="E199">
        <v>22400161</v>
      </c>
      <c r="F199" s="1">
        <v>45600</v>
      </c>
      <c r="G199" t="s">
        <v>313</v>
      </c>
      <c r="H199" t="s">
        <v>63</v>
      </c>
      <c r="I199">
        <v>48</v>
      </c>
      <c r="J199">
        <v>43</v>
      </c>
      <c r="K199">
        <v>88</v>
      </c>
      <c r="L199">
        <v>0.48899999999999999</v>
      </c>
      <c r="M199">
        <v>8</v>
      </c>
      <c r="N199">
        <v>33</v>
      </c>
      <c r="O199">
        <v>0.24199999999999999</v>
      </c>
      <c r="P199">
        <v>15</v>
      </c>
      <c r="Q199">
        <v>18</v>
      </c>
      <c r="R199">
        <v>0.83299999999999996</v>
      </c>
      <c r="S199">
        <v>11</v>
      </c>
      <c r="T199">
        <v>39</v>
      </c>
      <c r="U199">
        <v>50</v>
      </c>
      <c r="V199">
        <v>21</v>
      </c>
      <c r="W199">
        <v>11</v>
      </c>
      <c r="X199">
        <v>4</v>
      </c>
      <c r="Y199">
        <v>6</v>
      </c>
      <c r="Z199">
        <v>4</v>
      </c>
      <c r="AA199">
        <v>20</v>
      </c>
      <c r="AB199">
        <v>18</v>
      </c>
      <c r="AC199">
        <v>109</v>
      </c>
      <c r="AD199">
        <v>12</v>
      </c>
      <c r="AE199">
        <v>1</v>
      </c>
      <c r="AF199">
        <v>1</v>
      </c>
      <c r="AG199">
        <v>1</v>
      </c>
      <c r="AH199">
        <v>1</v>
      </c>
      <c r="AI199">
        <v>121</v>
      </c>
      <c r="AJ199">
        <v>866</v>
      </c>
      <c r="AK199">
        <v>1314</v>
      </c>
      <c r="AL199">
        <v>853</v>
      </c>
      <c r="AM199">
        <v>2251</v>
      </c>
      <c r="AN199">
        <v>1749</v>
      </c>
      <c r="AO199">
        <v>2288</v>
      </c>
      <c r="AP199">
        <v>1416</v>
      </c>
      <c r="AQ199">
        <v>1617</v>
      </c>
      <c r="AR199">
        <v>699</v>
      </c>
      <c r="AS199">
        <v>1051</v>
      </c>
      <c r="AT199">
        <v>277</v>
      </c>
      <c r="AU199">
        <v>427</v>
      </c>
      <c r="AV199">
        <v>2031</v>
      </c>
      <c r="AW199">
        <v>429</v>
      </c>
      <c r="AX199">
        <v>2190</v>
      </c>
      <c r="AY199">
        <v>560</v>
      </c>
      <c r="AZ199">
        <v>750</v>
      </c>
      <c r="BA199">
        <v>1491</v>
      </c>
      <c r="BB199">
        <v>1204</v>
      </c>
      <c r="BC199">
        <v>1548</v>
      </c>
      <c r="BD199">
        <v>517</v>
      </c>
      <c r="BE199">
        <v>1</v>
      </c>
      <c r="BF199" t="s">
        <v>64</v>
      </c>
      <c r="BG199" t="s">
        <v>65</v>
      </c>
      <c r="BH199" t="s">
        <v>260</v>
      </c>
      <c r="BI199" s="4">
        <f xml:space="preserve"> _2025teamgamelogs[[#This Row],[FGA]] + (0.44 * _2025teamgamelogs[[#This Row],[FTA]]) + _2025teamgamelogs[[#This Row],[TOV]] - _2025teamgamelogs[[#This Row],[OREB]]</f>
        <v>95.92</v>
      </c>
      <c r="BJ199" s="3">
        <f>_2025teamgamelogs[[#This Row],[TOV]]/_2025teamgamelogs[[#This Row],[POSSESIONS]]</f>
        <v>0.1146788990825688</v>
      </c>
      <c r="BK199" s="4">
        <f>_2025teamgamelogs[[#This Row],[PTS]]/_2025teamgamelogs[[#This Row],[POSSESIONS]]</f>
        <v>1.1363636363636362</v>
      </c>
      <c r="BL199" s="4">
        <f xml:space="preserve"> 100 * _2025teamgamelogs[[#This Row],[POINTS_PER_POSSESSION]]</f>
        <v>113.63636363636363</v>
      </c>
      <c r="BM199" s="4">
        <f xml:space="preserve"> _2025teamgamelogs[[#This Row],[POSSESIONS]] / (_2025teamgamelogs[[#This Row],[MIN]]/48)</f>
        <v>95.92</v>
      </c>
      <c r="BN199" s="3">
        <f>_2025teamgamelogs[[#This Row],[PTS]] / (2 * (_2025teamgamelogs[[#This Row],[FGA]] + 0.44 * _2025teamgamelogs[[#This Row],[FTA]]))</f>
        <v>0.56818181818181812</v>
      </c>
      <c r="BO199" s="4">
        <f>VLOOKUP(_2025teamgamelogs[[#This Row],[MONTH]], LEAGUE_AVERAGES!$A$2:$B$8, 2, FALSE)</f>
        <v>110.69176807777912</v>
      </c>
      <c r="BP199" s="5">
        <f>VLOOKUP(_2025teamgamelogs[[#This Row],[TEAM_NAME]], LEAGUE_AVERAGES!$A$14:$C$43, 2, FALSE)</f>
        <v>0.35034146341463424</v>
      </c>
      <c r="BQ199" s="5">
        <f>VLOOKUP(_2025teamgamelogs[[#This Row],[TEAM_NAME]], LEAGUE_AVERAGES!$A$14:$C$43, 3, FALSE)</f>
        <v>0.35473170731707321</v>
      </c>
      <c r="BR199" s="5">
        <f>VLOOKUP(_2025teamgamelogs[[#This Row],[TEAM_NAME]], LEAGUE_AVERAGES!$F$14:$H$43, 2, FALSE)</f>
        <v>0.45260975609756104</v>
      </c>
      <c r="BS199" s="5">
        <f>VLOOKUP(_2025teamgamelogs[[#This Row],[TEAM_NAME]], LEAGUE_AVERAGES!$F$14:$H$43, 3, FALSE)</f>
        <v>0.45763414634146338</v>
      </c>
      <c r="BT199" s="5">
        <f>VLOOKUP(_2025teamgamelogs[[#This Row],[TEAM_NAME]], LEAGUE_AVERAGES!$K$14:$M$43, 2, FALSE)</f>
        <v>0.55103752047014554</v>
      </c>
      <c r="BU199" s="5">
        <f>VLOOKUP(_2025teamgamelogs[[#This Row],[TEAM_NAME]], LEAGUE_AVERAGES!$K$14:$M$43, 3, FALSE)</f>
        <v>0.55544482411316332</v>
      </c>
    </row>
    <row r="200" spans="1:73" x14ac:dyDescent="0.2">
      <c r="A200" t="s">
        <v>59</v>
      </c>
      <c r="B200">
        <v>1610612743</v>
      </c>
      <c r="C200" t="s">
        <v>151</v>
      </c>
      <c r="D200" t="s">
        <v>152</v>
      </c>
      <c r="E200">
        <v>22400166</v>
      </c>
      <c r="F200" s="1">
        <v>45600</v>
      </c>
      <c r="G200" t="s">
        <v>314</v>
      </c>
      <c r="H200" t="s">
        <v>63</v>
      </c>
      <c r="I200">
        <v>48</v>
      </c>
      <c r="J200">
        <v>41</v>
      </c>
      <c r="K200">
        <v>83</v>
      </c>
      <c r="L200">
        <v>0.49399999999999999</v>
      </c>
      <c r="M200">
        <v>10</v>
      </c>
      <c r="N200">
        <v>31</v>
      </c>
      <c r="O200">
        <v>0.32300000000000001</v>
      </c>
      <c r="P200">
        <v>29</v>
      </c>
      <c r="Q200">
        <v>38</v>
      </c>
      <c r="R200">
        <v>0.76300000000000001</v>
      </c>
      <c r="S200">
        <v>14</v>
      </c>
      <c r="T200">
        <v>30</v>
      </c>
      <c r="U200">
        <v>44</v>
      </c>
      <c r="V200">
        <v>29</v>
      </c>
      <c r="W200">
        <v>17</v>
      </c>
      <c r="X200">
        <v>9</v>
      </c>
      <c r="Y200">
        <v>10</v>
      </c>
      <c r="Z200">
        <v>3</v>
      </c>
      <c r="AA200">
        <v>21</v>
      </c>
      <c r="AB200">
        <v>27</v>
      </c>
      <c r="AC200">
        <v>121</v>
      </c>
      <c r="AD200">
        <v>2</v>
      </c>
      <c r="AE200">
        <v>1</v>
      </c>
      <c r="AF200">
        <v>1</v>
      </c>
      <c r="AG200">
        <v>1</v>
      </c>
      <c r="AH200">
        <v>1</v>
      </c>
      <c r="AI200">
        <v>121</v>
      </c>
      <c r="AJ200">
        <v>1234</v>
      </c>
      <c r="AK200">
        <v>1922</v>
      </c>
      <c r="AL200">
        <v>788</v>
      </c>
      <c r="AM200">
        <v>1891</v>
      </c>
      <c r="AN200">
        <v>1971</v>
      </c>
      <c r="AO200">
        <v>1671</v>
      </c>
      <c r="AP200">
        <v>56</v>
      </c>
      <c r="AQ200">
        <v>39</v>
      </c>
      <c r="AR200">
        <v>1462</v>
      </c>
      <c r="AS200">
        <v>466</v>
      </c>
      <c r="AT200">
        <v>1652</v>
      </c>
      <c r="AU200">
        <v>1127</v>
      </c>
      <c r="AV200">
        <v>687</v>
      </c>
      <c r="AW200">
        <v>1759</v>
      </c>
      <c r="AX200">
        <v>797</v>
      </c>
      <c r="AY200">
        <v>57</v>
      </c>
      <c r="AZ200">
        <v>384</v>
      </c>
      <c r="BA200">
        <v>1694</v>
      </c>
      <c r="BB200">
        <v>59</v>
      </c>
      <c r="BC200">
        <v>672</v>
      </c>
      <c r="BD200">
        <v>1106</v>
      </c>
      <c r="BE200">
        <v>1</v>
      </c>
      <c r="BF200" t="s">
        <v>64</v>
      </c>
      <c r="BG200" t="s">
        <v>65</v>
      </c>
      <c r="BH200" t="s">
        <v>260</v>
      </c>
      <c r="BI200" s="4">
        <f xml:space="preserve"> _2025teamgamelogs[[#This Row],[FGA]] + (0.44 * _2025teamgamelogs[[#This Row],[FTA]]) + _2025teamgamelogs[[#This Row],[TOV]] - _2025teamgamelogs[[#This Row],[OREB]]</f>
        <v>102.72</v>
      </c>
      <c r="BJ200" s="3">
        <f>_2025teamgamelogs[[#This Row],[TOV]]/_2025teamgamelogs[[#This Row],[POSSESIONS]]</f>
        <v>0.16549844236760125</v>
      </c>
      <c r="BK200" s="4">
        <f>_2025teamgamelogs[[#This Row],[PTS]]/_2025teamgamelogs[[#This Row],[POSSESIONS]]</f>
        <v>1.1779595015576325</v>
      </c>
      <c r="BL200" s="4">
        <f xml:space="preserve"> 100 * _2025teamgamelogs[[#This Row],[POINTS_PER_POSSESSION]]</f>
        <v>117.79595015576325</v>
      </c>
      <c r="BM200" s="4">
        <f xml:space="preserve"> _2025teamgamelogs[[#This Row],[POSSESIONS]] / (_2025teamgamelogs[[#This Row],[MIN]]/48)</f>
        <v>102.72</v>
      </c>
      <c r="BN200" s="3">
        <f>_2025teamgamelogs[[#This Row],[PTS]] / (2 * (_2025teamgamelogs[[#This Row],[FGA]] + 0.44 * _2025teamgamelogs[[#This Row],[FTA]]))</f>
        <v>0.60669875651825111</v>
      </c>
      <c r="BO200" s="4">
        <f>VLOOKUP(_2025teamgamelogs[[#This Row],[MONTH]], LEAGUE_AVERAGES!$A$2:$B$8, 2, FALSE)</f>
        <v>110.69176807777912</v>
      </c>
      <c r="BP200" s="5">
        <f>VLOOKUP(_2025teamgamelogs[[#This Row],[TEAM_NAME]], LEAGUE_AVERAGES!$A$14:$C$43, 2, FALSE)</f>
        <v>0.39036585365853654</v>
      </c>
      <c r="BQ200" s="5">
        <f>VLOOKUP(_2025teamgamelogs[[#This Row],[TEAM_NAME]], LEAGUE_AVERAGES!$A$14:$C$43, 3, FALSE)</f>
        <v>0.36282926829268303</v>
      </c>
      <c r="BR200" s="5">
        <f>VLOOKUP(_2025teamgamelogs[[#This Row],[TEAM_NAME]], LEAGUE_AVERAGES!$F$14:$H$43, 2, FALSE)</f>
        <v>0.50741463414634147</v>
      </c>
      <c r="BS200" s="5">
        <f>VLOOKUP(_2025teamgamelogs[[#This Row],[TEAM_NAME]], LEAGUE_AVERAGES!$F$14:$H$43, 3, FALSE)</f>
        <v>0.50717073170731708</v>
      </c>
      <c r="BT200" s="5">
        <f>VLOOKUP(_2025teamgamelogs[[#This Row],[TEAM_NAME]], LEAGUE_AVERAGES!$K$14:$M$43, 2, FALSE)</f>
        <v>0.61183675116028358</v>
      </c>
      <c r="BU200" s="5">
        <f>VLOOKUP(_2025teamgamelogs[[#This Row],[TEAM_NAME]], LEAGUE_AVERAGES!$K$14:$M$43, 3, FALSE)</f>
        <v>0.59871853787111373</v>
      </c>
    </row>
    <row r="201" spans="1:73" x14ac:dyDescent="0.2">
      <c r="A201" t="s">
        <v>59</v>
      </c>
      <c r="B201">
        <v>1610612741</v>
      </c>
      <c r="C201" t="s">
        <v>86</v>
      </c>
      <c r="D201" t="s">
        <v>87</v>
      </c>
      <c r="E201">
        <v>22400160</v>
      </c>
      <c r="F201" s="1">
        <v>45600</v>
      </c>
      <c r="G201" t="s">
        <v>315</v>
      </c>
      <c r="H201" t="s">
        <v>70</v>
      </c>
      <c r="I201">
        <v>48</v>
      </c>
      <c r="J201">
        <v>45</v>
      </c>
      <c r="K201">
        <v>95</v>
      </c>
      <c r="L201">
        <v>0.47399999999999998</v>
      </c>
      <c r="M201">
        <v>14</v>
      </c>
      <c r="N201">
        <v>37</v>
      </c>
      <c r="O201">
        <v>0.378</v>
      </c>
      <c r="P201">
        <v>22</v>
      </c>
      <c r="Q201">
        <v>25</v>
      </c>
      <c r="R201">
        <v>0.88</v>
      </c>
      <c r="S201">
        <v>10</v>
      </c>
      <c r="T201">
        <v>26</v>
      </c>
      <c r="U201">
        <v>36</v>
      </c>
      <c r="V201">
        <v>36</v>
      </c>
      <c r="W201">
        <v>9</v>
      </c>
      <c r="X201">
        <v>7</v>
      </c>
      <c r="Y201">
        <v>7</v>
      </c>
      <c r="Z201">
        <v>6</v>
      </c>
      <c r="AA201">
        <v>23</v>
      </c>
      <c r="AB201">
        <v>18</v>
      </c>
      <c r="AC201">
        <v>126</v>
      </c>
      <c r="AD201">
        <v>-9</v>
      </c>
      <c r="AE201">
        <v>1</v>
      </c>
      <c r="AF201">
        <v>1231</v>
      </c>
      <c r="AG201">
        <v>1231</v>
      </c>
      <c r="AH201">
        <v>1231</v>
      </c>
      <c r="AI201">
        <v>121</v>
      </c>
      <c r="AJ201">
        <v>564</v>
      </c>
      <c r="AK201">
        <v>477</v>
      </c>
      <c r="AL201">
        <v>1130</v>
      </c>
      <c r="AM201">
        <v>934</v>
      </c>
      <c r="AN201">
        <v>1227</v>
      </c>
      <c r="AO201">
        <v>993</v>
      </c>
      <c r="AP201">
        <v>406</v>
      </c>
      <c r="AQ201">
        <v>666</v>
      </c>
      <c r="AR201">
        <v>381</v>
      </c>
      <c r="AS201">
        <v>1308</v>
      </c>
      <c r="AT201">
        <v>2171</v>
      </c>
      <c r="AU201">
        <v>2164</v>
      </c>
      <c r="AV201">
        <v>95</v>
      </c>
      <c r="AW201">
        <v>152</v>
      </c>
      <c r="AX201">
        <v>1360</v>
      </c>
      <c r="AY201">
        <v>346</v>
      </c>
      <c r="AZ201">
        <v>1573</v>
      </c>
      <c r="BA201">
        <v>2046</v>
      </c>
      <c r="BB201">
        <v>1204</v>
      </c>
      <c r="BC201">
        <v>389</v>
      </c>
      <c r="BD201">
        <v>1735</v>
      </c>
      <c r="BE201">
        <v>1</v>
      </c>
      <c r="BF201" t="s">
        <v>64</v>
      </c>
      <c r="BG201" t="s">
        <v>65</v>
      </c>
      <c r="BH201" t="s">
        <v>260</v>
      </c>
      <c r="BI201" s="4">
        <f xml:space="preserve"> _2025teamgamelogs[[#This Row],[FGA]] + (0.44 * _2025teamgamelogs[[#This Row],[FTA]]) + _2025teamgamelogs[[#This Row],[TOV]] - _2025teamgamelogs[[#This Row],[OREB]]</f>
        <v>105</v>
      </c>
      <c r="BJ201" s="3">
        <f>_2025teamgamelogs[[#This Row],[TOV]]/_2025teamgamelogs[[#This Row],[POSSESIONS]]</f>
        <v>8.5714285714285715E-2</v>
      </c>
      <c r="BK201" s="4">
        <f>_2025teamgamelogs[[#This Row],[PTS]]/_2025teamgamelogs[[#This Row],[POSSESIONS]]</f>
        <v>1.2</v>
      </c>
      <c r="BL201" s="4">
        <f xml:space="preserve"> 100 * _2025teamgamelogs[[#This Row],[POINTS_PER_POSSESSION]]</f>
        <v>120</v>
      </c>
      <c r="BM201" s="4">
        <f xml:space="preserve"> _2025teamgamelogs[[#This Row],[POSSESIONS]] / (_2025teamgamelogs[[#This Row],[MIN]]/48)</f>
        <v>105</v>
      </c>
      <c r="BN201" s="3">
        <f>_2025teamgamelogs[[#This Row],[PTS]] / (2 * (_2025teamgamelogs[[#This Row],[FGA]] + 0.44 * _2025teamgamelogs[[#This Row],[FTA]]))</f>
        <v>0.59433962264150941</v>
      </c>
      <c r="BO201" s="4">
        <f>VLOOKUP(_2025teamgamelogs[[#This Row],[MONTH]], LEAGUE_AVERAGES!$A$2:$B$8, 2, FALSE)</f>
        <v>110.69176807777912</v>
      </c>
      <c r="BP201" s="5">
        <f>VLOOKUP(_2025teamgamelogs[[#This Row],[TEAM_NAME]], LEAGUE_AVERAGES!$A$14:$C$43, 2, FALSE)</f>
        <v>0.36141463414634156</v>
      </c>
      <c r="BQ201" s="5">
        <f>VLOOKUP(_2025teamgamelogs[[#This Row],[TEAM_NAME]], LEAGUE_AVERAGES!$A$14:$C$43, 3, FALSE)</f>
        <v>0.37548780487804878</v>
      </c>
      <c r="BR201" s="5">
        <f>VLOOKUP(_2025teamgamelogs[[#This Row],[TEAM_NAME]], LEAGUE_AVERAGES!$F$14:$H$43, 2, FALSE)</f>
        <v>0.46404878048780479</v>
      </c>
      <c r="BS201" s="5">
        <f>VLOOKUP(_2025teamgamelogs[[#This Row],[TEAM_NAME]], LEAGUE_AVERAGES!$F$14:$H$43, 3, FALSE)</f>
        <v>0.47712195121951223</v>
      </c>
      <c r="BT201" s="5">
        <f>VLOOKUP(_2025teamgamelogs[[#This Row],[TEAM_NAME]], LEAGUE_AVERAGES!$K$14:$M$43, 2, FALSE)</f>
        <v>0.57631003599073594</v>
      </c>
      <c r="BU201" s="5">
        <f>VLOOKUP(_2025teamgamelogs[[#This Row],[TEAM_NAME]], LEAGUE_AVERAGES!$K$14:$M$43, 3, FALSE)</f>
        <v>0.59556361257988066</v>
      </c>
    </row>
    <row r="202" spans="1:73" x14ac:dyDescent="0.2">
      <c r="A202" t="s">
        <v>59</v>
      </c>
      <c r="B202">
        <v>1610612761</v>
      </c>
      <c r="C202" t="s">
        <v>95</v>
      </c>
      <c r="D202" t="s">
        <v>96</v>
      </c>
      <c r="E202">
        <v>22400166</v>
      </c>
      <c r="F202" s="1">
        <v>45600</v>
      </c>
      <c r="G202" t="s">
        <v>316</v>
      </c>
      <c r="H202" t="s">
        <v>70</v>
      </c>
      <c r="I202">
        <v>48</v>
      </c>
      <c r="J202">
        <v>47</v>
      </c>
      <c r="K202">
        <v>103</v>
      </c>
      <c r="L202">
        <v>0.45600000000000002</v>
      </c>
      <c r="M202">
        <v>13</v>
      </c>
      <c r="N202">
        <v>39</v>
      </c>
      <c r="O202">
        <v>0.33300000000000002</v>
      </c>
      <c r="P202">
        <v>12</v>
      </c>
      <c r="Q202">
        <v>18</v>
      </c>
      <c r="R202">
        <v>0.66700000000000004</v>
      </c>
      <c r="S202">
        <v>14</v>
      </c>
      <c r="T202">
        <v>27</v>
      </c>
      <c r="U202">
        <v>41</v>
      </c>
      <c r="V202">
        <v>38</v>
      </c>
      <c r="W202">
        <v>14</v>
      </c>
      <c r="X202">
        <v>12</v>
      </c>
      <c r="Y202">
        <v>3</v>
      </c>
      <c r="Z202">
        <v>10</v>
      </c>
      <c r="AA202">
        <v>27</v>
      </c>
      <c r="AB202">
        <v>21</v>
      </c>
      <c r="AC202">
        <v>119</v>
      </c>
      <c r="AD202">
        <v>-2</v>
      </c>
      <c r="AE202">
        <v>1</v>
      </c>
      <c r="AF202">
        <v>1231</v>
      </c>
      <c r="AG202">
        <v>1231</v>
      </c>
      <c r="AH202">
        <v>1231</v>
      </c>
      <c r="AI202">
        <v>121</v>
      </c>
      <c r="AJ202">
        <v>335</v>
      </c>
      <c r="AK202">
        <v>77</v>
      </c>
      <c r="AL202">
        <v>1441</v>
      </c>
      <c r="AM202">
        <v>1171</v>
      </c>
      <c r="AN202">
        <v>933</v>
      </c>
      <c r="AO202">
        <v>1468</v>
      </c>
      <c r="AP202">
        <v>1889</v>
      </c>
      <c r="AQ202">
        <v>1617</v>
      </c>
      <c r="AR202">
        <v>2105</v>
      </c>
      <c r="AS202">
        <v>466</v>
      </c>
      <c r="AT202">
        <v>2068</v>
      </c>
      <c r="AU202">
        <v>1563</v>
      </c>
      <c r="AV202">
        <v>44</v>
      </c>
      <c r="AW202">
        <v>1092</v>
      </c>
      <c r="AX202">
        <v>217</v>
      </c>
      <c r="AY202">
        <v>1712</v>
      </c>
      <c r="AZ202">
        <v>2353</v>
      </c>
      <c r="BA202">
        <v>2368</v>
      </c>
      <c r="BB202">
        <v>575</v>
      </c>
      <c r="BC202">
        <v>798</v>
      </c>
      <c r="BD202">
        <v>1286</v>
      </c>
      <c r="BE202">
        <v>1</v>
      </c>
      <c r="BF202" t="s">
        <v>71</v>
      </c>
      <c r="BG202" t="s">
        <v>65</v>
      </c>
      <c r="BH202" t="s">
        <v>260</v>
      </c>
      <c r="BI202" s="4">
        <f xml:space="preserve"> _2025teamgamelogs[[#This Row],[FGA]] + (0.44 * _2025teamgamelogs[[#This Row],[FTA]]) + _2025teamgamelogs[[#This Row],[TOV]] - _2025teamgamelogs[[#This Row],[OREB]]</f>
        <v>110.92</v>
      </c>
      <c r="BJ202" s="3">
        <f>_2025teamgamelogs[[#This Row],[TOV]]/_2025teamgamelogs[[#This Row],[POSSESIONS]]</f>
        <v>0.12621709340064913</v>
      </c>
      <c r="BK202" s="4">
        <f>_2025teamgamelogs[[#This Row],[PTS]]/_2025teamgamelogs[[#This Row],[POSSESIONS]]</f>
        <v>1.0728452939055175</v>
      </c>
      <c r="BL202" s="4">
        <f xml:space="preserve"> 100 * _2025teamgamelogs[[#This Row],[POINTS_PER_POSSESSION]]</f>
        <v>107.28452939055175</v>
      </c>
      <c r="BM202" s="4">
        <f xml:space="preserve"> _2025teamgamelogs[[#This Row],[POSSESIONS]] / (_2025teamgamelogs[[#This Row],[MIN]]/48)</f>
        <v>110.92</v>
      </c>
      <c r="BN202" s="3">
        <f>_2025teamgamelogs[[#This Row],[PTS]] / (2 * (_2025teamgamelogs[[#This Row],[FGA]] + 0.44 * _2025teamgamelogs[[#This Row],[FTA]]))</f>
        <v>0.53642264695275876</v>
      </c>
      <c r="BO202" s="4">
        <f>VLOOKUP(_2025teamgamelogs[[#This Row],[MONTH]], LEAGUE_AVERAGES!$A$2:$B$8, 2, FALSE)</f>
        <v>110.69176807777912</v>
      </c>
      <c r="BP202" s="5">
        <f>VLOOKUP(_2025teamgamelogs[[#This Row],[TEAM_NAME]], LEAGUE_AVERAGES!$A$14:$C$43, 2, FALSE)</f>
        <v>0.35443902439024388</v>
      </c>
      <c r="BQ202" s="5">
        <f>VLOOKUP(_2025teamgamelogs[[#This Row],[TEAM_NAME]], LEAGUE_AVERAGES!$A$14:$C$43, 3, FALSE)</f>
        <v>0.34512195121951217</v>
      </c>
      <c r="BR202" s="5">
        <f>VLOOKUP(_2025teamgamelogs[[#This Row],[TEAM_NAME]], LEAGUE_AVERAGES!$F$14:$H$43, 2, FALSE)</f>
        <v>0.46104878048780484</v>
      </c>
      <c r="BS202" s="5">
        <f>VLOOKUP(_2025teamgamelogs[[#This Row],[TEAM_NAME]], LEAGUE_AVERAGES!$F$14:$H$43, 3, FALSE)</f>
        <v>0.45834146341463411</v>
      </c>
      <c r="BT202" s="5">
        <f>VLOOKUP(_2025teamgamelogs[[#This Row],[TEAM_NAME]], LEAGUE_AVERAGES!$K$14:$M$43, 2, FALSE)</f>
        <v>0.55942918094792793</v>
      </c>
      <c r="BU202" s="5">
        <f>VLOOKUP(_2025teamgamelogs[[#This Row],[TEAM_NAME]], LEAGUE_AVERAGES!$K$14:$M$43, 3, FALSE)</f>
        <v>0.54979583097447959</v>
      </c>
    </row>
    <row r="203" spans="1:73" x14ac:dyDescent="0.2">
      <c r="A203" t="s">
        <v>59</v>
      </c>
      <c r="B203">
        <v>1610612748</v>
      </c>
      <c r="C203" t="s">
        <v>101</v>
      </c>
      <c r="D203" t="s">
        <v>102</v>
      </c>
      <c r="E203">
        <v>22400159</v>
      </c>
      <c r="F203" s="1">
        <v>45600</v>
      </c>
      <c r="G203" t="s">
        <v>317</v>
      </c>
      <c r="H203" t="s">
        <v>70</v>
      </c>
      <c r="I203">
        <v>48</v>
      </c>
      <c r="J203">
        <v>37</v>
      </c>
      <c r="K203">
        <v>85</v>
      </c>
      <c r="L203">
        <v>0.435</v>
      </c>
      <c r="M203">
        <v>15</v>
      </c>
      <c r="N203">
        <v>36</v>
      </c>
      <c r="O203">
        <v>0.41699999999999998</v>
      </c>
      <c r="P203">
        <v>21</v>
      </c>
      <c r="Q203">
        <v>30</v>
      </c>
      <c r="R203">
        <v>0.7</v>
      </c>
      <c r="S203">
        <v>8</v>
      </c>
      <c r="T203">
        <v>28</v>
      </c>
      <c r="U203">
        <v>36</v>
      </c>
      <c r="V203">
        <v>24</v>
      </c>
      <c r="W203">
        <v>11</v>
      </c>
      <c r="X203">
        <v>9</v>
      </c>
      <c r="Y203">
        <v>6</v>
      </c>
      <c r="Z203">
        <v>4</v>
      </c>
      <c r="AA203">
        <v>15</v>
      </c>
      <c r="AB203">
        <v>28</v>
      </c>
      <c r="AC203">
        <v>110</v>
      </c>
      <c r="AD203">
        <v>-1</v>
      </c>
      <c r="AE203">
        <v>1</v>
      </c>
      <c r="AF203">
        <v>1231</v>
      </c>
      <c r="AG203">
        <v>1231</v>
      </c>
      <c r="AH203">
        <v>1231</v>
      </c>
      <c r="AI203">
        <v>121</v>
      </c>
      <c r="AJ203">
        <v>1946</v>
      </c>
      <c r="AK203">
        <v>1709</v>
      </c>
      <c r="AL203">
        <v>1773</v>
      </c>
      <c r="AM203">
        <v>733</v>
      </c>
      <c r="AN203">
        <v>1366</v>
      </c>
      <c r="AO203">
        <v>565</v>
      </c>
      <c r="AP203">
        <v>506</v>
      </c>
      <c r="AQ203">
        <v>259</v>
      </c>
      <c r="AR203">
        <v>1932</v>
      </c>
      <c r="AS203">
        <v>1800</v>
      </c>
      <c r="AT203">
        <v>1951</v>
      </c>
      <c r="AU203">
        <v>2164</v>
      </c>
      <c r="AV203">
        <v>1570</v>
      </c>
      <c r="AW203">
        <v>429</v>
      </c>
      <c r="AX203">
        <v>797</v>
      </c>
      <c r="AY203">
        <v>560</v>
      </c>
      <c r="AZ203">
        <v>750</v>
      </c>
      <c r="BA203">
        <v>398</v>
      </c>
      <c r="BB203">
        <v>40</v>
      </c>
      <c r="BC203">
        <v>1479</v>
      </c>
      <c r="BD203">
        <v>1231</v>
      </c>
      <c r="BE203">
        <v>1</v>
      </c>
      <c r="BF203" t="s">
        <v>64</v>
      </c>
      <c r="BG203" t="s">
        <v>65</v>
      </c>
      <c r="BH203" t="s">
        <v>260</v>
      </c>
      <c r="BI203" s="4">
        <f xml:space="preserve"> _2025teamgamelogs[[#This Row],[FGA]] + (0.44 * _2025teamgamelogs[[#This Row],[FTA]]) + _2025teamgamelogs[[#This Row],[TOV]] - _2025teamgamelogs[[#This Row],[OREB]]</f>
        <v>101.2</v>
      </c>
      <c r="BJ203" s="3">
        <f>_2025teamgamelogs[[#This Row],[TOV]]/_2025teamgamelogs[[#This Row],[POSSESIONS]]</f>
        <v>0.10869565217391304</v>
      </c>
      <c r="BK203" s="4">
        <f>_2025teamgamelogs[[#This Row],[PTS]]/_2025teamgamelogs[[#This Row],[POSSESIONS]]</f>
        <v>1.0869565217391304</v>
      </c>
      <c r="BL203" s="4">
        <f xml:space="preserve"> 100 * _2025teamgamelogs[[#This Row],[POINTS_PER_POSSESSION]]</f>
        <v>108.69565217391303</v>
      </c>
      <c r="BM203" s="4">
        <f xml:space="preserve"> _2025teamgamelogs[[#This Row],[POSSESIONS]] / (_2025teamgamelogs[[#This Row],[MIN]]/48)</f>
        <v>101.2</v>
      </c>
      <c r="BN203" s="3">
        <f>_2025teamgamelogs[[#This Row],[PTS]] / (2 * (_2025teamgamelogs[[#This Row],[FGA]] + 0.44 * _2025teamgamelogs[[#This Row],[FTA]]))</f>
        <v>0.56008146639511203</v>
      </c>
      <c r="BO203" s="4">
        <f>VLOOKUP(_2025teamgamelogs[[#This Row],[MONTH]], LEAGUE_AVERAGES!$A$2:$B$8, 2, FALSE)</f>
        <v>110.69176807777912</v>
      </c>
      <c r="BP203" s="5">
        <f>VLOOKUP(_2025teamgamelogs[[#This Row],[TEAM_NAME]], LEAGUE_AVERAGES!$A$14:$C$43, 2, FALSE)</f>
        <v>0.38887804878048787</v>
      </c>
      <c r="BQ203" s="5">
        <f>VLOOKUP(_2025teamgamelogs[[#This Row],[TEAM_NAME]], LEAGUE_AVERAGES!$A$14:$C$43, 3, FALSE)</f>
        <v>0.35180487804878063</v>
      </c>
      <c r="BR203" s="5">
        <f>VLOOKUP(_2025teamgamelogs[[#This Row],[TEAM_NAME]], LEAGUE_AVERAGES!$F$14:$H$43, 2, FALSE)</f>
        <v>0.48178048780487814</v>
      </c>
      <c r="BS203" s="5">
        <f>VLOOKUP(_2025teamgamelogs[[#This Row],[TEAM_NAME]], LEAGUE_AVERAGES!$F$14:$H$43, 3, FALSE)</f>
        <v>0.44997560975609752</v>
      </c>
      <c r="BT203" s="5">
        <f>VLOOKUP(_2025teamgamelogs[[#This Row],[TEAM_NAME]], LEAGUE_AVERAGES!$K$14:$M$43, 2, FALSE)</f>
        <v>0.59307433364150897</v>
      </c>
      <c r="BU203" s="5">
        <f>VLOOKUP(_2025teamgamelogs[[#This Row],[TEAM_NAME]], LEAGUE_AVERAGES!$K$14:$M$43, 3, FALSE)</f>
        <v>0.56311679796954139</v>
      </c>
    </row>
    <row r="204" spans="1:73" x14ac:dyDescent="0.2">
      <c r="A204" t="s">
        <v>59</v>
      </c>
      <c r="B204">
        <v>1610612759</v>
      </c>
      <c r="C204" t="s">
        <v>145</v>
      </c>
      <c r="D204" t="s">
        <v>146</v>
      </c>
      <c r="E204">
        <v>22400168</v>
      </c>
      <c r="F204" s="1">
        <v>45600</v>
      </c>
      <c r="G204" t="s">
        <v>318</v>
      </c>
      <c r="H204" t="s">
        <v>70</v>
      </c>
      <c r="I204">
        <v>48</v>
      </c>
      <c r="J204">
        <v>38</v>
      </c>
      <c r="K204">
        <v>86</v>
      </c>
      <c r="L204">
        <v>0.442</v>
      </c>
      <c r="M204">
        <v>11</v>
      </c>
      <c r="N204">
        <v>41</v>
      </c>
      <c r="O204">
        <v>0.26800000000000002</v>
      </c>
      <c r="P204">
        <v>17</v>
      </c>
      <c r="Q204">
        <v>19</v>
      </c>
      <c r="R204">
        <v>0.89500000000000002</v>
      </c>
      <c r="S204">
        <v>12</v>
      </c>
      <c r="T204">
        <v>33</v>
      </c>
      <c r="U204">
        <v>45</v>
      </c>
      <c r="V204">
        <v>22</v>
      </c>
      <c r="W204">
        <v>14</v>
      </c>
      <c r="X204">
        <v>9</v>
      </c>
      <c r="Y204">
        <v>10</v>
      </c>
      <c r="Z204">
        <v>7</v>
      </c>
      <c r="AA204">
        <v>16</v>
      </c>
      <c r="AB204">
        <v>21</v>
      </c>
      <c r="AC204">
        <v>104</v>
      </c>
      <c r="AD204">
        <v>-9</v>
      </c>
      <c r="AE204">
        <v>1</v>
      </c>
      <c r="AF204">
        <v>1231</v>
      </c>
      <c r="AG204">
        <v>1231</v>
      </c>
      <c r="AH204">
        <v>1231</v>
      </c>
      <c r="AI204">
        <v>121</v>
      </c>
      <c r="AJ204">
        <v>1796</v>
      </c>
      <c r="AK204">
        <v>1580</v>
      </c>
      <c r="AL204">
        <v>1681</v>
      </c>
      <c r="AM204">
        <v>1661</v>
      </c>
      <c r="AN204">
        <v>681</v>
      </c>
      <c r="AO204">
        <v>2147</v>
      </c>
      <c r="AP204">
        <v>1052</v>
      </c>
      <c r="AQ204">
        <v>1458</v>
      </c>
      <c r="AR204">
        <v>284</v>
      </c>
      <c r="AS204">
        <v>848</v>
      </c>
      <c r="AT204">
        <v>1131</v>
      </c>
      <c r="AU204">
        <v>976</v>
      </c>
      <c r="AV204">
        <v>1909</v>
      </c>
      <c r="AW204">
        <v>1092</v>
      </c>
      <c r="AX204">
        <v>797</v>
      </c>
      <c r="AY204">
        <v>57</v>
      </c>
      <c r="AZ204">
        <v>1902</v>
      </c>
      <c r="BA204">
        <v>570</v>
      </c>
      <c r="BB204">
        <v>575</v>
      </c>
      <c r="BC204">
        <v>1870</v>
      </c>
      <c r="BD204">
        <v>1735</v>
      </c>
      <c r="BE204">
        <v>1</v>
      </c>
      <c r="BF204" t="s">
        <v>71</v>
      </c>
      <c r="BG204" t="s">
        <v>65</v>
      </c>
      <c r="BH204" t="s">
        <v>260</v>
      </c>
      <c r="BI204" s="4">
        <f xml:space="preserve"> _2025teamgamelogs[[#This Row],[FGA]] + (0.44 * _2025teamgamelogs[[#This Row],[FTA]]) + _2025teamgamelogs[[#This Row],[TOV]] - _2025teamgamelogs[[#This Row],[OREB]]</f>
        <v>96.36</v>
      </c>
      <c r="BJ204" s="3">
        <f>_2025teamgamelogs[[#This Row],[TOV]]/_2025teamgamelogs[[#This Row],[POSSESIONS]]</f>
        <v>0.14528850145288502</v>
      </c>
      <c r="BK204" s="4">
        <f>_2025teamgamelogs[[#This Row],[PTS]]/_2025teamgamelogs[[#This Row],[POSSESIONS]]</f>
        <v>1.0792860107928601</v>
      </c>
      <c r="BL204" s="4">
        <f xml:space="preserve"> 100 * _2025teamgamelogs[[#This Row],[POINTS_PER_POSSESSION]]</f>
        <v>107.92860107928601</v>
      </c>
      <c r="BM204" s="4">
        <f xml:space="preserve"> _2025teamgamelogs[[#This Row],[POSSESIONS]] / (_2025teamgamelogs[[#This Row],[MIN]]/48)</f>
        <v>96.36</v>
      </c>
      <c r="BN204" s="3">
        <f>_2025teamgamelogs[[#This Row],[PTS]] / (2 * (_2025teamgamelogs[[#This Row],[FGA]] + 0.44 * _2025teamgamelogs[[#This Row],[FTA]]))</f>
        <v>0.55108096651123362</v>
      </c>
      <c r="BO204" s="4">
        <f>VLOOKUP(_2025teamgamelogs[[#This Row],[MONTH]], LEAGUE_AVERAGES!$A$2:$B$8, 2, FALSE)</f>
        <v>110.69176807777912</v>
      </c>
      <c r="BP204" s="5">
        <f>VLOOKUP(_2025teamgamelogs[[#This Row],[TEAM_NAME]], LEAGUE_AVERAGES!$A$14:$C$43, 2, FALSE)</f>
        <v>0.36502500000000004</v>
      </c>
      <c r="BQ204" s="5">
        <f>VLOOKUP(_2025teamgamelogs[[#This Row],[TEAM_NAME]], LEAGUE_AVERAGES!$A$14:$C$43, 3, FALSE)</f>
        <v>0.35016666666666663</v>
      </c>
      <c r="BR204" s="5">
        <f>VLOOKUP(_2025teamgamelogs[[#This Row],[TEAM_NAME]], LEAGUE_AVERAGES!$F$14:$H$43, 2, FALSE)</f>
        <v>0.47877500000000017</v>
      </c>
      <c r="BS204" s="5">
        <f>VLOOKUP(_2025teamgamelogs[[#This Row],[TEAM_NAME]], LEAGUE_AVERAGES!$F$14:$H$43, 3, FALSE)</f>
        <v>0.45407142857142868</v>
      </c>
      <c r="BT204" s="5">
        <f>VLOOKUP(_2025teamgamelogs[[#This Row],[TEAM_NAME]], LEAGUE_AVERAGES!$K$14:$M$43, 2, FALSE)</f>
        <v>0.59112459331758582</v>
      </c>
      <c r="BU204" s="5">
        <f>VLOOKUP(_2025teamgamelogs[[#This Row],[TEAM_NAME]], LEAGUE_AVERAGES!$K$14:$M$43, 3, FALSE)</f>
        <v>0.56254759440180246</v>
      </c>
    </row>
    <row r="205" spans="1:73" x14ac:dyDescent="0.2">
      <c r="A205" t="s">
        <v>59</v>
      </c>
      <c r="B205">
        <v>1610612762</v>
      </c>
      <c r="C205" t="s">
        <v>125</v>
      </c>
      <c r="D205" t="s">
        <v>126</v>
      </c>
      <c r="E205">
        <v>22400160</v>
      </c>
      <c r="F205" s="1">
        <v>45600</v>
      </c>
      <c r="G205" t="s">
        <v>319</v>
      </c>
      <c r="H205" t="s">
        <v>63</v>
      </c>
      <c r="I205">
        <v>48</v>
      </c>
      <c r="J205">
        <v>48</v>
      </c>
      <c r="K205">
        <v>89</v>
      </c>
      <c r="L205">
        <v>0.53900000000000003</v>
      </c>
      <c r="M205">
        <v>16</v>
      </c>
      <c r="N205">
        <v>36</v>
      </c>
      <c r="O205">
        <v>0.44400000000000001</v>
      </c>
      <c r="P205">
        <v>23</v>
      </c>
      <c r="Q205">
        <v>30</v>
      </c>
      <c r="R205">
        <v>0.76700000000000002</v>
      </c>
      <c r="S205">
        <v>12</v>
      </c>
      <c r="T205">
        <v>37</v>
      </c>
      <c r="U205">
        <v>49</v>
      </c>
      <c r="V205">
        <v>35</v>
      </c>
      <c r="W205">
        <v>13</v>
      </c>
      <c r="X205">
        <v>3</v>
      </c>
      <c r="Y205">
        <v>6</v>
      </c>
      <c r="Z205">
        <v>7</v>
      </c>
      <c r="AA205">
        <v>18</v>
      </c>
      <c r="AB205">
        <v>23</v>
      </c>
      <c r="AC205">
        <v>135</v>
      </c>
      <c r="AD205">
        <v>9</v>
      </c>
      <c r="AE205">
        <v>1</v>
      </c>
      <c r="AF205">
        <v>1</v>
      </c>
      <c r="AG205">
        <v>1</v>
      </c>
      <c r="AH205">
        <v>1</v>
      </c>
      <c r="AI205">
        <v>121</v>
      </c>
      <c r="AJ205">
        <v>242</v>
      </c>
      <c r="AK205">
        <v>1176</v>
      </c>
      <c r="AL205">
        <v>235</v>
      </c>
      <c r="AM205">
        <v>567</v>
      </c>
      <c r="AN205">
        <v>1366</v>
      </c>
      <c r="AO205">
        <v>359</v>
      </c>
      <c r="AP205">
        <v>314</v>
      </c>
      <c r="AQ205">
        <v>259</v>
      </c>
      <c r="AR205">
        <v>1428</v>
      </c>
      <c r="AS205">
        <v>848</v>
      </c>
      <c r="AT205">
        <v>489</v>
      </c>
      <c r="AU205">
        <v>505</v>
      </c>
      <c r="AV205">
        <v>132</v>
      </c>
      <c r="AW205">
        <v>850</v>
      </c>
      <c r="AX205">
        <v>2344</v>
      </c>
      <c r="AY205">
        <v>560</v>
      </c>
      <c r="AZ205">
        <v>1902</v>
      </c>
      <c r="BA205">
        <v>1018</v>
      </c>
      <c r="BB205">
        <v>300</v>
      </c>
      <c r="BC205">
        <v>110</v>
      </c>
      <c r="BD205">
        <v>672</v>
      </c>
      <c r="BE205">
        <v>1</v>
      </c>
      <c r="BF205" t="s">
        <v>71</v>
      </c>
      <c r="BG205" t="s">
        <v>65</v>
      </c>
      <c r="BH205" t="s">
        <v>260</v>
      </c>
      <c r="BI205" s="4">
        <f xml:space="preserve"> _2025teamgamelogs[[#This Row],[FGA]] + (0.44 * _2025teamgamelogs[[#This Row],[FTA]]) + _2025teamgamelogs[[#This Row],[TOV]] - _2025teamgamelogs[[#This Row],[OREB]]</f>
        <v>103.2</v>
      </c>
      <c r="BJ205" s="3">
        <f>_2025teamgamelogs[[#This Row],[TOV]]/_2025teamgamelogs[[#This Row],[POSSESIONS]]</f>
        <v>0.12596899224806202</v>
      </c>
      <c r="BK205" s="4">
        <f>_2025teamgamelogs[[#This Row],[PTS]]/_2025teamgamelogs[[#This Row],[POSSESIONS]]</f>
        <v>1.3081395348837208</v>
      </c>
      <c r="BL205" s="4">
        <f xml:space="preserve"> 100 * _2025teamgamelogs[[#This Row],[POINTS_PER_POSSESSION]]</f>
        <v>130.81395348837208</v>
      </c>
      <c r="BM205" s="4">
        <f xml:space="preserve"> _2025teamgamelogs[[#This Row],[POSSESIONS]] / (_2025teamgamelogs[[#This Row],[MIN]]/48)</f>
        <v>103.2</v>
      </c>
      <c r="BN205" s="3">
        <f>_2025teamgamelogs[[#This Row],[PTS]] / (2 * (_2025teamgamelogs[[#This Row],[FGA]] + 0.44 * _2025teamgamelogs[[#This Row],[FTA]]))</f>
        <v>0.66046966731898238</v>
      </c>
      <c r="BO205" s="4">
        <f>VLOOKUP(_2025teamgamelogs[[#This Row],[MONTH]], LEAGUE_AVERAGES!$A$2:$B$8, 2, FALSE)</f>
        <v>110.69176807777912</v>
      </c>
      <c r="BP205" s="5">
        <f>VLOOKUP(_2025teamgamelogs[[#This Row],[TEAM_NAME]], LEAGUE_AVERAGES!$A$14:$C$43, 2, FALSE)</f>
        <v>0.36446341463414633</v>
      </c>
      <c r="BQ205" s="5">
        <f>VLOOKUP(_2025teamgamelogs[[#This Row],[TEAM_NAME]], LEAGUE_AVERAGES!$A$14:$C$43, 3, FALSE)</f>
        <v>0.3413170731707319</v>
      </c>
      <c r="BR205" s="5">
        <f>VLOOKUP(_2025teamgamelogs[[#This Row],[TEAM_NAME]], LEAGUE_AVERAGES!$F$14:$H$43, 2, FALSE)</f>
        <v>0.4583902439024391</v>
      </c>
      <c r="BS205" s="5">
        <f>VLOOKUP(_2025teamgamelogs[[#This Row],[TEAM_NAME]], LEAGUE_AVERAGES!$F$14:$H$43, 3, FALSE)</f>
        <v>0.45390243902439031</v>
      </c>
      <c r="BT205" s="5">
        <f>VLOOKUP(_2025teamgamelogs[[#This Row],[TEAM_NAME]], LEAGUE_AVERAGES!$K$14:$M$43, 2, FALSE)</f>
        <v>0.57104853563970659</v>
      </c>
      <c r="BU205" s="5">
        <f>VLOOKUP(_2025teamgamelogs[[#This Row],[TEAM_NAME]], LEAGUE_AVERAGES!$K$14:$M$43, 3, FALSE)</f>
        <v>0.56826296147062372</v>
      </c>
    </row>
    <row r="206" spans="1:73" x14ac:dyDescent="0.2">
      <c r="A206" t="s">
        <v>59</v>
      </c>
      <c r="B206">
        <v>1610612764</v>
      </c>
      <c r="C206" t="s">
        <v>148</v>
      </c>
      <c r="D206" t="s">
        <v>149</v>
      </c>
      <c r="E206">
        <v>22400155</v>
      </c>
      <c r="F206" s="1">
        <v>45600</v>
      </c>
      <c r="G206" t="s">
        <v>320</v>
      </c>
      <c r="H206" t="s">
        <v>70</v>
      </c>
      <c r="I206">
        <v>48</v>
      </c>
      <c r="J206">
        <v>42</v>
      </c>
      <c r="K206">
        <v>96</v>
      </c>
      <c r="L206">
        <v>0.438</v>
      </c>
      <c r="M206">
        <v>10</v>
      </c>
      <c r="N206">
        <v>43</v>
      </c>
      <c r="O206">
        <v>0.23300000000000001</v>
      </c>
      <c r="P206">
        <v>18</v>
      </c>
      <c r="Q206">
        <v>21</v>
      </c>
      <c r="R206">
        <v>0.85699999999999998</v>
      </c>
      <c r="S206">
        <v>8</v>
      </c>
      <c r="T206">
        <v>39</v>
      </c>
      <c r="U206">
        <v>47</v>
      </c>
      <c r="V206">
        <v>29</v>
      </c>
      <c r="W206">
        <v>10</v>
      </c>
      <c r="X206">
        <v>4</v>
      </c>
      <c r="Y206">
        <v>8</v>
      </c>
      <c r="Z206">
        <v>7</v>
      </c>
      <c r="AA206">
        <v>23</v>
      </c>
      <c r="AB206">
        <v>20</v>
      </c>
      <c r="AC206">
        <v>112</v>
      </c>
      <c r="AD206">
        <v>-13</v>
      </c>
      <c r="AE206">
        <v>1</v>
      </c>
      <c r="AF206">
        <v>1231</v>
      </c>
      <c r="AG206">
        <v>1231</v>
      </c>
      <c r="AH206">
        <v>1231</v>
      </c>
      <c r="AI206">
        <v>121</v>
      </c>
      <c r="AJ206">
        <v>1068</v>
      </c>
      <c r="AK206">
        <v>392</v>
      </c>
      <c r="AL206">
        <v>1741</v>
      </c>
      <c r="AM206">
        <v>1891</v>
      </c>
      <c r="AN206">
        <v>471</v>
      </c>
      <c r="AO206">
        <v>2335</v>
      </c>
      <c r="AP206">
        <v>889</v>
      </c>
      <c r="AQ206">
        <v>1164</v>
      </c>
      <c r="AR206">
        <v>515</v>
      </c>
      <c r="AS206">
        <v>1800</v>
      </c>
      <c r="AT206">
        <v>277</v>
      </c>
      <c r="AU206">
        <v>705</v>
      </c>
      <c r="AV206">
        <v>687</v>
      </c>
      <c r="AW206">
        <v>264</v>
      </c>
      <c r="AX206">
        <v>2190</v>
      </c>
      <c r="AY206">
        <v>187</v>
      </c>
      <c r="AZ206">
        <v>1902</v>
      </c>
      <c r="BA206">
        <v>2046</v>
      </c>
      <c r="BB206">
        <v>767</v>
      </c>
      <c r="BC206">
        <v>1331</v>
      </c>
      <c r="BD206">
        <v>1945</v>
      </c>
      <c r="BE206">
        <v>1</v>
      </c>
      <c r="BF206" t="s">
        <v>64</v>
      </c>
      <c r="BG206" t="s">
        <v>65</v>
      </c>
      <c r="BH206" t="s">
        <v>260</v>
      </c>
      <c r="BI206" s="4">
        <f xml:space="preserve"> _2025teamgamelogs[[#This Row],[FGA]] + (0.44 * _2025teamgamelogs[[#This Row],[FTA]]) + _2025teamgamelogs[[#This Row],[TOV]] - _2025teamgamelogs[[#This Row],[OREB]]</f>
        <v>107.24</v>
      </c>
      <c r="BJ206" s="3">
        <f>_2025teamgamelogs[[#This Row],[TOV]]/_2025teamgamelogs[[#This Row],[POSSESIONS]]</f>
        <v>9.3248787765759053E-2</v>
      </c>
      <c r="BK206" s="4">
        <f>_2025teamgamelogs[[#This Row],[PTS]]/_2025teamgamelogs[[#This Row],[POSSESIONS]]</f>
        <v>1.0443864229765014</v>
      </c>
      <c r="BL206" s="4">
        <f xml:space="preserve"> 100 * _2025teamgamelogs[[#This Row],[POINTS_PER_POSSESSION]]</f>
        <v>104.43864229765015</v>
      </c>
      <c r="BM206" s="4">
        <f xml:space="preserve"> _2025teamgamelogs[[#This Row],[POSSESIONS]] / (_2025teamgamelogs[[#This Row],[MIN]]/48)</f>
        <v>107.24</v>
      </c>
      <c r="BN206" s="3">
        <f>_2025teamgamelogs[[#This Row],[PTS]] / (2 * (_2025teamgamelogs[[#This Row],[FGA]] + 0.44 * _2025teamgamelogs[[#This Row],[FTA]]))</f>
        <v>0.53211706575446605</v>
      </c>
      <c r="BO206" s="4">
        <f>VLOOKUP(_2025teamgamelogs[[#This Row],[MONTH]], LEAGUE_AVERAGES!$A$2:$B$8, 2, FALSE)</f>
        <v>110.69176807777912</v>
      </c>
      <c r="BP206" s="5">
        <f>VLOOKUP(_2025teamgamelogs[[#This Row],[TEAM_NAME]], LEAGUE_AVERAGES!$A$14:$C$43, 2, FALSE)</f>
        <v>0.32842499999999997</v>
      </c>
      <c r="BQ206" s="5">
        <f>VLOOKUP(_2025teamgamelogs[[#This Row],[TEAM_NAME]], LEAGUE_AVERAGES!$A$14:$C$43, 3, FALSE)</f>
        <v>0.33730952380952384</v>
      </c>
      <c r="BR206" s="5">
        <f>VLOOKUP(_2025teamgamelogs[[#This Row],[TEAM_NAME]], LEAGUE_AVERAGES!$F$14:$H$43, 2, FALSE)</f>
        <v>0.44209999999999994</v>
      </c>
      <c r="BS206" s="5">
        <f>VLOOKUP(_2025teamgamelogs[[#This Row],[TEAM_NAME]], LEAGUE_AVERAGES!$F$14:$H$43, 3, FALSE)</f>
        <v>0.4362619047619048</v>
      </c>
      <c r="BT206" s="5">
        <f>VLOOKUP(_2025teamgamelogs[[#This Row],[TEAM_NAME]], LEAGUE_AVERAGES!$K$14:$M$43, 2, FALSE)</f>
        <v>0.55099578881797462</v>
      </c>
      <c r="BU206" s="5">
        <f>VLOOKUP(_2025teamgamelogs[[#This Row],[TEAM_NAME]], LEAGUE_AVERAGES!$K$14:$M$43, 3, FALSE)</f>
        <v>0.54201342555394594</v>
      </c>
    </row>
    <row r="207" spans="1:73" x14ac:dyDescent="0.2">
      <c r="A207" t="s">
        <v>59</v>
      </c>
      <c r="B207">
        <v>1610612752</v>
      </c>
      <c r="C207" t="s">
        <v>67</v>
      </c>
      <c r="D207" t="s">
        <v>68</v>
      </c>
      <c r="E207">
        <v>22400161</v>
      </c>
      <c r="F207" s="1">
        <v>45600</v>
      </c>
      <c r="G207" t="s">
        <v>321</v>
      </c>
      <c r="H207" t="s">
        <v>70</v>
      </c>
      <c r="I207">
        <v>48</v>
      </c>
      <c r="J207">
        <v>34</v>
      </c>
      <c r="K207">
        <v>88</v>
      </c>
      <c r="L207">
        <v>0.38600000000000001</v>
      </c>
      <c r="M207">
        <v>11</v>
      </c>
      <c r="N207">
        <v>28</v>
      </c>
      <c r="O207">
        <v>0.39300000000000002</v>
      </c>
      <c r="P207">
        <v>18</v>
      </c>
      <c r="Q207">
        <v>21</v>
      </c>
      <c r="R207">
        <v>0.85699999999999998</v>
      </c>
      <c r="S207">
        <v>13</v>
      </c>
      <c r="T207">
        <v>26</v>
      </c>
      <c r="U207">
        <v>39</v>
      </c>
      <c r="V207">
        <v>20</v>
      </c>
      <c r="W207">
        <v>10</v>
      </c>
      <c r="X207">
        <v>6</v>
      </c>
      <c r="Y207">
        <v>4</v>
      </c>
      <c r="Z207">
        <v>6</v>
      </c>
      <c r="AA207">
        <v>18</v>
      </c>
      <c r="AB207">
        <v>20</v>
      </c>
      <c r="AC207">
        <v>97</v>
      </c>
      <c r="AD207">
        <v>-12</v>
      </c>
      <c r="AE207">
        <v>1</v>
      </c>
      <c r="AF207">
        <v>1231</v>
      </c>
      <c r="AG207">
        <v>1231</v>
      </c>
      <c r="AH207">
        <v>1231</v>
      </c>
      <c r="AI207">
        <v>121</v>
      </c>
      <c r="AJ207">
        <v>2258</v>
      </c>
      <c r="AK207">
        <v>1314</v>
      </c>
      <c r="AL207">
        <v>2311</v>
      </c>
      <c r="AM207">
        <v>1661</v>
      </c>
      <c r="AN207">
        <v>2228</v>
      </c>
      <c r="AO207">
        <v>824</v>
      </c>
      <c r="AP207">
        <v>889</v>
      </c>
      <c r="AQ207">
        <v>1164</v>
      </c>
      <c r="AR207">
        <v>515</v>
      </c>
      <c r="AS207">
        <v>652</v>
      </c>
      <c r="AT207">
        <v>2171</v>
      </c>
      <c r="AU207">
        <v>1833</v>
      </c>
      <c r="AV207">
        <v>2163</v>
      </c>
      <c r="AW207">
        <v>264</v>
      </c>
      <c r="AX207">
        <v>1702</v>
      </c>
      <c r="AY207">
        <v>1274</v>
      </c>
      <c r="AZ207">
        <v>1573</v>
      </c>
      <c r="BA207">
        <v>1018</v>
      </c>
      <c r="BB207">
        <v>767</v>
      </c>
      <c r="BC207">
        <v>2224</v>
      </c>
      <c r="BD207">
        <v>1899</v>
      </c>
      <c r="BE207">
        <v>1</v>
      </c>
      <c r="BF207" t="s">
        <v>71</v>
      </c>
      <c r="BG207" t="s">
        <v>65</v>
      </c>
      <c r="BH207" t="s">
        <v>260</v>
      </c>
      <c r="BI207" s="4">
        <f xml:space="preserve"> _2025teamgamelogs[[#This Row],[FGA]] + (0.44 * _2025teamgamelogs[[#This Row],[FTA]]) + _2025teamgamelogs[[#This Row],[TOV]] - _2025teamgamelogs[[#This Row],[OREB]]</f>
        <v>94.24</v>
      </c>
      <c r="BJ207" s="3">
        <f>_2025teamgamelogs[[#This Row],[TOV]]/_2025teamgamelogs[[#This Row],[POSSESIONS]]</f>
        <v>0.10611205432937182</v>
      </c>
      <c r="BK207" s="4">
        <f>_2025teamgamelogs[[#This Row],[PTS]]/_2025teamgamelogs[[#This Row],[POSSESIONS]]</f>
        <v>1.0292869269949068</v>
      </c>
      <c r="BL207" s="4">
        <f xml:space="preserve"> 100 * _2025teamgamelogs[[#This Row],[POINTS_PER_POSSESSION]]</f>
        <v>102.92869269949068</v>
      </c>
      <c r="BM207" s="4">
        <f xml:space="preserve"> _2025teamgamelogs[[#This Row],[POSSESIONS]] / (_2025teamgamelogs[[#This Row],[MIN]]/48)</f>
        <v>94.24</v>
      </c>
      <c r="BN207" s="3">
        <f>_2025teamgamelogs[[#This Row],[PTS]] / (2 * (_2025teamgamelogs[[#This Row],[FGA]] + 0.44 * _2025teamgamelogs[[#This Row],[FTA]]))</f>
        <v>0.49876593994241053</v>
      </c>
      <c r="BO207" s="4">
        <f>VLOOKUP(_2025teamgamelogs[[#This Row],[MONTH]], LEAGUE_AVERAGES!$A$2:$B$8, 2, FALSE)</f>
        <v>110.69176807777912</v>
      </c>
      <c r="BP207" s="5">
        <f>VLOOKUP(_2025teamgamelogs[[#This Row],[TEAM_NAME]], LEAGUE_AVERAGES!$A$14:$C$43, 2, FALSE)</f>
        <v>0.370219512195122</v>
      </c>
      <c r="BQ207" s="5">
        <f>VLOOKUP(_2025teamgamelogs[[#This Row],[TEAM_NAME]], LEAGUE_AVERAGES!$A$14:$C$43, 3, FALSE)</f>
        <v>0.36224390243902438</v>
      </c>
      <c r="BR207" s="5">
        <f>VLOOKUP(_2025teamgamelogs[[#This Row],[TEAM_NAME]], LEAGUE_AVERAGES!$F$14:$H$43, 2, FALSE)</f>
        <v>0.49358536585365859</v>
      </c>
      <c r="BS207" s="5">
        <f>VLOOKUP(_2025teamgamelogs[[#This Row],[TEAM_NAME]], LEAGUE_AVERAGES!$F$14:$H$43, 3, FALSE)</f>
        <v>0.47975609756097559</v>
      </c>
      <c r="BT207" s="5">
        <f>VLOOKUP(_2025teamgamelogs[[#This Row],[TEAM_NAME]], LEAGUE_AVERAGES!$K$14:$M$43, 2, FALSE)</f>
        <v>0.59525043511857889</v>
      </c>
      <c r="BU207" s="5">
        <f>VLOOKUP(_2025teamgamelogs[[#This Row],[TEAM_NAME]], LEAGUE_AVERAGES!$K$14:$M$43, 3, FALSE)</f>
        <v>0.58413739951743537</v>
      </c>
    </row>
    <row r="208" spans="1:73" x14ac:dyDescent="0.2">
      <c r="A208" t="s">
        <v>59</v>
      </c>
      <c r="B208">
        <v>1610612766</v>
      </c>
      <c r="C208" t="s">
        <v>122</v>
      </c>
      <c r="D208" t="s">
        <v>123</v>
      </c>
      <c r="E208">
        <v>22400162</v>
      </c>
      <c r="F208" s="1">
        <v>45600</v>
      </c>
      <c r="G208" t="s">
        <v>322</v>
      </c>
      <c r="H208" t="s">
        <v>70</v>
      </c>
      <c r="I208">
        <v>48</v>
      </c>
      <c r="J208">
        <v>35</v>
      </c>
      <c r="K208">
        <v>88</v>
      </c>
      <c r="L208">
        <v>0.39800000000000002</v>
      </c>
      <c r="M208">
        <v>10</v>
      </c>
      <c r="N208">
        <v>42</v>
      </c>
      <c r="O208">
        <v>0.23799999999999999</v>
      </c>
      <c r="P208">
        <v>13</v>
      </c>
      <c r="Q208">
        <v>16</v>
      </c>
      <c r="R208">
        <v>0.81299999999999994</v>
      </c>
      <c r="S208">
        <v>9</v>
      </c>
      <c r="T208">
        <v>29</v>
      </c>
      <c r="U208">
        <v>38</v>
      </c>
      <c r="V208">
        <v>19</v>
      </c>
      <c r="W208">
        <v>14</v>
      </c>
      <c r="X208">
        <v>10</v>
      </c>
      <c r="Y208">
        <v>1</v>
      </c>
      <c r="Z208">
        <v>8</v>
      </c>
      <c r="AA208">
        <v>22</v>
      </c>
      <c r="AB208">
        <v>19</v>
      </c>
      <c r="AC208">
        <v>93</v>
      </c>
      <c r="AD208">
        <v>-21</v>
      </c>
      <c r="AE208">
        <v>1</v>
      </c>
      <c r="AF208">
        <v>1231</v>
      </c>
      <c r="AG208">
        <v>1231</v>
      </c>
      <c r="AH208">
        <v>1231</v>
      </c>
      <c r="AI208">
        <v>121</v>
      </c>
      <c r="AJ208">
        <v>2164</v>
      </c>
      <c r="AK208">
        <v>1314</v>
      </c>
      <c r="AL208">
        <v>2221</v>
      </c>
      <c r="AM208">
        <v>1891</v>
      </c>
      <c r="AN208">
        <v>568</v>
      </c>
      <c r="AO208">
        <v>2308</v>
      </c>
      <c r="AP208">
        <v>1755</v>
      </c>
      <c r="AQ208">
        <v>1907</v>
      </c>
      <c r="AR208">
        <v>924</v>
      </c>
      <c r="AS208">
        <v>1566</v>
      </c>
      <c r="AT208">
        <v>1807</v>
      </c>
      <c r="AU208">
        <v>1966</v>
      </c>
      <c r="AV208">
        <v>2257</v>
      </c>
      <c r="AW208">
        <v>1092</v>
      </c>
      <c r="AX208">
        <v>539</v>
      </c>
      <c r="AY208">
        <v>2304</v>
      </c>
      <c r="AZ208">
        <v>2116</v>
      </c>
      <c r="BA208">
        <v>1887</v>
      </c>
      <c r="BB208">
        <v>971</v>
      </c>
      <c r="BC208">
        <v>2330</v>
      </c>
      <c r="BD208">
        <v>2231</v>
      </c>
      <c r="BE208">
        <v>1</v>
      </c>
      <c r="BF208" t="s">
        <v>71</v>
      </c>
      <c r="BG208" t="s">
        <v>65</v>
      </c>
      <c r="BH208" t="s">
        <v>260</v>
      </c>
      <c r="BI208" s="4">
        <f xml:space="preserve"> _2025teamgamelogs[[#This Row],[FGA]] + (0.44 * _2025teamgamelogs[[#This Row],[FTA]]) + _2025teamgamelogs[[#This Row],[TOV]] - _2025teamgamelogs[[#This Row],[OREB]]</f>
        <v>100.04</v>
      </c>
      <c r="BJ208" s="3">
        <f>_2025teamgamelogs[[#This Row],[TOV]]/_2025teamgamelogs[[#This Row],[POSSESIONS]]</f>
        <v>0.13994402239104359</v>
      </c>
      <c r="BK208" s="4">
        <f>_2025teamgamelogs[[#This Row],[PTS]]/_2025teamgamelogs[[#This Row],[POSSESIONS]]</f>
        <v>0.9296281487405037</v>
      </c>
      <c r="BL208" s="4">
        <f xml:space="preserve"> 100 * _2025teamgamelogs[[#This Row],[POINTS_PER_POSSESSION]]</f>
        <v>92.962814874050366</v>
      </c>
      <c r="BM208" s="4">
        <f xml:space="preserve"> _2025teamgamelogs[[#This Row],[POSSESIONS]] / (_2025teamgamelogs[[#This Row],[MIN]]/48)</f>
        <v>100.04</v>
      </c>
      <c r="BN208" s="3">
        <f>_2025teamgamelogs[[#This Row],[PTS]] / (2 * (_2025teamgamelogs[[#This Row],[FGA]] + 0.44 * _2025teamgamelogs[[#This Row],[FTA]]))</f>
        <v>0.48926767676767674</v>
      </c>
      <c r="BO208" s="4">
        <f>VLOOKUP(_2025teamgamelogs[[#This Row],[MONTH]], LEAGUE_AVERAGES!$A$2:$B$8, 2, FALSE)</f>
        <v>110.69176807777912</v>
      </c>
      <c r="BP208" s="5">
        <f>VLOOKUP(_2025teamgamelogs[[#This Row],[TEAM_NAME]], LEAGUE_AVERAGES!$A$14:$C$43, 2, FALSE)</f>
        <v>0.33860975609756089</v>
      </c>
      <c r="BQ208" s="5">
        <f>VLOOKUP(_2025teamgamelogs[[#This Row],[TEAM_NAME]], LEAGUE_AVERAGES!$A$14:$C$43, 3, FALSE)</f>
        <v>0.33580487804878045</v>
      </c>
      <c r="BR208" s="5">
        <f>VLOOKUP(_2025teamgamelogs[[#This Row],[TEAM_NAME]], LEAGUE_AVERAGES!$F$14:$H$43, 2, FALSE)</f>
        <v>0.43492682926829268</v>
      </c>
      <c r="BS208" s="5">
        <f>VLOOKUP(_2025teamgamelogs[[#This Row],[TEAM_NAME]], LEAGUE_AVERAGES!$F$14:$H$43, 3, FALSE)</f>
        <v>0.42697560975609755</v>
      </c>
      <c r="BT208" s="5">
        <f>VLOOKUP(_2025teamgamelogs[[#This Row],[TEAM_NAME]], LEAGUE_AVERAGES!$K$14:$M$43, 2, FALSE)</f>
        <v>0.5424635833805308</v>
      </c>
      <c r="BU208" s="5">
        <f>VLOOKUP(_2025teamgamelogs[[#This Row],[TEAM_NAME]], LEAGUE_AVERAGES!$K$14:$M$43, 3, FALSE)</f>
        <v>0.53419164265445196</v>
      </c>
    </row>
    <row r="209" spans="1:73" x14ac:dyDescent="0.2">
      <c r="A209" t="s">
        <v>59</v>
      </c>
      <c r="B209">
        <v>1610612747</v>
      </c>
      <c r="C209" t="s">
        <v>60</v>
      </c>
      <c r="D209" t="s">
        <v>61</v>
      </c>
      <c r="E209">
        <v>22400156</v>
      </c>
      <c r="F209" s="1">
        <v>45600</v>
      </c>
      <c r="G209" t="s">
        <v>323</v>
      </c>
      <c r="H209" t="s">
        <v>70</v>
      </c>
      <c r="I209">
        <v>48</v>
      </c>
      <c r="J209">
        <v>37</v>
      </c>
      <c r="K209">
        <v>85</v>
      </c>
      <c r="L209">
        <v>0.435</v>
      </c>
      <c r="M209">
        <v>9</v>
      </c>
      <c r="N209">
        <v>25</v>
      </c>
      <c r="O209">
        <v>0.36</v>
      </c>
      <c r="P209">
        <v>20</v>
      </c>
      <c r="Q209">
        <v>27</v>
      </c>
      <c r="R209">
        <v>0.74099999999999999</v>
      </c>
      <c r="S209">
        <v>7</v>
      </c>
      <c r="T209">
        <v>30</v>
      </c>
      <c r="U209">
        <v>37</v>
      </c>
      <c r="V209">
        <v>28</v>
      </c>
      <c r="W209">
        <v>13</v>
      </c>
      <c r="X209">
        <v>8</v>
      </c>
      <c r="Y209">
        <v>1</v>
      </c>
      <c r="Z209">
        <v>5</v>
      </c>
      <c r="AA209">
        <v>16</v>
      </c>
      <c r="AB209">
        <v>25</v>
      </c>
      <c r="AC209">
        <v>103</v>
      </c>
      <c r="AD209">
        <v>-12</v>
      </c>
      <c r="AE209">
        <v>1</v>
      </c>
      <c r="AF209">
        <v>1231</v>
      </c>
      <c r="AG209">
        <v>1231</v>
      </c>
      <c r="AH209">
        <v>1231</v>
      </c>
      <c r="AI209">
        <v>121</v>
      </c>
      <c r="AJ209">
        <v>1946</v>
      </c>
      <c r="AK209">
        <v>1709</v>
      </c>
      <c r="AL209">
        <v>1773</v>
      </c>
      <c r="AM209">
        <v>2097</v>
      </c>
      <c r="AN209">
        <v>2375</v>
      </c>
      <c r="AO209">
        <v>1210</v>
      </c>
      <c r="AP209">
        <v>623</v>
      </c>
      <c r="AQ209">
        <v>471</v>
      </c>
      <c r="AR209">
        <v>1641</v>
      </c>
      <c r="AS209">
        <v>2024</v>
      </c>
      <c r="AT209">
        <v>1652</v>
      </c>
      <c r="AU209">
        <v>2073</v>
      </c>
      <c r="AV209">
        <v>840</v>
      </c>
      <c r="AW209">
        <v>850</v>
      </c>
      <c r="AX209">
        <v>1073</v>
      </c>
      <c r="AY209">
        <v>2304</v>
      </c>
      <c r="AZ209">
        <v>1188</v>
      </c>
      <c r="BA209">
        <v>570</v>
      </c>
      <c r="BB209">
        <v>143</v>
      </c>
      <c r="BC209">
        <v>1945</v>
      </c>
      <c r="BD209">
        <v>1899</v>
      </c>
      <c r="BE209">
        <v>1</v>
      </c>
      <c r="BF209" t="s">
        <v>71</v>
      </c>
      <c r="BG209" t="s">
        <v>65</v>
      </c>
      <c r="BH209" t="s">
        <v>260</v>
      </c>
      <c r="BI209" s="4">
        <f xml:space="preserve"> _2025teamgamelogs[[#This Row],[FGA]] + (0.44 * _2025teamgamelogs[[#This Row],[FTA]]) + _2025teamgamelogs[[#This Row],[TOV]] - _2025teamgamelogs[[#This Row],[OREB]]</f>
        <v>102.88</v>
      </c>
      <c r="BJ209" s="3">
        <f>_2025teamgamelogs[[#This Row],[TOV]]/_2025teamgamelogs[[#This Row],[POSSESIONS]]</f>
        <v>0.12636080870917574</v>
      </c>
      <c r="BK209" s="4">
        <f>_2025teamgamelogs[[#This Row],[PTS]]/_2025teamgamelogs[[#This Row],[POSSESIONS]]</f>
        <v>1.0011664074650077</v>
      </c>
      <c r="BL209" s="4">
        <f xml:space="preserve"> 100 * _2025teamgamelogs[[#This Row],[POINTS_PER_POSSESSION]]</f>
        <v>100.11664074650078</v>
      </c>
      <c r="BM209" s="4">
        <f xml:space="preserve"> _2025teamgamelogs[[#This Row],[POSSESIONS]] / (_2025teamgamelogs[[#This Row],[MIN]]/48)</f>
        <v>102.88</v>
      </c>
      <c r="BN209" s="3">
        <f>_2025teamgamelogs[[#This Row],[PTS]] / (2 * (_2025teamgamelogs[[#This Row],[FGA]] + 0.44 * _2025teamgamelogs[[#This Row],[FTA]]))</f>
        <v>0.5315854665565648</v>
      </c>
      <c r="BO209" s="4">
        <f>VLOOKUP(_2025teamgamelogs[[#This Row],[MONTH]], LEAGUE_AVERAGES!$A$2:$B$8, 2, FALSE)</f>
        <v>110.69176807777912</v>
      </c>
      <c r="BP209" s="5">
        <f>VLOOKUP(_2025teamgamelogs[[#This Row],[TEAM_NAME]], LEAGUE_AVERAGES!$A$14:$C$43, 2, FALSE)</f>
        <v>0.37419512195121946</v>
      </c>
      <c r="BQ209" s="5">
        <f>VLOOKUP(_2025teamgamelogs[[#This Row],[TEAM_NAME]], LEAGUE_AVERAGES!$A$14:$C$43, 3, FALSE)</f>
        <v>0.35536585365853657</v>
      </c>
      <c r="BR209" s="5">
        <f>VLOOKUP(_2025teamgamelogs[[#This Row],[TEAM_NAME]], LEAGUE_AVERAGES!$F$14:$H$43, 2, FALSE)</f>
        <v>0.48560975609756091</v>
      </c>
      <c r="BS209" s="5">
        <f>VLOOKUP(_2025teamgamelogs[[#This Row],[TEAM_NAME]], LEAGUE_AVERAGES!$F$14:$H$43, 3, FALSE)</f>
        <v>0.47373170731707315</v>
      </c>
      <c r="BT209" s="5">
        <f>VLOOKUP(_2025teamgamelogs[[#This Row],[TEAM_NAME]], LEAGUE_AVERAGES!$K$14:$M$43, 2, FALSE)</f>
        <v>0.60200661119778875</v>
      </c>
      <c r="BU209" s="5">
        <f>VLOOKUP(_2025teamgamelogs[[#This Row],[TEAM_NAME]], LEAGUE_AVERAGES!$K$14:$M$43, 3, FALSE)</f>
        <v>0.58416138772693449</v>
      </c>
    </row>
    <row r="210" spans="1:73" x14ac:dyDescent="0.2">
      <c r="A210" t="s">
        <v>59</v>
      </c>
      <c r="B210">
        <v>1610612753</v>
      </c>
      <c r="C210" t="s">
        <v>83</v>
      </c>
      <c r="D210" t="s">
        <v>84</v>
      </c>
      <c r="E210">
        <v>22400163</v>
      </c>
      <c r="F210" s="1">
        <v>45600</v>
      </c>
      <c r="G210" t="s">
        <v>324</v>
      </c>
      <c r="H210" t="s">
        <v>70</v>
      </c>
      <c r="I210">
        <v>48</v>
      </c>
      <c r="J210">
        <v>29</v>
      </c>
      <c r="K210">
        <v>82</v>
      </c>
      <c r="L210">
        <v>0.35399999999999998</v>
      </c>
      <c r="M210">
        <v>5</v>
      </c>
      <c r="N210">
        <v>34</v>
      </c>
      <c r="O210">
        <v>0.14699999999999999</v>
      </c>
      <c r="P210">
        <v>23</v>
      </c>
      <c r="Q210">
        <v>27</v>
      </c>
      <c r="R210">
        <v>0.85199999999999998</v>
      </c>
      <c r="S210">
        <v>7</v>
      </c>
      <c r="T210">
        <v>34</v>
      </c>
      <c r="U210">
        <v>41</v>
      </c>
      <c r="V210">
        <v>20</v>
      </c>
      <c r="W210">
        <v>19</v>
      </c>
      <c r="X210">
        <v>12</v>
      </c>
      <c r="Y210">
        <v>5</v>
      </c>
      <c r="Z210">
        <v>4</v>
      </c>
      <c r="AA210">
        <v>16</v>
      </c>
      <c r="AB210">
        <v>21</v>
      </c>
      <c r="AC210">
        <v>86</v>
      </c>
      <c r="AD210">
        <v>-16</v>
      </c>
      <c r="AE210">
        <v>1</v>
      </c>
      <c r="AF210">
        <v>1231</v>
      </c>
      <c r="AG210">
        <v>1231</v>
      </c>
      <c r="AH210">
        <v>1231</v>
      </c>
      <c r="AI210">
        <v>121</v>
      </c>
      <c r="AJ210">
        <v>2442</v>
      </c>
      <c r="AK210">
        <v>2022</v>
      </c>
      <c r="AL210">
        <v>2423</v>
      </c>
      <c r="AM210">
        <v>2427</v>
      </c>
      <c r="AN210">
        <v>1627</v>
      </c>
      <c r="AO210">
        <v>2454</v>
      </c>
      <c r="AP210">
        <v>314</v>
      </c>
      <c r="AQ210">
        <v>471</v>
      </c>
      <c r="AR210">
        <v>570</v>
      </c>
      <c r="AS210">
        <v>2024</v>
      </c>
      <c r="AT210">
        <v>926</v>
      </c>
      <c r="AU210">
        <v>1563</v>
      </c>
      <c r="AV210">
        <v>2163</v>
      </c>
      <c r="AW210">
        <v>2098</v>
      </c>
      <c r="AX210">
        <v>217</v>
      </c>
      <c r="AY210">
        <v>889</v>
      </c>
      <c r="AZ210">
        <v>750</v>
      </c>
      <c r="BA210">
        <v>570</v>
      </c>
      <c r="BB210">
        <v>575</v>
      </c>
      <c r="BC210">
        <v>2427</v>
      </c>
      <c r="BD210">
        <v>2086</v>
      </c>
      <c r="BE210">
        <v>1</v>
      </c>
      <c r="BF210" t="s">
        <v>71</v>
      </c>
      <c r="BG210" t="s">
        <v>65</v>
      </c>
      <c r="BH210" t="s">
        <v>260</v>
      </c>
      <c r="BI210" s="4">
        <f xml:space="preserve"> _2025teamgamelogs[[#This Row],[FGA]] + (0.44 * _2025teamgamelogs[[#This Row],[FTA]]) + _2025teamgamelogs[[#This Row],[TOV]] - _2025teamgamelogs[[#This Row],[OREB]]</f>
        <v>105.88</v>
      </c>
      <c r="BJ210" s="3">
        <f>_2025teamgamelogs[[#This Row],[TOV]]/_2025teamgamelogs[[#This Row],[POSSESIONS]]</f>
        <v>0.17944843218738196</v>
      </c>
      <c r="BK210" s="4">
        <f>_2025teamgamelogs[[#This Row],[PTS]]/_2025teamgamelogs[[#This Row],[POSSESIONS]]</f>
        <v>0.81224027200604465</v>
      </c>
      <c r="BL210" s="4">
        <f xml:space="preserve"> 100 * _2025teamgamelogs[[#This Row],[POINTS_PER_POSSESSION]]</f>
        <v>81.224027200604468</v>
      </c>
      <c r="BM210" s="4">
        <f xml:space="preserve"> _2025teamgamelogs[[#This Row],[POSSESIONS]] / (_2025teamgamelogs[[#This Row],[MIN]]/48)</f>
        <v>105.88</v>
      </c>
      <c r="BN210" s="3">
        <f>_2025teamgamelogs[[#This Row],[PTS]] / (2 * (_2025teamgamelogs[[#This Row],[FGA]] + 0.44 * _2025teamgamelogs[[#This Row],[FTA]]))</f>
        <v>0.458031529612271</v>
      </c>
      <c r="BO210" s="4">
        <f>VLOOKUP(_2025teamgamelogs[[#This Row],[MONTH]], LEAGUE_AVERAGES!$A$2:$B$8, 2, FALSE)</f>
        <v>110.69176807777912</v>
      </c>
      <c r="BP210" s="5">
        <f>VLOOKUP(_2025teamgamelogs[[#This Row],[TEAM_NAME]], LEAGUE_AVERAGES!$A$14:$C$43, 2, FALSE)</f>
        <v>0.32192682926829269</v>
      </c>
      <c r="BQ210" s="5">
        <f>VLOOKUP(_2025teamgamelogs[[#This Row],[TEAM_NAME]], LEAGUE_AVERAGES!$A$14:$C$43, 3, FALSE)</f>
        <v>0.31129268292682932</v>
      </c>
      <c r="BR210" s="5">
        <f>VLOOKUP(_2025teamgamelogs[[#This Row],[TEAM_NAME]], LEAGUE_AVERAGES!$F$14:$H$43, 2, FALSE)</f>
        <v>0.44641463414634147</v>
      </c>
      <c r="BS210" s="5">
        <f>VLOOKUP(_2025teamgamelogs[[#This Row],[TEAM_NAME]], LEAGUE_AVERAGES!$F$14:$H$43, 3, FALSE)</f>
        <v>0.44524390243902434</v>
      </c>
      <c r="BT210" s="5">
        <f>VLOOKUP(_2025teamgamelogs[[#This Row],[TEAM_NAME]], LEAGUE_AVERAGES!$K$14:$M$43, 2, FALSE)</f>
        <v>0.55194019912665027</v>
      </c>
      <c r="BU210" s="5">
        <f>VLOOKUP(_2025teamgamelogs[[#This Row],[TEAM_NAME]], LEAGUE_AVERAGES!$K$14:$M$43, 3, FALSE)</f>
        <v>0.54874950227645525</v>
      </c>
    </row>
    <row r="211" spans="1:73" x14ac:dyDescent="0.2">
      <c r="A211" t="s">
        <v>59</v>
      </c>
      <c r="B211">
        <v>1610612742</v>
      </c>
      <c r="C211" t="s">
        <v>154</v>
      </c>
      <c r="D211" t="s">
        <v>155</v>
      </c>
      <c r="E211">
        <v>22400165</v>
      </c>
      <c r="F211" s="1">
        <v>45600</v>
      </c>
      <c r="G211" t="s">
        <v>325</v>
      </c>
      <c r="H211" t="s">
        <v>70</v>
      </c>
      <c r="I211">
        <v>48</v>
      </c>
      <c r="J211">
        <v>46</v>
      </c>
      <c r="K211">
        <v>89</v>
      </c>
      <c r="L211">
        <v>0.51700000000000002</v>
      </c>
      <c r="M211">
        <v>15</v>
      </c>
      <c r="N211">
        <v>36</v>
      </c>
      <c r="O211">
        <v>0.41699999999999998</v>
      </c>
      <c r="P211">
        <v>20</v>
      </c>
      <c r="Q211">
        <v>25</v>
      </c>
      <c r="R211">
        <v>0.8</v>
      </c>
      <c r="S211">
        <v>5</v>
      </c>
      <c r="T211">
        <v>33</v>
      </c>
      <c r="U211">
        <v>38</v>
      </c>
      <c r="V211">
        <v>29</v>
      </c>
      <c r="W211">
        <v>9</v>
      </c>
      <c r="X211">
        <v>4</v>
      </c>
      <c r="Y211">
        <v>3</v>
      </c>
      <c r="Z211">
        <v>3</v>
      </c>
      <c r="AA211">
        <v>18</v>
      </c>
      <c r="AB211">
        <v>16</v>
      </c>
      <c r="AC211">
        <v>127</v>
      </c>
      <c r="AD211">
        <v>-7</v>
      </c>
      <c r="AE211">
        <v>1</v>
      </c>
      <c r="AF211">
        <v>1231</v>
      </c>
      <c r="AG211">
        <v>1231</v>
      </c>
      <c r="AH211">
        <v>1231</v>
      </c>
      <c r="AI211">
        <v>121</v>
      </c>
      <c r="AJ211">
        <v>437</v>
      </c>
      <c r="AK211">
        <v>1176</v>
      </c>
      <c r="AL211">
        <v>449</v>
      </c>
      <c r="AM211">
        <v>733</v>
      </c>
      <c r="AN211">
        <v>1366</v>
      </c>
      <c r="AO211">
        <v>565</v>
      </c>
      <c r="AP211">
        <v>623</v>
      </c>
      <c r="AQ211">
        <v>666</v>
      </c>
      <c r="AR211">
        <v>1029</v>
      </c>
      <c r="AS211">
        <v>2299</v>
      </c>
      <c r="AT211">
        <v>1131</v>
      </c>
      <c r="AU211">
        <v>1966</v>
      </c>
      <c r="AV211">
        <v>687</v>
      </c>
      <c r="AW211">
        <v>152</v>
      </c>
      <c r="AX211">
        <v>2190</v>
      </c>
      <c r="AY211">
        <v>1712</v>
      </c>
      <c r="AZ211">
        <v>384</v>
      </c>
      <c r="BA211">
        <v>1018</v>
      </c>
      <c r="BB211">
        <v>1670</v>
      </c>
      <c r="BC211">
        <v>341</v>
      </c>
      <c r="BD211">
        <v>1608</v>
      </c>
      <c r="BE211">
        <v>1</v>
      </c>
      <c r="BF211" t="s">
        <v>64</v>
      </c>
      <c r="BG211" t="s">
        <v>65</v>
      </c>
      <c r="BH211" t="s">
        <v>260</v>
      </c>
      <c r="BI211" s="4">
        <f xml:space="preserve"> _2025teamgamelogs[[#This Row],[FGA]] + (0.44 * _2025teamgamelogs[[#This Row],[FTA]]) + _2025teamgamelogs[[#This Row],[TOV]] - _2025teamgamelogs[[#This Row],[OREB]]</f>
        <v>104</v>
      </c>
      <c r="BJ211" s="3">
        <f>_2025teamgamelogs[[#This Row],[TOV]]/_2025teamgamelogs[[#This Row],[POSSESIONS]]</f>
        <v>8.6538461538461536E-2</v>
      </c>
      <c r="BK211" s="4">
        <f>_2025teamgamelogs[[#This Row],[PTS]]/_2025teamgamelogs[[#This Row],[POSSESIONS]]</f>
        <v>1.2211538461538463</v>
      </c>
      <c r="BL211" s="4">
        <f xml:space="preserve"> 100 * _2025teamgamelogs[[#This Row],[POINTS_PER_POSSESSION]]</f>
        <v>122.11538461538463</v>
      </c>
      <c r="BM211" s="4">
        <f xml:space="preserve"> _2025teamgamelogs[[#This Row],[POSSESIONS]] / (_2025teamgamelogs[[#This Row],[MIN]]/48)</f>
        <v>104</v>
      </c>
      <c r="BN211" s="3">
        <f>_2025teamgamelogs[[#This Row],[PTS]] / (2 * (_2025teamgamelogs[[#This Row],[FGA]] + 0.44 * _2025teamgamelogs[[#This Row],[FTA]]))</f>
        <v>0.63500000000000001</v>
      </c>
      <c r="BO211" s="4">
        <f>VLOOKUP(_2025teamgamelogs[[#This Row],[MONTH]], LEAGUE_AVERAGES!$A$2:$B$8, 2, FALSE)</f>
        <v>110.69176807777912</v>
      </c>
      <c r="BP211" s="5">
        <f>VLOOKUP(_2025teamgamelogs[[#This Row],[TEAM_NAME]], LEAGUE_AVERAGES!$A$14:$C$43, 2, FALSE)</f>
        <v>0.362375</v>
      </c>
      <c r="BQ211" s="5">
        <f>VLOOKUP(_2025teamgamelogs[[#This Row],[TEAM_NAME]], LEAGUE_AVERAGES!$A$14:$C$43, 3, FALSE)</f>
        <v>0.36252380952380958</v>
      </c>
      <c r="BR211" s="5">
        <f>VLOOKUP(_2025teamgamelogs[[#This Row],[TEAM_NAME]], LEAGUE_AVERAGES!$F$14:$H$43, 2, FALSE)</f>
        <v>0.47777500000000001</v>
      </c>
      <c r="BS211" s="5">
        <f>VLOOKUP(_2025teamgamelogs[[#This Row],[TEAM_NAME]], LEAGUE_AVERAGES!$F$14:$H$43, 3, FALSE)</f>
        <v>0.48176190476190472</v>
      </c>
      <c r="BT211" s="5">
        <f>VLOOKUP(_2025teamgamelogs[[#This Row],[TEAM_NAME]], LEAGUE_AVERAGES!$K$14:$M$43, 2, FALSE)</f>
        <v>0.58283558931438928</v>
      </c>
      <c r="BU211" s="5">
        <f>VLOOKUP(_2025teamgamelogs[[#This Row],[TEAM_NAME]], LEAGUE_AVERAGES!$K$14:$M$43, 3, FALSE)</f>
        <v>0.5856179003364903</v>
      </c>
    </row>
    <row r="212" spans="1:73" x14ac:dyDescent="0.2">
      <c r="A212" t="s">
        <v>59</v>
      </c>
      <c r="B212">
        <v>1610612746</v>
      </c>
      <c r="C212" t="s">
        <v>131</v>
      </c>
      <c r="D212" t="s">
        <v>132</v>
      </c>
      <c r="E212">
        <v>22400168</v>
      </c>
      <c r="F212" s="1">
        <v>45600</v>
      </c>
      <c r="G212" t="s">
        <v>326</v>
      </c>
      <c r="H212" t="s">
        <v>63</v>
      </c>
      <c r="I212">
        <v>48</v>
      </c>
      <c r="J212">
        <v>41</v>
      </c>
      <c r="K212">
        <v>90</v>
      </c>
      <c r="L212">
        <v>0.45600000000000002</v>
      </c>
      <c r="M212">
        <v>19</v>
      </c>
      <c r="N212">
        <v>37</v>
      </c>
      <c r="O212">
        <v>0.51400000000000001</v>
      </c>
      <c r="P212">
        <v>12</v>
      </c>
      <c r="Q212">
        <v>17</v>
      </c>
      <c r="R212">
        <v>0.70599999999999996</v>
      </c>
      <c r="S212">
        <v>16</v>
      </c>
      <c r="T212">
        <v>28</v>
      </c>
      <c r="U212">
        <v>44</v>
      </c>
      <c r="V212">
        <v>25</v>
      </c>
      <c r="W212">
        <v>11</v>
      </c>
      <c r="X212">
        <v>6</v>
      </c>
      <c r="Y212">
        <v>7</v>
      </c>
      <c r="Z212">
        <v>10</v>
      </c>
      <c r="AA212">
        <v>21</v>
      </c>
      <c r="AB212">
        <v>16</v>
      </c>
      <c r="AC212">
        <v>113</v>
      </c>
      <c r="AD212">
        <v>9</v>
      </c>
      <c r="AE212">
        <v>1</v>
      </c>
      <c r="AF212">
        <v>1</v>
      </c>
      <c r="AG212">
        <v>1</v>
      </c>
      <c r="AH212">
        <v>1</v>
      </c>
      <c r="AI212">
        <v>121</v>
      </c>
      <c r="AJ212">
        <v>1234</v>
      </c>
      <c r="AK212">
        <v>1029</v>
      </c>
      <c r="AL212">
        <v>1449</v>
      </c>
      <c r="AM212">
        <v>182</v>
      </c>
      <c r="AN212">
        <v>1227</v>
      </c>
      <c r="AO212">
        <v>78</v>
      </c>
      <c r="AP212">
        <v>1889</v>
      </c>
      <c r="AQ212">
        <v>1778</v>
      </c>
      <c r="AR212">
        <v>1904</v>
      </c>
      <c r="AS212">
        <v>234</v>
      </c>
      <c r="AT212">
        <v>1951</v>
      </c>
      <c r="AU212">
        <v>1127</v>
      </c>
      <c r="AV212">
        <v>1358</v>
      </c>
      <c r="AW212">
        <v>429</v>
      </c>
      <c r="AX212">
        <v>1702</v>
      </c>
      <c r="AY212">
        <v>346</v>
      </c>
      <c r="AZ212">
        <v>2353</v>
      </c>
      <c r="BA212">
        <v>1694</v>
      </c>
      <c r="BB212">
        <v>1670</v>
      </c>
      <c r="BC212">
        <v>1250</v>
      </c>
      <c r="BD212">
        <v>672</v>
      </c>
      <c r="BE212">
        <v>1</v>
      </c>
      <c r="BF212" t="s">
        <v>64</v>
      </c>
      <c r="BG212" t="s">
        <v>65</v>
      </c>
      <c r="BH212" t="s">
        <v>260</v>
      </c>
      <c r="BI212" s="4">
        <f xml:space="preserve"> _2025teamgamelogs[[#This Row],[FGA]] + (0.44 * _2025teamgamelogs[[#This Row],[FTA]]) + _2025teamgamelogs[[#This Row],[TOV]] - _2025teamgamelogs[[#This Row],[OREB]]</f>
        <v>92.48</v>
      </c>
      <c r="BJ212" s="3">
        <f>_2025teamgamelogs[[#This Row],[TOV]]/_2025teamgamelogs[[#This Row],[POSSESIONS]]</f>
        <v>0.11894463667820068</v>
      </c>
      <c r="BK212" s="4">
        <f>_2025teamgamelogs[[#This Row],[PTS]]/_2025teamgamelogs[[#This Row],[POSSESIONS]]</f>
        <v>1.2218858131487889</v>
      </c>
      <c r="BL212" s="4">
        <f xml:space="preserve"> 100 * _2025teamgamelogs[[#This Row],[POINTS_PER_POSSESSION]]</f>
        <v>122.18858131487889</v>
      </c>
      <c r="BM212" s="4">
        <f xml:space="preserve"> _2025teamgamelogs[[#This Row],[POSSESIONS]] / (_2025teamgamelogs[[#This Row],[MIN]]/48)</f>
        <v>92.48</v>
      </c>
      <c r="BN212" s="3">
        <f>_2025teamgamelogs[[#This Row],[PTS]] / (2 * (_2025teamgamelogs[[#This Row],[FGA]] + 0.44 * _2025teamgamelogs[[#This Row],[FTA]]))</f>
        <v>0.57960607304062373</v>
      </c>
      <c r="BO212" s="4">
        <f>VLOOKUP(_2025teamgamelogs[[#This Row],[MONTH]], LEAGUE_AVERAGES!$A$2:$B$8, 2, FALSE)</f>
        <v>110.69176807777912</v>
      </c>
      <c r="BP212" s="5">
        <f>VLOOKUP(_2025teamgamelogs[[#This Row],[TEAM_NAME]], LEAGUE_AVERAGES!$A$14:$C$43, 2, FALSE)</f>
        <v>0.38978048780487806</v>
      </c>
      <c r="BQ212" s="5">
        <f>VLOOKUP(_2025teamgamelogs[[#This Row],[TEAM_NAME]], LEAGUE_AVERAGES!$A$14:$C$43, 3, FALSE)</f>
        <v>0.36475609756097566</v>
      </c>
      <c r="BR212" s="5">
        <f>VLOOKUP(_2025teamgamelogs[[#This Row],[TEAM_NAME]], LEAGUE_AVERAGES!$F$14:$H$43, 2, FALSE)</f>
        <v>0.49036585365853652</v>
      </c>
      <c r="BS212" s="5">
        <f>VLOOKUP(_2025teamgamelogs[[#This Row],[TEAM_NAME]], LEAGUE_AVERAGES!$F$14:$H$43, 3, FALSE)</f>
        <v>0.47582926829268285</v>
      </c>
      <c r="BT212" s="5">
        <f>VLOOKUP(_2025teamgamelogs[[#This Row],[TEAM_NAME]], LEAGUE_AVERAGES!$K$14:$M$43, 2, FALSE)</f>
        <v>0.59895938905835644</v>
      </c>
      <c r="BU212" s="5">
        <f>VLOOKUP(_2025teamgamelogs[[#This Row],[TEAM_NAME]], LEAGUE_AVERAGES!$K$14:$M$43, 3, FALSE)</f>
        <v>0.58126724036545818</v>
      </c>
    </row>
    <row r="213" spans="1:73" x14ac:dyDescent="0.2">
      <c r="A213" t="s">
        <v>59</v>
      </c>
      <c r="B213">
        <v>1610612757</v>
      </c>
      <c r="C213" t="s">
        <v>116</v>
      </c>
      <c r="D213" t="s">
        <v>117</v>
      </c>
      <c r="E213">
        <v>22400164</v>
      </c>
      <c r="F213" s="1">
        <v>45600</v>
      </c>
      <c r="G213" t="s">
        <v>327</v>
      </c>
      <c r="H213" t="s">
        <v>63</v>
      </c>
      <c r="I213">
        <v>48</v>
      </c>
      <c r="J213">
        <v>46</v>
      </c>
      <c r="K213">
        <v>84</v>
      </c>
      <c r="L213">
        <v>0.54800000000000004</v>
      </c>
      <c r="M213">
        <v>10</v>
      </c>
      <c r="N213">
        <v>29</v>
      </c>
      <c r="O213">
        <v>0.34499999999999997</v>
      </c>
      <c r="P213">
        <v>16</v>
      </c>
      <c r="Q213">
        <v>24</v>
      </c>
      <c r="R213">
        <v>0.66700000000000004</v>
      </c>
      <c r="S213">
        <v>11</v>
      </c>
      <c r="T213">
        <v>27</v>
      </c>
      <c r="U213">
        <v>38</v>
      </c>
      <c r="V213">
        <v>21</v>
      </c>
      <c r="W213">
        <v>12</v>
      </c>
      <c r="X213">
        <v>10</v>
      </c>
      <c r="Y213">
        <v>5</v>
      </c>
      <c r="Z213">
        <v>3</v>
      </c>
      <c r="AA213">
        <v>15</v>
      </c>
      <c r="AB213">
        <v>20</v>
      </c>
      <c r="AC213">
        <v>118</v>
      </c>
      <c r="AD213">
        <v>18</v>
      </c>
      <c r="AE213">
        <v>1</v>
      </c>
      <c r="AF213">
        <v>1</v>
      </c>
      <c r="AG213">
        <v>1</v>
      </c>
      <c r="AH213">
        <v>1</v>
      </c>
      <c r="AI213">
        <v>121</v>
      </c>
      <c r="AJ213">
        <v>437</v>
      </c>
      <c r="AK213">
        <v>1815</v>
      </c>
      <c r="AL213">
        <v>171</v>
      </c>
      <c r="AM213">
        <v>1891</v>
      </c>
      <c r="AN213">
        <v>2163</v>
      </c>
      <c r="AO213">
        <v>1357</v>
      </c>
      <c r="AP213">
        <v>1228</v>
      </c>
      <c r="AQ213">
        <v>791</v>
      </c>
      <c r="AR213">
        <v>2105</v>
      </c>
      <c r="AS213">
        <v>1051</v>
      </c>
      <c r="AT213">
        <v>2068</v>
      </c>
      <c r="AU213">
        <v>1966</v>
      </c>
      <c r="AV213">
        <v>2031</v>
      </c>
      <c r="AW213">
        <v>640</v>
      </c>
      <c r="AX213">
        <v>539</v>
      </c>
      <c r="AY213">
        <v>889</v>
      </c>
      <c r="AZ213">
        <v>384</v>
      </c>
      <c r="BA213">
        <v>398</v>
      </c>
      <c r="BB213">
        <v>767</v>
      </c>
      <c r="BC213">
        <v>891</v>
      </c>
      <c r="BD213">
        <v>287</v>
      </c>
      <c r="BE213">
        <v>1</v>
      </c>
      <c r="BF213" t="s">
        <v>71</v>
      </c>
      <c r="BG213" t="s">
        <v>65</v>
      </c>
      <c r="BH213" t="s">
        <v>260</v>
      </c>
      <c r="BI213" s="4">
        <f xml:space="preserve"> _2025teamgamelogs[[#This Row],[FGA]] + (0.44 * _2025teamgamelogs[[#This Row],[FTA]]) + _2025teamgamelogs[[#This Row],[TOV]] - _2025teamgamelogs[[#This Row],[OREB]]</f>
        <v>95.56</v>
      </c>
      <c r="BJ213" s="3">
        <f>_2025teamgamelogs[[#This Row],[TOV]]/_2025teamgamelogs[[#This Row],[POSSESIONS]]</f>
        <v>0.12557555462536626</v>
      </c>
      <c r="BK213" s="4">
        <f>_2025teamgamelogs[[#This Row],[PTS]]/_2025teamgamelogs[[#This Row],[POSSESIONS]]</f>
        <v>1.2348262871494349</v>
      </c>
      <c r="BL213" s="4">
        <f xml:space="preserve"> 100 * _2025teamgamelogs[[#This Row],[POINTS_PER_POSSESSION]]</f>
        <v>123.48262871494349</v>
      </c>
      <c r="BM213" s="4">
        <f xml:space="preserve"> _2025teamgamelogs[[#This Row],[POSSESIONS]] / (_2025teamgamelogs[[#This Row],[MIN]]/48)</f>
        <v>95.56</v>
      </c>
      <c r="BN213" s="3">
        <f>_2025teamgamelogs[[#This Row],[PTS]] / (2 * (_2025teamgamelogs[[#This Row],[FGA]] + 0.44 * _2025teamgamelogs[[#This Row],[FTA]]))</f>
        <v>0.62394247038917083</v>
      </c>
      <c r="BO213" s="4">
        <f>VLOOKUP(_2025teamgamelogs[[#This Row],[MONTH]], LEAGUE_AVERAGES!$A$2:$B$8, 2, FALSE)</f>
        <v>110.69176807777912</v>
      </c>
      <c r="BP213" s="5">
        <f>VLOOKUP(_2025teamgamelogs[[#This Row],[TEAM_NAME]], LEAGUE_AVERAGES!$A$14:$C$43, 2, FALSE)</f>
        <v>0.3617317073170731</v>
      </c>
      <c r="BQ213" s="5">
        <f>VLOOKUP(_2025teamgamelogs[[#This Row],[TEAM_NAME]], LEAGUE_AVERAGES!$A$14:$C$43, 3, FALSE)</f>
        <v>0.32368292682926825</v>
      </c>
      <c r="BR213" s="5">
        <f>VLOOKUP(_2025teamgamelogs[[#This Row],[TEAM_NAME]], LEAGUE_AVERAGES!$F$14:$H$43, 2, FALSE)</f>
        <v>0.4560243902439024</v>
      </c>
      <c r="BS213" s="5">
        <f>VLOOKUP(_2025teamgamelogs[[#This Row],[TEAM_NAME]], LEAGUE_AVERAGES!$F$14:$H$43, 3, FALSE)</f>
        <v>0.4473414634146341</v>
      </c>
      <c r="BT213" s="5">
        <f>VLOOKUP(_2025teamgamelogs[[#This Row],[TEAM_NAME]], LEAGUE_AVERAGES!$K$14:$M$43, 2, FALSE)</f>
        <v>0.56794360073860606</v>
      </c>
      <c r="BU213" s="5">
        <f>VLOOKUP(_2025teamgamelogs[[#This Row],[TEAM_NAME]], LEAGUE_AVERAGES!$K$14:$M$43, 3, FALSE)</f>
        <v>0.54561285519601899</v>
      </c>
    </row>
    <row r="214" spans="1:73" x14ac:dyDescent="0.2">
      <c r="A214" t="s">
        <v>59</v>
      </c>
      <c r="B214">
        <v>1610612740</v>
      </c>
      <c r="C214" t="s">
        <v>77</v>
      </c>
      <c r="D214" t="s">
        <v>78</v>
      </c>
      <c r="E214">
        <v>22400164</v>
      </c>
      <c r="F214" s="1">
        <v>45600</v>
      </c>
      <c r="G214" t="s">
        <v>328</v>
      </c>
      <c r="H214" t="s">
        <v>70</v>
      </c>
      <c r="I214">
        <v>48</v>
      </c>
      <c r="J214">
        <v>38</v>
      </c>
      <c r="K214">
        <v>84</v>
      </c>
      <c r="L214">
        <v>0.45200000000000001</v>
      </c>
      <c r="M214">
        <v>10</v>
      </c>
      <c r="N214">
        <v>35</v>
      </c>
      <c r="O214">
        <v>0.28599999999999998</v>
      </c>
      <c r="P214">
        <v>14</v>
      </c>
      <c r="Q214">
        <v>16</v>
      </c>
      <c r="R214">
        <v>0.875</v>
      </c>
      <c r="S214">
        <v>10</v>
      </c>
      <c r="T214">
        <v>24</v>
      </c>
      <c r="U214">
        <v>34</v>
      </c>
      <c r="V214">
        <v>24</v>
      </c>
      <c r="W214">
        <v>16</v>
      </c>
      <c r="X214">
        <v>5</v>
      </c>
      <c r="Y214">
        <v>3</v>
      </c>
      <c r="Z214">
        <v>5</v>
      </c>
      <c r="AA214">
        <v>20</v>
      </c>
      <c r="AB214">
        <v>15</v>
      </c>
      <c r="AC214">
        <v>100</v>
      </c>
      <c r="AD214">
        <v>-18</v>
      </c>
      <c r="AE214">
        <v>1</v>
      </c>
      <c r="AF214">
        <v>1231</v>
      </c>
      <c r="AG214">
        <v>1231</v>
      </c>
      <c r="AH214">
        <v>1231</v>
      </c>
      <c r="AI214">
        <v>121</v>
      </c>
      <c r="AJ214">
        <v>1796</v>
      </c>
      <c r="AK214">
        <v>1815</v>
      </c>
      <c r="AL214">
        <v>1512</v>
      </c>
      <c r="AM214">
        <v>1891</v>
      </c>
      <c r="AN214">
        <v>1495</v>
      </c>
      <c r="AO214">
        <v>2019</v>
      </c>
      <c r="AP214">
        <v>1571</v>
      </c>
      <c r="AQ214">
        <v>1907</v>
      </c>
      <c r="AR214">
        <v>401</v>
      </c>
      <c r="AS214">
        <v>1308</v>
      </c>
      <c r="AT214">
        <v>2333</v>
      </c>
      <c r="AU214">
        <v>2282</v>
      </c>
      <c r="AV214">
        <v>1570</v>
      </c>
      <c r="AW214">
        <v>1583</v>
      </c>
      <c r="AX214">
        <v>1998</v>
      </c>
      <c r="AY214">
        <v>1712</v>
      </c>
      <c r="AZ214">
        <v>1188</v>
      </c>
      <c r="BA214">
        <v>1491</v>
      </c>
      <c r="BB214">
        <v>1892</v>
      </c>
      <c r="BC214">
        <v>2099</v>
      </c>
      <c r="BD214">
        <v>2149</v>
      </c>
      <c r="BE214">
        <v>1</v>
      </c>
      <c r="BF214" t="s">
        <v>64</v>
      </c>
      <c r="BG214" t="s">
        <v>65</v>
      </c>
      <c r="BH214" t="s">
        <v>260</v>
      </c>
      <c r="BI214" s="4">
        <f xml:space="preserve"> _2025teamgamelogs[[#This Row],[FGA]] + (0.44 * _2025teamgamelogs[[#This Row],[FTA]]) + _2025teamgamelogs[[#This Row],[TOV]] - _2025teamgamelogs[[#This Row],[OREB]]</f>
        <v>97.04</v>
      </c>
      <c r="BJ214" s="3">
        <f>_2025teamgamelogs[[#This Row],[TOV]]/_2025teamgamelogs[[#This Row],[POSSESIONS]]</f>
        <v>0.16488046166529266</v>
      </c>
      <c r="BK214" s="4">
        <f>_2025teamgamelogs[[#This Row],[PTS]]/_2025teamgamelogs[[#This Row],[POSSESIONS]]</f>
        <v>1.0305028854080791</v>
      </c>
      <c r="BL214" s="4">
        <f xml:space="preserve"> 100 * _2025teamgamelogs[[#This Row],[POINTS_PER_POSSESSION]]</f>
        <v>103.05028854080791</v>
      </c>
      <c r="BM214" s="4">
        <f xml:space="preserve"> _2025teamgamelogs[[#This Row],[POSSESIONS]] / (_2025teamgamelogs[[#This Row],[MIN]]/48)</f>
        <v>97.04</v>
      </c>
      <c r="BN214" s="3">
        <f>_2025teamgamelogs[[#This Row],[PTS]] / (2 * (_2025teamgamelogs[[#This Row],[FGA]] + 0.44 * _2025teamgamelogs[[#This Row],[FTA]]))</f>
        <v>0.54920913884007028</v>
      </c>
      <c r="BO214" s="4">
        <f>VLOOKUP(_2025teamgamelogs[[#This Row],[MONTH]], LEAGUE_AVERAGES!$A$2:$B$8, 2, FALSE)</f>
        <v>110.69176807777912</v>
      </c>
      <c r="BP214" s="5">
        <f>VLOOKUP(_2025teamgamelogs[[#This Row],[TEAM_NAME]], LEAGUE_AVERAGES!$A$14:$C$43, 2, FALSE)</f>
        <v>0.35068292682926827</v>
      </c>
      <c r="BQ214" s="5">
        <f>VLOOKUP(_2025teamgamelogs[[#This Row],[TEAM_NAME]], LEAGUE_AVERAGES!$A$14:$C$43, 3, FALSE)</f>
        <v>0.33902439024390252</v>
      </c>
      <c r="BR214" s="5">
        <f>VLOOKUP(_2025teamgamelogs[[#This Row],[TEAM_NAME]], LEAGUE_AVERAGES!$F$14:$H$43, 2, FALSE)</f>
        <v>0.44770731707317085</v>
      </c>
      <c r="BS214" s="5">
        <f>VLOOKUP(_2025teamgamelogs[[#This Row],[TEAM_NAME]], LEAGUE_AVERAGES!$F$14:$H$43, 3, FALSE)</f>
        <v>0.45721951219512191</v>
      </c>
      <c r="BT214" s="5">
        <f>VLOOKUP(_2025teamgamelogs[[#This Row],[TEAM_NAME]], LEAGUE_AVERAGES!$K$14:$M$43, 2, FALSE)</f>
        <v>0.55230036801172144</v>
      </c>
      <c r="BU214" s="5">
        <f>VLOOKUP(_2025teamgamelogs[[#This Row],[TEAM_NAME]], LEAGUE_AVERAGES!$K$14:$M$43, 3, FALSE)</f>
        <v>0.55239725408654039</v>
      </c>
    </row>
    <row r="215" spans="1:73" x14ac:dyDescent="0.2">
      <c r="A215" t="s">
        <v>59</v>
      </c>
      <c r="B215">
        <v>1610612744</v>
      </c>
      <c r="C215" t="s">
        <v>98</v>
      </c>
      <c r="D215" t="s">
        <v>99</v>
      </c>
      <c r="E215">
        <v>22400155</v>
      </c>
      <c r="F215" s="1">
        <v>45600</v>
      </c>
      <c r="G215" t="s">
        <v>329</v>
      </c>
      <c r="H215" t="s">
        <v>63</v>
      </c>
      <c r="I215">
        <v>48</v>
      </c>
      <c r="J215">
        <v>44</v>
      </c>
      <c r="K215">
        <v>97</v>
      </c>
      <c r="L215">
        <v>0.45400000000000001</v>
      </c>
      <c r="M215">
        <v>12</v>
      </c>
      <c r="N215">
        <v>37</v>
      </c>
      <c r="O215">
        <v>0.32400000000000001</v>
      </c>
      <c r="P215">
        <v>25</v>
      </c>
      <c r="Q215">
        <v>34</v>
      </c>
      <c r="R215">
        <v>0.73499999999999999</v>
      </c>
      <c r="S215">
        <v>16</v>
      </c>
      <c r="T215">
        <v>40</v>
      </c>
      <c r="U215">
        <v>56</v>
      </c>
      <c r="V215">
        <v>29</v>
      </c>
      <c r="W215">
        <v>7</v>
      </c>
      <c r="X215">
        <v>5</v>
      </c>
      <c r="Y215">
        <v>7</v>
      </c>
      <c r="Z215">
        <v>8</v>
      </c>
      <c r="AA215">
        <v>20</v>
      </c>
      <c r="AB215">
        <v>23</v>
      </c>
      <c r="AC215">
        <v>125</v>
      </c>
      <c r="AD215">
        <v>13</v>
      </c>
      <c r="AE215">
        <v>1</v>
      </c>
      <c r="AF215">
        <v>1</v>
      </c>
      <c r="AG215">
        <v>1</v>
      </c>
      <c r="AH215">
        <v>1</v>
      </c>
      <c r="AI215">
        <v>121</v>
      </c>
      <c r="AJ215">
        <v>703</v>
      </c>
      <c r="AK215">
        <v>324</v>
      </c>
      <c r="AL215">
        <v>1487</v>
      </c>
      <c r="AM215">
        <v>1413</v>
      </c>
      <c r="AN215">
        <v>1227</v>
      </c>
      <c r="AO215">
        <v>1625</v>
      </c>
      <c r="AP215">
        <v>183</v>
      </c>
      <c r="AQ215">
        <v>106</v>
      </c>
      <c r="AR215">
        <v>1703</v>
      </c>
      <c r="AS215">
        <v>234</v>
      </c>
      <c r="AT215">
        <v>210</v>
      </c>
      <c r="AU215">
        <v>99</v>
      </c>
      <c r="AV215">
        <v>687</v>
      </c>
      <c r="AW215">
        <v>38</v>
      </c>
      <c r="AX215">
        <v>1998</v>
      </c>
      <c r="AY215">
        <v>346</v>
      </c>
      <c r="AZ215">
        <v>2116</v>
      </c>
      <c r="BA215">
        <v>1491</v>
      </c>
      <c r="BB215">
        <v>300</v>
      </c>
      <c r="BC215">
        <v>437</v>
      </c>
      <c r="BD215">
        <v>467</v>
      </c>
      <c r="BE215">
        <v>1</v>
      </c>
      <c r="BF215" t="s">
        <v>71</v>
      </c>
      <c r="BG215" t="s">
        <v>65</v>
      </c>
      <c r="BH215" t="s">
        <v>260</v>
      </c>
      <c r="BI215" s="4">
        <f xml:space="preserve"> _2025teamgamelogs[[#This Row],[FGA]] + (0.44 * _2025teamgamelogs[[#This Row],[FTA]]) + _2025teamgamelogs[[#This Row],[TOV]] - _2025teamgamelogs[[#This Row],[OREB]]</f>
        <v>102.96000000000001</v>
      </c>
      <c r="BJ215" s="3">
        <f>_2025teamgamelogs[[#This Row],[TOV]]/_2025teamgamelogs[[#This Row],[POSSESIONS]]</f>
        <v>6.7987567987567984E-2</v>
      </c>
      <c r="BK215" s="4">
        <f>_2025teamgamelogs[[#This Row],[PTS]]/_2025teamgamelogs[[#This Row],[POSSESIONS]]</f>
        <v>1.2140637140637141</v>
      </c>
      <c r="BL215" s="4">
        <f xml:space="preserve"> 100 * _2025teamgamelogs[[#This Row],[POINTS_PER_POSSESSION]]</f>
        <v>121.40637140637141</v>
      </c>
      <c r="BM215" s="4">
        <f xml:space="preserve"> _2025teamgamelogs[[#This Row],[POSSESIONS]] / (_2025teamgamelogs[[#This Row],[MIN]]/48)</f>
        <v>102.96000000000001</v>
      </c>
      <c r="BN215" s="3">
        <f>_2025teamgamelogs[[#This Row],[PTS]] / (2 * (_2025teamgamelogs[[#This Row],[FGA]] + 0.44 * _2025teamgamelogs[[#This Row],[FTA]]))</f>
        <v>0.55823508395855659</v>
      </c>
      <c r="BO215" s="4">
        <f>VLOOKUP(_2025teamgamelogs[[#This Row],[MONTH]], LEAGUE_AVERAGES!$A$2:$B$8, 2, FALSE)</f>
        <v>110.69176807777912</v>
      </c>
      <c r="BP215" s="5">
        <f>VLOOKUP(_2025teamgamelogs[[#This Row],[TEAM_NAME]], LEAGUE_AVERAGES!$A$14:$C$43, 2, FALSE)</f>
        <v>0.36843902439024395</v>
      </c>
      <c r="BQ215" s="5">
        <f>VLOOKUP(_2025teamgamelogs[[#This Row],[TEAM_NAME]], LEAGUE_AVERAGES!$A$14:$C$43, 3, FALSE)</f>
        <v>0.35765853658536584</v>
      </c>
      <c r="BR215" s="5">
        <f>VLOOKUP(_2025teamgamelogs[[#This Row],[TEAM_NAME]], LEAGUE_AVERAGES!$F$14:$H$43, 2, FALSE)</f>
        <v>0.45136585365853665</v>
      </c>
      <c r="BS215" s="5">
        <f>VLOOKUP(_2025teamgamelogs[[#This Row],[TEAM_NAME]], LEAGUE_AVERAGES!$F$14:$H$43, 3, FALSE)</f>
        <v>0.45180487804878061</v>
      </c>
      <c r="BT215" s="5">
        <f>VLOOKUP(_2025teamgamelogs[[#This Row],[TEAM_NAME]], LEAGUE_AVERAGES!$K$14:$M$43, 2, FALSE)</f>
        <v>0.56832140437053513</v>
      </c>
      <c r="BU215" s="5">
        <f>VLOOKUP(_2025teamgamelogs[[#This Row],[TEAM_NAME]], LEAGUE_AVERAGES!$K$14:$M$43, 3, FALSE)</f>
        <v>0.56980808391386595</v>
      </c>
    </row>
    <row r="216" spans="1:73" x14ac:dyDescent="0.2">
      <c r="A216" t="s">
        <v>59</v>
      </c>
      <c r="B216">
        <v>1610612754</v>
      </c>
      <c r="C216" t="s">
        <v>110</v>
      </c>
      <c r="D216" t="s">
        <v>111</v>
      </c>
      <c r="E216">
        <v>22400165</v>
      </c>
      <c r="F216" s="1">
        <v>45600</v>
      </c>
      <c r="G216" t="s">
        <v>330</v>
      </c>
      <c r="H216" t="s">
        <v>63</v>
      </c>
      <c r="I216">
        <v>48</v>
      </c>
      <c r="J216">
        <v>54</v>
      </c>
      <c r="K216">
        <v>95</v>
      </c>
      <c r="L216">
        <v>0.56799999999999995</v>
      </c>
      <c r="M216">
        <v>13</v>
      </c>
      <c r="N216">
        <v>32</v>
      </c>
      <c r="O216">
        <v>0.40600000000000003</v>
      </c>
      <c r="P216">
        <v>13</v>
      </c>
      <c r="Q216">
        <v>20</v>
      </c>
      <c r="R216">
        <v>0.65</v>
      </c>
      <c r="S216">
        <v>7</v>
      </c>
      <c r="T216">
        <v>39</v>
      </c>
      <c r="U216">
        <v>46</v>
      </c>
      <c r="V216">
        <v>30</v>
      </c>
      <c r="W216">
        <v>10</v>
      </c>
      <c r="X216">
        <v>5</v>
      </c>
      <c r="Y216">
        <v>3</v>
      </c>
      <c r="Z216">
        <v>3</v>
      </c>
      <c r="AA216">
        <v>16</v>
      </c>
      <c r="AB216">
        <v>18</v>
      </c>
      <c r="AC216">
        <v>134</v>
      </c>
      <c r="AD216">
        <v>7</v>
      </c>
      <c r="AE216">
        <v>1</v>
      </c>
      <c r="AF216">
        <v>1</v>
      </c>
      <c r="AG216">
        <v>1</v>
      </c>
      <c r="AH216">
        <v>1</v>
      </c>
      <c r="AI216">
        <v>121</v>
      </c>
      <c r="AJ216">
        <v>29</v>
      </c>
      <c r="AK216">
        <v>477</v>
      </c>
      <c r="AL216">
        <v>86</v>
      </c>
      <c r="AM216">
        <v>1171</v>
      </c>
      <c r="AN216">
        <v>1863</v>
      </c>
      <c r="AO216">
        <v>669</v>
      </c>
      <c r="AP216">
        <v>1755</v>
      </c>
      <c r="AQ216">
        <v>1301</v>
      </c>
      <c r="AR216">
        <v>2199</v>
      </c>
      <c r="AS216">
        <v>2024</v>
      </c>
      <c r="AT216">
        <v>277</v>
      </c>
      <c r="AU216">
        <v>835</v>
      </c>
      <c r="AV216">
        <v>541</v>
      </c>
      <c r="AW216">
        <v>264</v>
      </c>
      <c r="AX216">
        <v>1998</v>
      </c>
      <c r="AY216">
        <v>1712</v>
      </c>
      <c r="AZ216">
        <v>384</v>
      </c>
      <c r="BA216">
        <v>570</v>
      </c>
      <c r="BB216">
        <v>1204</v>
      </c>
      <c r="BC216">
        <v>126</v>
      </c>
      <c r="BD216">
        <v>795</v>
      </c>
      <c r="BE216">
        <v>1</v>
      </c>
      <c r="BF216" t="s">
        <v>71</v>
      </c>
      <c r="BG216" t="s">
        <v>65</v>
      </c>
      <c r="BH216" t="s">
        <v>260</v>
      </c>
      <c r="BI216" s="4">
        <f xml:space="preserve"> _2025teamgamelogs[[#This Row],[FGA]] + (0.44 * _2025teamgamelogs[[#This Row],[FTA]]) + _2025teamgamelogs[[#This Row],[TOV]] - _2025teamgamelogs[[#This Row],[OREB]]</f>
        <v>106.8</v>
      </c>
      <c r="BJ216" s="3">
        <f>_2025teamgamelogs[[#This Row],[TOV]]/_2025teamgamelogs[[#This Row],[POSSESIONS]]</f>
        <v>9.3632958801498134E-2</v>
      </c>
      <c r="BK216" s="4">
        <f>_2025teamgamelogs[[#This Row],[PTS]]/_2025teamgamelogs[[#This Row],[POSSESIONS]]</f>
        <v>1.2546816479400749</v>
      </c>
      <c r="BL216" s="4">
        <f xml:space="preserve"> 100 * _2025teamgamelogs[[#This Row],[POINTS_PER_POSSESSION]]</f>
        <v>125.46816479400749</v>
      </c>
      <c r="BM216" s="4">
        <f xml:space="preserve"> _2025teamgamelogs[[#This Row],[POSSESIONS]] / (_2025teamgamelogs[[#This Row],[MIN]]/48)</f>
        <v>106.8</v>
      </c>
      <c r="BN216" s="3">
        <f>_2025teamgamelogs[[#This Row],[PTS]] / (2 * (_2025teamgamelogs[[#This Row],[FGA]] + 0.44 * _2025teamgamelogs[[#This Row],[FTA]]))</f>
        <v>0.64547206165703275</v>
      </c>
      <c r="BO216" s="4">
        <f>VLOOKUP(_2025teamgamelogs[[#This Row],[MONTH]], LEAGUE_AVERAGES!$A$2:$B$8, 2, FALSE)</f>
        <v>110.69176807777912</v>
      </c>
      <c r="BP216" s="5">
        <f>VLOOKUP(_2025teamgamelogs[[#This Row],[TEAM_NAME]], LEAGUE_AVERAGES!$A$14:$C$43, 2, FALSE)</f>
        <v>0.37909999999999999</v>
      </c>
      <c r="BQ216" s="5">
        <f>VLOOKUP(_2025teamgamelogs[[#This Row],[TEAM_NAME]], LEAGUE_AVERAGES!$A$14:$C$43, 3, FALSE)</f>
        <v>0.35511904761904761</v>
      </c>
      <c r="BR216" s="5">
        <f>VLOOKUP(_2025teamgamelogs[[#This Row],[TEAM_NAME]], LEAGUE_AVERAGES!$F$14:$H$43, 2, FALSE)</f>
        <v>0.49785000000000013</v>
      </c>
      <c r="BS216" s="5">
        <f>VLOOKUP(_2025teamgamelogs[[#This Row],[TEAM_NAME]], LEAGUE_AVERAGES!$F$14:$H$43, 3, FALSE)</f>
        <v>0.47942857142857148</v>
      </c>
      <c r="BT216" s="5">
        <f>VLOOKUP(_2025teamgamelogs[[#This Row],[TEAM_NAME]], LEAGUE_AVERAGES!$K$14:$M$43, 2, FALSE)</f>
        <v>0.60805571751162091</v>
      </c>
      <c r="BU216" s="5">
        <f>VLOOKUP(_2025teamgamelogs[[#This Row],[TEAM_NAME]], LEAGUE_AVERAGES!$K$14:$M$43, 3, FALSE)</f>
        <v>0.58190704341109034</v>
      </c>
    </row>
    <row r="217" spans="1:73" x14ac:dyDescent="0.2">
      <c r="A217" t="s">
        <v>59</v>
      </c>
      <c r="B217">
        <v>1610612765</v>
      </c>
      <c r="C217" t="s">
        <v>107</v>
      </c>
      <c r="D217" t="s">
        <v>108</v>
      </c>
      <c r="E217">
        <v>22400156</v>
      </c>
      <c r="F217" s="1">
        <v>45600</v>
      </c>
      <c r="G217" t="s">
        <v>331</v>
      </c>
      <c r="H217" t="s">
        <v>63</v>
      </c>
      <c r="I217">
        <v>48</v>
      </c>
      <c r="J217">
        <v>45</v>
      </c>
      <c r="K217">
        <v>96</v>
      </c>
      <c r="L217">
        <v>0.46899999999999997</v>
      </c>
      <c r="M217">
        <v>8</v>
      </c>
      <c r="N217">
        <v>34</v>
      </c>
      <c r="O217">
        <v>0.23499999999999999</v>
      </c>
      <c r="P217">
        <v>17</v>
      </c>
      <c r="Q217">
        <v>22</v>
      </c>
      <c r="R217">
        <v>0.77300000000000002</v>
      </c>
      <c r="S217">
        <v>17</v>
      </c>
      <c r="T217">
        <v>38</v>
      </c>
      <c r="U217">
        <v>55</v>
      </c>
      <c r="V217">
        <v>22</v>
      </c>
      <c r="W217">
        <v>12</v>
      </c>
      <c r="X217">
        <v>6</v>
      </c>
      <c r="Y217">
        <v>5</v>
      </c>
      <c r="Z217">
        <v>1</v>
      </c>
      <c r="AA217">
        <v>25</v>
      </c>
      <c r="AB217">
        <v>16</v>
      </c>
      <c r="AC217">
        <v>115</v>
      </c>
      <c r="AD217">
        <v>12</v>
      </c>
      <c r="AE217">
        <v>1</v>
      </c>
      <c r="AF217">
        <v>1</v>
      </c>
      <c r="AG217">
        <v>1</v>
      </c>
      <c r="AH217">
        <v>1</v>
      </c>
      <c r="AI217">
        <v>121</v>
      </c>
      <c r="AJ217">
        <v>564</v>
      </c>
      <c r="AK217">
        <v>392</v>
      </c>
      <c r="AL217">
        <v>1220</v>
      </c>
      <c r="AM217">
        <v>2251</v>
      </c>
      <c r="AN217">
        <v>1627</v>
      </c>
      <c r="AO217">
        <v>2322</v>
      </c>
      <c r="AP217">
        <v>1052</v>
      </c>
      <c r="AQ217">
        <v>1008</v>
      </c>
      <c r="AR217">
        <v>1363</v>
      </c>
      <c r="AS217">
        <v>160</v>
      </c>
      <c r="AT217">
        <v>377</v>
      </c>
      <c r="AU217">
        <v>135</v>
      </c>
      <c r="AV217">
        <v>1909</v>
      </c>
      <c r="AW217">
        <v>640</v>
      </c>
      <c r="AX217">
        <v>1702</v>
      </c>
      <c r="AY217">
        <v>889</v>
      </c>
      <c r="AZ217">
        <v>35</v>
      </c>
      <c r="BA217">
        <v>2247</v>
      </c>
      <c r="BB217">
        <v>1670</v>
      </c>
      <c r="BC217">
        <v>1095</v>
      </c>
      <c r="BD217">
        <v>517</v>
      </c>
      <c r="BE217">
        <v>1</v>
      </c>
      <c r="BF217" t="s">
        <v>64</v>
      </c>
      <c r="BG217" t="s">
        <v>65</v>
      </c>
      <c r="BH217" t="s">
        <v>260</v>
      </c>
      <c r="BI217" s="4">
        <f xml:space="preserve"> _2025teamgamelogs[[#This Row],[FGA]] + (0.44 * _2025teamgamelogs[[#This Row],[FTA]]) + _2025teamgamelogs[[#This Row],[TOV]] - _2025teamgamelogs[[#This Row],[OREB]]</f>
        <v>100.68</v>
      </c>
      <c r="BJ217" s="3">
        <f>_2025teamgamelogs[[#This Row],[TOV]]/_2025teamgamelogs[[#This Row],[POSSESIONS]]</f>
        <v>0.11918951132300357</v>
      </c>
      <c r="BK217" s="4">
        <f>_2025teamgamelogs[[#This Row],[PTS]]/_2025teamgamelogs[[#This Row],[POSSESIONS]]</f>
        <v>1.1422328168454507</v>
      </c>
      <c r="BL217" s="4">
        <f xml:space="preserve"> 100 * _2025teamgamelogs[[#This Row],[POINTS_PER_POSSESSION]]</f>
        <v>114.22328168454507</v>
      </c>
      <c r="BM217" s="4">
        <f xml:space="preserve"> _2025teamgamelogs[[#This Row],[POSSESIONS]] / (_2025teamgamelogs[[#This Row],[MIN]]/48)</f>
        <v>100.68</v>
      </c>
      <c r="BN217" s="3">
        <f>_2025teamgamelogs[[#This Row],[PTS]] / (2 * (_2025teamgamelogs[[#This Row],[FGA]] + 0.44 * _2025teamgamelogs[[#This Row],[FTA]]))</f>
        <v>0.54409538228614684</v>
      </c>
      <c r="BO217" s="4">
        <f>VLOOKUP(_2025teamgamelogs[[#This Row],[MONTH]], LEAGUE_AVERAGES!$A$2:$B$8, 2, FALSE)</f>
        <v>110.69176807777912</v>
      </c>
      <c r="BP217" s="5">
        <f>VLOOKUP(_2025teamgamelogs[[#This Row],[TEAM_NAME]], LEAGUE_AVERAGES!$A$14:$C$43, 2, FALSE)</f>
        <v>0.3560731707317073</v>
      </c>
      <c r="BQ217" s="5">
        <f>VLOOKUP(_2025teamgamelogs[[#This Row],[TEAM_NAME]], LEAGUE_AVERAGES!$A$14:$C$43, 3, FALSE)</f>
        <v>0.3687804878048781</v>
      </c>
      <c r="BR217" s="5">
        <f>VLOOKUP(_2025teamgamelogs[[#This Row],[TEAM_NAME]], LEAGUE_AVERAGES!$F$14:$H$43, 2, FALSE)</f>
        <v>0.47321951219512204</v>
      </c>
      <c r="BS217" s="5">
        <f>VLOOKUP(_2025teamgamelogs[[#This Row],[TEAM_NAME]], LEAGUE_AVERAGES!$F$14:$H$43, 3, FALSE)</f>
        <v>0.48104878048780486</v>
      </c>
      <c r="BT217" s="5">
        <f>VLOOKUP(_2025teamgamelogs[[#This Row],[TEAM_NAME]], LEAGUE_AVERAGES!$K$14:$M$43, 2, FALSE)</f>
        <v>0.57634444021190001</v>
      </c>
      <c r="BU217" s="5">
        <f>VLOOKUP(_2025teamgamelogs[[#This Row],[TEAM_NAME]], LEAGUE_AVERAGES!$K$14:$M$43, 3, FALSE)</f>
        <v>0.58621097107374254</v>
      </c>
    </row>
    <row r="218" spans="1:73" x14ac:dyDescent="0.2">
      <c r="A218" t="s">
        <v>59</v>
      </c>
      <c r="B218">
        <v>1610612741</v>
      </c>
      <c r="C218" t="s">
        <v>86</v>
      </c>
      <c r="D218" t="s">
        <v>87</v>
      </c>
      <c r="E218">
        <v>22400176</v>
      </c>
      <c r="F218" s="1">
        <v>45602</v>
      </c>
      <c r="G218" t="s">
        <v>332</v>
      </c>
      <c r="H218" t="s">
        <v>70</v>
      </c>
      <c r="I218">
        <v>48</v>
      </c>
      <c r="J218">
        <v>36</v>
      </c>
      <c r="K218">
        <v>86</v>
      </c>
      <c r="L218">
        <v>0.41899999999999998</v>
      </c>
      <c r="M218">
        <v>12</v>
      </c>
      <c r="N218">
        <v>42</v>
      </c>
      <c r="O218">
        <v>0.28599999999999998</v>
      </c>
      <c r="P218">
        <v>15</v>
      </c>
      <c r="Q218">
        <v>23</v>
      </c>
      <c r="R218">
        <v>0.65200000000000002</v>
      </c>
      <c r="S218">
        <v>14</v>
      </c>
      <c r="T218">
        <v>37</v>
      </c>
      <c r="U218">
        <v>51</v>
      </c>
      <c r="V218">
        <v>25</v>
      </c>
      <c r="W218">
        <v>23</v>
      </c>
      <c r="X218">
        <v>8</v>
      </c>
      <c r="Y218">
        <v>2</v>
      </c>
      <c r="Z218">
        <v>4</v>
      </c>
      <c r="AA218">
        <v>17</v>
      </c>
      <c r="AB218">
        <v>19</v>
      </c>
      <c r="AC218">
        <v>99</v>
      </c>
      <c r="AD218">
        <v>-20</v>
      </c>
      <c r="AE218">
        <v>1</v>
      </c>
      <c r="AF218">
        <v>1231</v>
      </c>
      <c r="AG218">
        <v>1231</v>
      </c>
      <c r="AH218">
        <v>1231</v>
      </c>
      <c r="AI218">
        <v>121</v>
      </c>
      <c r="AJ218">
        <v>2070</v>
      </c>
      <c r="AK218">
        <v>1580</v>
      </c>
      <c r="AL218">
        <v>1994</v>
      </c>
      <c r="AM218">
        <v>1413</v>
      </c>
      <c r="AN218">
        <v>568</v>
      </c>
      <c r="AO218">
        <v>2019</v>
      </c>
      <c r="AP218">
        <v>1416</v>
      </c>
      <c r="AQ218">
        <v>899</v>
      </c>
      <c r="AR218">
        <v>2193</v>
      </c>
      <c r="AS218">
        <v>466</v>
      </c>
      <c r="AT218">
        <v>489</v>
      </c>
      <c r="AU218">
        <v>340</v>
      </c>
      <c r="AV218">
        <v>1358</v>
      </c>
      <c r="AW218">
        <v>2394</v>
      </c>
      <c r="AX218">
        <v>1073</v>
      </c>
      <c r="AY218">
        <v>2078</v>
      </c>
      <c r="AZ218">
        <v>750</v>
      </c>
      <c r="BA218">
        <v>792</v>
      </c>
      <c r="BB218">
        <v>971</v>
      </c>
      <c r="BC218">
        <v>2137</v>
      </c>
      <c r="BD218">
        <v>2202</v>
      </c>
      <c r="BE218">
        <v>1</v>
      </c>
      <c r="BF218" t="s">
        <v>71</v>
      </c>
      <c r="BG218" t="s">
        <v>65</v>
      </c>
      <c r="BH218" t="s">
        <v>260</v>
      </c>
      <c r="BI218" s="4">
        <f xml:space="preserve"> _2025teamgamelogs[[#This Row],[FGA]] + (0.44 * _2025teamgamelogs[[#This Row],[FTA]]) + _2025teamgamelogs[[#This Row],[TOV]] - _2025teamgamelogs[[#This Row],[OREB]]</f>
        <v>105.12</v>
      </c>
      <c r="BJ218" s="3">
        <f>_2025teamgamelogs[[#This Row],[TOV]]/_2025teamgamelogs[[#This Row],[POSSESIONS]]</f>
        <v>0.21879756468797565</v>
      </c>
      <c r="BK218" s="4">
        <f>_2025teamgamelogs[[#This Row],[PTS]]/_2025teamgamelogs[[#This Row],[POSSESIONS]]</f>
        <v>0.94178082191780821</v>
      </c>
      <c r="BL218" s="4">
        <f xml:space="preserve"> 100 * _2025teamgamelogs[[#This Row],[POINTS_PER_POSSESSION]]</f>
        <v>94.178082191780817</v>
      </c>
      <c r="BM218" s="4">
        <f xml:space="preserve"> _2025teamgamelogs[[#This Row],[POSSESIONS]] / (_2025teamgamelogs[[#This Row],[MIN]]/48)</f>
        <v>105.12</v>
      </c>
      <c r="BN218" s="3">
        <f>_2025teamgamelogs[[#This Row],[PTS]] / (2 * (_2025teamgamelogs[[#This Row],[FGA]] + 0.44 * _2025teamgamelogs[[#This Row],[FTA]]))</f>
        <v>0.51498127340823963</v>
      </c>
      <c r="BO218" s="4">
        <f>VLOOKUP(_2025teamgamelogs[[#This Row],[MONTH]], LEAGUE_AVERAGES!$A$2:$B$8, 2, FALSE)</f>
        <v>110.69176807777912</v>
      </c>
      <c r="BP218" s="5">
        <f>VLOOKUP(_2025teamgamelogs[[#This Row],[TEAM_NAME]], LEAGUE_AVERAGES!$A$14:$C$43, 2, FALSE)</f>
        <v>0.36141463414634156</v>
      </c>
      <c r="BQ218" s="5">
        <f>VLOOKUP(_2025teamgamelogs[[#This Row],[TEAM_NAME]], LEAGUE_AVERAGES!$A$14:$C$43, 3, FALSE)</f>
        <v>0.37548780487804878</v>
      </c>
      <c r="BR218" s="5">
        <f>VLOOKUP(_2025teamgamelogs[[#This Row],[TEAM_NAME]], LEAGUE_AVERAGES!$F$14:$H$43, 2, FALSE)</f>
        <v>0.46404878048780479</v>
      </c>
      <c r="BS218" s="5">
        <f>VLOOKUP(_2025teamgamelogs[[#This Row],[TEAM_NAME]], LEAGUE_AVERAGES!$F$14:$H$43, 3, FALSE)</f>
        <v>0.47712195121951223</v>
      </c>
      <c r="BT218" s="5">
        <f>VLOOKUP(_2025teamgamelogs[[#This Row],[TEAM_NAME]], LEAGUE_AVERAGES!$K$14:$M$43, 2, FALSE)</f>
        <v>0.57631003599073594</v>
      </c>
      <c r="BU218" s="5">
        <f>VLOOKUP(_2025teamgamelogs[[#This Row],[TEAM_NAME]], LEAGUE_AVERAGES!$K$14:$M$43, 3, FALSE)</f>
        <v>0.59556361257988066</v>
      </c>
    </row>
    <row r="219" spans="1:73" x14ac:dyDescent="0.2">
      <c r="A219" t="s">
        <v>59</v>
      </c>
      <c r="B219">
        <v>1610612754</v>
      </c>
      <c r="C219" t="s">
        <v>110</v>
      </c>
      <c r="D219" t="s">
        <v>111</v>
      </c>
      <c r="E219">
        <v>22400170</v>
      </c>
      <c r="F219" s="1">
        <v>45602</v>
      </c>
      <c r="G219" t="s">
        <v>333</v>
      </c>
      <c r="H219" t="s">
        <v>63</v>
      </c>
      <c r="I219">
        <v>48</v>
      </c>
      <c r="J219">
        <v>41</v>
      </c>
      <c r="K219">
        <v>76</v>
      </c>
      <c r="L219">
        <v>0.53900000000000003</v>
      </c>
      <c r="M219">
        <v>12</v>
      </c>
      <c r="N219">
        <v>26</v>
      </c>
      <c r="O219">
        <v>0.46200000000000002</v>
      </c>
      <c r="P219">
        <v>24</v>
      </c>
      <c r="Q219">
        <v>26</v>
      </c>
      <c r="R219">
        <v>0.92300000000000004</v>
      </c>
      <c r="S219">
        <v>4</v>
      </c>
      <c r="T219">
        <v>32</v>
      </c>
      <c r="U219">
        <v>36</v>
      </c>
      <c r="V219">
        <v>21</v>
      </c>
      <c r="W219">
        <v>11</v>
      </c>
      <c r="X219">
        <v>7</v>
      </c>
      <c r="Y219">
        <v>3</v>
      </c>
      <c r="Z219">
        <v>5</v>
      </c>
      <c r="AA219">
        <v>24</v>
      </c>
      <c r="AB219">
        <v>22</v>
      </c>
      <c r="AC219">
        <v>118</v>
      </c>
      <c r="AD219">
        <v>7</v>
      </c>
      <c r="AE219">
        <v>1</v>
      </c>
      <c r="AF219">
        <v>1</v>
      </c>
      <c r="AG219">
        <v>1</v>
      </c>
      <c r="AH219">
        <v>1</v>
      </c>
      <c r="AI219">
        <v>121</v>
      </c>
      <c r="AJ219">
        <v>1234</v>
      </c>
      <c r="AK219">
        <v>2372</v>
      </c>
      <c r="AL219">
        <v>233</v>
      </c>
      <c r="AM219">
        <v>1413</v>
      </c>
      <c r="AN219">
        <v>2340</v>
      </c>
      <c r="AO219">
        <v>249</v>
      </c>
      <c r="AP219">
        <v>238</v>
      </c>
      <c r="AQ219">
        <v>570</v>
      </c>
      <c r="AR219">
        <v>155</v>
      </c>
      <c r="AS219">
        <v>2385</v>
      </c>
      <c r="AT219">
        <v>1307</v>
      </c>
      <c r="AU219">
        <v>2164</v>
      </c>
      <c r="AV219">
        <v>2031</v>
      </c>
      <c r="AW219">
        <v>429</v>
      </c>
      <c r="AX219">
        <v>1360</v>
      </c>
      <c r="AY219">
        <v>1712</v>
      </c>
      <c r="AZ219">
        <v>1188</v>
      </c>
      <c r="BA219">
        <v>2162</v>
      </c>
      <c r="BB219">
        <v>416</v>
      </c>
      <c r="BC219">
        <v>891</v>
      </c>
      <c r="BD219">
        <v>795</v>
      </c>
      <c r="BE219">
        <v>1</v>
      </c>
      <c r="BF219" t="s">
        <v>64</v>
      </c>
      <c r="BG219" t="s">
        <v>65</v>
      </c>
      <c r="BH219" t="s">
        <v>260</v>
      </c>
      <c r="BI219" s="4">
        <f xml:space="preserve"> _2025teamgamelogs[[#This Row],[FGA]] + (0.44 * _2025teamgamelogs[[#This Row],[FTA]]) + _2025teamgamelogs[[#This Row],[TOV]] - _2025teamgamelogs[[#This Row],[OREB]]</f>
        <v>94.44</v>
      </c>
      <c r="BJ219" s="3">
        <f>_2025teamgamelogs[[#This Row],[TOV]]/_2025teamgamelogs[[#This Row],[POSSESIONS]]</f>
        <v>0.11647606946209234</v>
      </c>
      <c r="BK219" s="4">
        <f>_2025teamgamelogs[[#This Row],[PTS]]/_2025teamgamelogs[[#This Row],[POSSESIONS]]</f>
        <v>1.2494705633206269</v>
      </c>
      <c r="BL219" s="4">
        <f xml:space="preserve"> 100 * _2025teamgamelogs[[#This Row],[POINTS_PER_POSSESSION]]</f>
        <v>124.94705633206269</v>
      </c>
      <c r="BM219" s="4">
        <f xml:space="preserve"> _2025teamgamelogs[[#This Row],[POSSESIONS]] / (_2025teamgamelogs[[#This Row],[MIN]]/48)</f>
        <v>94.44</v>
      </c>
      <c r="BN219" s="3">
        <f>_2025teamgamelogs[[#This Row],[PTS]] / (2 * (_2025teamgamelogs[[#This Row],[FGA]] + 0.44 * _2025teamgamelogs[[#This Row],[FTA]]))</f>
        <v>0.67474839890210436</v>
      </c>
      <c r="BO219" s="4">
        <f>VLOOKUP(_2025teamgamelogs[[#This Row],[MONTH]], LEAGUE_AVERAGES!$A$2:$B$8, 2, FALSE)</f>
        <v>110.69176807777912</v>
      </c>
      <c r="BP219" s="5">
        <f>VLOOKUP(_2025teamgamelogs[[#This Row],[TEAM_NAME]], LEAGUE_AVERAGES!$A$14:$C$43, 2, FALSE)</f>
        <v>0.37909999999999999</v>
      </c>
      <c r="BQ219" s="5">
        <f>VLOOKUP(_2025teamgamelogs[[#This Row],[TEAM_NAME]], LEAGUE_AVERAGES!$A$14:$C$43, 3, FALSE)</f>
        <v>0.35511904761904761</v>
      </c>
      <c r="BR219" s="5">
        <f>VLOOKUP(_2025teamgamelogs[[#This Row],[TEAM_NAME]], LEAGUE_AVERAGES!$F$14:$H$43, 2, FALSE)</f>
        <v>0.49785000000000013</v>
      </c>
      <c r="BS219" s="5">
        <f>VLOOKUP(_2025teamgamelogs[[#This Row],[TEAM_NAME]], LEAGUE_AVERAGES!$F$14:$H$43, 3, FALSE)</f>
        <v>0.47942857142857148</v>
      </c>
      <c r="BT219" s="5">
        <f>VLOOKUP(_2025teamgamelogs[[#This Row],[TEAM_NAME]], LEAGUE_AVERAGES!$K$14:$M$43, 2, FALSE)</f>
        <v>0.60805571751162091</v>
      </c>
      <c r="BU219" s="5">
        <f>VLOOKUP(_2025teamgamelogs[[#This Row],[TEAM_NAME]], LEAGUE_AVERAGES!$K$14:$M$43, 3, FALSE)</f>
        <v>0.58190704341109034</v>
      </c>
    </row>
    <row r="220" spans="1:73" x14ac:dyDescent="0.2">
      <c r="A220" t="s">
        <v>59</v>
      </c>
      <c r="B220">
        <v>1610612740</v>
      </c>
      <c r="C220" t="s">
        <v>77</v>
      </c>
      <c r="D220" t="s">
        <v>78</v>
      </c>
      <c r="E220">
        <v>22400175</v>
      </c>
      <c r="F220" s="1">
        <v>45602</v>
      </c>
      <c r="G220" t="s">
        <v>334</v>
      </c>
      <c r="H220" t="s">
        <v>70</v>
      </c>
      <c r="I220">
        <v>48</v>
      </c>
      <c r="J220">
        <v>42</v>
      </c>
      <c r="K220">
        <v>88</v>
      </c>
      <c r="L220">
        <v>0.47699999999999998</v>
      </c>
      <c r="M220">
        <v>13</v>
      </c>
      <c r="N220">
        <v>27</v>
      </c>
      <c r="O220">
        <v>0.48099999999999998</v>
      </c>
      <c r="P220">
        <v>25</v>
      </c>
      <c r="Q220">
        <v>28</v>
      </c>
      <c r="R220">
        <v>0.89300000000000002</v>
      </c>
      <c r="S220">
        <v>8</v>
      </c>
      <c r="T220">
        <v>25</v>
      </c>
      <c r="U220">
        <v>33</v>
      </c>
      <c r="V220">
        <v>21</v>
      </c>
      <c r="W220">
        <v>10</v>
      </c>
      <c r="X220">
        <v>8</v>
      </c>
      <c r="Y220">
        <v>8</v>
      </c>
      <c r="Z220">
        <v>10</v>
      </c>
      <c r="AA220">
        <v>14</v>
      </c>
      <c r="AB220">
        <v>21</v>
      </c>
      <c r="AC220">
        <v>122</v>
      </c>
      <c r="AD220">
        <v>-9</v>
      </c>
      <c r="AE220">
        <v>1</v>
      </c>
      <c r="AF220">
        <v>1231</v>
      </c>
      <c r="AG220">
        <v>1231</v>
      </c>
      <c r="AH220">
        <v>1231</v>
      </c>
      <c r="AI220">
        <v>121</v>
      </c>
      <c r="AJ220">
        <v>1068</v>
      </c>
      <c r="AK220">
        <v>1314</v>
      </c>
      <c r="AL220">
        <v>1049</v>
      </c>
      <c r="AM220">
        <v>1171</v>
      </c>
      <c r="AN220">
        <v>2292</v>
      </c>
      <c r="AO220">
        <v>172</v>
      </c>
      <c r="AP220">
        <v>183</v>
      </c>
      <c r="AQ220">
        <v>377</v>
      </c>
      <c r="AR220">
        <v>306</v>
      </c>
      <c r="AS220">
        <v>1800</v>
      </c>
      <c r="AT220">
        <v>2271</v>
      </c>
      <c r="AU220">
        <v>2337</v>
      </c>
      <c r="AV220">
        <v>2031</v>
      </c>
      <c r="AW220">
        <v>264</v>
      </c>
      <c r="AX220">
        <v>1073</v>
      </c>
      <c r="AY220">
        <v>187</v>
      </c>
      <c r="AZ220">
        <v>2353</v>
      </c>
      <c r="BA220">
        <v>260</v>
      </c>
      <c r="BB220">
        <v>575</v>
      </c>
      <c r="BC220">
        <v>609</v>
      </c>
      <c r="BD220">
        <v>1735</v>
      </c>
      <c r="BE220">
        <v>1</v>
      </c>
      <c r="BF220" t="s">
        <v>64</v>
      </c>
      <c r="BG220" t="s">
        <v>65</v>
      </c>
      <c r="BH220" t="s">
        <v>260</v>
      </c>
      <c r="BI220" s="4">
        <f xml:space="preserve"> _2025teamgamelogs[[#This Row],[FGA]] + (0.44 * _2025teamgamelogs[[#This Row],[FTA]]) + _2025teamgamelogs[[#This Row],[TOV]] - _2025teamgamelogs[[#This Row],[OREB]]</f>
        <v>102.32</v>
      </c>
      <c r="BJ220" s="3">
        <f>_2025teamgamelogs[[#This Row],[TOV]]/_2025teamgamelogs[[#This Row],[POSSESIONS]]</f>
        <v>9.7732603596559817E-2</v>
      </c>
      <c r="BK220" s="4">
        <f>_2025teamgamelogs[[#This Row],[PTS]]/_2025teamgamelogs[[#This Row],[POSSESIONS]]</f>
        <v>1.1923377638780297</v>
      </c>
      <c r="BL220" s="4">
        <f xml:space="preserve"> 100 * _2025teamgamelogs[[#This Row],[POINTS_PER_POSSESSION]]</f>
        <v>119.23377638780298</v>
      </c>
      <c r="BM220" s="4">
        <f xml:space="preserve"> _2025teamgamelogs[[#This Row],[POSSESIONS]] / (_2025teamgamelogs[[#This Row],[MIN]]/48)</f>
        <v>102.32</v>
      </c>
      <c r="BN220" s="3">
        <f>_2025teamgamelogs[[#This Row],[PTS]] / (2 * (_2025teamgamelogs[[#This Row],[FGA]] + 0.44 * _2025teamgamelogs[[#This Row],[FTA]]))</f>
        <v>0.60805422647527918</v>
      </c>
      <c r="BO220" s="4">
        <f>VLOOKUP(_2025teamgamelogs[[#This Row],[MONTH]], LEAGUE_AVERAGES!$A$2:$B$8, 2, FALSE)</f>
        <v>110.69176807777912</v>
      </c>
      <c r="BP220" s="5">
        <f>VLOOKUP(_2025teamgamelogs[[#This Row],[TEAM_NAME]], LEAGUE_AVERAGES!$A$14:$C$43, 2, FALSE)</f>
        <v>0.35068292682926827</v>
      </c>
      <c r="BQ220" s="5">
        <f>VLOOKUP(_2025teamgamelogs[[#This Row],[TEAM_NAME]], LEAGUE_AVERAGES!$A$14:$C$43, 3, FALSE)</f>
        <v>0.33902439024390252</v>
      </c>
      <c r="BR220" s="5">
        <f>VLOOKUP(_2025teamgamelogs[[#This Row],[TEAM_NAME]], LEAGUE_AVERAGES!$F$14:$H$43, 2, FALSE)</f>
        <v>0.44770731707317085</v>
      </c>
      <c r="BS220" s="5">
        <f>VLOOKUP(_2025teamgamelogs[[#This Row],[TEAM_NAME]], LEAGUE_AVERAGES!$F$14:$H$43, 3, FALSE)</f>
        <v>0.45721951219512191</v>
      </c>
      <c r="BT220" s="5">
        <f>VLOOKUP(_2025teamgamelogs[[#This Row],[TEAM_NAME]], LEAGUE_AVERAGES!$K$14:$M$43, 2, FALSE)</f>
        <v>0.55230036801172144</v>
      </c>
      <c r="BU220" s="5">
        <f>VLOOKUP(_2025teamgamelogs[[#This Row],[TEAM_NAME]], LEAGUE_AVERAGES!$K$14:$M$43, 3, FALSE)</f>
        <v>0.55239725408654039</v>
      </c>
    </row>
    <row r="221" spans="1:73" x14ac:dyDescent="0.2">
      <c r="A221" t="s">
        <v>59</v>
      </c>
      <c r="B221">
        <v>1610612760</v>
      </c>
      <c r="C221" t="s">
        <v>137</v>
      </c>
      <c r="D221" t="s">
        <v>138</v>
      </c>
      <c r="E221">
        <v>22400177</v>
      </c>
      <c r="F221" s="1">
        <v>45602</v>
      </c>
      <c r="G221" t="s">
        <v>139</v>
      </c>
      <c r="H221" t="s">
        <v>70</v>
      </c>
      <c r="I221">
        <v>48</v>
      </c>
      <c r="J221">
        <v>44</v>
      </c>
      <c r="K221">
        <v>100</v>
      </c>
      <c r="L221">
        <v>0.44</v>
      </c>
      <c r="M221">
        <v>16</v>
      </c>
      <c r="N221">
        <v>40</v>
      </c>
      <c r="O221">
        <v>0.4</v>
      </c>
      <c r="P221">
        <v>18</v>
      </c>
      <c r="Q221">
        <v>23</v>
      </c>
      <c r="R221">
        <v>0.78300000000000003</v>
      </c>
      <c r="S221">
        <v>13</v>
      </c>
      <c r="T221">
        <v>34</v>
      </c>
      <c r="U221">
        <v>47</v>
      </c>
      <c r="V221">
        <v>29</v>
      </c>
      <c r="W221">
        <v>14</v>
      </c>
      <c r="X221">
        <v>15</v>
      </c>
      <c r="Y221">
        <v>6</v>
      </c>
      <c r="Z221">
        <v>6</v>
      </c>
      <c r="AA221">
        <v>28</v>
      </c>
      <c r="AB221">
        <v>22</v>
      </c>
      <c r="AC221">
        <v>122</v>
      </c>
      <c r="AD221">
        <v>-2</v>
      </c>
      <c r="AE221">
        <v>1</v>
      </c>
      <c r="AF221">
        <v>1231</v>
      </c>
      <c r="AG221">
        <v>1231</v>
      </c>
      <c r="AH221">
        <v>1231</v>
      </c>
      <c r="AI221">
        <v>121</v>
      </c>
      <c r="AJ221">
        <v>703</v>
      </c>
      <c r="AK221">
        <v>153</v>
      </c>
      <c r="AL221">
        <v>1704</v>
      </c>
      <c r="AM221">
        <v>567</v>
      </c>
      <c r="AN221">
        <v>795</v>
      </c>
      <c r="AO221">
        <v>723</v>
      </c>
      <c r="AP221">
        <v>889</v>
      </c>
      <c r="AQ221">
        <v>899</v>
      </c>
      <c r="AR221">
        <v>1256</v>
      </c>
      <c r="AS221">
        <v>652</v>
      </c>
      <c r="AT221">
        <v>926</v>
      </c>
      <c r="AU221">
        <v>705</v>
      </c>
      <c r="AV221">
        <v>687</v>
      </c>
      <c r="AW221">
        <v>1092</v>
      </c>
      <c r="AX221">
        <v>46</v>
      </c>
      <c r="AY221">
        <v>560</v>
      </c>
      <c r="AZ221">
        <v>1573</v>
      </c>
      <c r="BA221">
        <v>2403</v>
      </c>
      <c r="BB221">
        <v>416</v>
      </c>
      <c r="BC221">
        <v>609</v>
      </c>
      <c r="BD221">
        <v>1286</v>
      </c>
      <c r="BE221">
        <v>1</v>
      </c>
      <c r="BF221" t="s">
        <v>71</v>
      </c>
      <c r="BG221" t="s">
        <v>65</v>
      </c>
      <c r="BH221" t="s">
        <v>260</v>
      </c>
      <c r="BI221" s="4">
        <f xml:space="preserve"> _2025teamgamelogs[[#This Row],[FGA]] + (0.44 * _2025teamgamelogs[[#This Row],[FTA]]) + _2025teamgamelogs[[#This Row],[TOV]] - _2025teamgamelogs[[#This Row],[OREB]]</f>
        <v>111.12</v>
      </c>
      <c r="BJ221" s="3">
        <f>_2025teamgamelogs[[#This Row],[TOV]]/_2025teamgamelogs[[#This Row],[POSSESIONS]]</f>
        <v>0.12598992080633548</v>
      </c>
      <c r="BK221" s="4">
        <f>_2025teamgamelogs[[#This Row],[PTS]]/_2025teamgamelogs[[#This Row],[POSSESIONS]]</f>
        <v>1.0979121670266379</v>
      </c>
      <c r="BL221" s="4">
        <f xml:space="preserve"> 100 * _2025teamgamelogs[[#This Row],[POINTS_PER_POSSESSION]]</f>
        <v>109.79121670266379</v>
      </c>
      <c r="BM221" s="4">
        <f xml:space="preserve"> _2025teamgamelogs[[#This Row],[POSSESIONS]] / (_2025teamgamelogs[[#This Row],[MIN]]/48)</f>
        <v>111.12</v>
      </c>
      <c r="BN221" s="3">
        <f>_2025teamgamelogs[[#This Row],[PTS]] / (2 * (_2025teamgamelogs[[#This Row],[FGA]] + 0.44 * _2025teamgamelogs[[#This Row],[FTA]]))</f>
        <v>0.55394115510352337</v>
      </c>
      <c r="BO221" s="4">
        <f>VLOOKUP(_2025teamgamelogs[[#This Row],[MONTH]], LEAGUE_AVERAGES!$A$2:$B$8, 2, FALSE)</f>
        <v>110.69176807777912</v>
      </c>
      <c r="BP221" s="5">
        <f>VLOOKUP(_2025teamgamelogs[[#This Row],[TEAM_NAME]], LEAGUE_AVERAGES!$A$14:$C$43, 2, FALSE)</f>
        <v>0.38229268292682927</v>
      </c>
      <c r="BQ221" s="5">
        <f>VLOOKUP(_2025teamgamelogs[[#This Row],[TEAM_NAME]], LEAGUE_AVERAGES!$A$14:$C$43, 3, FALSE)</f>
        <v>0.36500000000000005</v>
      </c>
      <c r="BR221" s="5">
        <f>VLOOKUP(_2025teamgamelogs[[#This Row],[TEAM_NAME]], LEAGUE_AVERAGES!$F$14:$H$43, 2, FALSE)</f>
        <v>0.48607317073170736</v>
      </c>
      <c r="BS221" s="5">
        <f>VLOOKUP(_2025teamgamelogs[[#This Row],[TEAM_NAME]], LEAGUE_AVERAGES!$F$14:$H$43, 3, FALSE)</f>
        <v>0.4780731707317073</v>
      </c>
      <c r="BT221" s="5">
        <f>VLOOKUP(_2025teamgamelogs[[#This Row],[TEAM_NAME]], LEAGUE_AVERAGES!$K$14:$M$43, 2, FALSE)</f>
        <v>0.59971838422440138</v>
      </c>
      <c r="BU221" s="5">
        <f>VLOOKUP(_2025teamgamelogs[[#This Row],[TEAM_NAME]], LEAGUE_AVERAGES!$K$14:$M$43, 3, FALSE)</f>
        <v>0.58679992881439635</v>
      </c>
    </row>
    <row r="222" spans="1:73" x14ac:dyDescent="0.2">
      <c r="A222" t="s">
        <v>59</v>
      </c>
      <c r="B222">
        <v>1610612755</v>
      </c>
      <c r="C222" t="s">
        <v>134</v>
      </c>
      <c r="D222" t="s">
        <v>135</v>
      </c>
      <c r="E222">
        <v>22400179</v>
      </c>
      <c r="F222" s="1">
        <v>45602</v>
      </c>
      <c r="G222" t="s">
        <v>335</v>
      </c>
      <c r="H222" t="s">
        <v>70</v>
      </c>
      <c r="I222">
        <v>48</v>
      </c>
      <c r="J222">
        <v>40</v>
      </c>
      <c r="K222">
        <v>73</v>
      </c>
      <c r="L222">
        <v>0.54800000000000004</v>
      </c>
      <c r="M222">
        <v>7</v>
      </c>
      <c r="N222">
        <v>25</v>
      </c>
      <c r="O222">
        <v>0.28000000000000003</v>
      </c>
      <c r="P222">
        <v>11</v>
      </c>
      <c r="Q222">
        <v>19</v>
      </c>
      <c r="R222">
        <v>0.57899999999999996</v>
      </c>
      <c r="S222">
        <v>10</v>
      </c>
      <c r="T222">
        <v>22</v>
      </c>
      <c r="U222">
        <v>32</v>
      </c>
      <c r="V222">
        <v>19</v>
      </c>
      <c r="W222">
        <v>20</v>
      </c>
      <c r="X222">
        <v>10</v>
      </c>
      <c r="Y222">
        <v>2</v>
      </c>
      <c r="Z222">
        <v>1</v>
      </c>
      <c r="AA222">
        <v>22</v>
      </c>
      <c r="AB222">
        <v>16</v>
      </c>
      <c r="AC222">
        <v>98</v>
      </c>
      <c r="AD222">
        <v>-12</v>
      </c>
      <c r="AE222">
        <v>1</v>
      </c>
      <c r="AF222">
        <v>1231</v>
      </c>
      <c r="AG222">
        <v>1231</v>
      </c>
      <c r="AH222">
        <v>1231</v>
      </c>
      <c r="AI222">
        <v>121</v>
      </c>
      <c r="AJ222">
        <v>1438</v>
      </c>
      <c r="AK222">
        <v>2432</v>
      </c>
      <c r="AL222">
        <v>170</v>
      </c>
      <c r="AM222">
        <v>2338</v>
      </c>
      <c r="AN222">
        <v>2375</v>
      </c>
      <c r="AO222">
        <v>2073</v>
      </c>
      <c r="AP222">
        <v>2028</v>
      </c>
      <c r="AQ222">
        <v>1458</v>
      </c>
      <c r="AR222">
        <v>2388</v>
      </c>
      <c r="AS222">
        <v>1308</v>
      </c>
      <c r="AT222">
        <v>2412</v>
      </c>
      <c r="AU222">
        <v>2378</v>
      </c>
      <c r="AV222">
        <v>2257</v>
      </c>
      <c r="AW222">
        <v>2199</v>
      </c>
      <c r="AX222">
        <v>539</v>
      </c>
      <c r="AY222">
        <v>2078</v>
      </c>
      <c r="AZ222">
        <v>35</v>
      </c>
      <c r="BA222">
        <v>1887</v>
      </c>
      <c r="BB222">
        <v>1670</v>
      </c>
      <c r="BC222">
        <v>2178</v>
      </c>
      <c r="BD222">
        <v>1899</v>
      </c>
      <c r="BE222">
        <v>1</v>
      </c>
      <c r="BF222" t="s">
        <v>71</v>
      </c>
      <c r="BG222" t="s">
        <v>65</v>
      </c>
      <c r="BH222" t="s">
        <v>260</v>
      </c>
      <c r="BI222" s="4">
        <f xml:space="preserve"> _2025teamgamelogs[[#This Row],[FGA]] + (0.44 * _2025teamgamelogs[[#This Row],[FTA]]) + _2025teamgamelogs[[#This Row],[TOV]] - _2025teamgamelogs[[#This Row],[OREB]]</f>
        <v>91.36</v>
      </c>
      <c r="BJ222" s="3">
        <f>_2025teamgamelogs[[#This Row],[TOV]]/_2025teamgamelogs[[#This Row],[POSSESIONS]]</f>
        <v>0.21891418563922943</v>
      </c>
      <c r="BK222" s="4">
        <f>_2025teamgamelogs[[#This Row],[PTS]]/_2025teamgamelogs[[#This Row],[POSSESIONS]]</f>
        <v>1.0726795096322241</v>
      </c>
      <c r="BL222" s="4">
        <f xml:space="preserve"> 100 * _2025teamgamelogs[[#This Row],[POINTS_PER_POSSESSION]]</f>
        <v>107.26795096322242</v>
      </c>
      <c r="BM222" s="4">
        <f xml:space="preserve"> _2025teamgamelogs[[#This Row],[POSSESIONS]] / (_2025teamgamelogs[[#This Row],[MIN]]/48)</f>
        <v>91.36</v>
      </c>
      <c r="BN222" s="3">
        <f>_2025teamgamelogs[[#This Row],[PTS]] / (2 * (_2025teamgamelogs[[#This Row],[FGA]] + 0.44 * _2025teamgamelogs[[#This Row],[FTA]]))</f>
        <v>0.60226155358898725</v>
      </c>
      <c r="BO222" s="4">
        <f>VLOOKUP(_2025teamgamelogs[[#This Row],[MONTH]], LEAGUE_AVERAGES!$A$2:$B$8, 2, FALSE)</f>
        <v>110.69176807777912</v>
      </c>
      <c r="BP222" s="5">
        <f>VLOOKUP(_2025teamgamelogs[[#This Row],[TEAM_NAME]], LEAGUE_AVERAGES!$A$14:$C$43, 2, FALSE)</f>
        <v>0.34129268292682929</v>
      </c>
      <c r="BQ222" s="5">
        <f>VLOOKUP(_2025teamgamelogs[[#This Row],[TEAM_NAME]], LEAGUE_AVERAGES!$A$14:$C$43, 3, FALSE)</f>
        <v>0.34026829268292691</v>
      </c>
      <c r="BR222" s="5">
        <f>VLOOKUP(_2025teamgamelogs[[#This Row],[TEAM_NAME]], LEAGUE_AVERAGES!$F$14:$H$43, 2, FALSE)</f>
        <v>0.45178048780487812</v>
      </c>
      <c r="BS222" s="5">
        <f>VLOOKUP(_2025teamgamelogs[[#This Row],[TEAM_NAME]], LEAGUE_AVERAGES!$F$14:$H$43, 3, FALSE)</f>
        <v>0.45797560975609758</v>
      </c>
      <c r="BT222" s="5">
        <f>VLOOKUP(_2025teamgamelogs[[#This Row],[TEAM_NAME]], LEAGUE_AVERAGES!$K$14:$M$43, 2, FALSE)</f>
        <v>0.55774018976963147</v>
      </c>
      <c r="BU222" s="5">
        <f>VLOOKUP(_2025teamgamelogs[[#This Row],[TEAM_NAME]], LEAGUE_AVERAGES!$K$14:$M$43, 3, FALSE)</f>
        <v>0.57066794818423772</v>
      </c>
    </row>
    <row r="223" spans="1:73" x14ac:dyDescent="0.2">
      <c r="A223" t="s">
        <v>59</v>
      </c>
      <c r="B223">
        <v>1610612742</v>
      </c>
      <c r="C223" t="s">
        <v>154</v>
      </c>
      <c r="D223" t="s">
        <v>155</v>
      </c>
      <c r="E223">
        <v>22400176</v>
      </c>
      <c r="F223" s="1">
        <v>45602</v>
      </c>
      <c r="G223" t="s">
        <v>336</v>
      </c>
      <c r="H223" t="s">
        <v>63</v>
      </c>
      <c r="I223">
        <v>48</v>
      </c>
      <c r="J223">
        <v>45</v>
      </c>
      <c r="K223">
        <v>93</v>
      </c>
      <c r="L223">
        <v>0.48399999999999999</v>
      </c>
      <c r="M223">
        <v>12</v>
      </c>
      <c r="N223">
        <v>38</v>
      </c>
      <c r="O223">
        <v>0.316</v>
      </c>
      <c r="P223">
        <v>17</v>
      </c>
      <c r="Q223">
        <v>21</v>
      </c>
      <c r="R223">
        <v>0.81</v>
      </c>
      <c r="S223">
        <v>9</v>
      </c>
      <c r="T223">
        <v>38</v>
      </c>
      <c r="U223">
        <v>47</v>
      </c>
      <c r="V223">
        <v>33</v>
      </c>
      <c r="W223">
        <v>15</v>
      </c>
      <c r="X223">
        <v>11</v>
      </c>
      <c r="Y223">
        <v>4</v>
      </c>
      <c r="Z223">
        <v>2</v>
      </c>
      <c r="AA223">
        <v>19</v>
      </c>
      <c r="AB223">
        <v>17</v>
      </c>
      <c r="AC223">
        <v>119</v>
      </c>
      <c r="AD223">
        <v>20</v>
      </c>
      <c r="AE223">
        <v>1</v>
      </c>
      <c r="AF223">
        <v>1</v>
      </c>
      <c r="AG223">
        <v>1</v>
      </c>
      <c r="AH223">
        <v>1</v>
      </c>
      <c r="AI223">
        <v>121</v>
      </c>
      <c r="AJ223">
        <v>564</v>
      </c>
      <c r="AK223">
        <v>664</v>
      </c>
      <c r="AL223">
        <v>926</v>
      </c>
      <c r="AM223">
        <v>1413</v>
      </c>
      <c r="AN223">
        <v>1078</v>
      </c>
      <c r="AO223">
        <v>1737</v>
      </c>
      <c r="AP223">
        <v>1052</v>
      </c>
      <c r="AQ223">
        <v>1164</v>
      </c>
      <c r="AR223">
        <v>957</v>
      </c>
      <c r="AS223">
        <v>1566</v>
      </c>
      <c r="AT223">
        <v>377</v>
      </c>
      <c r="AU223">
        <v>705</v>
      </c>
      <c r="AV223">
        <v>240</v>
      </c>
      <c r="AW223">
        <v>1341</v>
      </c>
      <c r="AX223">
        <v>346</v>
      </c>
      <c r="AY223">
        <v>1274</v>
      </c>
      <c r="AZ223">
        <v>158</v>
      </c>
      <c r="BA223">
        <v>1258</v>
      </c>
      <c r="BB223">
        <v>1444</v>
      </c>
      <c r="BC223">
        <v>798</v>
      </c>
      <c r="BD223">
        <v>231</v>
      </c>
      <c r="BE223">
        <v>1</v>
      </c>
      <c r="BF223" t="s">
        <v>64</v>
      </c>
      <c r="BG223" t="s">
        <v>65</v>
      </c>
      <c r="BH223" t="s">
        <v>260</v>
      </c>
      <c r="BI223" s="4">
        <f xml:space="preserve"> _2025teamgamelogs[[#This Row],[FGA]] + (0.44 * _2025teamgamelogs[[#This Row],[FTA]]) + _2025teamgamelogs[[#This Row],[TOV]] - _2025teamgamelogs[[#This Row],[OREB]]</f>
        <v>108.24</v>
      </c>
      <c r="BJ223" s="3">
        <f>_2025teamgamelogs[[#This Row],[TOV]]/_2025teamgamelogs[[#This Row],[POSSESIONS]]</f>
        <v>0.13858093126385809</v>
      </c>
      <c r="BK223" s="4">
        <f>_2025teamgamelogs[[#This Row],[PTS]]/_2025teamgamelogs[[#This Row],[POSSESIONS]]</f>
        <v>1.0994087213599408</v>
      </c>
      <c r="BL223" s="4">
        <f xml:space="preserve"> 100 * _2025teamgamelogs[[#This Row],[POINTS_PER_POSSESSION]]</f>
        <v>109.94087213599408</v>
      </c>
      <c r="BM223" s="4">
        <f xml:space="preserve"> _2025teamgamelogs[[#This Row],[POSSESIONS]] / (_2025teamgamelogs[[#This Row],[MIN]]/48)</f>
        <v>108.24</v>
      </c>
      <c r="BN223" s="3">
        <f>_2025teamgamelogs[[#This Row],[PTS]] / (2 * (_2025teamgamelogs[[#This Row],[FGA]] + 0.44 * _2025teamgamelogs[[#This Row],[FTA]]))</f>
        <v>0.58196400625978095</v>
      </c>
      <c r="BO223" s="4">
        <f>VLOOKUP(_2025teamgamelogs[[#This Row],[MONTH]], LEAGUE_AVERAGES!$A$2:$B$8, 2, FALSE)</f>
        <v>110.69176807777912</v>
      </c>
      <c r="BP223" s="5">
        <f>VLOOKUP(_2025teamgamelogs[[#This Row],[TEAM_NAME]], LEAGUE_AVERAGES!$A$14:$C$43, 2, FALSE)</f>
        <v>0.362375</v>
      </c>
      <c r="BQ223" s="5">
        <f>VLOOKUP(_2025teamgamelogs[[#This Row],[TEAM_NAME]], LEAGUE_AVERAGES!$A$14:$C$43, 3, FALSE)</f>
        <v>0.36252380952380958</v>
      </c>
      <c r="BR223" s="5">
        <f>VLOOKUP(_2025teamgamelogs[[#This Row],[TEAM_NAME]], LEAGUE_AVERAGES!$F$14:$H$43, 2, FALSE)</f>
        <v>0.47777500000000001</v>
      </c>
      <c r="BS223" s="5">
        <f>VLOOKUP(_2025teamgamelogs[[#This Row],[TEAM_NAME]], LEAGUE_AVERAGES!$F$14:$H$43, 3, FALSE)</f>
        <v>0.48176190476190472</v>
      </c>
      <c r="BT223" s="5">
        <f>VLOOKUP(_2025teamgamelogs[[#This Row],[TEAM_NAME]], LEAGUE_AVERAGES!$K$14:$M$43, 2, FALSE)</f>
        <v>0.58283558931438928</v>
      </c>
      <c r="BU223" s="5">
        <f>VLOOKUP(_2025teamgamelogs[[#This Row],[TEAM_NAME]], LEAGUE_AVERAGES!$K$14:$M$43, 3, FALSE)</f>
        <v>0.5856179003364903</v>
      </c>
    </row>
    <row r="224" spans="1:73" x14ac:dyDescent="0.2">
      <c r="A224" t="s">
        <v>59</v>
      </c>
      <c r="B224">
        <v>1610612765</v>
      </c>
      <c r="C224" t="s">
        <v>107</v>
      </c>
      <c r="D224" t="s">
        <v>108</v>
      </c>
      <c r="E224">
        <v>22400169</v>
      </c>
      <c r="F224" s="1">
        <v>45602</v>
      </c>
      <c r="G224" t="s">
        <v>337</v>
      </c>
      <c r="H224" t="s">
        <v>70</v>
      </c>
      <c r="I224">
        <v>48</v>
      </c>
      <c r="J224">
        <v>46</v>
      </c>
      <c r="K224">
        <v>94</v>
      </c>
      <c r="L224">
        <v>0.48899999999999999</v>
      </c>
      <c r="M224">
        <v>10</v>
      </c>
      <c r="N224">
        <v>32</v>
      </c>
      <c r="O224">
        <v>0.313</v>
      </c>
      <c r="P224">
        <v>5</v>
      </c>
      <c r="Q224">
        <v>9</v>
      </c>
      <c r="R224">
        <v>0.55600000000000005</v>
      </c>
      <c r="S224">
        <v>6</v>
      </c>
      <c r="T224">
        <v>40</v>
      </c>
      <c r="U224">
        <v>46</v>
      </c>
      <c r="V224">
        <v>34</v>
      </c>
      <c r="W224">
        <v>11</v>
      </c>
      <c r="X224">
        <v>5</v>
      </c>
      <c r="Y224">
        <v>4</v>
      </c>
      <c r="Z224">
        <v>4</v>
      </c>
      <c r="AA224">
        <v>20</v>
      </c>
      <c r="AB224">
        <v>16</v>
      </c>
      <c r="AC224">
        <v>107</v>
      </c>
      <c r="AD224">
        <v>-1</v>
      </c>
      <c r="AE224">
        <v>1</v>
      </c>
      <c r="AF224">
        <v>1231</v>
      </c>
      <c r="AG224">
        <v>1231</v>
      </c>
      <c r="AH224">
        <v>1231</v>
      </c>
      <c r="AI224">
        <v>121</v>
      </c>
      <c r="AJ224">
        <v>437</v>
      </c>
      <c r="AK224">
        <v>570</v>
      </c>
      <c r="AL224">
        <v>825</v>
      </c>
      <c r="AM224">
        <v>1891</v>
      </c>
      <c r="AN224">
        <v>1863</v>
      </c>
      <c r="AO224">
        <v>1774</v>
      </c>
      <c r="AP224">
        <v>2431</v>
      </c>
      <c r="AQ224">
        <v>2406</v>
      </c>
      <c r="AR224">
        <v>2410</v>
      </c>
      <c r="AS224">
        <v>2189</v>
      </c>
      <c r="AT224">
        <v>210</v>
      </c>
      <c r="AU224">
        <v>835</v>
      </c>
      <c r="AV224">
        <v>186</v>
      </c>
      <c r="AW224">
        <v>429</v>
      </c>
      <c r="AX224">
        <v>1998</v>
      </c>
      <c r="AY224">
        <v>1274</v>
      </c>
      <c r="AZ224">
        <v>750</v>
      </c>
      <c r="BA224">
        <v>1491</v>
      </c>
      <c r="BB224">
        <v>1670</v>
      </c>
      <c r="BC224">
        <v>1677</v>
      </c>
      <c r="BD224">
        <v>1231</v>
      </c>
      <c r="BE224">
        <v>1</v>
      </c>
      <c r="BF224" t="s">
        <v>71</v>
      </c>
      <c r="BG224" t="s">
        <v>65</v>
      </c>
      <c r="BH224" t="s">
        <v>260</v>
      </c>
      <c r="BI224" s="4">
        <f xml:space="preserve"> _2025teamgamelogs[[#This Row],[FGA]] + (0.44 * _2025teamgamelogs[[#This Row],[FTA]]) + _2025teamgamelogs[[#This Row],[TOV]] - _2025teamgamelogs[[#This Row],[OREB]]</f>
        <v>102.96</v>
      </c>
      <c r="BJ224" s="3">
        <f>_2025teamgamelogs[[#This Row],[TOV]]/_2025teamgamelogs[[#This Row],[POSSESIONS]]</f>
        <v>0.10683760683760685</v>
      </c>
      <c r="BK224" s="4">
        <f>_2025teamgamelogs[[#This Row],[PTS]]/_2025teamgamelogs[[#This Row],[POSSESIONS]]</f>
        <v>1.0392385392385393</v>
      </c>
      <c r="BL224" s="4">
        <f xml:space="preserve"> 100 * _2025teamgamelogs[[#This Row],[POINTS_PER_POSSESSION]]</f>
        <v>103.92385392385393</v>
      </c>
      <c r="BM224" s="4">
        <f xml:space="preserve"> _2025teamgamelogs[[#This Row],[POSSESIONS]] / (_2025teamgamelogs[[#This Row],[MIN]]/48)</f>
        <v>102.96</v>
      </c>
      <c r="BN224" s="3">
        <f>_2025teamgamelogs[[#This Row],[PTS]] / (2 * (_2025teamgamelogs[[#This Row],[FGA]] + 0.44 * _2025teamgamelogs[[#This Row],[FTA]]))</f>
        <v>0.54614128215598212</v>
      </c>
      <c r="BO224" s="4">
        <f>VLOOKUP(_2025teamgamelogs[[#This Row],[MONTH]], LEAGUE_AVERAGES!$A$2:$B$8, 2, FALSE)</f>
        <v>110.69176807777912</v>
      </c>
      <c r="BP224" s="5">
        <f>VLOOKUP(_2025teamgamelogs[[#This Row],[TEAM_NAME]], LEAGUE_AVERAGES!$A$14:$C$43, 2, FALSE)</f>
        <v>0.3560731707317073</v>
      </c>
      <c r="BQ224" s="5">
        <f>VLOOKUP(_2025teamgamelogs[[#This Row],[TEAM_NAME]], LEAGUE_AVERAGES!$A$14:$C$43, 3, FALSE)</f>
        <v>0.3687804878048781</v>
      </c>
      <c r="BR224" s="5">
        <f>VLOOKUP(_2025teamgamelogs[[#This Row],[TEAM_NAME]], LEAGUE_AVERAGES!$F$14:$H$43, 2, FALSE)</f>
        <v>0.47321951219512204</v>
      </c>
      <c r="BS224" s="5">
        <f>VLOOKUP(_2025teamgamelogs[[#This Row],[TEAM_NAME]], LEAGUE_AVERAGES!$F$14:$H$43, 3, FALSE)</f>
        <v>0.48104878048780486</v>
      </c>
      <c r="BT224" s="5">
        <f>VLOOKUP(_2025teamgamelogs[[#This Row],[TEAM_NAME]], LEAGUE_AVERAGES!$K$14:$M$43, 2, FALSE)</f>
        <v>0.57634444021190001</v>
      </c>
      <c r="BU224" s="5">
        <f>VLOOKUP(_2025teamgamelogs[[#This Row],[TEAM_NAME]], LEAGUE_AVERAGES!$K$14:$M$43, 3, FALSE)</f>
        <v>0.58621097107374254</v>
      </c>
    </row>
    <row r="225" spans="1:73" x14ac:dyDescent="0.2">
      <c r="A225" t="s">
        <v>59</v>
      </c>
      <c r="B225">
        <v>1610612739</v>
      </c>
      <c r="C225" t="s">
        <v>119</v>
      </c>
      <c r="D225" t="s">
        <v>120</v>
      </c>
      <c r="E225">
        <v>22400175</v>
      </c>
      <c r="F225" s="1">
        <v>45602</v>
      </c>
      <c r="G225" t="s">
        <v>338</v>
      </c>
      <c r="H225" t="s">
        <v>63</v>
      </c>
      <c r="I225">
        <v>48</v>
      </c>
      <c r="J225">
        <v>52</v>
      </c>
      <c r="K225">
        <v>96</v>
      </c>
      <c r="L225">
        <v>0.54200000000000004</v>
      </c>
      <c r="M225">
        <v>17</v>
      </c>
      <c r="N225">
        <v>35</v>
      </c>
      <c r="O225">
        <v>0.48599999999999999</v>
      </c>
      <c r="P225">
        <v>10</v>
      </c>
      <c r="Q225">
        <v>13</v>
      </c>
      <c r="R225">
        <v>0.76900000000000002</v>
      </c>
      <c r="S225">
        <v>12</v>
      </c>
      <c r="T225">
        <v>34</v>
      </c>
      <c r="U225">
        <v>46</v>
      </c>
      <c r="V225">
        <v>33</v>
      </c>
      <c r="W225">
        <v>13</v>
      </c>
      <c r="X225">
        <v>6</v>
      </c>
      <c r="Y225">
        <v>10</v>
      </c>
      <c r="Z225">
        <v>8</v>
      </c>
      <c r="AA225">
        <v>21</v>
      </c>
      <c r="AB225">
        <v>14</v>
      </c>
      <c r="AC225">
        <v>131</v>
      </c>
      <c r="AD225">
        <v>9</v>
      </c>
      <c r="AE225">
        <v>1</v>
      </c>
      <c r="AF225">
        <v>1</v>
      </c>
      <c r="AG225">
        <v>1</v>
      </c>
      <c r="AH225">
        <v>1</v>
      </c>
      <c r="AI225">
        <v>121</v>
      </c>
      <c r="AJ225">
        <v>64</v>
      </c>
      <c r="AK225">
        <v>392</v>
      </c>
      <c r="AL225">
        <v>214</v>
      </c>
      <c r="AM225">
        <v>410</v>
      </c>
      <c r="AN225">
        <v>1495</v>
      </c>
      <c r="AO225">
        <v>155</v>
      </c>
      <c r="AP225">
        <v>2148</v>
      </c>
      <c r="AQ225">
        <v>2188</v>
      </c>
      <c r="AR225">
        <v>1388</v>
      </c>
      <c r="AS225">
        <v>848</v>
      </c>
      <c r="AT225">
        <v>926</v>
      </c>
      <c r="AU225">
        <v>835</v>
      </c>
      <c r="AV225">
        <v>240</v>
      </c>
      <c r="AW225">
        <v>850</v>
      </c>
      <c r="AX225">
        <v>1702</v>
      </c>
      <c r="AY225">
        <v>57</v>
      </c>
      <c r="AZ225">
        <v>2116</v>
      </c>
      <c r="BA225">
        <v>1694</v>
      </c>
      <c r="BB225">
        <v>2064</v>
      </c>
      <c r="BC225">
        <v>218</v>
      </c>
      <c r="BD225">
        <v>672</v>
      </c>
      <c r="BE225">
        <v>1</v>
      </c>
      <c r="BF225" t="s">
        <v>71</v>
      </c>
      <c r="BG225" t="s">
        <v>65</v>
      </c>
      <c r="BH225" t="s">
        <v>260</v>
      </c>
      <c r="BI225" s="4">
        <f xml:space="preserve"> _2025teamgamelogs[[#This Row],[FGA]] + (0.44 * _2025teamgamelogs[[#This Row],[FTA]]) + _2025teamgamelogs[[#This Row],[TOV]] - _2025teamgamelogs[[#This Row],[OREB]]</f>
        <v>102.72</v>
      </c>
      <c r="BJ225" s="3">
        <f>_2025teamgamelogs[[#This Row],[TOV]]/_2025teamgamelogs[[#This Row],[POSSESIONS]]</f>
        <v>0.12655763239875389</v>
      </c>
      <c r="BK225" s="4">
        <f>_2025teamgamelogs[[#This Row],[PTS]]/_2025teamgamelogs[[#This Row],[POSSESIONS]]</f>
        <v>1.2753115264797508</v>
      </c>
      <c r="BL225" s="4">
        <f xml:space="preserve"> 100 * _2025teamgamelogs[[#This Row],[POINTS_PER_POSSESSION]]</f>
        <v>127.53115264797508</v>
      </c>
      <c r="BM225" s="4">
        <f xml:space="preserve"> _2025teamgamelogs[[#This Row],[POSSESIONS]] / (_2025teamgamelogs[[#This Row],[MIN]]/48)</f>
        <v>102.72</v>
      </c>
      <c r="BN225" s="3">
        <f>_2025teamgamelogs[[#This Row],[PTS]] / (2 * (_2025teamgamelogs[[#This Row],[FGA]] + 0.44 * _2025teamgamelogs[[#This Row],[FTA]]))</f>
        <v>0.64392449862367285</v>
      </c>
      <c r="BO225" s="4">
        <f>VLOOKUP(_2025teamgamelogs[[#This Row],[MONTH]], LEAGUE_AVERAGES!$A$2:$B$8, 2, FALSE)</f>
        <v>110.69176807777912</v>
      </c>
      <c r="BP225" s="5">
        <f>VLOOKUP(_2025teamgamelogs[[#This Row],[TEAM_NAME]], LEAGUE_AVERAGES!$A$14:$C$43, 2, FALSE)</f>
        <v>0.38409756097560971</v>
      </c>
      <c r="BQ225" s="5">
        <f>VLOOKUP(_2025teamgamelogs[[#This Row],[TEAM_NAME]], LEAGUE_AVERAGES!$A$14:$C$43, 3, FALSE)</f>
        <v>0.38512195121951209</v>
      </c>
      <c r="BR225" s="5">
        <f>VLOOKUP(_2025teamgamelogs[[#This Row],[TEAM_NAME]], LEAGUE_AVERAGES!$F$14:$H$43, 2, FALSE)</f>
        <v>0.49482926829268303</v>
      </c>
      <c r="BS225" s="5">
        <f>VLOOKUP(_2025teamgamelogs[[#This Row],[TEAM_NAME]], LEAGUE_AVERAGES!$F$14:$H$43, 3, FALSE)</f>
        <v>0.4880731707317072</v>
      </c>
      <c r="BT225" s="5">
        <f>VLOOKUP(_2025teamgamelogs[[#This Row],[TEAM_NAME]], LEAGUE_AVERAGES!$K$14:$M$43, 2, FALSE)</f>
        <v>0.61027349880699666</v>
      </c>
      <c r="BU225" s="5">
        <f>VLOOKUP(_2025teamgamelogs[[#This Row],[TEAM_NAME]], LEAGUE_AVERAGES!$K$14:$M$43, 3, FALSE)</f>
        <v>0.60680781397749251</v>
      </c>
    </row>
    <row r="226" spans="1:73" x14ac:dyDescent="0.2">
      <c r="A226" t="s">
        <v>59</v>
      </c>
      <c r="B226">
        <v>1610612746</v>
      </c>
      <c r="C226" t="s">
        <v>131</v>
      </c>
      <c r="D226" t="s">
        <v>132</v>
      </c>
      <c r="E226">
        <v>22400179</v>
      </c>
      <c r="F226" s="1">
        <v>45602</v>
      </c>
      <c r="G226" t="s">
        <v>339</v>
      </c>
      <c r="H226" t="s">
        <v>63</v>
      </c>
      <c r="I226">
        <v>48</v>
      </c>
      <c r="J226">
        <v>41</v>
      </c>
      <c r="K226">
        <v>72</v>
      </c>
      <c r="L226">
        <v>0.56899999999999995</v>
      </c>
      <c r="M226">
        <v>12</v>
      </c>
      <c r="N226">
        <v>28</v>
      </c>
      <c r="O226">
        <v>0.42899999999999999</v>
      </c>
      <c r="P226">
        <v>16</v>
      </c>
      <c r="Q226">
        <v>19</v>
      </c>
      <c r="R226">
        <v>0.84199999999999997</v>
      </c>
      <c r="S226">
        <v>8</v>
      </c>
      <c r="T226">
        <v>21</v>
      </c>
      <c r="U226">
        <v>29</v>
      </c>
      <c r="V226">
        <v>27</v>
      </c>
      <c r="W226">
        <v>19</v>
      </c>
      <c r="X226">
        <v>12</v>
      </c>
      <c r="Y226">
        <v>1</v>
      </c>
      <c r="Z226">
        <v>2</v>
      </c>
      <c r="AA226">
        <v>16</v>
      </c>
      <c r="AB226">
        <v>22</v>
      </c>
      <c r="AC226">
        <v>110</v>
      </c>
      <c r="AD226">
        <v>12</v>
      </c>
      <c r="AE226">
        <v>1</v>
      </c>
      <c r="AF226">
        <v>1</v>
      </c>
      <c r="AG226">
        <v>1</v>
      </c>
      <c r="AH226">
        <v>1</v>
      </c>
      <c r="AI226">
        <v>121</v>
      </c>
      <c r="AJ226">
        <v>1234</v>
      </c>
      <c r="AK226">
        <v>2443</v>
      </c>
      <c r="AL226">
        <v>85</v>
      </c>
      <c r="AM226">
        <v>1413</v>
      </c>
      <c r="AN226">
        <v>2228</v>
      </c>
      <c r="AO226">
        <v>461</v>
      </c>
      <c r="AP226">
        <v>1228</v>
      </c>
      <c r="AQ226">
        <v>1458</v>
      </c>
      <c r="AR226">
        <v>642</v>
      </c>
      <c r="AS226">
        <v>1800</v>
      </c>
      <c r="AT226">
        <v>2432</v>
      </c>
      <c r="AU226">
        <v>2442</v>
      </c>
      <c r="AV226">
        <v>1013</v>
      </c>
      <c r="AW226">
        <v>2098</v>
      </c>
      <c r="AX226">
        <v>217</v>
      </c>
      <c r="AY226">
        <v>2304</v>
      </c>
      <c r="AZ226">
        <v>158</v>
      </c>
      <c r="BA226">
        <v>570</v>
      </c>
      <c r="BB226">
        <v>416</v>
      </c>
      <c r="BC226">
        <v>1479</v>
      </c>
      <c r="BD226">
        <v>517</v>
      </c>
      <c r="BE226">
        <v>1</v>
      </c>
      <c r="BF226" t="s">
        <v>64</v>
      </c>
      <c r="BG226" t="s">
        <v>65</v>
      </c>
      <c r="BH226" t="s">
        <v>260</v>
      </c>
      <c r="BI226" s="4">
        <f xml:space="preserve"> _2025teamgamelogs[[#This Row],[FGA]] + (0.44 * _2025teamgamelogs[[#This Row],[FTA]]) + _2025teamgamelogs[[#This Row],[TOV]] - _2025teamgamelogs[[#This Row],[OREB]]</f>
        <v>91.36</v>
      </c>
      <c r="BJ226" s="3">
        <f>_2025teamgamelogs[[#This Row],[TOV]]/_2025teamgamelogs[[#This Row],[POSSESIONS]]</f>
        <v>0.20796847635726795</v>
      </c>
      <c r="BK226" s="4">
        <f>_2025teamgamelogs[[#This Row],[PTS]]/_2025teamgamelogs[[#This Row],[POSSESIONS]]</f>
        <v>1.2040280210157619</v>
      </c>
      <c r="BL226" s="4">
        <f xml:space="preserve"> 100 * _2025teamgamelogs[[#This Row],[POINTS_PER_POSSESSION]]</f>
        <v>120.40280210157619</v>
      </c>
      <c r="BM226" s="4">
        <f xml:space="preserve"> _2025teamgamelogs[[#This Row],[POSSESIONS]] / (_2025teamgamelogs[[#This Row],[MIN]]/48)</f>
        <v>91.36</v>
      </c>
      <c r="BN226" s="3">
        <f>_2025teamgamelogs[[#This Row],[PTS]] / (2 * (_2025teamgamelogs[[#This Row],[FGA]] + 0.44 * _2025teamgamelogs[[#This Row],[FTA]]))</f>
        <v>0.68442010950721754</v>
      </c>
      <c r="BO226" s="4">
        <f>VLOOKUP(_2025teamgamelogs[[#This Row],[MONTH]], LEAGUE_AVERAGES!$A$2:$B$8, 2, FALSE)</f>
        <v>110.69176807777912</v>
      </c>
      <c r="BP226" s="5">
        <f>VLOOKUP(_2025teamgamelogs[[#This Row],[TEAM_NAME]], LEAGUE_AVERAGES!$A$14:$C$43, 2, FALSE)</f>
        <v>0.38978048780487806</v>
      </c>
      <c r="BQ226" s="5">
        <f>VLOOKUP(_2025teamgamelogs[[#This Row],[TEAM_NAME]], LEAGUE_AVERAGES!$A$14:$C$43, 3, FALSE)</f>
        <v>0.36475609756097566</v>
      </c>
      <c r="BR226" s="5">
        <f>VLOOKUP(_2025teamgamelogs[[#This Row],[TEAM_NAME]], LEAGUE_AVERAGES!$F$14:$H$43, 2, FALSE)</f>
        <v>0.49036585365853652</v>
      </c>
      <c r="BS226" s="5">
        <f>VLOOKUP(_2025teamgamelogs[[#This Row],[TEAM_NAME]], LEAGUE_AVERAGES!$F$14:$H$43, 3, FALSE)</f>
        <v>0.47582926829268285</v>
      </c>
      <c r="BT226" s="5">
        <f>VLOOKUP(_2025teamgamelogs[[#This Row],[TEAM_NAME]], LEAGUE_AVERAGES!$K$14:$M$43, 2, FALSE)</f>
        <v>0.59895938905835644</v>
      </c>
      <c r="BU226" s="5">
        <f>VLOOKUP(_2025teamgamelogs[[#This Row],[TEAM_NAME]], LEAGUE_AVERAGES!$K$14:$M$43, 3, FALSE)</f>
        <v>0.58126724036545818</v>
      </c>
    </row>
    <row r="227" spans="1:73" x14ac:dyDescent="0.2">
      <c r="A227" t="s">
        <v>59</v>
      </c>
      <c r="B227">
        <v>1610612738</v>
      </c>
      <c r="C227" t="s">
        <v>74</v>
      </c>
      <c r="D227" t="s">
        <v>75</v>
      </c>
      <c r="E227">
        <v>22400172</v>
      </c>
      <c r="F227" s="1">
        <v>45602</v>
      </c>
      <c r="G227" t="s">
        <v>340</v>
      </c>
      <c r="H227" t="s">
        <v>70</v>
      </c>
      <c r="I227">
        <v>48</v>
      </c>
      <c r="J227">
        <v>38</v>
      </c>
      <c r="K227">
        <v>90</v>
      </c>
      <c r="L227">
        <v>0.42199999999999999</v>
      </c>
      <c r="M227">
        <v>19</v>
      </c>
      <c r="N227">
        <v>54</v>
      </c>
      <c r="O227">
        <v>0.35199999999999998</v>
      </c>
      <c r="P227">
        <v>17</v>
      </c>
      <c r="Q227">
        <v>21</v>
      </c>
      <c r="R227">
        <v>0.81</v>
      </c>
      <c r="S227">
        <v>13</v>
      </c>
      <c r="T227">
        <v>34</v>
      </c>
      <c r="U227">
        <v>47</v>
      </c>
      <c r="V227">
        <v>22</v>
      </c>
      <c r="W227">
        <v>12</v>
      </c>
      <c r="X227">
        <v>5</v>
      </c>
      <c r="Y227">
        <v>3</v>
      </c>
      <c r="Z227">
        <v>5</v>
      </c>
      <c r="AA227">
        <v>18</v>
      </c>
      <c r="AB227">
        <v>19</v>
      </c>
      <c r="AC227">
        <v>112</v>
      </c>
      <c r="AD227">
        <v>-6</v>
      </c>
      <c r="AE227">
        <v>1</v>
      </c>
      <c r="AF227">
        <v>1231</v>
      </c>
      <c r="AG227">
        <v>1231</v>
      </c>
      <c r="AH227">
        <v>1231</v>
      </c>
      <c r="AI227">
        <v>121</v>
      </c>
      <c r="AJ227">
        <v>1796</v>
      </c>
      <c r="AK227">
        <v>1029</v>
      </c>
      <c r="AL227">
        <v>1943</v>
      </c>
      <c r="AM227">
        <v>182</v>
      </c>
      <c r="AN227">
        <v>31</v>
      </c>
      <c r="AO227">
        <v>1292</v>
      </c>
      <c r="AP227">
        <v>1052</v>
      </c>
      <c r="AQ227">
        <v>1164</v>
      </c>
      <c r="AR227">
        <v>957</v>
      </c>
      <c r="AS227">
        <v>652</v>
      </c>
      <c r="AT227">
        <v>926</v>
      </c>
      <c r="AU227">
        <v>705</v>
      </c>
      <c r="AV227">
        <v>1909</v>
      </c>
      <c r="AW227">
        <v>640</v>
      </c>
      <c r="AX227">
        <v>1998</v>
      </c>
      <c r="AY227">
        <v>1712</v>
      </c>
      <c r="AZ227">
        <v>1188</v>
      </c>
      <c r="BA227">
        <v>1018</v>
      </c>
      <c r="BB227">
        <v>971</v>
      </c>
      <c r="BC227">
        <v>1331</v>
      </c>
      <c r="BD227">
        <v>1540</v>
      </c>
      <c r="BE227">
        <v>1</v>
      </c>
      <c r="BF227" t="s">
        <v>64</v>
      </c>
      <c r="BG227" t="s">
        <v>65</v>
      </c>
      <c r="BH227" t="s">
        <v>260</v>
      </c>
      <c r="BI227" s="4">
        <f xml:space="preserve"> _2025teamgamelogs[[#This Row],[FGA]] + (0.44 * _2025teamgamelogs[[#This Row],[FTA]]) + _2025teamgamelogs[[#This Row],[TOV]] - _2025teamgamelogs[[#This Row],[OREB]]</f>
        <v>98.24</v>
      </c>
      <c r="BJ227" s="3">
        <f>_2025teamgamelogs[[#This Row],[TOV]]/_2025teamgamelogs[[#This Row],[POSSESIONS]]</f>
        <v>0.1221498371335505</v>
      </c>
      <c r="BK227" s="4">
        <f>_2025teamgamelogs[[#This Row],[PTS]]/_2025teamgamelogs[[#This Row],[POSSESIONS]]</f>
        <v>1.1400651465798046</v>
      </c>
      <c r="BL227" s="4">
        <f xml:space="preserve"> 100 * _2025teamgamelogs[[#This Row],[POINTS_PER_POSSESSION]]</f>
        <v>114.00651465798046</v>
      </c>
      <c r="BM227" s="4">
        <f xml:space="preserve"> _2025teamgamelogs[[#This Row],[POSSESIONS]] / (_2025teamgamelogs[[#This Row],[MIN]]/48)</f>
        <v>98.24</v>
      </c>
      <c r="BN227" s="3">
        <f>_2025teamgamelogs[[#This Row],[PTS]] / (2 * (_2025teamgamelogs[[#This Row],[FGA]] + 0.44 * _2025teamgamelogs[[#This Row],[FTA]]))</f>
        <v>0.5642885933091496</v>
      </c>
      <c r="BO227" s="4">
        <f>VLOOKUP(_2025teamgamelogs[[#This Row],[MONTH]], LEAGUE_AVERAGES!$A$2:$B$8, 2, FALSE)</f>
        <v>110.69176807777912</v>
      </c>
      <c r="BP227" s="5">
        <f>VLOOKUP(_2025teamgamelogs[[#This Row],[TEAM_NAME]], LEAGUE_AVERAGES!$A$14:$C$43, 2, FALSE)</f>
        <v>0.3739024390243903</v>
      </c>
      <c r="BQ227" s="5">
        <f>VLOOKUP(_2025teamgamelogs[[#This Row],[TEAM_NAME]], LEAGUE_AVERAGES!$A$14:$C$43, 3, FALSE)</f>
        <v>0.36424390243902455</v>
      </c>
      <c r="BR227" s="5">
        <f>VLOOKUP(_2025teamgamelogs[[#This Row],[TEAM_NAME]], LEAGUE_AVERAGES!$F$14:$H$43, 2, FALSE)</f>
        <v>0.46717073170731704</v>
      </c>
      <c r="BS227" s="5">
        <f>VLOOKUP(_2025teamgamelogs[[#This Row],[TEAM_NAME]], LEAGUE_AVERAGES!$F$14:$H$43, 3, FALSE)</f>
        <v>0.45907317073170728</v>
      </c>
      <c r="BT227" s="5">
        <f>VLOOKUP(_2025teamgamelogs[[#This Row],[TEAM_NAME]], LEAGUE_AVERAGES!$K$14:$M$43, 2, FALSE)</f>
        <v>0.59645910798675039</v>
      </c>
      <c r="BU227" s="5">
        <f>VLOOKUP(_2025teamgamelogs[[#This Row],[TEAM_NAME]], LEAGUE_AVERAGES!$K$14:$M$43, 3, FALSE)</f>
        <v>0.58679053151616523</v>
      </c>
    </row>
    <row r="228" spans="1:73" x14ac:dyDescent="0.2">
      <c r="A228" t="s">
        <v>59</v>
      </c>
      <c r="B228">
        <v>1610612758</v>
      </c>
      <c r="C228" t="s">
        <v>142</v>
      </c>
      <c r="D228" t="s">
        <v>143</v>
      </c>
      <c r="E228">
        <v>22400180</v>
      </c>
      <c r="F228" s="1">
        <v>45602</v>
      </c>
      <c r="G228" t="s">
        <v>341</v>
      </c>
      <c r="H228" t="s">
        <v>63</v>
      </c>
      <c r="I228">
        <v>48</v>
      </c>
      <c r="J228">
        <v>42</v>
      </c>
      <c r="K228">
        <v>90</v>
      </c>
      <c r="L228">
        <v>0.46700000000000003</v>
      </c>
      <c r="M228">
        <v>10</v>
      </c>
      <c r="N228">
        <v>35</v>
      </c>
      <c r="O228">
        <v>0.28599999999999998</v>
      </c>
      <c r="P228">
        <v>28</v>
      </c>
      <c r="Q228">
        <v>32</v>
      </c>
      <c r="R228">
        <v>0.875</v>
      </c>
      <c r="S228">
        <v>15</v>
      </c>
      <c r="T228">
        <v>32</v>
      </c>
      <c r="U228">
        <v>47</v>
      </c>
      <c r="V228">
        <v>26</v>
      </c>
      <c r="W228">
        <v>10</v>
      </c>
      <c r="X228">
        <v>7</v>
      </c>
      <c r="Y228">
        <v>5</v>
      </c>
      <c r="Z228">
        <v>1</v>
      </c>
      <c r="AA228">
        <v>13</v>
      </c>
      <c r="AB228">
        <v>23</v>
      </c>
      <c r="AC228">
        <v>122</v>
      </c>
      <c r="AD228">
        <v>15</v>
      </c>
      <c r="AE228">
        <v>1</v>
      </c>
      <c r="AF228">
        <v>1</v>
      </c>
      <c r="AG228">
        <v>1</v>
      </c>
      <c r="AH228">
        <v>1</v>
      </c>
      <c r="AI228">
        <v>121</v>
      </c>
      <c r="AJ228">
        <v>1068</v>
      </c>
      <c r="AK228">
        <v>1029</v>
      </c>
      <c r="AL228">
        <v>1245</v>
      </c>
      <c r="AM228">
        <v>1891</v>
      </c>
      <c r="AN228">
        <v>1495</v>
      </c>
      <c r="AO228">
        <v>2019</v>
      </c>
      <c r="AP228">
        <v>75</v>
      </c>
      <c r="AQ228">
        <v>163</v>
      </c>
      <c r="AR228">
        <v>401</v>
      </c>
      <c r="AS228">
        <v>332</v>
      </c>
      <c r="AT228">
        <v>1307</v>
      </c>
      <c r="AU228">
        <v>705</v>
      </c>
      <c r="AV228">
        <v>1195</v>
      </c>
      <c r="AW228">
        <v>264</v>
      </c>
      <c r="AX228">
        <v>1360</v>
      </c>
      <c r="AY228">
        <v>889</v>
      </c>
      <c r="AZ228">
        <v>35</v>
      </c>
      <c r="BA228">
        <v>148</v>
      </c>
      <c r="BB228">
        <v>300</v>
      </c>
      <c r="BC228">
        <v>609</v>
      </c>
      <c r="BD228">
        <v>376</v>
      </c>
      <c r="BE228">
        <v>1</v>
      </c>
      <c r="BF228" t="s">
        <v>64</v>
      </c>
      <c r="BG228" t="s">
        <v>65</v>
      </c>
      <c r="BH228" t="s">
        <v>260</v>
      </c>
      <c r="BI228" s="4">
        <f xml:space="preserve"> _2025teamgamelogs[[#This Row],[FGA]] + (0.44 * _2025teamgamelogs[[#This Row],[FTA]]) + _2025teamgamelogs[[#This Row],[TOV]] - _2025teamgamelogs[[#This Row],[OREB]]</f>
        <v>99.08</v>
      </c>
      <c r="BJ228" s="3">
        <f>_2025teamgamelogs[[#This Row],[TOV]]/_2025teamgamelogs[[#This Row],[POSSESIONS]]</f>
        <v>0.10092854259184497</v>
      </c>
      <c r="BK228" s="4">
        <f>_2025teamgamelogs[[#This Row],[PTS]]/_2025teamgamelogs[[#This Row],[POSSESIONS]]</f>
        <v>1.2313282196205086</v>
      </c>
      <c r="BL228" s="4">
        <f xml:space="preserve"> 100 * _2025teamgamelogs[[#This Row],[POINTS_PER_POSSESSION]]</f>
        <v>123.13282196205087</v>
      </c>
      <c r="BM228" s="4">
        <f xml:space="preserve"> _2025teamgamelogs[[#This Row],[POSSESIONS]] / (_2025teamgamelogs[[#This Row],[MIN]]/48)</f>
        <v>99.08</v>
      </c>
      <c r="BN228" s="3">
        <f>_2025teamgamelogs[[#This Row],[PTS]] / (2 * (_2025teamgamelogs[[#This Row],[FGA]] + 0.44 * _2025teamgamelogs[[#This Row],[FTA]]))</f>
        <v>0.58608762490392008</v>
      </c>
      <c r="BO228" s="4">
        <f>VLOOKUP(_2025teamgamelogs[[#This Row],[MONTH]], LEAGUE_AVERAGES!$A$2:$B$8, 2, FALSE)</f>
        <v>110.69176807777912</v>
      </c>
      <c r="BP228" s="5">
        <f>VLOOKUP(_2025teamgamelogs[[#This Row],[TEAM_NAME]], LEAGUE_AVERAGES!$A$14:$C$43, 2, FALSE)</f>
        <v>0.37158536585365853</v>
      </c>
      <c r="BQ228" s="5">
        <f>VLOOKUP(_2025teamgamelogs[[#This Row],[TEAM_NAME]], LEAGUE_AVERAGES!$A$14:$C$43, 3, FALSE)</f>
        <v>0.34029268292682929</v>
      </c>
      <c r="BR228" s="5">
        <f>VLOOKUP(_2025teamgamelogs[[#This Row],[TEAM_NAME]], LEAGUE_AVERAGES!$F$14:$H$43, 2, FALSE)</f>
        <v>0.4831951219512195</v>
      </c>
      <c r="BS228" s="5">
        <f>VLOOKUP(_2025teamgamelogs[[#This Row],[TEAM_NAME]], LEAGUE_AVERAGES!$F$14:$H$43, 3, FALSE)</f>
        <v>0.47492682926829272</v>
      </c>
      <c r="BT228" s="5">
        <f>VLOOKUP(_2025teamgamelogs[[#This Row],[TEAM_NAME]], LEAGUE_AVERAGES!$K$14:$M$43, 2, FALSE)</f>
        <v>0.59195463864629394</v>
      </c>
      <c r="BU228" s="5">
        <f>VLOOKUP(_2025teamgamelogs[[#This Row],[TEAM_NAME]], LEAGUE_AVERAGES!$K$14:$M$43, 3, FALSE)</f>
        <v>0.57517865161129356</v>
      </c>
    </row>
    <row r="229" spans="1:73" x14ac:dyDescent="0.2">
      <c r="A229" t="s">
        <v>59</v>
      </c>
      <c r="B229">
        <v>1610612763</v>
      </c>
      <c r="C229" t="s">
        <v>128</v>
      </c>
      <c r="D229" t="s">
        <v>129</v>
      </c>
      <c r="E229">
        <v>22400174</v>
      </c>
      <c r="F229" s="1">
        <v>45602</v>
      </c>
      <c r="G229" t="s">
        <v>342</v>
      </c>
      <c r="H229" t="s">
        <v>63</v>
      </c>
      <c r="I229">
        <v>48</v>
      </c>
      <c r="J229">
        <v>48</v>
      </c>
      <c r="K229">
        <v>93</v>
      </c>
      <c r="L229">
        <v>0.51600000000000001</v>
      </c>
      <c r="M229">
        <v>17</v>
      </c>
      <c r="N229">
        <v>34</v>
      </c>
      <c r="O229">
        <v>0.5</v>
      </c>
      <c r="P229">
        <v>18</v>
      </c>
      <c r="Q229">
        <v>23</v>
      </c>
      <c r="R229">
        <v>0.78300000000000003</v>
      </c>
      <c r="S229">
        <v>12</v>
      </c>
      <c r="T229">
        <v>38</v>
      </c>
      <c r="U229">
        <v>50</v>
      </c>
      <c r="V229">
        <v>28</v>
      </c>
      <c r="W229">
        <v>18</v>
      </c>
      <c r="X229">
        <v>5</v>
      </c>
      <c r="Y229">
        <v>6</v>
      </c>
      <c r="Z229">
        <v>1</v>
      </c>
      <c r="AA229">
        <v>17</v>
      </c>
      <c r="AB229">
        <v>18</v>
      </c>
      <c r="AC229">
        <v>131</v>
      </c>
      <c r="AD229">
        <v>17</v>
      </c>
      <c r="AE229">
        <v>1</v>
      </c>
      <c r="AF229">
        <v>1</v>
      </c>
      <c r="AG229">
        <v>1</v>
      </c>
      <c r="AH229">
        <v>1</v>
      </c>
      <c r="AI229">
        <v>121</v>
      </c>
      <c r="AJ229">
        <v>242</v>
      </c>
      <c r="AK229">
        <v>664</v>
      </c>
      <c r="AL229">
        <v>465</v>
      </c>
      <c r="AM229">
        <v>410</v>
      </c>
      <c r="AN229">
        <v>1627</v>
      </c>
      <c r="AO229">
        <v>94</v>
      </c>
      <c r="AP229">
        <v>889</v>
      </c>
      <c r="AQ229">
        <v>899</v>
      </c>
      <c r="AR229">
        <v>1256</v>
      </c>
      <c r="AS229">
        <v>848</v>
      </c>
      <c r="AT229">
        <v>377</v>
      </c>
      <c r="AU229">
        <v>427</v>
      </c>
      <c r="AV229">
        <v>840</v>
      </c>
      <c r="AW229">
        <v>1953</v>
      </c>
      <c r="AX229">
        <v>1998</v>
      </c>
      <c r="AY229">
        <v>560</v>
      </c>
      <c r="AZ229">
        <v>35</v>
      </c>
      <c r="BA229">
        <v>792</v>
      </c>
      <c r="BB229">
        <v>1204</v>
      </c>
      <c r="BC229">
        <v>218</v>
      </c>
      <c r="BD229">
        <v>313</v>
      </c>
      <c r="BE229">
        <v>1</v>
      </c>
      <c r="BF229" t="s">
        <v>64</v>
      </c>
      <c r="BG229" t="s">
        <v>65</v>
      </c>
      <c r="BH229" t="s">
        <v>260</v>
      </c>
      <c r="BI229" s="4">
        <f xml:space="preserve"> _2025teamgamelogs[[#This Row],[FGA]] + (0.44 * _2025teamgamelogs[[#This Row],[FTA]]) + _2025teamgamelogs[[#This Row],[TOV]] - _2025teamgamelogs[[#This Row],[OREB]]</f>
        <v>109.12</v>
      </c>
      <c r="BJ229" s="3">
        <f>_2025teamgamelogs[[#This Row],[TOV]]/_2025teamgamelogs[[#This Row],[POSSESIONS]]</f>
        <v>0.16495601173020527</v>
      </c>
      <c r="BK229" s="4">
        <f>_2025teamgamelogs[[#This Row],[PTS]]/_2025teamgamelogs[[#This Row],[POSSESIONS]]</f>
        <v>1.2005131964809383</v>
      </c>
      <c r="BL229" s="4">
        <f xml:space="preserve"> 100 * _2025teamgamelogs[[#This Row],[POINTS_PER_POSSESSION]]</f>
        <v>120.05131964809384</v>
      </c>
      <c r="BM229" s="4">
        <f xml:space="preserve"> _2025teamgamelogs[[#This Row],[POSSESIONS]] / (_2025teamgamelogs[[#This Row],[MIN]]/48)</f>
        <v>109.12</v>
      </c>
      <c r="BN229" s="3">
        <f>_2025teamgamelogs[[#This Row],[PTS]] / (2 * (_2025teamgamelogs[[#This Row],[FGA]] + 0.44 * _2025teamgamelogs[[#This Row],[FTA]]))</f>
        <v>0.63518231186966634</v>
      </c>
      <c r="BO229" s="4">
        <f>VLOOKUP(_2025teamgamelogs[[#This Row],[MONTH]], LEAGUE_AVERAGES!$A$2:$B$8, 2, FALSE)</f>
        <v>110.69176807777912</v>
      </c>
      <c r="BP229" s="5">
        <f>VLOOKUP(_2025teamgamelogs[[#This Row],[TEAM_NAME]], LEAGUE_AVERAGES!$A$14:$C$43, 2, FALSE)</f>
        <v>0.36546341463414628</v>
      </c>
      <c r="BQ229" s="5">
        <f>VLOOKUP(_2025teamgamelogs[[#This Row],[TEAM_NAME]], LEAGUE_AVERAGES!$A$14:$C$43, 3, FALSE)</f>
        <v>0.36639024390243902</v>
      </c>
      <c r="BR229" s="5">
        <f>VLOOKUP(_2025teamgamelogs[[#This Row],[TEAM_NAME]], LEAGUE_AVERAGES!$F$14:$H$43, 2, FALSE)</f>
        <v>0.48997560975609772</v>
      </c>
      <c r="BS229" s="5">
        <f>VLOOKUP(_2025teamgamelogs[[#This Row],[TEAM_NAME]], LEAGUE_AVERAGES!$F$14:$H$43, 3, FALSE)</f>
        <v>0.46951219512195119</v>
      </c>
      <c r="BT229" s="5">
        <f>VLOOKUP(_2025teamgamelogs[[#This Row],[TEAM_NAME]], LEAGUE_AVERAGES!$K$14:$M$43, 2, FALSE)</f>
        <v>0.59919613060605748</v>
      </c>
      <c r="BU229" s="5">
        <f>VLOOKUP(_2025teamgamelogs[[#This Row],[TEAM_NAME]], LEAGUE_AVERAGES!$K$14:$M$43, 3, FALSE)</f>
        <v>0.57758119053457602</v>
      </c>
    </row>
    <row r="230" spans="1:73" x14ac:dyDescent="0.2">
      <c r="A230" t="s">
        <v>59</v>
      </c>
      <c r="B230">
        <v>1610612748</v>
      </c>
      <c r="C230" t="s">
        <v>101</v>
      </c>
      <c r="D230" t="s">
        <v>102</v>
      </c>
      <c r="E230">
        <v>22400178</v>
      </c>
      <c r="F230" s="1">
        <v>45602</v>
      </c>
      <c r="G230" t="s">
        <v>343</v>
      </c>
      <c r="H230" t="s">
        <v>70</v>
      </c>
      <c r="I230">
        <v>48</v>
      </c>
      <c r="J230">
        <v>40</v>
      </c>
      <c r="K230">
        <v>92</v>
      </c>
      <c r="L230">
        <v>0.435</v>
      </c>
      <c r="M230">
        <v>13</v>
      </c>
      <c r="N230">
        <v>34</v>
      </c>
      <c r="O230">
        <v>0.38200000000000001</v>
      </c>
      <c r="P230">
        <v>19</v>
      </c>
      <c r="Q230">
        <v>20</v>
      </c>
      <c r="R230">
        <v>0.95</v>
      </c>
      <c r="S230">
        <v>13</v>
      </c>
      <c r="T230">
        <v>30</v>
      </c>
      <c r="U230">
        <v>43</v>
      </c>
      <c r="V230">
        <v>27</v>
      </c>
      <c r="W230">
        <v>10</v>
      </c>
      <c r="X230">
        <v>12</v>
      </c>
      <c r="Y230">
        <v>3</v>
      </c>
      <c r="Z230">
        <v>6</v>
      </c>
      <c r="AA230">
        <v>16</v>
      </c>
      <c r="AB230">
        <v>14</v>
      </c>
      <c r="AC230">
        <v>112</v>
      </c>
      <c r="AD230">
        <v>-3</v>
      </c>
      <c r="AE230">
        <v>1</v>
      </c>
      <c r="AF230">
        <v>1231</v>
      </c>
      <c r="AG230">
        <v>1231</v>
      </c>
      <c r="AH230">
        <v>1231</v>
      </c>
      <c r="AI230">
        <v>121</v>
      </c>
      <c r="AJ230">
        <v>1438</v>
      </c>
      <c r="AK230">
        <v>768</v>
      </c>
      <c r="AL230">
        <v>1782</v>
      </c>
      <c r="AM230">
        <v>1171</v>
      </c>
      <c r="AN230">
        <v>1627</v>
      </c>
      <c r="AO230">
        <v>943</v>
      </c>
      <c r="AP230">
        <v>756</v>
      </c>
      <c r="AQ230">
        <v>1301</v>
      </c>
      <c r="AR230">
        <v>77</v>
      </c>
      <c r="AS230">
        <v>652</v>
      </c>
      <c r="AT230">
        <v>1652</v>
      </c>
      <c r="AU230">
        <v>1282</v>
      </c>
      <c r="AV230">
        <v>1013</v>
      </c>
      <c r="AW230">
        <v>264</v>
      </c>
      <c r="AX230">
        <v>217</v>
      </c>
      <c r="AY230">
        <v>1712</v>
      </c>
      <c r="AZ230">
        <v>1573</v>
      </c>
      <c r="BA230">
        <v>570</v>
      </c>
      <c r="BB230">
        <v>2064</v>
      </c>
      <c r="BC230">
        <v>1331</v>
      </c>
      <c r="BD230">
        <v>1356</v>
      </c>
      <c r="BE230">
        <v>1</v>
      </c>
      <c r="BF230" t="s">
        <v>71</v>
      </c>
      <c r="BG230" t="s">
        <v>65</v>
      </c>
      <c r="BH230" t="s">
        <v>260</v>
      </c>
      <c r="BI230" s="4">
        <f xml:space="preserve"> _2025teamgamelogs[[#This Row],[FGA]] + (0.44 * _2025teamgamelogs[[#This Row],[FTA]]) + _2025teamgamelogs[[#This Row],[TOV]] - _2025teamgamelogs[[#This Row],[OREB]]</f>
        <v>97.8</v>
      </c>
      <c r="BJ230" s="3">
        <f>_2025teamgamelogs[[#This Row],[TOV]]/_2025teamgamelogs[[#This Row],[POSSESIONS]]</f>
        <v>0.10224948875255624</v>
      </c>
      <c r="BK230" s="4">
        <f>_2025teamgamelogs[[#This Row],[PTS]]/_2025teamgamelogs[[#This Row],[POSSESIONS]]</f>
        <v>1.1451942740286298</v>
      </c>
      <c r="BL230" s="4">
        <f xml:space="preserve"> 100 * _2025teamgamelogs[[#This Row],[POINTS_PER_POSSESSION]]</f>
        <v>114.51942740286299</v>
      </c>
      <c r="BM230" s="4">
        <f xml:space="preserve"> _2025teamgamelogs[[#This Row],[POSSESIONS]] / (_2025teamgamelogs[[#This Row],[MIN]]/48)</f>
        <v>97.8</v>
      </c>
      <c r="BN230" s="3">
        <f>_2025teamgamelogs[[#This Row],[PTS]] / (2 * (_2025teamgamelogs[[#This Row],[FGA]] + 0.44 * _2025teamgamelogs[[#This Row],[FTA]]))</f>
        <v>0.55555555555555558</v>
      </c>
      <c r="BO230" s="4">
        <f>VLOOKUP(_2025teamgamelogs[[#This Row],[MONTH]], LEAGUE_AVERAGES!$A$2:$B$8, 2, FALSE)</f>
        <v>110.69176807777912</v>
      </c>
      <c r="BP230" s="5">
        <f>VLOOKUP(_2025teamgamelogs[[#This Row],[TEAM_NAME]], LEAGUE_AVERAGES!$A$14:$C$43, 2, FALSE)</f>
        <v>0.38887804878048787</v>
      </c>
      <c r="BQ230" s="5">
        <f>VLOOKUP(_2025teamgamelogs[[#This Row],[TEAM_NAME]], LEAGUE_AVERAGES!$A$14:$C$43, 3, FALSE)</f>
        <v>0.35180487804878063</v>
      </c>
      <c r="BR230" s="5">
        <f>VLOOKUP(_2025teamgamelogs[[#This Row],[TEAM_NAME]], LEAGUE_AVERAGES!$F$14:$H$43, 2, FALSE)</f>
        <v>0.48178048780487814</v>
      </c>
      <c r="BS230" s="5">
        <f>VLOOKUP(_2025teamgamelogs[[#This Row],[TEAM_NAME]], LEAGUE_AVERAGES!$F$14:$H$43, 3, FALSE)</f>
        <v>0.44997560975609752</v>
      </c>
      <c r="BT230" s="5">
        <f>VLOOKUP(_2025teamgamelogs[[#This Row],[TEAM_NAME]], LEAGUE_AVERAGES!$K$14:$M$43, 2, FALSE)</f>
        <v>0.59307433364150897</v>
      </c>
      <c r="BU230" s="5">
        <f>VLOOKUP(_2025teamgamelogs[[#This Row],[TEAM_NAME]], LEAGUE_AVERAGES!$K$14:$M$43, 3, FALSE)</f>
        <v>0.56311679796954139</v>
      </c>
    </row>
    <row r="231" spans="1:73" x14ac:dyDescent="0.2">
      <c r="A231" t="s">
        <v>59</v>
      </c>
      <c r="B231">
        <v>1610612766</v>
      </c>
      <c r="C231" t="s">
        <v>122</v>
      </c>
      <c r="D231" t="s">
        <v>123</v>
      </c>
      <c r="E231">
        <v>22400169</v>
      </c>
      <c r="F231" s="1">
        <v>45602</v>
      </c>
      <c r="G231" t="s">
        <v>344</v>
      </c>
      <c r="H231" t="s">
        <v>63</v>
      </c>
      <c r="I231">
        <v>48</v>
      </c>
      <c r="J231">
        <v>39</v>
      </c>
      <c r="K231">
        <v>90</v>
      </c>
      <c r="L231">
        <v>0.433</v>
      </c>
      <c r="M231">
        <v>14</v>
      </c>
      <c r="N231">
        <v>44</v>
      </c>
      <c r="O231">
        <v>0.318</v>
      </c>
      <c r="P231">
        <v>16</v>
      </c>
      <c r="Q231">
        <v>16</v>
      </c>
      <c r="R231">
        <v>1</v>
      </c>
      <c r="S231">
        <v>8</v>
      </c>
      <c r="T231">
        <v>39</v>
      </c>
      <c r="U231">
        <v>47</v>
      </c>
      <c r="V231">
        <v>22</v>
      </c>
      <c r="W231">
        <v>12</v>
      </c>
      <c r="X231">
        <v>5</v>
      </c>
      <c r="Y231">
        <v>4</v>
      </c>
      <c r="Z231">
        <v>4</v>
      </c>
      <c r="AA231">
        <v>16</v>
      </c>
      <c r="AB231">
        <v>20</v>
      </c>
      <c r="AC231">
        <v>108</v>
      </c>
      <c r="AD231">
        <v>1</v>
      </c>
      <c r="AE231">
        <v>1</v>
      </c>
      <c r="AF231">
        <v>1</v>
      </c>
      <c r="AG231">
        <v>1</v>
      </c>
      <c r="AH231">
        <v>1</v>
      </c>
      <c r="AI231">
        <v>121</v>
      </c>
      <c r="AJ231">
        <v>1609</v>
      </c>
      <c r="AK231">
        <v>1029</v>
      </c>
      <c r="AL231">
        <v>1796</v>
      </c>
      <c r="AM231">
        <v>934</v>
      </c>
      <c r="AN231">
        <v>384</v>
      </c>
      <c r="AO231">
        <v>1711</v>
      </c>
      <c r="AP231">
        <v>1228</v>
      </c>
      <c r="AQ231">
        <v>1907</v>
      </c>
      <c r="AR231">
        <v>1</v>
      </c>
      <c r="AS231">
        <v>1800</v>
      </c>
      <c r="AT231">
        <v>277</v>
      </c>
      <c r="AU231">
        <v>705</v>
      </c>
      <c r="AV231">
        <v>1909</v>
      </c>
      <c r="AW231">
        <v>640</v>
      </c>
      <c r="AX231">
        <v>1998</v>
      </c>
      <c r="AY231">
        <v>1274</v>
      </c>
      <c r="AZ231">
        <v>750</v>
      </c>
      <c r="BA231">
        <v>570</v>
      </c>
      <c r="BB231">
        <v>767</v>
      </c>
      <c r="BC231">
        <v>1616</v>
      </c>
      <c r="BD231">
        <v>1176</v>
      </c>
      <c r="BE231">
        <v>1</v>
      </c>
      <c r="BF231" t="s">
        <v>64</v>
      </c>
      <c r="BG231" t="s">
        <v>65</v>
      </c>
      <c r="BH231" t="s">
        <v>260</v>
      </c>
      <c r="BI231" s="4">
        <f xml:space="preserve"> _2025teamgamelogs[[#This Row],[FGA]] + (0.44 * _2025teamgamelogs[[#This Row],[FTA]]) + _2025teamgamelogs[[#This Row],[TOV]] - _2025teamgamelogs[[#This Row],[OREB]]</f>
        <v>101.04</v>
      </c>
      <c r="BJ231" s="3">
        <f>_2025teamgamelogs[[#This Row],[TOV]]/_2025teamgamelogs[[#This Row],[POSSESIONS]]</f>
        <v>0.11876484560570071</v>
      </c>
      <c r="BK231" s="4">
        <f>_2025teamgamelogs[[#This Row],[PTS]]/_2025teamgamelogs[[#This Row],[POSSESIONS]]</f>
        <v>1.0688836104513064</v>
      </c>
      <c r="BL231" s="4">
        <f xml:space="preserve"> 100 * _2025teamgamelogs[[#This Row],[POINTS_PER_POSSESSION]]</f>
        <v>106.88836104513064</v>
      </c>
      <c r="BM231" s="4">
        <f xml:space="preserve"> _2025teamgamelogs[[#This Row],[POSSESIONS]] / (_2025teamgamelogs[[#This Row],[MIN]]/48)</f>
        <v>101.04</v>
      </c>
      <c r="BN231" s="3">
        <f>_2025teamgamelogs[[#This Row],[PTS]] / (2 * (_2025teamgamelogs[[#This Row],[FGA]] + 0.44 * _2025teamgamelogs[[#This Row],[FTA]]))</f>
        <v>0.55647155812036275</v>
      </c>
      <c r="BO231" s="4">
        <f>VLOOKUP(_2025teamgamelogs[[#This Row],[MONTH]], LEAGUE_AVERAGES!$A$2:$B$8, 2, FALSE)</f>
        <v>110.69176807777912</v>
      </c>
      <c r="BP231" s="5">
        <f>VLOOKUP(_2025teamgamelogs[[#This Row],[TEAM_NAME]], LEAGUE_AVERAGES!$A$14:$C$43, 2, FALSE)</f>
        <v>0.33860975609756089</v>
      </c>
      <c r="BQ231" s="5">
        <f>VLOOKUP(_2025teamgamelogs[[#This Row],[TEAM_NAME]], LEAGUE_AVERAGES!$A$14:$C$43, 3, FALSE)</f>
        <v>0.33580487804878045</v>
      </c>
      <c r="BR231" s="5">
        <f>VLOOKUP(_2025teamgamelogs[[#This Row],[TEAM_NAME]], LEAGUE_AVERAGES!$F$14:$H$43, 2, FALSE)</f>
        <v>0.43492682926829268</v>
      </c>
      <c r="BS231" s="5">
        <f>VLOOKUP(_2025teamgamelogs[[#This Row],[TEAM_NAME]], LEAGUE_AVERAGES!$F$14:$H$43, 3, FALSE)</f>
        <v>0.42697560975609755</v>
      </c>
      <c r="BT231" s="5">
        <f>VLOOKUP(_2025teamgamelogs[[#This Row],[TEAM_NAME]], LEAGUE_AVERAGES!$K$14:$M$43, 2, FALSE)</f>
        <v>0.5424635833805308</v>
      </c>
      <c r="BU231" s="5">
        <f>VLOOKUP(_2025teamgamelogs[[#This Row],[TEAM_NAME]], LEAGUE_AVERAGES!$K$14:$M$43, 3, FALSE)</f>
        <v>0.53419164265445196</v>
      </c>
    </row>
    <row r="232" spans="1:73" x14ac:dyDescent="0.2">
      <c r="A232" t="s">
        <v>59</v>
      </c>
      <c r="B232">
        <v>1610612745</v>
      </c>
      <c r="C232" t="s">
        <v>104</v>
      </c>
      <c r="D232" t="s">
        <v>105</v>
      </c>
      <c r="E232">
        <v>22400173</v>
      </c>
      <c r="F232" s="1">
        <v>45602</v>
      </c>
      <c r="G232" t="s">
        <v>345</v>
      </c>
      <c r="H232" t="s">
        <v>63</v>
      </c>
      <c r="I232">
        <v>48</v>
      </c>
      <c r="J232">
        <v>54</v>
      </c>
      <c r="K232">
        <v>96</v>
      </c>
      <c r="L232">
        <v>0.56299999999999994</v>
      </c>
      <c r="M232">
        <v>10</v>
      </c>
      <c r="N232">
        <v>27</v>
      </c>
      <c r="O232">
        <v>0.37</v>
      </c>
      <c r="P232">
        <v>9</v>
      </c>
      <c r="Q232">
        <v>15</v>
      </c>
      <c r="R232">
        <v>0.6</v>
      </c>
      <c r="S232">
        <v>11</v>
      </c>
      <c r="T232">
        <v>34</v>
      </c>
      <c r="U232">
        <v>45</v>
      </c>
      <c r="V232">
        <v>28</v>
      </c>
      <c r="W232">
        <v>12</v>
      </c>
      <c r="X232">
        <v>10</v>
      </c>
      <c r="Y232">
        <v>5</v>
      </c>
      <c r="Z232">
        <v>6</v>
      </c>
      <c r="AA232">
        <v>13</v>
      </c>
      <c r="AB232">
        <v>13</v>
      </c>
      <c r="AC232">
        <v>127</v>
      </c>
      <c r="AD232">
        <v>27</v>
      </c>
      <c r="AE232">
        <v>1</v>
      </c>
      <c r="AF232">
        <v>1</v>
      </c>
      <c r="AG232">
        <v>1</v>
      </c>
      <c r="AH232">
        <v>1</v>
      </c>
      <c r="AI232">
        <v>121</v>
      </c>
      <c r="AJ232">
        <v>29</v>
      </c>
      <c r="AK232">
        <v>392</v>
      </c>
      <c r="AL232">
        <v>107</v>
      </c>
      <c r="AM232">
        <v>1891</v>
      </c>
      <c r="AN232">
        <v>2292</v>
      </c>
      <c r="AO232">
        <v>1094</v>
      </c>
      <c r="AP232">
        <v>2256</v>
      </c>
      <c r="AQ232">
        <v>2021</v>
      </c>
      <c r="AR232">
        <v>2341</v>
      </c>
      <c r="AS232">
        <v>1051</v>
      </c>
      <c r="AT232">
        <v>926</v>
      </c>
      <c r="AU232">
        <v>976</v>
      </c>
      <c r="AV232">
        <v>840</v>
      </c>
      <c r="AW232">
        <v>640</v>
      </c>
      <c r="AX232">
        <v>539</v>
      </c>
      <c r="AY232">
        <v>889</v>
      </c>
      <c r="AZ232">
        <v>1573</v>
      </c>
      <c r="BA232">
        <v>148</v>
      </c>
      <c r="BB232">
        <v>2202</v>
      </c>
      <c r="BC232">
        <v>341</v>
      </c>
      <c r="BD232">
        <v>107</v>
      </c>
      <c r="BE232">
        <v>1</v>
      </c>
      <c r="BF232" t="s">
        <v>64</v>
      </c>
      <c r="BG232" t="s">
        <v>65</v>
      </c>
      <c r="BH232" t="s">
        <v>260</v>
      </c>
      <c r="BI232" s="4">
        <f xml:space="preserve"> _2025teamgamelogs[[#This Row],[FGA]] + (0.44 * _2025teamgamelogs[[#This Row],[FTA]]) + _2025teamgamelogs[[#This Row],[TOV]] - _2025teamgamelogs[[#This Row],[OREB]]</f>
        <v>103.6</v>
      </c>
      <c r="BJ232" s="3">
        <f>_2025teamgamelogs[[#This Row],[TOV]]/_2025teamgamelogs[[#This Row],[POSSESIONS]]</f>
        <v>0.11583011583011583</v>
      </c>
      <c r="BK232" s="4">
        <f>_2025teamgamelogs[[#This Row],[PTS]]/_2025teamgamelogs[[#This Row],[POSSESIONS]]</f>
        <v>1.225868725868726</v>
      </c>
      <c r="BL232" s="4">
        <f xml:space="preserve"> 100 * _2025teamgamelogs[[#This Row],[POINTS_PER_POSSESSION]]</f>
        <v>122.5868725868726</v>
      </c>
      <c r="BM232" s="4">
        <f xml:space="preserve"> _2025teamgamelogs[[#This Row],[POSSESIONS]] / (_2025teamgamelogs[[#This Row],[MIN]]/48)</f>
        <v>103.6</v>
      </c>
      <c r="BN232" s="3">
        <f>_2025teamgamelogs[[#This Row],[PTS]] / (2 * (_2025teamgamelogs[[#This Row],[FGA]] + 0.44 * _2025teamgamelogs[[#This Row],[FTA]]))</f>
        <v>0.61890838206627685</v>
      </c>
      <c r="BO232" s="4">
        <f>VLOOKUP(_2025teamgamelogs[[#This Row],[MONTH]], LEAGUE_AVERAGES!$A$2:$B$8, 2, FALSE)</f>
        <v>110.69176807777912</v>
      </c>
      <c r="BP232" s="5">
        <f>VLOOKUP(_2025teamgamelogs[[#This Row],[TEAM_NAME]], LEAGUE_AVERAGES!$A$14:$C$43, 2, FALSE)</f>
        <v>0.35034146341463424</v>
      </c>
      <c r="BQ232" s="5">
        <f>VLOOKUP(_2025teamgamelogs[[#This Row],[TEAM_NAME]], LEAGUE_AVERAGES!$A$14:$C$43, 3, FALSE)</f>
        <v>0.35473170731707321</v>
      </c>
      <c r="BR232" s="5">
        <f>VLOOKUP(_2025teamgamelogs[[#This Row],[TEAM_NAME]], LEAGUE_AVERAGES!$F$14:$H$43, 2, FALSE)</f>
        <v>0.45260975609756104</v>
      </c>
      <c r="BS232" s="5">
        <f>VLOOKUP(_2025teamgamelogs[[#This Row],[TEAM_NAME]], LEAGUE_AVERAGES!$F$14:$H$43, 3, FALSE)</f>
        <v>0.45763414634146338</v>
      </c>
      <c r="BT232" s="5">
        <f>VLOOKUP(_2025teamgamelogs[[#This Row],[TEAM_NAME]], LEAGUE_AVERAGES!$K$14:$M$43, 2, FALSE)</f>
        <v>0.55103752047014554</v>
      </c>
      <c r="BU232" s="5">
        <f>VLOOKUP(_2025teamgamelogs[[#This Row],[TEAM_NAME]], LEAGUE_AVERAGES!$K$14:$M$43, 3, FALSE)</f>
        <v>0.55544482411316332</v>
      </c>
    </row>
    <row r="233" spans="1:73" x14ac:dyDescent="0.2">
      <c r="A233" t="s">
        <v>59</v>
      </c>
      <c r="B233">
        <v>1610612761</v>
      </c>
      <c r="C233" t="s">
        <v>95</v>
      </c>
      <c r="D233" t="s">
        <v>96</v>
      </c>
      <c r="E233">
        <v>22400180</v>
      </c>
      <c r="F233" s="1">
        <v>45602</v>
      </c>
      <c r="G233" t="s">
        <v>346</v>
      </c>
      <c r="H233" t="s">
        <v>70</v>
      </c>
      <c r="I233">
        <v>48</v>
      </c>
      <c r="J233">
        <v>43</v>
      </c>
      <c r="K233">
        <v>88</v>
      </c>
      <c r="L233">
        <v>0.48899999999999999</v>
      </c>
      <c r="M233">
        <v>10</v>
      </c>
      <c r="N233">
        <v>34</v>
      </c>
      <c r="O233">
        <v>0.29399999999999998</v>
      </c>
      <c r="P233">
        <v>11</v>
      </c>
      <c r="Q233">
        <v>15</v>
      </c>
      <c r="R233">
        <v>0.73299999999999998</v>
      </c>
      <c r="S233">
        <v>8</v>
      </c>
      <c r="T233">
        <v>26</v>
      </c>
      <c r="U233">
        <v>34</v>
      </c>
      <c r="V233">
        <v>25</v>
      </c>
      <c r="W233">
        <v>12</v>
      </c>
      <c r="X233">
        <v>7</v>
      </c>
      <c r="Y233">
        <v>1</v>
      </c>
      <c r="Z233">
        <v>5</v>
      </c>
      <c r="AA233">
        <v>23</v>
      </c>
      <c r="AB233">
        <v>13</v>
      </c>
      <c r="AC233">
        <v>107</v>
      </c>
      <c r="AD233">
        <v>-15</v>
      </c>
      <c r="AE233">
        <v>1</v>
      </c>
      <c r="AF233">
        <v>1231</v>
      </c>
      <c r="AG233">
        <v>1231</v>
      </c>
      <c r="AH233">
        <v>1231</v>
      </c>
      <c r="AI233">
        <v>121</v>
      </c>
      <c r="AJ233">
        <v>866</v>
      </c>
      <c r="AK233">
        <v>1314</v>
      </c>
      <c r="AL233">
        <v>853</v>
      </c>
      <c r="AM233">
        <v>1891</v>
      </c>
      <c r="AN233">
        <v>1627</v>
      </c>
      <c r="AO233">
        <v>1954</v>
      </c>
      <c r="AP233">
        <v>2028</v>
      </c>
      <c r="AQ233">
        <v>2021</v>
      </c>
      <c r="AR233">
        <v>1708</v>
      </c>
      <c r="AS233">
        <v>1800</v>
      </c>
      <c r="AT233">
        <v>2171</v>
      </c>
      <c r="AU233">
        <v>2282</v>
      </c>
      <c r="AV233">
        <v>1358</v>
      </c>
      <c r="AW233">
        <v>640</v>
      </c>
      <c r="AX233">
        <v>1360</v>
      </c>
      <c r="AY233">
        <v>2304</v>
      </c>
      <c r="AZ233">
        <v>1188</v>
      </c>
      <c r="BA233">
        <v>2046</v>
      </c>
      <c r="BB233">
        <v>2202</v>
      </c>
      <c r="BC233">
        <v>1677</v>
      </c>
      <c r="BD233">
        <v>2041</v>
      </c>
      <c r="BE233">
        <v>1</v>
      </c>
      <c r="BF233" t="s">
        <v>71</v>
      </c>
      <c r="BG233" t="s">
        <v>65</v>
      </c>
      <c r="BH233" t="s">
        <v>260</v>
      </c>
      <c r="BI233" s="4">
        <f xml:space="preserve"> _2025teamgamelogs[[#This Row],[FGA]] + (0.44 * _2025teamgamelogs[[#This Row],[FTA]]) + _2025teamgamelogs[[#This Row],[TOV]] - _2025teamgamelogs[[#This Row],[OREB]]</f>
        <v>98.6</v>
      </c>
      <c r="BJ233" s="3">
        <f>_2025teamgamelogs[[#This Row],[TOV]]/_2025teamgamelogs[[#This Row],[POSSESIONS]]</f>
        <v>0.12170385395537527</v>
      </c>
      <c r="BK233" s="4">
        <f>_2025teamgamelogs[[#This Row],[PTS]]/_2025teamgamelogs[[#This Row],[POSSESIONS]]</f>
        <v>1.0851926977687627</v>
      </c>
      <c r="BL233" s="4">
        <f xml:space="preserve"> 100 * _2025teamgamelogs[[#This Row],[POINTS_PER_POSSESSION]]</f>
        <v>108.51926977687627</v>
      </c>
      <c r="BM233" s="4">
        <f xml:space="preserve"> _2025teamgamelogs[[#This Row],[POSSESIONS]] / (_2025teamgamelogs[[#This Row],[MIN]]/48)</f>
        <v>98.6</v>
      </c>
      <c r="BN233" s="3">
        <f>_2025teamgamelogs[[#This Row],[PTS]] / (2 * (_2025teamgamelogs[[#This Row],[FGA]] + 0.44 * _2025teamgamelogs[[#This Row],[FTA]]))</f>
        <v>0.56553911205074003</v>
      </c>
      <c r="BO233" s="4">
        <f>VLOOKUP(_2025teamgamelogs[[#This Row],[MONTH]], LEAGUE_AVERAGES!$A$2:$B$8, 2, FALSE)</f>
        <v>110.69176807777912</v>
      </c>
      <c r="BP233" s="5">
        <f>VLOOKUP(_2025teamgamelogs[[#This Row],[TEAM_NAME]], LEAGUE_AVERAGES!$A$14:$C$43, 2, FALSE)</f>
        <v>0.35443902439024388</v>
      </c>
      <c r="BQ233" s="5">
        <f>VLOOKUP(_2025teamgamelogs[[#This Row],[TEAM_NAME]], LEAGUE_AVERAGES!$A$14:$C$43, 3, FALSE)</f>
        <v>0.34512195121951217</v>
      </c>
      <c r="BR233" s="5">
        <f>VLOOKUP(_2025teamgamelogs[[#This Row],[TEAM_NAME]], LEAGUE_AVERAGES!$F$14:$H$43, 2, FALSE)</f>
        <v>0.46104878048780484</v>
      </c>
      <c r="BS233" s="5">
        <f>VLOOKUP(_2025teamgamelogs[[#This Row],[TEAM_NAME]], LEAGUE_AVERAGES!$F$14:$H$43, 3, FALSE)</f>
        <v>0.45834146341463411</v>
      </c>
      <c r="BT233" s="5">
        <f>VLOOKUP(_2025teamgamelogs[[#This Row],[TEAM_NAME]], LEAGUE_AVERAGES!$K$14:$M$43, 2, FALSE)</f>
        <v>0.55942918094792793</v>
      </c>
      <c r="BU233" s="5">
        <f>VLOOKUP(_2025teamgamelogs[[#This Row],[TEAM_NAME]], LEAGUE_AVERAGES!$K$14:$M$43, 3, FALSE)</f>
        <v>0.54979583097447959</v>
      </c>
    </row>
    <row r="234" spans="1:73" x14ac:dyDescent="0.2">
      <c r="A234" t="s">
        <v>59</v>
      </c>
      <c r="B234">
        <v>1610612743</v>
      </c>
      <c r="C234" t="s">
        <v>151</v>
      </c>
      <c r="D234" t="s">
        <v>152</v>
      </c>
      <c r="E234">
        <v>22400177</v>
      </c>
      <c r="F234" s="1">
        <v>45602</v>
      </c>
      <c r="G234" t="s">
        <v>153</v>
      </c>
      <c r="H234" t="s">
        <v>63</v>
      </c>
      <c r="I234">
        <v>48</v>
      </c>
      <c r="J234">
        <v>42</v>
      </c>
      <c r="K234">
        <v>89</v>
      </c>
      <c r="L234">
        <v>0.47199999999999998</v>
      </c>
      <c r="M234">
        <v>16</v>
      </c>
      <c r="N234">
        <v>38</v>
      </c>
      <c r="O234">
        <v>0.42099999999999999</v>
      </c>
      <c r="P234">
        <v>24</v>
      </c>
      <c r="Q234">
        <v>33</v>
      </c>
      <c r="R234">
        <v>0.72699999999999998</v>
      </c>
      <c r="S234">
        <v>13</v>
      </c>
      <c r="T234">
        <v>42</v>
      </c>
      <c r="U234">
        <v>55</v>
      </c>
      <c r="V234">
        <v>34</v>
      </c>
      <c r="W234">
        <v>18</v>
      </c>
      <c r="X234">
        <v>8</v>
      </c>
      <c r="Y234">
        <v>6</v>
      </c>
      <c r="Z234">
        <v>6</v>
      </c>
      <c r="AA234">
        <v>22</v>
      </c>
      <c r="AB234">
        <v>28</v>
      </c>
      <c r="AC234">
        <v>124</v>
      </c>
      <c r="AD234">
        <v>2</v>
      </c>
      <c r="AE234">
        <v>1</v>
      </c>
      <c r="AF234">
        <v>1</v>
      </c>
      <c r="AG234">
        <v>1</v>
      </c>
      <c r="AH234">
        <v>1</v>
      </c>
      <c r="AI234">
        <v>121</v>
      </c>
      <c r="AJ234">
        <v>1068</v>
      </c>
      <c r="AK234">
        <v>1176</v>
      </c>
      <c r="AL234">
        <v>1158</v>
      </c>
      <c r="AM234">
        <v>567</v>
      </c>
      <c r="AN234">
        <v>1078</v>
      </c>
      <c r="AO234">
        <v>527</v>
      </c>
      <c r="AP234">
        <v>238</v>
      </c>
      <c r="AQ234">
        <v>134</v>
      </c>
      <c r="AR234">
        <v>1740</v>
      </c>
      <c r="AS234">
        <v>652</v>
      </c>
      <c r="AT234">
        <v>105</v>
      </c>
      <c r="AU234">
        <v>135</v>
      </c>
      <c r="AV234">
        <v>186</v>
      </c>
      <c r="AW234">
        <v>1953</v>
      </c>
      <c r="AX234">
        <v>1073</v>
      </c>
      <c r="AY234">
        <v>560</v>
      </c>
      <c r="AZ234">
        <v>1573</v>
      </c>
      <c r="BA234">
        <v>1887</v>
      </c>
      <c r="BB234">
        <v>40</v>
      </c>
      <c r="BC234">
        <v>497</v>
      </c>
      <c r="BD234">
        <v>1106</v>
      </c>
      <c r="BE234">
        <v>1</v>
      </c>
      <c r="BF234" t="s">
        <v>64</v>
      </c>
      <c r="BG234" t="s">
        <v>65</v>
      </c>
      <c r="BH234" t="s">
        <v>260</v>
      </c>
      <c r="BI234" s="4">
        <f xml:space="preserve"> _2025teamgamelogs[[#This Row],[FGA]] + (0.44 * _2025teamgamelogs[[#This Row],[FTA]]) + _2025teamgamelogs[[#This Row],[TOV]] - _2025teamgamelogs[[#This Row],[OREB]]</f>
        <v>108.52</v>
      </c>
      <c r="BJ234" s="3">
        <f>_2025teamgamelogs[[#This Row],[TOV]]/_2025teamgamelogs[[#This Row],[POSSESIONS]]</f>
        <v>0.16586804275709546</v>
      </c>
      <c r="BK234" s="4">
        <f>_2025teamgamelogs[[#This Row],[PTS]]/_2025teamgamelogs[[#This Row],[POSSESIONS]]</f>
        <v>1.1426465167711022</v>
      </c>
      <c r="BL234" s="4">
        <f xml:space="preserve"> 100 * _2025teamgamelogs[[#This Row],[POINTS_PER_POSSESSION]]</f>
        <v>114.26465167711022</v>
      </c>
      <c r="BM234" s="4">
        <f xml:space="preserve"> _2025teamgamelogs[[#This Row],[POSSESIONS]] / (_2025teamgamelogs[[#This Row],[MIN]]/48)</f>
        <v>108.52</v>
      </c>
      <c r="BN234" s="3">
        <f>_2025teamgamelogs[[#This Row],[PTS]] / (2 * (_2025teamgamelogs[[#This Row],[FGA]] + 0.44 * _2025teamgamelogs[[#This Row],[FTA]]))</f>
        <v>0.59891808346213293</v>
      </c>
      <c r="BO234" s="4">
        <f>VLOOKUP(_2025teamgamelogs[[#This Row],[MONTH]], LEAGUE_AVERAGES!$A$2:$B$8, 2, FALSE)</f>
        <v>110.69176807777912</v>
      </c>
      <c r="BP234" s="5">
        <f>VLOOKUP(_2025teamgamelogs[[#This Row],[TEAM_NAME]], LEAGUE_AVERAGES!$A$14:$C$43, 2, FALSE)</f>
        <v>0.39036585365853654</v>
      </c>
      <c r="BQ234" s="5">
        <f>VLOOKUP(_2025teamgamelogs[[#This Row],[TEAM_NAME]], LEAGUE_AVERAGES!$A$14:$C$43, 3, FALSE)</f>
        <v>0.36282926829268303</v>
      </c>
      <c r="BR234" s="5">
        <f>VLOOKUP(_2025teamgamelogs[[#This Row],[TEAM_NAME]], LEAGUE_AVERAGES!$F$14:$H$43, 2, FALSE)</f>
        <v>0.50741463414634147</v>
      </c>
      <c r="BS234" s="5">
        <f>VLOOKUP(_2025teamgamelogs[[#This Row],[TEAM_NAME]], LEAGUE_AVERAGES!$F$14:$H$43, 3, FALSE)</f>
        <v>0.50717073170731708</v>
      </c>
      <c r="BT234" s="5">
        <f>VLOOKUP(_2025teamgamelogs[[#This Row],[TEAM_NAME]], LEAGUE_AVERAGES!$K$14:$M$43, 2, FALSE)</f>
        <v>0.61183675116028358</v>
      </c>
      <c r="BU234" s="5">
        <f>VLOOKUP(_2025teamgamelogs[[#This Row],[TEAM_NAME]], LEAGUE_AVERAGES!$K$14:$M$43, 3, FALSE)</f>
        <v>0.59871853787111373</v>
      </c>
    </row>
    <row r="235" spans="1:73" x14ac:dyDescent="0.2">
      <c r="A235" t="s">
        <v>59</v>
      </c>
      <c r="B235">
        <v>1610612752</v>
      </c>
      <c r="C235" t="s">
        <v>67</v>
      </c>
      <c r="D235" t="s">
        <v>68</v>
      </c>
      <c r="E235">
        <v>22400171</v>
      </c>
      <c r="F235" s="1">
        <v>45602</v>
      </c>
      <c r="G235" t="s">
        <v>347</v>
      </c>
      <c r="H235" t="s">
        <v>70</v>
      </c>
      <c r="I235">
        <v>48</v>
      </c>
      <c r="J235">
        <v>41</v>
      </c>
      <c r="K235">
        <v>84</v>
      </c>
      <c r="L235">
        <v>0.48799999999999999</v>
      </c>
      <c r="M235">
        <v>22</v>
      </c>
      <c r="N235">
        <v>47</v>
      </c>
      <c r="O235">
        <v>0.46800000000000003</v>
      </c>
      <c r="P235">
        <v>12</v>
      </c>
      <c r="Q235">
        <v>15</v>
      </c>
      <c r="R235">
        <v>0.8</v>
      </c>
      <c r="S235">
        <v>7</v>
      </c>
      <c r="T235">
        <v>34</v>
      </c>
      <c r="U235">
        <v>41</v>
      </c>
      <c r="V235">
        <v>29</v>
      </c>
      <c r="W235">
        <v>16</v>
      </c>
      <c r="X235">
        <v>5</v>
      </c>
      <c r="Y235">
        <v>5</v>
      </c>
      <c r="Z235">
        <v>4</v>
      </c>
      <c r="AA235">
        <v>18</v>
      </c>
      <c r="AB235">
        <v>14</v>
      </c>
      <c r="AC235">
        <v>116</v>
      </c>
      <c r="AD235">
        <v>-5</v>
      </c>
      <c r="AE235">
        <v>1</v>
      </c>
      <c r="AF235">
        <v>1231</v>
      </c>
      <c r="AG235">
        <v>1231</v>
      </c>
      <c r="AH235">
        <v>1231</v>
      </c>
      <c r="AI235">
        <v>121</v>
      </c>
      <c r="AJ235">
        <v>1234</v>
      </c>
      <c r="AK235">
        <v>1815</v>
      </c>
      <c r="AL235">
        <v>873</v>
      </c>
      <c r="AM235">
        <v>40</v>
      </c>
      <c r="AN235">
        <v>200</v>
      </c>
      <c r="AO235">
        <v>219</v>
      </c>
      <c r="AP235">
        <v>1889</v>
      </c>
      <c r="AQ235">
        <v>2021</v>
      </c>
      <c r="AR235">
        <v>1029</v>
      </c>
      <c r="AS235">
        <v>2024</v>
      </c>
      <c r="AT235">
        <v>926</v>
      </c>
      <c r="AU235">
        <v>1563</v>
      </c>
      <c r="AV235">
        <v>687</v>
      </c>
      <c r="AW235">
        <v>1583</v>
      </c>
      <c r="AX235">
        <v>1998</v>
      </c>
      <c r="AY235">
        <v>889</v>
      </c>
      <c r="AZ235">
        <v>750</v>
      </c>
      <c r="BA235">
        <v>1018</v>
      </c>
      <c r="BB235">
        <v>2064</v>
      </c>
      <c r="BC235">
        <v>1025</v>
      </c>
      <c r="BD235">
        <v>1476</v>
      </c>
      <c r="BE235">
        <v>1</v>
      </c>
      <c r="BF235" t="s">
        <v>71</v>
      </c>
      <c r="BG235" t="s">
        <v>65</v>
      </c>
      <c r="BH235" t="s">
        <v>260</v>
      </c>
      <c r="BI235" s="4">
        <f xml:space="preserve"> _2025teamgamelogs[[#This Row],[FGA]] + (0.44 * _2025teamgamelogs[[#This Row],[FTA]]) + _2025teamgamelogs[[#This Row],[TOV]] - _2025teamgamelogs[[#This Row],[OREB]]</f>
        <v>99.6</v>
      </c>
      <c r="BJ235" s="3">
        <f>_2025teamgamelogs[[#This Row],[TOV]]/_2025teamgamelogs[[#This Row],[POSSESIONS]]</f>
        <v>0.1606425702811245</v>
      </c>
      <c r="BK235" s="4">
        <f>_2025teamgamelogs[[#This Row],[PTS]]/_2025teamgamelogs[[#This Row],[POSSESIONS]]</f>
        <v>1.1646586345381527</v>
      </c>
      <c r="BL235" s="4">
        <f xml:space="preserve"> 100 * _2025teamgamelogs[[#This Row],[POINTS_PER_POSSESSION]]</f>
        <v>116.46586345381526</v>
      </c>
      <c r="BM235" s="4">
        <f xml:space="preserve"> _2025teamgamelogs[[#This Row],[POSSESIONS]] / (_2025teamgamelogs[[#This Row],[MIN]]/48)</f>
        <v>99.6</v>
      </c>
      <c r="BN235" s="3">
        <f>_2025teamgamelogs[[#This Row],[PTS]] / (2 * (_2025teamgamelogs[[#This Row],[FGA]] + 0.44 * _2025teamgamelogs[[#This Row],[FTA]]))</f>
        <v>0.64017660044150115</v>
      </c>
      <c r="BO235" s="4">
        <f>VLOOKUP(_2025teamgamelogs[[#This Row],[MONTH]], LEAGUE_AVERAGES!$A$2:$B$8, 2, FALSE)</f>
        <v>110.69176807777912</v>
      </c>
      <c r="BP235" s="5">
        <f>VLOOKUP(_2025teamgamelogs[[#This Row],[TEAM_NAME]], LEAGUE_AVERAGES!$A$14:$C$43, 2, FALSE)</f>
        <v>0.370219512195122</v>
      </c>
      <c r="BQ235" s="5">
        <f>VLOOKUP(_2025teamgamelogs[[#This Row],[TEAM_NAME]], LEAGUE_AVERAGES!$A$14:$C$43, 3, FALSE)</f>
        <v>0.36224390243902438</v>
      </c>
      <c r="BR235" s="5">
        <f>VLOOKUP(_2025teamgamelogs[[#This Row],[TEAM_NAME]], LEAGUE_AVERAGES!$F$14:$H$43, 2, FALSE)</f>
        <v>0.49358536585365859</v>
      </c>
      <c r="BS235" s="5">
        <f>VLOOKUP(_2025teamgamelogs[[#This Row],[TEAM_NAME]], LEAGUE_AVERAGES!$F$14:$H$43, 3, FALSE)</f>
        <v>0.47975609756097559</v>
      </c>
      <c r="BT235" s="5">
        <f>VLOOKUP(_2025teamgamelogs[[#This Row],[TEAM_NAME]], LEAGUE_AVERAGES!$K$14:$M$43, 2, FALSE)</f>
        <v>0.59525043511857889</v>
      </c>
      <c r="BU235" s="5">
        <f>VLOOKUP(_2025teamgamelogs[[#This Row],[TEAM_NAME]], LEAGUE_AVERAGES!$K$14:$M$43, 3, FALSE)</f>
        <v>0.58413739951743537</v>
      </c>
    </row>
    <row r="236" spans="1:73" x14ac:dyDescent="0.2">
      <c r="A236" t="s">
        <v>59</v>
      </c>
      <c r="B236">
        <v>1610612759</v>
      </c>
      <c r="C236" t="s">
        <v>145</v>
      </c>
      <c r="D236" t="s">
        <v>146</v>
      </c>
      <c r="E236">
        <v>22400173</v>
      </c>
      <c r="F236" s="1">
        <v>45602</v>
      </c>
      <c r="G236" t="s">
        <v>348</v>
      </c>
      <c r="H236" t="s">
        <v>70</v>
      </c>
      <c r="I236">
        <v>48</v>
      </c>
      <c r="J236">
        <v>37</v>
      </c>
      <c r="K236">
        <v>83</v>
      </c>
      <c r="L236">
        <v>0.44600000000000001</v>
      </c>
      <c r="M236">
        <v>14</v>
      </c>
      <c r="N236">
        <v>36</v>
      </c>
      <c r="O236">
        <v>0.38900000000000001</v>
      </c>
      <c r="P236">
        <v>12</v>
      </c>
      <c r="Q236">
        <v>16</v>
      </c>
      <c r="R236">
        <v>0.75</v>
      </c>
      <c r="S236">
        <v>8</v>
      </c>
      <c r="T236">
        <v>33</v>
      </c>
      <c r="U236">
        <v>41</v>
      </c>
      <c r="V236">
        <v>20</v>
      </c>
      <c r="W236">
        <v>20</v>
      </c>
      <c r="X236">
        <v>6</v>
      </c>
      <c r="Y236">
        <v>6</v>
      </c>
      <c r="Z236">
        <v>5</v>
      </c>
      <c r="AA236">
        <v>13</v>
      </c>
      <c r="AB236">
        <v>13</v>
      </c>
      <c r="AC236">
        <v>100</v>
      </c>
      <c r="AD236">
        <v>-27</v>
      </c>
      <c r="AE236">
        <v>1</v>
      </c>
      <c r="AF236">
        <v>1231</v>
      </c>
      <c r="AG236">
        <v>1231</v>
      </c>
      <c r="AH236">
        <v>1231</v>
      </c>
      <c r="AI236">
        <v>121</v>
      </c>
      <c r="AJ236">
        <v>1946</v>
      </c>
      <c r="AK236">
        <v>1922</v>
      </c>
      <c r="AL236">
        <v>1601</v>
      </c>
      <c r="AM236">
        <v>934</v>
      </c>
      <c r="AN236">
        <v>1366</v>
      </c>
      <c r="AO236">
        <v>865</v>
      </c>
      <c r="AP236">
        <v>1889</v>
      </c>
      <c r="AQ236">
        <v>1907</v>
      </c>
      <c r="AR236">
        <v>1525</v>
      </c>
      <c r="AS236">
        <v>1800</v>
      </c>
      <c r="AT236">
        <v>1131</v>
      </c>
      <c r="AU236">
        <v>1563</v>
      </c>
      <c r="AV236">
        <v>2163</v>
      </c>
      <c r="AW236">
        <v>2199</v>
      </c>
      <c r="AX236">
        <v>1702</v>
      </c>
      <c r="AY236">
        <v>560</v>
      </c>
      <c r="AZ236">
        <v>1188</v>
      </c>
      <c r="BA236">
        <v>148</v>
      </c>
      <c r="BB236">
        <v>2202</v>
      </c>
      <c r="BC236">
        <v>2099</v>
      </c>
      <c r="BD236">
        <v>2342</v>
      </c>
      <c r="BE236">
        <v>1</v>
      </c>
      <c r="BF236" t="s">
        <v>71</v>
      </c>
      <c r="BG236" t="s">
        <v>65</v>
      </c>
      <c r="BH236" t="s">
        <v>260</v>
      </c>
      <c r="BI236" s="4">
        <f xml:space="preserve"> _2025teamgamelogs[[#This Row],[FGA]] + (0.44 * _2025teamgamelogs[[#This Row],[FTA]]) + _2025teamgamelogs[[#This Row],[TOV]] - _2025teamgamelogs[[#This Row],[OREB]]</f>
        <v>102.04</v>
      </c>
      <c r="BJ236" s="3">
        <f>_2025teamgamelogs[[#This Row],[TOV]]/_2025teamgamelogs[[#This Row],[POSSESIONS]]</f>
        <v>0.19600156801254409</v>
      </c>
      <c r="BK236" s="4">
        <f>_2025teamgamelogs[[#This Row],[PTS]]/_2025teamgamelogs[[#This Row],[POSSESIONS]]</f>
        <v>0.98000784006272046</v>
      </c>
      <c r="BL236" s="4">
        <f xml:space="preserve"> 100 * _2025teamgamelogs[[#This Row],[POINTS_PER_POSSESSION]]</f>
        <v>98.000784006272042</v>
      </c>
      <c r="BM236" s="4">
        <f xml:space="preserve"> _2025teamgamelogs[[#This Row],[POSSESIONS]] / (_2025teamgamelogs[[#This Row],[MIN]]/48)</f>
        <v>102.04</v>
      </c>
      <c r="BN236" s="3">
        <f>_2025teamgamelogs[[#This Row],[PTS]] / (2 * (_2025teamgamelogs[[#This Row],[FGA]] + 0.44 * _2025teamgamelogs[[#This Row],[FTA]]))</f>
        <v>0.55530875166592619</v>
      </c>
      <c r="BO236" s="4">
        <f>VLOOKUP(_2025teamgamelogs[[#This Row],[MONTH]], LEAGUE_AVERAGES!$A$2:$B$8, 2, FALSE)</f>
        <v>110.69176807777912</v>
      </c>
      <c r="BP236" s="5">
        <f>VLOOKUP(_2025teamgamelogs[[#This Row],[TEAM_NAME]], LEAGUE_AVERAGES!$A$14:$C$43, 2, FALSE)</f>
        <v>0.36502500000000004</v>
      </c>
      <c r="BQ236" s="5">
        <f>VLOOKUP(_2025teamgamelogs[[#This Row],[TEAM_NAME]], LEAGUE_AVERAGES!$A$14:$C$43, 3, FALSE)</f>
        <v>0.35016666666666663</v>
      </c>
      <c r="BR236" s="5">
        <f>VLOOKUP(_2025teamgamelogs[[#This Row],[TEAM_NAME]], LEAGUE_AVERAGES!$F$14:$H$43, 2, FALSE)</f>
        <v>0.47877500000000017</v>
      </c>
      <c r="BS236" s="5">
        <f>VLOOKUP(_2025teamgamelogs[[#This Row],[TEAM_NAME]], LEAGUE_AVERAGES!$F$14:$H$43, 3, FALSE)</f>
        <v>0.45407142857142868</v>
      </c>
      <c r="BT236" s="5">
        <f>VLOOKUP(_2025teamgamelogs[[#This Row],[TEAM_NAME]], LEAGUE_AVERAGES!$K$14:$M$43, 2, FALSE)</f>
        <v>0.59112459331758582</v>
      </c>
      <c r="BU236" s="5">
        <f>VLOOKUP(_2025teamgamelogs[[#This Row],[TEAM_NAME]], LEAGUE_AVERAGES!$K$14:$M$43, 3, FALSE)</f>
        <v>0.56254759440180246</v>
      </c>
    </row>
    <row r="237" spans="1:73" x14ac:dyDescent="0.2">
      <c r="A237" t="s">
        <v>59</v>
      </c>
      <c r="B237">
        <v>1610612747</v>
      </c>
      <c r="C237" t="s">
        <v>60</v>
      </c>
      <c r="D237" t="s">
        <v>61</v>
      </c>
      <c r="E237">
        <v>22400174</v>
      </c>
      <c r="F237" s="1">
        <v>45602</v>
      </c>
      <c r="G237" t="s">
        <v>349</v>
      </c>
      <c r="H237" t="s">
        <v>70</v>
      </c>
      <c r="I237">
        <v>48</v>
      </c>
      <c r="J237">
        <v>41</v>
      </c>
      <c r="K237">
        <v>93</v>
      </c>
      <c r="L237">
        <v>0.441</v>
      </c>
      <c r="M237">
        <v>15</v>
      </c>
      <c r="N237">
        <v>48</v>
      </c>
      <c r="O237">
        <v>0.313</v>
      </c>
      <c r="P237">
        <v>17</v>
      </c>
      <c r="Q237">
        <v>21</v>
      </c>
      <c r="R237">
        <v>0.81</v>
      </c>
      <c r="S237">
        <v>9</v>
      </c>
      <c r="T237">
        <v>28</v>
      </c>
      <c r="U237">
        <v>37</v>
      </c>
      <c r="V237">
        <v>23</v>
      </c>
      <c r="W237">
        <v>11</v>
      </c>
      <c r="X237">
        <v>10</v>
      </c>
      <c r="Y237">
        <v>1</v>
      </c>
      <c r="Z237">
        <v>6</v>
      </c>
      <c r="AA237">
        <v>18</v>
      </c>
      <c r="AB237">
        <v>17</v>
      </c>
      <c r="AC237">
        <v>114</v>
      </c>
      <c r="AD237">
        <v>-17</v>
      </c>
      <c r="AE237">
        <v>1</v>
      </c>
      <c r="AF237">
        <v>1231</v>
      </c>
      <c r="AG237">
        <v>1231</v>
      </c>
      <c r="AH237">
        <v>1231</v>
      </c>
      <c r="AI237">
        <v>121</v>
      </c>
      <c r="AJ237">
        <v>1234</v>
      </c>
      <c r="AK237">
        <v>664</v>
      </c>
      <c r="AL237">
        <v>1690</v>
      </c>
      <c r="AM237">
        <v>733</v>
      </c>
      <c r="AN237">
        <v>163</v>
      </c>
      <c r="AO237">
        <v>1774</v>
      </c>
      <c r="AP237">
        <v>1052</v>
      </c>
      <c r="AQ237">
        <v>1164</v>
      </c>
      <c r="AR237">
        <v>957</v>
      </c>
      <c r="AS237">
        <v>1566</v>
      </c>
      <c r="AT237">
        <v>1951</v>
      </c>
      <c r="AU237">
        <v>2073</v>
      </c>
      <c r="AV237">
        <v>1759</v>
      </c>
      <c r="AW237">
        <v>429</v>
      </c>
      <c r="AX237">
        <v>539</v>
      </c>
      <c r="AY237">
        <v>2304</v>
      </c>
      <c r="AZ237">
        <v>1573</v>
      </c>
      <c r="BA237">
        <v>1018</v>
      </c>
      <c r="BB237">
        <v>1444</v>
      </c>
      <c r="BC237">
        <v>1168</v>
      </c>
      <c r="BD237">
        <v>2124</v>
      </c>
      <c r="BE237">
        <v>1</v>
      </c>
      <c r="BF237" t="s">
        <v>71</v>
      </c>
      <c r="BG237" t="s">
        <v>65</v>
      </c>
      <c r="BH237" t="s">
        <v>260</v>
      </c>
      <c r="BI237" s="4">
        <f xml:space="preserve"> _2025teamgamelogs[[#This Row],[FGA]] + (0.44 * _2025teamgamelogs[[#This Row],[FTA]]) + _2025teamgamelogs[[#This Row],[TOV]] - _2025teamgamelogs[[#This Row],[OREB]]</f>
        <v>104.24</v>
      </c>
      <c r="BJ237" s="3">
        <f>_2025teamgamelogs[[#This Row],[TOV]]/_2025teamgamelogs[[#This Row],[POSSESIONS]]</f>
        <v>0.10552570990023025</v>
      </c>
      <c r="BK237" s="4">
        <f>_2025teamgamelogs[[#This Row],[PTS]]/_2025teamgamelogs[[#This Row],[POSSESIONS]]</f>
        <v>1.093630084420568</v>
      </c>
      <c r="BL237" s="4">
        <f xml:space="preserve"> 100 * _2025teamgamelogs[[#This Row],[POINTS_PER_POSSESSION]]</f>
        <v>109.3630084420568</v>
      </c>
      <c r="BM237" s="4">
        <f xml:space="preserve"> _2025teamgamelogs[[#This Row],[POSSESIONS]] / (_2025teamgamelogs[[#This Row],[MIN]]/48)</f>
        <v>104.24</v>
      </c>
      <c r="BN237" s="3">
        <f>_2025teamgamelogs[[#This Row],[PTS]] / (2 * (_2025teamgamelogs[[#This Row],[FGA]] + 0.44 * _2025teamgamelogs[[#This Row],[FTA]]))</f>
        <v>0.55751173708920188</v>
      </c>
      <c r="BO237" s="4">
        <f>VLOOKUP(_2025teamgamelogs[[#This Row],[MONTH]], LEAGUE_AVERAGES!$A$2:$B$8, 2, FALSE)</f>
        <v>110.69176807777912</v>
      </c>
      <c r="BP237" s="5">
        <f>VLOOKUP(_2025teamgamelogs[[#This Row],[TEAM_NAME]], LEAGUE_AVERAGES!$A$14:$C$43, 2, FALSE)</f>
        <v>0.37419512195121946</v>
      </c>
      <c r="BQ237" s="5">
        <f>VLOOKUP(_2025teamgamelogs[[#This Row],[TEAM_NAME]], LEAGUE_AVERAGES!$A$14:$C$43, 3, FALSE)</f>
        <v>0.35536585365853657</v>
      </c>
      <c r="BR237" s="5">
        <f>VLOOKUP(_2025teamgamelogs[[#This Row],[TEAM_NAME]], LEAGUE_AVERAGES!$F$14:$H$43, 2, FALSE)</f>
        <v>0.48560975609756091</v>
      </c>
      <c r="BS237" s="5">
        <f>VLOOKUP(_2025teamgamelogs[[#This Row],[TEAM_NAME]], LEAGUE_AVERAGES!$F$14:$H$43, 3, FALSE)</f>
        <v>0.47373170731707315</v>
      </c>
      <c r="BT237" s="5">
        <f>VLOOKUP(_2025teamgamelogs[[#This Row],[TEAM_NAME]], LEAGUE_AVERAGES!$K$14:$M$43, 2, FALSE)</f>
        <v>0.60200661119778875</v>
      </c>
      <c r="BU237" s="5">
        <f>VLOOKUP(_2025teamgamelogs[[#This Row],[TEAM_NAME]], LEAGUE_AVERAGES!$K$14:$M$43, 3, FALSE)</f>
        <v>0.58416138772693449</v>
      </c>
    </row>
    <row r="238" spans="1:73" x14ac:dyDescent="0.2">
      <c r="A238" t="s">
        <v>59</v>
      </c>
      <c r="B238">
        <v>1610612737</v>
      </c>
      <c r="C238" t="s">
        <v>92</v>
      </c>
      <c r="D238" t="s">
        <v>93</v>
      </c>
      <c r="E238">
        <v>22400171</v>
      </c>
      <c r="F238" s="1">
        <v>45602</v>
      </c>
      <c r="G238" t="s">
        <v>350</v>
      </c>
      <c r="H238" t="s">
        <v>63</v>
      </c>
      <c r="I238">
        <v>48</v>
      </c>
      <c r="J238">
        <v>45</v>
      </c>
      <c r="K238">
        <v>100</v>
      </c>
      <c r="L238">
        <v>0.45</v>
      </c>
      <c r="M238">
        <v>15</v>
      </c>
      <c r="N238">
        <v>38</v>
      </c>
      <c r="O238">
        <v>0.39500000000000002</v>
      </c>
      <c r="P238">
        <v>16</v>
      </c>
      <c r="Q238">
        <v>22</v>
      </c>
      <c r="R238">
        <v>0.72699999999999998</v>
      </c>
      <c r="S238">
        <v>16</v>
      </c>
      <c r="T238">
        <v>32</v>
      </c>
      <c r="U238">
        <v>48</v>
      </c>
      <c r="V238">
        <v>31</v>
      </c>
      <c r="W238">
        <v>8</v>
      </c>
      <c r="X238">
        <v>12</v>
      </c>
      <c r="Y238">
        <v>4</v>
      </c>
      <c r="Z238">
        <v>5</v>
      </c>
      <c r="AA238">
        <v>14</v>
      </c>
      <c r="AB238">
        <v>18</v>
      </c>
      <c r="AC238">
        <v>121</v>
      </c>
      <c r="AD238">
        <v>5</v>
      </c>
      <c r="AE238">
        <v>1</v>
      </c>
      <c r="AF238">
        <v>1</v>
      </c>
      <c r="AG238">
        <v>1</v>
      </c>
      <c r="AH238">
        <v>1</v>
      </c>
      <c r="AI238">
        <v>121</v>
      </c>
      <c r="AJ238">
        <v>564</v>
      </c>
      <c r="AK238">
        <v>153</v>
      </c>
      <c r="AL238">
        <v>1543</v>
      </c>
      <c r="AM238">
        <v>733</v>
      </c>
      <c r="AN238">
        <v>1078</v>
      </c>
      <c r="AO238">
        <v>794</v>
      </c>
      <c r="AP238">
        <v>1228</v>
      </c>
      <c r="AQ238">
        <v>1008</v>
      </c>
      <c r="AR238">
        <v>1740</v>
      </c>
      <c r="AS238">
        <v>234</v>
      </c>
      <c r="AT238">
        <v>1307</v>
      </c>
      <c r="AU238">
        <v>604</v>
      </c>
      <c r="AV238">
        <v>426</v>
      </c>
      <c r="AW238">
        <v>78</v>
      </c>
      <c r="AX238">
        <v>217</v>
      </c>
      <c r="AY238">
        <v>1274</v>
      </c>
      <c r="AZ238">
        <v>1188</v>
      </c>
      <c r="BA238">
        <v>260</v>
      </c>
      <c r="BB238">
        <v>1204</v>
      </c>
      <c r="BC238">
        <v>672</v>
      </c>
      <c r="BD238">
        <v>922</v>
      </c>
      <c r="BE238">
        <v>1</v>
      </c>
      <c r="BF238" t="s">
        <v>64</v>
      </c>
      <c r="BG238" t="s">
        <v>65</v>
      </c>
      <c r="BH238" t="s">
        <v>260</v>
      </c>
      <c r="BI238" s="4">
        <f xml:space="preserve"> _2025teamgamelogs[[#This Row],[FGA]] + (0.44 * _2025teamgamelogs[[#This Row],[FTA]]) + _2025teamgamelogs[[#This Row],[TOV]] - _2025teamgamelogs[[#This Row],[OREB]]</f>
        <v>101.68</v>
      </c>
      <c r="BJ238" s="3">
        <f>_2025teamgamelogs[[#This Row],[TOV]]/_2025teamgamelogs[[#This Row],[POSSESIONS]]</f>
        <v>7.8678206136900075E-2</v>
      </c>
      <c r="BK238" s="4">
        <f>_2025teamgamelogs[[#This Row],[PTS]]/_2025teamgamelogs[[#This Row],[POSSESIONS]]</f>
        <v>1.1900078678206136</v>
      </c>
      <c r="BL238" s="4">
        <f xml:space="preserve"> 100 * _2025teamgamelogs[[#This Row],[POINTS_PER_POSSESSION]]</f>
        <v>119.00078678206137</v>
      </c>
      <c r="BM238" s="4">
        <f xml:space="preserve"> _2025teamgamelogs[[#This Row],[POSSESIONS]] / (_2025teamgamelogs[[#This Row],[MIN]]/48)</f>
        <v>101.68</v>
      </c>
      <c r="BN238" s="3">
        <f>_2025teamgamelogs[[#This Row],[PTS]] / (2 * (_2025teamgamelogs[[#This Row],[FGA]] + 0.44 * _2025teamgamelogs[[#This Row],[FTA]]))</f>
        <v>0.55160466812545583</v>
      </c>
      <c r="BO238" s="4">
        <f>VLOOKUP(_2025teamgamelogs[[#This Row],[MONTH]], LEAGUE_AVERAGES!$A$2:$B$8, 2, FALSE)</f>
        <v>110.69176807777912</v>
      </c>
      <c r="BP238" s="5">
        <f>VLOOKUP(_2025teamgamelogs[[#This Row],[TEAM_NAME]], LEAGUE_AVERAGES!$A$14:$C$43, 2, FALSE)</f>
        <v>0.35092500000000004</v>
      </c>
      <c r="BQ238" s="5">
        <f>VLOOKUP(_2025teamgamelogs[[#This Row],[TEAM_NAME]], LEAGUE_AVERAGES!$A$14:$C$43, 3, FALSE)</f>
        <v>0.36290476190476195</v>
      </c>
      <c r="BR238" s="5">
        <f>VLOOKUP(_2025teamgamelogs[[#This Row],[TEAM_NAME]], LEAGUE_AVERAGES!$F$14:$H$43, 2, FALSE)</f>
        <v>0.47670000000000012</v>
      </c>
      <c r="BS238" s="5">
        <f>VLOOKUP(_2025teamgamelogs[[#This Row],[TEAM_NAME]], LEAGUE_AVERAGES!$F$14:$H$43, 3, FALSE)</f>
        <v>0.47069047619047621</v>
      </c>
      <c r="BT238" s="5">
        <f>VLOOKUP(_2025teamgamelogs[[#This Row],[TEAM_NAME]], LEAGUE_AVERAGES!$K$14:$M$43, 2, FALSE)</f>
        <v>0.58493933923263275</v>
      </c>
      <c r="BU238" s="5">
        <f>VLOOKUP(_2025teamgamelogs[[#This Row],[TEAM_NAME]], LEAGUE_AVERAGES!$K$14:$M$43, 3, FALSE)</f>
        <v>0.57722862424766153</v>
      </c>
    </row>
    <row r="239" spans="1:73" x14ac:dyDescent="0.2">
      <c r="A239" t="s">
        <v>59</v>
      </c>
      <c r="B239">
        <v>1610612753</v>
      </c>
      <c r="C239" t="s">
        <v>83</v>
      </c>
      <c r="D239" t="s">
        <v>84</v>
      </c>
      <c r="E239">
        <v>22400170</v>
      </c>
      <c r="F239" s="1">
        <v>45602</v>
      </c>
      <c r="G239" t="s">
        <v>351</v>
      </c>
      <c r="H239" t="s">
        <v>70</v>
      </c>
      <c r="I239">
        <v>48</v>
      </c>
      <c r="J239">
        <v>42</v>
      </c>
      <c r="K239">
        <v>82</v>
      </c>
      <c r="L239">
        <v>0.51200000000000001</v>
      </c>
      <c r="M239">
        <v>7</v>
      </c>
      <c r="N239">
        <v>25</v>
      </c>
      <c r="O239">
        <v>0.28000000000000003</v>
      </c>
      <c r="P239">
        <v>20</v>
      </c>
      <c r="Q239">
        <v>26</v>
      </c>
      <c r="R239">
        <v>0.76900000000000002</v>
      </c>
      <c r="S239">
        <v>10</v>
      </c>
      <c r="T239">
        <v>28</v>
      </c>
      <c r="U239">
        <v>38</v>
      </c>
      <c r="V239">
        <v>26</v>
      </c>
      <c r="W239">
        <v>16</v>
      </c>
      <c r="X239">
        <v>6</v>
      </c>
      <c r="Y239">
        <v>5</v>
      </c>
      <c r="Z239">
        <v>3</v>
      </c>
      <c r="AA239">
        <v>22</v>
      </c>
      <c r="AB239">
        <v>24</v>
      </c>
      <c r="AC239">
        <v>111</v>
      </c>
      <c r="AD239">
        <v>-7</v>
      </c>
      <c r="AE239">
        <v>1</v>
      </c>
      <c r="AF239">
        <v>1231</v>
      </c>
      <c r="AG239">
        <v>1231</v>
      </c>
      <c r="AH239">
        <v>1231</v>
      </c>
      <c r="AI239">
        <v>121</v>
      </c>
      <c r="AJ239">
        <v>1068</v>
      </c>
      <c r="AK239">
        <v>2022</v>
      </c>
      <c r="AL239">
        <v>498</v>
      </c>
      <c r="AM239">
        <v>2338</v>
      </c>
      <c r="AN239">
        <v>2375</v>
      </c>
      <c r="AO239">
        <v>2073</v>
      </c>
      <c r="AP239">
        <v>623</v>
      </c>
      <c r="AQ239">
        <v>570</v>
      </c>
      <c r="AR239">
        <v>1388</v>
      </c>
      <c r="AS239">
        <v>1308</v>
      </c>
      <c r="AT239">
        <v>1951</v>
      </c>
      <c r="AU239">
        <v>1966</v>
      </c>
      <c r="AV239">
        <v>1195</v>
      </c>
      <c r="AW239">
        <v>1583</v>
      </c>
      <c r="AX239">
        <v>1702</v>
      </c>
      <c r="AY239">
        <v>889</v>
      </c>
      <c r="AZ239">
        <v>384</v>
      </c>
      <c r="BA239">
        <v>1887</v>
      </c>
      <c r="BB239">
        <v>215</v>
      </c>
      <c r="BC239">
        <v>1402</v>
      </c>
      <c r="BD239">
        <v>1608</v>
      </c>
      <c r="BE239">
        <v>1</v>
      </c>
      <c r="BF239" t="s">
        <v>71</v>
      </c>
      <c r="BG239" t="s">
        <v>65</v>
      </c>
      <c r="BH239" t="s">
        <v>260</v>
      </c>
      <c r="BI239" s="4">
        <f xml:space="preserve"> _2025teamgamelogs[[#This Row],[FGA]] + (0.44 * _2025teamgamelogs[[#This Row],[FTA]]) + _2025teamgamelogs[[#This Row],[TOV]] - _2025teamgamelogs[[#This Row],[OREB]]</f>
        <v>99.44</v>
      </c>
      <c r="BJ239" s="3">
        <f>_2025teamgamelogs[[#This Row],[TOV]]/_2025teamgamelogs[[#This Row],[POSSESIONS]]</f>
        <v>0.16090104585679807</v>
      </c>
      <c r="BK239" s="4">
        <f>_2025teamgamelogs[[#This Row],[PTS]]/_2025teamgamelogs[[#This Row],[POSSESIONS]]</f>
        <v>1.1162510056315367</v>
      </c>
      <c r="BL239" s="4">
        <f xml:space="preserve"> 100 * _2025teamgamelogs[[#This Row],[POINTS_PER_POSSESSION]]</f>
        <v>111.62510056315367</v>
      </c>
      <c r="BM239" s="4">
        <f xml:space="preserve"> _2025teamgamelogs[[#This Row],[POSSESIONS]] / (_2025teamgamelogs[[#This Row],[MIN]]/48)</f>
        <v>99.44</v>
      </c>
      <c r="BN239" s="3">
        <f>_2025teamgamelogs[[#This Row],[PTS]] / (2 * (_2025teamgamelogs[[#This Row],[FGA]] + 0.44 * _2025teamgamelogs[[#This Row],[FTA]]))</f>
        <v>0.5939640410958904</v>
      </c>
      <c r="BO239" s="4">
        <f>VLOOKUP(_2025teamgamelogs[[#This Row],[MONTH]], LEAGUE_AVERAGES!$A$2:$B$8, 2, FALSE)</f>
        <v>110.69176807777912</v>
      </c>
      <c r="BP239" s="5">
        <f>VLOOKUP(_2025teamgamelogs[[#This Row],[TEAM_NAME]], LEAGUE_AVERAGES!$A$14:$C$43, 2, FALSE)</f>
        <v>0.32192682926829269</v>
      </c>
      <c r="BQ239" s="5">
        <f>VLOOKUP(_2025teamgamelogs[[#This Row],[TEAM_NAME]], LEAGUE_AVERAGES!$A$14:$C$43, 3, FALSE)</f>
        <v>0.31129268292682932</v>
      </c>
      <c r="BR239" s="5">
        <f>VLOOKUP(_2025teamgamelogs[[#This Row],[TEAM_NAME]], LEAGUE_AVERAGES!$F$14:$H$43, 2, FALSE)</f>
        <v>0.44641463414634147</v>
      </c>
      <c r="BS239" s="5">
        <f>VLOOKUP(_2025teamgamelogs[[#This Row],[TEAM_NAME]], LEAGUE_AVERAGES!$F$14:$H$43, 3, FALSE)</f>
        <v>0.44524390243902434</v>
      </c>
      <c r="BT239" s="5">
        <f>VLOOKUP(_2025teamgamelogs[[#This Row],[TEAM_NAME]], LEAGUE_AVERAGES!$K$14:$M$43, 2, FALSE)</f>
        <v>0.55194019912665027</v>
      </c>
      <c r="BU239" s="5">
        <f>VLOOKUP(_2025teamgamelogs[[#This Row],[TEAM_NAME]], LEAGUE_AVERAGES!$K$14:$M$43, 3, FALSE)</f>
        <v>0.54874950227645525</v>
      </c>
    </row>
    <row r="240" spans="1:73" x14ac:dyDescent="0.2">
      <c r="A240" t="s">
        <v>59</v>
      </c>
      <c r="B240">
        <v>1610612744</v>
      </c>
      <c r="C240" t="s">
        <v>98</v>
      </c>
      <c r="D240" t="s">
        <v>99</v>
      </c>
      <c r="E240">
        <v>22400172</v>
      </c>
      <c r="F240" s="1">
        <v>45602</v>
      </c>
      <c r="G240" t="s">
        <v>352</v>
      </c>
      <c r="H240" t="s">
        <v>63</v>
      </c>
      <c r="I240">
        <v>48</v>
      </c>
      <c r="J240">
        <v>42</v>
      </c>
      <c r="K240">
        <v>91</v>
      </c>
      <c r="L240">
        <v>0.46200000000000002</v>
      </c>
      <c r="M240">
        <v>14</v>
      </c>
      <c r="N240">
        <v>34</v>
      </c>
      <c r="O240">
        <v>0.41199999999999998</v>
      </c>
      <c r="P240">
        <v>20</v>
      </c>
      <c r="Q240">
        <v>24</v>
      </c>
      <c r="R240">
        <v>0.83299999999999996</v>
      </c>
      <c r="S240">
        <v>15</v>
      </c>
      <c r="T240">
        <v>38</v>
      </c>
      <c r="U240">
        <v>53</v>
      </c>
      <c r="V240">
        <v>22</v>
      </c>
      <c r="W240">
        <v>11</v>
      </c>
      <c r="X240">
        <v>6</v>
      </c>
      <c r="Y240">
        <v>5</v>
      </c>
      <c r="Z240">
        <v>3</v>
      </c>
      <c r="AA240">
        <v>19</v>
      </c>
      <c r="AB240">
        <v>18</v>
      </c>
      <c r="AC240">
        <v>118</v>
      </c>
      <c r="AD240">
        <v>6</v>
      </c>
      <c r="AE240">
        <v>1</v>
      </c>
      <c r="AF240">
        <v>1</v>
      </c>
      <c r="AG240">
        <v>1</v>
      </c>
      <c r="AH240">
        <v>1</v>
      </c>
      <c r="AI240">
        <v>121</v>
      </c>
      <c r="AJ240">
        <v>1068</v>
      </c>
      <c r="AK240">
        <v>899</v>
      </c>
      <c r="AL240">
        <v>1346</v>
      </c>
      <c r="AM240">
        <v>934</v>
      </c>
      <c r="AN240">
        <v>1627</v>
      </c>
      <c r="AO240">
        <v>622</v>
      </c>
      <c r="AP240">
        <v>623</v>
      </c>
      <c r="AQ240">
        <v>791</v>
      </c>
      <c r="AR240">
        <v>699</v>
      </c>
      <c r="AS240">
        <v>332</v>
      </c>
      <c r="AT240">
        <v>377</v>
      </c>
      <c r="AU240">
        <v>209</v>
      </c>
      <c r="AV240">
        <v>1909</v>
      </c>
      <c r="AW240">
        <v>429</v>
      </c>
      <c r="AX240">
        <v>1702</v>
      </c>
      <c r="AY240">
        <v>889</v>
      </c>
      <c r="AZ240">
        <v>384</v>
      </c>
      <c r="BA240">
        <v>1258</v>
      </c>
      <c r="BB240">
        <v>1204</v>
      </c>
      <c r="BC240">
        <v>891</v>
      </c>
      <c r="BD240">
        <v>854</v>
      </c>
      <c r="BE240">
        <v>1</v>
      </c>
      <c r="BF240" t="s">
        <v>71</v>
      </c>
      <c r="BG240" t="s">
        <v>65</v>
      </c>
      <c r="BH240" t="s">
        <v>260</v>
      </c>
      <c r="BI240" s="4">
        <f xml:space="preserve"> _2025teamgamelogs[[#This Row],[FGA]] + (0.44 * _2025teamgamelogs[[#This Row],[FTA]]) + _2025teamgamelogs[[#This Row],[TOV]] - _2025teamgamelogs[[#This Row],[OREB]]</f>
        <v>97.56</v>
      </c>
      <c r="BJ240" s="3">
        <f>_2025teamgamelogs[[#This Row],[TOV]]/_2025teamgamelogs[[#This Row],[POSSESIONS]]</f>
        <v>0.11275112751127511</v>
      </c>
      <c r="BK240" s="4">
        <f>_2025teamgamelogs[[#This Row],[PTS]]/_2025teamgamelogs[[#This Row],[POSSESIONS]]</f>
        <v>1.2095120951209513</v>
      </c>
      <c r="BL240" s="4">
        <f xml:space="preserve"> 100 * _2025teamgamelogs[[#This Row],[POINTS_PER_POSSESSION]]</f>
        <v>120.95120951209512</v>
      </c>
      <c r="BM240" s="4">
        <f xml:space="preserve"> _2025teamgamelogs[[#This Row],[POSSESIONS]] / (_2025teamgamelogs[[#This Row],[MIN]]/48)</f>
        <v>97.56</v>
      </c>
      <c r="BN240" s="3">
        <f>_2025teamgamelogs[[#This Row],[PTS]] / (2 * (_2025teamgamelogs[[#This Row],[FGA]] + 0.44 * _2025teamgamelogs[[#This Row],[FTA]]))</f>
        <v>0.58093737692004721</v>
      </c>
      <c r="BO240" s="4">
        <f>VLOOKUP(_2025teamgamelogs[[#This Row],[MONTH]], LEAGUE_AVERAGES!$A$2:$B$8, 2, FALSE)</f>
        <v>110.69176807777912</v>
      </c>
      <c r="BP240" s="5">
        <f>VLOOKUP(_2025teamgamelogs[[#This Row],[TEAM_NAME]], LEAGUE_AVERAGES!$A$14:$C$43, 2, FALSE)</f>
        <v>0.36843902439024395</v>
      </c>
      <c r="BQ240" s="5">
        <f>VLOOKUP(_2025teamgamelogs[[#This Row],[TEAM_NAME]], LEAGUE_AVERAGES!$A$14:$C$43, 3, FALSE)</f>
        <v>0.35765853658536584</v>
      </c>
      <c r="BR240" s="5">
        <f>VLOOKUP(_2025teamgamelogs[[#This Row],[TEAM_NAME]], LEAGUE_AVERAGES!$F$14:$H$43, 2, FALSE)</f>
        <v>0.45136585365853665</v>
      </c>
      <c r="BS240" s="5">
        <f>VLOOKUP(_2025teamgamelogs[[#This Row],[TEAM_NAME]], LEAGUE_AVERAGES!$F$14:$H$43, 3, FALSE)</f>
        <v>0.45180487804878061</v>
      </c>
      <c r="BT240" s="5">
        <f>VLOOKUP(_2025teamgamelogs[[#This Row],[TEAM_NAME]], LEAGUE_AVERAGES!$K$14:$M$43, 2, FALSE)</f>
        <v>0.56832140437053513</v>
      </c>
      <c r="BU240" s="5">
        <f>VLOOKUP(_2025teamgamelogs[[#This Row],[TEAM_NAME]], LEAGUE_AVERAGES!$K$14:$M$43, 3, FALSE)</f>
        <v>0.56980808391386595</v>
      </c>
    </row>
    <row r="241" spans="1:73" x14ac:dyDescent="0.2">
      <c r="A241" t="s">
        <v>59</v>
      </c>
      <c r="B241">
        <v>1610612756</v>
      </c>
      <c r="C241" t="s">
        <v>80</v>
      </c>
      <c r="D241" t="s">
        <v>81</v>
      </c>
      <c r="E241">
        <v>22400178</v>
      </c>
      <c r="F241" s="1">
        <v>45602</v>
      </c>
      <c r="G241" t="s">
        <v>353</v>
      </c>
      <c r="H241" t="s">
        <v>63</v>
      </c>
      <c r="I241">
        <v>48</v>
      </c>
      <c r="J241">
        <v>42</v>
      </c>
      <c r="K241">
        <v>84</v>
      </c>
      <c r="L241">
        <v>0.5</v>
      </c>
      <c r="M241">
        <v>18</v>
      </c>
      <c r="N241">
        <v>43</v>
      </c>
      <c r="O241">
        <v>0.41899999999999998</v>
      </c>
      <c r="P241">
        <v>13</v>
      </c>
      <c r="Q241">
        <v>18</v>
      </c>
      <c r="R241">
        <v>0.72199999999999998</v>
      </c>
      <c r="S241">
        <v>10</v>
      </c>
      <c r="T241">
        <v>36</v>
      </c>
      <c r="U241">
        <v>46</v>
      </c>
      <c r="V241">
        <v>29</v>
      </c>
      <c r="W241">
        <v>16</v>
      </c>
      <c r="X241">
        <v>5</v>
      </c>
      <c r="Y241">
        <v>6</v>
      </c>
      <c r="Z241">
        <v>3</v>
      </c>
      <c r="AA241">
        <v>14</v>
      </c>
      <c r="AB241">
        <v>16</v>
      </c>
      <c r="AC241">
        <v>115</v>
      </c>
      <c r="AD241">
        <v>3</v>
      </c>
      <c r="AE241">
        <v>1</v>
      </c>
      <c r="AF241">
        <v>1</v>
      </c>
      <c r="AG241">
        <v>1</v>
      </c>
      <c r="AH241">
        <v>1</v>
      </c>
      <c r="AI241">
        <v>121</v>
      </c>
      <c r="AJ241">
        <v>1068</v>
      </c>
      <c r="AK241">
        <v>1815</v>
      </c>
      <c r="AL241">
        <v>663</v>
      </c>
      <c r="AM241">
        <v>288</v>
      </c>
      <c r="AN241">
        <v>471</v>
      </c>
      <c r="AO241">
        <v>562</v>
      </c>
      <c r="AP241">
        <v>1755</v>
      </c>
      <c r="AQ241">
        <v>1617</v>
      </c>
      <c r="AR241">
        <v>1787</v>
      </c>
      <c r="AS241">
        <v>1308</v>
      </c>
      <c r="AT241">
        <v>640</v>
      </c>
      <c r="AU241">
        <v>835</v>
      </c>
      <c r="AV241">
        <v>687</v>
      </c>
      <c r="AW241">
        <v>1583</v>
      </c>
      <c r="AX241">
        <v>1998</v>
      </c>
      <c r="AY241">
        <v>560</v>
      </c>
      <c r="AZ241">
        <v>384</v>
      </c>
      <c r="BA241">
        <v>260</v>
      </c>
      <c r="BB241">
        <v>1670</v>
      </c>
      <c r="BC241">
        <v>1095</v>
      </c>
      <c r="BD241">
        <v>1047</v>
      </c>
      <c r="BE241">
        <v>1</v>
      </c>
      <c r="BF241" t="s">
        <v>64</v>
      </c>
      <c r="BG241" t="s">
        <v>65</v>
      </c>
      <c r="BH241" t="s">
        <v>260</v>
      </c>
      <c r="BI241" s="4">
        <f xml:space="preserve"> _2025teamgamelogs[[#This Row],[FGA]] + (0.44 * _2025teamgamelogs[[#This Row],[FTA]]) + _2025teamgamelogs[[#This Row],[TOV]] - _2025teamgamelogs[[#This Row],[OREB]]</f>
        <v>97.92</v>
      </c>
      <c r="BJ241" s="3">
        <f>_2025teamgamelogs[[#This Row],[TOV]]/_2025teamgamelogs[[#This Row],[POSSESIONS]]</f>
        <v>0.16339869281045752</v>
      </c>
      <c r="BK241" s="4">
        <f>_2025teamgamelogs[[#This Row],[PTS]]/_2025teamgamelogs[[#This Row],[POSSESIONS]]</f>
        <v>1.1744281045751634</v>
      </c>
      <c r="BL241" s="4">
        <f xml:space="preserve"> 100 * _2025teamgamelogs[[#This Row],[POINTS_PER_POSSESSION]]</f>
        <v>117.44281045751634</v>
      </c>
      <c r="BM241" s="4">
        <f xml:space="preserve"> _2025teamgamelogs[[#This Row],[POSSESIONS]] / (_2025teamgamelogs[[#This Row],[MIN]]/48)</f>
        <v>97.92</v>
      </c>
      <c r="BN241" s="3">
        <f>_2025teamgamelogs[[#This Row],[PTS]] / (2 * (_2025teamgamelogs[[#This Row],[FGA]] + 0.44 * _2025teamgamelogs[[#This Row],[FTA]]))</f>
        <v>0.62554395126196694</v>
      </c>
      <c r="BO241" s="4">
        <f>VLOOKUP(_2025teamgamelogs[[#This Row],[MONTH]], LEAGUE_AVERAGES!$A$2:$B$8, 2, FALSE)</f>
        <v>110.69176807777912</v>
      </c>
      <c r="BP241" s="5">
        <f>VLOOKUP(_2025teamgamelogs[[#This Row],[TEAM_NAME]], LEAGUE_AVERAGES!$A$14:$C$43, 2, FALSE)</f>
        <v>0.37692682926829268</v>
      </c>
      <c r="BQ241" s="5">
        <f>VLOOKUP(_2025teamgamelogs[[#This Row],[TEAM_NAME]], LEAGUE_AVERAGES!$A$14:$C$43, 3, FALSE)</f>
        <v>0.37741463414634141</v>
      </c>
      <c r="BR241" s="5">
        <f>VLOOKUP(_2025teamgamelogs[[#This Row],[TEAM_NAME]], LEAGUE_AVERAGES!$F$14:$H$43, 2, FALSE)</f>
        <v>0.4768536585365854</v>
      </c>
      <c r="BS241" s="5">
        <f>VLOOKUP(_2025teamgamelogs[[#This Row],[TEAM_NAME]], LEAGUE_AVERAGES!$F$14:$H$43, 3, FALSE)</f>
        <v>0.48056097560975608</v>
      </c>
      <c r="BT241" s="5">
        <f>VLOOKUP(_2025teamgamelogs[[#This Row],[TEAM_NAME]], LEAGUE_AVERAGES!$K$14:$M$43, 2, FALSE)</f>
        <v>0.59622840480117467</v>
      </c>
      <c r="BU241" s="5">
        <f>VLOOKUP(_2025teamgamelogs[[#This Row],[TEAM_NAME]], LEAGUE_AVERAGES!$K$14:$M$43, 3, FALSE)</f>
        <v>0.59682738613401276</v>
      </c>
    </row>
    <row r="242" spans="1:73" x14ac:dyDescent="0.2">
      <c r="A242" t="s">
        <v>59</v>
      </c>
      <c r="B242">
        <v>1610612750</v>
      </c>
      <c r="C242" t="s">
        <v>8</v>
      </c>
      <c r="D242" t="s">
        <v>72</v>
      </c>
      <c r="E242">
        <v>22400181</v>
      </c>
      <c r="F242" s="1">
        <v>45603</v>
      </c>
      <c r="G242" t="s">
        <v>354</v>
      </c>
      <c r="H242" t="s">
        <v>63</v>
      </c>
      <c r="I242">
        <v>48</v>
      </c>
      <c r="J242">
        <v>51</v>
      </c>
      <c r="K242">
        <v>93</v>
      </c>
      <c r="L242">
        <v>0.54800000000000004</v>
      </c>
      <c r="M242">
        <v>16</v>
      </c>
      <c r="N242">
        <v>38</v>
      </c>
      <c r="O242">
        <v>0.42099999999999999</v>
      </c>
      <c r="P242">
        <v>17</v>
      </c>
      <c r="Q242">
        <v>17</v>
      </c>
      <c r="R242">
        <v>1</v>
      </c>
      <c r="S242">
        <v>10</v>
      </c>
      <c r="T242">
        <v>30</v>
      </c>
      <c r="U242">
        <v>40</v>
      </c>
      <c r="V242">
        <v>29</v>
      </c>
      <c r="W242">
        <v>14</v>
      </c>
      <c r="X242">
        <v>7</v>
      </c>
      <c r="Y242">
        <v>4</v>
      </c>
      <c r="Z242">
        <v>4</v>
      </c>
      <c r="AA242">
        <v>17</v>
      </c>
      <c r="AB242">
        <v>20</v>
      </c>
      <c r="AC242">
        <v>135</v>
      </c>
      <c r="AD242">
        <v>16</v>
      </c>
      <c r="AE242">
        <v>1</v>
      </c>
      <c r="AF242">
        <v>1</v>
      </c>
      <c r="AG242">
        <v>1</v>
      </c>
      <c r="AH242">
        <v>1</v>
      </c>
      <c r="AI242">
        <v>121</v>
      </c>
      <c r="AJ242">
        <v>94</v>
      </c>
      <c r="AK242">
        <v>664</v>
      </c>
      <c r="AL242">
        <v>167</v>
      </c>
      <c r="AM242">
        <v>567</v>
      </c>
      <c r="AN242">
        <v>1078</v>
      </c>
      <c r="AO242">
        <v>527</v>
      </c>
      <c r="AP242">
        <v>1052</v>
      </c>
      <c r="AQ242">
        <v>1778</v>
      </c>
      <c r="AR242">
        <v>1</v>
      </c>
      <c r="AS242">
        <v>1308</v>
      </c>
      <c r="AT242">
        <v>1652</v>
      </c>
      <c r="AU242">
        <v>1715</v>
      </c>
      <c r="AV242">
        <v>687</v>
      </c>
      <c r="AW242">
        <v>1092</v>
      </c>
      <c r="AX242">
        <v>1360</v>
      </c>
      <c r="AY242">
        <v>1274</v>
      </c>
      <c r="AZ242">
        <v>750</v>
      </c>
      <c r="BA242">
        <v>792</v>
      </c>
      <c r="BB242">
        <v>767</v>
      </c>
      <c r="BC242">
        <v>110</v>
      </c>
      <c r="BD242">
        <v>338</v>
      </c>
      <c r="BE242">
        <v>1</v>
      </c>
      <c r="BF242" t="s">
        <v>71</v>
      </c>
      <c r="BG242" t="s">
        <v>65</v>
      </c>
      <c r="BH242" t="s">
        <v>260</v>
      </c>
      <c r="BI242" s="4">
        <f xml:space="preserve"> _2025teamgamelogs[[#This Row],[FGA]] + (0.44 * _2025teamgamelogs[[#This Row],[FTA]]) + _2025teamgamelogs[[#This Row],[TOV]] - _2025teamgamelogs[[#This Row],[OREB]]</f>
        <v>104.48</v>
      </c>
      <c r="BJ242" s="3">
        <f>_2025teamgamelogs[[#This Row],[TOV]]/_2025teamgamelogs[[#This Row],[POSSESIONS]]</f>
        <v>0.13399693721286371</v>
      </c>
      <c r="BK242" s="4">
        <f>_2025teamgamelogs[[#This Row],[PTS]]/_2025teamgamelogs[[#This Row],[POSSESIONS]]</f>
        <v>1.2921133231240429</v>
      </c>
      <c r="BL242" s="4">
        <f xml:space="preserve"> 100 * _2025teamgamelogs[[#This Row],[POINTS_PER_POSSESSION]]</f>
        <v>129.21133231240429</v>
      </c>
      <c r="BM242" s="4">
        <f xml:space="preserve"> _2025teamgamelogs[[#This Row],[POSSESIONS]] / (_2025teamgamelogs[[#This Row],[MIN]]/48)</f>
        <v>104.48</v>
      </c>
      <c r="BN242" s="3">
        <f>_2025teamgamelogs[[#This Row],[PTS]] / (2 * (_2025teamgamelogs[[#This Row],[FGA]] + 0.44 * _2025teamgamelogs[[#This Row],[FTA]]))</f>
        <v>0.6717754777070063</v>
      </c>
      <c r="BO242" s="4">
        <f>VLOOKUP(_2025teamgamelogs[[#This Row],[MONTH]], LEAGUE_AVERAGES!$A$2:$B$8, 2, FALSE)</f>
        <v>110.69176807777912</v>
      </c>
      <c r="BP242" s="5">
        <f>VLOOKUP(_2025teamgamelogs[[#This Row],[TEAM_NAME]], LEAGUE_AVERAGES!$A$14:$C$43, 2, FALSE)</f>
        <v>0.38256097560975622</v>
      </c>
      <c r="BQ242" s="5">
        <f>VLOOKUP(_2025teamgamelogs[[#This Row],[TEAM_NAME]], LEAGUE_AVERAGES!$A$14:$C$43, 3, FALSE)</f>
        <v>0.37156097560975615</v>
      </c>
      <c r="BR242" s="5">
        <f>VLOOKUP(_2025teamgamelogs[[#This Row],[TEAM_NAME]], LEAGUE_AVERAGES!$F$14:$H$43, 2, FALSE)</f>
        <v>0.47402439024390242</v>
      </c>
      <c r="BS242" s="5">
        <f>VLOOKUP(_2025teamgamelogs[[#This Row],[TEAM_NAME]], LEAGUE_AVERAGES!$F$14:$H$43, 3, FALSE)</f>
        <v>0.46580487804878057</v>
      </c>
      <c r="BT242" s="5">
        <f>VLOOKUP(_2025teamgamelogs[[#This Row],[TEAM_NAME]], LEAGUE_AVERAGES!$K$14:$M$43, 2, FALSE)</f>
        <v>0.59446350940954662</v>
      </c>
      <c r="BU242" s="5">
        <f>VLOOKUP(_2025teamgamelogs[[#This Row],[TEAM_NAME]], LEAGUE_AVERAGES!$K$14:$M$43, 3, FALSE)</f>
        <v>0.58583417827298701</v>
      </c>
    </row>
    <row r="243" spans="1:73" x14ac:dyDescent="0.2">
      <c r="A243" t="s">
        <v>59</v>
      </c>
      <c r="B243">
        <v>1610612759</v>
      </c>
      <c r="C243" t="s">
        <v>145</v>
      </c>
      <c r="D243" t="s">
        <v>146</v>
      </c>
      <c r="E243">
        <v>22400183</v>
      </c>
      <c r="F243" s="1">
        <v>45603</v>
      </c>
      <c r="G243" t="s">
        <v>355</v>
      </c>
      <c r="H243" t="s">
        <v>63</v>
      </c>
      <c r="I243">
        <v>48</v>
      </c>
      <c r="J243">
        <v>44</v>
      </c>
      <c r="K243">
        <v>82</v>
      </c>
      <c r="L243">
        <v>0.53700000000000003</v>
      </c>
      <c r="M243">
        <v>16</v>
      </c>
      <c r="N243">
        <v>39</v>
      </c>
      <c r="O243">
        <v>0.41</v>
      </c>
      <c r="P243">
        <v>14</v>
      </c>
      <c r="Q243">
        <v>18</v>
      </c>
      <c r="R243">
        <v>0.77800000000000002</v>
      </c>
      <c r="S243">
        <v>12</v>
      </c>
      <c r="T243">
        <v>33</v>
      </c>
      <c r="U243">
        <v>45</v>
      </c>
      <c r="V243">
        <v>35</v>
      </c>
      <c r="W243">
        <v>16</v>
      </c>
      <c r="X243">
        <v>9</v>
      </c>
      <c r="Y243">
        <v>4</v>
      </c>
      <c r="Z243">
        <v>3</v>
      </c>
      <c r="AA243">
        <v>15</v>
      </c>
      <c r="AB243">
        <v>14</v>
      </c>
      <c r="AC243">
        <v>118</v>
      </c>
      <c r="AD243">
        <v>13</v>
      </c>
      <c r="AE243">
        <v>1</v>
      </c>
      <c r="AF243">
        <v>1</v>
      </c>
      <c r="AG243">
        <v>1</v>
      </c>
      <c r="AH243">
        <v>1</v>
      </c>
      <c r="AI243">
        <v>121</v>
      </c>
      <c r="AJ243">
        <v>703</v>
      </c>
      <c r="AK243">
        <v>2022</v>
      </c>
      <c r="AL243">
        <v>250</v>
      </c>
      <c r="AM243">
        <v>567</v>
      </c>
      <c r="AN243">
        <v>933</v>
      </c>
      <c r="AO243">
        <v>645</v>
      </c>
      <c r="AP243">
        <v>1571</v>
      </c>
      <c r="AQ243">
        <v>1617</v>
      </c>
      <c r="AR243">
        <v>1292</v>
      </c>
      <c r="AS243">
        <v>848</v>
      </c>
      <c r="AT243">
        <v>1131</v>
      </c>
      <c r="AU243">
        <v>976</v>
      </c>
      <c r="AV243">
        <v>132</v>
      </c>
      <c r="AW243">
        <v>1583</v>
      </c>
      <c r="AX243">
        <v>797</v>
      </c>
      <c r="AY243">
        <v>1274</v>
      </c>
      <c r="AZ243">
        <v>384</v>
      </c>
      <c r="BA243">
        <v>398</v>
      </c>
      <c r="BB243">
        <v>2064</v>
      </c>
      <c r="BC243">
        <v>891</v>
      </c>
      <c r="BD243">
        <v>467</v>
      </c>
      <c r="BE243">
        <v>1</v>
      </c>
      <c r="BF243" t="s">
        <v>64</v>
      </c>
      <c r="BG243" t="s">
        <v>65</v>
      </c>
      <c r="BH243" t="s">
        <v>260</v>
      </c>
      <c r="BI243" s="4">
        <f xml:space="preserve"> _2025teamgamelogs[[#This Row],[FGA]] + (0.44 * _2025teamgamelogs[[#This Row],[FTA]]) + _2025teamgamelogs[[#This Row],[TOV]] - _2025teamgamelogs[[#This Row],[OREB]]</f>
        <v>93.92</v>
      </c>
      <c r="BJ243" s="3">
        <f>_2025teamgamelogs[[#This Row],[TOV]]/_2025teamgamelogs[[#This Row],[POSSESIONS]]</f>
        <v>0.17035775127768313</v>
      </c>
      <c r="BK243" s="4">
        <f>_2025teamgamelogs[[#This Row],[PTS]]/_2025teamgamelogs[[#This Row],[POSSESIONS]]</f>
        <v>1.256388415672913</v>
      </c>
      <c r="BL243" s="4">
        <f xml:space="preserve"> 100 * _2025teamgamelogs[[#This Row],[POINTS_PER_POSSESSION]]</f>
        <v>125.63884156729131</v>
      </c>
      <c r="BM243" s="4">
        <f xml:space="preserve"> _2025teamgamelogs[[#This Row],[POSSESIONS]] / (_2025teamgamelogs[[#This Row],[MIN]]/48)</f>
        <v>93.92</v>
      </c>
      <c r="BN243" s="3">
        <f>_2025teamgamelogs[[#This Row],[PTS]] / (2 * (_2025teamgamelogs[[#This Row],[FGA]] + 0.44 * _2025teamgamelogs[[#This Row],[FTA]]))</f>
        <v>0.65613879003558717</v>
      </c>
      <c r="BO243" s="4">
        <f>VLOOKUP(_2025teamgamelogs[[#This Row],[MONTH]], LEAGUE_AVERAGES!$A$2:$B$8, 2, FALSE)</f>
        <v>110.69176807777912</v>
      </c>
      <c r="BP243" s="5">
        <f>VLOOKUP(_2025teamgamelogs[[#This Row],[TEAM_NAME]], LEAGUE_AVERAGES!$A$14:$C$43, 2, FALSE)</f>
        <v>0.36502500000000004</v>
      </c>
      <c r="BQ243" s="5">
        <f>VLOOKUP(_2025teamgamelogs[[#This Row],[TEAM_NAME]], LEAGUE_AVERAGES!$A$14:$C$43, 3, FALSE)</f>
        <v>0.35016666666666663</v>
      </c>
      <c r="BR243" s="5">
        <f>VLOOKUP(_2025teamgamelogs[[#This Row],[TEAM_NAME]], LEAGUE_AVERAGES!$F$14:$H$43, 2, FALSE)</f>
        <v>0.47877500000000017</v>
      </c>
      <c r="BS243" s="5">
        <f>VLOOKUP(_2025teamgamelogs[[#This Row],[TEAM_NAME]], LEAGUE_AVERAGES!$F$14:$H$43, 3, FALSE)</f>
        <v>0.45407142857142868</v>
      </c>
      <c r="BT243" s="5">
        <f>VLOOKUP(_2025teamgamelogs[[#This Row],[TEAM_NAME]], LEAGUE_AVERAGES!$K$14:$M$43, 2, FALSE)</f>
        <v>0.59112459331758582</v>
      </c>
      <c r="BU243" s="5">
        <f>VLOOKUP(_2025teamgamelogs[[#This Row],[TEAM_NAME]], LEAGUE_AVERAGES!$K$14:$M$43, 3, FALSE)</f>
        <v>0.56254759440180246</v>
      </c>
    </row>
    <row r="244" spans="1:73" x14ac:dyDescent="0.2">
      <c r="A244" t="s">
        <v>59</v>
      </c>
      <c r="B244">
        <v>1610612741</v>
      </c>
      <c r="C244" t="s">
        <v>86</v>
      </c>
      <c r="D244" t="s">
        <v>87</v>
      </c>
      <c r="E244">
        <v>22400181</v>
      </c>
      <c r="F244" s="1">
        <v>45603</v>
      </c>
      <c r="G244" t="s">
        <v>356</v>
      </c>
      <c r="H244" t="s">
        <v>70</v>
      </c>
      <c r="I244">
        <v>48</v>
      </c>
      <c r="J244">
        <v>47</v>
      </c>
      <c r="K244">
        <v>88</v>
      </c>
      <c r="L244">
        <v>0.53400000000000003</v>
      </c>
      <c r="M244">
        <v>15</v>
      </c>
      <c r="N244">
        <v>36</v>
      </c>
      <c r="O244">
        <v>0.41699999999999998</v>
      </c>
      <c r="P244">
        <v>10</v>
      </c>
      <c r="Q244">
        <v>15</v>
      </c>
      <c r="R244">
        <v>0.66700000000000004</v>
      </c>
      <c r="S244">
        <v>10</v>
      </c>
      <c r="T244">
        <v>22</v>
      </c>
      <c r="U244">
        <v>32</v>
      </c>
      <c r="V244">
        <v>30</v>
      </c>
      <c r="W244">
        <v>13</v>
      </c>
      <c r="X244">
        <v>9</v>
      </c>
      <c r="Y244">
        <v>4</v>
      </c>
      <c r="Z244">
        <v>4</v>
      </c>
      <c r="AA244">
        <v>20</v>
      </c>
      <c r="AB244">
        <v>17</v>
      </c>
      <c r="AC244">
        <v>119</v>
      </c>
      <c r="AD244">
        <v>-16</v>
      </c>
      <c r="AE244">
        <v>1</v>
      </c>
      <c r="AF244">
        <v>1231</v>
      </c>
      <c r="AG244">
        <v>1231</v>
      </c>
      <c r="AH244">
        <v>1231</v>
      </c>
      <c r="AI244">
        <v>121</v>
      </c>
      <c r="AJ244">
        <v>335</v>
      </c>
      <c r="AK244">
        <v>1314</v>
      </c>
      <c r="AL244">
        <v>268</v>
      </c>
      <c r="AM244">
        <v>733</v>
      </c>
      <c r="AN244">
        <v>1366</v>
      </c>
      <c r="AO244">
        <v>565</v>
      </c>
      <c r="AP244">
        <v>2148</v>
      </c>
      <c r="AQ244">
        <v>2021</v>
      </c>
      <c r="AR244">
        <v>2105</v>
      </c>
      <c r="AS244">
        <v>1308</v>
      </c>
      <c r="AT244">
        <v>2412</v>
      </c>
      <c r="AU244">
        <v>2378</v>
      </c>
      <c r="AV244">
        <v>541</v>
      </c>
      <c r="AW244">
        <v>850</v>
      </c>
      <c r="AX244">
        <v>797</v>
      </c>
      <c r="AY244">
        <v>1274</v>
      </c>
      <c r="AZ244">
        <v>750</v>
      </c>
      <c r="BA244">
        <v>1491</v>
      </c>
      <c r="BB244">
        <v>1444</v>
      </c>
      <c r="BC244">
        <v>798</v>
      </c>
      <c r="BD244">
        <v>2086</v>
      </c>
      <c r="BE244">
        <v>1</v>
      </c>
      <c r="BF244" t="s">
        <v>64</v>
      </c>
      <c r="BG244" t="s">
        <v>65</v>
      </c>
      <c r="BH244" t="s">
        <v>260</v>
      </c>
      <c r="BI244" s="4">
        <f xml:space="preserve"> _2025teamgamelogs[[#This Row],[FGA]] + (0.44 * _2025teamgamelogs[[#This Row],[FTA]]) + _2025teamgamelogs[[#This Row],[TOV]] - _2025teamgamelogs[[#This Row],[OREB]]</f>
        <v>97.6</v>
      </c>
      <c r="BJ244" s="3">
        <f>_2025teamgamelogs[[#This Row],[TOV]]/_2025teamgamelogs[[#This Row],[POSSESIONS]]</f>
        <v>0.13319672131147542</v>
      </c>
      <c r="BK244" s="4">
        <f>_2025teamgamelogs[[#This Row],[PTS]]/_2025teamgamelogs[[#This Row],[POSSESIONS]]</f>
        <v>1.2192622950819674</v>
      </c>
      <c r="BL244" s="4">
        <f xml:space="preserve"> 100 * _2025teamgamelogs[[#This Row],[POINTS_PER_POSSESSION]]</f>
        <v>121.92622950819674</v>
      </c>
      <c r="BM244" s="4">
        <f xml:space="preserve"> _2025teamgamelogs[[#This Row],[POSSESIONS]] / (_2025teamgamelogs[[#This Row],[MIN]]/48)</f>
        <v>97.6</v>
      </c>
      <c r="BN244" s="3">
        <f>_2025teamgamelogs[[#This Row],[PTS]] / (2 * (_2025teamgamelogs[[#This Row],[FGA]] + 0.44 * _2025teamgamelogs[[#This Row],[FTA]]))</f>
        <v>0.62896405919661735</v>
      </c>
      <c r="BO244" s="4">
        <f>VLOOKUP(_2025teamgamelogs[[#This Row],[MONTH]], LEAGUE_AVERAGES!$A$2:$B$8, 2, FALSE)</f>
        <v>110.69176807777912</v>
      </c>
      <c r="BP244" s="5">
        <f>VLOOKUP(_2025teamgamelogs[[#This Row],[TEAM_NAME]], LEAGUE_AVERAGES!$A$14:$C$43, 2, FALSE)</f>
        <v>0.36141463414634156</v>
      </c>
      <c r="BQ244" s="5">
        <f>VLOOKUP(_2025teamgamelogs[[#This Row],[TEAM_NAME]], LEAGUE_AVERAGES!$A$14:$C$43, 3, FALSE)</f>
        <v>0.37548780487804878</v>
      </c>
      <c r="BR244" s="5">
        <f>VLOOKUP(_2025teamgamelogs[[#This Row],[TEAM_NAME]], LEAGUE_AVERAGES!$F$14:$H$43, 2, FALSE)</f>
        <v>0.46404878048780479</v>
      </c>
      <c r="BS244" s="5">
        <f>VLOOKUP(_2025teamgamelogs[[#This Row],[TEAM_NAME]], LEAGUE_AVERAGES!$F$14:$H$43, 3, FALSE)</f>
        <v>0.47712195121951223</v>
      </c>
      <c r="BT244" s="5">
        <f>VLOOKUP(_2025teamgamelogs[[#This Row],[TEAM_NAME]], LEAGUE_AVERAGES!$K$14:$M$43, 2, FALSE)</f>
        <v>0.57631003599073594</v>
      </c>
      <c r="BU244" s="5">
        <f>VLOOKUP(_2025teamgamelogs[[#This Row],[TEAM_NAME]], LEAGUE_AVERAGES!$K$14:$M$43, 3, FALSE)</f>
        <v>0.59556361257988066</v>
      </c>
    </row>
    <row r="245" spans="1:73" x14ac:dyDescent="0.2">
      <c r="A245" t="s">
        <v>59</v>
      </c>
      <c r="B245">
        <v>1610612757</v>
      </c>
      <c r="C245" t="s">
        <v>116</v>
      </c>
      <c r="D245" t="s">
        <v>117</v>
      </c>
      <c r="E245">
        <v>22400183</v>
      </c>
      <c r="F245" s="1">
        <v>45603</v>
      </c>
      <c r="G245" t="s">
        <v>357</v>
      </c>
      <c r="H245" t="s">
        <v>70</v>
      </c>
      <c r="I245">
        <v>48</v>
      </c>
      <c r="J245">
        <v>41</v>
      </c>
      <c r="K245">
        <v>86</v>
      </c>
      <c r="L245">
        <v>0.47699999999999998</v>
      </c>
      <c r="M245">
        <v>9</v>
      </c>
      <c r="N245">
        <v>32</v>
      </c>
      <c r="O245">
        <v>0.28100000000000003</v>
      </c>
      <c r="P245">
        <v>14</v>
      </c>
      <c r="Q245">
        <v>22</v>
      </c>
      <c r="R245">
        <v>0.63600000000000001</v>
      </c>
      <c r="S245">
        <v>14</v>
      </c>
      <c r="T245">
        <v>27</v>
      </c>
      <c r="U245">
        <v>41</v>
      </c>
      <c r="V245">
        <v>23</v>
      </c>
      <c r="W245">
        <v>14</v>
      </c>
      <c r="X245">
        <v>7</v>
      </c>
      <c r="Y245">
        <v>3</v>
      </c>
      <c r="Z245">
        <v>4</v>
      </c>
      <c r="AA245">
        <v>14</v>
      </c>
      <c r="AB245">
        <v>15</v>
      </c>
      <c r="AC245">
        <v>105</v>
      </c>
      <c r="AD245">
        <v>-13</v>
      </c>
      <c r="AE245">
        <v>1</v>
      </c>
      <c r="AF245">
        <v>1231</v>
      </c>
      <c r="AG245">
        <v>1231</v>
      </c>
      <c r="AH245">
        <v>1231</v>
      </c>
      <c r="AI245">
        <v>121</v>
      </c>
      <c r="AJ245">
        <v>1234</v>
      </c>
      <c r="AK245">
        <v>1580</v>
      </c>
      <c r="AL245">
        <v>1059</v>
      </c>
      <c r="AM245">
        <v>2097</v>
      </c>
      <c r="AN245">
        <v>1863</v>
      </c>
      <c r="AO245">
        <v>2058</v>
      </c>
      <c r="AP245">
        <v>1571</v>
      </c>
      <c r="AQ245">
        <v>1008</v>
      </c>
      <c r="AR245">
        <v>2249</v>
      </c>
      <c r="AS245">
        <v>466</v>
      </c>
      <c r="AT245">
        <v>2068</v>
      </c>
      <c r="AU245">
        <v>1563</v>
      </c>
      <c r="AV245">
        <v>1759</v>
      </c>
      <c r="AW245">
        <v>1092</v>
      </c>
      <c r="AX245">
        <v>1360</v>
      </c>
      <c r="AY245">
        <v>1712</v>
      </c>
      <c r="AZ245">
        <v>750</v>
      </c>
      <c r="BA245">
        <v>260</v>
      </c>
      <c r="BB245">
        <v>1892</v>
      </c>
      <c r="BC245">
        <v>1790</v>
      </c>
      <c r="BD245">
        <v>1945</v>
      </c>
      <c r="BE245">
        <v>1</v>
      </c>
      <c r="BF245" t="s">
        <v>71</v>
      </c>
      <c r="BG245" t="s">
        <v>65</v>
      </c>
      <c r="BH245" t="s">
        <v>260</v>
      </c>
      <c r="BI245" s="4">
        <f xml:space="preserve"> _2025teamgamelogs[[#This Row],[FGA]] + (0.44 * _2025teamgamelogs[[#This Row],[FTA]]) + _2025teamgamelogs[[#This Row],[TOV]] - _2025teamgamelogs[[#This Row],[OREB]]</f>
        <v>95.68</v>
      </c>
      <c r="BJ245" s="3">
        <f>_2025teamgamelogs[[#This Row],[TOV]]/_2025teamgamelogs[[#This Row],[POSSESIONS]]</f>
        <v>0.1463210702341137</v>
      </c>
      <c r="BK245" s="4">
        <f>_2025teamgamelogs[[#This Row],[PTS]]/_2025teamgamelogs[[#This Row],[POSSESIONS]]</f>
        <v>1.0974080267558528</v>
      </c>
      <c r="BL245" s="4">
        <f xml:space="preserve"> 100 * _2025teamgamelogs[[#This Row],[POINTS_PER_POSSESSION]]</f>
        <v>109.74080267558529</v>
      </c>
      <c r="BM245" s="4">
        <f xml:space="preserve"> _2025teamgamelogs[[#This Row],[POSSESIONS]] / (_2025teamgamelogs[[#This Row],[MIN]]/48)</f>
        <v>95.68</v>
      </c>
      <c r="BN245" s="3">
        <f>_2025teamgamelogs[[#This Row],[PTS]] / (2 * (_2025teamgamelogs[[#This Row],[FGA]] + 0.44 * _2025teamgamelogs[[#This Row],[FTA]]))</f>
        <v>0.5487040133779264</v>
      </c>
      <c r="BO245" s="4">
        <f>VLOOKUP(_2025teamgamelogs[[#This Row],[MONTH]], LEAGUE_AVERAGES!$A$2:$B$8, 2, FALSE)</f>
        <v>110.69176807777912</v>
      </c>
      <c r="BP245" s="5">
        <f>VLOOKUP(_2025teamgamelogs[[#This Row],[TEAM_NAME]], LEAGUE_AVERAGES!$A$14:$C$43, 2, FALSE)</f>
        <v>0.3617317073170731</v>
      </c>
      <c r="BQ245" s="5">
        <f>VLOOKUP(_2025teamgamelogs[[#This Row],[TEAM_NAME]], LEAGUE_AVERAGES!$A$14:$C$43, 3, FALSE)</f>
        <v>0.32368292682926825</v>
      </c>
      <c r="BR245" s="5">
        <f>VLOOKUP(_2025teamgamelogs[[#This Row],[TEAM_NAME]], LEAGUE_AVERAGES!$F$14:$H$43, 2, FALSE)</f>
        <v>0.4560243902439024</v>
      </c>
      <c r="BS245" s="5">
        <f>VLOOKUP(_2025teamgamelogs[[#This Row],[TEAM_NAME]], LEAGUE_AVERAGES!$F$14:$H$43, 3, FALSE)</f>
        <v>0.4473414634146341</v>
      </c>
      <c r="BT245" s="5">
        <f>VLOOKUP(_2025teamgamelogs[[#This Row],[TEAM_NAME]], LEAGUE_AVERAGES!$K$14:$M$43, 2, FALSE)</f>
        <v>0.56794360073860606</v>
      </c>
      <c r="BU245" s="5">
        <f>VLOOKUP(_2025teamgamelogs[[#This Row],[TEAM_NAME]], LEAGUE_AVERAGES!$K$14:$M$43, 3, FALSE)</f>
        <v>0.54561285519601899</v>
      </c>
    </row>
    <row r="246" spans="1:73" x14ac:dyDescent="0.2">
      <c r="A246" t="s">
        <v>59</v>
      </c>
      <c r="B246">
        <v>1610612762</v>
      </c>
      <c r="C246" t="s">
        <v>125</v>
      </c>
      <c r="D246" t="s">
        <v>126</v>
      </c>
      <c r="E246">
        <v>22400182</v>
      </c>
      <c r="F246" s="1">
        <v>45603</v>
      </c>
      <c r="G246" t="s">
        <v>358</v>
      </c>
      <c r="H246" t="s">
        <v>70</v>
      </c>
      <c r="I246">
        <v>48</v>
      </c>
      <c r="J246">
        <v>33</v>
      </c>
      <c r="K246">
        <v>77</v>
      </c>
      <c r="L246">
        <v>0.42899999999999999</v>
      </c>
      <c r="M246">
        <v>17</v>
      </c>
      <c r="N246">
        <v>41</v>
      </c>
      <c r="O246">
        <v>0.41499999999999998</v>
      </c>
      <c r="P246">
        <v>17</v>
      </c>
      <c r="Q246">
        <v>18</v>
      </c>
      <c r="R246">
        <v>0.94399999999999995</v>
      </c>
      <c r="S246">
        <v>8</v>
      </c>
      <c r="T246">
        <v>31</v>
      </c>
      <c r="U246">
        <v>39</v>
      </c>
      <c r="V246">
        <v>24</v>
      </c>
      <c r="W246">
        <v>22</v>
      </c>
      <c r="X246">
        <v>5</v>
      </c>
      <c r="Y246">
        <v>5</v>
      </c>
      <c r="Z246">
        <v>3</v>
      </c>
      <c r="AA246">
        <v>19</v>
      </c>
      <c r="AB246">
        <v>21</v>
      </c>
      <c r="AC246">
        <v>100</v>
      </c>
      <c r="AD246">
        <v>-23</v>
      </c>
      <c r="AE246">
        <v>1</v>
      </c>
      <c r="AF246">
        <v>1231</v>
      </c>
      <c r="AG246">
        <v>1231</v>
      </c>
      <c r="AH246">
        <v>1231</v>
      </c>
      <c r="AI246">
        <v>121</v>
      </c>
      <c r="AJ246">
        <v>2321</v>
      </c>
      <c r="AK246">
        <v>2335</v>
      </c>
      <c r="AL246">
        <v>1860</v>
      </c>
      <c r="AM246">
        <v>410</v>
      </c>
      <c r="AN246">
        <v>681</v>
      </c>
      <c r="AO246">
        <v>596</v>
      </c>
      <c r="AP246">
        <v>1052</v>
      </c>
      <c r="AQ246">
        <v>1617</v>
      </c>
      <c r="AR246">
        <v>91</v>
      </c>
      <c r="AS246">
        <v>1800</v>
      </c>
      <c r="AT246">
        <v>1488</v>
      </c>
      <c r="AU246">
        <v>1833</v>
      </c>
      <c r="AV246">
        <v>1570</v>
      </c>
      <c r="AW246">
        <v>2345</v>
      </c>
      <c r="AX246">
        <v>1998</v>
      </c>
      <c r="AY246">
        <v>889</v>
      </c>
      <c r="AZ246">
        <v>384</v>
      </c>
      <c r="BA246">
        <v>1258</v>
      </c>
      <c r="BB246">
        <v>575</v>
      </c>
      <c r="BC246">
        <v>2099</v>
      </c>
      <c r="BD246">
        <v>2268</v>
      </c>
      <c r="BE246">
        <v>1</v>
      </c>
      <c r="BF246" t="s">
        <v>71</v>
      </c>
      <c r="BG246" t="s">
        <v>65</v>
      </c>
      <c r="BH246" t="s">
        <v>260</v>
      </c>
      <c r="BI246" s="4">
        <f xml:space="preserve"> _2025teamgamelogs[[#This Row],[FGA]] + (0.44 * _2025teamgamelogs[[#This Row],[FTA]]) + _2025teamgamelogs[[#This Row],[TOV]] - _2025teamgamelogs[[#This Row],[OREB]]</f>
        <v>98.92</v>
      </c>
      <c r="BJ246" s="3">
        <f>_2025teamgamelogs[[#This Row],[TOV]]/_2025teamgamelogs[[#This Row],[POSSESIONS]]</f>
        <v>0.22240194096239385</v>
      </c>
      <c r="BK246" s="4">
        <f>_2025teamgamelogs[[#This Row],[PTS]]/_2025teamgamelogs[[#This Row],[POSSESIONS]]</f>
        <v>1.0109179134654267</v>
      </c>
      <c r="BL246" s="4">
        <f xml:space="preserve"> 100 * _2025teamgamelogs[[#This Row],[POINTS_PER_POSSESSION]]</f>
        <v>101.09179134654266</v>
      </c>
      <c r="BM246" s="4">
        <f xml:space="preserve"> _2025teamgamelogs[[#This Row],[POSSESIONS]] / (_2025teamgamelogs[[#This Row],[MIN]]/48)</f>
        <v>98.92</v>
      </c>
      <c r="BN246" s="3">
        <f>_2025teamgamelogs[[#This Row],[PTS]] / (2 * (_2025teamgamelogs[[#This Row],[FGA]] + 0.44 * _2025teamgamelogs[[#This Row],[FTA]]))</f>
        <v>0.58878944889307583</v>
      </c>
      <c r="BO246" s="4">
        <f>VLOOKUP(_2025teamgamelogs[[#This Row],[MONTH]], LEAGUE_AVERAGES!$A$2:$B$8, 2, FALSE)</f>
        <v>110.69176807777912</v>
      </c>
      <c r="BP246" s="5">
        <f>VLOOKUP(_2025teamgamelogs[[#This Row],[TEAM_NAME]], LEAGUE_AVERAGES!$A$14:$C$43, 2, FALSE)</f>
        <v>0.36446341463414633</v>
      </c>
      <c r="BQ246" s="5">
        <f>VLOOKUP(_2025teamgamelogs[[#This Row],[TEAM_NAME]], LEAGUE_AVERAGES!$A$14:$C$43, 3, FALSE)</f>
        <v>0.3413170731707319</v>
      </c>
      <c r="BR246" s="5">
        <f>VLOOKUP(_2025teamgamelogs[[#This Row],[TEAM_NAME]], LEAGUE_AVERAGES!$F$14:$H$43, 2, FALSE)</f>
        <v>0.4583902439024391</v>
      </c>
      <c r="BS246" s="5">
        <f>VLOOKUP(_2025teamgamelogs[[#This Row],[TEAM_NAME]], LEAGUE_AVERAGES!$F$14:$H$43, 3, FALSE)</f>
        <v>0.45390243902439031</v>
      </c>
      <c r="BT246" s="5">
        <f>VLOOKUP(_2025teamgamelogs[[#This Row],[TEAM_NAME]], LEAGUE_AVERAGES!$K$14:$M$43, 2, FALSE)</f>
        <v>0.57104853563970659</v>
      </c>
      <c r="BU246" s="5">
        <f>VLOOKUP(_2025teamgamelogs[[#This Row],[TEAM_NAME]], LEAGUE_AVERAGES!$K$14:$M$43, 3, FALSE)</f>
        <v>0.56826296147062372</v>
      </c>
    </row>
    <row r="247" spans="1:73" x14ac:dyDescent="0.2">
      <c r="A247" t="s">
        <v>59</v>
      </c>
      <c r="B247">
        <v>1610612749</v>
      </c>
      <c r="C247" t="s">
        <v>113</v>
      </c>
      <c r="D247" t="s">
        <v>114</v>
      </c>
      <c r="E247">
        <v>22400182</v>
      </c>
      <c r="F247" s="1">
        <v>45603</v>
      </c>
      <c r="G247" t="s">
        <v>359</v>
      </c>
      <c r="H247" t="s">
        <v>63</v>
      </c>
      <c r="I247">
        <v>48</v>
      </c>
      <c r="J247">
        <v>43</v>
      </c>
      <c r="K247">
        <v>84</v>
      </c>
      <c r="L247">
        <v>0.51200000000000001</v>
      </c>
      <c r="M247">
        <v>15</v>
      </c>
      <c r="N247">
        <v>35</v>
      </c>
      <c r="O247">
        <v>0.42899999999999999</v>
      </c>
      <c r="P247">
        <v>22</v>
      </c>
      <c r="Q247">
        <v>30</v>
      </c>
      <c r="R247">
        <v>0.73299999999999998</v>
      </c>
      <c r="S247">
        <v>11</v>
      </c>
      <c r="T247">
        <v>30</v>
      </c>
      <c r="U247">
        <v>41</v>
      </c>
      <c r="V247">
        <v>20</v>
      </c>
      <c r="W247">
        <v>11</v>
      </c>
      <c r="X247">
        <v>13</v>
      </c>
      <c r="Y247">
        <v>3</v>
      </c>
      <c r="Z247">
        <v>5</v>
      </c>
      <c r="AA247">
        <v>21</v>
      </c>
      <c r="AB247">
        <v>19</v>
      </c>
      <c r="AC247">
        <v>123</v>
      </c>
      <c r="AD247">
        <v>23</v>
      </c>
      <c r="AE247">
        <v>1</v>
      </c>
      <c r="AF247">
        <v>1</v>
      </c>
      <c r="AG247">
        <v>1</v>
      </c>
      <c r="AH247">
        <v>1</v>
      </c>
      <c r="AI247">
        <v>121</v>
      </c>
      <c r="AJ247">
        <v>866</v>
      </c>
      <c r="AK247">
        <v>1815</v>
      </c>
      <c r="AL247">
        <v>510</v>
      </c>
      <c r="AM247">
        <v>733</v>
      </c>
      <c r="AN247">
        <v>1495</v>
      </c>
      <c r="AO247">
        <v>461</v>
      </c>
      <c r="AP247">
        <v>406</v>
      </c>
      <c r="AQ247">
        <v>259</v>
      </c>
      <c r="AR247">
        <v>1708</v>
      </c>
      <c r="AS247">
        <v>1051</v>
      </c>
      <c r="AT247">
        <v>1652</v>
      </c>
      <c r="AU247">
        <v>1563</v>
      </c>
      <c r="AV247">
        <v>2163</v>
      </c>
      <c r="AW247">
        <v>429</v>
      </c>
      <c r="AX247">
        <v>137</v>
      </c>
      <c r="AY247">
        <v>1712</v>
      </c>
      <c r="AZ247">
        <v>1188</v>
      </c>
      <c r="BA247">
        <v>1694</v>
      </c>
      <c r="BB247">
        <v>971</v>
      </c>
      <c r="BC247">
        <v>549</v>
      </c>
      <c r="BD247">
        <v>168</v>
      </c>
      <c r="BE247">
        <v>1</v>
      </c>
      <c r="BF247" t="s">
        <v>64</v>
      </c>
      <c r="BG247" t="s">
        <v>65</v>
      </c>
      <c r="BH247" t="s">
        <v>260</v>
      </c>
      <c r="BI247" s="4">
        <f xml:space="preserve"> _2025teamgamelogs[[#This Row],[FGA]] + (0.44 * _2025teamgamelogs[[#This Row],[FTA]]) + _2025teamgamelogs[[#This Row],[TOV]] - _2025teamgamelogs[[#This Row],[OREB]]</f>
        <v>97.2</v>
      </c>
      <c r="BJ247" s="3">
        <f>_2025teamgamelogs[[#This Row],[TOV]]/_2025teamgamelogs[[#This Row],[POSSESIONS]]</f>
        <v>0.11316872427983539</v>
      </c>
      <c r="BK247" s="4">
        <f>_2025teamgamelogs[[#This Row],[PTS]]/_2025teamgamelogs[[#This Row],[POSSESIONS]]</f>
        <v>1.2654320987654322</v>
      </c>
      <c r="BL247" s="4">
        <f xml:space="preserve"> 100 * _2025teamgamelogs[[#This Row],[POINTS_PER_POSSESSION]]</f>
        <v>126.54320987654322</v>
      </c>
      <c r="BM247" s="4">
        <f xml:space="preserve"> _2025teamgamelogs[[#This Row],[POSSESIONS]] / (_2025teamgamelogs[[#This Row],[MIN]]/48)</f>
        <v>97.2</v>
      </c>
      <c r="BN247" s="3">
        <f>_2025teamgamelogs[[#This Row],[PTS]] / (2 * (_2025teamgamelogs[[#This Row],[FGA]] + 0.44 * _2025teamgamelogs[[#This Row],[FTA]]))</f>
        <v>0.63271604938271608</v>
      </c>
      <c r="BO247" s="4">
        <f>VLOOKUP(_2025teamgamelogs[[#This Row],[MONTH]], LEAGUE_AVERAGES!$A$2:$B$8, 2, FALSE)</f>
        <v>110.69176807777912</v>
      </c>
      <c r="BP247" s="5">
        <f>VLOOKUP(_2025teamgamelogs[[#This Row],[TEAM_NAME]], LEAGUE_AVERAGES!$A$14:$C$43, 2, FALSE)</f>
        <v>0.4062926829268293</v>
      </c>
      <c r="BQ247" s="5">
        <f>VLOOKUP(_2025teamgamelogs[[#This Row],[TEAM_NAME]], LEAGUE_AVERAGES!$A$14:$C$43, 3, FALSE)</f>
        <v>0.36926829268292688</v>
      </c>
      <c r="BR247" s="5">
        <f>VLOOKUP(_2025teamgamelogs[[#This Row],[TEAM_NAME]], LEAGUE_AVERAGES!$F$14:$H$43, 2, FALSE)</f>
        <v>0.49804878048780482</v>
      </c>
      <c r="BS247" s="5">
        <f>VLOOKUP(_2025teamgamelogs[[#This Row],[TEAM_NAME]], LEAGUE_AVERAGES!$F$14:$H$43, 3, FALSE)</f>
        <v>0.47917073170731711</v>
      </c>
      <c r="BT247" s="5">
        <f>VLOOKUP(_2025teamgamelogs[[#This Row],[TEAM_NAME]], LEAGUE_AVERAGES!$K$14:$M$43, 2, FALSE)</f>
        <v>0.61475494156948829</v>
      </c>
      <c r="BU247" s="5">
        <f>VLOOKUP(_2025teamgamelogs[[#This Row],[TEAM_NAME]], LEAGUE_AVERAGES!$K$14:$M$43, 3, FALSE)</f>
        <v>0.58586037801226176</v>
      </c>
    </row>
    <row r="248" spans="1:73" x14ac:dyDescent="0.2">
      <c r="A248" t="s">
        <v>59</v>
      </c>
      <c r="B248">
        <v>1610612754</v>
      </c>
      <c r="C248" t="s">
        <v>110</v>
      </c>
      <c r="D248" t="s">
        <v>111</v>
      </c>
      <c r="E248">
        <v>22400184</v>
      </c>
      <c r="F248" s="1">
        <v>45604</v>
      </c>
      <c r="G248" t="s">
        <v>360</v>
      </c>
      <c r="H248" t="s">
        <v>70</v>
      </c>
      <c r="I248">
        <v>48</v>
      </c>
      <c r="J248">
        <v>33</v>
      </c>
      <c r="K248">
        <v>83</v>
      </c>
      <c r="L248">
        <v>0.39800000000000002</v>
      </c>
      <c r="M248">
        <v>9</v>
      </c>
      <c r="N248">
        <v>29</v>
      </c>
      <c r="O248">
        <v>0.31</v>
      </c>
      <c r="P248">
        <v>8</v>
      </c>
      <c r="Q248">
        <v>14</v>
      </c>
      <c r="R248">
        <v>0.57099999999999995</v>
      </c>
      <c r="S248">
        <v>7</v>
      </c>
      <c r="T248">
        <v>30</v>
      </c>
      <c r="U248">
        <v>37</v>
      </c>
      <c r="V248">
        <v>24</v>
      </c>
      <c r="W248">
        <v>14</v>
      </c>
      <c r="X248">
        <v>10</v>
      </c>
      <c r="Y248">
        <v>4</v>
      </c>
      <c r="Z248">
        <v>7</v>
      </c>
      <c r="AA248">
        <v>16</v>
      </c>
      <c r="AB248">
        <v>16</v>
      </c>
      <c r="AC248">
        <v>83</v>
      </c>
      <c r="AD248">
        <v>-20</v>
      </c>
      <c r="AE248">
        <v>1</v>
      </c>
      <c r="AF248">
        <v>1231</v>
      </c>
      <c r="AG248">
        <v>1231</v>
      </c>
      <c r="AH248">
        <v>1231</v>
      </c>
      <c r="AI248">
        <v>121</v>
      </c>
      <c r="AJ248">
        <v>2321</v>
      </c>
      <c r="AK248">
        <v>1922</v>
      </c>
      <c r="AL248">
        <v>2227</v>
      </c>
      <c r="AM248">
        <v>2097</v>
      </c>
      <c r="AN248">
        <v>2163</v>
      </c>
      <c r="AO248">
        <v>1795</v>
      </c>
      <c r="AP248">
        <v>2336</v>
      </c>
      <c r="AQ248">
        <v>2113</v>
      </c>
      <c r="AR248">
        <v>2397</v>
      </c>
      <c r="AS248">
        <v>2024</v>
      </c>
      <c r="AT248">
        <v>1652</v>
      </c>
      <c r="AU248">
        <v>2073</v>
      </c>
      <c r="AV248">
        <v>1570</v>
      </c>
      <c r="AW248">
        <v>1092</v>
      </c>
      <c r="AX248">
        <v>539</v>
      </c>
      <c r="AY248">
        <v>1274</v>
      </c>
      <c r="AZ248">
        <v>1902</v>
      </c>
      <c r="BA248">
        <v>570</v>
      </c>
      <c r="BB248">
        <v>1670</v>
      </c>
      <c r="BC248">
        <v>2448</v>
      </c>
      <c r="BD248">
        <v>2202</v>
      </c>
      <c r="BE248">
        <v>1</v>
      </c>
      <c r="BF248" t="s">
        <v>71</v>
      </c>
      <c r="BG248" t="s">
        <v>65</v>
      </c>
      <c r="BH248" t="s">
        <v>260</v>
      </c>
      <c r="BI248" s="4">
        <f xml:space="preserve"> _2025teamgamelogs[[#This Row],[FGA]] + (0.44 * _2025teamgamelogs[[#This Row],[FTA]]) + _2025teamgamelogs[[#This Row],[TOV]] - _2025teamgamelogs[[#This Row],[OREB]]</f>
        <v>96.16</v>
      </c>
      <c r="BJ248" s="3">
        <f>_2025teamgamelogs[[#This Row],[TOV]]/_2025teamgamelogs[[#This Row],[POSSESIONS]]</f>
        <v>0.14559068219633944</v>
      </c>
      <c r="BK248" s="4">
        <f>_2025teamgamelogs[[#This Row],[PTS]]/_2025teamgamelogs[[#This Row],[POSSESIONS]]</f>
        <v>0.86314475873544094</v>
      </c>
      <c r="BL248" s="4">
        <f xml:space="preserve"> 100 * _2025teamgamelogs[[#This Row],[POINTS_PER_POSSESSION]]</f>
        <v>86.314475873544097</v>
      </c>
      <c r="BM248" s="4">
        <f xml:space="preserve"> _2025teamgamelogs[[#This Row],[POSSESIONS]] / (_2025teamgamelogs[[#This Row],[MIN]]/48)</f>
        <v>96.16</v>
      </c>
      <c r="BN248" s="3">
        <f>_2025teamgamelogs[[#This Row],[PTS]] / (2 * (_2025teamgamelogs[[#This Row],[FGA]] + 0.44 * _2025teamgamelogs[[#This Row],[FTA]]))</f>
        <v>0.46545536114849712</v>
      </c>
      <c r="BO248" s="4">
        <f>VLOOKUP(_2025teamgamelogs[[#This Row],[MONTH]], LEAGUE_AVERAGES!$A$2:$B$8, 2, FALSE)</f>
        <v>110.69176807777912</v>
      </c>
      <c r="BP248" s="5">
        <f>VLOOKUP(_2025teamgamelogs[[#This Row],[TEAM_NAME]], LEAGUE_AVERAGES!$A$14:$C$43, 2, FALSE)</f>
        <v>0.37909999999999999</v>
      </c>
      <c r="BQ248" s="5">
        <f>VLOOKUP(_2025teamgamelogs[[#This Row],[TEAM_NAME]], LEAGUE_AVERAGES!$A$14:$C$43, 3, FALSE)</f>
        <v>0.35511904761904761</v>
      </c>
      <c r="BR248" s="5">
        <f>VLOOKUP(_2025teamgamelogs[[#This Row],[TEAM_NAME]], LEAGUE_AVERAGES!$F$14:$H$43, 2, FALSE)</f>
        <v>0.49785000000000013</v>
      </c>
      <c r="BS248" s="5">
        <f>VLOOKUP(_2025teamgamelogs[[#This Row],[TEAM_NAME]], LEAGUE_AVERAGES!$F$14:$H$43, 3, FALSE)</f>
        <v>0.47942857142857148</v>
      </c>
      <c r="BT248" s="5">
        <f>VLOOKUP(_2025teamgamelogs[[#This Row],[TEAM_NAME]], LEAGUE_AVERAGES!$K$14:$M$43, 2, FALSE)</f>
        <v>0.60805571751162091</v>
      </c>
      <c r="BU248" s="5">
        <f>VLOOKUP(_2025teamgamelogs[[#This Row],[TEAM_NAME]], LEAGUE_AVERAGES!$K$14:$M$43, 3, FALSE)</f>
        <v>0.58190704341109034</v>
      </c>
    </row>
    <row r="249" spans="1:73" x14ac:dyDescent="0.2">
      <c r="A249" t="s">
        <v>59</v>
      </c>
      <c r="B249">
        <v>1610612760</v>
      </c>
      <c r="C249" t="s">
        <v>137</v>
      </c>
      <c r="D249" t="s">
        <v>138</v>
      </c>
      <c r="E249">
        <v>22400192</v>
      </c>
      <c r="F249" s="1">
        <v>45604</v>
      </c>
      <c r="G249" t="s">
        <v>361</v>
      </c>
      <c r="H249" t="s">
        <v>63</v>
      </c>
      <c r="I249">
        <v>48</v>
      </c>
      <c r="J249">
        <v>46</v>
      </c>
      <c r="K249">
        <v>90</v>
      </c>
      <c r="L249">
        <v>0.51100000000000001</v>
      </c>
      <c r="M249">
        <v>14</v>
      </c>
      <c r="N249">
        <v>37</v>
      </c>
      <c r="O249">
        <v>0.378</v>
      </c>
      <c r="P249">
        <v>20</v>
      </c>
      <c r="Q249">
        <v>23</v>
      </c>
      <c r="R249">
        <v>0.87</v>
      </c>
      <c r="S249">
        <v>7</v>
      </c>
      <c r="T249">
        <v>34</v>
      </c>
      <c r="U249">
        <v>41</v>
      </c>
      <c r="V249">
        <v>24</v>
      </c>
      <c r="W249">
        <v>11</v>
      </c>
      <c r="X249">
        <v>9</v>
      </c>
      <c r="Y249">
        <v>8</v>
      </c>
      <c r="Z249">
        <v>3</v>
      </c>
      <c r="AA249">
        <v>23</v>
      </c>
      <c r="AB249">
        <v>18</v>
      </c>
      <c r="AC249">
        <v>126</v>
      </c>
      <c r="AD249">
        <v>19</v>
      </c>
      <c r="AE249">
        <v>1</v>
      </c>
      <c r="AF249">
        <v>1</v>
      </c>
      <c r="AG249">
        <v>1</v>
      </c>
      <c r="AH249">
        <v>1</v>
      </c>
      <c r="AI249">
        <v>121</v>
      </c>
      <c r="AJ249">
        <v>437</v>
      </c>
      <c r="AK249">
        <v>1029</v>
      </c>
      <c r="AL249">
        <v>546</v>
      </c>
      <c r="AM249">
        <v>934</v>
      </c>
      <c r="AN249">
        <v>1227</v>
      </c>
      <c r="AO249">
        <v>993</v>
      </c>
      <c r="AP249">
        <v>623</v>
      </c>
      <c r="AQ249">
        <v>899</v>
      </c>
      <c r="AR249">
        <v>444</v>
      </c>
      <c r="AS249">
        <v>2024</v>
      </c>
      <c r="AT249">
        <v>926</v>
      </c>
      <c r="AU249">
        <v>1563</v>
      </c>
      <c r="AV249">
        <v>1570</v>
      </c>
      <c r="AW249">
        <v>429</v>
      </c>
      <c r="AX249">
        <v>797</v>
      </c>
      <c r="AY249">
        <v>187</v>
      </c>
      <c r="AZ249">
        <v>384</v>
      </c>
      <c r="BA249">
        <v>2046</v>
      </c>
      <c r="BB249">
        <v>1204</v>
      </c>
      <c r="BC249">
        <v>389</v>
      </c>
      <c r="BD249">
        <v>260</v>
      </c>
      <c r="BE249">
        <v>1</v>
      </c>
      <c r="BF249" t="s">
        <v>64</v>
      </c>
      <c r="BG249" t="s">
        <v>65</v>
      </c>
      <c r="BH249" t="s">
        <v>260</v>
      </c>
      <c r="BI249" s="4">
        <f xml:space="preserve"> _2025teamgamelogs[[#This Row],[FGA]] + (0.44 * _2025teamgamelogs[[#This Row],[FTA]]) + _2025teamgamelogs[[#This Row],[TOV]] - _2025teamgamelogs[[#This Row],[OREB]]</f>
        <v>104.12</v>
      </c>
      <c r="BJ249" s="3">
        <f>_2025teamgamelogs[[#This Row],[TOV]]/_2025teamgamelogs[[#This Row],[POSSESIONS]]</f>
        <v>0.10564733000384172</v>
      </c>
      <c r="BK249" s="4">
        <f>_2025teamgamelogs[[#This Row],[PTS]]/_2025teamgamelogs[[#This Row],[POSSESIONS]]</f>
        <v>1.2101421436803688</v>
      </c>
      <c r="BL249" s="4">
        <f xml:space="preserve"> 100 * _2025teamgamelogs[[#This Row],[POINTS_PER_POSSESSION]]</f>
        <v>121.01421436803687</v>
      </c>
      <c r="BM249" s="4">
        <f xml:space="preserve"> _2025teamgamelogs[[#This Row],[POSSESIONS]] / (_2025teamgamelogs[[#This Row],[MIN]]/48)</f>
        <v>104.12</v>
      </c>
      <c r="BN249" s="3">
        <f>_2025teamgamelogs[[#This Row],[PTS]] / (2 * (_2025teamgamelogs[[#This Row],[FGA]] + 0.44 * _2025teamgamelogs[[#This Row],[FTA]]))</f>
        <v>0.62924490611266481</v>
      </c>
      <c r="BO249" s="4">
        <f>VLOOKUP(_2025teamgamelogs[[#This Row],[MONTH]], LEAGUE_AVERAGES!$A$2:$B$8, 2, FALSE)</f>
        <v>110.69176807777912</v>
      </c>
      <c r="BP249" s="5">
        <f>VLOOKUP(_2025teamgamelogs[[#This Row],[TEAM_NAME]], LEAGUE_AVERAGES!$A$14:$C$43, 2, FALSE)</f>
        <v>0.38229268292682927</v>
      </c>
      <c r="BQ249" s="5">
        <f>VLOOKUP(_2025teamgamelogs[[#This Row],[TEAM_NAME]], LEAGUE_AVERAGES!$A$14:$C$43, 3, FALSE)</f>
        <v>0.36500000000000005</v>
      </c>
      <c r="BR249" s="5">
        <f>VLOOKUP(_2025teamgamelogs[[#This Row],[TEAM_NAME]], LEAGUE_AVERAGES!$F$14:$H$43, 2, FALSE)</f>
        <v>0.48607317073170736</v>
      </c>
      <c r="BS249" s="5">
        <f>VLOOKUP(_2025teamgamelogs[[#This Row],[TEAM_NAME]], LEAGUE_AVERAGES!$F$14:$H$43, 3, FALSE)</f>
        <v>0.4780731707317073</v>
      </c>
      <c r="BT249" s="5">
        <f>VLOOKUP(_2025teamgamelogs[[#This Row],[TEAM_NAME]], LEAGUE_AVERAGES!$K$14:$M$43, 2, FALSE)</f>
        <v>0.59971838422440138</v>
      </c>
      <c r="BU249" s="5">
        <f>VLOOKUP(_2025teamgamelogs[[#This Row],[TEAM_NAME]], LEAGUE_AVERAGES!$K$14:$M$43, 3, FALSE)</f>
        <v>0.58679992881439635</v>
      </c>
    </row>
    <row r="250" spans="1:73" x14ac:dyDescent="0.2">
      <c r="A250" t="s">
        <v>59</v>
      </c>
      <c r="B250">
        <v>1610612739</v>
      </c>
      <c r="C250" t="s">
        <v>119</v>
      </c>
      <c r="D250" t="s">
        <v>120</v>
      </c>
      <c r="E250">
        <v>22400188</v>
      </c>
      <c r="F250" s="1">
        <v>45604</v>
      </c>
      <c r="G250" t="s">
        <v>362</v>
      </c>
      <c r="H250" t="s">
        <v>63</v>
      </c>
      <c r="I250">
        <v>48</v>
      </c>
      <c r="J250">
        <v>46</v>
      </c>
      <c r="K250">
        <v>85</v>
      </c>
      <c r="L250">
        <v>0.54100000000000004</v>
      </c>
      <c r="M250">
        <v>20</v>
      </c>
      <c r="N250">
        <v>42</v>
      </c>
      <c r="O250">
        <v>0.47599999999999998</v>
      </c>
      <c r="P250">
        <v>24</v>
      </c>
      <c r="Q250">
        <v>28</v>
      </c>
      <c r="R250">
        <v>0.85699999999999998</v>
      </c>
      <c r="S250">
        <v>9</v>
      </c>
      <c r="T250">
        <v>34</v>
      </c>
      <c r="U250">
        <v>43</v>
      </c>
      <c r="V250">
        <v>33</v>
      </c>
      <c r="W250">
        <v>20</v>
      </c>
      <c r="X250">
        <v>7</v>
      </c>
      <c r="Y250">
        <v>7</v>
      </c>
      <c r="Z250">
        <v>4</v>
      </c>
      <c r="AA250">
        <v>12</v>
      </c>
      <c r="AB250">
        <v>24</v>
      </c>
      <c r="AC250">
        <v>136</v>
      </c>
      <c r="AD250">
        <v>19</v>
      </c>
      <c r="AE250">
        <v>1</v>
      </c>
      <c r="AF250">
        <v>1</v>
      </c>
      <c r="AG250">
        <v>1</v>
      </c>
      <c r="AH250">
        <v>1</v>
      </c>
      <c r="AI250">
        <v>121</v>
      </c>
      <c r="AJ250">
        <v>437</v>
      </c>
      <c r="AK250">
        <v>1709</v>
      </c>
      <c r="AL250">
        <v>217</v>
      </c>
      <c r="AM250">
        <v>114</v>
      </c>
      <c r="AN250">
        <v>568</v>
      </c>
      <c r="AO250">
        <v>187</v>
      </c>
      <c r="AP250">
        <v>238</v>
      </c>
      <c r="AQ250">
        <v>377</v>
      </c>
      <c r="AR250">
        <v>515</v>
      </c>
      <c r="AS250">
        <v>1566</v>
      </c>
      <c r="AT250">
        <v>926</v>
      </c>
      <c r="AU250">
        <v>1282</v>
      </c>
      <c r="AV250">
        <v>240</v>
      </c>
      <c r="AW250">
        <v>2199</v>
      </c>
      <c r="AX250">
        <v>1360</v>
      </c>
      <c r="AY250">
        <v>346</v>
      </c>
      <c r="AZ250">
        <v>750</v>
      </c>
      <c r="BA250">
        <v>92</v>
      </c>
      <c r="BB250">
        <v>215</v>
      </c>
      <c r="BC250">
        <v>95</v>
      </c>
      <c r="BD250">
        <v>260</v>
      </c>
      <c r="BE250">
        <v>1</v>
      </c>
      <c r="BF250" t="s">
        <v>64</v>
      </c>
      <c r="BG250" t="s">
        <v>65</v>
      </c>
      <c r="BH250" t="s">
        <v>260</v>
      </c>
      <c r="BI250" s="4">
        <f xml:space="preserve"> _2025teamgamelogs[[#This Row],[FGA]] + (0.44 * _2025teamgamelogs[[#This Row],[FTA]]) + _2025teamgamelogs[[#This Row],[TOV]] - _2025teamgamelogs[[#This Row],[OREB]]</f>
        <v>108.32</v>
      </c>
      <c r="BJ250" s="3">
        <f>_2025teamgamelogs[[#This Row],[TOV]]/_2025teamgamelogs[[#This Row],[POSSESIONS]]</f>
        <v>0.18463810930576072</v>
      </c>
      <c r="BK250" s="4">
        <f>_2025teamgamelogs[[#This Row],[PTS]]/_2025teamgamelogs[[#This Row],[POSSESIONS]]</f>
        <v>1.2555391432791729</v>
      </c>
      <c r="BL250" s="4">
        <f xml:space="preserve"> 100 * _2025teamgamelogs[[#This Row],[POINTS_PER_POSSESSION]]</f>
        <v>125.5539143279173</v>
      </c>
      <c r="BM250" s="4">
        <f xml:space="preserve"> _2025teamgamelogs[[#This Row],[POSSESIONS]] / (_2025teamgamelogs[[#This Row],[MIN]]/48)</f>
        <v>108.32</v>
      </c>
      <c r="BN250" s="3">
        <f>_2025teamgamelogs[[#This Row],[PTS]] / (2 * (_2025teamgamelogs[[#This Row],[FGA]] + 0.44 * _2025teamgamelogs[[#This Row],[FTA]]))</f>
        <v>0.69872585285655575</v>
      </c>
      <c r="BO250" s="4">
        <f>VLOOKUP(_2025teamgamelogs[[#This Row],[MONTH]], LEAGUE_AVERAGES!$A$2:$B$8, 2, FALSE)</f>
        <v>110.69176807777912</v>
      </c>
      <c r="BP250" s="5">
        <f>VLOOKUP(_2025teamgamelogs[[#This Row],[TEAM_NAME]], LEAGUE_AVERAGES!$A$14:$C$43, 2, FALSE)</f>
        <v>0.38409756097560971</v>
      </c>
      <c r="BQ250" s="5">
        <f>VLOOKUP(_2025teamgamelogs[[#This Row],[TEAM_NAME]], LEAGUE_AVERAGES!$A$14:$C$43, 3, FALSE)</f>
        <v>0.38512195121951209</v>
      </c>
      <c r="BR250" s="5">
        <f>VLOOKUP(_2025teamgamelogs[[#This Row],[TEAM_NAME]], LEAGUE_AVERAGES!$F$14:$H$43, 2, FALSE)</f>
        <v>0.49482926829268303</v>
      </c>
      <c r="BS250" s="5">
        <f>VLOOKUP(_2025teamgamelogs[[#This Row],[TEAM_NAME]], LEAGUE_AVERAGES!$F$14:$H$43, 3, FALSE)</f>
        <v>0.4880731707317072</v>
      </c>
      <c r="BT250" s="5">
        <f>VLOOKUP(_2025teamgamelogs[[#This Row],[TEAM_NAME]], LEAGUE_AVERAGES!$K$14:$M$43, 2, FALSE)</f>
        <v>0.61027349880699666</v>
      </c>
      <c r="BU250" s="5">
        <f>VLOOKUP(_2025teamgamelogs[[#This Row],[TEAM_NAME]], LEAGUE_AVERAGES!$K$14:$M$43, 3, FALSE)</f>
        <v>0.60680781397749251</v>
      </c>
    </row>
    <row r="251" spans="1:73" x14ac:dyDescent="0.2">
      <c r="A251" t="s">
        <v>59</v>
      </c>
      <c r="B251">
        <v>1610612749</v>
      </c>
      <c r="C251" t="s">
        <v>113</v>
      </c>
      <c r="D251" t="s">
        <v>114</v>
      </c>
      <c r="E251">
        <v>22400189</v>
      </c>
      <c r="F251" s="1">
        <v>45604</v>
      </c>
      <c r="G251" t="s">
        <v>363</v>
      </c>
      <c r="H251" t="s">
        <v>70</v>
      </c>
      <c r="I251">
        <v>48</v>
      </c>
      <c r="J251">
        <v>36</v>
      </c>
      <c r="K251">
        <v>83</v>
      </c>
      <c r="L251">
        <v>0.434</v>
      </c>
      <c r="M251">
        <v>7</v>
      </c>
      <c r="N251">
        <v>30</v>
      </c>
      <c r="O251">
        <v>0.23300000000000001</v>
      </c>
      <c r="P251">
        <v>15</v>
      </c>
      <c r="Q251">
        <v>23</v>
      </c>
      <c r="R251">
        <v>0.65200000000000002</v>
      </c>
      <c r="S251">
        <v>11</v>
      </c>
      <c r="T251">
        <v>30</v>
      </c>
      <c r="U251">
        <v>41</v>
      </c>
      <c r="V251">
        <v>20</v>
      </c>
      <c r="W251">
        <v>12</v>
      </c>
      <c r="X251">
        <v>1</v>
      </c>
      <c r="Y251">
        <v>5</v>
      </c>
      <c r="Z251">
        <v>3</v>
      </c>
      <c r="AA251">
        <v>16</v>
      </c>
      <c r="AB251">
        <v>20</v>
      </c>
      <c r="AC251">
        <v>94</v>
      </c>
      <c r="AD251">
        <v>-22</v>
      </c>
      <c r="AE251">
        <v>1</v>
      </c>
      <c r="AF251">
        <v>1231</v>
      </c>
      <c r="AG251">
        <v>1231</v>
      </c>
      <c r="AH251">
        <v>1231</v>
      </c>
      <c r="AI251">
        <v>121</v>
      </c>
      <c r="AJ251">
        <v>2070</v>
      </c>
      <c r="AK251">
        <v>1922</v>
      </c>
      <c r="AL251">
        <v>1790</v>
      </c>
      <c r="AM251">
        <v>2338</v>
      </c>
      <c r="AN251">
        <v>2077</v>
      </c>
      <c r="AO251">
        <v>2329</v>
      </c>
      <c r="AP251">
        <v>1416</v>
      </c>
      <c r="AQ251">
        <v>899</v>
      </c>
      <c r="AR251">
        <v>2193</v>
      </c>
      <c r="AS251">
        <v>1051</v>
      </c>
      <c r="AT251">
        <v>1652</v>
      </c>
      <c r="AU251">
        <v>1563</v>
      </c>
      <c r="AV251">
        <v>2163</v>
      </c>
      <c r="AW251">
        <v>640</v>
      </c>
      <c r="AX251">
        <v>2452</v>
      </c>
      <c r="AY251">
        <v>889</v>
      </c>
      <c r="AZ251">
        <v>384</v>
      </c>
      <c r="BA251">
        <v>570</v>
      </c>
      <c r="BB251">
        <v>767</v>
      </c>
      <c r="BC251">
        <v>2304</v>
      </c>
      <c r="BD251">
        <v>2251</v>
      </c>
      <c r="BE251">
        <v>1</v>
      </c>
      <c r="BF251" t="s">
        <v>71</v>
      </c>
      <c r="BG251" t="s">
        <v>65</v>
      </c>
      <c r="BH251" t="s">
        <v>260</v>
      </c>
      <c r="BI251" s="4">
        <f xml:space="preserve"> _2025teamgamelogs[[#This Row],[FGA]] + (0.44 * _2025teamgamelogs[[#This Row],[FTA]]) + _2025teamgamelogs[[#This Row],[TOV]] - _2025teamgamelogs[[#This Row],[OREB]]</f>
        <v>94.12</v>
      </c>
      <c r="BJ251" s="3">
        <f>_2025teamgamelogs[[#This Row],[TOV]]/_2025teamgamelogs[[#This Row],[POSSESIONS]]</f>
        <v>0.12749681257968551</v>
      </c>
      <c r="BK251" s="4">
        <f>_2025teamgamelogs[[#This Row],[PTS]]/_2025teamgamelogs[[#This Row],[POSSESIONS]]</f>
        <v>0.99872503187420314</v>
      </c>
      <c r="BL251" s="4">
        <f xml:space="preserve"> 100 * _2025teamgamelogs[[#This Row],[POINTS_PER_POSSESSION]]</f>
        <v>99.872503187420307</v>
      </c>
      <c r="BM251" s="4">
        <f xml:space="preserve"> _2025teamgamelogs[[#This Row],[POSSESIONS]] / (_2025teamgamelogs[[#This Row],[MIN]]/48)</f>
        <v>94.12</v>
      </c>
      <c r="BN251" s="3">
        <f>_2025teamgamelogs[[#This Row],[PTS]] / (2 * (_2025teamgamelogs[[#This Row],[FGA]] + 0.44 * _2025teamgamelogs[[#This Row],[FTA]]))</f>
        <v>0.5047250859106529</v>
      </c>
      <c r="BO251" s="4">
        <f>VLOOKUP(_2025teamgamelogs[[#This Row],[MONTH]], LEAGUE_AVERAGES!$A$2:$B$8, 2, FALSE)</f>
        <v>110.69176807777912</v>
      </c>
      <c r="BP251" s="5">
        <f>VLOOKUP(_2025teamgamelogs[[#This Row],[TEAM_NAME]], LEAGUE_AVERAGES!$A$14:$C$43, 2, FALSE)</f>
        <v>0.4062926829268293</v>
      </c>
      <c r="BQ251" s="5">
        <f>VLOOKUP(_2025teamgamelogs[[#This Row],[TEAM_NAME]], LEAGUE_AVERAGES!$A$14:$C$43, 3, FALSE)</f>
        <v>0.36926829268292688</v>
      </c>
      <c r="BR251" s="5">
        <f>VLOOKUP(_2025teamgamelogs[[#This Row],[TEAM_NAME]], LEAGUE_AVERAGES!$F$14:$H$43, 2, FALSE)</f>
        <v>0.49804878048780482</v>
      </c>
      <c r="BS251" s="5">
        <f>VLOOKUP(_2025teamgamelogs[[#This Row],[TEAM_NAME]], LEAGUE_AVERAGES!$F$14:$H$43, 3, FALSE)</f>
        <v>0.47917073170731711</v>
      </c>
      <c r="BT251" s="5">
        <f>VLOOKUP(_2025teamgamelogs[[#This Row],[TEAM_NAME]], LEAGUE_AVERAGES!$K$14:$M$43, 2, FALSE)</f>
        <v>0.61475494156948829</v>
      </c>
      <c r="BU251" s="5">
        <f>VLOOKUP(_2025teamgamelogs[[#This Row],[TEAM_NAME]], LEAGUE_AVERAGES!$K$14:$M$43, 3, FALSE)</f>
        <v>0.58586037801226176</v>
      </c>
    </row>
    <row r="252" spans="1:73" x14ac:dyDescent="0.2">
      <c r="A252" t="s">
        <v>59</v>
      </c>
      <c r="B252">
        <v>1610612745</v>
      </c>
      <c r="C252" t="s">
        <v>104</v>
      </c>
      <c r="D252" t="s">
        <v>105</v>
      </c>
      <c r="E252">
        <v>22400192</v>
      </c>
      <c r="F252" s="1">
        <v>45604</v>
      </c>
      <c r="G252" t="s">
        <v>364</v>
      </c>
      <c r="H252" t="s">
        <v>70</v>
      </c>
      <c r="I252">
        <v>48</v>
      </c>
      <c r="J252">
        <v>39</v>
      </c>
      <c r="K252">
        <v>90</v>
      </c>
      <c r="L252">
        <v>0.433</v>
      </c>
      <c r="M252">
        <v>11</v>
      </c>
      <c r="N252">
        <v>30</v>
      </c>
      <c r="O252">
        <v>0.36699999999999999</v>
      </c>
      <c r="P252">
        <v>18</v>
      </c>
      <c r="Q252">
        <v>26</v>
      </c>
      <c r="R252">
        <v>0.69199999999999995</v>
      </c>
      <c r="S252">
        <v>14</v>
      </c>
      <c r="T252">
        <v>34</v>
      </c>
      <c r="U252">
        <v>48</v>
      </c>
      <c r="V252">
        <v>19</v>
      </c>
      <c r="W252">
        <v>17</v>
      </c>
      <c r="X252">
        <v>7</v>
      </c>
      <c r="Y252">
        <v>3</v>
      </c>
      <c r="Z252">
        <v>8</v>
      </c>
      <c r="AA252">
        <v>18</v>
      </c>
      <c r="AB252">
        <v>23</v>
      </c>
      <c r="AC252">
        <v>107</v>
      </c>
      <c r="AD252">
        <v>-19</v>
      </c>
      <c r="AE252">
        <v>1</v>
      </c>
      <c r="AF252">
        <v>1231</v>
      </c>
      <c r="AG252">
        <v>1231</v>
      </c>
      <c r="AH252">
        <v>1231</v>
      </c>
      <c r="AI252">
        <v>121</v>
      </c>
      <c r="AJ252">
        <v>1609</v>
      </c>
      <c r="AK252">
        <v>1029</v>
      </c>
      <c r="AL252">
        <v>1796</v>
      </c>
      <c r="AM252">
        <v>1661</v>
      </c>
      <c r="AN252">
        <v>2077</v>
      </c>
      <c r="AO252">
        <v>1129</v>
      </c>
      <c r="AP252">
        <v>889</v>
      </c>
      <c r="AQ252">
        <v>570</v>
      </c>
      <c r="AR252">
        <v>1984</v>
      </c>
      <c r="AS252">
        <v>466</v>
      </c>
      <c r="AT252">
        <v>926</v>
      </c>
      <c r="AU252">
        <v>604</v>
      </c>
      <c r="AV252">
        <v>2257</v>
      </c>
      <c r="AW252">
        <v>1759</v>
      </c>
      <c r="AX252">
        <v>1360</v>
      </c>
      <c r="AY252">
        <v>1712</v>
      </c>
      <c r="AZ252">
        <v>2116</v>
      </c>
      <c r="BA252">
        <v>1018</v>
      </c>
      <c r="BB252">
        <v>300</v>
      </c>
      <c r="BC252">
        <v>1677</v>
      </c>
      <c r="BD252">
        <v>2175</v>
      </c>
      <c r="BE252">
        <v>1</v>
      </c>
      <c r="BF252" t="s">
        <v>71</v>
      </c>
      <c r="BG252" t="s">
        <v>65</v>
      </c>
      <c r="BH252" t="s">
        <v>260</v>
      </c>
      <c r="BI252" s="4">
        <f xml:space="preserve"> _2025teamgamelogs[[#This Row],[FGA]] + (0.44 * _2025teamgamelogs[[#This Row],[FTA]]) + _2025teamgamelogs[[#This Row],[TOV]] - _2025teamgamelogs[[#This Row],[OREB]]</f>
        <v>104.44</v>
      </c>
      <c r="BJ252" s="3">
        <f>_2025teamgamelogs[[#This Row],[TOV]]/_2025teamgamelogs[[#This Row],[POSSESIONS]]</f>
        <v>0.16277288395250863</v>
      </c>
      <c r="BK252" s="4">
        <f>_2025teamgamelogs[[#This Row],[PTS]]/_2025teamgamelogs[[#This Row],[POSSESIONS]]</f>
        <v>1.0245116813481425</v>
      </c>
      <c r="BL252" s="4">
        <f xml:space="preserve"> 100 * _2025teamgamelogs[[#This Row],[POINTS_PER_POSSESSION]]</f>
        <v>102.45116813481425</v>
      </c>
      <c r="BM252" s="4">
        <f xml:space="preserve"> _2025teamgamelogs[[#This Row],[POSSESIONS]] / (_2025teamgamelogs[[#This Row],[MIN]]/48)</f>
        <v>104.44</v>
      </c>
      <c r="BN252" s="3">
        <f>_2025teamgamelogs[[#This Row],[PTS]] / (2 * (_2025teamgamelogs[[#This Row],[FGA]] + 0.44 * _2025teamgamelogs[[#This Row],[FTA]]))</f>
        <v>0.52740536277602523</v>
      </c>
      <c r="BO252" s="4">
        <f>VLOOKUP(_2025teamgamelogs[[#This Row],[MONTH]], LEAGUE_AVERAGES!$A$2:$B$8, 2, FALSE)</f>
        <v>110.69176807777912</v>
      </c>
      <c r="BP252" s="5">
        <f>VLOOKUP(_2025teamgamelogs[[#This Row],[TEAM_NAME]], LEAGUE_AVERAGES!$A$14:$C$43, 2, FALSE)</f>
        <v>0.35034146341463424</v>
      </c>
      <c r="BQ252" s="5">
        <f>VLOOKUP(_2025teamgamelogs[[#This Row],[TEAM_NAME]], LEAGUE_AVERAGES!$A$14:$C$43, 3, FALSE)</f>
        <v>0.35473170731707321</v>
      </c>
      <c r="BR252" s="5">
        <f>VLOOKUP(_2025teamgamelogs[[#This Row],[TEAM_NAME]], LEAGUE_AVERAGES!$F$14:$H$43, 2, FALSE)</f>
        <v>0.45260975609756104</v>
      </c>
      <c r="BS252" s="5">
        <f>VLOOKUP(_2025teamgamelogs[[#This Row],[TEAM_NAME]], LEAGUE_AVERAGES!$F$14:$H$43, 3, FALSE)</f>
        <v>0.45763414634146338</v>
      </c>
      <c r="BT252" s="5">
        <f>VLOOKUP(_2025teamgamelogs[[#This Row],[TEAM_NAME]], LEAGUE_AVERAGES!$K$14:$M$43, 2, FALSE)</f>
        <v>0.55103752047014554</v>
      </c>
      <c r="BU252" s="5">
        <f>VLOOKUP(_2025teamgamelogs[[#This Row],[TEAM_NAME]], LEAGUE_AVERAGES!$K$14:$M$43, 3, FALSE)</f>
        <v>0.55544482411316332</v>
      </c>
    </row>
    <row r="253" spans="1:73" x14ac:dyDescent="0.2">
      <c r="A253" t="s">
        <v>59</v>
      </c>
      <c r="B253">
        <v>1610612737</v>
      </c>
      <c r="C253" t="s">
        <v>92</v>
      </c>
      <c r="D253" t="s">
        <v>93</v>
      </c>
      <c r="E253">
        <v>22400185</v>
      </c>
      <c r="F253" s="1">
        <v>45604</v>
      </c>
      <c r="G253" t="s">
        <v>365</v>
      </c>
      <c r="H253" t="s">
        <v>70</v>
      </c>
      <c r="I253">
        <v>48</v>
      </c>
      <c r="J253">
        <v>44</v>
      </c>
      <c r="K253">
        <v>97</v>
      </c>
      <c r="L253">
        <v>0.45400000000000001</v>
      </c>
      <c r="M253">
        <v>15</v>
      </c>
      <c r="N253">
        <v>36</v>
      </c>
      <c r="O253">
        <v>0.41699999999999998</v>
      </c>
      <c r="P253">
        <v>18</v>
      </c>
      <c r="Q253">
        <v>23</v>
      </c>
      <c r="R253">
        <v>0.78300000000000003</v>
      </c>
      <c r="S253">
        <v>15</v>
      </c>
      <c r="T253">
        <v>29</v>
      </c>
      <c r="U253">
        <v>44</v>
      </c>
      <c r="V253">
        <v>30</v>
      </c>
      <c r="W253">
        <v>18</v>
      </c>
      <c r="X253">
        <v>12</v>
      </c>
      <c r="Y253">
        <v>7</v>
      </c>
      <c r="Z253">
        <v>8</v>
      </c>
      <c r="AA253">
        <v>21</v>
      </c>
      <c r="AB253">
        <v>18</v>
      </c>
      <c r="AC253">
        <v>121</v>
      </c>
      <c r="AD253">
        <v>-1</v>
      </c>
      <c r="AE253">
        <v>1</v>
      </c>
      <c r="AF253">
        <v>1231</v>
      </c>
      <c r="AG253">
        <v>1231</v>
      </c>
      <c r="AH253">
        <v>1231</v>
      </c>
      <c r="AI253">
        <v>121</v>
      </c>
      <c r="AJ253">
        <v>703</v>
      </c>
      <c r="AK253">
        <v>324</v>
      </c>
      <c r="AL253">
        <v>1487</v>
      </c>
      <c r="AM253">
        <v>733</v>
      </c>
      <c r="AN253">
        <v>1366</v>
      </c>
      <c r="AO253">
        <v>565</v>
      </c>
      <c r="AP253">
        <v>889</v>
      </c>
      <c r="AQ253">
        <v>899</v>
      </c>
      <c r="AR253">
        <v>1256</v>
      </c>
      <c r="AS253">
        <v>332</v>
      </c>
      <c r="AT253">
        <v>1807</v>
      </c>
      <c r="AU253">
        <v>1127</v>
      </c>
      <c r="AV253">
        <v>541</v>
      </c>
      <c r="AW253">
        <v>1953</v>
      </c>
      <c r="AX253">
        <v>217</v>
      </c>
      <c r="AY253">
        <v>346</v>
      </c>
      <c r="AZ253">
        <v>2116</v>
      </c>
      <c r="BA253">
        <v>1694</v>
      </c>
      <c r="BB253">
        <v>1204</v>
      </c>
      <c r="BC253">
        <v>672</v>
      </c>
      <c r="BD253">
        <v>1231</v>
      </c>
      <c r="BE253">
        <v>1</v>
      </c>
      <c r="BF253" t="s">
        <v>71</v>
      </c>
      <c r="BG253" t="s">
        <v>65</v>
      </c>
      <c r="BH253" t="s">
        <v>260</v>
      </c>
      <c r="BI253" s="4">
        <f xml:space="preserve"> _2025teamgamelogs[[#This Row],[FGA]] + (0.44 * _2025teamgamelogs[[#This Row],[FTA]]) + _2025teamgamelogs[[#This Row],[TOV]] - _2025teamgamelogs[[#This Row],[OREB]]</f>
        <v>110.12</v>
      </c>
      <c r="BJ253" s="3">
        <f>_2025teamgamelogs[[#This Row],[TOV]]/_2025teamgamelogs[[#This Row],[POSSESIONS]]</f>
        <v>0.16345804576825282</v>
      </c>
      <c r="BK253" s="4">
        <f>_2025teamgamelogs[[#This Row],[PTS]]/_2025teamgamelogs[[#This Row],[POSSESIONS]]</f>
        <v>1.0988013076643661</v>
      </c>
      <c r="BL253" s="4">
        <f xml:space="preserve"> 100 * _2025teamgamelogs[[#This Row],[POINTS_PER_POSSESSION]]</f>
        <v>109.88013076643661</v>
      </c>
      <c r="BM253" s="4">
        <f xml:space="preserve"> _2025teamgamelogs[[#This Row],[POSSESIONS]] / (_2025teamgamelogs[[#This Row],[MIN]]/48)</f>
        <v>110.12</v>
      </c>
      <c r="BN253" s="3">
        <f>_2025teamgamelogs[[#This Row],[PTS]] / (2 * (_2025teamgamelogs[[#This Row],[FGA]] + 0.44 * _2025teamgamelogs[[#This Row],[FTA]]))</f>
        <v>0.56478715459297979</v>
      </c>
      <c r="BO253" s="4">
        <f>VLOOKUP(_2025teamgamelogs[[#This Row],[MONTH]], LEAGUE_AVERAGES!$A$2:$B$8, 2, FALSE)</f>
        <v>110.69176807777912</v>
      </c>
      <c r="BP253" s="5">
        <f>VLOOKUP(_2025teamgamelogs[[#This Row],[TEAM_NAME]], LEAGUE_AVERAGES!$A$14:$C$43, 2, FALSE)</f>
        <v>0.35092500000000004</v>
      </c>
      <c r="BQ253" s="5">
        <f>VLOOKUP(_2025teamgamelogs[[#This Row],[TEAM_NAME]], LEAGUE_AVERAGES!$A$14:$C$43, 3, FALSE)</f>
        <v>0.36290476190476195</v>
      </c>
      <c r="BR253" s="5">
        <f>VLOOKUP(_2025teamgamelogs[[#This Row],[TEAM_NAME]], LEAGUE_AVERAGES!$F$14:$H$43, 2, FALSE)</f>
        <v>0.47670000000000012</v>
      </c>
      <c r="BS253" s="5">
        <f>VLOOKUP(_2025teamgamelogs[[#This Row],[TEAM_NAME]], LEAGUE_AVERAGES!$F$14:$H$43, 3, FALSE)</f>
        <v>0.47069047619047621</v>
      </c>
      <c r="BT253" s="5">
        <f>VLOOKUP(_2025teamgamelogs[[#This Row],[TEAM_NAME]], LEAGUE_AVERAGES!$K$14:$M$43, 2, FALSE)</f>
        <v>0.58493933923263275</v>
      </c>
      <c r="BU253" s="5">
        <f>VLOOKUP(_2025teamgamelogs[[#This Row],[TEAM_NAME]], LEAGUE_AVERAGES!$K$14:$M$43, 3, FALSE)</f>
        <v>0.57722862424766153</v>
      </c>
    </row>
    <row r="254" spans="1:73" x14ac:dyDescent="0.2">
      <c r="A254" t="s">
        <v>59</v>
      </c>
      <c r="B254">
        <v>1610612746</v>
      </c>
      <c r="C254" t="s">
        <v>131</v>
      </c>
      <c r="D254" t="s">
        <v>132</v>
      </c>
      <c r="E254">
        <v>22400196</v>
      </c>
      <c r="F254" s="1">
        <v>45604</v>
      </c>
      <c r="G254" t="s">
        <v>366</v>
      </c>
      <c r="H254" t="s">
        <v>63</v>
      </c>
      <c r="I254">
        <v>48</v>
      </c>
      <c r="J254">
        <v>36</v>
      </c>
      <c r="K254">
        <v>81</v>
      </c>
      <c r="L254">
        <v>0.44400000000000001</v>
      </c>
      <c r="M254">
        <v>14</v>
      </c>
      <c r="N254">
        <v>30</v>
      </c>
      <c r="O254">
        <v>0.46700000000000003</v>
      </c>
      <c r="P254">
        <v>21</v>
      </c>
      <c r="Q254">
        <v>23</v>
      </c>
      <c r="R254">
        <v>0.91300000000000003</v>
      </c>
      <c r="S254">
        <v>12</v>
      </c>
      <c r="T254">
        <v>36</v>
      </c>
      <c r="U254">
        <v>48</v>
      </c>
      <c r="V254">
        <v>20</v>
      </c>
      <c r="W254">
        <v>21</v>
      </c>
      <c r="X254">
        <v>7</v>
      </c>
      <c r="Y254">
        <v>2</v>
      </c>
      <c r="Z254">
        <v>3</v>
      </c>
      <c r="AA254">
        <v>21</v>
      </c>
      <c r="AB254">
        <v>19</v>
      </c>
      <c r="AC254">
        <v>107</v>
      </c>
      <c r="AD254">
        <v>9</v>
      </c>
      <c r="AE254">
        <v>1</v>
      </c>
      <c r="AF254">
        <v>1</v>
      </c>
      <c r="AG254">
        <v>1</v>
      </c>
      <c r="AH254">
        <v>1</v>
      </c>
      <c r="AI254">
        <v>121</v>
      </c>
      <c r="AJ254">
        <v>2070</v>
      </c>
      <c r="AK254">
        <v>2117</v>
      </c>
      <c r="AL254">
        <v>1631</v>
      </c>
      <c r="AM254">
        <v>934</v>
      </c>
      <c r="AN254">
        <v>2077</v>
      </c>
      <c r="AO254">
        <v>221</v>
      </c>
      <c r="AP254">
        <v>506</v>
      </c>
      <c r="AQ254">
        <v>899</v>
      </c>
      <c r="AR254">
        <v>199</v>
      </c>
      <c r="AS254">
        <v>848</v>
      </c>
      <c r="AT254">
        <v>640</v>
      </c>
      <c r="AU254">
        <v>604</v>
      </c>
      <c r="AV254">
        <v>2163</v>
      </c>
      <c r="AW254">
        <v>2289</v>
      </c>
      <c r="AX254">
        <v>1360</v>
      </c>
      <c r="AY254">
        <v>2078</v>
      </c>
      <c r="AZ254">
        <v>384</v>
      </c>
      <c r="BA254">
        <v>1694</v>
      </c>
      <c r="BB254">
        <v>971</v>
      </c>
      <c r="BC254">
        <v>1677</v>
      </c>
      <c r="BD254">
        <v>672</v>
      </c>
      <c r="BE254">
        <v>1</v>
      </c>
      <c r="BF254" t="s">
        <v>71</v>
      </c>
      <c r="BG254" t="s">
        <v>65</v>
      </c>
      <c r="BH254" t="s">
        <v>260</v>
      </c>
      <c r="BI254" s="4">
        <f xml:space="preserve"> _2025teamgamelogs[[#This Row],[FGA]] + (0.44 * _2025teamgamelogs[[#This Row],[FTA]]) + _2025teamgamelogs[[#This Row],[TOV]] - _2025teamgamelogs[[#This Row],[OREB]]</f>
        <v>100.12</v>
      </c>
      <c r="BJ254" s="3">
        <f>_2025teamgamelogs[[#This Row],[TOV]]/_2025teamgamelogs[[#This Row],[POSSESIONS]]</f>
        <v>0.20974830203755493</v>
      </c>
      <c r="BK254" s="4">
        <f>_2025teamgamelogs[[#This Row],[PTS]]/_2025teamgamelogs[[#This Row],[POSSESIONS]]</f>
        <v>1.0687175389532559</v>
      </c>
      <c r="BL254" s="4">
        <f xml:space="preserve"> 100 * _2025teamgamelogs[[#This Row],[POINTS_PER_POSSESSION]]</f>
        <v>106.8717538953256</v>
      </c>
      <c r="BM254" s="4">
        <f xml:space="preserve"> _2025teamgamelogs[[#This Row],[POSSESIONS]] / (_2025teamgamelogs[[#This Row],[MIN]]/48)</f>
        <v>100.12</v>
      </c>
      <c r="BN254" s="3">
        <f>_2025teamgamelogs[[#This Row],[PTS]] / (2 * (_2025teamgamelogs[[#This Row],[FGA]] + 0.44 * _2025teamgamelogs[[#This Row],[FTA]]))</f>
        <v>0.58713784021071114</v>
      </c>
      <c r="BO254" s="4">
        <f>VLOOKUP(_2025teamgamelogs[[#This Row],[MONTH]], LEAGUE_AVERAGES!$A$2:$B$8, 2, FALSE)</f>
        <v>110.69176807777912</v>
      </c>
      <c r="BP254" s="5">
        <f>VLOOKUP(_2025teamgamelogs[[#This Row],[TEAM_NAME]], LEAGUE_AVERAGES!$A$14:$C$43, 2, FALSE)</f>
        <v>0.38978048780487806</v>
      </c>
      <c r="BQ254" s="5">
        <f>VLOOKUP(_2025teamgamelogs[[#This Row],[TEAM_NAME]], LEAGUE_AVERAGES!$A$14:$C$43, 3, FALSE)</f>
        <v>0.36475609756097566</v>
      </c>
      <c r="BR254" s="5">
        <f>VLOOKUP(_2025teamgamelogs[[#This Row],[TEAM_NAME]], LEAGUE_AVERAGES!$F$14:$H$43, 2, FALSE)</f>
        <v>0.49036585365853652</v>
      </c>
      <c r="BS254" s="5">
        <f>VLOOKUP(_2025teamgamelogs[[#This Row],[TEAM_NAME]], LEAGUE_AVERAGES!$F$14:$H$43, 3, FALSE)</f>
        <v>0.47582926829268285</v>
      </c>
      <c r="BT254" s="5">
        <f>VLOOKUP(_2025teamgamelogs[[#This Row],[TEAM_NAME]], LEAGUE_AVERAGES!$K$14:$M$43, 2, FALSE)</f>
        <v>0.59895938905835644</v>
      </c>
      <c r="BU254" s="5">
        <f>VLOOKUP(_2025teamgamelogs[[#This Row],[TEAM_NAME]], LEAGUE_AVERAGES!$K$14:$M$43, 3, FALSE)</f>
        <v>0.58126724036545818</v>
      </c>
    </row>
    <row r="255" spans="1:73" x14ac:dyDescent="0.2">
      <c r="A255" t="s">
        <v>59</v>
      </c>
      <c r="B255">
        <v>1610612747</v>
      </c>
      <c r="C255" t="s">
        <v>60</v>
      </c>
      <c r="D255" t="s">
        <v>61</v>
      </c>
      <c r="E255">
        <v>22400195</v>
      </c>
      <c r="F255" s="1">
        <v>45604</v>
      </c>
      <c r="G255" t="s">
        <v>367</v>
      </c>
      <c r="H255" t="s">
        <v>63</v>
      </c>
      <c r="I255">
        <v>48</v>
      </c>
      <c r="J255">
        <v>44</v>
      </c>
      <c r="K255">
        <v>85</v>
      </c>
      <c r="L255">
        <v>0.51800000000000002</v>
      </c>
      <c r="M255">
        <v>16</v>
      </c>
      <c r="N255">
        <v>35</v>
      </c>
      <c r="O255">
        <v>0.45700000000000002</v>
      </c>
      <c r="P255">
        <v>12</v>
      </c>
      <c r="Q255">
        <v>14</v>
      </c>
      <c r="R255">
        <v>0.85699999999999998</v>
      </c>
      <c r="S255">
        <v>5</v>
      </c>
      <c r="T255">
        <v>40</v>
      </c>
      <c r="U255">
        <v>45</v>
      </c>
      <c r="V255">
        <v>28</v>
      </c>
      <c r="W255">
        <v>13</v>
      </c>
      <c r="X255">
        <v>1</v>
      </c>
      <c r="Y255">
        <v>13</v>
      </c>
      <c r="Z255">
        <v>4</v>
      </c>
      <c r="AA255">
        <v>17</v>
      </c>
      <c r="AB255">
        <v>14</v>
      </c>
      <c r="AC255">
        <v>116</v>
      </c>
      <c r="AD255">
        <v>10</v>
      </c>
      <c r="AE255">
        <v>1</v>
      </c>
      <c r="AF255">
        <v>1</v>
      </c>
      <c r="AG255">
        <v>1</v>
      </c>
      <c r="AH255">
        <v>1</v>
      </c>
      <c r="AI255">
        <v>121</v>
      </c>
      <c r="AJ255">
        <v>703</v>
      </c>
      <c r="AK255">
        <v>1709</v>
      </c>
      <c r="AL255">
        <v>433</v>
      </c>
      <c r="AM255">
        <v>567</v>
      </c>
      <c r="AN255">
        <v>1495</v>
      </c>
      <c r="AO255">
        <v>281</v>
      </c>
      <c r="AP255">
        <v>1889</v>
      </c>
      <c r="AQ255">
        <v>2113</v>
      </c>
      <c r="AR255">
        <v>515</v>
      </c>
      <c r="AS255">
        <v>2299</v>
      </c>
      <c r="AT255">
        <v>210</v>
      </c>
      <c r="AU255">
        <v>976</v>
      </c>
      <c r="AV255">
        <v>840</v>
      </c>
      <c r="AW255">
        <v>850</v>
      </c>
      <c r="AX255">
        <v>2452</v>
      </c>
      <c r="AY255">
        <v>7</v>
      </c>
      <c r="AZ255">
        <v>750</v>
      </c>
      <c r="BA255">
        <v>792</v>
      </c>
      <c r="BB255">
        <v>2064</v>
      </c>
      <c r="BC255">
        <v>1025</v>
      </c>
      <c r="BD255">
        <v>614</v>
      </c>
      <c r="BE255">
        <v>1</v>
      </c>
      <c r="BF255" t="s">
        <v>64</v>
      </c>
      <c r="BG255" t="s">
        <v>65</v>
      </c>
      <c r="BH255" t="s">
        <v>260</v>
      </c>
      <c r="BI255" s="4">
        <f xml:space="preserve"> _2025teamgamelogs[[#This Row],[FGA]] + (0.44 * _2025teamgamelogs[[#This Row],[FTA]]) + _2025teamgamelogs[[#This Row],[TOV]] - _2025teamgamelogs[[#This Row],[OREB]]</f>
        <v>99.16</v>
      </c>
      <c r="BJ255" s="3">
        <f>_2025teamgamelogs[[#This Row],[TOV]]/_2025teamgamelogs[[#This Row],[POSSESIONS]]</f>
        <v>0.13110125050423557</v>
      </c>
      <c r="BK255" s="4">
        <f>_2025teamgamelogs[[#This Row],[PTS]]/_2025teamgamelogs[[#This Row],[POSSESIONS]]</f>
        <v>1.1698265429608714</v>
      </c>
      <c r="BL255" s="4">
        <f xml:space="preserve"> 100 * _2025teamgamelogs[[#This Row],[POINTS_PER_POSSESSION]]</f>
        <v>116.98265429608713</v>
      </c>
      <c r="BM255" s="4">
        <f xml:space="preserve"> _2025teamgamelogs[[#This Row],[POSSESIONS]] / (_2025teamgamelogs[[#This Row],[MIN]]/48)</f>
        <v>99.16</v>
      </c>
      <c r="BN255" s="3">
        <f>_2025teamgamelogs[[#This Row],[PTS]] / (2 * (_2025teamgamelogs[[#This Row],[FGA]] + 0.44 * _2025teamgamelogs[[#This Row],[FTA]]))</f>
        <v>0.63624396665204042</v>
      </c>
      <c r="BO255" s="4">
        <f>VLOOKUP(_2025teamgamelogs[[#This Row],[MONTH]], LEAGUE_AVERAGES!$A$2:$B$8, 2, FALSE)</f>
        <v>110.69176807777912</v>
      </c>
      <c r="BP255" s="5">
        <f>VLOOKUP(_2025teamgamelogs[[#This Row],[TEAM_NAME]], LEAGUE_AVERAGES!$A$14:$C$43, 2, FALSE)</f>
        <v>0.37419512195121946</v>
      </c>
      <c r="BQ255" s="5">
        <f>VLOOKUP(_2025teamgamelogs[[#This Row],[TEAM_NAME]], LEAGUE_AVERAGES!$A$14:$C$43, 3, FALSE)</f>
        <v>0.35536585365853657</v>
      </c>
      <c r="BR255" s="5">
        <f>VLOOKUP(_2025teamgamelogs[[#This Row],[TEAM_NAME]], LEAGUE_AVERAGES!$F$14:$H$43, 2, FALSE)</f>
        <v>0.48560975609756091</v>
      </c>
      <c r="BS255" s="5">
        <f>VLOOKUP(_2025teamgamelogs[[#This Row],[TEAM_NAME]], LEAGUE_AVERAGES!$F$14:$H$43, 3, FALSE)</f>
        <v>0.47373170731707315</v>
      </c>
      <c r="BT255" s="5">
        <f>VLOOKUP(_2025teamgamelogs[[#This Row],[TEAM_NAME]], LEAGUE_AVERAGES!$K$14:$M$43, 2, FALSE)</f>
        <v>0.60200661119778875</v>
      </c>
      <c r="BU255" s="5">
        <f>VLOOKUP(_2025teamgamelogs[[#This Row],[TEAM_NAME]], LEAGUE_AVERAGES!$K$14:$M$43, 3, FALSE)</f>
        <v>0.58416138772693449</v>
      </c>
    </row>
    <row r="256" spans="1:73" x14ac:dyDescent="0.2">
      <c r="A256" t="s">
        <v>59</v>
      </c>
      <c r="B256">
        <v>1610612755</v>
      </c>
      <c r="C256" t="s">
        <v>134</v>
      </c>
      <c r="D256" t="s">
        <v>135</v>
      </c>
      <c r="E256">
        <v>22400195</v>
      </c>
      <c r="F256" s="1">
        <v>45604</v>
      </c>
      <c r="G256" t="s">
        <v>368</v>
      </c>
      <c r="H256" t="s">
        <v>70</v>
      </c>
      <c r="I256">
        <v>48</v>
      </c>
      <c r="J256">
        <v>39</v>
      </c>
      <c r="K256">
        <v>96</v>
      </c>
      <c r="L256">
        <v>0.40600000000000003</v>
      </c>
      <c r="M256">
        <v>13</v>
      </c>
      <c r="N256">
        <v>39</v>
      </c>
      <c r="O256">
        <v>0.33300000000000002</v>
      </c>
      <c r="P256">
        <v>15</v>
      </c>
      <c r="Q256">
        <v>23</v>
      </c>
      <c r="R256">
        <v>0.65200000000000002</v>
      </c>
      <c r="S256">
        <v>13</v>
      </c>
      <c r="T256">
        <v>31</v>
      </c>
      <c r="U256">
        <v>44</v>
      </c>
      <c r="V256">
        <v>28</v>
      </c>
      <c r="W256">
        <v>8</v>
      </c>
      <c r="X256">
        <v>6</v>
      </c>
      <c r="Y256">
        <v>4</v>
      </c>
      <c r="Z256">
        <v>13</v>
      </c>
      <c r="AA256">
        <v>14</v>
      </c>
      <c r="AB256">
        <v>17</v>
      </c>
      <c r="AC256">
        <v>106</v>
      </c>
      <c r="AD256">
        <v>-10</v>
      </c>
      <c r="AE256">
        <v>1</v>
      </c>
      <c r="AF256">
        <v>1231</v>
      </c>
      <c r="AG256">
        <v>1231</v>
      </c>
      <c r="AH256">
        <v>1231</v>
      </c>
      <c r="AI256">
        <v>121</v>
      </c>
      <c r="AJ256">
        <v>1609</v>
      </c>
      <c r="AK256">
        <v>392</v>
      </c>
      <c r="AL256">
        <v>2143</v>
      </c>
      <c r="AM256">
        <v>1171</v>
      </c>
      <c r="AN256">
        <v>933</v>
      </c>
      <c r="AO256">
        <v>1468</v>
      </c>
      <c r="AP256">
        <v>1416</v>
      </c>
      <c r="AQ256">
        <v>899</v>
      </c>
      <c r="AR256">
        <v>2193</v>
      </c>
      <c r="AS256">
        <v>652</v>
      </c>
      <c r="AT256">
        <v>1488</v>
      </c>
      <c r="AU256">
        <v>1127</v>
      </c>
      <c r="AV256">
        <v>840</v>
      </c>
      <c r="AW256">
        <v>78</v>
      </c>
      <c r="AX256">
        <v>1702</v>
      </c>
      <c r="AY256">
        <v>1274</v>
      </c>
      <c r="AZ256">
        <v>2444</v>
      </c>
      <c r="BA256">
        <v>260</v>
      </c>
      <c r="BB256">
        <v>1444</v>
      </c>
      <c r="BC256">
        <v>1723</v>
      </c>
      <c r="BD256">
        <v>1790</v>
      </c>
      <c r="BE256">
        <v>1</v>
      </c>
      <c r="BF256" t="s">
        <v>71</v>
      </c>
      <c r="BG256" t="s">
        <v>65</v>
      </c>
      <c r="BH256" t="s">
        <v>260</v>
      </c>
      <c r="BI256" s="4">
        <f xml:space="preserve"> _2025teamgamelogs[[#This Row],[FGA]] + (0.44 * _2025teamgamelogs[[#This Row],[FTA]]) + _2025teamgamelogs[[#This Row],[TOV]] - _2025teamgamelogs[[#This Row],[OREB]]</f>
        <v>101.12</v>
      </c>
      <c r="BJ256" s="3">
        <f>_2025teamgamelogs[[#This Row],[TOV]]/_2025teamgamelogs[[#This Row],[POSSESIONS]]</f>
        <v>7.9113924050632903E-2</v>
      </c>
      <c r="BK256" s="4">
        <f>_2025teamgamelogs[[#This Row],[PTS]]/_2025teamgamelogs[[#This Row],[POSSESIONS]]</f>
        <v>1.048259493670886</v>
      </c>
      <c r="BL256" s="4">
        <f xml:space="preserve"> 100 * _2025teamgamelogs[[#This Row],[POINTS_PER_POSSESSION]]</f>
        <v>104.8259493670886</v>
      </c>
      <c r="BM256" s="4">
        <f xml:space="preserve"> _2025teamgamelogs[[#This Row],[POSSESIONS]] / (_2025teamgamelogs[[#This Row],[MIN]]/48)</f>
        <v>101.12</v>
      </c>
      <c r="BN256" s="3">
        <f>_2025teamgamelogs[[#This Row],[PTS]] / (2 * (_2025teamgamelogs[[#This Row],[FGA]] + 0.44 * _2025teamgamelogs[[#This Row],[FTA]]))</f>
        <v>0.49943460233697701</v>
      </c>
      <c r="BO256" s="4">
        <f>VLOOKUP(_2025teamgamelogs[[#This Row],[MONTH]], LEAGUE_AVERAGES!$A$2:$B$8, 2, FALSE)</f>
        <v>110.69176807777912</v>
      </c>
      <c r="BP256" s="5">
        <f>VLOOKUP(_2025teamgamelogs[[#This Row],[TEAM_NAME]], LEAGUE_AVERAGES!$A$14:$C$43, 2, FALSE)</f>
        <v>0.34129268292682929</v>
      </c>
      <c r="BQ256" s="5">
        <f>VLOOKUP(_2025teamgamelogs[[#This Row],[TEAM_NAME]], LEAGUE_AVERAGES!$A$14:$C$43, 3, FALSE)</f>
        <v>0.34026829268292691</v>
      </c>
      <c r="BR256" s="5">
        <f>VLOOKUP(_2025teamgamelogs[[#This Row],[TEAM_NAME]], LEAGUE_AVERAGES!$F$14:$H$43, 2, FALSE)</f>
        <v>0.45178048780487812</v>
      </c>
      <c r="BS256" s="5">
        <f>VLOOKUP(_2025teamgamelogs[[#This Row],[TEAM_NAME]], LEAGUE_AVERAGES!$F$14:$H$43, 3, FALSE)</f>
        <v>0.45797560975609758</v>
      </c>
      <c r="BT256" s="5">
        <f>VLOOKUP(_2025teamgamelogs[[#This Row],[TEAM_NAME]], LEAGUE_AVERAGES!$K$14:$M$43, 2, FALSE)</f>
        <v>0.55774018976963147</v>
      </c>
      <c r="BU256" s="5">
        <f>VLOOKUP(_2025teamgamelogs[[#This Row],[TEAM_NAME]], LEAGUE_AVERAGES!$K$14:$M$43, 3, FALSE)</f>
        <v>0.57066794818423772</v>
      </c>
    </row>
    <row r="257" spans="1:73" x14ac:dyDescent="0.2">
      <c r="A257" t="s">
        <v>59</v>
      </c>
      <c r="B257">
        <v>1610612742</v>
      </c>
      <c r="C257" t="s">
        <v>154</v>
      </c>
      <c r="D257" t="s">
        <v>155</v>
      </c>
      <c r="E257">
        <v>22400190</v>
      </c>
      <c r="F257" s="1">
        <v>45604</v>
      </c>
      <c r="G257" t="s">
        <v>369</v>
      </c>
      <c r="H257" t="s">
        <v>70</v>
      </c>
      <c r="I257">
        <v>48</v>
      </c>
      <c r="J257">
        <v>41</v>
      </c>
      <c r="K257">
        <v>80</v>
      </c>
      <c r="L257">
        <v>0.51300000000000001</v>
      </c>
      <c r="M257">
        <v>11</v>
      </c>
      <c r="N257">
        <v>33</v>
      </c>
      <c r="O257">
        <v>0.33300000000000002</v>
      </c>
      <c r="P257">
        <v>20</v>
      </c>
      <c r="Q257">
        <v>22</v>
      </c>
      <c r="R257">
        <v>0.90900000000000003</v>
      </c>
      <c r="S257">
        <v>8</v>
      </c>
      <c r="T257">
        <v>31</v>
      </c>
      <c r="U257">
        <v>39</v>
      </c>
      <c r="V257">
        <v>18</v>
      </c>
      <c r="W257">
        <v>11</v>
      </c>
      <c r="X257">
        <v>5</v>
      </c>
      <c r="Y257">
        <v>1</v>
      </c>
      <c r="Z257">
        <v>2</v>
      </c>
      <c r="AA257">
        <v>22</v>
      </c>
      <c r="AB257">
        <v>18</v>
      </c>
      <c r="AC257">
        <v>113</v>
      </c>
      <c r="AD257">
        <v>-1</v>
      </c>
      <c r="AE257">
        <v>1</v>
      </c>
      <c r="AF257">
        <v>1231</v>
      </c>
      <c r="AG257">
        <v>1231</v>
      </c>
      <c r="AH257">
        <v>1231</v>
      </c>
      <c r="AI257">
        <v>121</v>
      </c>
      <c r="AJ257">
        <v>1234</v>
      </c>
      <c r="AK257">
        <v>2190</v>
      </c>
      <c r="AL257">
        <v>493</v>
      </c>
      <c r="AM257">
        <v>1661</v>
      </c>
      <c r="AN257">
        <v>1749</v>
      </c>
      <c r="AO257">
        <v>1468</v>
      </c>
      <c r="AP257">
        <v>623</v>
      </c>
      <c r="AQ257">
        <v>1008</v>
      </c>
      <c r="AR257">
        <v>208</v>
      </c>
      <c r="AS257">
        <v>1800</v>
      </c>
      <c r="AT257">
        <v>1488</v>
      </c>
      <c r="AU257">
        <v>1833</v>
      </c>
      <c r="AV257">
        <v>2327</v>
      </c>
      <c r="AW257">
        <v>429</v>
      </c>
      <c r="AX257">
        <v>1998</v>
      </c>
      <c r="AY257">
        <v>2304</v>
      </c>
      <c r="AZ257">
        <v>158</v>
      </c>
      <c r="BA257">
        <v>1887</v>
      </c>
      <c r="BB257">
        <v>1204</v>
      </c>
      <c r="BC257">
        <v>1250</v>
      </c>
      <c r="BD257">
        <v>1231</v>
      </c>
      <c r="BE257">
        <v>1</v>
      </c>
      <c r="BF257" t="s">
        <v>64</v>
      </c>
      <c r="BG257" t="s">
        <v>65</v>
      </c>
      <c r="BH257" t="s">
        <v>260</v>
      </c>
      <c r="BI257" s="4">
        <f xml:space="preserve"> _2025teamgamelogs[[#This Row],[FGA]] + (0.44 * _2025teamgamelogs[[#This Row],[FTA]]) + _2025teamgamelogs[[#This Row],[TOV]] - _2025teamgamelogs[[#This Row],[OREB]]</f>
        <v>92.68</v>
      </c>
      <c r="BJ257" s="3">
        <f>_2025teamgamelogs[[#This Row],[TOV]]/_2025teamgamelogs[[#This Row],[POSSESIONS]]</f>
        <v>0.11868795856711263</v>
      </c>
      <c r="BK257" s="4">
        <f>_2025teamgamelogs[[#This Row],[PTS]]/_2025teamgamelogs[[#This Row],[POSSESIONS]]</f>
        <v>1.2192490289167026</v>
      </c>
      <c r="BL257" s="4">
        <f xml:space="preserve"> 100 * _2025teamgamelogs[[#This Row],[POINTS_PER_POSSESSION]]</f>
        <v>121.92490289167026</v>
      </c>
      <c r="BM257" s="4">
        <f xml:space="preserve"> _2025teamgamelogs[[#This Row],[POSSESIONS]] / (_2025teamgamelogs[[#This Row],[MIN]]/48)</f>
        <v>92.68</v>
      </c>
      <c r="BN257" s="3">
        <f>_2025teamgamelogs[[#This Row],[PTS]] / (2 * (_2025teamgamelogs[[#This Row],[FGA]] + 0.44 * _2025teamgamelogs[[#This Row],[FTA]]))</f>
        <v>0.63001784121320248</v>
      </c>
      <c r="BO257" s="4">
        <f>VLOOKUP(_2025teamgamelogs[[#This Row],[MONTH]], LEAGUE_AVERAGES!$A$2:$B$8, 2, FALSE)</f>
        <v>110.69176807777912</v>
      </c>
      <c r="BP257" s="5">
        <f>VLOOKUP(_2025teamgamelogs[[#This Row],[TEAM_NAME]], LEAGUE_AVERAGES!$A$14:$C$43, 2, FALSE)</f>
        <v>0.362375</v>
      </c>
      <c r="BQ257" s="5">
        <f>VLOOKUP(_2025teamgamelogs[[#This Row],[TEAM_NAME]], LEAGUE_AVERAGES!$A$14:$C$43, 3, FALSE)</f>
        <v>0.36252380952380958</v>
      </c>
      <c r="BR257" s="5">
        <f>VLOOKUP(_2025teamgamelogs[[#This Row],[TEAM_NAME]], LEAGUE_AVERAGES!$F$14:$H$43, 2, FALSE)</f>
        <v>0.47777500000000001</v>
      </c>
      <c r="BS257" s="5">
        <f>VLOOKUP(_2025teamgamelogs[[#This Row],[TEAM_NAME]], LEAGUE_AVERAGES!$F$14:$H$43, 3, FALSE)</f>
        <v>0.48176190476190472</v>
      </c>
      <c r="BT257" s="5">
        <f>VLOOKUP(_2025teamgamelogs[[#This Row],[TEAM_NAME]], LEAGUE_AVERAGES!$K$14:$M$43, 2, FALSE)</f>
        <v>0.58283558931438928</v>
      </c>
      <c r="BU257" s="5">
        <f>VLOOKUP(_2025teamgamelogs[[#This Row],[TEAM_NAME]], LEAGUE_AVERAGES!$K$14:$M$43, 3, FALSE)</f>
        <v>0.5856179003364903</v>
      </c>
    </row>
    <row r="258" spans="1:73" x14ac:dyDescent="0.2">
      <c r="A258" t="s">
        <v>59</v>
      </c>
      <c r="B258">
        <v>1610612748</v>
      </c>
      <c r="C258" t="s">
        <v>101</v>
      </c>
      <c r="D258" t="s">
        <v>102</v>
      </c>
      <c r="E258">
        <v>22400194</v>
      </c>
      <c r="F258" s="1">
        <v>45604</v>
      </c>
      <c r="G258" t="s">
        <v>370</v>
      </c>
      <c r="H258" t="s">
        <v>70</v>
      </c>
      <c r="I258">
        <v>48</v>
      </c>
      <c r="J258">
        <v>46</v>
      </c>
      <c r="K258">
        <v>94</v>
      </c>
      <c r="L258">
        <v>0.48899999999999999</v>
      </c>
      <c r="M258">
        <v>20</v>
      </c>
      <c r="N258">
        <v>43</v>
      </c>
      <c r="O258">
        <v>0.46500000000000002</v>
      </c>
      <c r="P258">
        <v>10</v>
      </c>
      <c r="Q258">
        <v>13</v>
      </c>
      <c r="R258">
        <v>0.76900000000000002</v>
      </c>
      <c r="S258">
        <v>9</v>
      </c>
      <c r="T258">
        <v>24</v>
      </c>
      <c r="U258">
        <v>33</v>
      </c>
      <c r="V258">
        <v>33</v>
      </c>
      <c r="W258">
        <v>14</v>
      </c>
      <c r="X258">
        <v>11</v>
      </c>
      <c r="Y258">
        <v>1</v>
      </c>
      <c r="Z258">
        <v>5</v>
      </c>
      <c r="AA258">
        <v>19</v>
      </c>
      <c r="AB258">
        <v>13</v>
      </c>
      <c r="AC258">
        <v>122</v>
      </c>
      <c r="AD258">
        <v>-13</v>
      </c>
      <c r="AE258">
        <v>1</v>
      </c>
      <c r="AF258">
        <v>1231</v>
      </c>
      <c r="AG258">
        <v>1231</v>
      </c>
      <c r="AH258">
        <v>1231</v>
      </c>
      <c r="AI258">
        <v>121</v>
      </c>
      <c r="AJ258">
        <v>437</v>
      </c>
      <c r="AK258">
        <v>570</v>
      </c>
      <c r="AL258">
        <v>825</v>
      </c>
      <c r="AM258">
        <v>114</v>
      </c>
      <c r="AN258">
        <v>471</v>
      </c>
      <c r="AO258">
        <v>232</v>
      </c>
      <c r="AP258">
        <v>2148</v>
      </c>
      <c r="AQ258">
        <v>2188</v>
      </c>
      <c r="AR258">
        <v>1388</v>
      </c>
      <c r="AS258">
        <v>1566</v>
      </c>
      <c r="AT258">
        <v>2333</v>
      </c>
      <c r="AU258">
        <v>2337</v>
      </c>
      <c r="AV258">
        <v>240</v>
      </c>
      <c r="AW258">
        <v>1092</v>
      </c>
      <c r="AX258">
        <v>346</v>
      </c>
      <c r="AY258">
        <v>2304</v>
      </c>
      <c r="AZ258">
        <v>1188</v>
      </c>
      <c r="BA258">
        <v>1258</v>
      </c>
      <c r="BB258">
        <v>2202</v>
      </c>
      <c r="BC258">
        <v>609</v>
      </c>
      <c r="BD258">
        <v>1945</v>
      </c>
      <c r="BE258">
        <v>1</v>
      </c>
      <c r="BF258" t="s">
        <v>71</v>
      </c>
      <c r="BG258" t="s">
        <v>65</v>
      </c>
      <c r="BH258" t="s">
        <v>260</v>
      </c>
      <c r="BI258" s="4">
        <f xml:space="preserve"> _2025teamgamelogs[[#This Row],[FGA]] + (0.44 * _2025teamgamelogs[[#This Row],[FTA]]) + _2025teamgamelogs[[#This Row],[TOV]] - _2025teamgamelogs[[#This Row],[OREB]]</f>
        <v>104.72</v>
      </c>
      <c r="BJ258" s="3">
        <f>_2025teamgamelogs[[#This Row],[TOV]]/_2025teamgamelogs[[#This Row],[POSSESIONS]]</f>
        <v>0.13368983957219252</v>
      </c>
      <c r="BK258" s="4">
        <f>_2025teamgamelogs[[#This Row],[PTS]]/_2025teamgamelogs[[#This Row],[POSSESIONS]]</f>
        <v>1.1650114591291063</v>
      </c>
      <c r="BL258" s="4">
        <f xml:space="preserve"> 100 * _2025teamgamelogs[[#This Row],[POINTS_PER_POSSESSION]]</f>
        <v>116.50114591291063</v>
      </c>
      <c r="BM258" s="4">
        <f xml:space="preserve"> _2025teamgamelogs[[#This Row],[POSSESIONS]] / (_2025teamgamelogs[[#This Row],[MIN]]/48)</f>
        <v>104.72</v>
      </c>
      <c r="BN258" s="3">
        <f>_2025teamgamelogs[[#This Row],[PTS]] / (2 * (_2025teamgamelogs[[#This Row],[FGA]] + 0.44 * _2025teamgamelogs[[#This Row],[FTA]]))</f>
        <v>0.61171279582831928</v>
      </c>
      <c r="BO258" s="4">
        <f>VLOOKUP(_2025teamgamelogs[[#This Row],[MONTH]], LEAGUE_AVERAGES!$A$2:$B$8, 2, FALSE)</f>
        <v>110.69176807777912</v>
      </c>
      <c r="BP258" s="5">
        <f>VLOOKUP(_2025teamgamelogs[[#This Row],[TEAM_NAME]], LEAGUE_AVERAGES!$A$14:$C$43, 2, FALSE)</f>
        <v>0.38887804878048787</v>
      </c>
      <c r="BQ258" s="5">
        <f>VLOOKUP(_2025teamgamelogs[[#This Row],[TEAM_NAME]], LEAGUE_AVERAGES!$A$14:$C$43, 3, FALSE)</f>
        <v>0.35180487804878063</v>
      </c>
      <c r="BR258" s="5">
        <f>VLOOKUP(_2025teamgamelogs[[#This Row],[TEAM_NAME]], LEAGUE_AVERAGES!$F$14:$H$43, 2, FALSE)</f>
        <v>0.48178048780487814</v>
      </c>
      <c r="BS258" s="5">
        <f>VLOOKUP(_2025teamgamelogs[[#This Row],[TEAM_NAME]], LEAGUE_AVERAGES!$F$14:$H$43, 3, FALSE)</f>
        <v>0.44997560975609752</v>
      </c>
      <c r="BT258" s="5">
        <f>VLOOKUP(_2025teamgamelogs[[#This Row],[TEAM_NAME]], LEAGUE_AVERAGES!$K$14:$M$43, 2, FALSE)</f>
        <v>0.59307433364150897</v>
      </c>
      <c r="BU258" s="5">
        <f>VLOOKUP(_2025teamgamelogs[[#This Row],[TEAM_NAME]], LEAGUE_AVERAGES!$K$14:$M$43, 3, FALSE)</f>
        <v>0.56311679796954139</v>
      </c>
    </row>
    <row r="259" spans="1:73" x14ac:dyDescent="0.2">
      <c r="A259" t="s">
        <v>59</v>
      </c>
      <c r="B259">
        <v>1610612756</v>
      </c>
      <c r="C259" t="s">
        <v>80</v>
      </c>
      <c r="D259" t="s">
        <v>81</v>
      </c>
      <c r="E259">
        <v>22400190</v>
      </c>
      <c r="F259" s="1">
        <v>45604</v>
      </c>
      <c r="G259" t="s">
        <v>371</v>
      </c>
      <c r="H259" t="s">
        <v>63</v>
      </c>
      <c r="I259">
        <v>48</v>
      </c>
      <c r="J259">
        <v>43</v>
      </c>
      <c r="K259">
        <v>86</v>
      </c>
      <c r="L259">
        <v>0.5</v>
      </c>
      <c r="M259">
        <v>15</v>
      </c>
      <c r="N259">
        <v>39</v>
      </c>
      <c r="O259">
        <v>0.38500000000000001</v>
      </c>
      <c r="P259">
        <v>13</v>
      </c>
      <c r="Q259">
        <v>18</v>
      </c>
      <c r="R259">
        <v>0.72199999999999998</v>
      </c>
      <c r="S259">
        <v>11</v>
      </c>
      <c r="T259">
        <v>26</v>
      </c>
      <c r="U259">
        <v>37</v>
      </c>
      <c r="V259">
        <v>26</v>
      </c>
      <c r="W259">
        <v>9</v>
      </c>
      <c r="X259">
        <v>6</v>
      </c>
      <c r="Y259">
        <v>2</v>
      </c>
      <c r="Z259">
        <v>1</v>
      </c>
      <c r="AA259">
        <v>18</v>
      </c>
      <c r="AB259">
        <v>22</v>
      </c>
      <c r="AC259">
        <v>114</v>
      </c>
      <c r="AD259">
        <v>1</v>
      </c>
      <c r="AE259">
        <v>1</v>
      </c>
      <c r="AF259">
        <v>1</v>
      </c>
      <c r="AG259">
        <v>1</v>
      </c>
      <c r="AH259">
        <v>1</v>
      </c>
      <c r="AI259">
        <v>121</v>
      </c>
      <c r="AJ259">
        <v>866</v>
      </c>
      <c r="AK259">
        <v>1580</v>
      </c>
      <c r="AL259">
        <v>663</v>
      </c>
      <c r="AM259">
        <v>733</v>
      </c>
      <c r="AN259">
        <v>933</v>
      </c>
      <c r="AO259">
        <v>909</v>
      </c>
      <c r="AP259">
        <v>1755</v>
      </c>
      <c r="AQ259">
        <v>1617</v>
      </c>
      <c r="AR259">
        <v>1787</v>
      </c>
      <c r="AS259">
        <v>1051</v>
      </c>
      <c r="AT259">
        <v>2171</v>
      </c>
      <c r="AU259">
        <v>2073</v>
      </c>
      <c r="AV259">
        <v>1195</v>
      </c>
      <c r="AW259">
        <v>152</v>
      </c>
      <c r="AX259">
        <v>1702</v>
      </c>
      <c r="AY259">
        <v>2078</v>
      </c>
      <c r="AZ259">
        <v>35</v>
      </c>
      <c r="BA259">
        <v>1018</v>
      </c>
      <c r="BB259">
        <v>416</v>
      </c>
      <c r="BC259">
        <v>1168</v>
      </c>
      <c r="BD259">
        <v>1176</v>
      </c>
      <c r="BE259">
        <v>1</v>
      </c>
      <c r="BF259" t="s">
        <v>71</v>
      </c>
      <c r="BG259" t="s">
        <v>65</v>
      </c>
      <c r="BH259" t="s">
        <v>260</v>
      </c>
      <c r="BI259" s="4">
        <f xml:space="preserve"> _2025teamgamelogs[[#This Row],[FGA]] + (0.44 * _2025teamgamelogs[[#This Row],[FTA]]) + _2025teamgamelogs[[#This Row],[TOV]] - _2025teamgamelogs[[#This Row],[OREB]]</f>
        <v>91.92</v>
      </c>
      <c r="BJ259" s="3">
        <f>_2025teamgamelogs[[#This Row],[TOV]]/_2025teamgamelogs[[#This Row],[POSSESIONS]]</f>
        <v>9.7911227154047001E-2</v>
      </c>
      <c r="BK259" s="4">
        <f>_2025teamgamelogs[[#This Row],[PTS]]/_2025teamgamelogs[[#This Row],[POSSESIONS]]</f>
        <v>1.2402088772845952</v>
      </c>
      <c r="BL259" s="4">
        <f xml:space="preserve"> 100 * _2025teamgamelogs[[#This Row],[POINTS_PER_POSSESSION]]</f>
        <v>124.02088772845951</v>
      </c>
      <c r="BM259" s="4">
        <f xml:space="preserve"> _2025teamgamelogs[[#This Row],[POSSESIONS]] / (_2025teamgamelogs[[#This Row],[MIN]]/48)</f>
        <v>91.92</v>
      </c>
      <c r="BN259" s="3">
        <f>_2025teamgamelogs[[#This Row],[PTS]] / (2 * (_2025teamgamelogs[[#This Row],[FGA]] + 0.44 * _2025teamgamelogs[[#This Row],[FTA]]))</f>
        <v>0.60689948892674617</v>
      </c>
      <c r="BO259" s="4">
        <f>VLOOKUP(_2025teamgamelogs[[#This Row],[MONTH]], LEAGUE_AVERAGES!$A$2:$B$8, 2, FALSE)</f>
        <v>110.69176807777912</v>
      </c>
      <c r="BP259" s="5">
        <f>VLOOKUP(_2025teamgamelogs[[#This Row],[TEAM_NAME]], LEAGUE_AVERAGES!$A$14:$C$43, 2, FALSE)</f>
        <v>0.37692682926829268</v>
      </c>
      <c r="BQ259" s="5">
        <f>VLOOKUP(_2025teamgamelogs[[#This Row],[TEAM_NAME]], LEAGUE_AVERAGES!$A$14:$C$43, 3, FALSE)</f>
        <v>0.37741463414634141</v>
      </c>
      <c r="BR259" s="5">
        <f>VLOOKUP(_2025teamgamelogs[[#This Row],[TEAM_NAME]], LEAGUE_AVERAGES!$F$14:$H$43, 2, FALSE)</f>
        <v>0.4768536585365854</v>
      </c>
      <c r="BS259" s="5">
        <f>VLOOKUP(_2025teamgamelogs[[#This Row],[TEAM_NAME]], LEAGUE_AVERAGES!$F$14:$H$43, 3, FALSE)</f>
        <v>0.48056097560975608</v>
      </c>
      <c r="BT259" s="5">
        <f>VLOOKUP(_2025teamgamelogs[[#This Row],[TEAM_NAME]], LEAGUE_AVERAGES!$K$14:$M$43, 2, FALSE)</f>
        <v>0.59622840480117467</v>
      </c>
      <c r="BU259" s="5">
        <f>VLOOKUP(_2025teamgamelogs[[#This Row],[TEAM_NAME]], LEAGUE_AVERAGES!$K$14:$M$43, 3, FALSE)</f>
        <v>0.59682738613401276</v>
      </c>
    </row>
    <row r="260" spans="1:73" x14ac:dyDescent="0.2">
      <c r="A260" t="s">
        <v>59</v>
      </c>
      <c r="B260">
        <v>1610612751</v>
      </c>
      <c r="C260" t="s">
        <v>89</v>
      </c>
      <c r="D260" t="s">
        <v>90</v>
      </c>
      <c r="E260">
        <v>22400187</v>
      </c>
      <c r="F260" s="1">
        <v>45604</v>
      </c>
      <c r="G260" t="s">
        <v>372</v>
      </c>
      <c r="H260" t="s">
        <v>70</v>
      </c>
      <c r="I260">
        <v>53</v>
      </c>
      <c r="J260">
        <v>41</v>
      </c>
      <c r="K260">
        <v>100</v>
      </c>
      <c r="L260">
        <v>0.41</v>
      </c>
      <c r="M260">
        <v>10</v>
      </c>
      <c r="N260">
        <v>38</v>
      </c>
      <c r="O260">
        <v>0.26300000000000001</v>
      </c>
      <c r="P260">
        <v>12</v>
      </c>
      <c r="Q260">
        <v>15</v>
      </c>
      <c r="R260">
        <v>0.8</v>
      </c>
      <c r="S260">
        <v>12</v>
      </c>
      <c r="T260">
        <v>39</v>
      </c>
      <c r="U260">
        <v>51</v>
      </c>
      <c r="V260">
        <v>24</v>
      </c>
      <c r="W260">
        <v>13</v>
      </c>
      <c r="X260">
        <v>6</v>
      </c>
      <c r="Y260">
        <v>3</v>
      </c>
      <c r="Z260">
        <v>9</v>
      </c>
      <c r="AA260">
        <v>22</v>
      </c>
      <c r="AB260">
        <v>15</v>
      </c>
      <c r="AC260">
        <v>104</v>
      </c>
      <c r="AD260">
        <v>-4</v>
      </c>
      <c r="AE260">
        <v>1</v>
      </c>
      <c r="AF260">
        <v>1231</v>
      </c>
      <c r="AG260">
        <v>1231</v>
      </c>
      <c r="AH260">
        <v>1231</v>
      </c>
      <c r="AI260">
        <v>9</v>
      </c>
      <c r="AJ260">
        <v>1234</v>
      </c>
      <c r="AK260">
        <v>153</v>
      </c>
      <c r="AL260">
        <v>2098</v>
      </c>
      <c r="AM260">
        <v>1891</v>
      </c>
      <c r="AN260">
        <v>1078</v>
      </c>
      <c r="AO260">
        <v>2180</v>
      </c>
      <c r="AP260">
        <v>1889</v>
      </c>
      <c r="AQ260">
        <v>2021</v>
      </c>
      <c r="AR260">
        <v>1029</v>
      </c>
      <c r="AS260">
        <v>848</v>
      </c>
      <c r="AT260">
        <v>277</v>
      </c>
      <c r="AU260">
        <v>340</v>
      </c>
      <c r="AV260">
        <v>1570</v>
      </c>
      <c r="AW260">
        <v>850</v>
      </c>
      <c r="AX260">
        <v>1702</v>
      </c>
      <c r="AY260">
        <v>1712</v>
      </c>
      <c r="AZ260">
        <v>2275</v>
      </c>
      <c r="BA260">
        <v>1887</v>
      </c>
      <c r="BB260">
        <v>1892</v>
      </c>
      <c r="BC260">
        <v>1870</v>
      </c>
      <c r="BD260">
        <v>1415</v>
      </c>
      <c r="BE260">
        <v>1</v>
      </c>
      <c r="BF260" t="s">
        <v>71</v>
      </c>
      <c r="BG260" t="s">
        <v>65</v>
      </c>
      <c r="BH260" t="s">
        <v>260</v>
      </c>
      <c r="BI260" s="4">
        <f xml:space="preserve"> _2025teamgamelogs[[#This Row],[FGA]] + (0.44 * _2025teamgamelogs[[#This Row],[FTA]]) + _2025teamgamelogs[[#This Row],[TOV]] - _2025teamgamelogs[[#This Row],[OREB]]</f>
        <v>107.6</v>
      </c>
      <c r="BJ260" s="3">
        <f>_2025teamgamelogs[[#This Row],[TOV]]/_2025teamgamelogs[[#This Row],[POSSESIONS]]</f>
        <v>0.120817843866171</v>
      </c>
      <c r="BK260" s="4">
        <f>_2025teamgamelogs[[#This Row],[PTS]]/_2025teamgamelogs[[#This Row],[POSSESIONS]]</f>
        <v>0.96654275092936803</v>
      </c>
      <c r="BL260" s="4">
        <f xml:space="preserve"> 100 * _2025teamgamelogs[[#This Row],[POINTS_PER_POSSESSION]]</f>
        <v>96.6542750929368</v>
      </c>
      <c r="BM260" s="4">
        <f xml:space="preserve"> _2025teamgamelogs[[#This Row],[POSSESIONS]] / (_2025teamgamelogs[[#This Row],[MIN]]/48)</f>
        <v>97.44905660377357</v>
      </c>
      <c r="BN260" s="3">
        <f>_2025teamgamelogs[[#This Row],[PTS]] / (2 * (_2025teamgamelogs[[#This Row],[FGA]] + 0.44 * _2025teamgamelogs[[#This Row],[FTA]]))</f>
        <v>0.48780487804878053</v>
      </c>
      <c r="BO260" s="4">
        <f>VLOOKUP(_2025teamgamelogs[[#This Row],[MONTH]], LEAGUE_AVERAGES!$A$2:$B$8, 2, FALSE)</f>
        <v>110.69176807777912</v>
      </c>
      <c r="BP260" s="5">
        <f>VLOOKUP(_2025teamgamelogs[[#This Row],[TEAM_NAME]], LEAGUE_AVERAGES!$A$14:$C$43, 2, FALSE)</f>
        <v>0.337609756097561</v>
      </c>
      <c r="BQ260" s="5">
        <f>VLOOKUP(_2025teamgamelogs[[#This Row],[TEAM_NAME]], LEAGUE_AVERAGES!$A$14:$C$43, 3, FALSE)</f>
        <v>0.34709756097560968</v>
      </c>
      <c r="BR260" s="5">
        <f>VLOOKUP(_2025teamgamelogs[[#This Row],[TEAM_NAME]], LEAGUE_AVERAGES!$F$14:$H$43, 2, FALSE)</f>
        <v>0.43748780487804872</v>
      </c>
      <c r="BS260" s="5">
        <f>VLOOKUP(_2025teamgamelogs[[#This Row],[TEAM_NAME]], LEAGUE_AVERAGES!$F$14:$H$43, 3, FALSE)</f>
        <v>0.43895121951219529</v>
      </c>
      <c r="BT260" s="5">
        <f>VLOOKUP(_2025teamgamelogs[[#This Row],[TEAM_NAME]], LEAGUE_AVERAGES!$K$14:$M$43, 2, FALSE)</f>
        <v>0.54767404365624284</v>
      </c>
      <c r="BU260" s="5">
        <f>VLOOKUP(_2025teamgamelogs[[#This Row],[TEAM_NAME]], LEAGUE_AVERAGES!$K$14:$M$43, 3, FALSE)</f>
        <v>0.5592142433904097</v>
      </c>
    </row>
    <row r="261" spans="1:73" x14ac:dyDescent="0.2">
      <c r="A261" t="s">
        <v>59</v>
      </c>
      <c r="B261">
        <v>1610612765</v>
      </c>
      <c r="C261" t="s">
        <v>107</v>
      </c>
      <c r="D261" t="s">
        <v>108</v>
      </c>
      <c r="E261">
        <v>22400185</v>
      </c>
      <c r="F261" s="1">
        <v>45604</v>
      </c>
      <c r="G261" t="s">
        <v>373</v>
      </c>
      <c r="H261" t="s">
        <v>63</v>
      </c>
      <c r="I261">
        <v>48</v>
      </c>
      <c r="J261">
        <v>44</v>
      </c>
      <c r="K261">
        <v>86</v>
      </c>
      <c r="L261">
        <v>0.51200000000000001</v>
      </c>
      <c r="M261">
        <v>13</v>
      </c>
      <c r="N261">
        <v>33</v>
      </c>
      <c r="O261">
        <v>0.39400000000000002</v>
      </c>
      <c r="P261">
        <v>21</v>
      </c>
      <c r="Q261">
        <v>31</v>
      </c>
      <c r="R261">
        <v>0.67700000000000005</v>
      </c>
      <c r="S261">
        <v>11</v>
      </c>
      <c r="T261">
        <v>34</v>
      </c>
      <c r="U261">
        <v>45</v>
      </c>
      <c r="V261">
        <v>27</v>
      </c>
      <c r="W261">
        <v>21</v>
      </c>
      <c r="X261">
        <v>7</v>
      </c>
      <c r="Y261">
        <v>8</v>
      </c>
      <c r="Z261">
        <v>7</v>
      </c>
      <c r="AA261">
        <v>18</v>
      </c>
      <c r="AB261">
        <v>21</v>
      </c>
      <c r="AC261">
        <v>122</v>
      </c>
      <c r="AD261">
        <v>1</v>
      </c>
      <c r="AE261">
        <v>1</v>
      </c>
      <c r="AF261">
        <v>1</v>
      </c>
      <c r="AG261">
        <v>1</v>
      </c>
      <c r="AH261">
        <v>1</v>
      </c>
      <c r="AI261">
        <v>121</v>
      </c>
      <c r="AJ261">
        <v>703</v>
      </c>
      <c r="AK261">
        <v>1580</v>
      </c>
      <c r="AL261">
        <v>522</v>
      </c>
      <c r="AM261">
        <v>1171</v>
      </c>
      <c r="AN261">
        <v>1749</v>
      </c>
      <c r="AO261">
        <v>813</v>
      </c>
      <c r="AP261">
        <v>506</v>
      </c>
      <c r="AQ261">
        <v>202</v>
      </c>
      <c r="AR261">
        <v>2093</v>
      </c>
      <c r="AS261">
        <v>1051</v>
      </c>
      <c r="AT261">
        <v>926</v>
      </c>
      <c r="AU261">
        <v>976</v>
      </c>
      <c r="AV261">
        <v>1013</v>
      </c>
      <c r="AW261">
        <v>2289</v>
      </c>
      <c r="AX261">
        <v>1360</v>
      </c>
      <c r="AY261">
        <v>187</v>
      </c>
      <c r="AZ261">
        <v>1902</v>
      </c>
      <c r="BA261">
        <v>1018</v>
      </c>
      <c r="BB261">
        <v>575</v>
      </c>
      <c r="BC261">
        <v>609</v>
      </c>
      <c r="BD261">
        <v>1176</v>
      </c>
      <c r="BE261">
        <v>1</v>
      </c>
      <c r="BF261" t="s">
        <v>64</v>
      </c>
      <c r="BG261" t="s">
        <v>65</v>
      </c>
      <c r="BH261" t="s">
        <v>260</v>
      </c>
      <c r="BI261" s="4">
        <f xml:space="preserve"> _2025teamgamelogs[[#This Row],[FGA]] + (0.44 * _2025teamgamelogs[[#This Row],[FTA]]) + _2025teamgamelogs[[#This Row],[TOV]] - _2025teamgamelogs[[#This Row],[OREB]]</f>
        <v>109.64</v>
      </c>
      <c r="BJ261" s="3">
        <f>_2025teamgamelogs[[#This Row],[TOV]]/_2025teamgamelogs[[#This Row],[POSSESIONS]]</f>
        <v>0.19153593578985773</v>
      </c>
      <c r="BK261" s="4">
        <f>_2025teamgamelogs[[#This Row],[PTS]]/_2025teamgamelogs[[#This Row],[POSSESIONS]]</f>
        <v>1.112732579350602</v>
      </c>
      <c r="BL261" s="4">
        <f xml:space="preserve"> 100 * _2025teamgamelogs[[#This Row],[POINTS_PER_POSSESSION]]</f>
        <v>111.2732579350602</v>
      </c>
      <c r="BM261" s="4">
        <f xml:space="preserve"> _2025teamgamelogs[[#This Row],[POSSESIONS]] / (_2025teamgamelogs[[#This Row],[MIN]]/48)</f>
        <v>109.64</v>
      </c>
      <c r="BN261" s="3">
        <f>_2025teamgamelogs[[#This Row],[PTS]] / (2 * (_2025teamgamelogs[[#This Row],[FGA]] + 0.44 * _2025teamgamelogs[[#This Row],[FTA]]))</f>
        <v>0.6122039341629868</v>
      </c>
      <c r="BO261" s="4">
        <f>VLOOKUP(_2025teamgamelogs[[#This Row],[MONTH]], LEAGUE_AVERAGES!$A$2:$B$8, 2, FALSE)</f>
        <v>110.69176807777912</v>
      </c>
      <c r="BP261" s="5">
        <f>VLOOKUP(_2025teamgamelogs[[#This Row],[TEAM_NAME]], LEAGUE_AVERAGES!$A$14:$C$43, 2, FALSE)</f>
        <v>0.3560731707317073</v>
      </c>
      <c r="BQ261" s="5">
        <f>VLOOKUP(_2025teamgamelogs[[#This Row],[TEAM_NAME]], LEAGUE_AVERAGES!$A$14:$C$43, 3, FALSE)</f>
        <v>0.3687804878048781</v>
      </c>
      <c r="BR261" s="5">
        <f>VLOOKUP(_2025teamgamelogs[[#This Row],[TEAM_NAME]], LEAGUE_AVERAGES!$F$14:$H$43, 2, FALSE)</f>
        <v>0.47321951219512204</v>
      </c>
      <c r="BS261" s="5">
        <f>VLOOKUP(_2025teamgamelogs[[#This Row],[TEAM_NAME]], LEAGUE_AVERAGES!$F$14:$H$43, 3, FALSE)</f>
        <v>0.48104878048780486</v>
      </c>
      <c r="BT261" s="5">
        <f>VLOOKUP(_2025teamgamelogs[[#This Row],[TEAM_NAME]], LEAGUE_AVERAGES!$K$14:$M$43, 2, FALSE)</f>
        <v>0.57634444021190001</v>
      </c>
      <c r="BU261" s="5">
        <f>VLOOKUP(_2025teamgamelogs[[#This Row],[TEAM_NAME]], LEAGUE_AVERAGES!$K$14:$M$43, 3, FALSE)</f>
        <v>0.58621097107374254</v>
      </c>
    </row>
    <row r="262" spans="1:73" x14ac:dyDescent="0.2">
      <c r="A262" t="s">
        <v>59</v>
      </c>
      <c r="B262">
        <v>1610612753</v>
      </c>
      <c r="C262" t="s">
        <v>83</v>
      </c>
      <c r="D262" t="s">
        <v>84</v>
      </c>
      <c r="E262">
        <v>22400186</v>
      </c>
      <c r="F262" s="1">
        <v>45604</v>
      </c>
      <c r="G262" t="s">
        <v>374</v>
      </c>
      <c r="H262" t="s">
        <v>63</v>
      </c>
      <c r="I262">
        <v>48</v>
      </c>
      <c r="J262">
        <v>45</v>
      </c>
      <c r="K262">
        <v>86</v>
      </c>
      <c r="L262">
        <v>0.52300000000000002</v>
      </c>
      <c r="M262">
        <v>8</v>
      </c>
      <c r="N262">
        <v>32</v>
      </c>
      <c r="O262">
        <v>0.25</v>
      </c>
      <c r="P262">
        <v>17</v>
      </c>
      <c r="Q262">
        <v>21</v>
      </c>
      <c r="R262">
        <v>0.81</v>
      </c>
      <c r="S262">
        <v>11</v>
      </c>
      <c r="T262">
        <v>32</v>
      </c>
      <c r="U262">
        <v>43</v>
      </c>
      <c r="V262">
        <v>28</v>
      </c>
      <c r="W262">
        <v>15</v>
      </c>
      <c r="X262">
        <v>9</v>
      </c>
      <c r="Y262">
        <v>8</v>
      </c>
      <c r="Z262">
        <v>1</v>
      </c>
      <c r="AA262">
        <v>14</v>
      </c>
      <c r="AB262">
        <v>19</v>
      </c>
      <c r="AC262">
        <v>115</v>
      </c>
      <c r="AD262">
        <v>27</v>
      </c>
      <c r="AE262">
        <v>1</v>
      </c>
      <c r="AF262">
        <v>1</v>
      </c>
      <c r="AG262">
        <v>1</v>
      </c>
      <c r="AH262">
        <v>1</v>
      </c>
      <c r="AI262">
        <v>121</v>
      </c>
      <c r="AJ262">
        <v>564</v>
      </c>
      <c r="AK262">
        <v>1580</v>
      </c>
      <c r="AL262">
        <v>370</v>
      </c>
      <c r="AM262">
        <v>2251</v>
      </c>
      <c r="AN262">
        <v>1863</v>
      </c>
      <c r="AO262">
        <v>2236</v>
      </c>
      <c r="AP262">
        <v>1052</v>
      </c>
      <c r="AQ262">
        <v>1164</v>
      </c>
      <c r="AR262">
        <v>957</v>
      </c>
      <c r="AS262">
        <v>1051</v>
      </c>
      <c r="AT262">
        <v>1307</v>
      </c>
      <c r="AU262">
        <v>1282</v>
      </c>
      <c r="AV262">
        <v>840</v>
      </c>
      <c r="AW262">
        <v>1341</v>
      </c>
      <c r="AX262">
        <v>797</v>
      </c>
      <c r="AY262">
        <v>187</v>
      </c>
      <c r="AZ262">
        <v>35</v>
      </c>
      <c r="BA262">
        <v>260</v>
      </c>
      <c r="BB262">
        <v>971</v>
      </c>
      <c r="BC262">
        <v>1095</v>
      </c>
      <c r="BD262">
        <v>107</v>
      </c>
      <c r="BE262">
        <v>1</v>
      </c>
      <c r="BF262" t="s">
        <v>64</v>
      </c>
      <c r="BG262" t="s">
        <v>65</v>
      </c>
      <c r="BH262" t="s">
        <v>260</v>
      </c>
      <c r="BI262" s="4">
        <f xml:space="preserve"> _2025teamgamelogs[[#This Row],[FGA]] + (0.44 * _2025teamgamelogs[[#This Row],[FTA]]) + _2025teamgamelogs[[#This Row],[TOV]] - _2025teamgamelogs[[#This Row],[OREB]]</f>
        <v>99.24</v>
      </c>
      <c r="BJ262" s="3">
        <f>_2025teamgamelogs[[#This Row],[TOV]]/_2025teamgamelogs[[#This Row],[POSSESIONS]]</f>
        <v>0.15114873035066506</v>
      </c>
      <c r="BK262" s="4">
        <f>_2025teamgamelogs[[#This Row],[PTS]]/_2025teamgamelogs[[#This Row],[POSSESIONS]]</f>
        <v>1.158806932688432</v>
      </c>
      <c r="BL262" s="4">
        <f xml:space="preserve"> 100 * _2025teamgamelogs[[#This Row],[POINTS_PER_POSSESSION]]</f>
        <v>115.8806932688432</v>
      </c>
      <c r="BM262" s="4">
        <f xml:space="preserve"> _2025teamgamelogs[[#This Row],[POSSESIONS]] / (_2025teamgamelogs[[#This Row],[MIN]]/48)</f>
        <v>99.24</v>
      </c>
      <c r="BN262" s="3">
        <f>_2025teamgamelogs[[#This Row],[PTS]] / (2 * (_2025teamgamelogs[[#This Row],[FGA]] + 0.44 * _2025teamgamelogs[[#This Row],[FTA]]))</f>
        <v>0.60373792524149517</v>
      </c>
      <c r="BO262" s="4">
        <f>VLOOKUP(_2025teamgamelogs[[#This Row],[MONTH]], LEAGUE_AVERAGES!$A$2:$B$8, 2, FALSE)</f>
        <v>110.69176807777912</v>
      </c>
      <c r="BP262" s="5">
        <f>VLOOKUP(_2025teamgamelogs[[#This Row],[TEAM_NAME]], LEAGUE_AVERAGES!$A$14:$C$43, 2, FALSE)</f>
        <v>0.32192682926829269</v>
      </c>
      <c r="BQ262" s="5">
        <f>VLOOKUP(_2025teamgamelogs[[#This Row],[TEAM_NAME]], LEAGUE_AVERAGES!$A$14:$C$43, 3, FALSE)</f>
        <v>0.31129268292682932</v>
      </c>
      <c r="BR262" s="5">
        <f>VLOOKUP(_2025teamgamelogs[[#This Row],[TEAM_NAME]], LEAGUE_AVERAGES!$F$14:$H$43, 2, FALSE)</f>
        <v>0.44641463414634147</v>
      </c>
      <c r="BS262" s="5">
        <f>VLOOKUP(_2025teamgamelogs[[#This Row],[TEAM_NAME]], LEAGUE_AVERAGES!$F$14:$H$43, 3, FALSE)</f>
        <v>0.44524390243902434</v>
      </c>
      <c r="BT262" s="5">
        <f>VLOOKUP(_2025teamgamelogs[[#This Row],[TEAM_NAME]], LEAGUE_AVERAGES!$K$14:$M$43, 2, FALSE)</f>
        <v>0.55194019912665027</v>
      </c>
      <c r="BU262" s="5">
        <f>VLOOKUP(_2025teamgamelogs[[#This Row],[TEAM_NAME]], LEAGUE_AVERAGES!$K$14:$M$43, 3, FALSE)</f>
        <v>0.54874950227645525</v>
      </c>
    </row>
    <row r="263" spans="1:73" x14ac:dyDescent="0.2">
      <c r="A263" t="s">
        <v>59</v>
      </c>
      <c r="B263">
        <v>1610612766</v>
      </c>
      <c r="C263" t="s">
        <v>122</v>
      </c>
      <c r="D263" t="s">
        <v>123</v>
      </c>
      <c r="E263">
        <v>22400184</v>
      </c>
      <c r="F263" s="1">
        <v>45604</v>
      </c>
      <c r="G263" t="s">
        <v>375</v>
      </c>
      <c r="H263" t="s">
        <v>63</v>
      </c>
      <c r="I263">
        <v>48</v>
      </c>
      <c r="J263">
        <v>38</v>
      </c>
      <c r="K263">
        <v>90</v>
      </c>
      <c r="L263">
        <v>0.42199999999999999</v>
      </c>
      <c r="M263">
        <v>17</v>
      </c>
      <c r="N263">
        <v>50</v>
      </c>
      <c r="O263">
        <v>0.34</v>
      </c>
      <c r="P263">
        <v>10</v>
      </c>
      <c r="Q263">
        <v>12</v>
      </c>
      <c r="R263">
        <v>0.83299999999999996</v>
      </c>
      <c r="S263">
        <v>13</v>
      </c>
      <c r="T263">
        <v>43</v>
      </c>
      <c r="U263">
        <v>56</v>
      </c>
      <c r="V263">
        <v>23</v>
      </c>
      <c r="W263">
        <v>15</v>
      </c>
      <c r="X263">
        <v>6</v>
      </c>
      <c r="Y263">
        <v>7</v>
      </c>
      <c r="Z263">
        <v>4</v>
      </c>
      <c r="AA263">
        <v>16</v>
      </c>
      <c r="AB263">
        <v>16</v>
      </c>
      <c r="AC263">
        <v>103</v>
      </c>
      <c r="AD263">
        <v>20</v>
      </c>
      <c r="AE263">
        <v>1</v>
      </c>
      <c r="AF263">
        <v>1</v>
      </c>
      <c r="AG263">
        <v>1</v>
      </c>
      <c r="AH263">
        <v>1</v>
      </c>
      <c r="AI263">
        <v>121</v>
      </c>
      <c r="AJ263">
        <v>1796</v>
      </c>
      <c r="AK263">
        <v>1029</v>
      </c>
      <c r="AL263">
        <v>1943</v>
      </c>
      <c r="AM263">
        <v>410</v>
      </c>
      <c r="AN263">
        <v>104</v>
      </c>
      <c r="AO263">
        <v>1458</v>
      </c>
      <c r="AP263">
        <v>2148</v>
      </c>
      <c r="AQ263">
        <v>2282</v>
      </c>
      <c r="AR263">
        <v>699</v>
      </c>
      <c r="AS263">
        <v>652</v>
      </c>
      <c r="AT263">
        <v>78</v>
      </c>
      <c r="AU263">
        <v>99</v>
      </c>
      <c r="AV263">
        <v>1759</v>
      </c>
      <c r="AW263">
        <v>1341</v>
      </c>
      <c r="AX263">
        <v>1702</v>
      </c>
      <c r="AY263">
        <v>346</v>
      </c>
      <c r="AZ263">
        <v>750</v>
      </c>
      <c r="BA263">
        <v>570</v>
      </c>
      <c r="BB263">
        <v>1670</v>
      </c>
      <c r="BC263">
        <v>1945</v>
      </c>
      <c r="BD263">
        <v>231</v>
      </c>
      <c r="BE263">
        <v>1</v>
      </c>
      <c r="BF263" t="s">
        <v>64</v>
      </c>
      <c r="BG263" t="s">
        <v>65</v>
      </c>
      <c r="BH263" t="s">
        <v>260</v>
      </c>
      <c r="BI263" s="4">
        <f xml:space="preserve"> _2025teamgamelogs[[#This Row],[FGA]] + (0.44 * _2025teamgamelogs[[#This Row],[FTA]]) + _2025teamgamelogs[[#This Row],[TOV]] - _2025teamgamelogs[[#This Row],[OREB]]</f>
        <v>97.28</v>
      </c>
      <c r="BJ263" s="3">
        <f>_2025teamgamelogs[[#This Row],[TOV]]/_2025teamgamelogs[[#This Row],[POSSESIONS]]</f>
        <v>0.15419407894736842</v>
      </c>
      <c r="BK263" s="4">
        <f>_2025teamgamelogs[[#This Row],[PTS]]/_2025teamgamelogs[[#This Row],[POSSESIONS]]</f>
        <v>1.0587993421052631</v>
      </c>
      <c r="BL263" s="4">
        <f xml:space="preserve"> 100 * _2025teamgamelogs[[#This Row],[POINTS_PER_POSSESSION]]</f>
        <v>105.8799342105263</v>
      </c>
      <c r="BM263" s="4">
        <f xml:space="preserve"> _2025teamgamelogs[[#This Row],[POSSESIONS]] / (_2025teamgamelogs[[#This Row],[MIN]]/48)</f>
        <v>97.28</v>
      </c>
      <c r="BN263" s="3">
        <f>_2025teamgamelogs[[#This Row],[PTS]] / (2 * (_2025teamgamelogs[[#This Row],[FGA]] + 0.44 * _2025teamgamelogs[[#This Row],[FTA]]))</f>
        <v>0.54051217464315704</v>
      </c>
      <c r="BO263" s="4">
        <f>VLOOKUP(_2025teamgamelogs[[#This Row],[MONTH]], LEAGUE_AVERAGES!$A$2:$B$8, 2, FALSE)</f>
        <v>110.69176807777912</v>
      </c>
      <c r="BP263" s="5">
        <f>VLOOKUP(_2025teamgamelogs[[#This Row],[TEAM_NAME]], LEAGUE_AVERAGES!$A$14:$C$43, 2, FALSE)</f>
        <v>0.33860975609756089</v>
      </c>
      <c r="BQ263" s="5">
        <f>VLOOKUP(_2025teamgamelogs[[#This Row],[TEAM_NAME]], LEAGUE_AVERAGES!$A$14:$C$43, 3, FALSE)</f>
        <v>0.33580487804878045</v>
      </c>
      <c r="BR263" s="5">
        <f>VLOOKUP(_2025teamgamelogs[[#This Row],[TEAM_NAME]], LEAGUE_AVERAGES!$F$14:$H$43, 2, FALSE)</f>
        <v>0.43492682926829268</v>
      </c>
      <c r="BS263" s="5">
        <f>VLOOKUP(_2025teamgamelogs[[#This Row],[TEAM_NAME]], LEAGUE_AVERAGES!$F$14:$H$43, 3, FALSE)</f>
        <v>0.42697560975609755</v>
      </c>
      <c r="BT263" s="5">
        <f>VLOOKUP(_2025teamgamelogs[[#This Row],[TEAM_NAME]], LEAGUE_AVERAGES!$K$14:$M$43, 2, FALSE)</f>
        <v>0.5424635833805308</v>
      </c>
      <c r="BU263" s="5">
        <f>VLOOKUP(_2025teamgamelogs[[#This Row],[TEAM_NAME]], LEAGUE_AVERAGES!$K$14:$M$43, 3, FALSE)</f>
        <v>0.53419164265445196</v>
      </c>
    </row>
    <row r="264" spans="1:73" x14ac:dyDescent="0.2">
      <c r="A264" t="s">
        <v>59</v>
      </c>
      <c r="B264">
        <v>1610612750</v>
      </c>
      <c r="C264" t="s">
        <v>8</v>
      </c>
      <c r="D264" t="s">
        <v>72</v>
      </c>
      <c r="E264">
        <v>22400193</v>
      </c>
      <c r="F264" s="1">
        <v>45604</v>
      </c>
      <c r="G264" t="s">
        <v>376</v>
      </c>
      <c r="H264" t="s">
        <v>63</v>
      </c>
      <c r="I264">
        <v>48</v>
      </c>
      <c r="J264">
        <v>47</v>
      </c>
      <c r="K264">
        <v>97</v>
      </c>
      <c r="L264">
        <v>0.48499999999999999</v>
      </c>
      <c r="M264">
        <v>22</v>
      </c>
      <c r="N264">
        <v>50</v>
      </c>
      <c r="O264">
        <v>0.44</v>
      </c>
      <c r="P264">
        <v>11</v>
      </c>
      <c r="Q264">
        <v>14</v>
      </c>
      <c r="R264">
        <v>0.78600000000000003</v>
      </c>
      <c r="S264">
        <v>10</v>
      </c>
      <c r="T264">
        <v>39</v>
      </c>
      <c r="U264">
        <v>49</v>
      </c>
      <c r="V264">
        <v>32</v>
      </c>
      <c r="W264">
        <v>20</v>
      </c>
      <c r="X264">
        <v>9</v>
      </c>
      <c r="Y264">
        <v>7</v>
      </c>
      <c r="Z264">
        <v>7</v>
      </c>
      <c r="AA264">
        <v>21</v>
      </c>
      <c r="AB264">
        <v>17</v>
      </c>
      <c r="AC264">
        <v>127</v>
      </c>
      <c r="AD264">
        <v>25</v>
      </c>
      <c r="AE264">
        <v>1</v>
      </c>
      <c r="AF264">
        <v>1</v>
      </c>
      <c r="AG264">
        <v>1</v>
      </c>
      <c r="AH264">
        <v>1</v>
      </c>
      <c r="AI264">
        <v>121</v>
      </c>
      <c r="AJ264">
        <v>335</v>
      </c>
      <c r="AK264">
        <v>324</v>
      </c>
      <c r="AL264">
        <v>914</v>
      </c>
      <c r="AM264">
        <v>40</v>
      </c>
      <c r="AN264">
        <v>104</v>
      </c>
      <c r="AO264">
        <v>400</v>
      </c>
      <c r="AP264">
        <v>2028</v>
      </c>
      <c r="AQ264">
        <v>2113</v>
      </c>
      <c r="AR264">
        <v>1221</v>
      </c>
      <c r="AS264">
        <v>1308</v>
      </c>
      <c r="AT264">
        <v>277</v>
      </c>
      <c r="AU264">
        <v>505</v>
      </c>
      <c r="AV264">
        <v>322</v>
      </c>
      <c r="AW264">
        <v>2199</v>
      </c>
      <c r="AX264">
        <v>797</v>
      </c>
      <c r="AY264">
        <v>346</v>
      </c>
      <c r="AZ264">
        <v>1902</v>
      </c>
      <c r="BA264">
        <v>1694</v>
      </c>
      <c r="BB264">
        <v>1444</v>
      </c>
      <c r="BC264">
        <v>341</v>
      </c>
      <c r="BD264">
        <v>135</v>
      </c>
      <c r="BE264">
        <v>1</v>
      </c>
      <c r="BF264" t="s">
        <v>64</v>
      </c>
      <c r="BG264" t="s">
        <v>65</v>
      </c>
      <c r="BH264" t="s">
        <v>260</v>
      </c>
      <c r="BI264" s="4">
        <f xml:space="preserve"> _2025teamgamelogs[[#This Row],[FGA]] + (0.44 * _2025teamgamelogs[[#This Row],[FTA]]) + _2025teamgamelogs[[#This Row],[TOV]] - _2025teamgamelogs[[#This Row],[OREB]]</f>
        <v>113.16</v>
      </c>
      <c r="BJ264" s="3">
        <f>_2025teamgamelogs[[#This Row],[TOV]]/_2025teamgamelogs[[#This Row],[POSSESIONS]]</f>
        <v>0.17674089784376104</v>
      </c>
      <c r="BK264" s="4">
        <f>_2025teamgamelogs[[#This Row],[PTS]]/_2025teamgamelogs[[#This Row],[POSSESIONS]]</f>
        <v>1.1223047013078826</v>
      </c>
      <c r="BL264" s="4">
        <f xml:space="preserve"> 100 * _2025teamgamelogs[[#This Row],[POINTS_PER_POSSESSION]]</f>
        <v>112.23047013078826</v>
      </c>
      <c r="BM264" s="4">
        <f xml:space="preserve"> _2025teamgamelogs[[#This Row],[POSSESIONS]] / (_2025teamgamelogs[[#This Row],[MIN]]/48)</f>
        <v>113.16</v>
      </c>
      <c r="BN264" s="3">
        <f>_2025teamgamelogs[[#This Row],[PTS]] / (2 * (_2025teamgamelogs[[#This Row],[FGA]] + 0.44 * _2025teamgamelogs[[#This Row],[FTA]]))</f>
        <v>0.61554866227219851</v>
      </c>
      <c r="BO264" s="4">
        <f>VLOOKUP(_2025teamgamelogs[[#This Row],[MONTH]], LEAGUE_AVERAGES!$A$2:$B$8, 2, FALSE)</f>
        <v>110.69176807777912</v>
      </c>
      <c r="BP264" s="5">
        <f>VLOOKUP(_2025teamgamelogs[[#This Row],[TEAM_NAME]], LEAGUE_AVERAGES!$A$14:$C$43, 2, FALSE)</f>
        <v>0.38256097560975622</v>
      </c>
      <c r="BQ264" s="5">
        <f>VLOOKUP(_2025teamgamelogs[[#This Row],[TEAM_NAME]], LEAGUE_AVERAGES!$A$14:$C$43, 3, FALSE)</f>
        <v>0.37156097560975615</v>
      </c>
      <c r="BR264" s="5">
        <f>VLOOKUP(_2025teamgamelogs[[#This Row],[TEAM_NAME]], LEAGUE_AVERAGES!$F$14:$H$43, 2, FALSE)</f>
        <v>0.47402439024390242</v>
      </c>
      <c r="BS264" s="5">
        <f>VLOOKUP(_2025teamgamelogs[[#This Row],[TEAM_NAME]], LEAGUE_AVERAGES!$F$14:$H$43, 3, FALSE)</f>
        <v>0.46580487804878057</v>
      </c>
      <c r="BT264" s="5">
        <f>VLOOKUP(_2025teamgamelogs[[#This Row],[TEAM_NAME]], LEAGUE_AVERAGES!$K$14:$M$43, 2, FALSE)</f>
        <v>0.59446350940954662</v>
      </c>
      <c r="BU264" s="5">
        <f>VLOOKUP(_2025teamgamelogs[[#This Row],[TEAM_NAME]], LEAGUE_AVERAGES!$K$14:$M$43, 3, FALSE)</f>
        <v>0.58583417827298701</v>
      </c>
    </row>
    <row r="265" spans="1:73" x14ac:dyDescent="0.2">
      <c r="A265" t="s">
        <v>59</v>
      </c>
      <c r="B265">
        <v>1610612763</v>
      </c>
      <c r="C265" t="s">
        <v>128</v>
      </c>
      <c r="D265" t="s">
        <v>129</v>
      </c>
      <c r="E265">
        <v>22400191</v>
      </c>
      <c r="F265" s="1">
        <v>45604</v>
      </c>
      <c r="G265" t="s">
        <v>377</v>
      </c>
      <c r="H265" t="s">
        <v>63</v>
      </c>
      <c r="I265">
        <v>48</v>
      </c>
      <c r="J265">
        <v>46</v>
      </c>
      <c r="K265">
        <v>97</v>
      </c>
      <c r="L265">
        <v>0.47399999999999998</v>
      </c>
      <c r="M265">
        <v>14</v>
      </c>
      <c r="N265">
        <v>43</v>
      </c>
      <c r="O265">
        <v>0.32600000000000001</v>
      </c>
      <c r="P265">
        <v>22</v>
      </c>
      <c r="Q265">
        <v>25</v>
      </c>
      <c r="R265">
        <v>0.88</v>
      </c>
      <c r="S265">
        <v>13</v>
      </c>
      <c r="T265">
        <v>37</v>
      </c>
      <c r="U265">
        <v>50</v>
      </c>
      <c r="V265">
        <v>30</v>
      </c>
      <c r="W265">
        <v>19</v>
      </c>
      <c r="X265">
        <v>10</v>
      </c>
      <c r="Y265">
        <v>10</v>
      </c>
      <c r="Z265">
        <v>8</v>
      </c>
      <c r="AA265">
        <v>19</v>
      </c>
      <c r="AB265">
        <v>27</v>
      </c>
      <c r="AC265">
        <v>128</v>
      </c>
      <c r="AD265">
        <v>24</v>
      </c>
      <c r="AE265">
        <v>1</v>
      </c>
      <c r="AF265">
        <v>1</v>
      </c>
      <c r="AG265">
        <v>1</v>
      </c>
      <c r="AH265">
        <v>1</v>
      </c>
      <c r="AI265">
        <v>121</v>
      </c>
      <c r="AJ265">
        <v>437</v>
      </c>
      <c r="AK265">
        <v>324</v>
      </c>
      <c r="AL265">
        <v>1119</v>
      </c>
      <c r="AM265">
        <v>934</v>
      </c>
      <c r="AN265">
        <v>471</v>
      </c>
      <c r="AO265">
        <v>1599</v>
      </c>
      <c r="AP265">
        <v>406</v>
      </c>
      <c r="AQ265">
        <v>666</v>
      </c>
      <c r="AR265">
        <v>381</v>
      </c>
      <c r="AS265">
        <v>652</v>
      </c>
      <c r="AT265">
        <v>489</v>
      </c>
      <c r="AU265">
        <v>427</v>
      </c>
      <c r="AV265">
        <v>541</v>
      </c>
      <c r="AW265">
        <v>2098</v>
      </c>
      <c r="AX265">
        <v>539</v>
      </c>
      <c r="AY265">
        <v>57</v>
      </c>
      <c r="AZ265">
        <v>2116</v>
      </c>
      <c r="BA265">
        <v>1258</v>
      </c>
      <c r="BB265">
        <v>59</v>
      </c>
      <c r="BC265">
        <v>299</v>
      </c>
      <c r="BD265">
        <v>150</v>
      </c>
      <c r="BE265">
        <v>1</v>
      </c>
      <c r="BF265" t="s">
        <v>64</v>
      </c>
      <c r="BG265" t="s">
        <v>65</v>
      </c>
      <c r="BH265" t="s">
        <v>260</v>
      </c>
      <c r="BI265" s="4">
        <f xml:space="preserve"> _2025teamgamelogs[[#This Row],[FGA]] + (0.44 * _2025teamgamelogs[[#This Row],[FTA]]) + _2025teamgamelogs[[#This Row],[TOV]] - _2025teamgamelogs[[#This Row],[OREB]]</f>
        <v>114</v>
      </c>
      <c r="BJ265" s="3">
        <f>_2025teamgamelogs[[#This Row],[TOV]]/_2025teamgamelogs[[#This Row],[POSSESIONS]]</f>
        <v>0.16666666666666666</v>
      </c>
      <c r="BK265" s="4">
        <f>_2025teamgamelogs[[#This Row],[PTS]]/_2025teamgamelogs[[#This Row],[POSSESIONS]]</f>
        <v>1.1228070175438596</v>
      </c>
      <c r="BL265" s="4">
        <f xml:space="preserve"> 100 * _2025teamgamelogs[[#This Row],[POINTS_PER_POSSESSION]]</f>
        <v>112.28070175438596</v>
      </c>
      <c r="BM265" s="4">
        <f xml:space="preserve"> _2025teamgamelogs[[#This Row],[POSSESIONS]] / (_2025teamgamelogs[[#This Row],[MIN]]/48)</f>
        <v>114</v>
      </c>
      <c r="BN265" s="3">
        <f>_2025teamgamelogs[[#This Row],[PTS]] / (2 * (_2025teamgamelogs[[#This Row],[FGA]] + 0.44 * _2025teamgamelogs[[#This Row],[FTA]]))</f>
        <v>0.59259259259259256</v>
      </c>
      <c r="BO265" s="4">
        <f>VLOOKUP(_2025teamgamelogs[[#This Row],[MONTH]], LEAGUE_AVERAGES!$A$2:$B$8, 2, FALSE)</f>
        <v>110.69176807777912</v>
      </c>
      <c r="BP265" s="5">
        <f>VLOOKUP(_2025teamgamelogs[[#This Row],[TEAM_NAME]], LEAGUE_AVERAGES!$A$14:$C$43, 2, FALSE)</f>
        <v>0.36546341463414628</v>
      </c>
      <c r="BQ265" s="5">
        <f>VLOOKUP(_2025teamgamelogs[[#This Row],[TEAM_NAME]], LEAGUE_AVERAGES!$A$14:$C$43, 3, FALSE)</f>
        <v>0.36639024390243902</v>
      </c>
      <c r="BR265" s="5">
        <f>VLOOKUP(_2025teamgamelogs[[#This Row],[TEAM_NAME]], LEAGUE_AVERAGES!$F$14:$H$43, 2, FALSE)</f>
        <v>0.48997560975609772</v>
      </c>
      <c r="BS265" s="5">
        <f>VLOOKUP(_2025teamgamelogs[[#This Row],[TEAM_NAME]], LEAGUE_AVERAGES!$F$14:$H$43, 3, FALSE)</f>
        <v>0.46951219512195119</v>
      </c>
      <c r="BT265" s="5">
        <f>VLOOKUP(_2025teamgamelogs[[#This Row],[TEAM_NAME]], LEAGUE_AVERAGES!$K$14:$M$43, 2, FALSE)</f>
        <v>0.59919613060605748</v>
      </c>
      <c r="BU265" s="5">
        <f>VLOOKUP(_2025teamgamelogs[[#This Row],[TEAM_NAME]], LEAGUE_AVERAGES!$K$14:$M$43, 3, FALSE)</f>
        <v>0.57758119053457602</v>
      </c>
    </row>
    <row r="266" spans="1:73" x14ac:dyDescent="0.2">
      <c r="A266" t="s">
        <v>59</v>
      </c>
      <c r="B266">
        <v>1610612743</v>
      </c>
      <c r="C266" t="s">
        <v>151</v>
      </c>
      <c r="D266" t="s">
        <v>152</v>
      </c>
      <c r="E266">
        <v>22400194</v>
      </c>
      <c r="F266" s="1">
        <v>45604</v>
      </c>
      <c r="G266" t="s">
        <v>378</v>
      </c>
      <c r="H266" t="s">
        <v>63</v>
      </c>
      <c r="I266">
        <v>48</v>
      </c>
      <c r="J266">
        <v>50</v>
      </c>
      <c r="K266">
        <v>81</v>
      </c>
      <c r="L266">
        <v>0.61699999999999999</v>
      </c>
      <c r="M266">
        <v>18</v>
      </c>
      <c r="N266">
        <v>35</v>
      </c>
      <c r="O266">
        <v>0.51400000000000001</v>
      </c>
      <c r="P266">
        <v>17</v>
      </c>
      <c r="Q266">
        <v>19</v>
      </c>
      <c r="R266">
        <v>0.89500000000000002</v>
      </c>
      <c r="S266">
        <v>6</v>
      </c>
      <c r="T266">
        <v>33</v>
      </c>
      <c r="U266">
        <v>39</v>
      </c>
      <c r="V266">
        <v>37</v>
      </c>
      <c r="W266">
        <v>18</v>
      </c>
      <c r="X266">
        <v>5</v>
      </c>
      <c r="Y266">
        <v>5</v>
      </c>
      <c r="Z266">
        <v>1</v>
      </c>
      <c r="AA266">
        <v>13</v>
      </c>
      <c r="AB266">
        <v>19</v>
      </c>
      <c r="AC266">
        <v>135</v>
      </c>
      <c r="AD266">
        <v>13</v>
      </c>
      <c r="AE266">
        <v>1</v>
      </c>
      <c r="AF266">
        <v>1</v>
      </c>
      <c r="AG266">
        <v>1</v>
      </c>
      <c r="AH266">
        <v>1</v>
      </c>
      <c r="AI266">
        <v>121</v>
      </c>
      <c r="AJ266">
        <v>131</v>
      </c>
      <c r="AK266">
        <v>2117</v>
      </c>
      <c r="AL266">
        <v>9</v>
      </c>
      <c r="AM266">
        <v>288</v>
      </c>
      <c r="AN266">
        <v>1495</v>
      </c>
      <c r="AO266">
        <v>75</v>
      </c>
      <c r="AP266">
        <v>1052</v>
      </c>
      <c r="AQ266">
        <v>1458</v>
      </c>
      <c r="AR266">
        <v>284</v>
      </c>
      <c r="AS266">
        <v>2189</v>
      </c>
      <c r="AT266">
        <v>1131</v>
      </c>
      <c r="AU266">
        <v>1833</v>
      </c>
      <c r="AV266">
        <v>68</v>
      </c>
      <c r="AW266">
        <v>1953</v>
      </c>
      <c r="AX266">
        <v>1998</v>
      </c>
      <c r="AY266">
        <v>889</v>
      </c>
      <c r="AZ266">
        <v>35</v>
      </c>
      <c r="BA266">
        <v>148</v>
      </c>
      <c r="BB266">
        <v>971</v>
      </c>
      <c r="BC266">
        <v>110</v>
      </c>
      <c r="BD266">
        <v>467</v>
      </c>
      <c r="BE266">
        <v>1</v>
      </c>
      <c r="BF266" t="s">
        <v>64</v>
      </c>
      <c r="BG266" t="s">
        <v>65</v>
      </c>
      <c r="BH266" t="s">
        <v>260</v>
      </c>
      <c r="BI266" s="4">
        <f xml:space="preserve"> _2025teamgamelogs[[#This Row],[FGA]] + (0.44 * _2025teamgamelogs[[#This Row],[FTA]]) + _2025teamgamelogs[[#This Row],[TOV]] - _2025teamgamelogs[[#This Row],[OREB]]</f>
        <v>101.36</v>
      </c>
      <c r="BJ266" s="3">
        <f>_2025teamgamelogs[[#This Row],[TOV]]/_2025teamgamelogs[[#This Row],[POSSESIONS]]</f>
        <v>0.17758484609313338</v>
      </c>
      <c r="BK266" s="4">
        <f>_2025teamgamelogs[[#This Row],[PTS]]/_2025teamgamelogs[[#This Row],[POSSESIONS]]</f>
        <v>1.3318863456985004</v>
      </c>
      <c r="BL266" s="4">
        <f xml:space="preserve"> 100 * _2025teamgamelogs[[#This Row],[POINTS_PER_POSSESSION]]</f>
        <v>133.18863456985005</v>
      </c>
      <c r="BM266" s="4">
        <f xml:space="preserve"> _2025teamgamelogs[[#This Row],[POSSESIONS]] / (_2025teamgamelogs[[#This Row],[MIN]]/48)</f>
        <v>101.36</v>
      </c>
      <c r="BN266" s="3">
        <f>_2025teamgamelogs[[#This Row],[PTS]] / (2 * (_2025teamgamelogs[[#This Row],[FGA]] + 0.44 * _2025teamgamelogs[[#This Row],[FTA]]))</f>
        <v>0.7553715308863026</v>
      </c>
      <c r="BO266" s="4">
        <f>VLOOKUP(_2025teamgamelogs[[#This Row],[MONTH]], LEAGUE_AVERAGES!$A$2:$B$8, 2, FALSE)</f>
        <v>110.69176807777912</v>
      </c>
      <c r="BP266" s="5">
        <f>VLOOKUP(_2025teamgamelogs[[#This Row],[TEAM_NAME]], LEAGUE_AVERAGES!$A$14:$C$43, 2, FALSE)</f>
        <v>0.39036585365853654</v>
      </c>
      <c r="BQ266" s="5">
        <f>VLOOKUP(_2025teamgamelogs[[#This Row],[TEAM_NAME]], LEAGUE_AVERAGES!$A$14:$C$43, 3, FALSE)</f>
        <v>0.36282926829268303</v>
      </c>
      <c r="BR266" s="5">
        <f>VLOOKUP(_2025teamgamelogs[[#This Row],[TEAM_NAME]], LEAGUE_AVERAGES!$F$14:$H$43, 2, FALSE)</f>
        <v>0.50741463414634147</v>
      </c>
      <c r="BS266" s="5">
        <f>VLOOKUP(_2025teamgamelogs[[#This Row],[TEAM_NAME]], LEAGUE_AVERAGES!$F$14:$H$43, 3, FALSE)</f>
        <v>0.50717073170731708</v>
      </c>
      <c r="BT266" s="5">
        <f>VLOOKUP(_2025teamgamelogs[[#This Row],[TEAM_NAME]], LEAGUE_AVERAGES!$K$14:$M$43, 2, FALSE)</f>
        <v>0.61183675116028358</v>
      </c>
      <c r="BU266" s="5">
        <f>VLOOKUP(_2025teamgamelogs[[#This Row],[TEAM_NAME]], LEAGUE_AVERAGES!$K$14:$M$43, 3, FALSE)</f>
        <v>0.59871853787111373</v>
      </c>
    </row>
    <row r="267" spans="1:73" x14ac:dyDescent="0.2">
      <c r="A267" t="s">
        <v>59</v>
      </c>
      <c r="B267">
        <v>1610612740</v>
      </c>
      <c r="C267" t="s">
        <v>77</v>
      </c>
      <c r="D267" t="s">
        <v>78</v>
      </c>
      <c r="E267">
        <v>22400186</v>
      </c>
      <c r="F267" s="1">
        <v>45604</v>
      </c>
      <c r="G267" t="s">
        <v>379</v>
      </c>
      <c r="H267" t="s">
        <v>70</v>
      </c>
      <c r="I267">
        <v>48</v>
      </c>
      <c r="J267">
        <v>32</v>
      </c>
      <c r="K267">
        <v>84</v>
      </c>
      <c r="L267">
        <v>0.38100000000000001</v>
      </c>
      <c r="M267">
        <v>10</v>
      </c>
      <c r="N267">
        <v>31</v>
      </c>
      <c r="O267">
        <v>0.32300000000000001</v>
      </c>
      <c r="P267">
        <v>14</v>
      </c>
      <c r="Q267">
        <v>17</v>
      </c>
      <c r="R267">
        <v>0.82399999999999995</v>
      </c>
      <c r="S267">
        <v>6</v>
      </c>
      <c r="T267">
        <v>25</v>
      </c>
      <c r="U267">
        <v>31</v>
      </c>
      <c r="V267">
        <v>18</v>
      </c>
      <c r="W267">
        <v>16</v>
      </c>
      <c r="X267">
        <v>10</v>
      </c>
      <c r="Y267">
        <v>1</v>
      </c>
      <c r="Z267">
        <v>8</v>
      </c>
      <c r="AA267">
        <v>19</v>
      </c>
      <c r="AB267">
        <v>14</v>
      </c>
      <c r="AC267">
        <v>88</v>
      </c>
      <c r="AD267">
        <v>-27</v>
      </c>
      <c r="AE267">
        <v>1</v>
      </c>
      <c r="AF267">
        <v>1231</v>
      </c>
      <c r="AG267">
        <v>1231</v>
      </c>
      <c r="AH267">
        <v>1231</v>
      </c>
      <c r="AI267">
        <v>121</v>
      </c>
      <c r="AJ267">
        <v>2370</v>
      </c>
      <c r="AK267">
        <v>1815</v>
      </c>
      <c r="AL267">
        <v>2340</v>
      </c>
      <c r="AM267">
        <v>1891</v>
      </c>
      <c r="AN267">
        <v>1971</v>
      </c>
      <c r="AO267">
        <v>1671</v>
      </c>
      <c r="AP267">
        <v>1571</v>
      </c>
      <c r="AQ267">
        <v>1778</v>
      </c>
      <c r="AR267">
        <v>811</v>
      </c>
      <c r="AS267">
        <v>2189</v>
      </c>
      <c r="AT267">
        <v>2271</v>
      </c>
      <c r="AU267">
        <v>2414</v>
      </c>
      <c r="AV267">
        <v>2327</v>
      </c>
      <c r="AW267">
        <v>1583</v>
      </c>
      <c r="AX267">
        <v>539</v>
      </c>
      <c r="AY267">
        <v>2304</v>
      </c>
      <c r="AZ267">
        <v>2116</v>
      </c>
      <c r="BA267">
        <v>1258</v>
      </c>
      <c r="BB267">
        <v>2064</v>
      </c>
      <c r="BC267">
        <v>2411</v>
      </c>
      <c r="BD267">
        <v>2342</v>
      </c>
      <c r="BE267">
        <v>1</v>
      </c>
      <c r="BF267" t="s">
        <v>71</v>
      </c>
      <c r="BG267" t="s">
        <v>65</v>
      </c>
      <c r="BH267" t="s">
        <v>260</v>
      </c>
      <c r="BI267" s="4">
        <f xml:space="preserve"> _2025teamgamelogs[[#This Row],[FGA]] + (0.44 * _2025teamgamelogs[[#This Row],[FTA]]) + _2025teamgamelogs[[#This Row],[TOV]] - _2025teamgamelogs[[#This Row],[OREB]]</f>
        <v>101.48</v>
      </c>
      <c r="BJ267" s="3">
        <f>_2025teamgamelogs[[#This Row],[TOV]]/_2025teamgamelogs[[#This Row],[POSSESIONS]]</f>
        <v>0.15766653527788727</v>
      </c>
      <c r="BK267" s="4">
        <f>_2025teamgamelogs[[#This Row],[PTS]]/_2025teamgamelogs[[#This Row],[POSSESIONS]]</f>
        <v>0.86716594402837999</v>
      </c>
      <c r="BL267" s="4">
        <f xml:space="preserve"> 100 * _2025teamgamelogs[[#This Row],[POINTS_PER_POSSESSION]]</f>
        <v>86.716594402837998</v>
      </c>
      <c r="BM267" s="4">
        <f xml:space="preserve"> _2025teamgamelogs[[#This Row],[POSSESIONS]] / (_2025teamgamelogs[[#This Row],[MIN]]/48)</f>
        <v>101.48</v>
      </c>
      <c r="BN267" s="3">
        <f>_2025teamgamelogs[[#This Row],[PTS]] / (2 * (_2025teamgamelogs[[#This Row],[FGA]] + 0.44 * _2025teamgamelogs[[#This Row],[FTA]]))</f>
        <v>0.48097944905990381</v>
      </c>
      <c r="BO267" s="4">
        <f>VLOOKUP(_2025teamgamelogs[[#This Row],[MONTH]], LEAGUE_AVERAGES!$A$2:$B$8, 2, FALSE)</f>
        <v>110.69176807777912</v>
      </c>
      <c r="BP267" s="5">
        <f>VLOOKUP(_2025teamgamelogs[[#This Row],[TEAM_NAME]], LEAGUE_AVERAGES!$A$14:$C$43, 2, FALSE)</f>
        <v>0.35068292682926827</v>
      </c>
      <c r="BQ267" s="5">
        <f>VLOOKUP(_2025teamgamelogs[[#This Row],[TEAM_NAME]], LEAGUE_AVERAGES!$A$14:$C$43, 3, FALSE)</f>
        <v>0.33902439024390252</v>
      </c>
      <c r="BR267" s="5">
        <f>VLOOKUP(_2025teamgamelogs[[#This Row],[TEAM_NAME]], LEAGUE_AVERAGES!$F$14:$H$43, 2, FALSE)</f>
        <v>0.44770731707317085</v>
      </c>
      <c r="BS267" s="5">
        <f>VLOOKUP(_2025teamgamelogs[[#This Row],[TEAM_NAME]], LEAGUE_AVERAGES!$F$14:$H$43, 3, FALSE)</f>
        <v>0.45721951219512191</v>
      </c>
      <c r="BT267" s="5">
        <f>VLOOKUP(_2025teamgamelogs[[#This Row],[TEAM_NAME]], LEAGUE_AVERAGES!$K$14:$M$43, 2, FALSE)</f>
        <v>0.55230036801172144</v>
      </c>
      <c r="BU267" s="5">
        <f>VLOOKUP(_2025teamgamelogs[[#This Row],[TEAM_NAME]], LEAGUE_AVERAGES!$K$14:$M$43, 3, FALSE)</f>
        <v>0.55239725408654039</v>
      </c>
    </row>
    <row r="268" spans="1:73" x14ac:dyDescent="0.2">
      <c r="A268" t="s">
        <v>59</v>
      </c>
      <c r="B268">
        <v>1610612752</v>
      </c>
      <c r="C268" t="s">
        <v>67</v>
      </c>
      <c r="D268" t="s">
        <v>68</v>
      </c>
      <c r="E268">
        <v>22400189</v>
      </c>
      <c r="F268" s="1">
        <v>45604</v>
      </c>
      <c r="G268" t="s">
        <v>380</v>
      </c>
      <c r="H268" t="s">
        <v>63</v>
      </c>
      <c r="I268">
        <v>48</v>
      </c>
      <c r="J268">
        <v>43</v>
      </c>
      <c r="K268">
        <v>91</v>
      </c>
      <c r="L268">
        <v>0.47299999999999998</v>
      </c>
      <c r="M268">
        <v>14</v>
      </c>
      <c r="N268">
        <v>46</v>
      </c>
      <c r="O268">
        <v>0.30399999999999999</v>
      </c>
      <c r="P268">
        <v>16</v>
      </c>
      <c r="Q268">
        <v>19</v>
      </c>
      <c r="R268">
        <v>0.84199999999999997</v>
      </c>
      <c r="S268">
        <v>14</v>
      </c>
      <c r="T268">
        <v>34</v>
      </c>
      <c r="U268">
        <v>48</v>
      </c>
      <c r="V268">
        <v>35</v>
      </c>
      <c r="W268">
        <v>11</v>
      </c>
      <c r="X268">
        <v>7</v>
      </c>
      <c r="Y268">
        <v>3</v>
      </c>
      <c r="Z268">
        <v>5</v>
      </c>
      <c r="AA268">
        <v>20</v>
      </c>
      <c r="AB268">
        <v>16</v>
      </c>
      <c r="AC268">
        <v>116</v>
      </c>
      <c r="AD268">
        <v>22</v>
      </c>
      <c r="AE268">
        <v>1</v>
      </c>
      <c r="AF268">
        <v>1</v>
      </c>
      <c r="AG268">
        <v>1</v>
      </c>
      <c r="AH268">
        <v>1</v>
      </c>
      <c r="AI268">
        <v>121</v>
      </c>
      <c r="AJ268">
        <v>866</v>
      </c>
      <c r="AK268">
        <v>899</v>
      </c>
      <c r="AL268">
        <v>1142</v>
      </c>
      <c r="AM268">
        <v>934</v>
      </c>
      <c r="AN268">
        <v>249</v>
      </c>
      <c r="AO268">
        <v>1857</v>
      </c>
      <c r="AP268">
        <v>1228</v>
      </c>
      <c r="AQ268">
        <v>1458</v>
      </c>
      <c r="AR268">
        <v>642</v>
      </c>
      <c r="AS268">
        <v>466</v>
      </c>
      <c r="AT268">
        <v>926</v>
      </c>
      <c r="AU268">
        <v>604</v>
      </c>
      <c r="AV268">
        <v>132</v>
      </c>
      <c r="AW268">
        <v>429</v>
      </c>
      <c r="AX268">
        <v>1360</v>
      </c>
      <c r="AY268">
        <v>1712</v>
      </c>
      <c r="AZ268">
        <v>1188</v>
      </c>
      <c r="BA268">
        <v>1491</v>
      </c>
      <c r="BB268">
        <v>1670</v>
      </c>
      <c r="BC268">
        <v>1025</v>
      </c>
      <c r="BD268">
        <v>194</v>
      </c>
      <c r="BE268">
        <v>1</v>
      </c>
      <c r="BF268" t="s">
        <v>64</v>
      </c>
      <c r="BG268" t="s">
        <v>65</v>
      </c>
      <c r="BH268" t="s">
        <v>260</v>
      </c>
      <c r="BI268" s="4">
        <f xml:space="preserve"> _2025teamgamelogs[[#This Row],[FGA]] + (0.44 * _2025teamgamelogs[[#This Row],[FTA]]) + _2025teamgamelogs[[#This Row],[TOV]] - _2025teamgamelogs[[#This Row],[OREB]]</f>
        <v>96.36</v>
      </c>
      <c r="BJ268" s="3">
        <f>_2025teamgamelogs[[#This Row],[TOV]]/_2025teamgamelogs[[#This Row],[POSSESIONS]]</f>
        <v>0.11415525114155252</v>
      </c>
      <c r="BK268" s="4">
        <f>_2025teamgamelogs[[#This Row],[PTS]]/_2025teamgamelogs[[#This Row],[POSSESIONS]]</f>
        <v>1.2038190120381902</v>
      </c>
      <c r="BL268" s="4">
        <f xml:space="preserve"> 100 * _2025teamgamelogs[[#This Row],[POINTS_PER_POSSESSION]]</f>
        <v>120.38190120381901</v>
      </c>
      <c r="BM268" s="4">
        <f xml:space="preserve"> _2025teamgamelogs[[#This Row],[POSSESIONS]] / (_2025teamgamelogs[[#This Row],[MIN]]/48)</f>
        <v>96.36</v>
      </c>
      <c r="BN268" s="3">
        <f>_2025teamgamelogs[[#This Row],[PTS]] / (2 * (_2025teamgamelogs[[#This Row],[FGA]] + 0.44 * _2025teamgamelogs[[#This Row],[FTA]]))</f>
        <v>0.58373590982286638</v>
      </c>
      <c r="BO268" s="4">
        <f>VLOOKUP(_2025teamgamelogs[[#This Row],[MONTH]], LEAGUE_AVERAGES!$A$2:$B$8, 2, FALSE)</f>
        <v>110.69176807777912</v>
      </c>
      <c r="BP268" s="5">
        <f>VLOOKUP(_2025teamgamelogs[[#This Row],[TEAM_NAME]], LEAGUE_AVERAGES!$A$14:$C$43, 2, FALSE)</f>
        <v>0.370219512195122</v>
      </c>
      <c r="BQ268" s="5">
        <f>VLOOKUP(_2025teamgamelogs[[#This Row],[TEAM_NAME]], LEAGUE_AVERAGES!$A$14:$C$43, 3, FALSE)</f>
        <v>0.36224390243902438</v>
      </c>
      <c r="BR268" s="5">
        <f>VLOOKUP(_2025teamgamelogs[[#This Row],[TEAM_NAME]], LEAGUE_AVERAGES!$F$14:$H$43, 2, FALSE)</f>
        <v>0.49358536585365859</v>
      </c>
      <c r="BS268" s="5">
        <f>VLOOKUP(_2025teamgamelogs[[#This Row],[TEAM_NAME]], LEAGUE_AVERAGES!$F$14:$H$43, 3, FALSE)</f>
        <v>0.47975609756097559</v>
      </c>
      <c r="BT268" s="5">
        <f>VLOOKUP(_2025teamgamelogs[[#This Row],[TEAM_NAME]], LEAGUE_AVERAGES!$K$14:$M$43, 2, FALSE)</f>
        <v>0.59525043511857889</v>
      </c>
      <c r="BU268" s="5">
        <f>VLOOKUP(_2025teamgamelogs[[#This Row],[TEAM_NAME]], LEAGUE_AVERAGES!$K$14:$M$43, 3, FALSE)</f>
        <v>0.58413739951743537</v>
      </c>
    </row>
    <row r="269" spans="1:73" x14ac:dyDescent="0.2">
      <c r="A269" t="s">
        <v>59</v>
      </c>
      <c r="B269">
        <v>1610612738</v>
      </c>
      <c r="C269" t="s">
        <v>74</v>
      </c>
      <c r="D269" t="s">
        <v>75</v>
      </c>
      <c r="E269">
        <v>22400187</v>
      </c>
      <c r="F269" s="1">
        <v>45604</v>
      </c>
      <c r="G269" t="s">
        <v>381</v>
      </c>
      <c r="H269" t="s">
        <v>63</v>
      </c>
      <c r="I269">
        <v>53</v>
      </c>
      <c r="J269">
        <v>39</v>
      </c>
      <c r="K269">
        <v>90</v>
      </c>
      <c r="L269">
        <v>0.433</v>
      </c>
      <c r="M269">
        <v>14</v>
      </c>
      <c r="N269">
        <v>53</v>
      </c>
      <c r="O269">
        <v>0.26400000000000001</v>
      </c>
      <c r="P269">
        <v>16</v>
      </c>
      <c r="Q269">
        <v>19</v>
      </c>
      <c r="R269">
        <v>0.84199999999999997</v>
      </c>
      <c r="S269">
        <v>4</v>
      </c>
      <c r="T269">
        <v>35</v>
      </c>
      <c r="U269">
        <v>39</v>
      </c>
      <c r="V269">
        <v>23</v>
      </c>
      <c r="W269">
        <v>13</v>
      </c>
      <c r="X269">
        <v>7</v>
      </c>
      <c r="Y269">
        <v>9</v>
      </c>
      <c r="Z269">
        <v>3</v>
      </c>
      <c r="AA269">
        <v>15</v>
      </c>
      <c r="AB269">
        <v>22</v>
      </c>
      <c r="AC269">
        <v>108</v>
      </c>
      <c r="AD269">
        <v>4</v>
      </c>
      <c r="AE269">
        <v>1</v>
      </c>
      <c r="AF269">
        <v>1</v>
      </c>
      <c r="AG269">
        <v>1</v>
      </c>
      <c r="AH269">
        <v>1</v>
      </c>
      <c r="AI269">
        <v>9</v>
      </c>
      <c r="AJ269">
        <v>1609</v>
      </c>
      <c r="AK269">
        <v>1029</v>
      </c>
      <c r="AL269">
        <v>1796</v>
      </c>
      <c r="AM269">
        <v>934</v>
      </c>
      <c r="AN269">
        <v>41</v>
      </c>
      <c r="AO269">
        <v>2178</v>
      </c>
      <c r="AP269">
        <v>1228</v>
      </c>
      <c r="AQ269">
        <v>1458</v>
      </c>
      <c r="AR269">
        <v>642</v>
      </c>
      <c r="AS269">
        <v>2385</v>
      </c>
      <c r="AT269">
        <v>769</v>
      </c>
      <c r="AU269">
        <v>1833</v>
      </c>
      <c r="AV269">
        <v>1759</v>
      </c>
      <c r="AW269">
        <v>850</v>
      </c>
      <c r="AX269">
        <v>1360</v>
      </c>
      <c r="AY269">
        <v>109</v>
      </c>
      <c r="AZ269">
        <v>384</v>
      </c>
      <c r="BA269">
        <v>398</v>
      </c>
      <c r="BB269">
        <v>416</v>
      </c>
      <c r="BC269">
        <v>1616</v>
      </c>
      <c r="BD269">
        <v>986</v>
      </c>
      <c r="BE269">
        <v>1</v>
      </c>
      <c r="BF269" t="s">
        <v>64</v>
      </c>
      <c r="BG269" t="s">
        <v>65</v>
      </c>
      <c r="BH269" t="s">
        <v>260</v>
      </c>
      <c r="BI269" s="4">
        <f xml:space="preserve"> _2025teamgamelogs[[#This Row],[FGA]] + (0.44 * _2025teamgamelogs[[#This Row],[FTA]]) + _2025teamgamelogs[[#This Row],[TOV]] - _2025teamgamelogs[[#This Row],[OREB]]</f>
        <v>107.36</v>
      </c>
      <c r="BJ269" s="3">
        <f>_2025teamgamelogs[[#This Row],[TOV]]/_2025teamgamelogs[[#This Row],[POSSESIONS]]</f>
        <v>0.12108792846497765</v>
      </c>
      <c r="BK269" s="4">
        <f>_2025teamgamelogs[[#This Row],[PTS]]/_2025teamgamelogs[[#This Row],[POSSESIONS]]</f>
        <v>1.0059612518628913</v>
      </c>
      <c r="BL269" s="4">
        <f xml:space="preserve"> 100 * _2025teamgamelogs[[#This Row],[POINTS_PER_POSSESSION]]</f>
        <v>100.59612518628913</v>
      </c>
      <c r="BM269" s="4">
        <f xml:space="preserve"> _2025teamgamelogs[[#This Row],[POSSESIONS]] / (_2025teamgamelogs[[#This Row],[MIN]]/48)</f>
        <v>97.231698113207543</v>
      </c>
      <c r="BN269" s="3">
        <f>_2025teamgamelogs[[#This Row],[PTS]] / (2 * (_2025teamgamelogs[[#This Row],[FGA]] + 0.44 * _2025teamgamelogs[[#This Row],[FTA]]))</f>
        <v>0.54900366002440015</v>
      </c>
      <c r="BO269" s="4">
        <f>VLOOKUP(_2025teamgamelogs[[#This Row],[MONTH]], LEAGUE_AVERAGES!$A$2:$B$8, 2, FALSE)</f>
        <v>110.69176807777912</v>
      </c>
      <c r="BP269" s="5">
        <f>VLOOKUP(_2025teamgamelogs[[#This Row],[TEAM_NAME]], LEAGUE_AVERAGES!$A$14:$C$43, 2, FALSE)</f>
        <v>0.3739024390243903</v>
      </c>
      <c r="BQ269" s="5">
        <f>VLOOKUP(_2025teamgamelogs[[#This Row],[TEAM_NAME]], LEAGUE_AVERAGES!$A$14:$C$43, 3, FALSE)</f>
        <v>0.36424390243902455</v>
      </c>
      <c r="BR269" s="5">
        <f>VLOOKUP(_2025teamgamelogs[[#This Row],[TEAM_NAME]], LEAGUE_AVERAGES!$F$14:$H$43, 2, FALSE)</f>
        <v>0.46717073170731704</v>
      </c>
      <c r="BS269" s="5">
        <f>VLOOKUP(_2025teamgamelogs[[#This Row],[TEAM_NAME]], LEAGUE_AVERAGES!$F$14:$H$43, 3, FALSE)</f>
        <v>0.45907317073170728</v>
      </c>
      <c r="BT269" s="5">
        <f>VLOOKUP(_2025teamgamelogs[[#This Row],[TEAM_NAME]], LEAGUE_AVERAGES!$K$14:$M$43, 2, FALSE)</f>
        <v>0.59645910798675039</v>
      </c>
      <c r="BU269" s="5">
        <f>VLOOKUP(_2025teamgamelogs[[#This Row],[TEAM_NAME]], LEAGUE_AVERAGES!$K$14:$M$43, 3, FALSE)</f>
        <v>0.58679053151616523</v>
      </c>
    </row>
    <row r="270" spans="1:73" x14ac:dyDescent="0.2">
      <c r="A270" t="s">
        <v>59</v>
      </c>
      <c r="B270">
        <v>1610612744</v>
      </c>
      <c r="C270" t="s">
        <v>98</v>
      </c>
      <c r="D270" t="s">
        <v>99</v>
      </c>
      <c r="E270">
        <v>22400188</v>
      </c>
      <c r="F270" s="1">
        <v>45604</v>
      </c>
      <c r="G270" t="s">
        <v>382</v>
      </c>
      <c r="H270" t="s">
        <v>70</v>
      </c>
      <c r="I270">
        <v>48</v>
      </c>
      <c r="J270">
        <v>47</v>
      </c>
      <c r="K270">
        <v>98</v>
      </c>
      <c r="L270">
        <v>0.48</v>
      </c>
      <c r="M270">
        <v>13</v>
      </c>
      <c r="N270">
        <v>42</v>
      </c>
      <c r="O270">
        <v>0.31</v>
      </c>
      <c r="P270">
        <v>10</v>
      </c>
      <c r="Q270">
        <v>14</v>
      </c>
      <c r="R270">
        <v>0.71399999999999997</v>
      </c>
      <c r="S270">
        <v>11</v>
      </c>
      <c r="T270">
        <v>29</v>
      </c>
      <c r="U270">
        <v>40</v>
      </c>
      <c r="V270">
        <v>32</v>
      </c>
      <c r="W270">
        <v>17</v>
      </c>
      <c r="X270">
        <v>14</v>
      </c>
      <c r="Y270">
        <v>4</v>
      </c>
      <c r="Z270">
        <v>7</v>
      </c>
      <c r="AA270">
        <v>24</v>
      </c>
      <c r="AB270">
        <v>12</v>
      </c>
      <c r="AC270">
        <v>117</v>
      </c>
      <c r="AD270">
        <v>-19</v>
      </c>
      <c r="AE270">
        <v>1</v>
      </c>
      <c r="AF270">
        <v>1231</v>
      </c>
      <c r="AG270">
        <v>1231</v>
      </c>
      <c r="AH270">
        <v>1231</v>
      </c>
      <c r="AI270">
        <v>121</v>
      </c>
      <c r="AJ270">
        <v>335</v>
      </c>
      <c r="AK270">
        <v>251</v>
      </c>
      <c r="AL270">
        <v>1012</v>
      </c>
      <c r="AM270">
        <v>1171</v>
      </c>
      <c r="AN270">
        <v>568</v>
      </c>
      <c r="AO270">
        <v>1801</v>
      </c>
      <c r="AP270">
        <v>2148</v>
      </c>
      <c r="AQ270">
        <v>2113</v>
      </c>
      <c r="AR270">
        <v>1839</v>
      </c>
      <c r="AS270">
        <v>1051</v>
      </c>
      <c r="AT270">
        <v>1807</v>
      </c>
      <c r="AU270">
        <v>1715</v>
      </c>
      <c r="AV270">
        <v>322</v>
      </c>
      <c r="AW270">
        <v>1759</v>
      </c>
      <c r="AX270">
        <v>81</v>
      </c>
      <c r="AY270">
        <v>1274</v>
      </c>
      <c r="AZ270">
        <v>1902</v>
      </c>
      <c r="BA270">
        <v>2162</v>
      </c>
      <c r="BB270">
        <v>2314</v>
      </c>
      <c r="BC270">
        <v>960</v>
      </c>
      <c r="BD270">
        <v>2175</v>
      </c>
      <c r="BE270">
        <v>1</v>
      </c>
      <c r="BF270" t="s">
        <v>71</v>
      </c>
      <c r="BG270" t="s">
        <v>65</v>
      </c>
      <c r="BH270" t="s">
        <v>260</v>
      </c>
      <c r="BI270" s="4">
        <f xml:space="preserve"> _2025teamgamelogs[[#This Row],[FGA]] + (0.44 * _2025teamgamelogs[[#This Row],[FTA]]) + _2025teamgamelogs[[#This Row],[TOV]] - _2025teamgamelogs[[#This Row],[OREB]]</f>
        <v>110.16</v>
      </c>
      <c r="BJ270" s="3">
        <f>_2025teamgamelogs[[#This Row],[TOV]]/_2025teamgamelogs[[#This Row],[POSSESIONS]]</f>
        <v>0.15432098765432098</v>
      </c>
      <c r="BK270" s="4">
        <f>_2025teamgamelogs[[#This Row],[PTS]]/_2025teamgamelogs[[#This Row],[POSSESIONS]]</f>
        <v>1.0620915032679739</v>
      </c>
      <c r="BL270" s="4">
        <f xml:space="preserve"> 100 * _2025teamgamelogs[[#This Row],[POINTS_PER_POSSESSION]]</f>
        <v>106.20915032679738</v>
      </c>
      <c r="BM270" s="4">
        <f xml:space="preserve"> _2025teamgamelogs[[#This Row],[POSSESIONS]] / (_2025teamgamelogs[[#This Row],[MIN]]/48)</f>
        <v>110.16</v>
      </c>
      <c r="BN270" s="3">
        <f>_2025teamgamelogs[[#This Row],[PTS]] / (2 * (_2025teamgamelogs[[#This Row],[FGA]] + 0.44 * _2025teamgamelogs[[#This Row],[FTA]]))</f>
        <v>0.56163594470046085</v>
      </c>
      <c r="BO270" s="4">
        <f>VLOOKUP(_2025teamgamelogs[[#This Row],[MONTH]], LEAGUE_AVERAGES!$A$2:$B$8, 2, FALSE)</f>
        <v>110.69176807777912</v>
      </c>
      <c r="BP270" s="5">
        <f>VLOOKUP(_2025teamgamelogs[[#This Row],[TEAM_NAME]], LEAGUE_AVERAGES!$A$14:$C$43, 2, FALSE)</f>
        <v>0.36843902439024395</v>
      </c>
      <c r="BQ270" s="5">
        <f>VLOOKUP(_2025teamgamelogs[[#This Row],[TEAM_NAME]], LEAGUE_AVERAGES!$A$14:$C$43, 3, FALSE)</f>
        <v>0.35765853658536584</v>
      </c>
      <c r="BR270" s="5">
        <f>VLOOKUP(_2025teamgamelogs[[#This Row],[TEAM_NAME]], LEAGUE_AVERAGES!$F$14:$H$43, 2, FALSE)</f>
        <v>0.45136585365853665</v>
      </c>
      <c r="BS270" s="5">
        <f>VLOOKUP(_2025teamgamelogs[[#This Row],[TEAM_NAME]], LEAGUE_AVERAGES!$F$14:$H$43, 3, FALSE)</f>
        <v>0.45180487804878061</v>
      </c>
      <c r="BT270" s="5">
        <f>VLOOKUP(_2025teamgamelogs[[#This Row],[TEAM_NAME]], LEAGUE_AVERAGES!$K$14:$M$43, 2, FALSE)</f>
        <v>0.56832140437053513</v>
      </c>
      <c r="BU270" s="5">
        <f>VLOOKUP(_2025teamgamelogs[[#This Row],[TEAM_NAME]], LEAGUE_AVERAGES!$K$14:$M$43, 3, FALSE)</f>
        <v>0.56980808391386595</v>
      </c>
    </row>
    <row r="271" spans="1:73" x14ac:dyDescent="0.2">
      <c r="A271" t="s">
        <v>59</v>
      </c>
      <c r="B271">
        <v>1610612764</v>
      </c>
      <c r="C271" t="s">
        <v>148</v>
      </c>
      <c r="D271" t="s">
        <v>149</v>
      </c>
      <c r="E271">
        <v>22400191</v>
      </c>
      <c r="F271" s="1">
        <v>45604</v>
      </c>
      <c r="G271" t="s">
        <v>383</v>
      </c>
      <c r="H271" t="s">
        <v>70</v>
      </c>
      <c r="I271">
        <v>48</v>
      </c>
      <c r="J271">
        <v>38</v>
      </c>
      <c r="K271">
        <v>93</v>
      </c>
      <c r="L271">
        <v>0.40899999999999997</v>
      </c>
      <c r="M271">
        <v>9</v>
      </c>
      <c r="N271">
        <v>35</v>
      </c>
      <c r="O271">
        <v>0.25700000000000001</v>
      </c>
      <c r="P271">
        <v>19</v>
      </c>
      <c r="Q271">
        <v>23</v>
      </c>
      <c r="R271">
        <v>0.82599999999999996</v>
      </c>
      <c r="S271">
        <v>11</v>
      </c>
      <c r="T271">
        <v>30</v>
      </c>
      <c r="U271">
        <v>41</v>
      </c>
      <c r="V271">
        <v>27</v>
      </c>
      <c r="W271">
        <v>18</v>
      </c>
      <c r="X271">
        <v>14</v>
      </c>
      <c r="Y271">
        <v>8</v>
      </c>
      <c r="Z271">
        <v>10</v>
      </c>
      <c r="AA271">
        <v>27</v>
      </c>
      <c r="AB271">
        <v>19</v>
      </c>
      <c r="AC271">
        <v>104</v>
      </c>
      <c r="AD271">
        <v>-24</v>
      </c>
      <c r="AE271">
        <v>1</v>
      </c>
      <c r="AF271">
        <v>1231</v>
      </c>
      <c r="AG271">
        <v>1231</v>
      </c>
      <c r="AH271">
        <v>1231</v>
      </c>
      <c r="AI271">
        <v>121</v>
      </c>
      <c r="AJ271">
        <v>1796</v>
      </c>
      <c r="AK271">
        <v>664</v>
      </c>
      <c r="AL271">
        <v>2111</v>
      </c>
      <c r="AM271">
        <v>2097</v>
      </c>
      <c r="AN271">
        <v>1495</v>
      </c>
      <c r="AO271">
        <v>2218</v>
      </c>
      <c r="AP271">
        <v>756</v>
      </c>
      <c r="AQ271">
        <v>899</v>
      </c>
      <c r="AR271">
        <v>794</v>
      </c>
      <c r="AS271">
        <v>1051</v>
      </c>
      <c r="AT271">
        <v>1652</v>
      </c>
      <c r="AU271">
        <v>1563</v>
      </c>
      <c r="AV271">
        <v>1013</v>
      </c>
      <c r="AW271">
        <v>1953</v>
      </c>
      <c r="AX271">
        <v>81</v>
      </c>
      <c r="AY271">
        <v>187</v>
      </c>
      <c r="AZ271">
        <v>2353</v>
      </c>
      <c r="BA271">
        <v>2368</v>
      </c>
      <c r="BB271">
        <v>971</v>
      </c>
      <c r="BC271">
        <v>1870</v>
      </c>
      <c r="BD271">
        <v>2294</v>
      </c>
      <c r="BE271">
        <v>1</v>
      </c>
      <c r="BF271" t="s">
        <v>71</v>
      </c>
      <c r="BG271" t="s">
        <v>65</v>
      </c>
      <c r="BH271" t="s">
        <v>260</v>
      </c>
      <c r="BI271" s="4">
        <f xml:space="preserve"> _2025teamgamelogs[[#This Row],[FGA]] + (0.44 * _2025teamgamelogs[[#This Row],[FTA]]) + _2025teamgamelogs[[#This Row],[TOV]] - _2025teamgamelogs[[#This Row],[OREB]]</f>
        <v>110.12</v>
      </c>
      <c r="BJ271" s="3">
        <f>_2025teamgamelogs[[#This Row],[TOV]]/_2025teamgamelogs[[#This Row],[POSSESIONS]]</f>
        <v>0.16345804576825282</v>
      </c>
      <c r="BK271" s="4">
        <f>_2025teamgamelogs[[#This Row],[PTS]]/_2025teamgamelogs[[#This Row],[POSSESIONS]]</f>
        <v>0.94442426443879401</v>
      </c>
      <c r="BL271" s="4">
        <f xml:space="preserve"> 100 * _2025teamgamelogs[[#This Row],[POINTS_PER_POSSESSION]]</f>
        <v>94.442426443879398</v>
      </c>
      <c r="BM271" s="4">
        <f xml:space="preserve"> _2025teamgamelogs[[#This Row],[POSSESIONS]] / (_2025teamgamelogs[[#This Row],[MIN]]/48)</f>
        <v>110.12</v>
      </c>
      <c r="BN271" s="3">
        <f>_2025teamgamelogs[[#This Row],[PTS]] / (2 * (_2025teamgamelogs[[#This Row],[FGA]] + 0.44 * _2025teamgamelogs[[#This Row],[FTA]]))</f>
        <v>0.50426687354538402</v>
      </c>
      <c r="BO271" s="4">
        <f>VLOOKUP(_2025teamgamelogs[[#This Row],[MONTH]], LEAGUE_AVERAGES!$A$2:$B$8, 2, FALSE)</f>
        <v>110.69176807777912</v>
      </c>
      <c r="BP271" s="5">
        <f>VLOOKUP(_2025teamgamelogs[[#This Row],[TEAM_NAME]], LEAGUE_AVERAGES!$A$14:$C$43, 2, FALSE)</f>
        <v>0.32842499999999997</v>
      </c>
      <c r="BQ271" s="5">
        <f>VLOOKUP(_2025teamgamelogs[[#This Row],[TEAM_NAME]], LEAGUE_AVERAGES!$A$14:$C$43, 3, FALSE)</f>
        <v>0.33730952380952384</v>
      </c>
      <c r="BR271" s="5">
        <f>VLOOKUP(_2025teamgamelogs[[#This Row],[TEAM_NAME]], LEAGUE_AVERAGES!$F$14:$H$43, 2, FALSE)</f>
        <v>0.44209999999999994</v>
      </c>
      <c r="BS271" s="5">
        <f>VLOOKUP(_2025teamgamelogs[[#This Row],[TEAM_NAME]], LEAGUE_AVERAGES!$F$14:$H$43, 3, FALSE)</f>
        <v>0.4362619047619048</v>
      </c>
      <c r="BT271" s="5">
        <f>VLOOKUP(_2025teamgamelogs[[#This Row],[TEAM_NAME]], LEAGUE_AVERAGES!$K$14:$M$43, 2, FALSE)</f>
        <v>0.55099578881797462</v>
      </c>
      <c r="BU271" s="5">
        <f>VLOOKUP(_2025teamgamelogs[[#This Row],[TEAM_NAME]], LEAGUE_AVERAGES!$K$14:$M$43, 3, FALSE)</f>
        <v>0.54201342555394594</v>
      </c>
    </row>
    <row r="272" spans="1:73" x14ac:dyDescent="0.2">
      <c r="A272" t="s">
        <v>59</v>
      </c>
      <c r="B272">
        <v>1610612757</v>
      </c>
      <c r="C272" t="s">
        <v>116</v>
      </c>
      <c r="D272" t="s">
        <v>117</v>
      </c>
      <c r="E272">
        <v>22400193</v>
      </c>
      <c r="F272" s="1">
        <v>45604</v>
      </c>
      <c r="G272" t="s">
        <v>384</v>
      </c>
      <c r="H272" t="s">
        <v>70</v>
      </c>
      <c r="I272">
        <v>48</v>
      </c>
      <c r="J272">
        <v>39</v>
      </c>
      <c r="K272">
        <v>91</v>
      </c>
      <c r="L272">
        <v>0.42899999999999999</v>
      </c>
      <c r="M272">
        <v>6</v>
      </c>
      <c r="N272">
        <v>25</v>
      </c>
      <c r="O272">
        <v>0.24</v>
      </c>
      <c r="P272">
        <v>18</v>
      </c>
      <c r="Q272">
        <v>24</v>
      </c>
      <c r="R272">
        <v>0.75</v>
      </c>
      <c r="S272">
        <v>12</v>
      </c>
      <c r="T272">
        <v>25</v>
      </c>
      <c r="U272">
        <v>37</v>
      </c>
      <c r="V272">
        <v>13</v>
      </c>
      <c r="W272">
        <v>17</v>
      </c>
      <c r="X272">
        <v>11</v>
      </c>
      <c r="Y272">
        <v>7</v>
      </c>
      <c r="Z272">
        <v>7</v>
      </c>
      <c r="AA272">
        <v>17</v>
      </c>
      <c r="AB272">
        <v>21</v>
      </c>
      <c r="AC272">
        <v>102</v>
      </c>
      <c r="AD272">
        <v>-25</v>
      </c>
      <c r="AE272">
        <v>1</v>
      </c>
      <c r="AF272">
        <v>1231</v>
      </c>
      <c r="AG272">
        <v>1231</v>
      </c>
      <c r="AH272">
        <v>1231</v>
      </c>
      <c r="AI272">
        <v>121</v>
      </c>
      <c r="AJ272">
        <v>1609</v>
      </c>
      <c r="AK272">
        <v>899</v>
      </c>
      <c r="AL272">
        <v>1860</v>
      </c>
      <c r="AM272">
        <v>2400</v>
      </c>
      <c r="AN272">
        <v>2375</v>
      </c>
      <c r="AO272">
        <v>2300</v>
      </c>
      <c r="AP272">
        <v>889</v>
      </c>
      <c r="AQ272">
        <v>791</v>
      </c>
      <c r="AR272">
        <v>1525</v>
      </c>
      <c r="AS272">
        <v>848</v>
      </c>
      <c r="AT272">
        <v>2271</v>
      </c>
      <c r="AU272">
        <v>2073</v>
      </c>
      <c r="AV272">
        <v>2453</v>
      </c>
      <c r="AW272">
        <v>1759</v>
      </c>
      <c r="AX272">
        <v>346</v>
      </c>
      <c r="AY272">
        <v>346</v>
      </c>
      <c r="AZ272">
        <v>1902</v>
      </c>
      <c r="BA272">
        <v>792</v>
      </c>
      <c r="BB272">
        <v>575</v>
      </c>
      <c r="BC272">
        <v>2003</v>
      </c>
      <c r="BD272">
        <v>2312</v>
      </c>
      <c r="BE272">
        <v>1</v>
      </c>
      <c r="BF272" t="s">
        <v>71</v>
      </c>
      <c r="BG272" t="s">
        <v>65</v>
      </c>
      <c r="BH272" t="s">
        <v>260</v>
      </c>
      <c r="BI272" s="4">
        <f xml:space="preserve"> _2025teamgamelogs[[#This Row],[FGA]] + (0.44 * _2025teamgamelogs[[#This Row],[FTA]]) + _2025teamgamelogs[[#This Row],[TOV]] - _2025teamgamelogs[[#This Row],[OREB]]</f>
        <v>106.56</v>
      </c>
      <c r="BJ272" s="3">
        <f>_2025teamgamelogs[[#This Row],[TOV]]/_2025teamgamelogs[[#This Row],[POSSESIONS]]</f>
        <v>0.15953453453453453</v>
      </c>
      <c r="BK272" s="4">
        <f>_2025teamgamelogs[[#This Row],[PTS]]/_2025teamgamelogs[[#This Row],[POSSESIONS]]</f>
        <v>0.9572072072072072</v>
      </c>
      <c r="BL272" s="4">
        <f xml:space="preserve"> 100 * _2025teamgamelogs[[#This Row],[POINTS_PER_POSSESSION]]</f>
        <v>95.72072072072072</v>
      </c>
      <c r="BM272" s="4">
        <f xml:space="preserve"> _2025teamgamelogs[[#This Row],[POSSESIONS]] / (_2025teamgamelogs[[#This Row],[MIN]]/48)</f>
        <v>106.56</v>
      </c>
      <c r="BN272" s="3">
        <f>_2025teamgamelogs[[#This Row],[PTS]] / (2 * (_2025teamgamelogs[[#This Row],[FGA]] + 0.44 * _2025teamgamelogs[[#This Row],[FTA]]))</f>
        <v>0.50216620716817639</v>
      </c>
      <c r="BO272" s="4">
        <f>VLOOKUP(_2025teamgamelogs[[#This Row],[MONTH]], LEAGUE_AVERAGES!$A$2:$B$8, 2, FALSE)</f>
        <v>110.69176807777912</v>
      </c>
      <c r="BP272" s="5">
        <f>VLOOKUP(_2025teamgamelogs[[#This Row],[TEAM_NAME]], LEAGUE_AVERAGES!$A$14:$C$43, 2, FALSE)</f>
        <v>0.3617317073170731</v>
      </c>
      <c r="BQ272" s="5">
        <f>VLOOKUP(_2025teamgamelogs[[#This Row],[TEAM_NAME]], LEAGUE_AVERAGES!$A$14:$C$43, 3, FALSE)</f>
        <v>0.32368292682926825</v>
      </c>
      <c r="BR272" s="5">
        <f>VLOOKUP(_2025teamgamelogs[[#This Row],[TEAM_NAME]], LEAGUE_AVERAGES!$F$14:$H$43, 2, FALSE)</f>
        <v>0.4560243902439024</v>
      </c>
      <c r="BS272" s="5">
        <f>VLOOKUP(_2025teamgamelogs[[#This Row],[TEAM_NAME]], LEAGUE_AVERAGES!$F$14:$H$43, 3, FALSE)</f>
        <v>0.4473414634146341</v>
      </c>
      <c r="BT272" s="5">
        <f>VLOOKUP(_2025teamgamelogs[[#This Row],[TEAM_NAME]], LEAGUE_AVERAGES!$K$14:$M$43, 2, FALSE)</f>
        <v>0.56794360073860606</v>
      </c>
      <c r="BU272" s="5">
        <f>VLOOKUP(_2025teamgamelogs[[#This Row],[TEAM_NAME]], LEAGUE_AVERAGES!$K$14:$M$43, 3, FALSE)</f>
        <v>0.54561285519601899</v>
      </c>
    </row>
    <row r="273" spans="1:73" x14ac:dyDescent="0.2">
      <c r="A273" t="s">
        <v>59</v>
      </c>
      <c r="B273">
        <v>1610612758</v>
      </c>
      <c r="C273" t="s">
        <v>142</v>
      </c>
      <c r="D273" t="s">
        <v>143</v>
      </c>
      <c r="E273">
        <v>22400196</v>
      </c>
      <c r="F273" s="1">
        <v>45604</v>
      </c>
      <c r="G273" t="s">
        <v>385</v>
      </c>
      <c r="H273" t="s">
        <v>70</v>
      </c>
      <c r="I273">
        <v>48</v>
      </c>
      <c r="J273">
        <v>37</v>
      </c>
      <c r="K273">
        <v>78</v>
      </c>
      <c r="L273">
        <v>0.47399999999999998</v>
      </c>
      <c r="M273">
        <v>3</v>
      </c>
      <c r="N273">
        <v>26</v>
      </c>
      <c r="O273">
        <v>0.115</v>
      </c>
      <c r="P273">
        <v>21</v>
      </c>
      <c r="Q273">
        <v>24</v>
      </c>
      <c r="R273">
        <v>0.875</v>
      </c>
      <c r="S273">
        <v>5</v>
      </c>
      <c r="T273">
        <v>30</v>
      </c>
      <c r="U273">
        <v>35</v>
      </c>
      <c r="V273">
        <v>19</v>
      </c>
      <c r="W273">
        <v>14</v>
      </c>
      <c r="X273">
        <v>6</v>
      </c>
      <c r="Y273">
        <v>3</v>
      </c>
      <c r="Z273">
        <v>2</v>
      </c>
      <c r="AA273">
        <v>19</v>
      </c>
      <c r="AB273">
        <v>21</v>
      </c>
      <c r="AC273">
        <v>98</v>
      </c>
      <c r="AD273">
        <v>-9</v>
      </c>
      <c r="AE273">
        <v>1</v>
      </c>
      <c r="AF273">
        <v>1231</v>
      </c>
      <c r="AG273">
        <v>1231</v>
      </c>
      <c r="AH273">
        <v>1231</v>
      </c>
      <c r="AI273">
        <v>121</v>
      </c>
      <c r="AJ273">
        <v>1946</v>
      </c>
      <c r="AK273">
        <v>2291</v>
      </c>
      <c r="AL273">
        <v>1115</v>
      </c>
      <c r="AM273">
        <v>2459</v>
      </c>
      <c r="AN273">
        <v>2340</v>
      </c>
      <c r="AO273">
        <v>2458</v>
      </c>
      <c r="AP273">
        <v>506</v>
      </c>
      <c r="AQ273">
        <v>791</v>
      </c>
      <c r="AR273">
        <v>401</v>
      </c>
      <c r="AS273">
        <v>2299</v>
      </c>
      <c r="AT273">
        <v>1652</v>
      </c>
      <c r="AU273">
        <v>2225</v>
      </c>
      <c r="AV273">
        <v>2257</v>
      </c>
      <c r="AW273">
        <v>1092</v>
      </c>
      <c r="AX273">
        <v>1702</v>
      </c>
      <c r="AY273">
        <v>1712</v>
      </c>
      <c r="AZ273">
        <v>158</v>
      </c>
      <c r="BA273">
        <v>1258</v>
      </c>
      <c r="BB273">
        <v>575</v>
      </c>
      <c r="BC273">
        <v>2178</v>
      </c>
      <c r="BD273">
        <v>1735</v>
      </c>
      <c r="BE273">
        <v>1</v>
      </c>
      <c r="BF273" t="s">
        <v>64</v>
      </c>
      <c r="BG273" t="s">
        <v>65</v>
      </c>
      <c r="BH273" t="s">
        <v>260</v>
      </c>
      <c r="BI273" s="4">
        <f xml:space="preserve"> _2025teamgamelogs[[#This Row],[FGA]] + (0.44 * _2025teamgamelogs[[#This Row],[FTA]]) + _2025teamgamelogs[[#This Row],[TOV]] - _2025teamgamelogs[[#This Row],[OREB]]</f>
        <v>97.56</v>
      </c>
      <c r="BJ273" s="3">
        <f>_2025teamgamelogs[[#This Row],[TOV]]/_2025teamgamelogs[[#This Row],[POSSESIONS]]</f>
        <v>0.14350143501435014</v>
      </c>
      <c r="BK273" s="4">
        <f>_2025teamgamelogs[[#This Row],[PTS]]/_2025teamgamelogs[[#This Row],[POSSESIONS]]</f>
        <v>1.0045100451004509</v>
      </c>
      <c r="BL273" s="4">
        <f xml:space="preserve"> 100 * _2025teamgamelogs[[#This Row],[POINTS_PER_POSSESSION]]</f>
        <v>100.4510045100451</v>
      </c>
      <c r="BM273" s="4">
        <f xml:space="preserve"> _2025teamgamelogs[[#This Row],[POSSESIONS]] / (_2025teamgamelogs[[#This Row],[MIN]]/48)</f>
        <v>97.56</v>
      </c>
      <c r="BN273" s="3">
        <f>_2025teamgamelogs[[#This Row],[PTS]] / (2 * (_2025teamgamelogs[[#This Row],[FGA]] + 0.44 * _2025teamgamelogs[[#This Row],[FTA]]))</f>
        <v>0.55329719963866308</v>
      </c>
      <c r="BO273" s="4">
        <f>VLOOKUP(_2025teamgamelogs[[#This Row],[MONTH]], LEAGUE_AVERAGES!$A$2:$B$8, 2, FALSE)</f>
        <v>110.69176807777912</v>
      </c>
      <c r="BP273" s="5">
        <f>VLOOKUP(_2025teamgamelogs[[#This Row],[TEAM_NAME]], LEAGUE_AVERAGES!$A$14:$C$43, 2, FALSE)</f>
        <v>0.37158536585365853</v>
      </c>
      <c r="BQ273" s="5">
        <f>VLOOKUP(_2025teamgamelogs[[#This Row],[TEAM_NAME]], LEAGUE_AVERAGES!$A$14:$C$43, 3, FALSE)</f>
        <v>0.34029268292682929</v>
      </c>
      <c r="BR273" s="5">
        <f>VLOOKUP(_2025teamgamelogs[[#This Row],[TEAM_NAME]], LEAGUE_AVERAGES!$F$14:$H$43, 2, FALSE)</f>
        <v>0.4831951219512195</v>
      </c>
      <c r="BS273" s="5">
        <f>VLOOKUP(_2025teamgamelogs[[#This Row],[TEAM_NAME]], LEAGUE_AVERAGES!$F$14:$H$43, 3, FALSE)</f>
        <v>0.47492682926829272</v>
      </c>
      <c r="BT273" s="5">
        <f>VLOOKUP(_2025teamgamelogs[[#This Row],[TEAM_NAME]], LEAGUE_AVERAGES!$K$14:$M$43, 2, FALSE)</f>
        <v>0.59195463864629394</v>
      </c>
      <c r="BU273" s="5">
        <f>VLOOKUP(_2025teamgamelogs[[#This Row],[TEAM_NAME]], LEAGUE_AVERAGES!$K$14:$M$43, 3, FALSE)</f>
        <v>0.57517865161129356</v>
      </c>
    </row>
    <row r="274" spans="1:73" x14ac:dyDescent="0.2">
      <c r="A274" t="s">
        <v>59</v>
      </c>
      <c r="B274">
        <v>1610612751</v>
      </c>
      <c r="C274" t="s">
        <v>89</v>
      </c>
      <c r="D274" t="s">
        <v>90</v>
      </c>
      <c r="E274">
        <v>22400199</v>
      </c>
      <c r="F274" s="1">
        <v>45605</v>
      </c>
      <c r="G274" t="s">
        <v>386</v>
      </c>
      <c r="H274" t="s">
        <v>70</v>
      </c>
      <c r="I274">
        <v>48</v>
      </c>
      <c r="J274">
        <v>34</v>
      </c>
      <c r="K274">
        <v>76</v>
      </c>
      <c r="L274">
        <v>0.44700000000000001</v>
      </c>
      <c r="M274">
        <v>15</v>
      </c>
      <c r="N274">
        <v>43</v>
      </c>
      <c r="O274">
        <v>0.34899999999999998</v>
      </c>
      <c r="P274">
        <v>17</v>
      </c>
      <c r="Q274">
        <v>18</v>
      </c>
      <c r="R274">
        <v>0.94399999999999995</v>
      </c>
      <c r="S274">
        <v>10</v>
      </c>
      <c r="T274">
        <v>26</v>
      </c>
      <c r="U274">
        <v>36</v>
      </c>
      <c r="V274">
        <v>21</v>
      </c>
      <c r="W274">
        <v>20</v>
      </c>
      <c r="X274">
        <v>4</v>
      </c>
      <c r="Y274">
        <v>2</v>
      </c>
      <c r="Z274">
        <v>5</v>
      </c>
      <c r="AA274">
        <v>14</v>
      </c>
      <c r="AB274">
        <v>18</v>
      </c>
      <c r="AC274">
        <v>100</v>
      </c>
      <c r="AD274">
        <v>-5</v>
      </c>
      <c r="AE274">
        <v>1</v>
      </c>
      <c r="AF274">
        <v>1231</v>
      </c>
      <c r="AG274">
        <v>1231</v>
      </c>
      <c r="AH274">
        <v>1231</v>
      </c>
      <c r="AI274">
        <v>121</v>
      </c>
      <c r="AJ274">
        <v>2258</v>
      </c>
      <c r="AK274">
        <v>2372</v>
      </c>
      <c r="AL274">
        <v>1581</v>
      </c>
      <c r="AM274">
        <v>733</v>
      </c>
      <c r="AN274">
        <v>471</v>
      </c>
      <c r="AO274">
        <v>1327</v>
      </c>
      <c r="AP274">
        <v>1052</v>
      </c>
      <c r="AQ274">
        <v>1617</v>
      </c>
      <c r="AR274">
        <v>91</v>
      </c>
      <c r="AS274">
        <v>1308</v>
      </c>
      <c r="AT274">
        <v>2171</v>
      </c>
      <c r="AU274">
        <v>2164</v>
      </c>
      <c r="AV274">
        <v>2031</v>
      </c>
      <c r="AW274">
        <v>2199</v>
      </c>
      <c r="AX274">
        <v>2190</v>
      </c>
      <c r="AY274">
        <v>2078</v>
      </c>
      <c r="AZ274">
        <v>1188</v>
      </c>
      <c r="BA274">
        <v>260</v>
      </c>
      <c r="BB274">
        <v>1204</v>
      </c>
      <c r="BC274">
        <v>2099</v>
      </c>
      <c r="BD274">
        <v>1476</v>
      </c>
      <c r="BE274">
        <v>1</v>
      </c>
      <c r="BF274" t="s">
        <v>71</v>
      </c>
      <c r="BG274" t="s">
        <v>65</v>
      </c>
      <c r="BH274" t="s">
        <v>260</v>
      </c>
      <c r="BI274" s="4">
        <f xml:space="preserve"> _2025teamgamelogs[[#This Row],[FGA]] + (0.44 * _2025teamgamelogs[[#This Row],[FTA]]) + _2025teamgamelogs[[#This Row],[TOV]] - _2025teamgamelogs[[#This Row],[OREB]]</f>
        <v>93.92</v>
      </c>
      <c r="BJ274" s="3">
        <f>_2025teamgamelogs[[#This Row],[TOV]]/_2025teamgamelogs[[#This Row],[POSSESIONS]]</f>
        <v>0.21294718909710392</v>
      </c>
      <c r="BK274" s="4">
        <f>_2025teamgamelogs[[#This Row],[PTS]]/_2025teamgamelogs[[#This Row],[POSSESIONS]]</f>
        <v>1.0647359454855196</v>
      </c>
      <c r="BL274" s="4">
        <f xml:space="preserve"> 100 * _2025teamgamelogs[[#This Row],[POINTS_PER_POSSESSION]]</f>
        <v>106.47359454855196</v>
      </c>
      <c r="BM274" s="4">
        <f xml:space="preserve"> _2025teamgamelogs[[#This Row],[POSSESIONS]] / (_2025teamgamelogs[[#This Row],[MIN]]/48)</f>
        <v>93.92</v>
      </c>
      <c r="BN274" s="3">
        <f>_2025teamgamelogs[[#This Row],[PTS]] / (2 * (_2025teamgamelogs[[#This Row],[FGA]] + 0.44 * _2025teamgamelogs[[#This Row],[FTA]]))</f>
        <v>0.59580552907530981</v>
      </c>
      <c r="BO274" s="4">
        <f>VLOOKUP(_2025teamgamelogs[[#This Row],[MONTH]], LEAGUE_AVERAGES!$A$2:$B$8, 2, FALSE)</f>
        <v>110.69176807777912</v>
      </c>
      <c r="BP274" s="5">
        <f>VLOOKUP(_2025teamgamelogs[[#This Row],[TEAM_NAME]], LEAGUE_AVERAGES!$A$14:$C$43, 2, FALSE)</f>
        <v>0.337609756097561</v>
      </c>
      <c r="BQ274" s="5">
        <f>VLOOKUP(_2025teamgamelogs[[#This Row],[TEAM_NAME]], LEAGUE_AVERAGES!$A$14:$C$43, 3, FALSE)</f>
        <v>0.34709756097560968</v>
      </c>
      <c r="BR274" s="5">
        <f>VLOOKUP(_2025teamgamelogs[[#This Row],[TEAM_NAME]], LEAGUE_AVERAGES!$F$14:$H$43, 2, FALSE)</f>
        <v>0.43748780487804872</v>
      </c>
      <c r="BS274" s="5">
        <f>VLOOKUP(_2025teamgamelogs[[#This Row],[TEAM_NAME]], LEAGUE_AVERAGES!$F$14:$H$43, 3, FALSE)</f>
        <v>0.43895121951219529</v>
      </c>
      <c r="BT274" s="5">
        <f>VLOOKUP(_2025teamgamelogs[[#This Row],[TEAM_NAME]], LEAGUE_AVERAGES!$K$14:$M$43, 2, FALSE)</f>
        <v>0.54767404365624284</v>
      </c>
      <c r="BU274" s="5">
        <f>VLOOKUP(_2025teamgamelogs[[#This Row],[TEAM_NAME]], LEAGUE_AVERAGES!$K$14:$M$43, 3, FALSE)</f>
        <v>0.5592142433904097</v>
      </c>
    </row>
    <row r="275" spans="1:73" x14ac:dyDescent="0.2">
      <c r="A275" t="s">
        <v>59</v>
      </c>
      <c r="B275">
        <v>1610612737</v>
      </c>
      <c r="C275" t="s">
        <v>92</v>
      </c>
      <c r="D275" t="s">
        <v>93</v>
      </c>
      <c r="E275">
        <v>22400198</v>
      </c>
      <c r="F275" s="1">
        <v>45605</v>
      </c>
      <c r="G275" t="s">
        <v>387</v>
      </c>
      <c r="H275" t="s">
        <v>70</v>
      </c>
      <c r="I275">
        <v>48</v>
      </c>
      <c r="J275">
        <v>41</v>
      </c>
      <c r="K275">
        <v>89</v>
      </c>
      <c r="L275">
        <v>0.46100000000000002</v>
      </c>
      <c r="M275">
        <v>9</v>
      </c>
      <c r="N275">
        <v>29</v>
      </c>
      <c r="O275">
        <v>0.31</v>
      </c>
      <c r="P275">
        <v>22</v>
      </c>
      <c r="Q275">
        <v>30</v>
      </c>
      <c r="R275">
        <v>0.73299999999999998</v>
      </c>
      <c r="S275">
        <v>10</v>
      </c>
      <c r="T275">
        <v>29</v>
      </c>
      <c r="U275">
        <v>39</v>
      </c>
      <c r="V275">
        <v>31</v>
      </c>
      <c r="W275">
        <v>14</v>
      </c>
      <c r="X275">
        <v>8</v>
      </c>
      <c r="Y275">
        <v>5</v>
      </c>
      <c r="Z275">
        <v>6</v>
      </c>
      <c r="AA275">
        <v>19</v>
      </c>
      <c r="AB275">
        <v>18</v>
      </c>
      <c r="AC275">
        <v>113</v>
      </c>
      <c r="AD275">
        <v>-12</v>
      </c>
      <c r="AE275">
        <v>1</v>
      </c>
      <c r="AF275">
        <v>1231</v>
      </c>
      <c r="AG275">
        <v>1231</v>
      </c>
      <c r="AH275">
        <v>1231</v>
      </c>
      <c r="AI275">
        <v>121</v>
      </c>
      <c r="AJ275">
        <v>1234</v>
      </c>
      <c r="AK275">
        <v>1176</v>
      </c>
      <c r="AL275">
        <v>1359</v>
      </c>
      <c r="AM275">
        <v>2097</v>
      </c>
      <c r="AN275">
        <v>2163</v>
      </c>
      <c r="AO275">
        <v>1795</v>
      </c>
      <c r="AP275">
        <v>406</v>
      </c>
      <c r="AQ275">
        <v>259</v>
      </c>
      <c r="AR275">
        <v>1708</v>
      </c>
      <c r="AS275">
        <v>1308</v>
      </c>
      <c r="AT275">
        <v>1807</v>
      </c>
      <c r="AU275">
        <v>1833</v>
      </c>
      <c r="AV275">
        <v>426</v>
      </c>
      <c r="AW275">
        <v>1092</v>
      </c>
      <c r="AX275">
        <v>1073</v>
      </c>
      <c r="AY275">
        <v>889</v>
      </c>
      <c r="AZ275">
        <v>1573</v>
      </c>
      <c r="BA275">
        <v>1258</v>
      </c>
      <c r="BB275">
        <v>1204</v>
      </c>
      <c r="BC275">
        <v>1250</v>
      </c>
      <c r="BD275">
        <v>1899</v>
      </c>
      <c r="BE275">
        <v>1</v>
      </c>
      <c r="BF275" t="s">
        <v>64</v>
      </c>
      <c r="BG275" t="s">
        <v>65</v>
      </c>
      <c r="BH275" t="s">
        <v>260</v>
      </c>
      <c r="BI275" s="4">
        <f xml:space="preserve"> _2025teamgamelogs[[#This Row],[FGA]] + (0.44 * _2025teamgamelogs[[#This Row],[FTA]]) + _2025teamgamelogs[[#This Row],[TOV]] - _2025teamgamelogs[[#This Row],[OREB]]</f>
        <v>106.2</v>
      </c>
      <c r="BJ275" s="3">
        <f>_2025teamgamelogs[[#This Row],[TOV]]/_2025teamgamelogs[[#This Row],[POSSESIONS]]</f>
        <v>0.13182674199623351</v>
      </c>
      <c r="BK275" s="4">
        <f>_2025teamgamelogs[[#This Row],[PTS]]/_2025teamgamelogs[[#This Row],[POSSESIONS]]</f>
        <v>1.064030131826742</v>
      </c>
      <c r="BL275" s="4">
        <f xml:space="preserve"> 100 * _2025teamgamelogs[[#This Row],[POINTS_PER_POSSESSION]]</f>
        <v>106.4030131826742</v>
      </c>
      <c r="BM275" s="4">
        <f xml:space="preserve"> _2025teamgamelogs[[#This Row],[POSSESIONS]] / (_2025teamgamelogs[[#This Row],[MIN]]/48)</f>
        <v>106.2</v>
      </c>
      <c r="BN275" s="3">
        <f>_2025teamgamelogs[[#This Row],[PTS]] / (2 * (_2025teamgamelogs[[#This Row],[FGA]] + 0.44 * _2025teamgamelogs[[#This Row],[FTA]]))</f>
        <v>0.55283757338551853</v>
      </c>
      <c r="BO275" s="4">
        <f>VLOOKUP(_2025teamgamelogs[[#This Row],[MONTH]], LEAGUE_AVERAGES!$A$2:$B$8, 2, FALSE)</f>
        <v>110.69176807777912</v>
      </c>
      <c r="BP275" s="5">
        <f>VLOOKUP(_2025teamgamelogs[[#This Row],[TEAM_NAME]], LEAGUE_AVERAGES!$A$14:$C$43, 2, FALSE)</f>
        <v>0.35092500000000004</v>
      </c>
      <c r="BQ275" s="5">
        <f>VLOOKUP(_2025teamgamelogs[[#This Row],[TEAM_NAME]], LEAGUE_AVERAGES!$A$14:$C$43, 3, FALSE)</f>
        <v>0.36290476190476195</v>
      </c>
      <c r="BR275" s="5">
        <f>VLOOKUP(_2025teamgamelogs[[#This Row],[TEAM_NAME]], LEAGUE_AVERAGES!$F$14:$H$43, 2, FALSE)</f>
        <v>0.47670000000000012</v>
      </c>
      <c r="BS275" s="5">
        <f>VLOOKUP(_2025teamgamelogs[[#This Row],[TEAM_NAME]], LEAGUE_AVERAGES!$F$14:$H$43, 3, FALSE)</f>
        <v>0.47069047619047621</v>
      </c>
      <c r="BT275" s="5">
        <f>VLOOKUP(_2025teamgamelogs[[#This Row],[TEAM_NAME]], LEAGUE_AVERAGES!$K$14:$M$43, 2, FALSE)</f>
        <v>0.58493933923263275</v>
      </c>
      <c r="BU275" s="5">
        <f>VLOOKUP(_2025teamgamelogs[[#This Row],[TEAM_NAME]], LEAGUE_AVERAGES!$K$14:$M$43, 3, FALSE)</f>
        <v>0.57722862424766153</v>
      </c>
    </row>
    <row r="276" spans="1:73" x14ac:dyDescent="0.2">
      <c r="A276" t="s">
        <v>59</v>
      </c>
      <c r="B276">
        <v>1610612741</v>
      </c>
      <c r="C276" t="s">
        <v>86</v>
      </c>
      <c r="D276" t="s">
        <v>87</v>
      </c>
      <c r="E276">
        <v>22400198</v>
      </c>
      <c r="F276" s="1">
        <v>45605</v>
      </c>
      <c r="G276" t="s">
        <v>388</v>
      </c>
      <c r="H276" t="s">
        <v>63</v>
      </c>
      <c r="I276">
        <v>48</v>
      </c>
      <c r="J276">
        <v>46</v>
      </c>
      <c r="K276">
        <v>92</v>
      </c>
      <c r="L276">
        <v>0.5</v>
      </c>
      <c r="M276">
        <v>13</v>
      </c>
      <c r="N276">
        <v>39</v>
      </c>
      <c r="O276">
        <v>0.33300000000000002</v>
      </c>
      <c r="P276">
        <v>20</v>
      </c>
      <c r="Q276">
        <v>23</v>
      </c>
      <c r="R276">
        <v>0.87</v>
      </c>
      <c r="S276">
        <v>13</v>
      </c>
      <c r="T276">
        <v>34</v>
      </c>
      <c r="U276">
        <v>47</v>
      </c>
      <c r="V276">
        <v>30</v>
      </c>
      <c r="W276">
        <v>18</v>
      </c>
      <c r="X276">
        <v>12</v>
      </c>
      <c r="Y276">
        <v>6</v>
      </c>
      <c r="Z276">
        <v>5</v>
      </c>
      <c r="AA276">
        <v>18</v>
      </c>
      <c r="AB276">
        <v>19</v>
      </c>
      <c r="AC276">
        <v>125</v>
      </c>
      <c r="AD276">
        <v>12</v>
      </c>
      <c r="AE276">
        <v>1</v>
      </c>
      <c r="AF276">
        <v>1</v>
      </c>
      <c r="AG276">
        <v>1</v>
      </c>
      <c r="AH276">
        <v>1</v>
      </c>
      <c r="AI276">
        <v>121</v>
      </c>
      <c r="AJ276">
        <v>437</v>
      </c>
      <c r="AK276">
        <v>768</v>
      </c>
      <c r="AL276">
        <v>663</v>
      </c>
      <c r="AM276">
        <v>1171</v>
      </c>
      <c r="AN276">
        <v>933</v>
      </c>
      <c r="AO276">
        <v>1468</v>
      </c>
      <c r="AP276">
        <v>623</v>
      </c>
      <c r="AQ276">
        <v>899</v>
      </c>
      <c r="AR276">
        <v>444</v>
      </c>
      <c r="AS276">
        <v>652</v>
      </c>
      <c r="AT276">
        <v>926</v>
      </c>
      <c r="AU276">
        <v>705</v>
      </c>
      <c r="AV276">
        <v>541</v>
      </c>
      <c r="AW276">
        <v>1953</v>
      </c>
      <c r="AX276">
        <v>217</v>
      </c>
      <c r="AY276">
        <v>560</v>
      </c>
      <c r="AZ276">
        <v>1188</v>
      </c>
      <c r="BA276">
        <v>1018</v>
      </c>
      <c r="BB276">
        <v>971</v>
      </c>
      <c r="BC276">
        <v>437</v>
      </c>
      <c r="BD276">
        <v>517</v>
      </c>
      <c r="BE276">
        <v>1</v>
      </c>
      <c r="BF276" t="s">
        <v>71</v>
      </c>
      <c r="BG276" t="s">
        <v>65</v>
      </c>
      <c r="BH276" t="s">
        <v>260</v>
      </c>
      <c r="BI276" s="4">
        <f xml:space="preserve"> _2025teamgamelogs[[#This Row],[FGA]] + (0.44 * _2025teamgamelogs[[#This Row],[FTA]]) + _2025teamgamelogs[[#This Row],[TOV]] - _2025teamgamelogs[[#This Row],[OREB]]</f>
        <v>107.12</v>
      </c>
      <c r="BJ276" s="3">
        <f>_2025teamgamelogs[[#This Row],[TOV]]/_2025teamgamelogs[[#This Row],[POSSESIONS]]</f>
        <v>0.16803584764749813</v>
      </c>
      <c r="BK276" s="4">
        <f>_2025teamgamelogs[[#This Row],[PTS]]/_2025teamgamelogs[[#This Row],[POSSESIONS]]</f>
        <v>1.1669156086631813</v>
      </c>
      <c r="BL276" s="4">
        <f xml:space="preserve"> 100 * _2025teamgamelogs[[#This Row],[POINTS_PER_POSSESSION]]</f>
        <v>116.69156086631813</v>
      </c>
      <c r="BM276" s="4">
        <f xml:space="preserve"> _2025teamgamelogs[[#This Row],[POSSESIONS]] / (_2025teamgamelogs[[#This Row],[MIN]]/48)</f>
        <v>107.12</v>
      </c>
      <c r="BN276" s="3">
        <f>_2025teamgamelogs[[#This Row],[PTS]] / (2 * (_2025teamgamelogs[[#This Row],[FGA]] + 0.44 * _2025teamgamelogs[[#This Row],[FTA]]))</f>
        <v>0.6120250685468076</v>
      </c>
      <c r="BO276" s="4">
        <f>VLOOKUP(_2025teamgamelogs[[#This Row],[MONTH]], LEAGUE_AVERAGES!$A$2:$B$8, 2, FALSE)</f>
        <v>110.69176807777912</v>
      </c>
      <c r="BP276" s="5">
        <f>VLOOKUP(_2025teamgamelogs[[#This Row],[TEAM_NAME]], LEAGUE_AVERAGES!$A$14:$C$43, 2, FALSE)</f>
        <v>0.36141463414634156</v>
      </c>
      <c r="BQ276" s="5">
        <f>VLOOKUP(_2025teamgamelogs[[#This Row],[TEAM_NAME]], LEAGUE_AVERAGES!$A$14:$C$43, 3, FALSE)</f>
        <v>0.37548780487804878</v>
      </c>
      <c r="BR276" s="5">
        <f>VLOOKUP(_2025teamgamelogs[[#This Row],[TEAM_NAME]], LEAGUE_AVERAGES!$F$14:$H$43, 2, FALSE)</f>
        <v>0.46404878048780479</v>
      </c>
      <c r="BS276" s="5">
        <f>VLOOKUP(_2025teamgamelogs[[#This Row],[TEAM_NAME]], LEAGUE_AVERAGES!$F$14:$H$43, 3, FALSE)</f>
        <v>0.47712195121951223</v>
      </c>
      <c r="BT276" s="5">
        <f>VLOOKUP(_2025teamgamelogs[[#This Row],[TEAM_NAME]], LEAGUE_AVERAGES!$K$14:$M$43, 2, FALSE)</f>
        <v>0.57631003599073594</v>
      </c>
      <c r="BU276" s="5">
        <f>VLOOKUP(_2025teamgamelogs[[#This Row],[TEAM_NAME]], LEAGUE_AVERAGES!$K$14:$M$43, 3, FALSE)</f>
        <v>0.59556361257988066</v>
      </c>
    </row>
    <row r="277" spans="1:73" x14ac:dyDescent="0.2">
      <c r="A277" t="s">
        <v>59</v>
      </c>
      <c r="B277">
        <v>1610612762</v>
      </c>
      <c r="C277" t="s">
        <v>125</v>
      </c>
      <c r="D277" t="s">
        <v>126</v>
      </c>
      <c r="E277">
        <v>22400197</v>
      </c>
      <c r="F277" s="1">
        <v>45605</v>
      </c>
      <c r="G277" t="s">
        <v>389</v>
      </c>
      <c r="H277" t="s">
        <v>63</v>
      </c>
      <c r="I277">
        <v>48</v>
      </c>
      <c r="J277">
        <v>38</v>
      </c>
      <c r="K277">
        <v>82</v>
      </c>
      <c r="L277">
        <v>0.46300000000000002</v>
      </c>
      <c r="M277">
        <v>10</v>
      </c>
      <c r="N277">
        <v>33</v>
      </c>
      <c r="O277">
        <v>0.30299999999999999</v>
      </c>
      <c r="P277">
        <v>25</v>
      </c>
      <c r="Q277">
        <v>35</v>
      </c>
      <c r="R277">
        <v>0.71399999999999997</v>
      </c>
      <c r="S277">
        <v>9</v>
      </c>
      <c r="T277">
        <v>36</v>
      </c>
      <c r="U277">
        <v>45</v>
      </c>
      <c r="V277">
        <v>23</v>
      </c>
      <c r="W277">
        <v>18</v>
      </c>
      <c r="X277">
        <v>13</v>
      </c>
      <c r="Y277">
        <v>4</v>
      </c>
      <c r="Z277">
        <v>10</v>
      </c>
      <c r="AA277">
        <v>20</v>
      </c>
      <c r="AB277">
        <v>26</v>
      </c>
      <c r="AC277">
        <v>111</v>
      </c>
      <c r="AD277">
        <v>1</v>
      </c>
      <c r="AE277">
        <v>1</v>
      </c>
      <c r="AF277">
        <v>1</v>
      </c>
      <c r="AG277">
        <v>1</v>
      </c>
      <c r="AH277">
        <v>1</v>
      </c>
      <c r="AI277">
        <v>121</v>
      </c>
      <c r="AJ277">
        <v>1796</v>
      </c>
      <c r="AK277">
        <v>2022</v>
      </c>
      <c r="AL277">
        <v>1308</v>
      </c>
      <c r="AM277">
        <v>1891</v>
      </c>
      <c r="AN277">
        <v>1749</v>
      </c>
      <c r="AO277">
        <v>1863</v>
      </c>
      <c r="AP277">
        <v>183</v>
      </c>
      <c r="AQ277">
        <v>80</v>
      </c>
      <c r="AR277">
        <v>1839</v>
      </c>
      <c r="AS277">
        <v>1566</v>
      </c>
      <c r="AT277">
        <v>640</v>
      </c>
      <c r="AU277">
        <v>976</v>
      </c>
      <c r="AV277">
        <v>1759</v>
      </c>
      <c r="AW277">
        <v>1953</v>
      </c>
      <c r="AX277">
        <v>137</v>
      </c>
      <c r="AY277">
        <v>1274</v>
      </c>
      <c r="AZ277">
        <v>2353</v>
      </c>
      <c r="BA277">
        <v>1491</v>
      </c>
      <c r="BB277">
        <v>94</v>
      </c>
      <c r="BC277">
        <v>1402</v>
      </c>
      <c r="BD277">
        <v>1176</v>
      </c>
      <c r="BE277">
        <v>1</v>
      </c>
      <c r="BF277" t="s">
        <v>71</v>
      </c>
      <c r="BG277" t="s">
        <v>65</v>
      </c>
      <c r="BH277" t="s">
        <v>260</v>
      </c>
      <c r="BI277" s="4">
        <f xml:space="preserve"> _2025teamgamelogs[[#This Row],[FGA]] + (0.44 * _2025teamgamelogs[[#This Row],[FTA]]) + _2025teamgamelogs[[#This Row],[TOV]] - _2025teamgamelogs[[#This Row],[OREB]]</f>
        <v>106.4</v>
      </c>
      <c r="BJ277" s="3">
        <f>_2025teamgamelogs[[#This Row],[TOV]]/_2025teamgamelogs[[#This Row],[POSSESIONS]]</f>
        <v>0.16917293233082706</v>
      </c>
      <c r="BK277" s="4">
        <f>_2025teamgamelogs[[#This Row],[PTS]]/_2025teamgamelogs[[#This Row],[POSSESIONS]]</f>
        <v>1.0432330827067668</v>
      </c>
      <c r="BL277" s="4">
        <f xml:space="preserve"> 100 * _2025teamgamelogs[[#This Row],[POINTS_PER_POSSESSION]]</f>
        <v>104.32330827067669</v>
      </c>
      <c r="BM277" s="4">
        <f xml:space="preserve"> _2025teamgamelogs[[#This Row],[POSSESIONS]] / (_2025teamgamelogs[[#This Row],[MIN]]/48)</f>
        <v>106.4</v>
      </c>
      <c r="BN277" s="3">
        <f>_2025teamgamelogs[[#This Row],[PTS]] / (2 * (_2025teamgamelogs[[#This Row],[FGA]] + 0.44 * _2025teamgamelogs[[#This Row],[FTA]]))</f>
        <v>0.56981519507186851</v>
      </c>
      <c r="BO277" s="4">
        <f>VLOOKUP(_2025teamgamelogs[[#This Row],[MONTH]], LEAGUE_AVERAGES!$A$2:$B$8, 2, FALSE)</f>
        <v>110.69176807777912</v>
      </c>
      <c r="BP277" s="5">
        <f>VLOOKUP(_2025teamgamelogs[[#This Row],[TEAM_NAME]], LEAGUE_AVERAGES!$A$14:$C$43, 2, FALSE)</f>
        <v>0.36446341463414633</v>
      </c>
      <c r="BQ277" s="5">
        <f>VLOOKUP(_2025teamgamelogs[[#This Row],[TEAM_NAME]], LEAGUE_AVERAGES!$A$14:$C$43, 3, FALSE)</f>
        <v>0.3413170731707319</v>
      </c>
      <c r="BR277" s="5">
        <f>VLOOKUP(_2025teamgamelogs[[#This Row],[TEAM_NAME]], LEAGUE_AVERAGES!$F$14:$H$43, 2, FALSE)</f>
        <v>0.4583902439024391</v>
      </c>
      <c r="BS277" s="5">
        <f>VLOOKUP(_2025teamgamelogs[[#This Row],[TEAM_NAME]], LEAGUE_AVERAGES!$F$14:$H$43, 3, FALSE)</f>
        <v>0.45390243902439031</v>
      </c>
      <c r="BT277" s="5">
        <f>VLOOKUP(_2025teamgamelogs[[#This Row],[TEAM_NAME]], LEAGUE_AVERAGES!$K$14:$M$43, 2, FALSE)</f>
        <v>0.57104853563970659</v>
      </c>
      <c r="BU277" s="5">
        <f>VLOOKUP(_2025teamgamelogs[[#This Row],[TEAM_NAME]], LEAGUE_AVERAGES!$K$14:$M$43, 3, FALSE)</f>
        <v>0.56826296147062372</v>
      </c>
    </row>
    <row r="278" spans="1:73" x14ac:dyDescent="0.2">
      <c r="A278" t="s">
        <v>59</v>
      </c>
      <c r="B278">
        <v>1610612739</v>
      </c>
      <c r="C278" t="s">
        <v>119</v>
      </c>
      <c r="D278" t="s">
        <v>120</v>
      </c>
      <c r="E278">
        <v>22400199</v>
      </c>
      <c r="F278" s="1">
        <v>45605</v>
      </c>
      <c r="G278" t="s">
        <v>390</v>
      </c>
      <c r="H278" t="s">
        <v>63</v>
      </c>
      <c r="I278">
        <v>48</v>
      </c>
      <c r="J278">
        <v>40</v>
      </c>
      <c r="K278">
        <v>74</v>
      </c>
      <c r="L278">
        <v>0.54100000000000004</v>
      </c>
      <c r="M278">
        <v>10</v>
      </c>
      <c r="N278">
        <v>28</v>
      </c>
      <c r="O278">
        <v>0.35699999999999998</v>
      </c>
      <c r="P278">
        <v>15</v>
      </c>
      <c r="Q278">
        <v>19</v>
      </c>
      <c r="R278">
        <v>0.78900000000000003</v>
      </c>
      <c r="S278">
        <v>4</v>
      </c>
      <c r="T278">
        <v>29</v>
      </c>
      <c r="U278">
        <v>33</v>
      </c>
      <c r="V278">
        <v>24</v>
      </c>
      <c r="W278">
        <v>16</v>
      </c>
      <c r="X278">
        <v>12</v>
      </c>
      <c r="Y278">
        <v>5</v>
      </c>
      <c r="Z278">
        <v>2</v>
      </c>
      <c r="AA278">
        <v>18</v>
      </c>
      <c r="AB278">
        <v>14</v>
      </c>
      <c r="AC278">
        <v>105</v>
      </c>
      <c r="AD278">
        <v>5</v>
      </c>
      <c r="AE278">
        <v>1</v>
      </c>
      <c r="AF278">
        <v>1</v>
      </c>
      <c r="AG278">
        <v>1</v>
      </c>
      <c r="AH278">
        <v>1</v>
      </c>
      <c r="AI278">
        <v>121</v>
      </c>
      <c r="AJ278">
        <v>1438</v>
      </c>
      <c r="AK278">
        <v>2419</v>
      </c>
      <c r="AL278">
        <v>223</v>
      </c>
      <c r="AM278">
        <v>1891</v>
      </c>
      <c r="AN278">
        <v>2228</v>
      </c>
      <c r="AO278">
        <v>1231</v>
      </c>
      <c r="AP278">
        <v>1416</v>
      </c>
      <c r="AQ278">
        <v>1458</v>
      </c>
      <c r="AR278">
        <v>1180</v>
      </c>
      <c r="AS278">
        <v>2385</v>
      </c>
      <c r="AT278">
        <v>1807</v>
      </c>
      <c r="AU278">
        <v>2337</v>
      </c>
      <c r="AV278">
        <v>1570</v>
      </c>
      <c r="AW278">
        <v>1583</v>
      </c>
      <c r="AX278">
        <v>217</v>
      </c>
      <c r="AY278">
        <v>889</v>
      </c>
      <c r="AZ278">
        <v>158</v>
      </c>
      <c r="BA278">
        <v>1018</v>
      </c>
      <c r="BB278">
        <v>2064</v>
      </c>
      <c r="BC278">
        <v>1790</v>
      </c>
      <c r="BD278">
        <v>922</v>
      </c>
      <c r="BE278">
        <v>1</v>
      </c>
      <c r="BF278" t="s">
        <v>64</v>
      </c>
      <c r="BG278" t="s">
        <v>65</v>
      </c>
      <c r="BH278" t="s">
        <v>260</v>
      </c>
      <c r="BI278" s="4">
        <f xml:space="preserve"> _2025teamgamelogs[[#This Row],[FGA]] + (0.44 * _2025teamgamelogs[[#This Row],[FTA]]) + _2025teamgamelogs[[#This Row],[TOV]] - _2025teamgamelogs[[#This Row],[OREB]]</f>
        <v>94.36</v>
      </c>
      <c r="BJ278" s="3">
        <f>_2025teamgamelogs[[#This Row],[TOV]]/_2025teamgamelogs[[#This Row],[POSSESIONS]]</f>
        <v>0.16956337431114879</v>
      </c>
      <c r="BK278" s="4">
        <f>_2025teamgamelogs[[#This Row],[PTS]]/_2025teamgamelogs[[#This Row],[POSSESIONS]]</f>
        <v>1.1127596439169138</v>
      </c>
      <c r="BL278" s="4">
        <f xml:space="preserve"> 100 * _2025teamgamelogs[[#This Row],[POINTS_PER_POSSESSION]]</f>
        <v>111.27596439169139</v>
      </c>
      <c r="BM278" s="4">
        <f xml:space="preserve"> _2025teamgamelogs[[#This Row],[POSSESIONS]] / (_2025teamgamelogs[[#This Row],[MIN]]/48)</f>
        <v>94.36</v>
      </c>
      <c r="BN278" s="3">
        <f>_2025teamgamelogs[[#This Row],[PTS]] / (2 * (_2025teamgamelogs[[#This Row],[FGA]] + 0.44 * _2025teamgamelogs[[#This Row],[FTA]]))</f>
        <v>0.63744536182612921</v>
      </c>
      <c r="BO278" s="4">
        <f>VLOOKUP(_2025teamgamelogs[[#This Row],[MONTH]], LEAGUE_AVERAGES!$A$2:$B$8, 2, FALSE)</f>
        <v>110.69176807777912</v>
      </c>
      <c r="BP278" s="5">
        <f>VLOOKUP(_2025teamgamelogs[[#This Row],[TEAM_NAME]], LEAGUE_AVERAGES!$A$14:$C$43, 2, FALSE)</f>
        <v>0.38409756097560971</v>
      </c>
      <c r="BQ278" s="5">
        <f>VLOOKUP(_2025teamgamelogs[[#This Row],[TEAM_NAME]], LEAGUE_AVERAGES!$A$14:$C$43, 3, FALSE)</f>
        <v>0.38512195121951209</v>
      </c>
      <c r="BR278" s="5">
        <f>VLOOKUP(_2025teamgamelogs[[#This Row],[TEAM_NAME]], LEAGUE_AVERAGES!$F$14:$H$43, 2, FALSE)</f>
        <v>0.49482926829268303</v>
      </c>
      <c r="BS278" s="5">
        <f>VLOOKUP(_2025teamgamelogs[[#This Row],[TEAM_NAME]], LEAGUE_AVERAGES!$F$14:$H$43, 3, FALSE)</f>
        <v>0.4880731707317072</v>
      </c>
      <c r="BT278" s="5">
        <f>VLOOKUP(_2025teamgamelogs[[#This Row],[TEAM_NAME]], LEAGUE_AVERAGES!$K$14:$M$43, 2, FALSE)</f>
        <v>0.61027349880699666</v>
      </c>
      <c r="BU278" s="5">
        <f>VLOOKUP(_2025teamgamelogs[[#This Row],[TEAM_NAME]], LEAGUE_AVERAGES!$K$14:$M$43, 3, FALSE)</f>
        <v>0.60680781397749251</v>
      </c>
    </row>
    <row r="279" spans="1:73" x14ac:dyDescent="0.2">
      <c r="A279" t="s">
        <v>59</v>
      </c>
      <c r="B279">
        <v>1610612746</v>
      </c>
      <c r="C279" t="s">
        <v>131</v>
      </c>
      <c r="D279" t="s">
        <v>132</v>
      </c>
      <c r="E279">
        <v>22400200</v>
      </c>
      <c r="F279" s="1">
        <v>45605</v>
      </c>
      <c r="G279" t="s">
        <v>391</v>
      </c>
      <c r="H279" t="s">
        <v>63</v>
      </c>
      <c r="I279">
        <v>48</v>
      </c>
      <c r="J279">
        <v>35</v>
      </c>
      <c r="K279">
        <v>76</v>
      </c>
      <c r="L279">
        <v>0.46100000000000002</v>
      </c>
      <c r="M279">
        <v>10</v>
      </c>
      <c r="N279">
        <v>26</v>
      </c>
      <c r="O279">
        <v>0.38500000000000001</v>
      </c>
      <c r="P279">
        <v>25</v>
      </c>
      <c r="Q279">
        <v>32</v>
      </c>
      <c r="R279">
        <v>0.78100000000000003</v>
      </c>
      <c r="S279">
        <v>7</v>
      </c>
      <c r="T279">
        <v>40</v>
      </c>
      <c r="U279">
        <v>47</v>
      </c>
      <c r="V279">
        <v>18</v>
      </c>
      <c r="W279">
        <v>14</v>
      </c>
      <c r="X279">
        <v>6</v>
      </c>
      <c r="Y279">
        <v>8</v>
      </c>
      <c r="Z279">
        <v>5</v>
      </c>
      <c r="AA279">
        <v>20</v>
      </c>
      <c r="AB279">
        <v>23</v>
      </c>
      <c r="AC279">
        <v>105</v>
      </c>
      <c r="AD279">
        <v>2</v>
      </c>
      <c r="AE279">
        <v>1</v>
      </c>
      <c r="AF279">
        <v>1</v>
      </c>
      <c r="AG279">
        <v>1</v>
      </c>
      <c r="AH279">
        <v>1</v>
      </c>
      <c r="AI279">
        <v>121</v>
      </c>
      <c r="AJ279">
        <v>2164</v>
      </c>
      <c r="AK279">
        <v>2372</v>
      </c>
      <c r="AL279">
        <v>1372</v>
      </c>
      <c r="AM279">
        <v>1891</v>
      </c>
      <c r="AN279">
        <v>2340</v>
      </c>
      <c r="AO279">
        <v>909</v>
      </c>
      <c r="AP279">
        <v>183</v>
      </c>
      <c r="AQ279">
        <v>163</v>
      </c>
      <c r="AR279">
        <v>1282</v>
      </c>
      <c r="AS279">
        <v>2024</v>
      </c>
      <c r="AT279">
        <v>210</v>
      </c>
      <c r="AU279">
        <v>705</v>
      </c>
      <c r="AV279">
        <v>2327</v>
      </c>
      <c r="AW279">
        <v>1092</v>
      </c>
      <c r="AX279">
        <v>1702</v>
      </c>
      <c r="AY279">
        <v>187</v>
      </c>
      <c r="AZ279">
        <v>1188</v>
      </c>
      <c r="BA279">
        <v>1491</v>
      </c>
      <c r="BB279">
        <v>300</v>
      </c>
      <c r="BC279">
        <v>1790</v>
      </c>
      <c r="BD279">
        <v>1106</v>
      </c>
      <c r="BE279">
        <v>1</v>
      </c>
      <c r="BF279" t="s">
        <v>64</v>
      </c>
      <c r="BG279" t="s">
        <v>65</v>
      </c>
      <c r="BH279" t="s">
        <v>260</v>
      </c>
      <c r="BI279" s="4">
        <f xml:space="preserve"> _2025teamgamelogs[[#This Row],[FGA]] + (0.44 * _2025teamgamelogs[[#This Row],[FTA]]) + _2025teamgamelogs[[#This Row],[TOV]] - _2025teamgamelogs[[#This Row],[OREB]]</f>
        <v>97.08</v>
      </c>
      <c r="BJ279" s="3">
        <f>_2025teamgamelogs[[#This Row],[TOV]]/_2025teamgamelogs[[#This Row],[POSSESIONS]]</f>
        <v>0.14421096003296252</v>
      </c>
      <c r="BK279" s="4">
        <f>_2025teamgamelogs[[#This Row],[PTS]]/_2025teamgamelogs[[#This Row],[POSSESIONS]]</f>
        <v>1.0815822002472189</v>
      </c>
      <c r="BL279" s="4">
        <f xml:space="preserve"> 100 * _2025teamgamelogs[[#This Row],[POINTS_PER_POSSESSION]]</f>
        <v>108.15822002472189</v>
      </c>
      <c r="BM279" s="4">
        <f xml:space="preserve"> _2025teamgamelogs[[#This Row],[POSSESIONS]] / (_2025teamgamelogs[[#This Row],[MIN]]/48)</f>
        <v>97.08</v>
      </c>
      <c r="BN279" s="3">
        <f>_2025teamgamelogs[[#This Row],[PTS]] / (2 * (_2025teamgamelogs[[#This Row],[FGA]] + 0.44 * _2025teamgamelogs[[#This Row],[FTA]]))</f>
        <v>0.58281527531083488</v>
      </c>
      <c r="BO279" s="4">
        <f>VLOOKUP(_2025teamgamelogs[[#This Row],[MONTH]], LEAGUE_AVERAGES!$A$2:$B$8, 2, FALSE)</f>
        <v>110.69176807777912</v>
      </c>
      <c r="BP279" s="5">
        <f>VLOOKUP(_2025teamgamelogs[[#This Row],[TEAM_NAME]], LEAGUE_AVERAGES!$A$14:$C$43, 2, FALSE)</f>
        <v>0.38978048780487806</v>
      </c>
      <c r="BQ279" s="5">
        <f>VLOOKUP(_2025teamgamelogs[[#This Row],[TEAM_NAME]], LEAGUE_AVERAGES!$A$14:$C$43, 3, FALSE)</f>
        <v>0.36475609756097566</v>
      </c>
      <c r="BR279" s="5">
        <f>VLOOKUP(_2025teamgamelogs[[#This Row],[TEAM_NAME]], LEAGUE_AVERAGES!$F$14:$H$43, 2, FALSE)</f>
        <v>0.49036585365853652</v>
      </c>
      <c r="BS279" s="5">
        <f>VLOOKUP(_2025teamgamelogs[[#This Row],[TEAM_NAME]], LEAGUE_AVERAGES!$F$14:$H$43, 3, FALSE)</f>
        <v>0.47582926829268285</v>
      </c>
      <c r="BT279" s="5">
        <f>VLOOKUP(_2025teamgamelogs[[#This Row],[TEAM_NAME]], LEAGUE_AVERAGES!$K$14:$M$43, 2, FALSE)</f>
        <v>0.59895938905835644</v>
      </c>
      <c r="BU279" s="5">
        <f>VLOOKUP(_2025teamgamelogs[[#This Row],[TEAM_NAME]], LEAGUE_AVERAGES!$K$14:$M$43, 3, FALSE)</f>
        <v>0.58126724036545818</v>
      </c>
    </row>
    <row r="280" spans="1:73" x14ac:dyDescent="0.2">
      <c r="A280" t="s">
        <v>59</v>
      </c>
      <c r="B280">
        <v>1610612761</v>
      </c>
      <c r="C280" t="s">
        <v>95</v>
      </c>
      <c r="D280" t="s">
        <v>96</v>
      </c>
      <c r="E280">
        <v>22400200</v>
      </c>
      <c r="F280" s="1">
        <v>45605</v>
      </c>
      <c r="G280" t="s">
        <v>392</v>
      </c>
      <c r="H280" t="s">
        <v>70</v>
      </c>
      <c r="I280">
        <v>48</v>
      </c>
      <c r="J280">
        <v>40</v>
      </c>
      <c r="K280">
        <v>95</v>
      </c>
      <c r="L280">
        <v>0.42099999999999999</v>
      </c>
      <c r="M280">
        <v>11</v>
      </c>
      <c r="N280">
        <v>37</v>
      </c>
      <c r="O280">
        <v>0.29699999999999999</v>
      </c>
      <c r="P280">
        <v>12</v>
      </c>
      <c r="Q280">
        <v>21</v>
      </c>
      <c r="R280">
        <v>0.57099999999999995</v>
      </c>
      <c r="S280">
        <v>12</v>
      </c>
      <c r="T280">
        <v>32</v>
      </c>
      <c r="U280">
        <v>44</v>
      </c>
      <c r="V280">
        <v>26</v>
      </c>
      <c r="W280">
        <v>10</v>
      </c>
      <c r="X280">
        <v>8</v>
      </c>
      <c r="Y280">
        <v>5</v>
      </c>
      <c r="Z280">
        <v>8</v>
      </c>
      <c r="AA280">
        <v>23</v>
      </c>
      <c r="AB280">
        <v>20</v>
      </c>
      <c r="AC280">
        <v>103</v>
      </c>
      <c r="AD280">
        <v>-2</v>
      </c>
      <c r="AE280">
        <v>1</v>
      </c>
      <c r="AF280">
        <v>1231</v>
      </c>
      <c r="AG280">
        <v>1231</v>
      </c>
      <c r="AH280">
        <v>1231</v>
      </c>
      <c r="AI280">
        <v>121</v>
      </c>
      <c r="AJ280">
        <v>1438</v>
      </c>
      <c r="AK280">
        <v>477</v>
      </c>
      <c r="AL280">
        <v>1959</v>
      </c>
      <c r="AM280">
        <v>1661</v>
      </c>
      <c r="AN280">
        <v>1227</v>
      </c>
      <c r="AO280">
        <v>1927</v>
      </c>
      <c r="AP280">
        <v>1889</v>
      </c>
      <c r="AQ280">
        <v>1164</v>
      </c>
      <c r="AR280">
        <v>2397</v>
      </c>
      <c r="AS280">
        <v>848</v>
      </c>
      <c r="AT280">
        <v>1307</v>
      </c>
      <c r="AU280">
        <v>1127</v>
      </c>
      <c r="AV280">
        <v>1195</v>
      </c>
      <c r="AW280">
        <v>264</v>
      </c>
      <c r="AX280">
        <v>1073</v>
      </c>
      <c r="AY280">
        <v>889</v>
      </c>
      <c r="AZ280">
        <v>2116</v>
      </c>
      <c r="BA280">
        <v>2046</v>
      </c>
      <c r="BB280">
        <v>767</v>
      </c>
      <c r="BC280">
        <v>1945</v>
      </c>
      <c r="BD280">
        <v>1286</v>
      </c>
      <c r="BE280">
        <v>1</v>
      </c>
      <c r="BF280" t="s">
        <v>71</v>
      </c>
      <c r="BG280" t="s">
        <v>65</v>
      </c>
      <c r="BH280" t="s">
        <v>260</v>
      </c>
      <c r="BI280" s="4">
        <f xml:space="preserve"> _2025teamgamelogs[[#This Row],[FGA]] + (0.44 * _2025teamgamelogs[[#This Row],[FTA]]) + _2025teamgamelogs[[#This Row],[TOV]] - _2025teamgamelogs[[#This Row],[OREB]]</f>
        <v>102.24</v>
      </c>
      <c r="BJ280" s="3">
        <f>_2025teamgamelogs[[#This Row],[TOV]]/_2025teamgamelogs[[#This Row],[POSSESIONS]]</f>
        <v>9.7809076682316129E-2</v>
      </c>
      <c r="BK280" s="4">
        <f>_2025teamgamelogs[[#This Row],[PTS]]/_2025teamgamelogs[[#This Row],[POSSESIONS]]</f>
        <v>1.0074334898278561</v>
      </c>
      <c r="BL280" s="4">
        <f xml:space="preserve"> 100 * _2025teamgamelogs[[#This Row],[POINTS_PER_POSSESSION]]</f>
        <v>100.74334898278561</v>
      </c>
      <c r="BM280" s="4">
        <f xml:space="preserve"> _2025teamgamelogs[[#This Row],[POSSESIONS]] / (_2025teamgamelogs[[#This Row],[MIN]]/48)</f>
        <v>102.24</v>
      </c>
      <c r="BN280" s="3">
        <f>_2025teamgamelogs[[#This Row],[PTS]] / (2 * (_2025teamgamelogs[[#This Row],[FGA]] + 0.44 * _2025teamgamelogs[[#This Row],[FTA]]))</f>
        <v>0.49405218726016886</v>
      </c>
      <c r="BO280" s="4">
        <f>VLOOKUP(_2025teamgamelogs[[#This Row],[MONTH]], LEAGUE_AVERAGES!$A$2:$B$8, 2, FALSE)</f>
        <v>110.69176807777912</v>
      </c>
      <c r="BP280" s="5">
        <f>VLOOKUP(_2025teamgamelogs[[#This Row],[TEAM_NAME]], LEAGUE_AVERAGES!$A$14:$C$43, 2, FALSE)</f>
        <v>0.35443902439024388</v>
      </c>
      <c r="BQ280" s="5">
        <f>VLOOKUP(_2025teamgamelogs[[#This Row],[TEAM_NAME]], LEAGUE_AVERAGES!$A$14:$C$43, 3, FALSE)</f>
        <v>0.34512195121951217</v>
      </c>
      <c r="BR280" s="5">
        <f>VLOOKUP(_2025teamgamelogs[[#This Row],[TEAM_NAME]], LEAGUE_AVERAGES!$F$14:$H$43, 2, FALSE)</f>
        <v>0.46104878048780484</v>
      </c>
      <c r="BS280" s="5">
        <f>VLOOKUP(_2025teamgamelogs[[#This Row],[TEAM_NAME]], LEAGUE_AVERAGES!$F$14:$H$43, 3, FALSE)</f>
        <v>0.45834146341463411</v>
      </c>
      <c r="BT280" s="5">
        <f>VLOOKUP(_2025teamgamelogs[[#This Row],[TEAM_NAME]], LEAGUE_AVERAGES!$K$14:$M$43, 2, FALSE)</f>
        <v>0.55942918094792793</v>
      </c>
      <c r="BU280" s="5">
        <f>VLOOKUP(_2025teamgamelogs[[#This Row],[TEAM_NAME]], LEAGUE_AVERAGES!$K$14:$M$43, 3, FALSE)</f>
        <v>0.54979583097447959</v>
      </c>
    </row>
    <row r="281" spans="1:73" x14ac:dyDescent="0.2">
      <c r="A281" t="s">
        <v>59</v>
      </c>
      <c r="B281">
        <v>1610612759</v>
      </c>
      <c r="C281" t="s">
        <v>145</v>
      </c>
      <c r="D281" t="s">
        <v>146</v>
      </c>
      <c r="E281">
        <v>22400197</v>
      </c>
      <c r="F281" s="1">
        <v>45605</v>
      </c>
      <c r="G281" t="s">
        <v>393</v>
      </c>
      <c r="H281" t="s">
        <v>70</v>
      </c>
      <c r="I281">
        <v>48</v>
      </c>
      <c r="J281">
        <v>38</v>
      </c>
      <c r="K281">
        <v>85</v>
      </c>
      <c r="L281">
        <v>0.44700000000000001</v>
      </c>
      <c r="M281">
        <v>17</v>
      </c>
      <c r="N281">
        <v>47</v>
      </c>
      <c r="O281">
        <v>0.36199999999999999</v>
      </c>
      <c r="P281">
        <v>17</v>
      </c>
      <c r="Q281">
        <v>19</v>
      </c>
      <c r="R281">
        <v>0.89500000000000002</v>
      </c>
      <c r="S281">
        <v>6</v>
      </c>
      <c r="T281">
        <v>31</v>
      </c>
      <c r="U281">
        <v>37</v>
      </c>
      <c r="V281">
        <v>29</v>
      </c>
      <c r="W281">
        <v>20</v>
      </c>
      <c r="X281">
        <v>8</v>
      </c>
      <c r="Y281">
        <v>10</v>
      </c>
      <c r="Z281">
        <v>4</v>
      </c>
      <c r="AA281">
        <v>26</v>
      </c>
      <c r="AB281">
        <v>20</v>
      </c>
      <c r="AC281">
        <v>110</v>
      </c>
      <c r="AD281">
        <v>-1</v>
      </c>
      <c r="AE281">
        <v>1</v>
      </c>
      <c r="AF281">
        <v>1231</v>
      </c>
      <c r="AG281">
        <v>1231</v>
      </c>
      <c r="AH281">
        <v>1231</v>
      </c>
      <c r="AI281">
        <v>121</v>
      </c>
      <c r="AJ281">
        <v>1796</v>
      </c>
      <c r="AK281">
        <v>1709</v>
      </c>
      <c r="AL281">
        <v>1583</v>
      </c>
      <c r="AM281">
        <v>410</v>
      </c>
      <c r="AN281">
        <v>200</v>
      </c>
      <c r="AO281">
        <v>1186</v>
      </c>
      <c r="AP281">
        <v>1052</v>
      </c>
      <c r="AQ281">
        <v>1458</v>
      </c>
      <c r="AR281">
        <v>284</v>
      </c>
      <c r="AS281">
        <v>2189</v>
      </c>
      <c r="AT281">
        <v>1488</v>
      </c>
      <c r="AU281">
        <v>2073</v>
      </c>
      <c r="AV281">
        <v>687</v>
      </c>
      <c r="AW281">
        <v>2199</v>
      </c>
      <c r="AX281">
        <v>1073</v>
      </c>
      <c r="AY281">
        <v>57</v>
      </c>
      <c r="AZ281">
        <v>750</v>
      </c>
      <c r="BA281">
        <v>2319</v>
      </c>
      <c r="BB281">
        <v>767</v>
      </c>
      <c r="BC281">
        <v>1479</v>
      </c>
      <c r="BD281">
        <v>1231</v>
      </c>
      <c r="BE281">
        <v>1</v>
      </c>
      <c r="BF281" t="s">
        <v>64</v>
      </c>
      <c r="BG281" t="s">
        <v>65</v>
      </c>
      <c r="BH281" t="s">
        <v>260</v>
      </c>
      <c r="BI281" s="4">
        <f xml:space="preserve"> _2025teamgamelogs[[#This Row],[FGA]] + (0.44 * _2025teamgamelogs[[#This Row],[FTA]]) + _2025teamgamelogs[[#This Row],[TOV]] - _2025teamgamelogs[[#This Row],[OREB]]</f>
        <v>107.36</v>
      </c>
      <c r="BJ281" s="3">
        <f>_2025teamgamelogs[[#This Row],[TOV]]/_2025teamgamelogs[[#This Row],[POSSESIONS]]</f>
        <v>0.18628912071535023</v>
      </c>
      <c r="BK281" s="4">
        <f>_2025teamgamelogs[[#This Row],[PTS]]/_2025teamgamelogs[[#This Row],[POSSESIONS]]</f>
        <v>1.0245901639344261</v>
      </c>
      <c r="BL281" s="4">
        <f xml:space="preserve"> 100 * _2025teamgamelogs[[#This Row],[POINTS_PER_POSSESSION]]</f>
        <v>102.45901639344261</v>
      </c>
      <c r="BM281" s="4">
        <f xml:space="preserve"> _2025teamgamelogs[[#This Row],[POSSESIONS]] / (_2025teamgamelogs[[#This Row],[MIN]]/48)</f>
        <v>107.36</v>
      </c>
      <c r="BN281" s="3">
        <f>_2025teamgamelogs[[#This Row],[PTS]] / (2 * (_2025teamgamelogs[[#This Row],[FGA]] + 0.44 * _2025teamgamelogs[[#This Row],[FTA]]))</f>
        <v>0.58911739502999139</v>
      </c>
      <c r="BO281" s="4">
        <f>VLOOKUP(_2025teamgamelogs[[#This Row],[MONTH]], LEAGUE_AVERAGES!$A$2:$B$8, 2, FALSE)</f>
        <v>110.69176807777912</v>
      </c>
      <c r="BP281" s="5">
        <f>VLOOKUP(_2025teamgamelogs[[#This Row],[TEAM_NAME]], LEAGUE_AVERAGES!$A$14:$C$43, 2, FALSE)</f>
        <v>0.36502500000000004</v>
      </c>
      <c r="BQ281" s="5">
        <f>VLOOKUP(_2025teamgamelogs[[#This Row],[TEAM_NAME]], LEAGUE_AVERAGES!$A$14:$C$43, 3, FALSE)</f>
        <v>0.35016666666666663</v>
      </c>
      <c r="BR281" s="5">
        <f>VLOOKUP(_2025teamgamelogs[[#This Row],[TEAM_NAME]], LEAGUE_AVERAGES!$F$14:$H$43, 2, FALSE)</f>
        <v>0.47877500000000017</v>
      </c>
      <c r="BS281" s="5">
        <f>VLOOKUP(_2025teamgamelogs[[#This Row],[TEAM_NAME]], LEAGUE_AVERAGES!$F$14:$H$43, 3, FALSE)</f>
        <v>0.45407142857142868</v>
      </c>
      <c r="BT281" s="5">
        <f>VLOOKUP(_2025teamgamelogs[[#This Row],[TEAM_NAME]], LEAGUE_AVERAGES!$K$14:$M$43, 2, FALSE)</f>
        <v>0.59112459331758582</v>
      </c>
      <c r="BU281" s="5">
        <f>VLOOKUP(_2025teamgamelogs[[#This Row],[TEAM_NAME]], LEAGUE_AVERAGES!$K$14:$M$43, 3, FALSE)</f>
        <v>0.56254759440180246</v>
      </c>
    </row>
    <row r="282" spans="1:73" x14ac:dyDescent="0.2">
      <c r="A282" t="s">
        <v>59</v>
      </c>
      <c r="B282">
        <v>1610612755</v>
      </c>
      <c r="C282" t="s">
        <v>134</v>
      </c>
      <c r="D282" t="s">
        <v>135</v>
      </c>
      <c r="E282">
        <v>22400205</v>
      </c>
      <c r="F282" s="1">
        <v>45606</v>
      </c>
      <c r="G282" t="s">
        <v>394</v>
      </c>
      <c r="H282" t="s">
        <v>63</v>
      </c>
      <c r="I282">
        <v>53</v>
      </c>
      <c r="J282">
        <v>39</v>
      </c>
      <c r="K282">
        <v>84</v>
      </c>
      <c r="L282">
        <v>0.46400000000000002</v>
      </c>
      <c r="M282">
        <v>9</v>
      </c>
      <c r="N282">
        <v>33</v>
      </c>
      <c r="O282">
        <v>0.27300000000000002</v>
      </c>
      <c r="P282">
        <v>20</v>
      </c>
      <c r="Q282">
        <v>26</v>
      </c>
      <c r="R282">
        <v>0.76900000000000002</v>
      </c>
      <c r="S282">
        <v>8</v>
      </c>
      <c r="T282">
        <v>32</v>
      </c>
      <c r="U282">
        <v>40</v>
      </c>
      <c r="V282">
        <v>24</v>
      </c>
      <c r="W282">
        <v>17</v>
      </c>
      <c r="X282">
        <v>8</v>
      </c>
      <c r="Y282">
        <v>1</v>
      </c>
      <c r="Z282">
        <v>5</v>
      </c>
      <c r="AA282">
        <v>23</v>
      </c>
      <c r="AB282">
        <v>22</v>
      </c>
      <c r="AC282">
        <v>107</v>
      </c>
      <c r="AD282">
        <v>2</v>
      </c>
      <c r="AE282">
        <v>1</v>
      </c>
      <c r="AF282">
        <v>1</v>
      </c>
      <c r="AG282">
        <v>1</v>
      </c>
      <c r="AH282">
        <v>1</v>
      </c>
      <c r="AI282">
        <v>9</v>
      </c>
      <c r="AJ282">
        <v>1609</v>
      </c>
      <c r="AK282">
        <v>1815</v>
      </c>
      <c r="AL282">
        <v>1290</v>
      </c>
      <c r="AM282">
        <v>2097</v>
      </c>
      <c r="AN282">
        <v>1749</v>
      </c>
      <c r="AO282">
        <v>2122</v>
      </c>
      <c r="AP282">
        <v>623</v>
      </c>
      <c r="AQ282">
        <v>570</v>
      </c>
      <c r="AR282">
        <v>1388</v>
      </c>
      <c r="AS282">
        <v>1800</v>
      </c>
      <c r="AT282">
        <v>1307</v>
      </c>
      <c r="AU282">
        <v>1715</v>
      </c>
      <c r="AV282">
        <v>1570</v>
      </c>
      <c r="AW282">
        <v>1759</v>
      </c>
      <c r="AX282">
        <v>1073</v>
      </c>
      <c r="AY282">
        <v>2304</v>
      </c>
      <c r="AZ282">
        <v>1188</v>
      </c>
      <c r="BA282">
        <v>2046</v>
      </c>
      <c r="BB282">
        <v>416</v>
      </c>
      <c r="BC282">
        <v>1677</v>
      </c>
      <c r="BD282">
        <v>1106</v>
      </c>
      <c r="BE282">
        <v>1</v>
      </c>
      <c r="BF282" t="s">
        <v>64</v>
      </c>
      <c r="BG282" t="s">
        <v>65</v>
      </c>
      <c r="BH282" t="s">
        <v>260</v>
      </c>
      <c r="BI282" s="4">
        <f xml:space="preserve"> _2025teamgamelogs[[#This Row],[FGA]] + (0.44 * _2025teamgamelogs[[#This Row],[FTA]]) + _2025teamgamelogs[[#This Row],[TOV]] - _2025teamgamelogs[[#This Row],[OREB]]</f>
        <v>104.44</v>
      </c>
      <c r="BJ282" s="3">
        <f>_2025teamgamelogs[[#This Row],[TOV]]/_2025teamgamelogs[[#This Row],[POSSESIONS]]</f>
        <v>0.16277288395250863</v>
      </c>
      <c r="BK282" s="4">
        <f>_2025teamgamelogs[[#This Row],[PTS]]/_2025teamgamelogs[[#This Row],[POSSESIONS]]</f>
        <v>1.0245116813481425</v>
      </c>
      <c r="BL282" s="4">
        <f xml:space="preserve"> 100 * _2025teamgamelogs[[#This Row],[POINTS_PER_POSSESSION]]</f>
        <v>102.45116813481425</v>
      </c>
      <c r="BM282" s="4">
        <f xml:space="preserve"> _2025teamgamelogs[[#This Row],[POSSESIONS]] / (_2025teamgamelogs[[#This Row],[MIN]]/48)</f>
        <v>94.587169811320749</v>
      </c>
      <c r="BN282" s="3">
        <f>_2025teamgamelogs[[#This Row],[PTS]] / (2 * (_2025teamgamelogs[[#This Row],[FGA]] + 0.44 * _2025teamgamelogs[[#This Row],[FTA]]))</f>
        <v>0.56056160938809729</v>
      </c>
      <c r="BO282" s="4">
        <f>VLOOKUP(_2025teamgamelogs[[#This Row],[MONTH]], LEAGUE_AVERAGES!$A$2:$B$8, 2, FALSE)</f>
        <v>110.69176807777912</v>
      </c>
      <c r="BP282" s="5">
        <f>VLOOKUP(_2025teamgamelogs[[#This Row],[TEAM_NAME]], LEAGUE_AVERAGES!$A$14:$C$43, 2, FALSE)</f>
        <v>0.34129268292682929</v>
      </c>
      <c r="BQ282" s="5">
        <f>VLOOKUP(_2025teamgamelogs[[#This Row],[TEAM_NAME]], LEAGUE_AVERAGES!$A$14:$C$43, 3, FALSE)</f>
        <v>0.34026829268292691</v>
      </c>
      <c r="BR282" s="5">
        <f>VLOOKUP(_2025teamgamelogs[[#This Row],[TEAM_NAME]], LEAGUE_AVERAGES!$F$14:$H$43, 2, FALSE)</f>
        <v>0.45178048780487812</v>
      </c>
      <c r="BS282" s="5">
        <f>VLOOKUP(_2025teamgamelogs[[#This Row],[TEAM_NAME]], LEAGUE_AVERAGES!$F$14:$H$43, 3, FALSE)</f>
        <v>0.45797560975609758</v>
      </c>
      <c r="BT282" s="5">
        <f>VLOOKUP(_2025teamgamelogs[[#This Row],[TEAM_NAME]], LEAGUE_AVERAGES!$K$14:$M$43, 2, FALSE)</f>
        <v>0.55774018976963147</v>
      </c>
      <c r="BU282" s="5">
        <f>VLOOKUP(_2025teamgamelogs[[#This Row],[TEAM_NAME]], LEAGUE_AVERAGES!$K$14:$M$43, 3, FALSE)</f>
        <v>0.57066794818423772</v>
      </c>
    </row>
    <row r="283" spans="1:73" x14ac:dyDescent="0.2">
      <c r="A283" t="s">
        <v>59</v>
      </c>
      <c r="B283">
        <v>1610612765</v>
      </c>
      <c r="C283" t="s">
        <v>107</v>
      </c>
      <c r="D283" t="s">
        <v>108</v>
      </c>
      <c r="E283">
        <v>22400201</v>
      </c>
      <c r="F283" s="1">
        <v>45606</v>
      </c>
      <c r="G283" t="s">
        <v>395</v>
      </c>
      <c r="H283" t="s">
        <v>70</v>
      </c>
      <c r="I283">
        <v>48</v>
      </c>
      <c r="J283">
        <v>36</v>
      </c>
      <c r="K283">
        <v>84</v>
      </c>
      <c r="L283">
        <v>0.42899999999999999</v>
      </c>
      <c r="M283">
        <v>11</v>
      </c>
      <c r="N283">
        <v>34</v>
      </c>
      <c r="O283">
        <v>0.32400000000000001</v>
      </c>
      <c r="P283">
        <v>16</v>
      </c>
      <c r="Q283">
        <v>23</v>
      </c>
      <c r="R283">
        <v>0.69599999999999995</v>
      </c>
      <c r="S283">
        <v>11</v>
      </c>
      <c r="T283">
        <v>35</v>
      </c>
      <c r="U283">
        <v>46</v>
      </c>
      <c r="V283">
        <v>21</v>
      </c>
      <c r="W283">
        <v>18</v>
      </c>
      <c r="X283">
        <v>6</v>
      </c>
      <c r="Y283">
        <v>6</v>
      </c>
      <c r="Z283">
        <v>5</v>
      </c>
      <c r="AA283">
        <v>21</v>
      </c>
      <c r="AB283">
        <v>21</v>
      </c>
      <c r="AC283">
        <v>99</v>
      </c>
      <c r="AD283">
        <v>-2</v>
      </c>
      <c r="AE283">
        <v>1</v>
      </c>
      <c r="AF283">
        <v>1231</v>
      </c>
      <c r="AG283">
        <v>1231</v>
      </c>
      <c r="AH283">
        <v>1231</v>
      </c>
      <c r="AI283">
        <v>121</v>
      </c>
      <c r="AJ283">
        <v>2070</v>
      </c>
      <c r="AK283">
        <v>1815</v>
      </c>
      <c r="AL283">
        <v>1860</v>
      </c>
      <c r="AM283">
        <v>1661</v>
      </c>
      <c r="AN283">
        <v>1627</v>
      </c>
      <c r="AO283">
        <v>1646</v>
      </c>
      <c r="AP283">
        <v>1228</v>
      </c>
      <c r="AQ283">
        <v>899</v>
      </c>
      <c r="AR283">
        <v>1971</v>
      </c>
      <c r="AS283">
        <v>1051</v>
      </c>
      <c r="AT283">
        <v>769</v>
      </c>
      <c r="AU283">
        <v>835</v>
      </c>
      <c r="AV283">
        <v>2031</v>
      </c>
      <c r="AW283">
        <v>1953</v>
      </c>
      <c r="AX283">
        <v>1702</v>
      </c>
      <c r="AY283">
        <v>560</v>
      </c>
      <c r="AZ283">
        <v>1188</v>
      </c>
      <c r="BA283">
        <v>1694</v>
      </c>
      <c r="BB283">
        <v>575</v>
      </c>
      <c r="BC283">
        <v>2137</v>
      </c>
      <c r="BD283">
        <v>1286</v>
      </c>
      <c r="BE283">
        <v>1</v>
      </c>
      <c r="BF283" t="s">
        <v>64</v>
      </c>
      <c r="BG283" t="s">
        <v>65</v>
      </c>
      <c r="BH283" t="s">
        <v>260</v>
      </c>
      <c r="BI283" s="4">
        <f xml:space="preserve"> _2025teamgamelogs[[#This Row],[FGA]] + (0.44 * _2025teamgamelogs[[#This Row],[FTA]]) + _2025teamgamelogs[[#This Row],[TOV]] - _2025teamgamelogs[[#This Row],[OREB]]</f>
        <v>101.12</v>
      </c>
      <c r="BJ283" s="3">
        <f>_2025teamgamelogs[[#This Row],[TOV]]/_2025teamgamelogs[[#This Row],[POSSESIONS]]</f>
        <v>0.17800632911392406</v>
      </c>
      <c r="BK283" s="4">
        <f>_2025teamgamelogs[[#This Row],[PTS]]/_2025teamgamelogs[[#This Row],[POSSESIONS]]</f>
        <v>0.97903481012658222</v>
      </c>
      <c r="BL283" s="4">
        <f xml:space="preserve"> 100 * _2025teamgamelogs[[#This Row],[POINTS_PER_POSSESSION]]</f>
        <v>97.903481012658219</v>
      </c>
      <c r="BM283" s="4">
        <f xml:space="preserve"> _2025teamgamelogs[[#This Row],[POSSESIONS]] / (_2025teamgamelogs[[#This Row],[MIN]]/48)</f>
        <v>101.12</v>
      </c>
      <c r="BN283" s="3">
        <f>_2025teamgamelogs[[#This Row],[PTS]] / (2 * (_2025teamgamelogs[[#This Row],[FGA]] + 0.44 * _2025teamgamelogs[[#This Row],[FTA]]))</f>
        <v>0.52592435189120268</v>
      </c>
      <c r="BO283" s="4">
        <f>VLOOKUP(_2025teamgamelogs[[#This Row],[MONTH]], LEAGUE_AVERAGES!$A$2:$B$8, 2, FALSE)</f>
        <v>110.69176807777912</v>
      </c>
      <c r="BP283" s="5">
        <f>VLOOKUP(_2025teamgamelogs[[#This Row],[TEAM_NAME]], LEAGUE_AVERAGES!$A$14:$C$43, 2, FALSE)</f>
        <v>0.3560731707317073</v>
      </c>
      <c r="BQ283" s="5">
        <f>VLOOKUP(_2025teamgamelogs[[#This Row],[TEAM_NAME]], LEAGUE_AVERAGES!$A$14:$C$43, 3, FALSE)</f>
        <v>0.3687804878048781</v>
      </c>
      <c r="BR283" s="5">
        <f>VLOOKUP(_2025teamgamelogs[[#This Row],[TEAM_NAME]], LEAGUE_AVERAGES!$F$14:$H$43, 2, FALSE)</f>
        <v>0.47321951219512204</v>
      </c>
      <c r="BS283" s="5">
        <f>VLOOKUP(_2025teamgamelogs[[#This Row],[TEAM_NAME]], LEAGUE_AVERAGES!$F$14:$H$43, 3, FALSE)</f>
        <v>0.48104878048780486</v>
      </c>
      <c r="BT283" s="5">
        <f>VLOOKUP(_2025teamgamelogs[[#This Row],[TEAM_NAME]], LEAGUE_AVERAGES!$K$14:$M$43, 2, FALSE)</f>
        <v>0.57634444021190001</v>
      </c>
      <c r="BU283" s="5">
        <f>VLOOKUP(_2025teamgamelogs[[#This Row],[TEAM_NAME]], LEAGUE_AVERAGES!$K$14:$M$43, 3, FALSE)</f>
        <v>0.58621097107374254</v>
      </c>
    </row>
    <row r="284" spans="1:73" x14ac:dyDescent="0.2">
      <c r="A284" t="s">
        <v>59</v>
      </c>
      <c r="B284">
        <v>1610612763</v>
      </c>
      <c r="C284" t="s">
        <v>128</v>
      </c>
      <c r="D284" t="s">
        <v>129</v>
      </c>
      <c r="E284">
        <v>22400210</v>
      </c>
      <c r="F284" s="1">
        <v>45606</v>
      </c>
      <c r="G284" t="s">
        <v>396</v>
      </c>
      <c r="H284" t="s">
        <v>63</v>
      </c>
      <c r="I284">
        <v>48</v>
      </c>
      <c r="J284">
        <v>47</v>
      </c>
      <c r="K284">
        <v>85</v>
      </c>
      <c r="L284">
        <v>0.55300000000000005</v>
      </c>
      <c r="M284">
        <v>16</v>
      </c>
      <c r="N284">
        <v>43</v>
      </c>
      <c r="O284">
        <v>0.372</v>
      </c>
      <c r="P284">
        <v>24</v>
      </c>
      <c r="Q284">
        <v>28</v>
      </c>
      <c r="R284">
        <v>0.85699999999999998</v>
      </c>
      <c r="S284">
        <v>10</v>
      </c>
      <c r="T284">
        <v>41</v>
      </c>
      <c r="U284">
        <v>51</v>
      </c>
      <c r="V284">
        <v>32</v>
      </c>
      <c r="W284">
        <v>23</v>
      </c>
      <c r="X284">
        <v>15</v>
      </c>
      <c r="Y284">
        <v>13</v>
      </c>
      <c r="Z284">
        <v>3</v>
      </c>
      <c r="AA284">
        <v>17</v>
      </c>
      <c r="AB284">
        <v>21</v>
      </c>
      <c r="AC284">
        <v>134</v>
      </c>
      <c r="AD284">
        <v>45</v>
      </c>
      <c r="AE284">
        <v>1</v>
      </c>
      <c r="AF284">
        <v>1</v>
      </c>
      <c r="AG284">
        <v>1</v>
      </c>
      <c r="AH284">
        <v>1</v>
      </c>
      <c r="AI284">
        <v>121</v>
      </c>
      <c r="AJ284">
        <v>335</v>
      </c>
      <c r="AK284">
        <v>1709</v>
      </c>
      <c r="AL284">
        <v>141</v>
      </c>
      <c r="AM284">
        <v>567</v>
      </c>
      <c r="AN284">
        <v>471</v>
      </c>
      <c r="AO284">
        <v>1067</v>
      </c>
      <c r="AP284">
        <v>238</v>
      </c>
      <c r="AQ284">
        <v>377</v>
      </c>
      <c r="AR284">
        <v>515</v>
      </c>
      <c r="AS284">
        <v>1308</v>
      </c>
      <c r="AT284">
        <v>148</v>
      </c>
      <c r="AU284">
        <v>340</v>
      </c>
      <c r="AV284">
        <v>322</v>
      </c>
      <c r="AW284">
        <v>2394</v>
      </c>
      <c r="AX284">
        <v>46</v>
      </c>
      <c r="AY284">
        <v>7</v>
      </c>
      <c r="AZ284">
        <v>384</v>
      </c>
      <c r="BA284">
        <v>792</v>
      </c>
      <c r="BB284">
        <v>575</v>
      </c>
      <c r="BC284">
        <v>126</v>
      </c>
      <c r="BD284">
        <v>8</v>
      </c>
      <c r="BE284">
        <v>1</v>
      </c>
      <c r="BF284" t="s">
        <v>71</v>
      </c>
      <c r="BG284" t="s">
        <v>65</v>
      </c>
      <c r="BH284" t="s">
        <v>260</v>
      </c>
      <c r="BI284" s="4">
        <f xml:space="preserve"> _2025teamgamelogs[[#This Row],[FGA]] + (0.44 * _2025teamgamelogs[[#This Row],[FTA]]) + _2025teamgamelogs[[#This Row],[TOV]] - _2025teamgamelogs[[#This Row],[OREB]]</f>
        <v>110.32</v>
      </c>
      <c r="BJ284" s="3">
        <f>_2025teamgamelogs[[#This Row],[TOV]]/_2025teamgamelogs[[#This Row],[POSSESIONS]]</f>
        <v>0.20848440899202322</v>
      </c>
      <c r="BK284" s="4">
        <f>_2025teamgamelogs[[#This Row],[PTS]]/_2025teamgamelogs[[#This Row],[POSSESIONS]]</f>
        <v>1.2146482958665701</v>
      </c>
      <c r="BL284" s="4">
        <f xml:space="preserve"> 100 * _2025teamgamelogs[[#This Row],[POINTS_PER_POSSESSION]]</f>
        <v>121.464829586657</v>
      </c>
      <c r="BM284" s="4">
        <f xml:space="preserve"> _2025teamgamelogs[[#This Row],[POSSESIONS]] / (_2025teamgamelogs[[#This Row],[MIN]]/48)</f>
        <v>110.32</v>
      </c>
      <c r="BN284" s="3">
        <f>_2025teamgamelogs[[#This Row],[PTS]] / (2 * (_2025teamgamelogs[[#This Row],[FGA]] + 0.44 * _2025teamgamelogs[[#This Row],[FTA]]))</f>
        <v>0.68845047266748871</v>
      </c>
      <c r="BO284" s="4">
        <f>VLOOKUP(_2025teamgamelogs[[#This Row],[MONTH]], LEAGUE_AVERAGES!$A$2:$B$8, 2, FALSE)</f>
        <v>110.69176807777912</v>
      </c>
      <c r="BP284" s="5">
        <f>VLOOKUP(_2025teamgamelogs[[#This Row],[TEAM_NAME]], LEAGUE_AVERAGES!$A$14:$C$43, 2, FALSE)</f>
        <v>0.36546341463414628</v>
      </c>
      <c r="BQ284" s="5">
        <f>VLOOKUP(_2025teamgamelogs[[#This Row],[TEAM_NAME]], LEAGUE_AVERAGES!$A$14:$C$43, 3, FALSE)</f>
        <v>0.36639024390243902</v>
      </c>
      <c r="BR284" s="5">
        <f>VLOOKUP(_2025teamgamelogs[[#This Row],[TEAM_NAME]], LEAGUE_AVERAGES!$F$14:$H$43, 2, FALSE)</f>
        <v>0.48997560975609772</v>
      </c>
      <c r="BS284" s="5">
        <f>VLOOKUP(_2025teamgamelogs[[#This Row],[TEAM_NAME]], LEAGUE_AVERAGES!$F$14:$H$43, 3, FALSE)</f>
        <v>0.46951219512195119</v>
      </c>
      <c r="BT284" s="5">
        <f>VLOOKUP(_2025teamgamelogs[[#This Row],[TEAM_NAME]], LEAGUE_AVERAGES!$K$14:$M$43, 2, FALSE)</f>
        <v>0.59919613060605748</v>
      </c>
      <c r="BU284" s="5">
        <f>VLOOKUP(_2025teamgamelogs[[#This Row],[TEAM_NAME]], LEAGUE_AVERAGES!$K$14:$M$43, 3, FALSE)</f>
        <v>0.57758119053457602</v>
      </c>
    </row>
    <row r="285" spans="1:73" x14ac:dyDescent="0.2">
      <c r="A285" t="s">
        <v>59</v>
      </c>
      <c r="B285">
        <v>1610612749</v>
      </c>
      <c r="C285" t="s">
        <v>113</v>
      </c>
      <c r="D285" t="s">
        <v>114</v>
      </c>
      <c r="E285">
        <v>22400202</v>
      </c>
      <c r="F285" s="1">
        <v>45606</v>
      </c>
      <c r="G285" t="s">
        <v>397</v>
      </c>
      <c r="H285" t="s">
        <v>70</v>
      </c>
      <c r="I285">
        <v>48</v>
      </c>
      <c r="J285">
        <v>39</v>
      </c>
      <c r="K285">
        <v>81</v>
      </c>
      <c r="L285">
        <v>0.48099999999999998</v>
      </c>
      <c r="M285">
        <v>13</v>
      </c>
      <c r="N285">
        <v>32</v>
      </c>
      <c r="O285">
        <v>0.40600000000000003</v>
      </c>
      <c r="P285">
        <v>16</v>
      </c>
      <c r="Q285">
        <v>21</v>
      </c>
      <c r="R285">
        <v>0.76200000000000001</v>
      </c>
      <c r="S285">
        <v>5</v>
      </c>
      <c r="T285">
        <v>36</v>
      </c>
      <c r="U285">
        <v>41</v>
      </c>
      <c r="V285">
        <v>21</v>
      </c>
      <c r="W285">
        <v>13</v>
      </c>
      <c r="X285">
        <v>9</v>
      </c>
      <c r="Y285">
        <v>8</v>
      </c>
      <c r="Z285">
        <v>2</v>
      </c>
      <c r="AA285">
        <v>18</v>
      </c>
      <c r="AB285">
        <v>16</v>
      </c>
      <c r="AC285">
        <v>107</v>
      </c>
      <c r="AD285">
        <v>-6</v>
      </c>
      <c r="AE285">
        <v>1</v>
      </c>
      <c r="AF285">
        <v>1231</v>
      </c>
      <c r="AG285">
        <v>1231</v>
      </c>
      <c r="AH285">
        <v>1231</v>
      </c>
      <c r="AI285">
        <v>121</v>
      </c>
      <c r="AJ285">
        <v>1609</v>
      </c>
      <c r="AK285">
        <v>2117</v>
      </c>
      <c r="AL285">
        <v>991</v>
      </c>
      <c r="AM285">
        <v>1171</v>
      </c>
      <c r="AN285">
        <v>1863</v>
      </c>
      <c r="AO285">
        <v>669</v>
      </c>
      <c r="AP285">
        <v>1228</v>
      </c>
      <c r="AQ285">
        <v>1164</v>
      </c>
      <c r="AR285">
        <v>1465</v>
      </c>
      <c r="AS285">
        <v>2299</v>
      </c>
      <c r="AT285">
        <v>640</v>
      </c>
      <c r="AU285">
        <v>1563</v>
      </c>
      <c r="AV285">
        <v>2031</v>
      </c>
      <c r="AW285">
        <v>850</v>
      </c>
      <c r="AX285">
        <v>797</v>
      </c>
      <c r="AY285">
        <v>187</v>
      </c>
      <c r="AZ285">
        <v>158</v>
      </c>
      <c r="BA285">
        <v>1018</v>
      </c>
      <c r="BB285">
        <v>1670</v>
      </c>
      <c r="BC285">
        <v>1677</v>
      </c>
      <c r="BD285">
        <v>1540</v>
      </c>
      <c r="BE285">
        <v>1</v>
      </c>
      <c r="BF285" t="s">
        <v>64</v>
      </c>
      <c r="BG285" t="s">
        <v>65</v>
      </c>
      <c r="BH285" t="s">
        <v>260</v>
      </c>
      <c r="BI285" s="4">
        <f xml:space="preserve"> _2025teamgamelogs[[#This Row],[FGA]] + (0.44 * _2025teamgamelogs[[#This Row],[FTA]]) + _2025teamgamelogs[[#This Row],[TOV]] - _2025teamgamelogs[[#This Row],[OREB]]</f>
        <v>98.24</v>
      </c>
      <c r="BJ285" s="3">
        <f>_2025teamgamelogs[[#This Row],[TOV]]/_2025teamgamelogs[[#This Row],[POSSESIONS]]</f>
        <v>0.13232899022801303</v>
      </c>
      <c r="BK285" s="4">
        <f>_2025teamgamelogs[[#This Row],[PTS]]/_2025teamgamelogs[[#This Row],[POSSESIONS]]</f>
        <v>1.0891693811074918</v>
      </c>
      <c r="BL285" s="4">
        <f xml:space="preserve"> 100 * _2025teamgamelogs[[#This Row],[POINTS_PER_POSSESSION]]</f>
        <v>108.91693811074919</v>
      </c>
      <c r="BM285" s="4">
        <f xml:space="preserve"> _2025teamgamelogs[[#This Row],[POSSESIONS]] / (_2025teamgamelogs[[#This Row],[MIN]]/48)</f>
        <v>98.24</v>
      </c>
      <c r="BN285" s="3">
        <f>_2025teamgamelogs[[#This Row],[PTS]] / (2 * (_2025teamgamelogs[[#This Row],[FGA]] + 0.44 * _2025teamgamelogs[[#This Row],[FTA]]))</f>
        <v>0.59286347517730498</v>
      </c>
      <c r="BO285" s="4">
        <f>VLOOKUP(_2025teamgamelogs[[#This Row],[MONTH]], LEAGUE_AVERAGES!$A$2:$B$8, 2, FALSE)</f>
        <v>110.69176807777912</v>
      </c>
      <c r="BP285" s="5">
        <f>VLOOKUP(_2025teamgamelogs[[#This Row],[TEAM_NAME]], LEAGUE_AVERAGES!$A$14:$C$43, 2, FALSE)</f>
        <v>0.4062926829268293</v>
      </c>
      <c r="BQ285" s="5">
        <f>VLOOKUP(_2025teamgamelogs[[#This Row],[TEAM_NAME]], LEAGUE_AVERAGES!$A$14:$C$43, 3, FALSE)</f>
        <v>0.36926829268292688</v>
      </c>
      <c r="BR285" s="5">
        <f>VLOOKUP(_2025teamgamelogs[[#This Row],[TEAM_NAME]], LEAGUE_AVERAGES!$F$14:$H$43, 2, FALSE)</f>
        <v>0.49804878048780482</v>
      </c>
      <c r="BS285" s="5">
        <f>VLOOKUP(_2025teamgamelogs[[#This Row],[TEAM_NAME]], LEAGUE_AVERAGES!$F$14:$H$43, 3, FALSE)</f>
        <v>0.47917073170731711</v>
      </c>
      <c r="BT285" s="5">
        <f>VLOOKUP(_2025teamgamelogs[[#This Row],[TEAM_NAME]], LEAGUE_AVERAGES!$K$14:$M$43, 2, FALSE)</f>
        <v>0.61475494156948829</v>
      </c>
      <c r="BU285" s="5">
        <f>VLOOKUP(_2025teamgamelogs[[#This Row],[TEAM_NAME]], LEAGUE_AVERAGES!$K$14:$M$43, 3, FALSE)</f>
        <v>0.58586037801226176</v>
      </c>
    </row>
    <row r="286" spans="1:73" x14ac:dyDescent="0.2">
      <c r="A286" t="s">
        <v>59</v>
      </c>
      <c r="B286">
        <v>1610612761</v>
      </c>
      <c r="C286" t="s">
        <v>95</v>
      </c>
      <c r="D286" t="s">
        <v>96</v>
      </c>
      <c r="E286">
        <v>22400211</v>
      </c>
      <c r="F286" s="1">
        <v>45606</v>
      </c>
      <c r="G286" t="s">
        <v>398</v>
      </c>
      <c r="H286" t="s">
        <v>70</v>
      </c>
      <c r="I286">
        <v>48</v>
      </c>
      <c r="J286">
        <v>37</v>
      </c>
      <c r="K286">
        <v>82</v>
      </c>
      <c r="L286">
        <v>0.45100000000000001</v>
      </c>
      <c r="M286">
        <v>10</v>
      </c>
      <c r="N286">
        <v>29</v>
      </c>
      <c r="O286">
        <v>0.34499999999999997</v>
      </c>
      <c r="P286">
        <v>19</v>
      </c>
      <c r="Q286">
        <v>22</v>
      </c>
      <c r="R286">
        <v>0.86399999999999999</v>
      </c>
      <c r="S286">
        <v>12</v>
      </c>
      <c r="T286">
        <v>28</v>
      </c>
      <c r="U286">
        <v>40</v>
      </c>
      <c r="V286">
        <v>26</v>
      </c>
      <c r="W286">
        <v>18</v>
      </c>
      <c r="X286">
        <v>2</v>
      </c>
      <c r="Y286">
        <v>2</v>
      </c>
      <c r="Z286">
        <v>4</v>
      </c>
      <c r="AA286">
        <v>23</v>
      </c>
      <c r="AB286">
        <v>15</v>
      </c>
      <c r="AC286">
        <v>103</v>
      </c>
      <c r="AD286">
        <v>-20</v>
      </c>
      <c r="AE286">
        <v>1</v>
      </c>
      <c r="AF286">
        <v>1231</v>
      </c>
      <c r="AG286">
        <v>1231</v>
      </c>
      <c r="AH286">
        <v>1231</v>
      </c>
      <c r="AI286">
        <v>121</v>
      </c>
      <c r="AJ286">
        <v>1946</v>
      </c>
      <c r="AK286">
        <v>2022</v>
      </c>
      <c r="AL286">
        <v>1525</v>
      </c>
      <c r="AM286">
        <v>1891</v>
      </c>
      <c r="AN286">
        <v>2163</v>
      </c>
      <c r="AO286">
        <v>1357</v>
      </c>
      <c r="AP286">
        <v>756</v>
      </c>
      <c r="AQ286">
        <v>1008</v>
      </c>
      <c r="AR286">
        <v>482</v>
      </c>
      <c r="AS286">
        <v>848</v>
      </c>
      <c r="AT286">
        <v>1951</v>
      </c>
      <c r="AU286">
        <v>1715</v>
      </c>
      <c r="AV286">
        <v>1195</v>
      </c>
      <c r="AW286">
        <v>1953</v>
      </c>
      <c r="AX286">
        <v>2421</v>
      </c>
      <c r="AY286">
        <v>2078</v>
      </c>
      <c r="AZ286">
        <v>750</v>
      </c>
      <c r="BA286">
        <v>2046</v>
      </c>
      <c r="BB286">
        <v>1892</v>
      </c>
      <c r="BC286">
        <v>1945</v>
      </c>
      <c r="BD286">
        <v>2202</v>
      </c>
      <c r="BE286">
        <v>1</v>
      </c>
      <c r="BF286" t="s">
        <v>71</v>
      </c>
      <c r="BG286" t="s">
        <v>65</v>
      </c>
      <c r="BH286" t="s">
        <v>260</v>
      </c>
      <c r="BI286" s="4">
        <f xml:space="preserve"> _2025teamgamelogs[[#This Row],[FGA]] + (0.44 * _2025teamgamelogs[[#This Row],[FTA]]) + _2025teamgamelogs[[#This Row],[TOV]] - _2025teamgamelogs[[#This Row],[OREB]]</f>
        <v>97.68</v>
      </c>
      <c r="BJ286" s="3">
        <f>_2025teamgamelogs[[#This Row],[TOV]]/_2025teamgamelogs[[#This Row],[POSSESIONS]]</f>
        <v>0.18427518427518427</v>
      </c>
      <c r="BK286" s="4">
        <f>_2025teamgamelogs[[#This Row],[PTS]]/_2025teamgamelogs[[#This Row],[POSSESIONS]]</f>
        <v>1.0544635544635543</v>
      </c>
      <c r="BL286" s="4">
        <f xml:space="preserve"> 100 * _2025teamgamelogs[[#This Row],[POINTS_PER_POSSESSION]]</f>
        <v>105.44635544635543</v>
      </c>
      <c r="BM286" s="4">
        <f xml:space="preserve"> _2025teamgamelogs[[#This Row],[POSSESIONS]] / (_2025teamgamelogs[[#This Row],[MIN]]/48)</f>
        <v>97.68</v>
      </c>
      <c r="BN286" s="3">
        <f>_2025teamgamelogs[[#This Row],[PTS]] / (2 * (_2025teamgamelogs[[#This Row],[FGA]] + 0.44 * _2025teamgamelogs[[#This Row],[FTA]]))</f>
        <v>0.56173647469458987</v>
      </c>
      <c r="BO286" s="4">
        <f>VLOOKUP(_2025teamgamelogs[[#This Row],[MONTH]], LEAGUE_AVERAGES!$A$2:$B$8, 2, FALSE)</f>
        <v>110.69176807777912</v>
      </c>
      <c r="BP286" s="5">
        <f>VLOOKUP(_2025teamgamelogs[[#This Row],[TEAM_NAME]], LEAGUE_AVERAGES!$A$14:$C$43, 2, FALSE)</f>
        <v>0.35443902439024388</v>
      </c>
      <c r="BQ286" s="5">
        <f>VLOOKUP(_2025teamgamelogs[[#This Row],[TEAM_NAME]], LEAGUE_AVERAGES!$A$14:$C$43, 3, FALSE)</f>
        <v>0.34512195121951217</v>
      </c>
      <c r="BR286" s="5">
        <f>VLOOKUP(_2025teamgamelogs[[#This Row],[TEAM_NAME]], LEAGUE_AVERAGES!$F$14:$H$43, 2, FALSE)</f>
        <v>0.46104878048780484</v>
      </c>
      <c r="BS286" s="5">
        <f>VLOOKUP(_2025teamgamelogs[[#This Row],[TEAM_NAME]], LEAGUE_AVERAGES!$F$14:$H$43, 3, FALSE)</f>
        <v>0.45834146341463411</v>
      </c>
      <c r="BT286" s="5">
        <f>VLOOKUP(_2025teamgamelogs[[#This Row],[TEAM_NAME]], LEAGUE_AVERAGES!$K$14:$M$43, 2, FALSE)</f>
        <v>0.55942918094792793</v>
      </c>
      <c r="BU286" s="5">
        <f>VLOOKUP(_2025teamgamelogs[[#This Row],[TEAM_NAME]], LEAGUE_AVERAGES!$K$14:$M$43, 3, FALSE)</f>
        <v>0.54979583097447959</v>
      </c>
    </row>
    <row r="287" spans="1:73" x14ac:dyDescent="0.2">
      <c r="A287" t="s">
        <v>59</v>
      </c>
      <c r="B287">
        <v>1610612766</v>
      </c>
      <c r="C287" t="s">
        <v>122</v>
      </c>
      <c r="D287" t="s">
        <v>123</v>
      </c>
      <c r="E287">
        <v>22400205</v>
      </c>
      <c r="F287" s="1">
        <v>45606</v>
      </c>
      <c r="G287" t="s">
        <v>399</v>
      </c>
      <c r="H287" t="s">
        <v>70</v>
      </c>
      <c r="I287">
        <v>53</v>
      </c>
      <c r="J287">
        <v>36</v>
      </c>
      <c r="K287">
        <v>95</v>
      </c>
      <c r="L287">
        <v>0.379</v>
      </c>
      <c r="M287">
        <v>14</v>
      </c>
      <c r="N287">
        <v>54</v>
      </c>
      <c r="O287">
        <v>0.25900000000000001</v>
      </c>
      <c r="P287">
        <v>19</v>
      </c>
      <c r="Q287">
        <v>22</v>
      </c>
      <c r="R287">
        <v>0.86399999999999999</v>
      </c>
      <c r="S287">
        <v>12</v>
      </c>
      <c r="T287">
        <v>38</v>
      </c>
      <c r="U287">
        <v>50</v>
      </c>
      <c r="V287">
        <v>22</v>
      </c>
      <c r="W287">
        <v>21</v>
      </c>
      <c r="X287">
        <v>10</v>
      </c>
      <c r="Y287">
        <v>5</v>
      </c>
      <c r="Z287">
        <v>1</v>
      </c>
      <c r="AA287">
        <v>22</v>
      </c>
      <c r="AB287">
        <v>23</v>
      </c>
      <c r="AC287">
        <v>105</v>
      </c>
      <c r="AD287">
        <v>-2</v>
      </c>
      <c r="AE287">
        <v>1</v>
      </c>
      <c r="AF287">
        <v>1231</v>
      </c>
      <c r="AG287">
        <v>1231</v>
      </c>
      <c r="AH287">
        <v>1231</v>
      </c>
      <c r="AI287">
        <v>9</v>
      </c>
      <c r="AJ287">
        <v>2070</v>
      </c>
      <c r="AK287">
        <v>477</v>
      </c>
      <c r="AL287">
        <v>2347</v>
      </c>
      <c r="AM287">
        <v>934</v>
      </c>
      <c r="AN287">
        <v>31</v>
      </c>
      <c r="AO287">
        <v>2203</v>
      </c>
      <c r="AP287">
        <v>756</v>
      </c>
      <c r="AQ287">
        <v>1008</v>
      </c>
      <c r="AR287">
        <v>482</v>
      </c>
      <c r="AS287">
        <v>848</v>
      </c>
      <c r="AT287">
        <v>377</v>
      </c>
      <c r="AU287">
        <v>427</v>
      </c>
      <c r="AV287">
        <v>1909</v>
      </c>
      <c r="AW287">
        <v>2289</v>
      </c>
      <c r="AX287">
        <v>539</v>
      </c>
      <c r="AY287">
        <v>889</v>
      </c>
      <c r="AZ287">
        <v>35</v>
      </c>
      <c r="BA287">
        <v>1887</v>
      </c>
      <c r="BB287">
        <v>300</v>
      </c>
      <c r="BC287">
        <v>1790</v>
      </c>
      <c r="BD287">
        <v>1286</v>
      </c>
      <c r="BE287">
        <v>1</v>
      </c>
      <c r="BF287" t="s">
        <v>71</v>
      </c>
      <c r="BG287" t="s">
        <v>65</v>
      </c>
      <c r="BH287" t="s">
        <v>260</v>
      </c>
      <c r="BI287" s="4">
        <f xml:space="preserve"> _2025teamgamelogs[[#This Row],[FGA]] + (0.44 * _2025teamgamelogs[[#This Row],[FTA]]) + _2025teamgamelogs[[#This Row],[TOV]] - _2025teamgamelogs[[#This Row],[OREB]]</f>
        <v>113.68</v>
      </c>
      <c r="BJ287" s="3">
        <f>_2025teamgamelogs[[#This Row],[TOV]]/_2025teamgamelogs[[#This Row],[POSSESIONS]]</f>
        <v>0.18472906403940886</v>
      </c>
      <c r="BK287" s="4">
        <f>_2025teamgamelogs[[#This Row],[PTS]]/_2025teamgamelogs[[#This Row],[POSSESIONS]]</f>
        <v>0.92364532019704426</v>
      </c>
      <c r="BL287" s="4">
        <f xml:space="preserve"> 100 * _2025teamgamelogs[[#This Row],[POINTS_PER_POSSESSION]]</f>
        <v>92.364532019704427</v>
      </c>
      <c r="BM287" s="4">
        <f xml:space="preserve"> _2025teamgamelogs[[#This Row],[POSSESIONS]] / (_2025teamgamelogs[[#This Row],[MIN]]/48)</f>
        <v>102.9554716981132</v>
      </c>
      <c r="BN287" s="3">
        <f>_2025teamgamelogs[[#This Row],[PTS]] / (2 * (_2025teamgamelogs[[#This Row],[FGA]] + 0.44 * _2025teamgamelogs[[#This Row],[FTA]]))</f>
        <v>0.50152846771111959</v>
      </c>
      <c r="BO287" s="4">
        <f>VLOOKUP(_2025teamgamelogs[[#This Row],[MONTH]], LEAGUE_AVERAGES!$A$2:$B$8, 2, FALSE)</f>
        <v>110.69176807777912</v>
      </c>
      <c r="BP287" s="5">
        <f>VLOOKUP(_2025teamgamelogs[[#This Row],[TEAM_NAME]], LEAGUE_AVERAGES!$A$14:$C$43, 2, FALSE)</f>
        <v>0.33860975609756089</v>
      </c>
      <c r="BQ287" s="5">
        <f>VLOOKUP(_2025teamgamelogs[[#This Row],[TEAM_NAME]], LEAGUE_AVERAGES!$A$14:$C$43, 3, FALSE)</f>
        <v>0.33580487804878045</v>
      </c>
      <c r="BR287" s="5">
        <f>VLOOKUP(_2025teamgamelogs[[#This Row],[TEAM_NAME]], LEAGUE_AVERAGES!$F$14:$H$43, 2, FALSE)</f>
        <v>0.43492682926829268</v>
      </c>
      <c r="BS287" s="5">
        <f>VLOOKUP(_2025teamgamelogs[[#This Row],[TEAM_NAME]], LEAGUE_AVERAGES!$F$14:$H$43, 3, FALSE)</f>
        <v>0.42697560975609755</v>
      </c>
      <c r="BT287" s="5">
        <f>VLOOKUP(_2025teamgamelogs[[#This Row],[TEAM_NAME]], LEAGUE_AVERAGES!$K$14:$M$43, 2, FALSE)</f>
        <v>0.5424635833805308</v>
      </c>
      <c r="BU287" s="5">
        <f>VLOOKUP(_2025teamgamelogs[[#This Row],[TEAM_NAME]], LEAGUE_AVERAGES!$K$14:$M$43, 3, FALSE)</f>
        <v>0.53419164265445196</v>
      </c>
    </row>
    <row r="288" spans="1:73" x14ac:dyDescent="0.2">
      <c r="A288" t="s">
        <v>59</v>
      </c>
      <c r="B288">
        <v>1610612745</v>
      </c>
      <c r="C288" t="s">
        <v>104</v>
      </c>
      <c r="D288" t="s">
        <v>105</v>
      </c>
      <c r="E288">
        <v>22400201</v>
      </c>
      <c r="F288" s="1">
        <v>45606</v>
      </c>
      <c r="G288" t="s">
        <v>400</v>
      </c>
      <c r="H288" t="s">
        <v>63</v>
      </c>
      <c r="I288">
        <v>48</v>
      </c>
      <c r="J288">
        <v>38</v>
      </c>
      <c r="K288">
        <v>93</v>
      </c>
      <c r="L288">
        <v>0.40899999999999997</v>
      </c>
      <c r="M288">
        <v>7</v>
      </c>
      <c r="N288">
        <v>34</v>
      </c>
      <c r="O288">
        <v>0.20599999999999999</v>
      </c>
      <c r="P288">
        <v>18</v>
      </c>
      <c r="Q288">
        <v>24</v>
      </c>
      <c r="R288">
        <v>0.75</v>
      </c>
      <c r="S288">
        <v>17</v>
      </c>
      <c r="T288">
        <v>36</v>
      </c>
      <c r="U288">
        <v>53</v>
      </c>
      <c r="V288">
        <v>19</v>
      </c>
      <c r="W288">
        <v>12</v>
      </c>
      <c r="X288">
        <v>10</v>
      </c>
      <c r="Y288">
        <v>5</v>
      </c>
      <c r="Z288">
        <v>6</v>
      </c>
      <c r="AA288">
        <v>21</v>
      </c>
      <c r="AB288">
        <v>21</v>
      </c>
      <c r="AC288">
        <v>101</v>
      </c>
      <c r="AD288">
        <v>2</v>
      </c>
      <c r="AE288">
        <v>1</v>
      </c>
      <c r="AF288">
        <v>1</v>
      </c>
      <c r="AG288">
        <v>1</v>
      </c>
      <c r="AH288">
        <v>1</v>
      </c>
      <c r="AI288">
        <v>121</v>
      </c>
      <c r="AJ288">
        <v>1796</v>
      </c>
      <c r="AK288">
        <v>664</v>
      </c>
      <c r="AL288">
        <v>2111</v>
      </c>
      <c r="AM288">
        <v>2338</v>
      </c>
      <c r="AN288">
        <v>1627</v>
      </c>
      <c r="AO288">
        <v>2391</v>
      </c>
      <c r="AP288">
        <v>889</v>
      </c>
      <c r="AQ288">
        <v>791</v>
      </c>
      <c r="AR288">
        <v>1525</v>
      </c>
      <c r="AS288">
        <v>160</v>
      </c>
      <c r="AT288">
        <v>640</v>
      </c>
      <c r="AU288">
        <v>209</v>
      </c>
      <c r="AV288">
        <v>2257</v>
      </c>
      <c r="AW288">
        <v>640</v>
      </c>
      <c r="AX288">
        <v>539</v>
      </c>
      <c r="AY288">
        <v>889</v>
      </c>
      <c r="AZ288">
        <v>1573</v>
      </c>
      <c r="BA288">
        <v>1694</v>
      </c>
      <c r="BB288">
        <v>575</v>
      </c>
      <c r="BC288">
        <v>2059</v>
      </c>
      <c r="BD288">
        <v>1106</v>
      </c>
      <c r="BE288">
        <v>1</v>
      </c>
      <c r="BF288" t="s">
        <v>71</v>
      </c>
      <c r="BG288" t="s">
        <v>65</v>
      </c>
      <c r="BH288" t="s">
        <v>260</v>
      </c>
      <c r="BI288" s="4">
        <f xml:space="preserve"> _2025teamgamelogs[[#This Row],[FGA]] + (0.44 * _2025teamgamelogs[[#This Row],[FTA]]) + _2025teamgamelogs[[#This Row],[TOV]] - _2025teamgamelogs[[#This Row],[OREB]]</f>
        <v>98.56</v>
      </c>
      <c r="BJ288" s="3">
        <f>_2025teamgamelogs[[#This Row],[TOV]]/_2025teamgamelogs[[#This Row],[POSSESIONS]]</f>
        <v>0.12175324675324675</v>
      </c>
      <c r="BK288" s="4">
        <f>_2025teamgamelogs[[#This Row],[PTS]]/_2025teamgamelogs[[#This Row],[POSSESIONS]]</f>
        <v>1.0247564935064934</v>
      </c>
      <c r="BL288" s="4">
        <f xml:space="preserve"> 100 * _2025teamgamelogs[[#This Row],[POINTS_PER_POSSESSION]]</f>
        <v>102.47564935064935</v>
      </c>
      <c r="BM288" s="4">
        <f xml:space="preserve"> _2025teamgamelogs[[#This Row],[POSSESIONS]] / (_2025teamgamelogs[[#This Row],[MIN]]/48)</f>
        <v>98.56</v>
      </c>
      <c r="BN288" s="3">
        <f>_2025teamgamelogs[[#This Row],[PTS]] / (2 * (_2025teamgamelogs[[#This Row],[FGA]] + 0.44 * _2025teamgamelogs[[#This Row],[FTA]]))</f>
        <v>0.4876400154499807</v>
      </c>
      <c r="BO288" s="4">
        <f>VLOOKUP(_2025teamgamelogs[[#This Row],[MONTH]], LEAGUE_AVERAGES!$A$2:$B$8, 2, FALSE)</f>
        <v>110.69176807777912</v>
      </c>
      <c r="BP288" s="5">
        <f>VLOOKUP(_2025teamgamelogs[[#This Row],[TEAM_NAME]], LEAGUE_AVERAGES!$A$14:$C$43, 2, FALSE)</f>
        <v>0.35034146341463424</v>
      </c>
      <c r="BQ288" s="5">
        <f>VLOOKUP(_2025teamgamelogs[[#This Row],[TEAM_NAME]], LEAGUE_AVERAGES!$A$14:$C$43, 3, FALSE)</f>
        <v>0.35473170731707321</v>
      </c>
      <c r="BR288" s="5">
        <f>VLOOKUP(_2025teamgamelogs[[#This Row],[TEAM_NAME]], LEAGUE_AVERAGES!$F$14:$H$43, 2, FALSE)</f>
        <v>0.45260975609756104</v>
      </c>
      <c r="BS288" s="5">
        <f>VLOOKUP(_2025teamgamelogs[[#This Row],[TEAM_NAME]], LEAGUE_AVERAGES!$F$14:$H$43, 3, FALSE)</f>
        <v>0.45763414634146338</v>
      </c>
      <c r="BT288" s="5">
        <f>VLOOKUP(_2025teamgamelogs[[#This Row],[TEAM_NAME]], LEAGUE_AVERAGES!$K$14:$M$43, 2, FALSE)</f>
        <v>0.55103752047014554</v>
      </c>
      <c r="BU288" s="5">
        <f>VLOOKUP(_2025teamgamelogs[[#This Row],[TEAM_NAME]], LEAGUE_AVERAGES!$K$14:$M$43, 3, FALSE)</f>
        <v>0.55544482411316332</v>
      </c>
    </row>
    <row r="289" spans="1:73" x14ac:dyDescent="0.2">
      <c r="A289" t="s">
        <v>59</v>
      </c>
      <c r="B289">
        <v>1610612764</v>
      </c>
      <c r="C289" t="s">
        <v>148</v>
      </c>
      <c r="D289" t="s">
        <v>149</v>
      </c>
      <c r="E289">
        <v>22400204</v>
      </c>
      <c r="F289" s="1">
        <v>45606</v>
      </c>
      <c r="G289" t="s">
        <v>401</v>
      </c>
      <c r="H289" t="s">
        <v>70</v>
      </c>
      <c r="I289">
        <v>48</v>
      </c>
      <c r="J289">
        <v>33</v>
      </c>
      <c r="K289">
        <v>72</v>
      </c>
      <c r="L289">
        <v>0.45800000000000002</v>
      </c>
      <c r="M289">
        <v>10</v>
      </c>
      <c r="N289">
        <v>33</v>
      </c>
      <c r="O289">
        <v>0.30299999999999999</v>
      </c>
      <c r="P289">
        <v>18</v>
      </c>
      <c r="Q289">
        <v>25</v>
      </c>
      <c r="R289">
        <v>0.72</v>
      </c>
      <c r="S289">
        <v>7</v>
      </c>
      <c r="T289">
        <v>30</v>
      </c>
      <c r="U289">
        <v>37</v>
      </c>
      <c r="V289">
        <v>20</v>
      </c>
      <c r="W289">
        <v>17</v>
      </c>
      <c r="X289">
        <v>4</v>
      </c>
      <c r="Y289">
        <v>7</v>
      </c>
      <c r="Z289">
        <v>5</v>
      </c>
      <c r="AA289">
        <v>25</v>
      </c>
      <c r="AB289">
        <v>21</v>
      </c>
      <c r="AC289">
        <v>94</v>
      </c>
      <c r="AD289">
        <v>-27</v>
      </c>
      <c r="AE289">
        <v>1</v>
      </c>
      <c r="AF289">
        <v>1231</v>
      </c>
      <c r="AG289">
        <v>1231</v>
      </c>
      <c r="AH289">
        <v>1231</v>
      </c>
      <c r="AI289">
        <v>121</v>
      </c>
      <c r="AJ289">
        <v>2321</v>
      </c>
      <c r="AK289">
        <v>2443</v>
      </c>
      <c r="AL289">
        <v>1406</v>
      </c>
      <c r="AM289">
        <v>1891</v>
      </c>
      <c r="AN289">
        <v>1749</v>
      </c>
      <c r="AO289">
        <v>1863</v>
      </c>
      <c r="AP289">
        <v>889</v>
      </c>
      <c r="AQ289">
        <v>666</v>
      </c>
      <c r="AR289">
        <v>1811</v>
      </c>
      <c r="AS289">
        <v>2024</v>
      </c>
      <c r="AT289">
        <v>1652</v>
      </c>
      <c r="AU289">
        <v>2073</v>
      </c>
      <c r="AV289">
        <v>2163</v>
      </c>
      <c r="AW289">
        <v>1759</v>
      </c>
      <c r="AX289">
        <v>2190</v>
      </c>
      <c r="AY289">
        <v>346</v>
      </c>
      <c r="AZ289">
        <v>1188</v>
      </c>
      <c r="BA289">
        <v>2247</v>
      </c>
      <c r="BB289">
        <v>575</v>
      </c>
      <c r="BC289">
        <v>2304</v>
      </c>
      <c r="BD289">
        <v>2342</v>
      </c>
      <c r="BE289">
        <v>1</v>
      </c>
      <c r="BF289" t="s">
        <v>71</v>
      </c>
      <c r="BG289" t="s">
        <v>65</v>
      </c>
      <c r="BH289" t="s">
        <v>260</v>
      </c>
      <c r="BI289" s="4">
        <f xml:space="preserve"> _2025teamgamelogs[[#This Row],[FGA]] + (0.44 * _2025teamgamelogs[[#This Row],[FTA]]) + _2025teamgamelogs[[#This Row],[TOV]] - _2025teamgamelogs[[#This Row],[OREB]]</f>
        <v>93</v>
      </c>
      <c r="BJ289" s="3">
        <f>_2025teamgamelogs[[#This Row],[TOV]]/_2025teamgamelogs[[#This Row],[POSSESIONS]]</f>
        <v>0.18279569892473119</v>
      </c>
      <c r="BK289" s="4">
        <f>_2025teamgamelogs[[#This Row],[PTS]]/_2025teamgamelogs[[#This Row],[POSSESIONS]]</f>
        <v>1.010752688172043</v>
      </c>
      <c r="BL289" s="4">
        <f xml:space="preserve"> 100 * _2025teamgamelogs[[#This Row],[POINTS_PER_POSSESSION]]</f>
        <v>101.0752688172043</v>
      </c>
      <c r="BM289" s="4">
        <f xml:space="preserve"> _2025teamgamelogs[[#This Row],[POSSESIONS]] / (_2025teamgamelogs[[#This Row],[MIN]]/48)</f>
        <v>93</v>
      </c>
      <c r="BN289" s="3">
        <f>_2025teamgamelogs[[#This Row],[PTS]] / (2 * (_2025teamgamelogs[[#This Row],[FGA]] + 0.44 * _2025teamgamelogs[[#This Row],[FTA]]))</f>
        <v>0.5662650602409639</v>
      </c>
      <c r="BO289" s="4">
        <f>VLOOKUP(_2025teamgamelogs[[#This Row],[MONTH]], LEAGUE_AVERAGES!$A$2:$B$8, 2, FALSE)</f>
        <v>110.69176807777912</v>
      </c>
      <c r="BP289" s="5">
        <f>VLOOKUP(_2025teamgamelogs[[#This Row],[TEAM_NAME]], LEAGUE_AVERAGES!$A$14:$C$43, 2, FALSE)</f>
        <v>0.32842499999999997</v>
      </c>
      <c r="BQ289" s="5">
        <f>VLOOKUP(_2025teamgamelogs[[#This Row],[TEAM_NAME]], LEAGUE_AVERAGES!$A$14:$C$43, 3, FALSE)</f>
        <v>0.33730952380952384</v>
      </c>
      <c r="BR289" s="5">
        <f>VLOOKUP(_2025teamgamelogs[[#This Row],[TEAM_NAME]], LEAGUE_AVERAGES!$F$14:$H$43, 2, FALSE)</f>
        <v>0.44209999999999994</v>
      </c>
      <c r="BS289" s="5">
        <f>VLOOKUP(_2025teamgamelogs[[#This Row],[TEAM_NAME]], LEAGUE_AVERAGES!$F$14:$H$43, 3, FALSE)</f>
        <v>0.4362619047619048</v>
      </c>
      <c r="BT289" s="5">
        <f>VLOOKUP(_2025teamgamelogs[[#This Row],[TEAM_NAME]], LEAGUE_AVERAGES!$K$14:$M$43, 2, FALSE)</f>
        <v>0.55099578881797462</v>
      </c>
      <c r="BU289" s="5">
        <f>VLOOKUP(_2025teamgamelogs[[#This Row],[TEAM_NAME]], LEAGUE_AVERAGES!$K$14:$M$43, 3, FALSE)</f>
        <v>0.54201342555394594</v>
      </c>
    </row>
    <row r="290" spans="1:73" x14ac:dyDescent="0.2">
      <c r="A290" t="s">
        <v>59</v>
      </c>
      <c r="B290">
        <v>1610612742</v>
      </c>
      <c r="C290" t="s">
        <v>154</v>
      </c>
      <c r="D290" t="s">
        <v>155</v>
      </c>
      <c r="E290">
        <v>22400208</v>
      </c>
      <c r="F290" s="1">
        <v>45606</v>
      </c>
      <c r="G290" t="s">
        <v>402</v>
      </c>
      <c r="H290" t="s">
        <v>70</v>
      </c>
      <c r="I290">
        <v>48</v>
      </c>
      <c r="J290">
        <v>48</v>
      </c>
      <c r="K290">
        <v>90</v>
      </c>
      <c r="L290">
        <v>0.53300000000000003</v>
      </c>
      <c r="M290">
        <v>10</v>
      </c>
      <c r="N290">
        <v>33</v>
      </c>
      <c r="O290">
        <v>0.30299999999999999</v>
      </c>
      <c r="P290">
        <v>14</v>
      </c>
      <c r="Q290">
        <v>19</v>
      </c>
      <c r="R290">
        <v>0.73699999999999999</v>
      </c>
      <c r="S290">
        <v>10</v>
      </c>
      <c r="T290">
        <v>32</v>
      </c>
      <c r="U290">
        <v>42</v>
      </c>
      <c r="V290">
        <v>29</v>
      </c>
      <c r="W290">
        <v>10</v>
      </c>
      <c r="X290">
        <v>7</v>
      </c>
      <c r="Y290">
        <v>5</v>
      </c>
      <c r="Z290">
        <v>5</v>
      </c>
      <c r="AA290">
        <v>17</v>
      </c>
      <c r="AB290">
        <v>16</v>
      </c>
      <c r="AC290">
        <v>120</v>
      </c>
      <c r="AD290">
        <v>-2</v>
      </c>
      <c r="AE290">
        <v>1</v>
      </c>
      <c r="AF290">
        <v>1231</v>
      </c>
      <c r="AG290">
        <v>1231</v>
      </c>
      <c r="AH290">
        <v>1231</v>
      </c>
      <c r="AI290">
        <v>121</v>
      </c>
      <c r="AJ290">
        <v>242</v>
      </c>
      <c r="AK290">
        <v>1029</v>
      </c>
      <c r="AL290">
        <v>274</v>
      </c>
      <c r="AM290">
        <v>1891</v>
      </c>
      <c r="AN290">
        <v>1749</v>
      </c>
      <c r="AO290">
        <v>1863</v>
      </c>
      <c r="AP290">
        <v>1571</v>
      </c>
      <c r="AQ290">
        <v>1458</v>
      </c>
      <c r="AR290">
        <v>1674</v>
      </c>
      <c r="AS290">
        <v>1308</v>
      </c>
      <c r="AT290">
        <v>1307</v>
      </c>
      <c r="AU290">
        <v>1443</v>
      </c>
      <c r="AV290">
        <v>687</v>
      </c>
      <c r="AW290">
        <v>264</v>
      </c>
      <c r="AX290">
        <v>1360</v>
      </c>
      <c r="AY290">
        <v>889</v>
      </c>
      <c r="AZ290">
        <v>1188</v>
      </c>
      <c r="BA290">
        <v>792</v>
      </c>
      <c r="BB290">
        <v>1670</v>
      </c>
      <c r="BC290">
        <v>735</v>
      </c>
      <c r="BD290">
        <v>1286</v>
      </c>
      <c r="BE290">
        <v>1</v>
      </c>
      <c r="BF290" t="s">
        <v>71</v>
      </c>
      <c r="BG290" t="s">
        <v>65</v>
      </c>
      <c r="BH290" t="s">
        <v>260</v>
      </c>
      <c r="BI290" s="4">
        <f xml:space="preserve"> _2025teamgamelogs[[#This Row],[FGA]] + (0.44 * _2025teamgamelogs[[#This Row],[FTA]]) + _2025teamgamelogs[[#This Row],[TOV]] - _2025teamgamelogs[[#This Row],[OREB]]</f>
        <v>98.36</v>
      </c>
      <c r="BJ290" s="3">
        <f>_2025teamgamelogs[[#This Row],[TOV]]/_2025teamgamelogs[[#This Row],[POSSESIONS]]</f>
        <v>0.101667344448963</v>
      </c>
      <c r="BK290" s="4">
        <f>_2025teamgamelogs[[#This Row],[PTS]]/_2025teamgamelogs[[#This Row],[POSSESIONS]]</f>
        <v>1.2200081333875559</v>
      </c>
      <c r="BL290" s="4">
        <f xml:space="preserve"> 100 * _2025teamgamelogs[[#This Row],[POINTS_PER_POSSESSION]]</f>
        <v>122.00081333875559</v>
      </c>
      <c r="BM290" s="4">
        <f xml:space="preserve"> _2025teamgamelogs[[#This Row],[POSSESIONS]] / (_2025teamgamelogs[[#This Row],[MIN]]/48)</f>
        <v>98.36</v>
      </c>
      <c r="BN290" s="3">
        <f>_2025teamgamelogs[[#This Row],[PTS]] / (2 * (_2025teamgamelogs[[#This Row],[FGA]] + 0.44 * _2025teamgamelogs[[#This Row],[FTA]]))</f>
        <v>0.61000406669377794</v>
      </c>
      <c r="BO290" s="4">
        <f>VLOOKUP(_2025teamgamelogs[[#This Row],[MONTH]], LEAGUE_AVERAGES!$A$2:$B$8, 2, FALSE)</f>
        <v>110.69176807777912</v>
      </c>
      <c r="BP290" s="5">
        <f>VLOOKUP(_2025teamgamelogs[[#This Row],[TEAM_NAME]], LEAGUE_AVERAGES!$A$14:$C$43, 2, FALSE)</f>
        <v>0.362375</v>
      </c>
      <c r="BQ290" s="5">
        <f>VLOOKUP(_2025teamgamelogs[[#This Row],[TEAM_NAME]], LEAGUE_AVERAGES!$A$14:$C$43, 3, FALSE)</f>
        <v>0.36252380952380958</v>
      </c>
      <c r="BR290" s="5">
        <f>VLOOKUP(_2025teamgamelogs[[#This Row],[TEAM_NAME]], LEAGUE_AVERAGES!$F$14:$H$43, 2, FALSE)</f>
        <v>0.47777500000000001</v>
      </c>
      <c r="BS290" s="5">
        <f>VLOOKUP(_2025teamgamelogs[[#This Row],[TEAM_NAME]], LEAGUE_AVERAGES!$F$14:$H$43, 3, FALSE)</f>
        <v>0.48176190476190472</v>
      </c>
      <c r="BT290" s="5">
        <f>VLOOKUP(_2025teamgamelogs[[#This Row],[TEAM_NAME]], LEAGUE_AVERAGES!$K$14:$M$43, 2, FALSE)</f>
        <v>0.58283558931438928</v>
      </c>
      <c r="BU290" s="5">
        <f>VLOOKUP(_2025teamgamelogs[[#This Row],[TEAM_NAME]], LEAGUE_AVERAGES!$K$14:$M$43, 3, FALSE)</f>
        <v>0.5856179003364903</v>
      </c>
    </row>
    <row r="291" spans="1:73" x14ac:dyDescent="0.2">
      <c r="A291" t="s">
        <v>59</v>
      </c>
      <c r="B291">
        <v>1610612750</v>
      </c>
      <c r="C291" t="s">
        <v>8</v>
      </c>
      <c r="D291" t="s">
        <v>72</v>
      </c>
      <c r="E291">
        <v>22400206</v>
      </c>
      <c r="F291" s="1">
        <v>45606</v>
      </c>
      <c r="G291" t="s">
        <v>403</v>
      </c>
      <c r="H291" t="s">
        <v>70</v>
      </c>
      <c r="I291">
        <v>48</v>
      </c>
      <c r="J291">
        <v>35</v>
      </c>
      <c r="K291">
        <v>88</v>
      </c>
      <c r="L291">
        <v>0.39800000000000002</v>
      </c>
      <c r="M291">
        <v>13</v>
      </c>
      <c r="N291">
        <v>45</v>
      </c>
      <c r="O291">
        <v>0.28899999999999998</v>
      </c>
      <c r="P291">
        <v>11</v>
      </c>
      <c r="Q291">
        <v>13</v>
      </c>
      <c r="R291">
        <v>0.84599999999999997</v>
      </c>
      <c r="S291">
        <v>16</v>
      </c>
      <c r="T291">
        <v>31</v>
      </c>
      <c r="U291">
        <v>47</v>
      </c>
      <c r="V291">
        <v>22</v>
      </c>
      <c r="W291">
        <v>20</v>
      </c>
      <c r="X291">
        <v>13</v>
      </c>
      <c r="Y291">
        <v>5</v>
      </c>
      <c r="Z291">
        <v>9</v>
      </c>
      <c r="AA291">
        <v>20</v>
      </c>
      <c r="AB291">
        <v>20</v>
      </c>
      <c r="AC291">
        <v>94</v>
      </c>
      <c r="AD291">
        <v>-1</v>
      </c>
      <c r="AE291">
        <v>1</v>
      </c>
      <c r="AF291">
        <v>1231</v>
      </c>
      <c r="AG291">
        <v>1231</v>
      </c>
      <c r="AH291">
        <v>1231</v>
      </c>
      <c r="AI291">
        <v>121</v>
      </c>
      <c r="AJ291">
        <v>2164</v>
      </c>
      <c r="AK291">
        <v>1314</v>
      </c>
      <c r="AL291">
        <v>2221</v>
      </c>
      <c r="AM291">
        <v>1171</v>
      </c>
      <c r="AN291">
        <v>312</v>
      </c>
      <c r="AO291">
        <v>2012</v>
      </c>
      <c r="AP291">
        <v>2028</v>
      </c>
      <c r="AQ291">
        <v>2188</v>
      </c>
      <c r="AR291">
        <v>605</v>
      </c>
      <c r="AS291">
        <v>234</v>
      </c>
      <c r="AT291">
        <v>1488</v>
      </c>
      <c r="AU291">
        <v>705</v>
      </c>
      <c r="AV291">
        <v>1909</v>
      </c>
      <c r="AW291">
        <v>2199</v>
      </c>
      <c r="AX291">
        <v>137</v>
      </c>
      <c r="AY291">
        <v>889</v>
      </c>
      <c r="AZ291">
        <v>2275</v>
      </c>
      <c r="BA291">
        <v>1491</v>
      </c>
      <c r="BB291">
        <v>767</v>
      </c>
      <c r="BC291">
        <v>2304</v>
      </c>
      <c r="BD291">
        <v>1231</v>
      </c>
      <c r="BE291">
        <v>1</v>
      </c>
      <c r="BF291" t="s">
        <v>64</v>
      </c>
      <c r="BG291" t="s">
        <v>65</v>
      </c>
      <c r="BH291" t="s">
        <v>260</v>
      </c>
      <c r="BI291" s="4">
        <f xml:space="preserve"> _2025teamgamelogs[[#This Row],[FGA]] + (0.44 * _2025teamgamelogs[[#This Row],[FTA]]) + _2025teamgamelogs[[#This Row],[TOV]] - _2025teamgamelogs[[#This Row],[OREB]]</f>
        <v>97.72</v>
      </c>
      <c r="BJ291" s="3">
        <f>_2025teamgamelogs[[#This Row],[TOV]]/_2025teamgamelogs[[#This Row],[POSSESIONS]]</f>
        <v>0.20466639377814164</v>
      </c>
      <c r="BK291" s="4">
        <f>_2025teamgamelogs[[#This Row],[PTS]]/_2025teamgamelogs[[#This Row],[POSSESIONS]]</f>
        <v>0.96193205075726562</v>
      </c>
      <c r="BL291" s="4">
        <f xml:space="preserve"> 100 * _2025teamgamelogs[[#This Row],[POINTS_PER_POSSESSION]]</f>
        <v>96.193205075726567</v>
      </c>
      <c r="BM291" s="4">
        <f xml:space="preserve"> _2025teamgamelogs[[#This Row],[POSSESIONS]] / (_2025teamgamelogs[[#This Row],[MIN]]/48)</f>
        <v>97.72</v>
      </c>
      <c r="BN291" s="3">
        <f>_2025teamgamelogs[[#This Row],[PTS]] / (2 * (_2025teamgamelogs[[#This Row],[FGA]] + 0.44 * _2025teamgamelogs[[#This Row],[FTA]]))</f>
        <v>0.50149381135296633</v>
      </c>
      <c r="BO291" s="4">
        <f>VLOOKUP(_2025teamgamelogs[[#This Row],[MONTH]], LEAGUE_AVERAGES!$A$2:$B$8, 2, FALSE)</f>
        <v>110.69176807777912</v>
      </c>
      <c r="BP291" s="5">
        <f>VLOOKUP(_2025teamgamelogs[[#This Row],[TEAM_NAME]], LEAGUE_AVERAGES!$A$14:$C$43, 2, FALSE)</f>
        <v>0.38256097560975622</v>
      </c>
      <c r="BQ291" s="5">
        <f>VLOOKUP(_2025teamgamelogs[[#This Row],[TEAM_NAME]], LEAGUE_AVERAGES!$A$14:$C$43, 3, FALSE)</f>
        <v>0.37156097560975615</v>
      </c>
      <c r="BR291" s="5">
        <f>VLOOKUP(_2025teamgamelogs[[#This Row],[TEAM_NAME]], LEAGUE_AVERAGES!$F$14:$H$43, 2, FALSE)</f>
        <v>0.47402439024390242</v>
      </c>
      <c r="BS291" s="5">
        <f>VLOOKUP(_2025teamgamelogs[[#This Row],[TEAM_NAME]], LEAGUE_AVERAGES!$F$14:$H$43, 3, FALSE)</f>
        <v>0.46580487804878057</v>
      </c>
      <c r="BT291" s="5">
        <f>VLOOKUP(_2025teamgamelogs[[#This Row],[TEAM_NAME]], LEAGUE_AVERAGES!$K$14:$M$43, 2, FALSE)</f>
        <v>0.59446350940954662</v>
      </c>
      <c r="BU291" s="5">
        <f>VLOOKUP(_2025teamgamelogs[[#This Row],[TEAM_NAME]], LEAGUE_AVERAGES!$K$14:$M$43, 3, FALSE)</f>
        <v>0.58583417827298701</v>
      </c>
    </row>
    <row r="292" spans="1:73" x14ac:dyDescent="0.2">
      <c r="A292" t="s">
        <v>59</v>
      </c>
      <c r="B292">
        <v>1610612756</v>
      </c>
      <c r="C292" t="s">
        <v>80</v>
      </c>
      <c r="D292" t="s">
        <v>81</v>
      </c>
      <c r="E292">
        <v>22400209</v>
      </c>
      <c r="F292" s="1">
        <v>45606</v>
      </c>
      <c r="G292" t="s">
        <v>404</v>
      </c>
      <c r="H292" t="s">
        <v>70</v>
      </c>
      <c r="I292">
        <v>53</v>
      </c>
      <c r="J292">
        <v>44</v>
      </c>
      <c r="K292">
        <v>105</v>
      </c>
      <c r="L292">
        <v>0.41899999999999998</v>
      </c>
      <c r="M292">
        <v>18</v>
      </c>
      <c r="N292">
        <v>57</v>
      </c>
      <c r="O292">
        <v>0.316</v>
      </c>
      <c r="P292">
        <v>12</v>
      </c>
      <c r="Q292">
        <v>15</v>
      </c>
      <c r="R292">
        <v>0.8</v>
      </c>
      <c r="S292">
        <v>8</v>
      </c>
      <c r="T292">
        <v>40</v>
      </c>
      <c r="U292">
        <v>48</v>
      </c>
      <c r="V292">
        <v>30</v>
      </c>
      <c r="W292">
        <v>12</v>
      </c>
      <c r="X292">
        <v>11</v>
      </c>
      <c r="Y292">
        <v>3</v>
      </c>
      <c r="Z292">
        <v>3</v>
      </c>
      <c r="AA292">
        <v>19</v>
      </c>
      <c r="AB292">
        <v>20</v>
      </c>
      <c r="AC292">
        <v>118</v>
      </c>
      <c r="AD292">
        <v>-9</v>
      </c>
      <c r="AE292">
        <v>1</v>
      </c>
      <c r="AF292">
        <v>1231</v>
      </c>
      <c r="AG292">
        <v>1231</v>
      </c>
      <c r="AH292">
        <v>1231</v>
      </c>
      <c r="AI292">
        <v>9</v>
      </c>
      <c r="AJ292">
        <v>703</v>
      </c>
      <c r="AK292">
        <v>44</v>
      </c>
      <c r="AL292">
        <v>1992</v>
      </c>
      <c r="AM292">
        <v>288</v>
      </c>
      <c r="AN292">
        <v>11</v>
      </c>
      <c r="AO292">
        <v>1737</v>
      </c>
      <c r="AP292">
        <v>1889</v>
      </c>
      <c r="AQ292">
        <v>2021</v>
      </c>
      <c r="AR292">
        <v>1029</v>
      </c>
      <c r="AS292">
        <v>1800</v>
      </c>
      <c r="AT292">
        <v>210</v>
      </c>
      <c r="AU292">
        <v>604</v>
      </c>
      <c r="AV292">
        <v>541</v>
      </c>
      <c r="AW292">
        <v>640</v>
      </c>
      <c r="AX292">
        <v>346</v>
      </c>
      <c r="AY292">
        <v>1712</v>
      </c>
      <c r="AZ292">
        <v>384</v>
      </c>
      <c r="BA292">
        <v>1258</v>
      </c>
      <c r="BB292">
        <v>767</v>
      </c>
      <c r="BC292">
        <v>891</v>
      </c>
      <c r="BD292">
        <v>1735</v>
      </c>
      <c r="BE292">
        <v>1</v>
      </c>
      <c r="BF292" t="s">
        <v>64</v>
      </c>
      <c r="BG292" t="s">
        <v>65</v>
      </c>
      <c r="BH292" t="s">
        <v>260</v>
      </c>
      <c r="BI292" s="4">
        <f xml:space="preserve"> _2025teamgamelogs[[#This Row],[FGA]] + (0.44 * _2025teamgamelogs[[#This Row],[FTA]]) + _2025teamgamelogs[[#This Row],[TOV]] - _2025teamgamelogs[[#This Row],[OREB]]</f>
        <v>115.6</v>
      </c>
      <c r="BJ292" s="3">
        <f>_2025teamgamelogs[[#This Row],[TOV]]/_2025teamgamelogs[[#This Row],[POSSESIONS]]</f>
        <v>0.10380622837370243</v>
      </c>
      <c r="BK292" s="4">
        <f>_2025teamgamelogs[[#This Row],[PTS]]/_2025teamgamelogs[[#This Row],[POSSESIONS]]</f>
        <v>1.0207612456747406</v>
      </c>
      <c r="BL292" s="4">
        <f xml:space="preserve"> 100 * _2025teamgamelogs[[#This Row],[POINTS_PER_POSSESSION]]</f>
        <v>102.07612456747405</v>
      </c>
      <c r="BM292" s="4">
        <f xml:space="preserve"> _2025teamgamelogs[[#This Row],[POSSESIONS]] / (_2025teamgamelogs[[#This Row],[MIN]]/48)</f>
        <v>104.69433962264149</v>
      </c>
      <c r="BN292" s="3">
        <f>_2025teamgamelogs[[#This Row],[PTS]] / (2 * (_2025teamgamelogs[[#This Row],[FGA]] + 0.44 * _2025teamgamelogs[[#This Row],[FTA]]))</f>
        <v>0.52867383512544808</v>
      </c>
      <c r="BO292" s="4">
        <f>VLOOKUP(_2025teamgamelogs[[#This Row],[MONTH]], LEAGUE_AVERAGES!$A$2:$B$8, 2, FALSE)</f>
        <v>110.69176807777912</v>
      </c>
      <c r="BP292" s="5">
        <f>VLOOKUP(_2025teamgamelogs[[#This Row],[TEAM_NAME]], LEAGUE_AVERAGES!$A$14:$C$43, 2, FALSE)</f>
        <v>0.37692682926829268</v>
      </c>
      <c r="BQ292" s="5">
        <f>VLOOKUP(_2025teamgamelogs[[#This Row],[TEAM_NAME]], LEAGUE_AVERAGES!$A$14:$C$43, 3, FALSE)</f>
        <v>0.37741463414634141</v>
      </c>
      <c r="BR292" s="5">
        <f>VLOOKUP(_2025teamgamelogs[[#This Row],[TEAM_NAME]], LEAGUE_AVERAGES!$F$14:$H$43, 2, FALSE)</f>
        <v>0.4768536585365854</v>
      </c>
      <c r="BS292" s="5">
        <f>VLOOKUP(_2025teamgamelogs[[#This Row],[TEAM_NAME]], LEAGUE_AVERAGES!$F$14:$H$43, 3, FALSE)</f>
        <v>0.48056097560975608</v>
      </c>
      <c r="BT292" s="5">
        <f>VLOOKUP(_2025teamgamelogs[[#This Row],[TEAM_NAME]], LEAGUE_AVERAGES!$K$14:$M$43, 2, FALSE)</f>
        <v>0.59622840480117467</v>
      </c>
      <c r="BU292" s="5">
        <f>VLOOKUP(_2025teamgamelogs[[#This Row],[TEAM_NAME]], LEAGUE_AVERAGES!$K$14:$M$43, 3, FALSE)</f>
        <v>0.59682738613401276</v>
      </c>
    </row>
    <row r="293" spans="1:73" x14ac:dyDescent="0.2">
      <c r="A293" t="s">
        <v>59</v>
      </c>
      <c r="B293">
        <v>1610612743</v>
      </c>
      <c r="C293" t="s">
        <v>151</v>
      </c>
      <c r="D293" t="s">
        <v>152</v>
      </c>
      <c r="E293">
        <v>22400208</v>
      </c>
      <c r="F293" s="1">
        <v>45606</v>
      </c>
      <c r="G293" t="s">
        <v>405</v>
      </c>
      <c r="H293" t="s">
        <v>63</v>
      </c>
      <c r="I293">
        <v>48</v>
      </c>
      <c r="J293">
        <v>45</v>
      </c>
      <c r="K293">
        <v>89</v>
      </c>
      <c r="L293">
        <v>0.50600000000000001</v>
      </c>
      <c r="M293">
        <v>14</v>
      </c>
      <c r="N293">
        <v>29</v>
      </c>
      <c r="O293">
        <v>0.48299999999999998</v>
      </c>
      <c r="P293">
        <v>18</v>
      </c>
      <c r="Q293">
        <v>26</v>
      </c>
      <c r="R293">
        <v>0.69199999999999995</v>
      </c>
      <c r="S293">
        <v>13</v>
      </c>
      <c r="T293">
        <v>32</v>
      </c>
      <c r="U293">
        <v>45</v>
      </c>
      <c r="V293">
        <v>35</v>
      </c>
      <c r="W293">
        <v>10</v>
      </c>
      <c r="X293">
        <v>6</v>
      </c>
      <c r="Y293">
        <v>5</v>
      </c>
      <c r="Z293">
        <v>5</v>
      </c>
      <c r="AA293">
        <v>16</v>
      </c>
      <c r="AB293">
        <v>17</v>
      </c>
      <c r="AC293">
        <v>122</v>
      </c>
      <c r="AD293">
        <v>2</v>
      </c>
      <c r="AE293">
        <v>1</v>
      </c>
      <c r="AF293">
        <v>1</v>
      </c>
      <c r="AG293">
        <v>1</v>
      </c>
      <c r="AH293">
        <v>1</v>
      </c>
      <c r="AI293">
        <v>121</v>
      </c>
      <c r="AJ293">
        <v>564</v>
      </c>
      <c r="AK293">
        <v>1176</v>
      </c>
      <c r="AL293">
        <v>625</v>
      </c>
      <c r="AM293">
        <v>934</v>
      </c>
      <c r="AN293">
        <v>2163</v>
      </c>
      <c r="AO293">
        <v>166</v>
      </c>
      <c r="AP293">
        <v>889</v>
      </c>
      <c r="AQ293">
        <v>570</v>
      </c>
      <c r="AR293">
        <v>1984</v>
      </c>
      <c r="AS293">
        <v>652</v>
      </c>
      <c r="AT293">
        <v>1307</v>
      </c>
      <c r="AU293">
        <v>976</v>
      </c>
      <c r="AV293">
        <v>132</v>
      </c>
      <c r="AW293">
        <v>264</v>
      </c>
      <c r="AX293">
        <v>1702</v>
      </c>
      <c r="AY293">
        <v>889</v>
      </c>
      <c r="AZ293">
        <v>1188</v>
      </c>
      <c r="BA293">
        <v>570</v>
      </c>
      <c r="BB293">
        <v>1444</v>
      </c>
      <c r="BC293">
        <v>609</v>
      </c>
      <c r="BD293">
        <v>1106</v>
      </c>
      <c r="BE293">
        <v>1</v>
      </c>
      <c r="BF293" t="s">
        <v>64</v>
      </c>
      <c r="BG293" t="s">
        <v>65</v>
      </c>
      <c r="BH293" t="s">
        <v>260</v>
      </c>
      <c r="BI293" s="4">
        <f xml:space="preserve"> _2025teamgamelogs[[#This Row],[FGA]] + (0.44 * _2025teamgamelogs[[#This Row],[FTA]]) + _2025teamgamelogs[[#This Row],[TOV]] - _2025teamgamelogs[[#This Row],[OREB]]</f>
        <v>97.44</v>
      </c>
      <c r="BJ293" s="3">
        <f>_2025teamgamelogs[[#This Row],[TOV]]/_2025teamgamelogs[[#This Row],[POSSESIONS]]</f>
        <v>0.10262725779967159</v>
      </c>
      <c r="BK293" s="4">
        <f>_2025teamgamelogs[[#This Row],[PTS]]/_2025teamgamelogs[[#This Row],[POSSESIONS]]</f>
        <v>1.2520525451559934</v>
      </c>
      <c r="BL293" s="4">
        <f xml:space="preserve"> 100 * _2025teamgamelogs[[#This Row],[POINTS_PER_POSSESSION]]</f>
        <v>125.20525451559934</v>
      </c>
      <c r="BM293" s="4">
        <f xml:space="preserve"> _2025teamgamelogs[[#This Row],[POSSESIONS]] / (_2025teamgamelogs[[#This Row],[MIN]]/48)</f>
        <v>97.44</v>
      </c>
      <c r="BN293" s="3">
        <f>_2025teamgamelogs[[#This Row],[PTS]] / (2 * (_2025teamgamelogs[[#This Row],[FGA]] + 0.44 * _2025teamgamelogs[[#This Row],[FTA]]))</f>
        <v>0.60732775786539228</v>
      </c>
      <c r="BO293" s="4">
        <f>VLOOKUP(_2025teamgamelogs[[#This Row],[MONTH]], LEAGUE_AVERAGES!$A$2:$B$8, 2, FALSE)</f>
        <v>110.69176807777912</v>
      </c>
      <c r="BP293" s="5">
        <f>VLOOKUP(_2025teamgamelogs[[#This Row],[TEAM_NAME]], LEAGUE_AVERAGES!$A$14:$C$43, 2, FALSE)</f>
        <v>0.39036585365853654</v>
      </c>
      <c r="BQ293" s="5">
        <f>VLOOKUP(_2025teamgamelogs[[#This Row],[TEAM_NAME]], LEAGUE_AVERAGES!$A$14:$C$43, 3, FALSE)</f>
        <v>0.36282926829268303</v>
      </c>
      <c r="BR293" s="5">
        <f>VLOOKUP(_2025teamgamelogs[[#This Row],[TEAM_NAME]], LEAGUE_AVERAGES!$F$14:$H$43, 2, FALSE)</f>
        <v>0.50741463414634147</v>
      </c>
      <c r="BS293" s="5">
        <f>VLOOKUP(_2025teamgamelogs[[#This Row],[TEAM_NAME]], LEAGUE_AVERAGES!$F$14:$H$43, 3, FALSE)</f>
        <v>0.50717073170731708</v>
      </c>
      <c r="BT293" s="5">
        <f>VLOOKUP(_2025teamgamelogs[[#This Row],[TEAM_NAME]], LEAGUE_AVERAGES!$K$14:$M$43, 2, FALSE)</f>
        <v>0.61183675116028358</v>
      </c>
      <c r="BU293" s="5">
        <f>VLOOKUP(_2025teamgamelogs[[#This Row],[TEAM_NAME]], LEAGUE_AVERAGES!$K$14:$M$43, 3, FALSE)</f>
        <v>0.59871853787111373</v>
      </c>
    </row>
    <row r="294" spans="1:73" x14ac:dyDescent="0.2">
      <c r="A294" t="s">
        <v>59</v>
      </c>
      <c r="B294">
        <v>1610612744</v>
      </c>
      <c r="C294" t="s">
        <v>98</v>
      </c>
      <c r="D294" t="s">
        <v>99</v>
      </c>
      <c r="E294">
        <v>22400207</v>
      </c>
      <c r="F294" s="1">
        <v>45606</v>
      </c>
      <c r="G294" t="s">
        <v>406</v>
      </c>
      <c r="H294" t="s">
        <v>63</v>
      </c>
      <c r="I294">
        <v>48</v>
      </c>
      <c r="J294">
        <v>45</v>
      </c>
      <c r="K294">
        <v>89</v>
      </c>
      <c r="L294">
        <v>0.50600000000000001</v>
      </c>
      <c r="M294">
        <v>21</v>
      </c>
      <c r="N294">
        <v>43</v>
      </c>
      <c r="O294">
        <v>0.48799999999999999</v>
      </c>
      <c r="P294">
        <v>16</v>
      </c>
      <c r="Q294">
        <v>23</v>
      </c>
      <c r="R294">
        <v>0.69599999999999995</v>
      </c>
      <c r="S294">
        <v>13</v>
      </c>
      <c r="T294">
        <v>33</v>
      </c>
      <c r="U294">
        <v>46</v>
      </c>
      <c r="V294">
        <v>35</v>
      </c>
      <c r="W294">
        <v>15</v>
      </c>
      <c r="X294">
        <v>8</v>
      </c>
      <c r="Y294">
        <v>3</v>
      </c>
      <c r="Z294">
        <v>6</v>
      </c>
      <c r="AA294">
        <v>26</v>
      </c>
      <c r="AB294">
        <v>18</v>
      </c>
      <c r="AC294">
        <v>127</v>
      </c>
      <c r="AD294">
        <v>11</v>
      </c>
      <c r="AE294">
        <v>1</v>
      </c>
      <c r="AF294">
        <v>1</v>
      </c>
      <c r="AG294">
        <v>1</v>
      </c>
      <c r="AH294">
        <v>1</v>
      </c>
      <c r="AI294">
        <v>121</v>
      </c>
      <c r="AJ294">
        <v>564</v>
      </c>
      <c r="AK294">
        <v>1176</v>
      </c>
      <c r="AL294">
        <v>625</v>
      </c>
      <c r="AM294">
        <v>74</v>
      </c>
      <c r="AN294">
        <v>471</v>
      </c>
      <c r="AO294">
        <v>135</v>
      </c>
      <c r="AP294">
        <v>1228</v>
      </c>
      <c r="AQ294">
        <v>899</v>
      </c>
      <c r="AR294">
        <v>1971</v>
      </c>
      <c r="AS294">
        <v>652</v>
      </c>
      <c r="AT294">
        <v>1131</v>
      </c>
      <c r="AU294">
        <v>835</v>
      </c>
      <c r="AV294">
        <v>132</v>
      </c>
      <c r="AW294">
        <v>1341</v>
      </c>
      <c r="AX294">
        <v>1073</v>
      </c>
      <c r="AY294">
        <v>1712</v>
      </c>
      <c r="AZ294">
        <v>1573</v>
      </c>
      <c r="BA294">
        <v>2319</v>
      </c>
      <c r="BB294">
        <v>1204</v>
      </c>
      <c r="BC294">
        <v>341</v>
      </c>
      <c r="BD294">
        <v>563</v>
      </c>
      <c r="BE294">
        <v>1</v>
      </c>
      <c r="BF294" t="s">
        <v>71</v>
      </c>
      <c r="BG294" t="s">
        <v>65</v>
      </c>
      <c r="BH294" t="s">
        <v>260</v>
      </c>
      <c r="BI294" s="4">
        <f xml:space="preserve"> _2025teamgamelogs[[#This Row],[FGA]] + (0.44 * _2025teamgamelogs[[#This Row],[FTA]]) + _2025teamgamelogs[[#This Row],[TOV]] - _2025teamgamelogs[[#This Row],[OREB]]</f>
        <v>101.12</v>
      </c>
      <c r="BJ294" s="3">
        <f>_2025teamgamelogs[[#This Row],[TOV]]/_2025teamgamelogs[[#This Row],[POSSESIONS]]</f>
        <v>0.14833860759493669</v>
      </c>
      <c r="BK294" s="4">
        <f>_2025teamgamelogs[[#This Row],[PTS]]/_2025teamgamelogs[[#This Row],[POSSESIONS]]</f>
        <v>1.2559335443037973</v>
      </c>
      <c r="BL294" s="4">
        <f xml:space="preserve"> 100 * _2025teamgamelogs[[#This Row],[POINTS_PER_POSSESSION]]</f>
        <v>125.59335443037973</v>
      </c>
      <c r="BM294" s="4">
        <f xml:space="preserve"> _2025teamgamelogs[[#This Row],[POSSESIONS]] / (_2025teamgamelogs[[#This Row],[MIN]]/48)</f>
        <v>101.12</v>
      </c>
      <c r="BN294" s="3">
        <f>_2025teamgamelogs[[#This Row],[PTS]] / (2 * (_2025teamgamelogs[[#This Row],[FGA]] + 0.44 * _2025teamgamelogs[[#This Row],[FTA]]))</f>
        <v>0.640637610976594</v>
      </c>
      <c r="BO294" s="4">
        <f>VLOOKUP(_2025teamgamelogs[[#This Row],[MONTH]], LEAGUE_AVERAGES!$A$2:$B$8, 2, FALSE)</f>
        <v>110.69176807777912</v>
      </c>
      <c r="BP294" s="5">
        <f>VLOOKUP(_2025teamgamelogs[[#This Row],[TEAM_NAME]], LEAGUE_AVERAGES!$A$14:$C$43, 2, FALSE)</f>
        <v>0.36843902439024395</v>
      </c>
      <c r="BQ294" s="5">
        <f>VLOOKUP(_2025teamgamelogs[[#This Row],[TEAM_NAME]], LEAGUE_AVERAGES!$A$14:$C$43, 3, FALSE)</f>
        <v>0.35765853658536584</v>
      </c>
      <c r="BR294" s="5">
        <f>VLOOKUP(_2025teamgamelogs[[#This Row],[TEAM_NAME]], LEAGUE_AVERAGES!$F$14:$H$43, 2, FALSE)</f>
        <v>0.45136585365853665</v>
      </c>
      <c r="BS294" s="5">
        <f>VLOOKUP(_2025teamgamelogs[[#This Row],[TEAM_NAME]], LEAGUE_AVERAGES!$F$14:$H$43, 3, FALSE)</f>
        <v>0.45180487804878061</v>
      </c>
      <c r="BT294" s="5">
        <f>VLOOKUP(_2025teamgamelogs[[#This Row],[TEAM_NAME]], LEAGUE_AVERAGES!$K$14:$M$43, 2, FALSE)</f>
        <v>0.56832140437053513</v>
      </c>
      <c r="BU294" s="5">
        <f>VLOOKUP(_2025teamgamelogs[[#This Row],[TEAM_NAME]], LEAGUE_AVERAGES!$K$14:$M$43, 3, FALSE)</f>
        <v>0.56980808391386595</v>
      </c>
    </row>
    <row r="295" spans="1:73" x14ac:dyDescent="0.2">
      <c r="A295" t="s">
        <v>59</v>
      </c>
      <c r="B295">
        <v>1610612758</v>
      </c>
      <c r="C295" t="s">
        <v>142</v>
      </c>
      <c r="D295" t="s">
        <v>143</v>
      </c>
      <c r="E295">
        <v>22400209</v>
      </c>
      <c r="F295" s="1">
        <v>45606</v>
      </c>
      <c r="G295" t="s">
        <v>407</v>
      </c>
      <c r="H295" t="s">
        <v>63</v>
      </c>
      <c r="I295">
        <v>53</v>
      </c>
      <c r="J295">
        <v>50</v>
      </c>
      <c r="K295">
        <v>102</v>
      </c>
      <c r="L295">
        <v>0.49</v>
      </c>
      <c r="M295">
        <v>11</v>
      </c>
      <c r="N295">
        <v>37</v>
      </c>
      <c r="O295">
        <v>0.29699999999999999</v>
      </c>
      <c r="P295">
        <v>16</v>
      </c>
      <c r="Q295">
        <v>19</v>
      </c>
      <c r="R295">
        <v>0.84199999999999997</v>
      </c>
      <c r="S295">
        <v>8</v>
      </c>
      <c r="T295">
        <v>49</v>
      </c>
      <c r="U295">
        <v>57</v>
      </c>
      <c r="V295">
        <v>23</v>
      </c>
      <c r="W295">
        <v>15</v>
      </c>
      <c r="X295">
        <v>7</v>
      </c>
      <c r="Y295">
        <v>3</v>
      </c>
      <c r="Z295">
        <v>3</v>
      </c>
      <c r="AA295">
        <v>20</v>
      </c>
      <c r="AB295">
        <v>19</v>
      </c>
      <c r="AC295">
        <v>127</v>
      </c>
      <c r="AD295">
        <v>9</v>
      </c>
      <c r="AE295">
        <v>1</v>
      </c>
      <c r="AF295">
        <v>1</v>
      </c>
      <c r="AG295">
        <v>1</v>
      </c>
      <c r="AH295">
        <v>1</v>
      </c>
      <c r="AI295">
        <v>9</v>
      </c>
      <c r="AJ295">
        <v>131</v>
      </c>
      <c r="AK295">
        <v>96</v>
      </c>
      <c r="AL295">
        <v>817</v>
      </c>
      <c r="AM295">
        <v>1661</v>
      </c>
      <c r="AN295">
        <v>1227</v>
      </c>
      <c r="AO295">
        <v>1927</v>
      </c>
      <c r="AP295">
        <v>1228</v>
      </c>
      <c r="AQ295">
        <v>1458</v>
      </c>
      <c r="AR295">
        <v>642</v>
      </c>
      <c r="AS295">
        <v>1800</v>
      </c>
      <c r="AT295">
        <v>9</v>
      </c>
      <c r="AU295">
        <v>74</v>
      </c>
      <c r="AV295">
        <v>1759</v>
      </c>
      <c r="AW295">
        <v>1341</v>
      </c>
      <c r="AX295">
        <v>1360</v>
      </c>
      <c r="AY295">
        <v>1712</v>
      </c>
      <c r="AZ295">
        <v>384</v>
      </c>
      <c r="BA295">
        <v>1491</v>
      </c>
      <c r="BB295">
        <v>971</v>
      </c>
      <c r="BC295">
        <v>341</v>
      </c>
      <c r="BD295">
        <v>672</v>
      </c>
      <c r="BE295">
        <v>1</v>
      </c>
      <c r="BF295" t="s">
        <v>71</v>
      </c>
      <c r="BG295" t="s">
        <v>65</v>
      </c>
      <c r="BH295" t="s">
        <v>260</v>
      </c>
      <c r="BI295" s="4">
        <f xml:space="preserve"> _2025teamgamelogs[[#This Row],[FGA]] + (0.44 * _2025teamgamelogs[[#This Row],[FTA]]) + _2025teamgamelogs[[#This Row],[TOV]] - _2025teamgamelogs[[#This Row],[OREB]]</f>
        <v>117.36</v>
      </c>
      <c r="BJ295" s="3">
        <f>_2025teamgamelogs[[#This Row],[TOV]]/_2025teamgamelogs[[#This Row],[POSSESIONS]]</f>
        <v>0.1278118609406953</v>
      </c>
      <c r="BK295" s="4">
        <f>_2025teamgamelogs[[#This Row],[PTS]]/_2025teamgamelogs[[#This Row],[POSSESIONS]]</f>
        <v>1.0821404226312201</v>
      </c>
      <c r="BL295" s="4">
        <f xml:space="preserve"> 100 * _2025teamgamelogs[[#This Row],[POINTS_PER_POSSESSION]]</f>
        <v>108.21404226312201</v>
      </c>
      <c r="BM295" s="4">
        <f xml:space="preserve"> _2025teamgamelogs[[#This Row],[POSSESIONS]] / (_2025teamgamelogs[[#This Row],[MIN]]/48)</f>
        <v>106.28830188679244</v>
      </c>
      <c r="BN295" s="3">
        <f>_2025teamgamelogs[[#This Row],[PTS]] / (2 * (_2025teamgamelogs[[#This Row],[FGA]] + 0.44 * _2025teamgamelogs[[#This Row],[FTA]]))</f>
        <v>0.57538963392533526</v>
      </c>
      <c r="BO295" s="4">
        <f>VLOOKUP(_2025teamgamelogs[[#This Row],[MONTH]], LEAGUE_AVERAGES!$A$2:$B$8, 2, FALSE)</f>
        <v>110.69176807777912</v>
      </c>
      <c r="BP295" s="5">
        <f>VLOOKUP(_2025teamgamelogs[[#This Row],[TEAM_NAME]], LEAGUE_AVERAGES!$A$14:$C$43, 2, FALSE)</f>
        <v>0.37158536585365853</v>
      </c>
      <c r="BQ295" s="5">
        <f>VLOOKUP(_2025teamgamelogs[[#This Row],[TEAM_NAME]], LEAGUE_AVERAGES!$A$14:$C$43, 3, FALSE)</f>
        <v>0.34029268292682929</v>
      </c>
      <c r="BR295" s="5">
        <f>VLOOKUP(_2025teamgamelogs[[#This Row],[TEAM_NAME]], LEAGUE_AVERAGES!$F$14:$H$43, 2, FALSE)</f>
        <v>0.4831951219512195</v>
      </c>
      <c r="BS295" s="5">
        <f>VLOOKUP(_2025teamgamelogs[[#This Row],[TEAM_NAME]], LEAGUE_AVERAGES!$F$14:$H$43, 3, FALSE)</f>
        <v>0.47492682926829272</v>
      </c>
      <c r="BT295" s="5">
        <f>VLOOKUP(_2025teamgamelogs[[#This Row],[TEAM_NAME]], LEAGUE_AVERAGES!$K$14:$M$43, 2, FALSE)</f>
        <v>0.59195463864629394</v>
      </c>
      <c r="BU295" s="5">
        <f>VLOOKUP(_2025teamgamelogs[[#This Row],[TEAM_NAME]], LEAGUE_AVERAGES!$K$14:$M$43, 3, FALSE)</f>
        <v>0.57517865161129356</v>
      </c>
    </row>
    <row r="296" spans="1:73" x14ac:dyDescent="0.2">
      <c r="A296" t="s">
        <v>59</v>
      </c>
      <c r="B296">
        <v>1610612738</v>
      </c>
      <c r="C296" t="s">
        <v>74</v>
      </c>
      <c r="D296" t="s">
        <v>75</v>
      </c>
      <c r="E296">
        <v>22400202</v>
      </c>
      <c r="F296" s="1">
        <v>45606</v>
      </c>
      <c r="G296" t="s">
        <v>408</v>
      </c>
      <c r="H296" t="s">
        <v>63</v>
      </c>
      <c r="I296">
        <v>48</v>
      </c>
      <c r="J296">
        <v>35</v>
      </c>
      <c r="K296">
        <v>86</v>
      </c>
      <c r="L296">
        <v>0.40699999999999997</v>
      </c>
      <c r="M296">
        <v>19</v>
      </c>
      <c r="N296">
        <v>50</v>
      </c>
      <c r="O296">
        <v>0.38</v>
      </c>
      <c r="P296">
        <v>24</v>
      </c>
      <c r="Q296">
        <v>27</v>
      </c>
      <c r="R296">
        <v>0.88900000000000001</v>
      </c>
      <c r="S296">
        <v>8</v>
      </c>
      <c r="T296">
        <v>34</v>
      </c>
      <c r="U296">
        <v>42</v>
      </c>
      <c r="V296">
        <v>27</v>
      </c>
      <c r="W296">
        <v>12</v>
      </c>
      <c r="X296">
        <v>5</v>
      </c>
      <c r="Y296">
        <v>2</v>
      </c>
      <c r="Z296">
        <v>8</v>
      </c>
      <c r="AA296">
        <v>16</v>
      </c>
      <c r="AB296">
        <v>18</v>
      </c>
      <c r="AC296">
        <v>113</v>
      </c>
      <c r="AD296">
        <v>6</v>
      </c>
      <c r="AE296">
        <v>1</v>
      </c>
      <c r="AF296">
        <v>1</v>
      </c>
      <c r="AG296">
        <v>1</v>
      </c>
      <c r="AH296">
        <v>1</v>
      </c>
      <c r="AI296">
        <v>121</v>
      </c>
      <c r="AJ296">
        <v>2164</v>
      </c>
      <c r="AK296">
        <v>1580</v>
      </c>
      <c r="AL296">
        <v>2131</v>
      </c>
      <c r="AM296">
        <v>182</v>
      </c>
      <c r="AN296">
        <v>104</v>
      </c>
      <c r="AO296">
        <v>975</v>
      </c>
      <c r="AP296">
        <v>238</v>
      </c>
      <c r="AQ296">
        <v>471</v>
      </c>
      <c r="AR296">
        <v>316</v>
      </c>
      <c r="AS296">
        <v>1800</v>
      </c>
      <c r="AT296">
        <v>926</v>
      </c>
      <c r="AU296">
        <v>1443</v>
      </c>
      <c r="AV296">
        <v>1013</v>
      </c>
      <c r="AW296">
        <v>640</v>
      </c>
      <c r="AX296">
        <v>1998</v>
      </c>
      <c r="AY296">
        <v>2078</v>
      </c>
      <c r="AZ296">
        <v>2116</v>
      </c>
      <c r="BA296">
        <v>570</v>
      </c>
      <c r="BB296">
        <v>1204</v>
      </c>
      <c r="BC296">
        <v>1250</v>
      </c>
      <c r="BD296">
        <v>854</v>
      </c>
      <c r="BE296">
        <v>1</v>
      </c>
      <c r="BF296" t="s">
        <v>71</v>
      </c>
      <c r="BG296" t="s">
        <v>65</v>
      </c>
      <c r="BH296" t="s">
        <v>260</v>
      </c>
      <c r="BI296" s="4">
        <f xml:space="preserve"> _2025teamgamelogs[[#This Row],[FGA]] + (0.44 * _2025teamgamelogs[[#This Row],[FTA]]) + _2025teamgamelogs[[#This Row],[TOV]] - _2025teamgamelogs[[#This Row],[OREB]]</f>
        <v>101.88</v>
      </c>
      <c r="BJ296" s="3">
        <f>_2025teamgamelogs[[#This Row],[TOV]]/_2025teamgamelogs[[#This Row],[POSSESIONS]]</f>
        <v>0.11778563015312132</v>
      </c>
      <c r="BK296" s="4">
        <f>_2025teamgamelogs[[#This Row],[PTS]]/_2025teamgamelogs[[#This Row],[POSSESIONS]]</f>
        <v>1.1091480172752257</v>
      </c>
      <c r="BL296" s="4">
        <f xml:space="preserve"> 100 * _2025teamgamelogs[[#This Row],[POINTS_PER_POSSESSION]]</f>
        <v>110.91480172752257</v>
      </c>
      <c r="BM296" s="4">
        <f xml:space="preserve"> _2025teamgamelogs[[#This Row],[POSSESIONS]] / (_2025teamgamelogs[[#This Row],[MIN]]/48)</f>
        <v>101.88</v>
      </c>
      <c r="BN296" s="3">
        <f>_2025teamgamelogs[[#This Row],[PTS]] / (2 * (_2025teamgamelogs[[#This Row],[FGA]] + 0.44 * _2025teamgamelogs[[#This Row],[FTA]]))</f>
        <v>0.57723743359215374</v>
      </c>
      <c r="BO296" s="4">
        <f>VLOOKUP(_2025teamgamelogs[[#This Row],[MONTH]], LEAGUE_AVERAGES!$A$2:$B$8, 2, FALSE)</f>
        <v>110.69176807777912</v>
      </c>
      <c r="BP296" s="5">
        <f>VLOOKUP(_2025teamgamelogs[[#This Row],[TEAM_NAME]], LEAGUE_AVERAGES!$A$14:$C$43, 2, FALSE)</f>
        <v>0.3739024390243903</v>
      </c>
      <c r="BQ296" s="5">
        <f>VLOOKUP(_2025teamgamelogs[[#This Row],[TEAM_NAME]], LEAGUE_AVERAGES!$A$14:$C$43, 3, FALSE)</f>
        <v>0.36424390243902455</v>
      </c>
      <c r="BR296" s="5">
        <f>VLOOKUP(_2025teamgamelogs[[#This Row],[TEAM_NAME]], LEAGUE_AVERAGES!$F$14:$H$43, 2, FALSE)</f>
        <v>0.46717073170731704</v>
      </c>
      <c r="BS296" s="5">
        <f>VLOOKUP(_2025teamgamelogs[[#This Row],[TEAM_NAME]], LEAGUE_AVERAGES!$F$14:$H$43, 3, FALSE)</f>
        <v>0.45907317073170728</v>
      </c>
      <c r="BT296" s="5">
        <f>VLOOKUP(_2025teamgamelogs[[#This Row],[TEAM_NAME]], LEAGUE_AVERAGES!$K$14:$M$43, 2, FALSE)</f>
        <v>0.59645910798675039</v>
      </c>
      <c r="BU296" s="5">
        <f>VLOOKUP(_2025teamgamelogs[[#This Row],[TEAM_NAME]], LEAGUE_AVERAGES!$K$14:$M$43, 3, FALSE)</f>
        <v>0.58679053151616523</v>
      </c>
    </row>
    <row r="297" spans="1:73" x14ac:dyDescent="0.2">
      <c r="A297" t="s">
        <v>59</v>
      </c>
      <c r="B297">
        <v>1610612747</v>
      </c>
      <c r="C297" t="s">
        <v>60</v>
      </c>
      <c r="D297" t="s">
        <v>61</v>
      </c>
      <c r="E297">
        <v>22400211</v>
      </c>
      <c r="F297" s="1">
        <v>45606</v>
      </c>
      <c r="G297" t="s">
        <v>409</v>
      </c>
      <c r="H297" t="s">
        <v>63</v>
      </c>
      <c r="I297">
        <v>48</v>
      </c>
      <c r="J297">
        <v>44</v>
      </c>
      <c r="K297">
        <v>86</v>
      </c>
      <c r="L297">
        <v>0.51200000000000001</v>
      </c>
      <c r="M297">
        <v>12</v>
      </c>
      <c r="N297">
        <v>37</v>
      </c>
      <c r="O297">
        <v>0.32400000000000001</v>
      </c>
      <c r="P297">
        <v>23</v>
      </c>
      <c r="Q297">
        <v>28</v>
      </c>
      <c r="R297">
        <v>0.82099999999999995</v>
      </c>
      <c r="S297">
        <v>10</v>
      </c>
      <c r="T297">
        <v>23</v>
      </c>
      <c r="U297">
        <v>33</v>
      </c>
      <c r="V297">
        <v>30</v>
      </c>
      <c r="W297">
        <v>5</v>
      </c>
      <c r="X297">
        <v>9</v>
      </c>
      <c r="Y297">
        <v>4</v>
      </c>
      <c r="Z297">
        <v>2</v>
      </c>
      <c r="AA297">
        <v>15</v>
      </c>
      <c r="AB297">
        <v>23</v>
      </c>
      <c r="AC297">
        <v>123</v>
      </c>
      <c r="AD297">
        <v>20</v>
      </c>
      <c r="AE297">
        <v>1</v>
      </c>
      <c r="AF297">
        <v>1</v>
      </c>
      <c r="AG297">
        <v>1</v>
      </c>
      <c r="AH297">
        <v>1</v>
      </c>
      <c r="AI297">
        <v>121</v>
      </c>
      <c r="AJ297">
        <v>703</v>
      </c>
      <c r="AK297">
        <v>1580</v>
      </c>
      <c r="AL297">
        <v>522</v>
      </c>
      <c r="AM297">
        <v>1413</v>
      </c>
      <c r="AN297">
        <v>1227</v>
      </c>
      <c r="AO297">
        <v>1625</v>
      </c>
      <c r="AP297">
        <v>314</v>
      </c>
      <c r="AQ297">
        <v>377</v>
      </c>
      <c r="AR297">
        <v>844</v>
      </c>
      <c r="AS297">
        <v>1308</v>
      </c>
      <c r="AT297">
        <v>2380</v>
      </c>
      <c r="AU297">
        <v>2337</v>
      </c>
      <c r="AV297">
        <v>541</v>
      </c>
      <c r="AW297">
        <v>6</v>
      </c>
      <c r="AX297">
        <v>797</v>
      </c>
      <c r="AY297">
        <v>1274</v>
      </c>
      <c r="AZ297">
        <v>158</v>
      </c>
      <c r="BA297">
        <v>398</v>
      </c>
      <c r="BB297">
        <v>300</v>
      </c>
      <c r="BC297">
        <v>549</v>
      </c>
      <c r="BD297">
        <v>231</v>
      </c>
      <c r="BE297">
        <v>1</v>
      </c>
      <c r="BF297" t="s">
        <v>64</v>
      </c>
      <c r="BG297" t="s">
        <v>65</v>
      </c>
      <c r="BH297" t="s">
        <v>260</v>
      </c>
      <c r="BI297" s="4">
        <f xml:space="preserve"> _2025teamgamelogs[[#This Row],[FGA]] + (0.44 * _2025teamgamelogs[[#This Row],[FTA]]) + _2025teamgamelogs[[#This Row],[TOV]] - _2025teamgamelogs[[#This Row],[OREB]]</f>
        <v>93.32</v>
      </c>
      <c r="BJ297" s="3">
        <f>_2025teamgamelogs[[#This Row],[TOV]]/_2025teamgamelogs[[#This Row],[POSSESIONS]]</f>
        <v>5.3579082726103733E-2</v>
      </c>
      <c r="BK297" s="4">
        <f>_2025teamgamelogs[[#This Row],[PTS]]/_2025teamgamelogs[[#This Row],[POSSESIONS]]</f>
        <v>1.3180454350621518</v>
      </c>
      <c r="BL297" s="4">
        <f xml:space="preserve"> 100 * _2025teamgamelogs[[#This Row],[POINTS_PER_POSSESSION]]</f>
        <v>131.80454350621517</v>
      </c>
      <c r="BM297" s="4">
        <f xml:space="preserve"> _2025teamgamelogs[[#This Row],[POSSESIONS]] / (_2025teamgamelogs[[#This Row],[MIN]]/48)</f>
        <v>93.32</v>
      </c>
      <c r="BN297" s="3">
        <f>_2025teamgamelogs[[#This Row],[PTS]] / (2 * (_2025teamgamelogs[[#This Row],[FGA]] + 0.44 * _2025teamgamelogs[[#This Row],[FTA]]))</f>
        <v>0.62550854353132634</v>
      </c>
      <c r="BO297" s="4">
        <f>VLOOKUP(_2025teamgamelogs[[#This Row],[MONTH]], LEAGUE_AVERAGES!$A$2:$B$8, 2, FALSE)</f>
        <v>110.69176807777912</v>
      </c>
      <c r="BP297" s="5">
        <f>VLOOKUP(_2025teamgamelogs[[#This Row],[TEAM_NAME]], LEAGUE_AVERAGES!$A$14:$C$43, 2, FALSE)</f>
        <v>0.37419512195121946</v>
      </c>
      <c r="BQ297" s="5">
        <f>VLOOKUP(_2025teamgamelogs[[#This Row],[TEAM_NAME]], LEAGUE_AVERAGES!$A$14:$C$43, 3, FALSE)</f>
        <v>0.35536585365853657</v>
      </c>
      <c r="BR297" s="5">
        <f>VLOOKUP(_2025teamgamelogs[[#This Row],[TEAM_NAME]], LEAGUE_AVERAGES!$F$14:$H$43, 2, FALSE)</f>
        <v>0.48560975609756091</v>
      </c>
      <c r="BS297" s="5">
        <f>VLOOKUP(_2025teamgamelogs[[#This Row],[TEAM_NAME]], LEAGUE_AVERAGES!$F$14:$H$43, 3, FALSE)</f>
        <v>0.47373170731707315</v>
      </c>
      <c r="BT297" s="5">
        <f>VLOOKUP(_2025teamgamelogs[[#This Row],[TEAM_NAME]], LEAGUE_AVERAGES!$K$14:$M$43, 2, FALSE)</f>
        <v>0.60200661119778875</v>
      </c>
      <c r="BU297" s="5">
        <f>VLOOKUP(_2025teamgamelogs[[#This Row],[TEAM_NAME]], LEAGUE_AVERAGES!$K$14:$M$43, 3, FALSE)</f>
        <v>0.58416138772693449</v>
      </c>
    </row>
    <row r="298" spans="1:73" x14ac:dyDescent="0.2">
      <c r="A298" t="s">
        <v>59</v>
      </c>
      <c r="B298">
        <v>1610612760</v>
      </c>
      <c r="C298" t="s">
        <v>137</v>
      </c>
      <c r="D298" t="s">
        <v>138</v>
      </c>
      <c r="E298">
        <v>22400207</v>
      </c>
      <c r="F298" s="1">
        <v>45606</v>
      </c>
      <c r="G298" t="s">
        <v>410</v>
      </c>
      <c r="H298" t="s">
        <v>70</v>
      </c>
      <c r="I298">
        <v>48</v>
      </c>
      <c r="J298">
        <v>42</v>
      </c>
      <c r="K298">
        <v>94</v>
      </c>
      <c r="L298">
        <v>0.44700000000000001</v>
      </c>
      <c r="M298">
        <v>11</v>
      </c>
      <c r="N298">
        <v>33</v>
      </c>
      <c r="O298">
        <v>0.33300000000000002</v>
      </c>
      <c r="P298">
        <v>21</v>
      </c>
      <c r="Q298">
        <v>26</v>
      </c>
      <c r="R298">
        <v>0.80800000000000005</v>
      </c>
      <c r="S298">
        <v>14</v>
      </c>
      <c r="T298">
        <v>27</v>
      </c>
      <c r="U298">
        <v>41</v>
      </c>
      <c r="V298">
        <v>25</v>
      </c>
      <c r="W298">
        <v>11</v>
      </c>
      <c r="X298">
        <v>4</v>
      </c>
      <c r="Y298">
        <v>6</v>
      </c>
      <c r="Z298">
        <v>3</v>
      </c>
      <c r="AA298">
        <v>18</v>
      </c>
      <c r="AB298">
        <v>26</v>
      </c>
      <c r="AC298">
        <v>116</v>
      </c>
      <c r="AD298">
        <v>-11</v>
      </c>
      <c r="AE298">
        <v>1</v>
      </c>
      <c r="AF298">
        <v>1231</v>
      </c>
      <c r="AG298">
        <v>1231</v>
      </c>
      <c r="AH298">
        <v>1231</v>
      </c>
      <c r="AI298">
        <v>121</v>
      </c>
      <c r="AJ298">
        <v>1068</v>
      </c>
      <c r="AK298">
        <v>570</v>
      </c>
      <c r="AL298">
        <v>1590</v>
      </c>
      <c r="AM298">
        <v>1661</v>
      </c>
      <c r="AN298">
        <v>1749</v>
      </c>
      <c r="AO298">
        <v>1468</v>
      </c>
      <c r="AP298">
        <v>506</v>
      </c>
      <c r="AQ298">
        <v>570</v>
      </c>
      <c r="AR298">
        <v>993</v>
      </c>
      <c r="AS298">
        <v>466</v>
      </c>
      <c r="AT298">
        <v>2068</v>
      </c>
      <c r="AU298">
        <v>1563</v>
      </c>
      <c r="AV298">
        <v>1358</v>
      </c>
      <c r="AW298">
        <v>429</v>
      </c>
      <c r="AX298">
        <v>2190</v>
      </c>
      <c r="AY298">
        <v>560</v>
      </c>
      <c r="AZ298">
        <v>384</v>
      </c>
      <c r="BA298">
        <v>1018</v>
      </c>
      <c r="BB298">
        <v>94</v>
      </c>
      <c r="BC298">
        <v>1025</v>
      </c>
      <c r="BD298">
        <v>1848</v>
      </c>
      <c r="BE298">
        <v>1</v>
      </c>
      <c r="BF298" t="s">
        <v>64</v>
      </c>
      <c r="BG298" t="s">
        <v>65</v>
      </c>
      <c r="BH298" t="s">
        <v>260</v>
      </c>
      <c r="BI298" s="4">
        <f xml:space="preserve"> _2025teamgamelogs[[#This Row],[FGA]] + (0.44 * _2025teamgamelogs[[#This Row],[FTA]]) + _2025teamgamelogs[[#This Row],[TOV]] - _2025teamgamelogs[[#This Row],[OREB]]</f>
        <v>102.44</v>
      </c>
      <c r="BJ298" s="3">
        <f>_2025teamgamelogs[[#This Row],[TOV]]/_2025teamgamelogs[[#This Row],[POSSESIONS]]</f>
        <v>0.10737992971495509</v>
      </c>
      <c r="BK298" s="4">
        <f>_2025teamgamelogs[[#This Row],[PTS]]/_2025teamgamelogs[[#This Row],[POSSESIONS]]</f>
        <v>1.1323701679031628</v>
      </c>
      <c r="BL298" s="4">
        <f xml:space="preserve"> 100 * _2025teamgamelogs[[#This Row],[POINTS_PER_POSSESSION]]</f>
        <v>113.23701679031628</v>
      </c>
      <c r="BM298" s="4">
        <f xml:space="preserve"> _2025teamgamelogs[[#This Row],[POSSESIONS]] / (_2025teamgamelogs[[#This Row],[MIN]]/48)</f>
        <v>102.44</v>
      </c>
      <c r="BN298" s="3">
        <f>_2025teamgamelogs[[#This Row],[PTS]] / (2 * (_2025teamgamelogs[[#This Row],[FGA]] + 0.44 * _2025teamgamelogs[[#This Row],[FTA]]))</f>
        <v>0.5500758725341427</v>
      </c>
      <c r="BO298" s="4">
        <f>VLOOKUP(_2025teamgamelogs[[#This Row],[MONTH]], LEAGUE_AVERAGES!$A$2:$B$8, 2, FALSE)</f>
        <v>110.69176807777912</v>
      </c>
      <c r="BP298" s="5">
        <f>VLOOKUP(_2025teamgamelogs[[#This Row],[TEAM_NAME]], LEAGUE_AVERAGES!$A$14:$C$43, 2, FALSE)</f>
        <v>0.38229268292682927</v>
      </c>
      <c r="BQ298" s="5">
        <f>VLOOKUP(_2025teamgamelogs[[#This Row],[TEAM_NAME]], LEAGUE_AVERAGES!$A$14:$C$43, 3, FALSE)</f>
        <v>0.36500000000000005</v>
      </c>
      <c r="BR298" s="5">
        <f>VLOOKUP(_2025teamgamelogs[[#This Row],[TEAM_NAME]], LEAGUE_AVERAGES!$F$14:$H$43, 2, FALSE)</f>
        <v>0.48607317073170736</v>
      </c>
      <c r="BS298" s="5">
        <f>VLOOKUP(_2025teamgamelogs[[#This Row],[TEAM_NAME]], LEAGUE_AVERAGES!$F$14:$H$43, 3, FALSE)</f>
        <v>0.4780731707317073</v>
      </c>
      <c r="BT298" s="5">
        <f>VLOOKUP(_2025teamgamelogs[[#This Row],[TEAM_NAME]], LEAGUE_AVERAGES!$K$14:$M$43, 2, FALSE)</f>
        <v>0.59971838422440138</v>
      </c>
      <c r="BU298" s="5">
        <f>VLOOKUP(_2025teamgamelogs[[#This Row],[TEAM_NAME]], LEAGUE_AVERAGES!$K$14:$M$43, 3, FALSE)</f>
        <v>0.58679992881439635</v>
      </c>
    </row>
    <row r="299" spans="1:73" x14ac:dyDescent="0.2">
      <c r="A299" t="s">
        <v>59</v>
      </c>
      <c r="B299">
        <v>1610612752</v>
      </c>
      <c r="C299" t="s">
        <v>67</v>
      </c>
      <c r="D299" t="s">
        <v>68</v>
      </c>
      <c r="E299">
        <v>22400203</v>
      </c>
      <c r="F299" s="1">
        <v>45606</v>
      </c>
      <c r="G299" t="s">
        <v>411</v>
      </c>
      <c r="H299" t="s">
        <v>70</v>
      </c>
      <c r="I299">
        <v>48</v>
      </c>
      <c r="J299">
        <v>46</v>
      </c>
      <c r="K299">
        <v>83</v>
      </c>
      <c r="L299">
        <v>0.55400000000000005</v>
      </c>
      <c r="M299">
        <v>7</v>
      </c>
      <c r="N299">
        <v>25</v>
      </c>
      <c r="O299">
        <v>0.28000000000000003</v>
      </c>
      <c r="P299">
        <v>22</v>
      </c>
      <c r="Q299">
        <v>27</v>
      </c>
      <c r="R299">
        <v>0.81499999999999995</v>
      </c>
      <c r="S299">
        <v>8</v>
      </c>
      <c r="T299">
        <v>31</v>
      </c>
      <c r="U299">
        <v>39</v>
      </c>
      <c r="V299">
        <v>23</v>
      </c>
      <c r="W299">
        <v>14</v>
      </c>
      <c r="X299">
        <v>5</v>
      </c>
      <c r="Y299">
        <v>3</v>
      </c>
      <c r="Z299">
        <v>4</v>
      </c>
      <c r="AA299">
        <v>20</v>
      </c>
      <c r="AB299">
        <v>22</v>
      </c>
      <c r="AC299">
        <v>121</v>
      </c>
      <c r="AD299">
        <v>-11</v>
      </c>
      <c r="AE299">
        <v>1</v>
      </c>
      <c r="AF299">
        <v>1231</v>
      </c>
      <c r="AG299">
        <v>1231</v>
      </c>
      <c r="AH299">
        <v>1231</v>
      </c>
      <c r="AI299">
        <v>121</v>
      </c>
      <c r="AJ299">
        <v>437</v>
      </c>
      <c r="AK299">
        <v>1922</v>
      </c>
      <c r="AL299">
        <v>140</v>
      </c>
      <c r="AM299">
        <v>2338</v>
      </c>
      <c r="AN299">
        <v>2375</v>
      </c>
      <c r="AO299">
        <v>2073</v>
      </c>
      <c r="AP299">
        <v>406</v>
      </c>
      <c r="AQ299">
        <v>471</v>
      </c>
      <c r="AR299">
        <v>908</v>
      </c>
      <c r="AS299">
        <v>1800</v>
      </c>
      <c r="AT299">
        <v>1488</v>
      </c>
      <c r="AU299">
        <v>1833</v>
      </c>
      <c r="AV299">
        <v>1759</v>
      </c>
      <c r="AW299">
        <v>1092</v>
      </c>
      <c r="AX299">
        <v>1998</v>
      </c>
      <c r="AY299">
        <v>1712</v>
      </c>
      <c r="AZ299">
        <v>750</v>
      </c>
      <c r="BA299">
        <v>1491</v>
      </c>
      <c r="BB299">
        <v>416</v>
      </c>
      <c r="BC299">
        <v>672</v>
      </c>
      <c r="BD299">
        <v>1848</v>
      </c>
      <c r="BE299">
        <v>1</v>
      </c>
      <c r="BF299" t="s">
        <v>71</v>
      </c>
      <c r="BG299" t="s">
        <v>65</v>
      </c>
      <c r="BH299" t="s">
        <v>260</v>
      </c>
      <c r="BI299" s="4">
        <f xml:space="preserve"> _2025teamgamelogs[[#This Row],[FGA]] + (0.44 * _2025teamgamelogs[[#This Row],[FTA]]) + _2025teamgamelogs[[#This Row],[TOV]] - _2025teamgamelogs[[#This Row],[OREB]]</f>
        <v>100.88</v>
      </c>
      <c r="BJ299" s="3">
        <f>_2025teamgamelogs[[#This Row],[TOV]]/_2025teamgamelogs[[#This Row],[POSSESIONS]]</f>
        <v>0.13877874702616971</v>
      </c>
      <c r="BK299" s="4">
        <f>_2025teamgamelogs[[#This Row],[PTS]]/_2025teamgamelogs[[#This Row],[POSSESIONS]]</f>
        <v>1.1994448850118953</v>
      </c>
      <c r="BL299" s="4">
        <f xml:space="preserve"> 100 * _2025teamgamelogs[[#This Row],[POINTS_PER_POSSESSION]]</f>
        <v>119.94448850118953</v>
      </c>
      <c r="BM299" s="4">
        <f xml:space="preserve"> _2025teamgamelogs[[#This Row],[POSSESIONS]] / (_2025teamgamelogs[[#This Row],[MIN]]/48)</f>
        <v>100.88</v>
      </c>
      <c r="BN299" s="3">
        <f>_2025teamgamelogs[[#This Row],[PTS]] / (2 * (_2025teamgamelogs[[#This Row],[FGA]] + 0.44 * _2025teamgamelogs[[#This Row],[FTA]]))</f>
        <v>0.63764755480607083</v>
      </c>
      <c r="BO299" s="4">
        <f>VLOOKUP(_2025teamgamelogs[[#This Row],[MONTH]], LEAGUE_AVERAGES!$A$2:$B$8, 2, FALSE)</f>
        <v>110.69176807777912</v>
      </c>
      <c r="BP299" s="5">
        <f>VLOOKUP(_2025teamgamelogs[[#This Row],[TEAM_NAME]], LEAGUE_AVERAGES!$A$14:$C$43, 2, FALSE)</f>
        <v>0.370219512195122</v>
      </c>
      <c r="BQ299" s="5">
        <f>VLOOKUP(_2025teamgamelogs[[#This Row],[TEAM_NAME]], LEAGUE_AVERAGES!$A$14:$C$43, 3, FALSE)</f>
        <v>0.36224390243902438</v>
      </c>
      <c r="BR299" s="5">
        <f>VLOOKUP(_2025teamgamelogs[[#This Row],[TEAM_NAME]], LEAGUE_AVERAGES!$F$14:$H$43, 2, FALSE)</f>
        <v>0.49358536585365859</v>
      </c>
      <c r="BS299" s="5">
        <f>VLOOKUP(_2025teamgamelogs[[#This Row],[TEAM_NAME]], LEAGUE_AVERAGES!$F$14:$H$43, 3, FALSE)</f>
        <v>0.47975609756097559</v>
      </c>
      <c r="BT299" s="5">
        <f>VLOOKUP(_2025teamgamelogs[[#This Row],[TEAM_NAME]], LEAGUE_AVERAGES!$K$14:$M$43, 2, FALSE)</f>
        <v>0.59525043511857889</v>
      </c>
      <c r="BU299" s="5">
        <f>VLOOKUP(_2025teamgamelogs[[#This Row],[TEAM_NAME]], LEAGUE_AVERAGES!$K$14:$M$43, 3, FALSE)</f>
        <v>0.58413739951743537</v>
      </c>
    </row>
    <row r="300" spans="1:73" x14ac:dyDescent="0.2">
      <c r="A300" t="s">
        <v>59</v>
      </c>
      <c r="B300">
        <v>1610612753</v>
      </c>
      <c r="C300" t="s">
        <v>83</v>
      </c>
      <c r="D300" t="s">
        <v>84</v>
      </c>
      <c r="E300">
        <v>22400204</v>
      </c>
      <c r="F300" s="1">
        <v>45606</v>
      </c>
      <c r="G300" t="s">
        <v>412</v>
      </c>
      <c r="H300" t="s">
        <v>63</v>
      </c>
      <c r="I300">
        <v>48</v>
      </c>
      <c r="J300">
        <v>41</v>
      </c>
      <c r="K300">
        <v>91</v>
      </c>
      <c r="L300">
        <v>0.45100000000000001</v>
      </c>
      <c r="M300">
        <v>17</v>
      </c>
      <c r="N300">
        <v>48</v>
      </c>
      <c r="O300">
        <v>0.35399999999999998</v>
      </c>
      <c r="P300">
        <v>22</v>
      </c>
      <c r="Q300">
        <v>25</v>
      </c>
      <c r="R300">
        <v>0.88</v>
      </c>
      <c r="S300">
        <v>15</v>
      </c>
      <c r="T300">
        <v>29</v>
      </c>
      <c r="U300">
        <v>44</v>
      </c>
      <c r="V300">
        <v>25</v>
      </c>
      <c r="W300">
        <v>12</v>
      </c>
      <c r="X300">
        <v>6</v>
      </c>
      <c r="Y300">
        <v>5</v>
      </c>
      <c r="Z300">
        <v>7</v>
      </c>
      <c r="AA300">
        <v>21</v>
      </c>
      <c r="AB300">
        <v>25</v>
      </c>
      <c r="AC300">
        <v>121</v>
      </c>
      <c r="AD300">
        <v>27</v>
      </c>
      <c r="AE300">
        <v>1</v>
      </c>
      <c r="AF300">
        <v>1</v>
      </c>
      <c r="AG300">
        <v>1</v>
      </c>
      <c r="AH300">
        <v>1</v>
      </c>
      <c r="AI300">
        <v>121</v>
      </c>
      <c r="AJ300">
        <v>1234</v>
      </c>
      <c r="AK300">
        <v>899</v>
      </c>
      <c r="AL300">
        <v>1533</v>
      </c>
      <c r="AM300">
        <v>410</v>
      </c>
      <c r="AN300">
        <v>163</v>
      </c>
      <c r="AO300">
        <v>1266</v>
      </c>
      <c r="AP300">
        <v>406</v>
      </c>
      <c r="AQ300">
        <v>666</v>
      </c>
      <c r="AR300">
        <v>381</v>
      </c>
      <c r="AS300">
        <v>332</v>
      </c>
      <c r="AT300">
        <v>1807</v>
      </c>
      <c r="AU300">
        <v>1127</v>
      </c>
      <c r="AV300">
        <v>1358</v>
      </c>
      <c r="AW300">
        <v>640</v>
      </c>
      <c r="AX300">
        <v>1702</v>
      </c>
      <c r="AY300">
        <v>889</v>
      </c>
      <c r="AZ300">
        <v>1902</v>
      </c>
      <c r="BA300">
        <v>1694</v>
      </c>
      <c r="BB300">
        <v>143</v>
      </c>
      <c r="BC300">
        <v>672</v>
      </c>
      <c r="BD300">
        <v>107</v>
      </c>
      <c r="BE300">
        <v>1</v>
      </c>
      <c r="BF300" t="s">
        <v>64</v>
      </c>
      <c r="BG300" t="s">
        <v>65</v>
      </c>
      <c r="BH300" t="s">
        <v>260</v>
      </c>
      <c r="BI300" s="4">
        <f xml:space="preserve"> _2025teamgamelogs[[#This Row],[FGA]] + (0.44 * _2025teamgamelogs[[#This Row],[FTA]]) + _2025teamgamelogs[[#This Row],[TOV]] - _2025teamgamelogs[[#This Row],[OREB]]</f>
        <v>99</v>
      </c>
      <c r="BJ300" s="3">
        <f>_2025teamgamelogs[[#This Row],[TOV]]/_2025teamgamelogs[[#This Row],[POSSESIONS]]</f>
        <v>0.12121212121212122</v>
      </c>
      <c r="BK300" s="4">
        <f>_2025teamgamelogs[[#This Row],[PTS]]/_2025teamgamelogs[[#This Row],[POSSESIONS]]</f>
        <v>1.2222222222222223</v>
      </c>
      <c r="BL300" s="4">
        <f xml:space="preserve"> 100 * _2025teamgamelogs[[#This Row],[POINTS_PER_POSSESSION]]</f>
        <v>122.22222222222223</v>
      </c>
      <c r="BM300" s="4">
        <f xml:space="preserve"> _2025teamgamelogs[[#This Row],[POSSESIONS]] / (_2025teamgamelogs[[#This Row],[MIN]]/48)</f>
        <v>99</v>
      </c>
      <c r="BN300" s="3">
        <f>_2025teamgamelogs[[#This Row],[PTS]] / (2 * (_2025teamgamelogs[[#This Row],[FGA]] + 0.44 * _2025teamgamelogs[[#This Row],[FTA]]))</f>
        <v>0.59313725490196079</v>
      </c>
      <c r="BO300" s="4">
        <f>VLOOKUP(_2025teamgamelogs[[#This Row],[MONTH]], LEAGUE_AVERAGES!$A$2:$B$8, 2, FALSE)</f>
        <v>110.69176807777912</v>
      </c>
      <c r="BP300" s="5">
        <f>VLOOKUP(_2025teamgamelogs[[#This Row],[TEAM_NAME]], LEAGUE_AVERAGES!$A$14:$C$43, 2, FALSE)</f>
        <v>0.32192682926829269</v>
      </c>
      <c r="BQ300" s="5">
        <f>VLOOKUP(_2025teamgamelogs[[#This Row],[TEAM_NAME]], LEAGUE_AVERAGES!$A$14:$C$43, 3, FALSE)</f>
        <v>0.31129268292682932</v>
      </c>
      <c r="BR300" s="5">
        <f>VLOOKUP(_2025teamgamelogs[[#This Row],[TEAM_NAME]], LEAGUE_AVERAGES!$F$14:$H$43, 2, FALSE)</f>
        <v>0.44641463414634147</v>
      </c>
      <c r="BS300" s="5">
        <f>VLOOKUP(_2025teamgamelogs[[#This Row],[TEAM_NAME]], LEAGUE_AVERAGES!$F$14:$H$43, 3, FALSE)</f>
        <v>0.44524390243902434</v>
      </c>
      <c r="BT300" s="5">
        <f>VLOOKUP(_2025teamgamelogs[[#This Row],[TEAM_NAME]], LEAGUE_AVERAGES!$K$14:$M$43, 2, FALSE)</f>
        <v>0.55194019912665027</v>
      </c>
      <c r="BU300" s="5">
        <f>VLOOKUP(_2025teamgamelogs[[#This Row],[TEAM_NAME]], LEAGUE_AVERAGES!$K$14:$M$43, 3, FALSE)</f>
        <v>0.54874950227645525</v>
      </c>
    </row>
    <row r="301" spans="1:73" x14ac:dyDescent="0.2">
      <c r="A301" t="s">
        <v>59</v>
      </c>
      <c r="B301">
        <v>1610612748</v>
      </c>
      <c r="C301" t="s">
        <v>101</v>
      </c>
      <c r="D301" t="s">
        <v>102</v>
      </c>
      <c r="E301">
        <v>22400206</v>
      </c>
      <c r="F301" s="1">
        <v>45606</v>
      </c>
      <c r="G301" t="s">
        <v>413</v>
      </c>
      <c r="H301" t="s">
        <v>63</v>
      </c>
      <c r="I301">
        <v>48</v>
      </c>
      <c r="J301">
        <v>34</v>
      </c>
      <c r="K301">
        <v>77</v>
      </c>
      <c r="L301">
        <v>0.442</v>
      </c>
      <c r="M301">
        <v>11</v>
      </c>
      <c r="N301">
        <v>31</v>
      </c>
      <c r="O301">
        <v>0.35499999999999998</v>
      </c>
      <c r="P301">
        <v>16</v>
      </c>
      <c r="Q301">
        <v>22</v>
      </c>
      <c r="R301">
        <v>0.72699999999999998</v>
      </c>
      <c r="S301">
        <v>6</v>
      </c>
      <c r="T301">
        <v>37</v>
      </c>
      <c r="U301">
        <v>43</v>
      </c>
      <c r="V301">
        <v>18</v>
      </c>
      <c r="W301">
        <v>23</v>
      </c>
      <c r="X301">
        <v>14</v>
      </c>
      <c r="Y301">
        <v>9</v>
      </c>
      <c r="Z301">
        <v>5</v>
      </c>
      <c r="AA301">
        <v>20</v>
      </c>
      <c r="AB301">
        <v>20</v>
      </c>
      <c r="AC301">
        <v>95</v>
      </c>
      <c r="AD301">
        <v>1</v>
      </c>
      <c r="AE301">
        <v>1</v>
      </c>
      <c r="AF301">
        <v>1</v>
      </c>
      <c r="AG301">
        <v>1</v>
      </c>
      <c r="AH301">
        <v>1</v>
      </c>
      <c r="AI301">
        <v>121</v>
      </c>
      <c r="AJ301">
        <v>2258</v>
      </c>
      <c r="AK301">
        <v>2335</v>
      </c>
      <c r="AL301">
        <v>1685</v>
      </c>
      <c r="AM301">
        <v>1661</v>
      </c>
      <c r="AN301">
        <v>1971</v>
      </c>
      <c r="AO301">
        <v>1255</v>
      </c>
      <c r="AP301">
        <v>1228</v>
      </c>
      <c r="AQ301">
        <v>1008</v>
      </c>
      <c r="AR301">
        <v>1740</v>
      </c>
      <c r="AS301">
        <v>2189</v>
      </c>
      <c r="AT301">
        <v>489</v>
      </c>
      <c r="AU301">
        <v>1282</v>
      </c>
      <c r="AV301">
        <v>2327</v>
      </c>
      <c r="AW301">
        <v>2394</v>
      </c>
      <c r="AX301">
        <v>81</v>
      </c>
      <c r="AY301">
        <v>109</v>
      </c>
      <c r="AZ301">
        <v>1188</v>
      </c>
      <c r="BA301">
        <v>1491</v>
      </c>
      <c r="BB301">
        <v>767</v>
      </c>
      <c r="BC301">
        <v>2285</v>
      </c>
      <c r="BD301">
        <v>1176</v>
      </c>
      <c r="BE301">
        <v>1</v>
      </c>
      <c r="BF301" t="s">
        <v>71</v>
      </c>
      <c r="BG301" t="s">
        <v>65</v>
      </c>
      <c r="BH301" t="s">
        <v>260</v>
      </c>
      <c r="BI301" s="4">
        <f xml:space="preserve"> _2025teamgamelogs[[#This Row],[FGA]] + (0.44 * _2025teamgamelogs[[#This Row],[FTA]]) + _2025teamgamelogs[[#This Row],[TOV]] - _2025teamgamelogs[[#This Row],[OREB]]</f>
        <v>103.68</v>
      </c>
      <c r="BJ301" s="3">
        <f>_2025teamgamelogs[[#This Row],[TOV]]/_2025teamgamelogs[[#This Row],[POSSESIONS]]</f>
        <v>0.22183641975308641</v>
      </c>
      <c r="BK301" s="4">
        <f>_2025teamgamelogs[[#This Row],[PTS]]/_2025teamgamelogs[[#This Row],[POSSESIONS]]</f>
        <v>0.91628086419753085</v>
      </c>
      <c r="BL301" s="4">
        <f xml:space="preserve"> 100 * _2025teamgamelogs[[#This Row],[POINTS_PER_POSSESSION]]</f>
        <v>91.628086419753089</v>
      </c>
      <c r="BM301" s="4">
        <f xml:space="preserve"> _2025teamgamelogs[[#This Row],[POSSESIONS]] / (_2025teamgamelogs[[#This Row],[MIN]]/48)</f>
        <v>103.68</v>
      </c>
      <c r="BN301" s="3">
        <f>_2025teamgamelogs[[#This Row],[PTS]] / (2 * (_2025teamgamelogs[[#This Row],[FGA]] + 0.44 * _2025teamgamelogs[[#This Row],[FTA]]))</f>
        <v>0.54799261652053521</v>
      </c>
      <c r="BO301" s="4">
        <f>VLOOKUP(_2025teamgamelogs[[#This Row],[MONTH]], LEAGUE_AVERAGES!$A$2:$B$8, 2, FALSE)</f>
        <v>110.69176807777912</v>
      </c>
      <c r="BP301" s="5">
        <f>VLOOKUP(_2025teamgamelogs[[#This Row],[TEAM_NAME]], LEAGUE_AVERAGES!$A$14:$C$43, 2, FALSE)</f>
        <v>0.38887804878048787</v>
      </c>
      <c r="BQ301" s="5">
        <f>VLOOKUP(_2025teamgamelogs[[#This Row],[TEAM_NAME]], LEAGUE_AVERAGES!$A$14:$C$43, 3, FALSE)</f>
        <v>0.35180487804878063</v>
      </c>
      <c r="BR301" s="5">
        <f>VLOOKUP(_2025teamgamelogs[[#This Row],[TEAM_NAME]], LEAGUE_AVERAGES!$F$14:$H$43, 2, FALSE)</f>
        <v>0.48178048780487814</v>
      </c>
      <c r="BS301" s="5">
        <f>VLOOKUP(_2025teamgamelogs[[#This Row],[TEAM_NAME]], LEAGUE_AVERAGES!$F$14:$H$43, 3, FALSE)</f>
        <v>0.44997560975609752</v>
      </c>
      <c r="BT301" s="5">
        <f>VLOOKUP(_2025teamgamelogs[[#This Row],[TEAM_NAME]], LEAGUE_AVERAGES!$K$14:$M$43, 2, FALSE)</f>
        <v>0.59307433364150897</v>
      </c>
      <c r="BU301" s="5">
        <f>VLOOKUP(_2025teamgamelogs[[#This Row],[TEAM_NAME]], LEAGUE_AVERAGES!$K$14:$M$43, 3, FALSE)</f>
        <v>0.56311679796954139</v>
      </c>
    </row>
    <row r="302" spans="1:73" x14ac:dyDescent="0.2">
      <c r="A302" t="s">
        <v>59</v>
      </c>
      <c r="B302">
        <v>1610612754</v>
      </c>
      <c r="C302" t="s">
        <v>110</v>
      </c>
      <c r="D302" t="s">
        <v>111</v>
      </c>
      <c r="E302">
        <v>22400203</v>
      </c>
      <c r="F302" s="1">
        <v>45606</v>
      </c>
      <c r="G302" t="s">
        <v>414</v>
      </c>
      <c r="H302" t="s">
        <v>63</v>
      </c>
      <c r="I302">
        <v>48</v>
      </c>
      <c r="J302">
        <v>45</v>
      </c>
      <c r="K302">
        <v>88</v>
      </c>
      <c r="L302">
        <v>0.51100000000000001</v>
      </c>
      <c r="M302">
        <v>21</v>
      </c>
      <c r="N302">
        <v>46</v>
      </c>
      <c r="O302">
        <v>0.45700000000000002</v>
      </c>
      <c r="P302">
        <v>21</v>
      </c>
      <c r="Q302">
        <v>25</v>
      </c>
      <c r="R302">
        <v>0.84</v>
      </c>
      <c r="S302">
        <v>5</v>
      </c>
      <c r="T302">
        <v>27</v>
      </c>
      <c r="U302">
        <v>32</v>
      </c>
      <c r="V302">
        <v>27</v>
      </c>
      <c r="W302">
        <v>10</v>
      </c>
      <c r="X302">
        <v>6</v>
      </c>
      <c r="Y302">
        <v>4</v>
      </c>
      <c r="Z302">
        <v>3</v>
      </c>
      <c r="AA302">
        <v>22</v>
      </c>
      <c r="AB302">
        <v>20</v>
      </c>
      <c r="AC302">
        <v>132</v>
      </c>
      <c r="AD302">
        <v>11</v>
      </c>
      <c r="AE302">
        <v>1</v>
      </c>
      <c r="AF302">
        <v>1</v>
      </c>
      <c r="AG302">
        <v>1</v>
      </c>
      <c r="AH302">
        <v>1</v>
      </c>
      <c r="AI302">
        <v>121</v>
      </c>
      <c r="AJ302">
        <v>564</v>
      </c>
      <c r="AK302">
        <v>1314</v>
      </c>
      <c r="AL302">
        <v>535</v>
      </c>
      <c r="AM302">
        <v>74</v>
      </c>
      <c r="AN302">
        <v>249</v>
      </c>
      <c r="AO302">
        <v>296</v>
      </c>
      <c r="AP302">
        <v>506</v>
      </c>
      <c r="AQ302">
        <v>666</v>
      </c>
      <c r="AR302">
        <v>671</v>
      </c>
      <c r="AS302">
        <v>2299</v>
      </c>
      <c r="AT302">
        <v>2068</v>
      </c>
      <c r="AU302">
        <v>2378</v>
      </c>
      <c r="AV302">
        <v>1013</v>
      </c>
      <c r="AW302">
        <v>264</v>
      </c>
      <c r="AX302">
        <v>1702</v>
      </c>
      <c r="AY302">
        <v>1274</v>
      </c>
      <c r="AZ302">
        <v>384</v>
      </c>
      <c r="BA302">
        <v>1887</v>
      </c>
      <c r="BB302">
        <v>767</v>
      </c>
      <c r="BC302">
        <v>179</v>
      </c>
      <c r="BD302">
        <v>563</v>
      </c>
      <c r="BE302">
        <v>1</v>
      </c>
      <c r="BF302" t="s">
        <v>64</v>
      </c>
      <c r="BG302" t="s">
        <v>65</v>
      </c>
      <c r="BH302" t="s">
        <v>260</v>
      </c>
      <c r="BI302" s="4">
        <f xml:space="preserve"> _2025teamgamelogs[[#This Row],[FGA]] + (0.44 * _2025teamgamelogs[[#This Row],[FTA]]) + _2025teamgamelogs[[#This Row],[TOV]] - _2025teamgamelogs[[#This Row],[OREB]]</f>
        <v>104</v>
      </c>
      <c r="BJ302" s="3">
        <f>_2025teamgamelogs[[#This Row],[TOV]]/_2025teamgamelogs[[#This Row],[POSSESIONS]]</f>
        <v>9.6153846153846159E-2</v>
      </c>
      <c r="BK302" s="4">
        <f>_2025teamgamelogs[[#This Row],[PTS]]/_2025teamgamelogs[[#This Row],[POSSESIONS]]</f>
        <v>1.2692307692307692</v>
      </c>
      <c r="BL302" s="4">
        <f xml:space="preserve"> 100 * _2025teamgamelogs[[#This Row],[POINTS_PER_POSSESSION]]</f>
        <v>126.92307692307692</v>
      </c>
      <c r="BM302" s="4">
        <f xml:space="preserve"> _2025teamgamelogs[[#This Row],[POSSESIONS]] / (_2025teamgamelogs[[#This Row],[MIN]]/48)</f>
        <v>104</v>
      </c>
      <c r="BN302" s="3">
        <f>_2025teamgamelogs[[#This Row],[PTS]] / (2 * (_2025teamgamelogs[[#This Row],[FGA]] + 0.44 * _2025teamgamelogs[[#This Row],[FTA]]))</f>
        <v>0.66666666666666663</v>
      </c>
      <c r="BO302" s="4">
        <f>VLOOKUP(_2025teamgamelogs[[#This Row],[MONTH]], LEAGUE_AVERAGES!$A$2:$B$8, 2, FALSE)</f>
        <v>110.69176807777912</v>
      </c>
      <c r="BP302" s="5">
        <f>VLOOKUP(_2025teamgamelogs[[#This Row],[TEAM_NAME]], LEAGUE_AVERAGES!$A$14:$C$43, 2, FALSE)</f>
        <v>0.37909999999999999</v>
      </c>
      <c r="BQ302" s="5">
        <f>VLOOKUP(_2025teamgamelogs[[#This Row],[TEAM_NAME]], LEAGUE_AVERAGES!$A$14:$C$43, 3, FALSE)</f>
        <v>0.35511904761904761</v>
      </c>
      <c r="BR302" s="5">
        <f>VLOOKUP(_2025teamgamelogs[[#This Row],[TEAM_NAME]], LEAGUE_AVERAGES!$F$14:$H$43, 2, FALSE)</f>
        <v>0.49785000000000013</v>
      </c>
      <c r="BS302" s="5">
        <f>VLOOKUP(_2025teamgamelogs[[#This Row],[TEAM_NAME]], LEAGUE_AVERAGES!$F$14:$H$43, 3, FALSE)</f>
        <v>0.47942857142857148</v>
      </c>
      <c r="BT302" s="5">
        <f>VLOOKUP(_2025teamgamelogs[[#This Row],[TEAM_NAME]], LEAGUE_AVERAGES!$K$14:$M$43, 2, FALSE)</f>
        <v>0.60805571751162091</v>
      </c>
      <c r="BU302" s="5">
        <f>VLOOKUP(_2025teamgamelogs[[#This Row],[TEAM_NAME]], LEAGUE_AVERAGES!$K$14:$M$43, 3, FALSE)</f>
        <v>0.58190704341109034</v>
      </c>
    </row>
    <row r="303" spans="1:73" x14ac:dyDescent="0.2">
      <c r="A303" t="s">
        <v>59</v>
      </c>
      <c r="B303">
        <v>1610612757</v>
      </c>
      <c r="C303" t="s">
        <v>116</v>
      </c>
      <c r="D303" t="s">
        <v>117</v>
      </c>
      <c r="E303">
        <v>22400210</v>
      </c>
      <c r="F303" s="1">
        <v>45606</v>
      </c>
      <c r="G303" t="s">
        <v>415</v>
      </c>
      <c r="H303" t="s">
        <v>70</v>
      </c>
      <c r="I303">
        <v>48</v>
      </c>
      <c r="J303">
        <v>34</v>
      </c>
      <c r="K303">
        <v>100</v>
      </c>
      <c r="L303">
        <v>0.34</v>
      </c>
      <c r="M303">
        <v>4</v>
      </c>
      <c r="N303">
        <v>42</v>
      </c>
      <c r="O303">
        <v>9.5000000000000001E-2</v>
      </c>
      <c r="P303">
        <v>17</v>
      </c>
      <c r="Q303">
        <v>21</v>
      </c>
      <c r="R303">
        <v>0.81</v>
      </c>
      <c r="S303">
        <v>16</v>
      </c>
      <c r="T303">
        <v>27</v>
      </c>
      <c r="U303">
        <v>43</v>
      </c>
      <c r="V303">
        <v>18</v>
      </c>
      <c r="W303">
        <v>24</v>
      </c>
      <c r="X303">
        <v>9</v>
      </c>
      <c r="Y303">
        <v>3</v>
      </c>
      <c r="Z303">
        <v>13</v>
      </c>
      <c r="AA303">
        <v>21</v>
      </c>
      <c r="AB303">
        <v>17</v>
      </c>
      <c r="AC303">
        <v>89</v>
      </c>
      <c r="AD303">
        <v>-45</v>
      </c>
      <c r="AE303">
        <v>1</v>
      </c>
      <c r="AF303">
        <v>1231</v>
      </c>
      <c r="AG303">
        <v>1231</v>
      </c>
      <c r="AH303">
        <v>1231</v>
      </c>
      <c r="AI303">
        <v>121</v>
      </c>
      <c r="AJ303">
        <v>2258</v>
      </c>
      <c r="AK303">
        <v>153</v>
      </c>
      <c r="AL303">
        <v>2438</v>
      </c>
      <c r="AM303">
        <v>2448</v>
      </c>
      <c r="AN303">
        <v>568</v>
      </c>
      <c r="AO303">
        <v>2460</v>
      </c>
      <c r="AP303">
        <v>1052</v>
      </c>
      <c r="AQ303">
        <v>1164</v>
      </c>
      <c r="AR303">
        <v>957</v>
      </c>
      <c r="AS303">
        <v>234</v>
      </c>
      <c r="AT303">
        <v>2068</v>
      </c>
      <c r="AU303">
        <v>1282</v>
      </c>
      <c r="AV303">
        <v>2327</v>
      </c>
      <c r="AW303">
        <v>2418</v>
      </c>
      <c r="AX303">
        <v>797</v>
      </c>
      <c r="AY303">
        <v>1712</v>
      </c>
      <c r="AZ303">
        <v>2444</v>
      </c>
      <c r="BA303">
        <v>1694</v>
      </c>
      <c r="BB303">
        <v>1444</v>
      </c>
      <c r="BC303">
        <v>2395</v>
      </c>
      <c r="BD303">
        <v>2453</v>
      </c>
      <c r="BE303">
        <v>1</v>
      </c>
      <c r="BF303" t="s">
        <v>64</v>
      </c>
      <c r="BG303" t="s">
        <v>65</v>
      </c>
      <c r="BH303" t="s">
        <v>260</v>
      </c>
      <c r="BI303" s="4">
        <f xml:space="preserve"> _2025teamgamelogs[[#This Row],[FGA]] + (0.44 * _2025teamgamelogs[[#This Row],[FTA]]) + _2025teamgamelogs[[#This Row],[TOV]] - _2025teamgamelogs[[#This Row],[OREB]]</f>
        <v>117.24000000000001</v>
      </c>
      <c r="BJ303" s="3">
        <f>_2025teamgamelogs[[#This Row],[TOV]]/_2025teamgamelogs[[#This Row],[POSSESIONS]]</f>
        <v>0.20470829068577276</v>
      </c>
      <c r="BK303" s="4">
        <f>_2025teamgamelogs[[#This Row],[PTS]]/_2025teamgamelogs[[#This Row],[POSSESIONS]]</f>
        <v>0.75912657795974059</v>
      </c>
      <c r="BL303" s="4">
        <f xml:space="preserve"> 100 * _2025teamgamelogs[[#This Row],[POINTS_PER_POSSESSION]]</f>
        <v>75.912657795974056</v>
      </c>
      <c r="BM303" s="4">
        <f xml:space="preserve"> _2025teamgamelogs[[#This Row],[POSSESIONS]] / (_2025teamgamelogs[[#This Row],[MIN]]/48)</f>
        <v>117.24000000000001</v>
      </c>
      <c r="BN303" s="3">
        <f>_2025teamgamelogs[[#This Row],[PTS]] / (2 * (_2025teamgamelogs[[#This Row],[FGA]] + 0.44 * _2025teamgamelogs[[#This Row],[FTA]]))</f>
        <v>0.4073599414134017</v>
      </c>
      <c r="BO303" s="4">
        <f>VLOOKUP(_2025teamgamelogs[[#This Row],[MONTH]], LEAGUE_AVERAGES!$A$2:$B$8, 2, FALSE)</f>
        <v>110.69176807777912</v>
      </c>
      <c r="BP303" s="5">
        <f>VLOOKUP(_2025teamgamelogs[[#This Row],[TEAM_NAME]], LEAGUE_AVERAGES!$A$14:$C$43, 2, FALSE)</f>
        <v>0.3617317073170731</v>
      </c>
      <c r="BQ303" s="5">
        <f>VLOOKUP(_2025teamgamelogs[[#This Row],[TEAM_NAME]], LEAGUE_AVERAGES!$A$14:$C$43, 3, FALSE)</f>
        <v>0.32368292682926825</v>
      </c>
      <c r="BR303" s="5">
        <f>VLOOKUP(_2025teamgamelogs[[#This Row],[TEAM_NAME]], LEAGUE_AVERAGES!$F$14:$H$43, 2, FALSE)</f>
        <v>0.4560243902439024</v>
      </c>
      <c r="BS303" s="5">
        <f>VLOOKUP(_2025teamgamelogs[[#This Row],[TEAM_NAME]], LEAGUE_AVERAGES!$F$14:$H$43, 3, FALSE)</f>
        <v>0.4473414634146341</v>
      </c>
      <c r="BT303" s="5">
        <f>VLOOKUP(_2025teamgamelogs[[#This Row],[TEAM_NAME]], LEAGUE_AVERAGES!$K$14:$M$43, 2, FALSE)</f>
        <v>0.56794360073860606</v>
      </c>
      <c r="BU303" s="5">
        <f>VLOOKUP(_2025teamgamelogs[[#This Row],[TEAM_NAME]], LEAGUE_AVERAGES!$K$14:$M$43, 3, FALSE)</f>
        <v>0.54561285519601899</v>
      </c>
    </row>
    <row r="304" spans="1:73" x14ac:dyDescent="0.2">
      <c r="A304" t="s">
        <v>59</v>
      </c>
      <c r="B304">
        <v>1610612741</v>
      </c>
      <c r="C304" t="s">
        <v>86</v>
      </c>
      <c r="D304" t="s">
        <v>87</v>
      </c>
      <c r="E304">
        <v>22400212</v>
      </c>
      <c r="F304" s="1">
        <v>45607</v>
      </c>
      <c r="G304" t="s">
        <v>416</v>
      </c>
      <c r="H304" t="s">
        <v>70</v>
      </c>
      <c r="I304">
        <v>48</v>
      </c>
      <c r="J304">
        <v>43</v>
      </c>
      <c r="K304">
        <v>87</v>
      </c>
      <c r="L304">
        <v>0.49399999999999999</v>
      </c>
      <c r="M304">
        <v>14</v>
      </c>
      <c r="N304">
        <v>38</v>
      </c>
      <c r="O304">
        <v>0.36799999999999999</v>
      </c>
      <c r="P304">
        <v>13</v>
      </c>
      <c r="Q304">
        <v>16</v>
      </c>
      <c r="R304">
        <v>0.81299999999999994</v>
      </c>
      <c r="S304">
        <v>8</v>
      </c>
      <c r="T304">
        <v>43</v>
      </c>
      <c r="U304">
        <v>51</v>
      </c>
      <c r="V304">
        <v>26</v>
      </c>
      <c r="W304">
        <v>21</v>
      </c>
      <c r="X304">
        <v>7</v>
      </c>
      <c r="Y304">
        <v>5</v>
      </c>
      <c r="Z304">
        <v>3</v>
      </c>
      <c r="AA304">
        <v>17</v>
      </c>
      <c r="AB304">
        <v>13</v>
      </c>
      <c r="AC304">
        <v>113</v>
      </c>
      <c r="AD304">
        <v>-6</v>
      </c>
      <c r="AE304">
        <v>1</v>
      </c>
      <c r="AF304">
        <v>1231</v>
      </c>
      <c r="AG304">
        <v>1231</v>
      </c>
      <c r="AH304">
        <v>1231</v>
      </c>
      <c r="AI304">
        <v>121</v>
      </c>
      <c r="AJ304">
        <v>866</v>
      </c>
      <c r="AK304">
        <v>1449</v>
      </c>
      <c r="AL304">
        <v>773</v>
      </c>
      <c r="AM304">
        <v>934</v>
      </c>
      <c r="AN304">
        <v>1078</v>
      </c>
      <c r="AO304">
        <v>1109</v>
      </c>
      <c r="AP304">
        <v>1755</v>
      </c>
      <c r="AQ304">
        <v>1907</v>
      </c>
      <c r="AR304">
        <v>924</v>
      </c>
      <c r="AS304">
        <v>1800</v>
      </c>
      <c r="AT304">
        <v>78</v>
      </c>
      <c r="AU304">
        <v>340</v>
      </c>
      <c r="AV304">
        <v>1195</v>
      </c>
      <c r="AW304">
        <v>2289</v>
      </c>
      <c r="AX304">
        <v>1360</v>
      </c>
      <c r="AY304">
        <v>889</v>
      </c>
      <c r="AZ304">
        <v>384</v>
      </c>
      <c r="BA304">
        <v>792</v>
      </c>
      <c r="BB304">
        <v>2202</v>
      </c>
      <c r="BC304">
        <v>1250</v>
      </c>
      <c r="BD304">
        <v>1540</v>
      </c>
      <c r="BE304">
        <v>1</v>
      </c>
      <c r="BF304" t="s">
        <v>64</v>
      </c>
      <c r="BG304" t="s">
        <v>65</v>
      </c>
      <c r="BH304" t="s">
        <v>260</v>
      </c>
      <c r="BI304" s="4">
        <f xml:space="preserve"> _2025teamgamelogs[[#This Row],[FGA]] + (0.44 * _2025teamgamelogs[[#This Row],[FTA]]) + _2025teamgamelogs[[#This Row],[TOV]] - _2025teamgamelogs[[#This Row],[OREB]]</f>
        <v>107.04</v>
      </c>
      <c r="BJ304" s="3">
        <f>_2025teamgamelogs[[#This Row],[TOV]]/_2025teamgamelogs[[#This Row],[POSSESIONS]]</f>
        <v>0.19618834080717487</v>
      </c>
      <c r="BK304" s="4">
        <f>_2025teamgamelogs[[#This Row],[PTS]]/_2025teamgamelogs[[#This Row],[POSSESIONS]]</f>
        <v>1.0556801195814649</v>
      </c>
      <c r="BL304" s="4">
        <f xml:space="preserve"> 100 * _2025teamgamelogs[[#This Row],[POINTS_PER_POSSESSION]]</f>
        <v>105.56801195814649</v>
      </c>
      <c r="BM304" s="4">
        <f xml:space="preserve"> _2025teamgamelogs[[#This Row],[POSSESIONS]] / (_2025teamgamelogs[[#This Row],[MIN]]/48)</f>
        <v>107.04</v>
      </c>
      <c r="BN304" s="3">
        <f>_2025teamgamelogs[[#This Row],[PTS]] / (2 * (_2025teamgamelogs[[#This Row],[FGA]] + 0.44 * _2025teamgamelogs[[#This Row],[FTA]]))</f>
        <v>0.60080816673755844</v>
      </c>
      <c r="BO304" s="4">
        <f>VLOOKUP(_2025teamgamelogs[[#This Row],[MONTH]], LEAGUE_AVERAGES!$A$2:$B$8, 2, FALSE)</f>
        <v>110.69176807777912</v>
      </c>
      <c r="BP304" s="5">
        <f>VLOOKUP(_2025teamgamelogs[[#This Row],[TEAM_NAME]], LEAGUE_AVERAGES!$A$14:$C$43, 2, FALSE)</f>
        <v>0.36141463414634156</v>
      </c>
      <c r="BQ304" s="5">
        <f>VLOOKUP(_2025teamgamelogs[[#This Row],[TEAM_NAME]], LEAGUE_AVERAGES!$A$14:$C$43, 3, FALSE)</f>
        <v>0.37548780487804878</v>
      </c>
      <c r="BR304" s="5">
        <f>VLOOKUP(_2025teamgamelogs[[#This Row],[TEAM_NAME]], LEAGUE_AVERAGES!$F$14:$H$43, 2, FALSE)</f>
        <v>0.46404878048780479</v>
      </c>
      <c r="BS304" s="5">
        <f>VLOOKUP(_2025teamgamelogs[[#This Row],[TEAM_NAME]], LEAGUE_AVERAGES!$F$14:$H$43, 3, FALSE)</f>
        <v>0.47712195121951223</v>
      </c>
      <c r="BT304" s="5">
        <f>VLOOKUP(_2025teamgamelogs[[#This Row],[TEAM_NAME]], LEAGUE_AVERAGES!$K$14:$M$43, 2, FALSE)</f>
        <v>0.57631003599073594</v>
      </c>
      <c r="BU304" s="5">
        <f>VLOOKUP(_2025teamgamelogs[[#This Row],[TEAM_NAME]], LEAGUE_AVERAGES!$K$14:$M$43, 3, FALSE)</f>
        <v>0.59556361257988066</v>
      </c>
    </row>
    <row r="305" spans="1:73" x14ac:dyDescent="0.2">
      <c r="A305" t="s">
        <v>59</v>
      </c>
      <c r="B305">
        <v>1610612746</v>
      </c>
      <c r="C305" t="s">
        <v>131</v>
      </c>
      <c r="D305" t="s">
        <v>132</v>
      </c>
      <c r="E305">
        <v>22400215</v>
      </c>
      <c r="F305" s="1">
        <v>45607</v>
      </c>
      <c r="G305" t="s">
        <v>417</v>
      </c>
      <c r="H305" t="s">
        <v>70</v>
      </c>
      <c r="I305">
        <v>48</v>
      </c>
      <c r="J305">
        <v>44</v>
      </c>
      <c r="K305">
        <v>80</v>
      </c>
      <c r="L305">
        <v>0.55000000000000004</v>
      </c>
      <c r="M305">
        <v>20</v>
      </c>
      <c r="N305">
        <v>37</v>
      </c>
      <c r="O305">
        <v>0.54100000000000004</v>
      </c>
      <c r="P305">
        <v>20</v>
      </c>
      <c r="Q305">
        <v>29</v>
      </c>
      <c r="R305">
        <v>0.69</v>
      </c>
      <c r="S305">
        <v>15</v>
      </c>
      <c r="T305">
        <v>32</v>
      </c>
      <c r="U305">
        <v>47</v>
      </c>
      <c r="V305">
        <v>31</v>
      </c>
      <c r="W305">
        <v>24</v>
      </c>
      <c r="X305">
        <v>5</v>
      </c>
      <c r="Y305">
        <v>5</v>
      </c>
      <c r="Z305">
        <v>5</v>
      </c>
      <c r="AA305">
        <v>22</v>
      </c>
      <c r="AB305">
        <v>23</v>
      </c>
      <c r="AC305">
        <v>128</v>
      </c>
      <c r="AD305">
        <v>-6</v>
      </c>
      <c r="AE305">
        <v>1</v>
      </c>
      <c r="AF305">
        <v>1231</v>
      </c>
      <c r="AG305">
        <v>1231</v>
      </c>
      <c r="AH305">
        <v>1231</v>
      </c>
      <c r="AI305">
        <v>121</v>
      </c>
      <c r="AJ305">
        <v>703</v>
      </c>
      <c r="AK305">
        <v>2190</v>
      </c>
      <c r="AL305">
        <v>160</v>
      </c>
      <c r="AM305">
        <v>114</v>
      </c>
      <c r="AN305">
        <v>1227</v>
      </c>
      <c r="AO305">
        <v>38</v>
      </c>
      <c r="AP305">
        <v>623</v>
      </c>
      <c r="AQ305">
        <v>325</v>
      </c>
      <c r="AR305">
        <v>2016</v>
      </c>
      <c r="AS305">
        <v>332</v>
      </c>
      <c r="AT305">
        <v>1307</v>
      </c>
      <c r="AU305">
        <v>705</v>
      </c>
      <c r="AV305">
        <v>426</v>
      </c>
      <c r="AW305">
        <v>2418</v>
      </c>
      <c r="AX305">
        <v>1998</v>
      </c>
      <c r="AY305">
        <v>889</v>
      </c>
      <c r="AZ305">
        <v>1188</v>
      </c>
      <c r="BA305">
        <v>1887</v>
      </c>
      <c r="BB305">
        <v>300</v>
      </c>
      <c r="BC305">
        <v>299</v>
      </c>
      <c r="BD305">
        <v>1540</v>
      </c>
      <c r="BE305">
        <v>1</v>
      </c>
      <c r="BF305" t="s">
        <v>71</v>
      </c>
      <c r="BG305" t="s">
        <v>65</v>
      </c>
      <c r="BH305" t="s">
        <v>260</v>
      </c>
      <c r="BI305" s="4">
        <f xml:space="preserve"> _2025teamgamelogs[[#This Row],[FGA]] + (0.44 * _2025teamgamelogs[[#This Row],[FTA]]) + _2025teamgamelogs[[#This Row],[TOV]] - _2025teamgamelogs[[#This Row],[OREB]]</f>
        <v>101.76</v>
      </c>
      <c r="BJ305" s="3">
        <f>_2025teamgamelogs[[#This Row],[TOV]]/_2025teamgamelogs[[#This Row],[POSSESIONS]]</f>
        <v>0.23584905660377356</v>
      </c>
      <c r="BK305" s="4">
        <f>_2025teamgamelogs[[#This Row],[PTS]]/_2025teamgamelogs[[#This Row],[POSSESIONS]]</f>
        <v>1.2578616352201257</v>
      </c>
      <c r="BL305" s="4">
        <f xml:space="preserve"> 100 * _2025teamgamelogs[[#This Row],[POINTS_PER_POSSESSION]]</f>
        <v>125.78616352201257</v>
      </c>
      <c r="BM305" s="4">
        <f xml:space="preserve"> _2025teamgamelogs[[#This Row],[POSSESIONS]] / (_2025teamgamelogs[[#This Row],[MIN]]/48)</f>
        <v>101.76</v>
      </c>
      <c r="BN305" s="3">
        <f>_2025teamgamelogs[[#This Row],[PTS]] / (2 * (_2025teamgamelogs[[#This Row],[FGA]] + 0.44 * _2025teamgamelogs[[#This Row],[FTA]]))</f>
        <v>0.68995256576110386</v>
      </c>
      <c r="BO305" s="4">
        <f>VLOOKUP(_2025teamgamelogs[[#This Row],[MONTH]], LEAGUE_AVERAGES!$A$2:$B$8, 2, FALSE)</f>
        <v>110.69176807777912</v>
      </c>
      <c r="BP305" s="5">
        <f>VLOOKUP(_2025teamgamelogs[[#This Row],[TEAM_NAME]], LEAGUE_AVERAGES!$A$14:$C$43, 2, FALSE)</f>
        <v>0.38978048780487806</v>
      </c>
      <c r="BQ305" s="5">
        <f>VLOOKUP(_2025teamgamelogs[[#This Row],[TEAM_NAME]], LEAGUE_AVERAGES!$A$14:$C$43, 3, FALSE)</f>
        <v>0.36475609756097566</v>
      </c>
      <c r="BR305" s="5">
        <f>VLOOKUP(_2025teamgamelogs[[#This Row],[TEAM_NAME]], LEAGUE_AVERAGES!$F$14:$H$43, 2, FALSE)</f>
        <v>0.49036585365853652</v>
      </c>
      <c r="BS305" s="5">
        <f>VLOOKUP(_2025teamgamelogs[[#This Row],[TEAM_NAME]], LEAGUE_AVERAGES!$F$14:$H$43, 3, FALSE)</f>
        <v>0.47582926829268285</v>
      </c>
      <c r="BT305" s="5">
        <f>VLOOKUP(_2025teamgamelogs[[#This Row],[TEAM_NAME]], LEAGUE_AVERAGES!$K$14:$M$43, 2, FALSE)</f>
        <v>0.59895938905835644</v>
      </c>
      <c r="BU305" s="5">
        <f>VLOOKUP(_2025teamgamelogs[[#This Row],[TEAM_NAME]], LEAGUE_AVERAGES!$K$14:$M$43, 3, FALSE)</f>
        <v>0.58126724036545818</v>
      </c>
    </row>
    <row r="306" spans="1:73" x14ac:dyDescent="0.2">
      <c r="A306" t="s">
        <v>59</v>
      </c>
      <c r="B306">
        <v>1610612751</v>
      </c>
      <c r="C306" t="s">
        <v>89</v>
      </c>
      <c r="D306" t="s">
        <v>90</v>
      </c>
      <c r="E306">
        <v>22400214</v>
      </c>
      <c r="F306" s="1">
        <v>45607</v>
      </c>
      <c r="G306" t="s">
        <v>418</v>
      </c>
      <c r="H306" t="s">
        <v>63</v>
      </c>
      <c r="I306">
        <v>48</v>
      </c>
      <c r="J306">
        <v>36</v>
      </c>
      <c r="K306">
        <v>84</v>
      </c>
      <c r="L306">
        <v>0.42899999999999999</v>
      </c>
      <c r="M306">
        <v>19</v>
      </c>
      <c r="N306">
        <v>42</v>
      </c>
      <c r="O306">
        <v>0.45200000000000001</v>
      </c>
      <c r="P306">
        <v>16</v>
      </c>
      <c r="Q306">
        <v>19</v>
      </c>
      <c r="R306">
        <v>0.84199999999999997</v>
      </c>
      <c r="S306">
        <v>14</v>
      </c>
      <c r="T306">
        <v>32</v>
      </c>
      <c r="U306">
        <v>46</v>
      </c>
      <c r="V306">
        <v>24</v>
      </c>
      <c r="W306">
        <v>17</v>
      </c>
      <c r="X306">
        <v>4</v>
      </c>
      <c r="Y306">
        <v>5</v>
      </c>
      <c r="Z306">
        <v>4</v>
      </c>
      <c r="AA306">
        <v>14</v>
      </c>
      <c r="AB306">
        <v>15</v>
      </c>
      <c r="AC306">
        <v>107</v>
      </c>
      <c r="AD306">
        <v>2</v>
      </c>
      <c r="AE306">
        <v>1</v>
      </c>
      <c r="AF306">
        <v>1</v>
      </c>
      <c r="AG306">
        <v>1</v>
      </c>
      <c r="AH306">
        <v>1</v>
      </c>
      <c r="AI306">
        <v>121</v>
      </c>
      <c r="AJ306">
        <v>2070</v>
      </c>
      <c r="AK306">
        <v>1815</v>
      </c>
      <c r="AL306">
        <v>1860</v>
      </c>
      <c r="AM306">
        <v>182</v>
      </c>
      <c r="AN306">
        <v>568</v>
      </c>
      <c r="AO306">
        <v>311</v>
      </c>
      <c r="AP306">
        <v>1228</v>
      </c>
      <c r="AQ306">
        <v>1458</v>
      </c>
      <c r="AR306">
        <v>642</v>
      </c>
      <c r="AS306">
        <v>466</v>
      </c>
      <c r="AT306">
        <v>1307</v>
      </c>
      <c r="AU306">
        <v>835</v>
      </c>
      <c r="AV306">
        <v>1570</v>
      </c>
      <c r="AW306">
        <v>1759</v>
      </c>
      <c r="AX306">
        <v>2190</v>
      </c>
      <c r="AY306">
        <v>889</v>
      </c>
      <c r="AZ306">
        <v>750</v>
      </c>
      <c r="BA306">
        <v>260</v>
      </c>
      <c r="BB306">
        <v>1892</v>
      </c>
      <c r="BC306">
        <v>1677</v>
      </c>
      <c r="BD306">
        <v>1106</v>
      </c>
      <c r="BE306">
        <v>1</v>
      </c>
      <c r="BF306" t="s">
        <v>71</v>
      </c>
      <c r="BG306" t="s">
        <v>65</v>
      </c>
      <c r="BH306" t="s">
        <v>260</v>
      </c>
      <c r="BI306" s="4">
        <f xml:space="preserve"> _2025teamgamelogs[[#This Row],[FGA]] + (0.44 * _2025teamgamelogs[[#This Row],[FTA]]) + _2025teamgamelogs[[#This Row],[TOV]] - _2025teamgamelogs[[#This Row],[OREB]]</f>
        <v>95.36</v>
      </c>
      <c r="BJ306" s="3">
        <f>_2025teamgamelogs[[#This Row],[TOV]]/_2025teamgamelogs[[#This Row],[POSSESIONS]]</f>
        <v>0.17827181208053691</v>
      </c>
      <c r="BK306" s="4">
        <f>_2025teamgamelogs[[#This Row],[PTS]]/_2025teamgamelogs[[#This Row],[POSSESIONS]]</f>
        <v>1.1220637583892616</v>
      </c>
      <c r="BL306" s="4">
        <f xml:space="preserve"> 100 * _2025teamgamelogs[[#This Row],[POINTS_PER_POSSESSION]]</f>
        <v>112.20637583892616</v>
      </c>
      <c r="BM306" s="4">
        <f xml:space="preserve"> _2025teamgamelogs[[#This Row],[POSSESIONS]] / (_2025teamgamelogs[[#This Row],[MIN]]/48)</f>
        <v>95.36</v>
      </c>
      <c r="BN306" s="3">
        <f>_2025teamgamelogs[[#This Row],[PTS]] / (2 * (_2025teamgamelogs[[#This Row],[FGA]] + 0.44 * _2025teamgamelogs[[#This Row],[FTA]]))</f>
        <v>0.57925508878302301</v>
      </c>
      <c r="BO306" s="4">
        <f>VLOOKUP(_2025teamgamelogs[[#This Row],[MONTH]], LEAGUE_AVERAGES!$A$2:$B$8, 2, FALSE)</f>
        <v>110.69176807777912</v>
      </c>
      <c r="BP306" s="5">
        <f>VLOOKUP(_2025teamgamelogs[[#This Row],[TEAM_NAME]], LEAGUE_AVERAGES!$A$14:$C$43, 2, FALSE)</f>
        <v>0.337609756097561</v>
      </c>
      <c r="BQ306" s="5">
        <f>VLOOKUP(_2025teamgamelogs[[#This Row],[TEAM_NAME]], LEAGUE_AVERAGES!$A$14:$C$43, 3, FALSE)</f>
        <v>0.34709756097560968</v>
      </c>
      <c r="BR306" s="5">
        <f>VLOOKUP(_2025teamgamelogs[[#This Row],[TEAM_NAME]], LEAGUE_AVERAGES!$F$14:$H$43, 2, FALSE)</f>
        <v>0.43748780487804872</v>
      </c>
      <c r="BS306" s="5">
        <f>VLOOKUP(_2025teamgamelogs[[#This Row],[TEAM_NAME]], LEAGUE_AVERAGES!$F$14:$H$43, 3, FALSE)</f>
        <v>0.43895121951219529</v>
      </c>
      <c r="BT306" s="5">
        <f>VLOOKUP(_2025teamgamelogs[[#This Row],[TEAM_NAME]], LEAGUE_AVERAGES!$K$14:$M$43, 2, FALSE)</f>
        <v>0.54767404365624284</v>
      </c>
      <c r="BU306" s="5">
        <f>VLOOKUP(_2025teamgamelogs[[#This Row],[TEAM_NAME]], LEAGUE_AVERAGES!$K$14:$M$43, 3, FALSE)</f>
        <v>0.5592142433904097</v>
      </c>
    </row>
    <row r="307" spans="1:73" x14ac:dyDescent="0.2">
      <c r="A307" t="s">
        <v>59</v>
      </c>
      <c r="B307">
        <v>1610612745</v>
      </c>
      <c r="C307" t="s">
        <v>104</v>
      </c>
      <c r="D307" t="s">
        <v>105</v>
      </c>
      <c r="E307">
        <v>22400213</v>
      </c>
      <c r="F307" s="1">
        <v>45607</v>
      </c>
      <c r="G307" t="s">
        <v>419</v>
      </c>
      <c r="H307" t="s">
        <v>63</v>
      </c>
      <c r="I307">
        <v>48</v>
      </c>
      <c r="J307">
        <v>40</v>
      </c>
      <c r="K307">
        <v>87</v>
      </c>
      <c r="L307">
        <v>0.46</v>
      </c>
      <c r="M307">
        <v>5</v>
      </c>
      <c r="N307">
        <v>23</v>
      </c>
      <c r="O307">
        <v>0.217</v>
      </c>
      <c r="P307">
        <v>22</v>
      </c>
      <c r="Q307">
        <v>25</v>
      </c>
      <c r="R307">
        <v>0.88</v>
      </c>
      <c r="S307">
        <v>17</v>
      </c>
      <c r="T307">
        <v>41</v>
      </c>
      <c r="U307">
        <v>58</v>
      </c>
      <c r="V307">
        <v>13</v>
      </c>
      <c r="W307">
        <v>21</v>
      </c>
      <c r="X307">
        <v>12</v>
      </c>
      <c r="Y307">
        <v>10</v>
      </c>
      <c r="Z307">
        <v>5</v>
      </c>
      <c r="AA307">
        <v>17</v>
      </c>
      <c r="AB307">
        <v>17</v>
      </c>
      <c r="AC307">
        <v>107</v>
      </c>
      <c r="AD307">
        <v>15</v>
      </c>
      <c r="AE307">
        <v>1</v>
      </c>
      <c r="AF307">
        <v>1</v>
      </c>
      <c r="AG307">
        <v>1</v>
      </c>
      <c r="AH307">
        <v>1</v>
      </c>
      <c r="AI307">
        <v>121</v>
      </c>
      <c r="AJ307">
        <v>1438</v>
      </c>
      <c r="AK307">
        <v>1449</v>
      </c>
      <c r="AL307">
        <v>1378</v>
      </c>
      <c r="AM307">
        <v>2427</v>
      </c>
      <c r="AN307">
        <v>2421</v>
      </c>
      <c r="AO307">
        <v>2372</v>
      </c>
      <c r="AP307">
        <v>406</v>
      </c>
      <c r="AQ307">
        <v>666</v>
      </c>
      <c r="AR307">
        <v>381</v>
      </c>
      <c r="AS307">
        <v>160</v>
      </c>
      <c r="AT307">
        <v>148</v>
      </c>
      <c r="AU307">
        <v>57</v>
      </c>
      <c r="AV307">
        <v>2453</v>
      </c>
      <c r="AW307">
        <v>2289</v>
      </c>
      <c r="AX307">
        <v>217</v>
      </c>
      <c r="AY307">
        <v>57</v>
      </c>
      <c r="AZ307">
        <v>1188</v>
      </c>
      <c r="BA307">
        <v>792</v>
      </c>
      <c r="BB307">
        <v>1444</v>
      </c>
      <c r="BC307">
        <v>1677</v>
      </c>
      <c r="BD307">
        <v>376</v>
      </c>
      <c r="BE307">
        <v>1</v>
      </c>
      <c r="BF307" t="s">
        <v>64</v>
      </c>
      <c r="BG307" t="s">
        <v>65</v>
      </c>
      <c r="BH307" t="s">
        <v>260</v>
      </c>
      <c r="BI307" s="4">
        <f xml:space="preserve"> _2025teamgamelogs[[#This Row],[FGA]] + (0.44 * _2025teamgamelogs[[#This Row],[FTA]]) + _2025teamgamelogs[[#This Row],[TOV]] - _2025teamgamelogs[[#This Row],[OREB]]</f>
        <v>102</v>
      </c>
      <c r="BJ307" s="3">
        <f>_2025teamgamelogs[[#This Row],[TOV]]/_2025teamgamelogs[[#This Row],[POSSESIONS]]</f>
        <v>0.20588235294117646</v>
      </c>
      <c r="BK307" s="4">
        <f>_2025teamgamelogs[[#This Row],[PTS]]/_2025teamgamelogs[[#This Row],[POSSESIONS]]</f>
        <v>1.0490196078431373</v>
      </c>
      <c r="BL307" s="4">
        <f xml:space="preserve"> 100 * _2025teamgamelogs[[#This Row],[POINTS_PER_POSSESSION]]</f>
        <v>104.90196078431373</v>
      </c>
      <c r="BM307" s="4">
        <f xml:space="preserve"> _2025teamgamelogs[[#This Row],[POSSESIONS]] / (_2025teamgamelogs[[#This Row],[MIN]]/48)</f>
        <v>102</v>
      </c>
      <c r="BN307" s="3">
        <f>_2025teamgamelogs[[#This Row],[PTS]] / (2 * (_2025teamgamelogs[[#This Row],[FGA]] + 0.44 * _2025teamgamelogs[[#This Row],[FTA]]))</f>
        <v>0.54591836734693877</v>
      </c>
      <c r="BO307" s="4">
        <f>VLOOKUP(_2025teamgamelogs[[#This Row],[MONTH]], LEAGUE_AVERAGES!$A$2:$B$8, 2, FALSE)</f>
        <v>110.69176807777912</v>
      </c>
      <c r="BP307" s="5">
        <f>VLOOKUP(_2025teamgamelogs[[#This Row],[TEAM_NAME]], LEAGUE_AVERAGES!$A$14:$C$43, 2, FALSE)</f>
        <v>0.35034146341463424</v>
      </c>
      <c r="BQ307" s="5">
        <f>VLOOKUP(_2025teamgamelogs[[#This Row],[TEAM_NAME]], LEAGUE_AVERAGES!$A$14:$C$43, 3, FALSE)</f>
        <v>0.35473170731707321</v>
      </c>
      <c r="BR307" s="5">
        <f>VLOOKUP(_2025teamgamelogs[[#This Row],[TEAM_NAME]], LEAGUE_AVERAGES!$F$14:$H$43, 2, FALSE)</f>
        <v>0.45260975609756104</v>
      </c>
      <c r="BS307" s="5">
        <f>VLOOKUP(_2025teamgamelogs[[#This Row],[TEAM_NAME]], LEAGUE_AVERAGES!$F$14:$H$43, 3, FALSE)</f>
        <v>0.45763414634146338</v>
      </c>
      <c r="BT307" s="5">
        <f>VLOOKUP(_2025teamgamelogs[[#This Row],[TEAM_NAME]], LEAGUE_AVERAGES!$K$14:$M$43, 2, FALSE)</f>
        <v>0.55103752047014554</v>
      </c>
      <c r="BU307" s="5">
        <f>VLOOKUP(_2025teamgamelogs[[#This Row],[TEAM_NAME]], LEAGUE_AVERAGES!$K$14:$M$43, 3, FALSE)</f>
        <v>0.55544482411316332</v>
      </c>
    </row>
    <row r="308" spans="1:73" x14ac:dyDescent="0.2">
      <c r="A308" t="s">
        <v>59</v>
      </c>
      <c r="B308">
        <v>1610612760</v>
      </c>
      <c r="C308" t="s">
        <v>137</v>
      </c>
      <c r="D308" t="s">
        <v>138</v>
      </c>
      <c r="E308">
        <v>22400215</v>
      </c>
      <c r="F308" s="1">
        <v>45607</v>
      </c>
      <c r="G308" t="s">
        <v>420</v>
      </c>
      <c r="H308" t="s">
        <v>63</v>
      </c>
      <c r="I308">
        <v>48</v>
      </c>
      <c r="J308">
        <v>47</v>
      </c>
      <c r="K308">
        <v>91</v>
      </c>
      <c r="L308">
        <v>0.51600000000000001</v>
      </c>
      <c r="M308">
        <v>18</v>
      </c>
      <c r="N308">
        <v>46</v>
      </c>
      <c r="O308">
        <v>0.39100000000000001</v>
      </c>
      <c r="P308">
        <v>22</v>
      </c>
      <c r="Q308">
        <v>23</v>
      </c>
      <c r="R308">
        <v>0.95699999999999996</v>
      </c>
      <c r="S308">
        <v>9</v>
      </c>
      <c r="T308">
        <v>20</v>
      </c>
      <c r="U308">
        <v>29</v>
      </c>
      <c r="V308">
        <v>31</v>
      </c>
      <c r="W308">
        <v>11</v>
      </c>
      <c r="X308">
        <v>16</v>
      </c>
      <c r="Y308">
        <v>5</v>
      </c>
      <c r="Z308">
        <v>5</v>
      </c>
      <c r="AA308">
        <v>23</v>
      </c>
      <c r="AB308">
        <v>22</v>
      </c>
      <c r="AC308">
        <v>134</v>
      </c>
      <c r="AD308">
        <v>6</v>
      </c>
      <c r="AE308">
        <v>1</v>
      </c>
      <c r="AF308">
        <v>1</v>
      </c>
      <c r="AG308">
        <v>1</v>
      </c>
      <c r="AH308">
        <v>1</v>
      </c>
      <c r="AI308">
        <v>121</v>
      </c>
      <c r="AJ308">
        <v>335</v>
      </c>
      <c r="AK308">
        <v>899</v>
      </c>
      <c r="AL308">
        <v>460</v>
      </c>
      <c r="AM308">
        <v>288</v>
      </c>
      <c r="AN308">
        <v>249</v>
      </c>
      <c r="AO308">
        <v>836</v>
      </c>
      <c r="AP308">
        <v>406</v>
      </c>
      <c r="AQ308">
        <v>899</v>
      </c>
      <c r="AR308">
        <v>63</v>
      </c>
      <c r="AS308">
        <v>1566</v>
      </c>
      <c r="AT308">
        <v>2439</v>
      </c>
      <c r="AU308">
        <v>2442</v>
      </c>
      <c r="AV308">
        <v>426</v>
      </c>
      <c r="AW308">
        <v>429</v>
      </c>
      <c r="AX308">
        <v>21</v>
      </c>
      <c r="AY308">
        <v>889</v>
      </c>
      <c r="AZ308">
        <v>1188</v>
      </c>
      <c r="BA308">
        <v>2046</v>
      </c>
      <c r="BB308">
        <v>416</v>
      </c>
      <c r="BC308">
        <v>126</v>
      </c>
      <c r="BD308">
        <v>854</v>
      </c>
      <c r="BE308">
        <v>1</v>
      </c>
      <c r="BF308" t="s">
        <v>64</v>
      </c>
      <c r="BG308" t="s">
        <v>65</v>
      </c>
      <c r="BH308" t="s">
        <v>260</v>
      </c>
      <c r="BI308" s="4">
        <f xml:space="preserve"> _2025teamgamelogs[[#This Row],[FGA]] + (0.44 * _2025teamgamelogs[[#This Row],[FTA]]) + _2025teamgamelogs[[#This Row],[TOV]] - _2025teamgamelogs[[#This Row],[OREB]]</f>
        <v>103.12</v>
      </c>
      <c r="BJ308" s="3">
        <f>_2025teamgamelogs[[#This Row],[TOV]]/_2025teamgamelogs[[#This Row],[POSSESIONS]]</f>
        <v>0.10667183863460046</v>
      </c>
      <c r="BK308" s="4">
        <f>_2025teamgamelogs[[#This Row],[PTS]]/_2025teamgamelogs[[#This Row],[POSSESIONS]]</f>
        <v>1.2994569433669512</v>
      </c>
      <c r="BL308" s="4">
        <f xml:space="preserve"> 100 * _2025teamgamelogs[[#This Row],[POINTS_PER_POSSESSION]]</f>
        <v>129.94569433669511</v>
      </c>
      <c r="BM308" s="4">
        <f xml:space="preserve"> _2025teamgamelogs[[#This Row],[POSSESIONS]] / (_2025teamgamelogs[[#This Row],[MIN]]/48)</f>
        <v>103.12</v>
      </c>
      <c r="BN308" s="3">
        <f>_2025teamgamelogs[[#This Row],[PTS]] / (2 * (_2025teamgamelogs[[#This Row],[FGA]] + 0.44 * _2025teamgamelogs[[#This Row],[FTA]]))</f>
        <v>0.66257911392405056</v>
      </c>
      <c r="BO308" s="4">
        <f>VLOOKUP(_2025teamgamelogs[[#This Row],[MONTH]], LEAGUE_AVERAGES!$A$2:$B$8, 2, FALSE)</f>
        <v>110.69176807777912</v>
      </c>
      <c r="BP308" s="5">
        <f>VLOOKUP(_2025teamgamelogs[[#This Row],[TEAM_NAME]], LEAGUE_AVERAGES!$A$14:$C$43, 2, FALSE)</f>
        <v>0.38229268292682927</v>
      </c>
      <c r="BQ308" s="5">
        <f>VLOOKUP(_2025teamgamelogs[[#This Row],[TEAM_NAME]], LEAGUE_AVERAGES!$A$14:$C$43, 3, FALSE)</f>
        <v>0.36500000000000005</v>
      </c>
      <c r="BR308" s="5">
        <f>VLOOKUP(_2025teamgamelogs[[#This Row],[TEAM_NAME]], LEAGUE_AVERAGES!$F$14:$H$43, 2, FALSE)</f>
        <v>0.48607317073170736</v>
      </c>
      <c r="BS308" s="5">
        <f>VLOOKUP(_2025teamgamelogs[[#This Row],[TEAM_NAME]], LEAGUE_AVERAGES!$F$14:$H$43, 3, FALSE)</f>
        <v>0.4780731707317073</v>
      </c>
      <c r="BT308" s="5">
        <f>VLOOKUP(_2025teamgamelogs[[#This Row],[TEAM_NAME]], LEAGUE_AVERAGES!$K$14:$M$43, 2, FALSE)</f>
        <v>0.59971838422440138</v>
      </c>
      <c r="BU308" s="5">
        <f>VLOOKUP(_2025teamgamelogs[[#This Row],[TEAM_NAME]], LEAGUE_AVERAGES!$K$14:$M$43, 3, FALSE)</f>
        <v>0.58679992881439635</v>
      </c>
    </row>
    <row r="309" spans="1:73" x14ac:dyDescent="0.2">
      <c r="A309" t="s">
        <v>59</v>
      </c>
      <c r="B309">
        <v>1610612739</v>
      </c>
      <c r="C309" t="s">
        <v>119</v>
      </c>
      <c r="D309" t="s">
        <v>120</v>
      </c>
      <c r="E309">
        <v>22400212</v>
      </c>
      <c r="F309" s="1">
        <v>45607</v>
      </c>
      <c r="G309" t="s">
        <v>421</v>
      </c>
      <c r="H309" t="s">
        <v>63</v>
      </c>
      <c r="I309">
        <v>48</v>
      </c>
      <c r="J309">
        <v>43</v>
      </c>
      <c r="K309">
        <v>97</v>
      </c>
      <c r="L309">
        <v>0.443</v>
      </c>
      <c r="M309">
        <v>15</v>
      </c>
      <c r="N309">
        <v>45</v>
      </c>
      <c r="O309">
        <v>0.33300000000000002</v>
      </c>
      <c r="P309">
        <v>18</v>
      </c>
      <c r="Q309">
        <v>24</v>
      </c>
      <c r="R309">
        <v>0.75</v>
      </c>
      <c r="S309">
        <v>12</v>
      </c>
      <c r="T309">
        <v>31</v>
      </c>
      <c r="U309">
        <v>43</v>
      </c>
      <c r="V309">
        <v>26</v>
      </c>
      <c r="W309">
        <v>9</v>
      </c>
      <c r="X309">
        <v>14</v>
      </c>
      <c r="Y309">
        <v>3</v>
      </c>
      <c r="Z309">
        <v>5</v>
      </c>
      <c r="AA309">
        <v>13</v>
      </c>
      <c r="AB309">
        <v>17</v>
      </c>
      <c r="AC309">
        <v>119</v>
      </c>
      <c r="AD309">
        <v>6</v>
      </c>
      <c r="AE309">
        <v>1</v>
      </c>
      <c r="AF309">
        <v>1</v>
      </c>
      <c r="AG309">
        <v>1</v>
      </c>
      <c r="AH309">
        <v>1</v>
      </c>
      <c r="AI309">
        <v>121</v>
      </c>
      <c r="AJ309">
        <v>866</v>
      </c>
      <c r="AK309">
        <v>324</v>
      </c>
      <c r="AL309">
        <v>1656</v>
      </c>
      <c r="AM309">
        <v>733</v>
      </c>
      <c r="AN309">
        <v>312</v>
      </c>
      <c r="AO309">
        <v>1468</v>
      </c>
      <c r="AP309">
        <v>889</v>
      </c>
      <c r="AQ309">
        <v>791</v>
      </c>
      <c r="AR309">
        <v>1525</v>
      </c>
      <c r="AS309">
        <v>848</v>
      </c>
      <c r="AT309">
        <v>1488</v>
      </c>
      <c r="AU309">
        <v>1282</v>
      </c>
      <c r="AV309">
        <v>1195</v>
      </c>
      <c r="AW309">
        <v>152</v>
      </c>
      <c r="AX309">
        <v>81</v>
      </c>
      <c r="AY309">
        <v>1712</v>
      </c>
      <c r="AZ309">
        <v>1188</v>
      </c>
      <c r="BA309">
        <v>148</v>
      </c>
      <c r="BB309">
        <v>1444</v>
      </c>
      <c r="BC309">
        <v>798</v>
      </c>
      <c r="BD309">
        <v>854</v>
      </c>
      <c r="BE309">
        <v>1</v>
      </c>
      <c r="BF309" t="s">
        <v>71</v>
      </c>
      <c r="BG309" t="s">
        <v>65</v>
      </c>
      <c r="BH309" t="s">
        <v>260</v>
      </c>
      <c r="BI309" s="4">
        <f xml:space="preserve"> _2025teamgamelogs[[#This Row],[FGA]] + (0.44 * _2025teamgamelogs[[#This Row],[FTA]]) + _2025teamgamelogs[[#This Row],[TOV]] - _2025teamgamelogs[[#This Row],[OREB]]</f>
        <v>104.56</v>
      </c>
      <c r="BJ309" s="3">
        <f>_2025teamgamelogs[[#This Row],[TOV]]/_2025teamgamelogs[[#This Row],[POSSESIONS]]</f>
        <v>8.6074980872226467E-2</v>
      </c>
      <c r="BK309" s="4">
        <f>_2025teamgamelogs[[#This Row],[PTS]]/_2025teamgamelogs[[#This Row],[POSSESIONS]]</f>
        <v>1.1381025248661056</v>
      </c>
      <c r="BL309" s="4">
        <f xml:space="preserve"> 100 * _2025teamgamelogs[[#This Row],[POINTS_PER_POSSESSION]]</f>
        <v>113.81025248661057</v>
      </c>
      <c r="BM309" s="4">
        <f xml:space="preserve"> _2025teamgamelogs[[#This Row],[POSSESIONS]] / (_2025teamgamelogs[[#This Row],[MIN]]/48)</f>
        <v>104.56</v>
      </c>
      <c r="BN309" s="3">
        <f>_2025teamgamelogs[[#This Row],[PTS]] / (2 * (_2025teamgamelogs[[#This Row],[FGA]] + 0.44 * _2025teamgamelogs[[#This Row],[FTA]]))</f>
        <v>0.55317962067683157</v>
      </c>
      <c r="BO309" s="4">
        <f>VLOOKUP(_2025teamgamelogs[[#This Row],[MONTH]], LEAGUE_AVERAGES!$A$2:$B$8, 2, FALSE)</f>
        <v>110.69176807777912</v>
      </c>
      <c r="BP309" s="5">
        <f>VLOOKUP(_2025teamgamelogs[[#This Row],[TEAM_NAME]], LEAGUE_AVERAGES!$A$14:$C$43, 2, FALSE)</f>
        <v>0.38409756097560971</v>
      </c>
      <c r="BQ309" s="5">
        <f>VLOOKUP(_2025teamgamelogs[[#This Row],[TEAM_NAME]], LEAGUE_AVERAGES!$A$14:$C$43, 3, FALSE)</f>
        <v>0.38512195121951209</v>
      </c>
      <c r="BR309" s="5">
        <f>VLOOKUP(_2025teamgamelogs[[#This Row],[TEAM_NAME]], LEAGUE_AVERAGES!$F$14:$H$43, 2, FALSE)</f>
        <v>0.49482926829268303</v>
      </c>
      <c r="BS309" s="5">
        <f>VLOOKUP(_2025teamgamelogs[[#This Row],[TEAM_NAME]], LEAGUE_AVERAGES!$F$14:$H$43, 3, FALSE)</f>
        <v>0.4880731707317072</v>
      </c>
      <c r="BT309" s="5">
        <f>VLOOKUP(_2025teamgamelogs[[#This Row],[TEAM_NAME]], LEAGUE_AVERAGES!$K$14:$M$43, 2, FALSE)</f>
        <v>0.61027349880699666</v>
      </c>
      <c r="BU309" s="5">
        <f>VLOOKUP(_2025teamgamelogs[[#This Row],[TEAM_NAME]], LEAGUE_AVERAGES!$K$14:$M$43, 3, FALSE)</f>
        <v>0.60680781397749251</v>
      </c>
    </row>
    <row r="310" spans="1:73" x14ac:dyDescent="0.2">
      <c r="A310" t="s">
        <v>59</v>
      </c>
      <c r="B310">
        <v>1610612758</v>
      </c>
      <c r="C310" t="s">
        <v>142</v>
      </c>
      <c r="D310" t="s">
        <v>143</v>
      </c>
      <c r="E310">
        <v>22400216</v>
      </c>
      <c r="F310" s="1">
        <v>45607</v>
      </c>
      <c r="G310" t="s">
        <v>422</v>
      </c>
      <c r="H310" t="s">
        <v>70</v>
      </c>
      <c r="I310">
        <v>48</v>
      </c>
      <c r="J310">
        <v>39</v>
      </c>
      <c r="K310">
        <v>91</v>
      </c>
      <c r="L310">
        <v>0.42899999999999999</v>
      </c>
      <c r="M310">
        <v>10</v>
      </c>
      <c r="N310">
        <v>38</v>
      </c>
      <c r="O310">
        <v>0.26300000000000001</v>
      </c>
      <c r="P310">
        <v>8</v>
      </c>
      <c r="Q310">
        <v>9</v>
      </c>
      <c r="R310">
        <v>0.88900000000000001</v>
      </c>
      <c r="S310">
        <v>9</v>
      </c>
      <c r="T310">
        <v>28</v>
      </c>
      <c r="U310">
        <v>37</v>
      </c>
      <c r="V310">
        <v>18</v>
      </c>
      <c r="W310">
        <v>11</v>
      </c>
      <c r="X310">
        <v>11</v>
      </c>
      <c r="Y310">
        <v>4</v>
      </c>
      <c r="Z310">
        <v>5</v>
      </c>
      <c r="AA310">
        <v>14</v>
      </c>
      <c r="AB310">
        <v>10</v>
      </c>
      <c r="AC310">
        <v>96</v>
      </c>
      <c r="AD310">
        <v>-20</v>
      </c>
      <c r="AE310">
        <v>1</v>
      </c>
      <c r="AF310">
        <v>1231</v>
      </c>
      <c r="AG310">
        <v>1231</v>
      </c>
      <c r="AH310">
        <v>1231</v>
      </c>
      <c r="AI310">
        <v>121</v>
      </c>
      <c r="AJ310">
        <v>1609</v>
      </c>
      <c r="AK310">
        <v>899</v>
      </c>
      <c r="AL310">
        <v>1860</v>
      </c>
      <c r="AM310">
        <v>1891</v>
      </c>
      <c r="AN310">
        <v>1078</v>
      </c>
      <c r="AO310">
        <v>2180</v>
      </c>
      <c r="AP310">
        <v>2336</v>
      </c>
      <c r="AQ310">
        <v>2406</v>
      </c>
      <c r="AR310">
        <v>316</v>
      </c>
      <c r="AS310">
        <v>1566</v>
      </c>
      <c r="AT310">
        <v>1951</v>
      </c>
      <c r="AU310">
        <v>2073</v>
      </c>
      <c r="AV310">
        <v>2327</v>
      </c>
      <c r="AW310">
        <v>429</v>
      </c>
      <c r="AX310">
        <v>346</v>
      </c>
      <c r="AY310">
        <v>1274</v>
      </c>
      <c r="AZ310">
        <v>1188</v>
      </c>
      <c r="BA310">
        <v>260</v>
      </c>
      <c r="BB310">
        <v>2410</v>
      </c>
      <c r="BC310">
        <v>2258</v>
      </c>
      <c r="BD310">
        <v>2202</v>
      </c>
      <c r="BE310">
        <v>1</v>
      </c>
      <c r="BF310" t="s">
        <v>71</v>
      </c>
      <c r="BG310" t="s">
        <v>65</v>
      </c>
      <c r="BH310" t="s">
        <v>260</v>
      </c>
      <c r="BI310" s="4">
        <f xml:space="preserve"> _2025teamgamelogs[[#This Row],[FGA]] + (0.44 * _2025teamgamelogs[[#This Row],[FTA]]) + _2025teamgamelogs[[#This Row],[TOV]] - _2025teamgamelogs[[#This Row],[OREB]]</f>
        <v>96.96</v>
      </c>
      <c r="BJ310" s="3">
        <f>_2025teamgamelogs[[#This Row],[TOV]]/_2025teamgamelogs[[#This Row],[POSSESIONS]]</f>
        <v>0.11344884488448846</v>
      </c>
      <c r="BK310" s="4">
        <f>_2025teamgamelogs[[#This Row],[PTS]]/_2025teamgamelogs[[#This Row],[POSSESIONS]]</f>
        <v>0.9900990099009902</v>
      </c>
      <c r="BL310" s="4">
        <f xml:space="preserve"> 100 * _2025teamgamelogs[[#This Row],[POINTS_PER_POSSESSION]]</f>
        <v>99.009900990099027</v>
      </c>
      <c r="BM310" s="4">
        <f xml:space="preserve"> _2025teamgamelogs[[#This Row],[POSSESIONS]] / (_2025teamgamelogs[[#This Row],[MIN]]/48)</f>
        <v>96.96</v>
      </c>
      <c r="BN310" s="3">
        <f>_2025teamgamelogs[[#This Row],[PTS]] / (2 * (_2025teamgamelogs[[#This Row],[FGA]] + 0.44 * _2025teamgamelogs[[#This Row],[FTA]]))</f>
        <v>0.50547598989048026</v>
      </c>
      <c r="BO310" s="4">
        <f>VLOOKUP(_2025teamgamelogs[[#This Row],[MONTH]], LEAGUE_AVERAGES!$A$2:$B$8, 2, FALSE)</f>
        <v>110.69176807777912</v>
      </c>
      <c r="BP310" s="5">
        <f>VLOOKUP(_2025teamgamelogs[[#This Row],[TEAM_NAME]], LEAGUE_AVERAGES!$A$14:$C$43, 2, FALSE)</f>
        <v>0.37158536585365853</v>
      </c>
      <c r="BQ310" s="5">
        <f>VLOOKUP(_2025teamgamelogs[[#This Row],[TEAM_NAME]], LEAGUE_AVERAGES!$A$14:$C$43, 3, FALSE)</f>
        <v>0.34029268292682929</v>
      </c>
      <c r="BR310" s="5">
        <f>VLOOKUP(_2025teamgamelogs[[#This Row],[TEAM_NAME]], LEAGUE_AVERAGES!$F$14:$H$43, 2, FALSE)</f>
        <v>0.4831951219512195</v>
      </c>
      <c r="BS310" s="5">
        <f>VLOOKUP(_2025teamgamelogs[[#This Row],[TEAM_NAME]], LEAGUE_AVERAGES!$F$14:$H$43, 3, FALSE)</f>
        <v>0.47492682926829272</v>
      </c>
      <c r="BT310" s="5">
        <f>VLOOKUP(_2025teamgamelogs[[#This Row],[TEAM_NAME]], LEAGUE_AVERAGES!$K$14:$M$43, 2, FALSE)</f>
        <v>0.59195463864629394</v>
      </c>
      <c r="BU310" s="5">
        <f>VLOOKUP(_2025teamgamelogs[[#This Row],[TEAM_NAME]], LEAGUE_AVERAGES!$K$14:$M$43, 3, FALSE)</f>
        <v>0.57517865161129356</v>
      </c>
    </row>
    <row r="311" spans="1:73" x14ac:dyDescent="0.2">
      <c r="A311" t="s">
        <v>59</v>
      </c>
      <c r="B311">
        <v>1610612759</v>
      </c>
      <c r="C311" t="s">
        <v>145</v>
      </c>
      <c r="D311" t="s">
        <v>146</v>
      </c>
      <c r="E311">
        <v>22400216</v>
      </c>
      <c r="F311" s="1">
        <v>45607</v>
      </c>
      <c r="G311" t="s">
        <v>423</v>
      </c>
      <c r="H311" t="s">
        <v>63</v>
      </c>
      <c r="I311">
        <v>48</v>
      </c>
      <c r="J311">
        <v>43</v>
      </c>
      <c r="K311">
        <v>85</v>
      </c>
      <c r="L311">
        <v>0.50600000000000001</v>
      </c>
      <c r="M311">
        <v>22</v>
      </c>
      <c r="N311">
        <v>46</v>
      </c>
      <c r="O311">
        <v>0.47799999999999998</v>
      </c>
      <c r="P311">
        <v>8</v>
      </c>
      <c r="Q311">
        <v>8</v>
      </c>
      <c r="R311">
        <v>1</v>
      </c>
      <c r="S311">
        <v>8</v>
      </c>
      <c r="T311">
        <v>36</v>
      </c>
      <c r="U311">
        <v>44</v>
      </c>
      <c r="V311">
        <v>31</v>
      </c>
      <c r="W311">
        <v>18</v>
      </c>
      <c r="X311">
        <v>5</v>
      </c>
      <c r="Y311">
        <v>5</v>
      </c>
      <c r="Z311">
        <v>4</v>
      </c>
      <c r="AA311">
        <v>10</v>
      </c>
      <c r="AB311">
        <v>14</v>
      </c>
      <c r="AC311">
        <v>116</v>
      </c>
      <c r="AD311">
        <v>20</v>
      </c>
      <c r="AE311">
        <v>1</v>
      </c>
      <c r="AF311">
        <v>1</v>
      </c>
      <c r="AG311">
        <v>1</v>
      </c>
      <c r="AH311">
        <v>1</v>
      </c>
      <c r="AI311">
        <v>121</v>
      </c>
      <c r="AJ311">
        <v>866</v>
      </c>
      <c r="AK311">
        <v>1709</v>
      </c>
      <c r="AL311">
        <v>601</v>
      </c>
      <c r="AM311">
        <v>40</v>
      </c>
      <c r="AN311">
        <v>249</v>
      </c>
      <c r="AO311">
        <v>181</v>
      </c>
      <c r="AP311">
        <v>2336</v>
      </c>
      <c r="AQ311">
        <v>2420</v>
      </c>
      <c r="AR311">
        <v>1</v>
      </c>
      <c r="AS311">
        <v>1800</v>
      </c>
      <c r="AT311">
        <v>640</v>
      </c>
      <c r="AU311">
        <v>1127</v>
      </c>
      <c r="AV311">
        <v>426</v>
      </c>
      <c r="AW311">
        <v>1953</v>
      </c>
      <c r="AX311">
        <v>1998</v>
      </c>
      <c r="AY311">
        <v>889</v>
      </c>
      <c r="AZ311">
        <v>750</v>
      </c>
      <c r="BA311">
        <v>25</v>
      </c>
      <c r="BB311">
        <v>2064</v>
      </c>
      <c r="BC311">
        <v>1025</v>
      </c>
      <c r="BD311">
        <v>231</v>
      </c>
      <c r="BE311">
        <v>1</v>
      </c>
      <c r="BF311" t="s">
        <v>64</v>
      </c>
      <c r="BG311" t="s">
        <v>65</v>
      </c>
      <c r="BH311" t="s">
        <v>260</v>
      </c>
      <c r="BI311" s="4">
        <f xml:space="preserve"> _2025teamgamelogs[[#This Row],[FGA]] + (0.44 * _2025teamgamelogs[[#This Row],[FTA]]) + _2025teamgamelogs[[#This Row],[TOV]] - _2025teamgamelogs[[#This Row],[OREB]]</f>
        <v>98.52</v>
      </c>
      <c r="BJ311" s="3">
        <f>_2025teamgamelogs[[#This Row],[TOV]]/_2025teamgamelogs[[#This Row],[POSSESIONS]]</f>
        <v>0.18270401948842876</v>
      </c>
      <c r="BK311" s="4">
        <f>_2025teamgamelogs[[#This Row],[PTS]]/_2025teamgamelogs[[#This Row],[POSSESIONS]]</f>
        <v>1.1774259033698742</v>
      </c>
      <c r="BL311" s="4">
        <f xml:space="preserve"> 100 * _2025teamgamelogs[[#This Row],[POINTS_PER_POSSESSION]]</f>
        <v>117.74259033698742</v>
      </c>
      <c r="BM311" s="4">
        <f xml:space="preserve"> _2025teamgamelogs[[#This Row],[POSSESIONS]] / (_2025teamgamelogs[[#This Row],[MIN]]/48)</f>
        <v>98.52</v>
      </c>
      <c r="BN311" s="3">
        <f>_2025teamgamelogs[[#This Row],[PTS]] / (2 * (_2025teamgamelogs[[#This Row],[FGA]] + 0.44 * _2025teamgamelogs[[#This Row],[FTA]]))</f>
        <v>0.65521915951197474</v>
      </c>
      <c r="BO311" s="4">
        <f>VLOOKUP(_2025teamgamelogs[[#This Row],[MONTH]], LEAGUE_AVERAGES!$A$2:$B$8, 2, FALSE)</f>
        <v>110.69176807777912</v>
      </c>
      <c r="BP311" s="5">
        <f>VLOOKUP(_2025teamgamelogs[[#This Row],[TEAM_NAME]], LEAGUE_AVERAGES!$A$14:$C$43, 2, FALSE)</f>
        <v>0.36502500000000004</v>
      </c>
      <c r="BQ311" s="5">
        <f>VLOOKUP(_2025teamgamelogs[[#This Row],[TEAM_NAME]], LEAGUE_AVERAGES!$A$14:$C$43, 3, FALSE)</f>
        <v>0.35016666666666663</v>
      </c>
      <c r="BR311" s="5">
        <f>VLOOKUP(_2025teamgamelogs[[#This Row],[TEAM_NAME]], LEAGUE_AVERAGES!$F$14:$H$43, 2, FALSE)</f>
        <v>0.47877500000000017</v>
      </c>
      <c r="BS311" s="5">
        <f>VLOOKUP(_2025teamgamelogs[[#This Row],[TEAM_NAME]], LEAGUE_AVERAGES!$F$14:$H$43, 3, FALSE)</f>
        <v>0.45407142857142868</v>
      </c>
      <c r="BT311" s="5">
        <f>VLOOKUP(_2025teamgamelogs[[#This Row],[TEAM_NAME]], LEAGUE_AVERAGES!$K$14:$M$43, 2, FALSE)</f>
        <v>0.59112459331758582</v>
      </c>
      <c r="BU311" s="5">
        <f>VLOOKUP(_2025teamgamelogs[[#This Row],[TEAM_NAME]], LEAGUE_AVERAGES!$K$14:$M$43, 3, FALSE)</f>
        <v>0.56254759440180246</v>
      </c>
    </row>
    <row r="312" spans="1:73" x14ac:dyDescent="0.2">
      <c r="A312" t="s">
        <v>59</v>
      </c>
      <c r="B312">
        <v>1610612764</v>
      </c>
      <c r="C312" t="s">
        <v>148</v>
      </c>
      <c r="D312" t="s">
        <v>149</v>
      </c>
      <c r="E312">
        <v>22400213</v>
      </c>
      <c r="F312" s="1">
        <v>45607</v>
      </c>
      <c r="G312" t="s">
        <v>424</v>
      </c>
      <c r="H312" t="s">
        <v>70</v>
      </c>
      <c r="I312">
        <v>48</v>
      </c>
      <c r="J312">
        <v>36</v>
      </c>
      <c r="K312">
        <v>88</v>
      </c>
      <c r="L312">
        <v>0.40899999999999997</v>
      </c>
      <c r="M312">
        <v>11</v>
      </c>
      <c r="N312">
        <v>31</v>
      </c>
      <c r="O312">
        <v>0.35499999999999998</v>
      </c>
      <c r="P312">
        <v>9</v>
      </c>
      <c r="Q312">
        <v>13</v>
      </c>
      <c r="R312">
        <v>0.69199999999999995</v>
      </c>
      <c r="S312">
        <v>8</v>
      </c>
      <c r="T312">
        <v>26</v>
      </c>
      <c r="U312">
        <v>34</v>
      </c>
      <c r="V312">
        <v>21</v>
      </c>
      <c r="W312">
        <v>19</v>
      </c>
      <c r="X312">
        <v>14</v>
      </c>
      <c r="Y312">
        <v>5</v>
      </c>
      <c r="Z312">
        <v>10</v>
      </c>
      <c r="AA312">
        <v>17</v>
      </c>
      <c r="AB312">
        <v>17</v>
      </c>
      <c r="AC312">
        <v>92</v>
      </c>
      <c r="AD312">
        <v>-15</v>
      </c>
      <c r="AE312">
        <v>1</v>
      </c>
      <c r="AF312">
        <v>1231</v>
      </c>
      <c r="AG312">
        <v>1231</v>
      </c>
      <c r="AH312">
        <v>1231</v>
      </c>
      <c r="AI312">
        <v>121</v>
      </c>
      <c r="AJ312">
        <v>2070</v>
      </c>
      <c r="AK312">
        <v>1314</v>
      </c>
      <c r="AL312">
        <v>2106</v>
      </c>
      <c r="AM312">
        <v>1661</v>
      </c>
      <c r="AN312">
        <v>1971</v>
      </c>
      <c r="AO312">
        <v>1255</v>
      </c>
      <c r="AP312">
        <v>2256</v>
      </c>
      <c r="AQ312">
        <v>2188</v>
      </c>
      <c r="AR312">
        <v>1984</v>
      </c>
      <c r="AS312">
        <v>1800</v>
      </c>
      <c r="AT312">
        <v>2171</v>
      </c>
      <c r="AU312">
        <v>2282</v>
      </c>
      <c r="AV312">
        <v>2031</v>
      </c>
      <c r="AW312">
        <v>2098</v>
      </c>
      <c r="AX312">
        <v>81</v>
      </c>
      <c r="AY312">
        <v>889</v>
      </c>
      <c r="AZ312">
        <v>2353</v>
      </c>
      <c r="BA312">
        <v>792</v>
      </c>
      <c r="BB312">
        <v>1444</v>
      </c>
      <c r="BC312">
        <v>2353</v>
      </c>
      <c r="BD312">
        <v>2041</v>
      </c>
      <c r="BE312">
        <v>1</v>
      </c>
      <c r="BF312" t="s">
        <v>71</v>
      </c>
      <c r="BG312" t="s">
        <v>65</v>
      </c>
      <c r="BH312" t="s">
        <v>260</v>
      </c>
      <c r="BI312" s="4">
        <f xml:space="preserve"> _2025teamgamelogs[[#This Row],[FGA]] + (0.44 * _2025teamgamelogs[[#This Row],[FTA]]) + _2025teamgamelogs[[#This Row],[TOV]] - _2025teamgamelogs[[#This Row],[OREB]]</f>
        <v>104.72</v>
      </c>
      <c r="BJ312" s="3">
        <f>_2025teamgamelogs[[#This Row],[TOV]]/_2025teamgamelogs[[#This Row],[POSSESIONS]]</f>
        <v>0.18143621084797557</v>
      </c>
      <c r="BK312" s="4">
        <f>_2025teamgamelogs[[#This Row],[PTS]]/_2025teamgamelogs[[#This Row],[POSSESIONS]]</f>
        <v>0.87853323147440798</v>
      </c>
      <c r="BL312" s="4">
        <f xml:space="preserve"> 100 * _2025teamgamelogs[[#This Row],[POINTS_PER_POSSESSION]]</f>
        <v>87.853323147440804</v>
      </c>
      <c r="BM312" s="4">
        <f xml:space="preserve"> _2025teamgamelogs[[#This Row],[POSSESIONS]] / (_2025teamgamelogs[[#This Row],[MIN]]/48)</f>
        <v>104.72</v>
      </c>
      <c r="BN312" s="3">
        <f>_2025teamgamelogs[[#This Row],[PTS]] / (2 * (_2025teamgamelogs[[#This Row],[FGA]] + 0.44 * _2025teamgamelogs[[#This Row],[FTA]]))</f>
        <v>0.49082373026034998</v>
      </c>
      <c r="BO312" s="4">
        <f>VLOOKUP(_2025teamgamelogs[[#This Row],[MONTH]], LEAGUE_AVERAGES!$A$2:$B$8, 2, FALSE)</f>
        <v>110.69176807777912</v>
      </c>
      <c r="BP312" s="5">
        <f>VLOOKUP(_2025teamgamelogs[[#This Row],[TEAM_NAME]], LEAGUE_AVERAGES!$A$14:$C$43, 2, FALSE)</f>
        <v>0.32842499999999997</v>
      </c>
      <c r="BQ312" s="5">
        <f>VLOOKUP(_2025teamgamelogs[[#This Row],[TEAM_NAME]], LEAGUE_AVERAGES!$A$14:$C$43, 3, FALSE)</f>
        <v>0.33730952380952384</v>
      </c>
      <c r="BR312" s="5">
        <f>VLOOKUP(_2025teamgamelogs[[#This Row],[TEAM_NAME]], LEAGUE_AVERAGES!$F$14:$H$43, 2, FALSE)</f>
        <v>0.44209999999999994</v>
      </c>
      <c r="BS312" s="5">
        <f>VLOOKUP(_2025teamgamelogs[[#This Row],[TEAM_NAME]], LEAGUE_AVERAGES!$F$14:$H$43, 3, FALSE)</f>
        <v>0.4362619047619048</v>
      </c>
      <c r="BT312" s="5">
        <f>VLOOKUP(_2025teamgamelogs[[#This Row],[TEAM_NAME]], LEAGUE_AVERAGES!$K$14:$M$43, 2, FALSE)</f>
        <v>0.55099578881797462</v>
      </c>
      <c r="BU312" s="5">
        <f>VLOOKUP(_2025teamgamelogs[[#This Row],[TEAM_NAME]], LEAGUE_AVERAGES!$K$14:$M$43, 3, FALSE)</f>
        <v>0.54201342555394594</v>
      </c>
    </row>
    <row r="313" spans="1:73" x14ac:dyDescent="0.2">
      <c r="A313" t="s">
        <v>59</v>
      </c>
      <c r="B313">
        <v>1610612740</v>
      </c>
      <c r="C313" t="s">
        <v>77</v>
      </c>
      <c r="D313" t="s">
        <v>78</v>
      </c>
      <c r="E313">
        <v>22400214</v>
      </c>
      <c r="F313" s="1">
        <v>45607</v>
      </c>
      <c r="G313" t="s">
        <v>425</v>
      </c>
      <c r="H313" t="s">
        <v>70</v>
      </c>
      <c r="I313">
        <v>48</v>
      </c>
      <c r="J313">
        <v>42</v>
      </c>
      <c r="K313">
        <v>94</v>
      </c>
      <c r="L313">
        <v>0.44700000000000001</v>
      </c>
      <c r="M313">
        <v>10</v>
      </c>
      <c r="N313">
        <v>30</v>
      </c>
      <c r="O313">
        <v>0.33300000000000002</v>
      </c>
      <c r="P313">
        <v>11</v>
      </c>
      <c r="Q313">
        <v>12</v>
      </c>
      <c r="R313">
        <v>0.91700000000000004</v>
      </c>
      <c r="S313">
        <v>14</v>
      </c>
      <c r="T313">
        <v>31</v>
      </c>
      <c r="U313">
        <v>45</v>
      </c>
      <c r="V313">
        <v>31</v>
      </c>
      <c r="W313">
        <v>11</v>
      </c>
      <c r="X313">
        <v>13</v>
      </c>
      <c r="Y313">
        <v>4</v>
      </c>
      <c r="Z313">
        <v>5</v>
      </c>
      <c r="AA313">
        <v>15</v>
      </c>
      <c r="AB313">
        <v>14</v>
      </c>
      <c r="AC313">
        <v>105</v>
      </c>
      <c r="AD313">
        <v>-2</v>
      </c>
      <c r="AE313">
        <v>1</v>
      </c>
      <c r="AF313">
        <v>1231</v>
      </c>
      <c r="AG313">
        <v>1231</v>
      </c>
      <c r="AH313">
        <v>1231</v>
      </c>
      <c r="AI313">
        <v>121</v>
      </c>
      <c r="AJ313">
        <v>1068</v>
      </c>
      <c r="AK313">
        <v>570</v>
      </c>
      <c r="AL313">
        <v>1590</v>
      </c>
      <c r="AM313">
        <v>1891</v>
      </c>
      <c r="AN313">
        <v>2077</v>
      </c>
      <c r="AO313">
        <v>1468</v>
      </c>
      <c r="AP313">
        <v>2028</v>
      </c>
      <c r="AQ313">
        <v>2282</v>
      </c>
      <c r="AR313">
        <v>182</v>
      </c>
      <c r="AS313">
        <v>466</v>
      </c>
      <c r="AT313">
        <v>1488</v>
      </c>
      <c r="AU313">
        <v>976</v>
      </c>
      <c r="AV313">
        <v>426</v>
      </c>
      <c r="AW313">
        <v>429</v>
      </c>
      <c r="AX313">
        <v>137</v>
      </c>
      <c r="AY313">
        <v>1274</v>
      </c>
      <c r="AZ313">
        <v>1188</v>
      </c>
      <c r="BA313">
        <v>398</v>
      </c>
      <c r="BB313">
        <v>2064</v>
      </c>
      <c r="BC313">
        <v>1790</v>
      </c>
      <c r="BD313">
        <v>1286</v>
      </c>
      <c r="BE313">
        <v>1</v>
      </c>
      <c r="BF313" t="s">
        <v>64</v>
      </c>
      <c r="BG313" t="s">
        <v>65</v>
      </c>
      <c r="BH313" t="s">
        <v>260</v>
      </c>
      <c r="BI313" s="4">
        <f xml:space="preserve"> _2025teamgamelogs[[#This Row],[FGA]] + (0.44 * _2025teamgamelogs[[#This Row],[FTA]]) + _2025teamgamelogs[[#This Row],[TOV]] - _2025teamgamelogs[[#This Row],[OREB]]</f>
        <v>96.28</v>
      </c>
      <c r="BJ313" s="3">
        <f>_2025teamgamelogs[[#This Row],[TOV]]/_2025teamgamelogs[[#This Row],[POSSESIONS]]</f>
        <v>0.11425010386373079</v>
      </c>
      <c r="BK313" s="4">
        <f>_2025teamgamelogs[[#This Row],[PTS]]/_2025teamgamelogs[[#This Row],[POSSESIONS]]</f>
        <v>1.0905691732447029</v>
      </c>
      <c r="BL313" s="4">
        <f xml:space="preserve"> 100 * _2025teamgamelogs[[#This Row],[POINTS_PER_POSSESSION]]</f>
        <v>109.05691732447029</v>
      </c>
      <c r="BM313" s="4">
        <f xml:space="preserve"> _2025teamgamelogs[[#This Row],[POSSESIONS]] / (_2025teamgamelogs[[#This Row],[MIN]]/48)</f>
        <v>96.28</v>
      </c>
      <c r="BN313" s="3">
        <f>_2025teamgamelogs[[#This Row],[PTS]] / (2 * (_2025teamgamelogs[[#This Row],[FGA]] + 0.44 * _2025teamgamelogs[[#This Row],[FTA]]))</f>
        <v>0.52880741337630943</v>
      </c>
      <c r="BO313" s="4">
        <f>VLOOKUP(_2025teamgamelogs[[#This Row],[MONTH]], LEAGUE_AVERAGES!$A$2:$B$8, 2, FALSE)</f>
        <v>110.69176807777912</v>
      </c>
      <c r="BP313" s="5">
        <f>VLOOKUP(_2025teamgamelogs[[#This Row],[TEAM_NAME]], LEAGUE_AVERAGES!$A$14:$C$43, 2, FALSE)</f>
        <v>0.35068292682926827</v>
      </c>
      <c r="BQ313" s="5">
        <f>VLOOKUP(_2025teamgamelogs[[#This Row],[TEAM_NAME]], LEAGUE_AVERAGES!$A$14:$C$43, 3, FALSE)</f>
        <v>0.33902439024390252</v>
      </c>
      <c r="BR313" s="5">
        <f>VLOOKUP(_2025teamgamelogs[[#This Row],[TEAM_NAME]], LEAGUE_AVERAGES!$F$14:$H$43, 2, FALSE)</f>
        <v>0.44770731707317085</v>
      </c>
      <c r="BS313" s="5">
        <f>VLOOKUP(_2025teamgamelogs[[#This Row],[TEAM_NAME]], LEAGUE_AVERAGES!$F$14:$H$43, 3, FALSE)</f>
        <v>0.45721951219512191</v>
      </c>
      <c r="BT313" s="5">
        <f>VLOOKUP(_2025teamgamelogs[[#This Row],[TEAM_NAME]], LEAGUE_AVERAGES!$K$14:$M$43, 2, FALSE)</f>
        <v>0.55230036801172144</v>
      </c>
      <c r="BU313" s="5">
        <f>VLOOKUP(_2025teamgamelogs[[#This Row],[TEAM_NAME]], LEAGUE_AVERAGES!$K$14:$M$43, 3, FALSE)</f>
        <v>0.55239725408654039</v>
      </c>
    </row>
    <row r="314" spans="1:73" x14ac:dyDescent="0.2">
      <c r="A314" t="s">
        <v>59</v>
      </c>
      <c r="B314">
        <v>1610612752</v>
      </c>
      <c r="C314" t="s">
        <v>67</v>
      </c>
      <c r="D314" t="s">
        <v>68</v>
      </c>
      <c r="E314">
        <v>22400004</v>
      </c>
      <c r="F314" s="1">
        <v>45608</v>
      </c>
      <c r="G314" t="s">
        <v>426</v>
      </c>
      <c r="H314" t="s">
        <v>63</v>
      </c>
      <c r="I314">
        <v>48</v>
      </c>
      <c r="J314">
        <v>44</v>
      </c>
      <c r="K314">
        <v>89</v>
      </c>
      <c r="L314">
        <v>0.49399999999999999</v>
      </c>
      <c r="M314">
        <v>9</v>
      </c>
      <c r="N314">
        <v>31</v>
      </c>
      <c r="O314">
        <v>0.28999999999999998</v>
      </c>
      <c r="P314">
        <v>14</v>
      </c>
      <c r="Q314">
        <v>15</v>
      </c>
      <c r="R314">
        <v>0.93300000000000005</v>
      </c>
      <c r="S314">
        <v>8</v>
      </c>
      <c r="T314">
        <v>39</v>
      </c>
      <c r="U314">
        <v>47</v>
      </c>
      <c r="V314">
        <v>31</v>
      </c>
      <c r="W314">
        <v>15</v>
      </c>
      <c r="X314">
        <v>8</v>
      </c>
      <c r="Y314">
        <v>5</v>
      </c>
      <c r="Z314">
        <v>6</v>
      </c>
      <c r="AA314">
        <v>15</v>
      </c>
      <c r="AB314">
        <v>20</v>
      </c>
      <c r="AC314">
        <v>111</v>
      </c>
      <c r="AD314">
        <v>12</v>
      </c>
      <c r="AE314">
        <v>1</v>
      </c>
      <c r="AF314">
        <v>1</v>
      </c>
      <c r="AG314">
        <v>1</v>
      </c>
      <c r="AH314">
        <v>1</v>
      </c>
      <c r="AI314">
        <v>121</v>
      </c>
      <c r="AJ314">
        <v>703</v>
      </c>
      <c r="AK314">
        <v>1176</v>
      </c>
      <c r="AL314">
        <v>766</v>
      </c>
      <c r="AM314">
        <v>2097</v>
      </c>
      <c r="AN314">
        <v>1971</v>
      </c>
      <c r="AO314">
        <v>1982</v>
      </c>
      <c r="AP314">
        <v>1571</v>
      </c>
      <c r="AQ314">
        <v>2021</v>
      </c>
      <c r="AR314">
        <v>127</v>
      </c>
      <c r="AS314">
        <v>1800</v>
      </c>
      <c r="AT314">
        <v>277</v>
      </c>
      <c r="AU314">
        <v>705</v>
      </c>
      <c r="AV314">
        <v>426</v>
      </c>
      <c r="AW314">
        <v>1341</v>
      </c>
      <c r="AX314">
        <v>1073</v>
      </c>
      <c r="AY314">
        <v>889</v>
      </c>
      <c r="AZ314">
        <v>1573</v>
      </c>
      <c r="BA314">
        <v>398</v>
      </c>
      <c r="BB314">
        <v>767</v>
      </c>
      <c r="BC314">
        <v>1402</v>
      </c>
      <c r="BD314">
        <v>517</v>
      </c>
      <c r="BE314">
        <v>1</v>
      </c>
      <c r="BF314" t="s">
        <v>71</v>
      </c>
      <c r="BG314" t="s">
        <v>65</v>
      </c>
      <c r="BH314" t="s">
        <v>260</v>
      </c>
      <c r="BI314" s="4">
        <f xml:space="preserve"> _2025teamgamelogs[[#This Row],[FGA]] + (0.44 * _2025teamgamelogs[[#This Row],[FTA]]) + _2025teamgamelogs[[#This Row],[TOV]] - _2025teamgamelogs[[#This Row],[OREB]]</f>
        <v>102.6</v>
      </c>
      <c r="BJ314" s="3">
        <f>_2025teamgamelogs[[#This Row],[TOV]]/_2025teamgamelogs[[#This Row],[POSSESIONS]]</f>
        <v>0.14619883040935674</v>
      </c>
      <c r="BK314" s="4">
        <f>_2025teamgamelogs[[#This Row],[PTS]]/_2025teamgamelogs[[#This Row],[POSSESIONS]]</f>
        <v>1.0818713450292399</v>
      </c>
      <c r="BL314" s="4">
        <f xml:space="preserve"> 100 * _2025teamgamelogs[[#This Row],[POINTS_PER_POSSESSION]]</f>
        <v>108.18713450292398</v>
      </c>
      <c r="BM314" s="4">
        <f xml:space="preserve"> _2025teamgamelogs[[#This Row],[POSSESIONS]] / (_2025teamgamelogs[[#This Row],[MIN]]/48)</f>
        <v>102.6</v>
      </c>
      <c r="BN314" s="3">
        <f>_2025teamgamelogs[[#This Row],[PTS]] / (2 * (_2025teamgamelogs[[#This Row],[FGA]] + 0.44 * _2025teamgamelogs[[#This Row],[FTA]]))</f>
        <v>0.58054393305439334</v>
      </c>
      <c r="BO314" s="4">
        <f>VLOOKUP(_2025teamgamelogs[[#This Row],[MONTH]], LEAGUE_AVERAGES!$A$2:$B$8, 2, FALSE)</f>
        <v>110.69176807777912</v>
      </c>
      <c r="BP314" s="5">
        <f>VLOOKUP(_2025teamgamelogs[[#This Row],[TEAM_NAME]], LEAGUE_AVERAGES!$A$14:$C$43, 2, FALSE)</f>
        <v>0.370219512195122</v>
      </c>
      <c r="BQ314" s="5">
        <f>VLOOKUP(_2025teamgamelogs[[#This Row],[TEAM_NAME]], LEAGUE_AVERAGES!$A$14:$C$43, 3, FALSE)</f>
        <v>0.36224390243902438</v>
      </c>
      <c r="BR314" s="5">
        <f>VLOOKUP(_2025teamgamelogs[[#This Row],[TEAM_NAME]], LEAGUE_AVERAGES!$F$14:$H$43, 2, FALSE)</f>
        <v>0.49358536585365859</v>
      </c>
      <c r="BS314" s="5">
        <f>VLOOKUP(_2025teamgamelogs[[#This Row],[TEAM_NAME]], LEAGUE_AVERAGES!$F$14:$H$43, 3, FALSE)</f>
        <v>0.47975609756097559</v>
      </c>
      <c r="BT314" s="5">
        <f>VLOOKUP(_2025teamgamelogs[[#This Row],[TEAM_NAME]], LEAGUE_AVERAGES!$K$14:$M$43, 2, FALSE)</f>
        <v>0.59525043511857889</v>
      </c>
      <c r="BU314" s="5">
        <f>VLOOKUP(_2025teamgamelogs[[#This Row],[TEAM_NAME]], LEAGUE_AVERAGES!$K$14:$M$43, 3, FALSE)</f>
        <v>0.58413739951743537</v>
      </c>
    </row>
    <row r="315" spans="1:73" x14ac:dyDescent="0.2">
      <c r="A315" t="s">
        <v>59</v>
      </c>
      <c r="B315">
        <v>1610612762</v>
      </c>
      <c r="C315" t="s">
        <v>125</v>
      </c>
      <c r="D315" t="s">
        <v>126</v>
      </c>
      <c r="E315">
        <v>22400006</v>
      </c>
      <c r="F315" s="1">
        <v>45608</v>
      </c>
      <c r="G315" t="s">
        <v>427</v>
      </c>
      <c r="H315" t="s">
        <v>70</v>
      </c>
      <c r="I315">
        <v>48</v>
      </c>
      <c r="J315">
        <v>45</v>
      </c>
      <c r="K315">
        <v>92</v>
      </c>
      <c r="L315">
        <v>0.48899999999999999</v>
      </c>
      <c r="M315">
        <v>15</v>
      </c>
      <c r="N315">
        <v>38</v>
      </c>
      <c r="O315">
        <v>0.39500000000000002</v>
      </c>
      <c r="P315">
        <v>7</v>
      </c>
      <c r="Q315">
        <v>9</v>
      </c>
      <c r="R315">
        <v>0.77800000000000002</v>
      </c>
      <c r="S315">
        <v>12</v>
      </c>
      <c r="T315">
        <v>27</v>
      </c>
      <c r="U315">
        <v>39</v>
      </c>
      <c r="V315">
        <v>32</v>
      </c>
      <c r="W315">
        <v>13</v>
      </c>
      <c r="X315">
        <v>7</v>
      </c>
      <c r="Y315">
        <v>3</v>
      </c>
      <c r="Z315">
        <v>11</v>
      </c>
      <c r="AA315">
        <v>17</v>
      </c>
      <c r="AB315">
        <v>11</v>
      </c>
      <c r="AC315">
        <v>112</v>
      </c>
      <c r="AD315">
        <v>-8</v>
      </c>
      <c r="AE315">
        <v>1</v>
      </c>
      <c r="AF315">
        <v>1231</v>
      </c>
      <c r="AG315">
        <v>1231</v>
      </c>
      <c r="AH315">
        <v>1231</v>
      </c>
      <c r="AI315">
        <v>121</v>
      </c>
      <c r="AJ315">
        <v>564</v>
      </c>
      <c r="AK315">
        <v>768</v>
      </c>
      <c r="AL315">
        <v>835</v>
      </c>
      <c r="AM315">
        <v>733</v>
      </c>
      <c r="AN315">
        <v>1078</v>
      </c>
      <c r="AO315">
        <v>794</v>
      </c>
      <c r="AP315">
        <v>2380</v>
      </c>
      <c r="AQ315">
        <v>2406</v>
      </c>
      <c r="AR315">
        <v>1292</v>
      </c>
      <c r="AS315">
        <v>848</v>
      </c>
      <c r="AT315">
        <v>2068</v>
      </c>
      <c r="AU315">
        <v>1833</v>
      </c>
      <c r="AV315">
        <v>322</v>
      </c>
      <c r="AW315">
        <v>850</v>
      </c>
      <c r="AX315">
        <v>1360</v>
      </c>
      <c r="AY315">
        <v>1712</v>
      </c>
      <c r="AZ315">
        <v>2405</v>
      </c>
      <c r="BA315">
        <v>792</v>
      </c>
      <c r="BB315">
        <v>2370</v>
      </c>
      <c r="BC315">
        <v>1331</v>
      </c>
      <c r="BD315">
        <v>1667</v>
      </c>
      <c r="BE315">
        <v>1</v>
      </c>
      <c r="BF315" t="s">
        <v>64</v>
      </c>
      <c r="BG315" t="s">
        <v>65</v>
      </c>
      <c r="BH315" t="s">
        <v>260</v>
      </c>
      <c r="BI315" s="4">
        <f xml:space="preserve"> _2025teamgamelogs[[#This Row],[FGA]] + (0.44 * _2025teamgamelogs[[#This Row],[FTA]]) + _2025teamgamelogs[[#This Row],[TOV]] - _2025teamgamelogs[[#This Row],[OREB]]</f>
        <v>96.96</v>
      </c>
      <c r="BJ315" s="3">
        <f>_2025teamgamelogs[[#This Row],[TOV]]/_2025teamgamelogs[[#This Row],[POSSESIONS]]</f>
        <v>0.13407590759075907</v>
      </c>
      <c r="BK315" s="4">
        <f>_2025teamgamelogs[[#This Row],[PTS]]/_2025teamgamelogs[[#This Row],[POSSESIONS]]</f>
        <v>1.1551155115511551</v>
      </c>
      <c r="BL315" s="4">
        <f xml:space="preserve"> 100 * _2025teamgamelogs[[#This Row],[POINTS_PER_POSSESSION]]</f>
        <v>115.51155115511551</v>
      </c>
      <c r="BM315" s="4">
        <f xml:space="preserve"> _2025teamgamelogs[[#This Row],[POSSESIONS]] / (_2025teamgamelogs[[#This Row],[MIN]]/48)</f>
        <v>96.96</v>
      </c>
      <c r="BN315" s="3">
        <f>_2025teamgamelogs[[#This Row],[PTS]] / (2 * (_2025teamgamelogs[[#This Row],[FGA]] + 0.44 * _2025teamgamelogs[[#This Row],[FTA]]))</f>
        <v>0.58357649020425184</v>
      </c>
      <c r="BO315" s="4">
        <f>VLOOKUP(_2025teamgamelogs[[#This Row],[MONTH]], LEAGUE_AVERAGES!$A$2:$B$8, 2, FALSE)</f>
        <v>110.69176807777912</v>
      </c>
      <c r="BP315" s="5">
        <f>VLOOKUP(_2025teamgamelogs[[#This Row],[TEAM_NAME]], LEAGUE_AVERAGES!$A$14:$C$43, 2, FALSE)</f>
        <v>0.36446341463414633</v>
      </c>
      <c r="BQ315" s="5">
        <f>VLOOKUP(_2025teamgamelogs[[#This Row],[TEAM_NAME]], LEAGUE_AVERAGES!$A$14:$C$43, 3, FALSE)</f>
        <v>0.3413170731707319</v>
      </c>
      <c r="BR315" s="5">
        <f>VLOOKUP(_2025teamgamelogs[[#This Row],[TEAM_NAME]], LEAGUE_AVERAGES!$F$14:$H$43, 2, FALSE)</f>
        <v>0.4583902439024391</v>
      </c>
      <c r="BS315" s="5">
        <f>VLOOKUP(_2025teamgamelogs[[#This Row],[TEAM_NAME]], LEAGUE_AVERAGES!$F$14:$H$43, 3, FALSE)</f>
        <v>0.45390243902439031</v>
      </c>
      <c r="BT315" s="5">
        <f>VLOOKUP(_2025teamgamelogs[[#This Row],[TEAM_NAME]], LEAGUE_AVERAGES!$K$14:$M$43, 2, FALSE)</f>
        <v>0.57104853563970659</v>
      </c>
      <c r="BU315" s="5">
        <f>VLOOKUP(_2025teamgamelogs[[#This Row],[TEAM_NAME]], LEAGUE_AVERAGES!$K$14:$M$43, 3, FALSE)</f>
        <v>0.56826296147062372</v>
      </c>
    </row>
    <row r="316" spans="1:73" x14ac:dyDescent="0.2">
      <c r="A316" t="s">
        <v>59</v>
      </c>
      <c r="B316">
        <v>1610612744</v>
      </c>
      <c r="C316" t="s">
        <v>98</v>
      </c>
      <c r="D316" t="s">
        <v>99</v>
      </c>
      <c r="E316">
        <v>22400007</v>
      </c>
      <c r="F316" s="1">
        <v>45608</v>
      </c>
      <c r="G316" t="s">
        <v>428</v>
      </c>
      <c r="H316" t="s">
        <v>63</v>
      </c>
      <c r="I316">
        <v>48</v>
      </c>
      <c r="J316">
        <v>45</v>
      </c>
      <c r="K316">
        <v>94</v>
      </c>
      <c r="L316">
        <v>0.47899999999999998</v>
      </c>
      <c r="M316">
        <v>14</v>
      </c>
      <c r="N316">
        <v>41</v>
      </c>
      <c r="O316">
        <v>0.34100000000000003</v>
      </c>
      <c r="P316">
        <v>16</v>
      </c>
      <c r="Q316">
        <v>27</v>
      </c>
      <c r="R316">
        <v>0.59299999999999997</v>
      </c>
      <c r="S316">
        <v>18</v>
      </c>
      <c r="T316">
        <v>32</v>
      </c>
      <c r="U316">
        <v>50</v>
      </c>
      <c r="V316">
        <v>29</v>
      </c>
      <c r="W316">
        <v>13</v>
      </c>
      <c r="X316">
        <v>13</v>
      </c>
      <c r="Y316">
        <v>7</v>
      </c>
      <c r="Z316">
        <v>1</v>
      </c>
      <c r="AA316">
        <v>18</v>
      </c>
      <c r="AB316">
        <v>23</v>
      </c>
      <c r="AC316">
        <v>120</v>
      </c>
      <c r="AD316">
        <v>3</v>
      </c>
      <c r="AE316">
        <v>1</v>
      </c>
      <c r="AF316">
        <v>1</v>
      </c>
      <c r="AG316">
        <v>1</v>
      </c>
      <c r="AH316">
        <v>1</v>
      </c>
      <c r="AI316">
        <v>121</v>
      </c>
      <c r="AJ316">
        <v>564</v>
      </c>
      <c r="AK316">
        <v>570</v>
      </c>
      <c r="AL316">
        <v>1022</v>
      </c>
      <c r="AM316">
        <v>934</v>
      </c>
      <c r="AN316">
        <v>681</v>
      </c>
      <c r="AO316">
        <v>1431</v>
      </c>
      <c r="AP316">
        <v>1228</v>
      </c>
      <c r="AQ316">
        <v>471</v>
      </c>
      <c r="AR316">
        <v>2365</v>
      </c>
      <c r="AS316">
        <v>100</v>
      </c>
      <c r="AT316">
        <v>1307</v>
      </c>
      <c r="AU316">
        <v>427</v>
      </c>
      <c r="AV316">
        <v>687</v>
      </c>
      <c r="AW316">
        <v>850</v>
      </c>
      <c r="AX316">
        <v>137</v>
      </c>
      <c r="AY316">
        <v>346</v>
      </c>
      <c r="AZ316">
        <v>35</v>
      </c>
      <c r="BA316">
        <v>1018</v>
      </c>
      <c r="BB316">
        <v>300</v>
      </c>
      <c r="BC316">
        <v>735</v>
      </c>
      <c r="BD316">
        <v>1047</v>
      </c>
      <c r="BE316">
        <v>1</v>
      </c>
      <c r="BF316" t="s">
        <v>64</v>
      </c>
      <c r="BG316" t="s">
        <v>65</v>
      </c>
      <c r="BH316" t="s">
        <v>260</v>
      </c>
      <c r="BI316" s="4">
        <f xml:space="preserve"> _2025teamgamelogs[[#This Row],[FGA]] + (0.44 * _2025teamgamelogs[[#This Row],[FTA]]) + _2025teamgamelogs[[#This Row],[TOV]] - _2025teamgamelogs[[#This Row],[OREB]]</f>
        <v>100.88</v>
      </c>
      <c r="BJ316" s="3">
        <f>_2025teamgamelogs[[#This Row],[TOV]]/_2025teamgamelogs[[#This Row],[POSSESIONS]]</f>
        <v>0.12886597938144331</v>
      </c>
      <c r="BK316" s="4">
        <f>_2025teamgamelogs[[#This Row],[PTS]]/_2025teamgamelogs[[#This Row],[POSSESIONS]]</f>
        <v>1.1895321173671689</v>
      </c>
      <c r="BL316" s="4">
        <f xml:space="preserve"> 100 * _2025teamgamelogs[[#This Row],[POINTS_PER_POSSESSION]]</f>
        <v>118.9532117367169</v>
      </c>
      <c r="BM316" s="4">
        <f xml:space="preserve"> _2025teamgamelogs[[#This Row],[POSSESIONS]] / (_2025teamgamelogs[[#This Row],[MIN]]/48)</f>
        <v>100.88</v>
      </c>
      <c r="BN316" s="3">
        <f>_2025teamgamelogs[[#This Row],[PTS]] / (2 * (_2025teamgamelogs[[#This Row],[FGA]] + 0.44 * _2025teamgamelogs[[#This Row],[FTA]]))</f>
        <v>0.56667925953910092</v>
      </c>
      <c r="BO316" s="4">
        <f>VLOOKUP(_2025teamgamelogs[[#This Row],[MONTH]], LEAGUE_AVERAGES!$A$2:$B$8, 2, FALSE)</f>
        <v>110.69176807777912</v>
      </c>
      <c r="BP316" s="5">
        <f>VLOOKUP(_2025teamgamelogs[[#This Row],[TEAM_NAME]], LEAGUE_AVERAGES!$A$14:$C$43, 2, FALSE)</f>
        <v>0.36843902439024395</v>
      </c>
      <c r="BQ316" s="5">
        <f>VLOOKUP(_2025teamgamelogs[[#This Row],[TEAM_NAME]], LEAGUE_AVERAGES!$A$14:$C$43, 3, FALSE)</f>
        <v>0.35765853658536584</v>
      </c>
      <c r="BR316" s="5">
        <f>VLOOKUP(_2025teamgamelogs[[#This Row],[TEAM_NAME]], LEAGUE_AVERAGES!$F$14:$H$43, 2, FALSE)</f>
        <v>0.45136585365853665</v>
      </c>
      <c r="BS316" s="5">
        <f>VLOOKUP(_2025teamgamelogs[[#This Row],[TEAM_NAME]], LEAGUE_AVERAGES!$F$14:$H$43, 3, FALSE)</f>
        <v>0.45180487804878061</v>
      </c>
      <c r="BT316" s="5">
        <f>VLOOKUP(_2025teamgamelogs[[#This Row],[TEAM_NAME]], LEAGUE_AVERAGES!$K$14:$M$43, 2, FALSE)</f>
        <v>0.56832140437053513</v>
      </c>
      <c r="BU316" s="5">
        <f>VLOOKUP(_2025teamgamelogs[[#This Row],[TEAM_NAME]], LEAGUE_AVERAGES!$K$14:$M$43, 3, FALSE)</f>
        <v>0.56980808391386595</v>
      </c>
    </row>
    <row r="317" spans="1:73" x14ac:dyDescent="0.2">
      <c r="A317" t="s">
        <v>59</v>
      </c>
      <c r="B317">
        <v>1610612738</v>
      </c>
      <c r="C317" t="s">
        <v>74</v>
      </c>
      <c r="D317" t="s">
        <v>75</v>
      </c>
      <c r="E317">
        <v>22400001</v>
      </c>
      <c r="F317" s="1">
        <v>45608</v>
      </c>
      <c r="G317" t="s">
        <v>429</v>
      </c>
      <c r="H317" t="s">
        <v>70</v>
      </c>
      <c r="I317">
        <v>48</v>
      </c>
      <c r="J317">
        <v>38</v>
      </c>
      <c r="K317">
        <v>75</v>
      </c>
      <c r="L317">
        <v>0.50700000000000001</v>
      </c>
      <c r="M317">
        <v>18</v>
      </c>
      <c r="N317">
        <v>45</v>
      </c>
      <c r="O317">
        <v>0.4</v>
      </c>
      <c r="P317">
        <v>22</v>
      </c>
      <c r="Q317">
        <v>27</v>
      </c>
      <c r="R317">
        <v>0.81499999999999995</v>
      </c>
      <c r="S317">
        <v>6</v>
      </c>
      <c r="T317">
        <v>28</v>
      </c>
      <c r="U317">
        <v>34</v>
      </c>
      <c r="V317">
        <v>28</v>
      </c>
      <c r="W317">
        <v>20</v>
      </c>
      <c r="X317">
        <v>7</v>
      </c>
      <c r="Y317">
        <v>5</v>
      </c>
      <c r="Z317">
        <v>2</v>
      </c>
      <c r="AA317">
        <v>12</v>
      </c>
      <c r="AB317">
        <v>17</v>
      </c>
      <c r="AC317">
        <v>116</v>
      </c>
      <c r="AD317">
        <v>-1</v>
      </c>
      <c r="AE317">
        <v>1</v>
      </c>
      <c r="AF317">
        <v>1231</v>
      </c>
      <c r="AG317">
        <v>1231</v>
      </c>
      <c r="AH317">
        <v>1231</v>
      </c>
      <c r="AI317">
        <v>121</v>
      </c>
      <c r="AJ317">
        <v>1796</v>
      </c>
      <c r="AK317">
        <v>2395</v>
      </c>
      <c r="AL317">
        <v>574</v>
      </c>
      <c r="AM317">
        <v>288</v>
      </c>
      <c r="AN317">
        <v>312</v>
      </c>
      <c r="AO317">
        <v>723</v>
      </c>
      <c r="AP317">
        <v>406</v>
      </c>
      <c r="AQ317">
        <v>471</v>
      </c>
      <c r="AR317">
        <v>908</v>
      </c>
      <c r="AS317">
        <v>2189</v>
      </c>
      <c r="AT317">
        <v>1951</v>
      </c>
      <c r="AU317">
        <v>2282</v>
      </c>
      <c r="AV317">
        <v>840</v>
      </c>
      <c r="AW317">
        <v>2199</v>
      </c>
      <c r="AX317">
        <v>1360</v>
      </c>
      <c r="AY317">
        <v>889</v>
      </c>
      <c r="AZ317">
        <v>158</v>
      </c>
      <c r="BA317">
        <v>92</v>
      </c>
      <c r="BB317">
        <v>1444</v>
      </c>
      <c r="BC317">
        <v>1025</v>
      </c>
      <c r="BD317">
        <v>1231</v>
      </c>
      <c r="BE317">
        <v>1</v>
      </c>
      <c r="BF317" t="s">
        <v>64</v>
      </c>
      <c r="BG317" t="s">
        <v>65</v>
      </c>
      <c r="BH317" t="s">
        <v>260</v>
      </c>
      <c r="BI317" s="4">
        <f xml:space="preserve"> _2025teamgamelogs[[#This Row],[FGA]] + (0.44 * _2025teamgamelogs[[#This Row],[FTA]]) + _2025teamgamelogs[[#This Row],[TOV]] - _2025teamgamelogs[[#This Row],[OREB]]</f>
        <v>100.88</v>
      </c>
      <c r="BJ317" s="3">
        <f>_2025teamgamelogs[[#This Row],[TOV]]/_2025teamgamelogs[[#This Row],[POSSESIONS]]</f>
        <v>0.19825535289452817</v>
      </c>
      <c r="BK317" s="4">
        <f>_2025teamgamelogs[[#This Row],[PTS]]/_2025teamgamelogs[[#This Row],[POSSESIONS]]</f>
        <v>1.1498810467882634</v>
      </c>
      <c r="BL317" s="4">
        <f xml:space="preserve"> 100 * _2025teamgamelogs[[#This Row],[POINTS_PER_POSSESSION]]</f>
        <v>114.98810467882635</v>
      </c>
      <c r="BM317" s="4">
        <f xml:space="preserve"> _2025teamgamelogs[[#This Row],[POSSESIONS]] / (_2025teamgamelogs[[#This Row],[MIN]]/48)</f>
        <v>100.88</v>
      </c>
      <c r="BN317" s="3">
        <f>_2025teamgamelogs[[#This Row],[PTS]] / (2 * (_2025teamgamelogs[[#This Row],[FGA]] + 0.44 * _2025teamgamelogs[[#This Row],[FTA]]))</f>
        <v>0.66758747697974219</v>
      </c>
      <c r="BO317" s="4">
        <f>VLOOKUP(_2025teamgamelogs[[#This Row],[MONTH]], LEAGUE_AVERAGES!$A$2:$B$8, 2, FALSE)</f>
        <v>110.69176807777912</v>
      </c>
      <c r="BP317" s="5">
        <f>VLOOKUP(_2025teamgamelogs[[#This Row],[TEAM_NAME]], LEAGUE_AVERAGES!$A$14:$C$43, 2, FALSE)</f>
        <v>0.3739024390243903</v>
      </c>
      <c r="BQ317" s="5">
        <f>VLOOKUP(_2025teamgamelogs[[#This Row],[TEAM_NAME]], LEAGUE_AVERAGES!$A$14:$C$43, 3, FALSE)</f>
        <v>0.36424390243902455</v>
      </c>
      <c r="BR317" s="5">
        <f>VLOOKUP(_2025teamgamelogs[[#This Row],[TEAM_NAME]], LEAGUE_AVERAGES!$F$14:$H$43, 2, FALSE)</f>
        <v>0.46717073170731704</v>
      </c>
      <c r="BS317" s="5">
        <f>VLOOKUP(_2025teamgamelogs[[#This Row],[TEAM_NAME]], LEAGUE_AVERAGES!$F$14:$H$43, 3, FALSE)</f>
        <v>0.45907317073170728</v>
      </c>
      <c r="BT317" s="5">
        <f>VLOOKUP(_2025teamgamelogs[[#This Row],[TEAM_NAME]], LEAGUE_AVERAGES!$K$14:$M$43, 2, FALSE)</f>
        <v>0.59645910798675039</v>
      </c>
      <c r="BU317" s="5">
        <f>VLOOKUP(_2025teamgamelogs[[#This Row],[TEAM_NAME]], LEAGUE_AVERAGES!$K$14:$M$43, 3, FALSE)</f>
        <v>0.58679053151616523</v>
      </c>
    </row>
    <row r="318" spans="1:73" x14ac:dyDescent="0.2">
      <c r="A318" t="s">
        <v>59</v>
      </c>
      <c r="B318">
        <v>1610612748</v>
      </c>
      <c r="C318" t="s">
        <v>101</v>
      </c>
      <c r="D318" t="s">
        <v>102</v>
      </c>
      <c r="E318">
        <v>22400002</v>
      </c>
      <c r="F318" s="1">
        <v>45608</v>
      </c>
      <c r="G318" t="s">
        <v>430</v>
      </c>
      <c r="H318" t="s">
        <v>70</v>
      </c>
      <c r="I318">
        <v>53</v>
      </c>
      <c r="J318">
        <v>47</v>
      </c>
      <c r="K318">
        <v>101</v>
      </c>
      <c r="L318">
        <v>0.46500000000000002</v>
      </c>
      <c r="M318">
        <v>17</v>
      </c>
      <c r="N318">
        <v>45</v>
      </c>
      <c r="O318">
        <v>0.378</v>
      </c>
      <c r="P318">
        <v>10</v>
      </c>
      <c r="Q318">
        <v>13</v>
      </c>
      <c r="R318">
        <v>0.76900000000000002</v>
      </c>
      <c r="S318">
        <v>12</v>
      </c>
      <c r="T318">
        <v>31</v>
      </c>
      <c r="U318">
        <v>43</v>
      </c>
      <c r="V318">
        <v>25</v>
      </c>
      <c r="W318">
        <v>12</v>
      </c>
      <c r="X318">
        <v>14</v>
      </c>
      <c r="Y318">
        <v>3</v>
      </c>
      <c r="Z318">
        <v>4</v>
      </c>
      <c r="AA318">
        <v>22</v>
      </c>
      <c r="AB318">
        <v>19</v>
      </c>
      <c r="AC318">
        <v>121</v>
      </c>
      <c r="AD318">
        <v>-2</v>
      </c>
      <c r="AE318">
        <v>1</v>
      </c>
      <c r="AF318">
        <v>1231</v>
      </c>
      <c r="AG318">
        <v>1231</v>
      </c>
      <c r="AH318">
        <v>1231</v>
      </c>
      <c r="AI318">
        <v>9</v>
      </c>
      <c r="AJ318">
        <v>335</v>
      </c>
      <c r="AK318">
        <v>121</v>
      </c>
      <c r="AL318">
        <v>1274</v>
      </c>
      <c r="AM318">
        <v>410</v>
      </c>
      <c r="AN318">
        <v>312</v>
      </c>
      <c r="AO318">
        <v>1010</v>
      </c>
      <c r="AP318">
        <v>2148</v>
      </c>
      <c r="AQ318">
        <v>2188</v>
      </c>
      <c r="AR318">
        <v>1388</v>
      </c>
      <c r="AS318">
        <v>848</v>
      </c>
      <c r="AT318">
        <v>1488</v>
      </c>
      <c r="AU318">
        <v>1282</v>
      </c>
      <c r="AV318">
        <v>1358</v>
      </c>
      <c r="AW318">
        <v>640</v>
      </c>
      <c r="AX318">
        <v>81</v>
      </c>
      <c r="AY318">
        <v>1712</v>
      </c>
      <c r="AZ318">
        <v>750</v>
      </c>
      <c r="BA318">
        <v>1887</v>
      </c>
      <c r="BB318">
        <v>971</v>
      </c>
      <c r="BC318">
        <v>672</v>
      </c>
      <c r="BD318">
        <v>1286</v>
      </c>
      <c r="BE318">
        <v>1</v>
      </c>
      <c r="BF318" t="s">
        <v>71</v>
      </c>
      <c r="BG318" t="s">
        <v>65</v>
      </c>
      <c r="BH318" t="s">
        <v>260</v>
      </c>
      <c r="BI318" s="4">
        <f xml:space="preserve"> _2025teamgamelogs[[#This Row],[FGA]] + (0.44 * _2025teamgamelogs[[#This Row],[FTA]]) + _2025teamgamelogs[[#This Row],[TOV]] - _2025teamgamelogs[[#This Row],[OREB]]</f>
        <v>106.72</v>
      </c>
      <c r="BJ318" s="3">
        <f>_2025teamgamelogs[[#This Row],[TOV]]/_2025teamgamelogs[[#This Row],[POSSESIONS]]</f>
        <v>0.11244377811094453</v>
      </c>
      <c r="BK318" s="4">
        <f>_2025teamgamelogs[[#This Row],[PTS]]/_2025teamgamelogs[[#This Row],[POSSESIONS]]</f>
        <v>1.133808095952024</v>
      </c>
      <c r="BL318" s="4">
        <f xml:space="preserve"> 100 * _2025teamgamelogs[[#This Row],[POINTS_PER_POSSESSION]]</f>
        <v>113.38080959520241</v>
      </c>
      <c r="BM318" s="4">
        <f xml:space="preserve"> _2025teamgamelogs[[#This Row],[POSSESIONS]] / (_2025teamgamelogs[[#This Row],[MIN]]/48)</f>
        <v>96.652075471698112</v>
      </c>
      <c r="BN318" s="3">
        <f>_2025teamgamelogs[[#This Row],[PTS]] / (2 * (_2025teamgamelogs[[#This Row],[FGA]] + 0.44 * _2025teamgamelogs[[#This Row],[FTA]]))</f>
        <v>0.56690404797601202</v>
      </c>
      <c r="BO318" s="4">
        <f>VLOOKUP(_2025teamgamelogs[[#This Row],[MONTH]], LEAGUE_AVERAGES!$A$2:$B$8, 2, FALSE)</f>
        <v>110.69176807777912</v>
      </c>
      <c r="BP318" s="5">
        <f>VLOOKUP(_2025teamgamelogs[[#This Row],[TEAM_NAME]], LEAGUE_AVERAGES!$A$14:$C$43, 2, FALSE)</f>
        <v>0.38887804878048787</v>
      </c>
      <c r="BQ318" s="5">
        <f>VLOOKUP(_2025teamgamelogs[[#This Row],[TEAM_NAME]], LEAGUE_AVERAGES!$A$14:$C$43, 3, FALSE)</f>
        <v>0.35180487804878063</v>
      </c>
      <c r="BR318" s="5">
        <f>VLOOKUP(_2025teamgamelogs[[#This Row],[TEAM_NAME]], LEAGUE_AVERAGES!$F$14:$H$43, 2, FALSE)</f>
        <v>0.48178048780487814</v>
      </c>
      <c r="BS318" s="5">
        <f>VLOOKUP(_2025teamgamelogs[[#This Row],[TEAM_NAME]], LEAGUE_AVERAGES!$F$14:$H$43, 3, FALSE)</f>
        <v>0.44997560975609752</v>
      </c>
      <c r="BT318" s="5">
        <f>VLOOKUP(_2025teamgamelogs[[#This Row],[TEAM_NAME]], LEAGUE_AVERAGES!$K$14:$M$43, 2, FALSE)</f>
        <v>0.59307433364150897</v>
      </c>
      <c r="BU318" s="5">
        <f>VLOOKUP(_2025teamgamelogs[[#This Row],[TEAM_NAME]], LEAGUE_AVERAGES!$K$14:$M$43, 3, FALSE)</f>
        <v>0.56311679796954139</v>
      </c>
    </row>
    <row r="319" spans="1:73" x14ac:dyDescent="0.2">
      <c r="A319" t="s">
        <v>59</v>
      </c>
      <c r="B319">
        <v>1610612753</v>
      </c>
      <c r="C319" t="s">
        <v>83</v>
      </c>
      <c r="D319" t="s">
        <v>84</v>
      </c>
      <c r="E319">
        <v>22400003</v>
      </c>
      <c r="F319" s="1">
        <v>45608</v>
      </c>
      <c r="G319" t="s">
        <v>431</v>
      </c>
      <c r="H319" t="s">
        <v>63</v>
      </c>
      <c r="I319">
        <v>48</v>
      </c>
      <c r="J319">
        <v>43</v>
      </c>
      <c r="K319">
        <v>93</v>
      </c>
      <c r="L319">
        <v>0.46200000000000002</v>
      </c>
      <c r="M319">
        <v>13</v>
      </c>
      <c r="N319">
        <v>44</v>
      </c>
      <c r="O319">
        <v>0.29499999999999998</v>
      </c>
      <c r="P319">
        <v>15</v>
      </c>
      <c r="Q319">
        <v>19</v>
      </c>
      <c r="R319">
        <v>0.78900000000000003</v>
      </c>
      <c r="S319">
        <v>8</v>
      </c>
      <c r="T319">
        <v>35</v>
      </c>
      <c r="U319">
        <v>43</v>
      </c>
      <c r="V319">
        <v>25</v>
      </c>
      <c r="W319">
        <v>11</v>
      </c>
      <c r="X319">
        <v>12</v>
      </c>
      <c r="Y319">
        <v>7</v>
      </c>
      <c r="Z319">
        <v>3</v>
      </c>
      <c r="AA319">
        <v>21</v>
      </c>
      <c r="AB319">
        <v>18</v>
      </c>
      <c r="AC319">
        <v>114</v>
      </c>
      <c r="AD319">
        <v>25</v>
      </c>
      <c r="AE319">
        <v>1</v>
      </c>
      <c r="AF319">
        <v>1</v>
      </c>
      <c r="AG319">
        <v>1</v>
      </c>
      <c r="AH319">
        <v>1</v>
      </c>
      <c r="AI319">
        <v>121</v>
      </c>
      <c r="AJ319">
        <v>866</v>
      </c>
      <c r="AK319">
        <v>664</v>
      </c>
      <c r="AL319">
        <v>1333</v>
      </c>
      <c r="AM319">
        <v>1171</v>
      </c>
      <c r="AN319">
        <v>384</v>
      </c>
      <c r="AO319">
        <v>1948</v>
      </c>
      <c r="AP319">
        <v>1416</v>
      </c>
      <c r="AQ319">
        <v>1458</v>
      </c>
      <c r="AR319">
        <v>1180</v>
      </c>
      <c r="AS319">
        <v>1800</v>
      </c>
      <c r="AT319">
        <v>769</v>
      </c>
      <c r="AU319">
        <v>1282</v>
      </c>
      <c r="AV319">
        <v>1358</v>
      </c>
      <c r="AW319">
        <v>429</v>
      </c>
      <c r="AX319">
        <v>217</v>
      </c>
      <c r="AY319">
        <v>346</v>
      </c>
      <c r="AZ319">
        <v>384</v>
      </c>
      <c r="BA319">
        <v>1694</v>
      </c>
      <c r="BB319">
        <v>1204</v>
      </c>
      <c r="BC319">
        <v>1168</v>
      </c>
      <c r="BD319">
        <v>135</v>
      </c>
      <c r="BE319">
        <v>1</v>
      </c>
      <c r="BF319" t="s">
        <v>64</v>
      </c>
      <c r="BG319" t="s">
        <v>65</v>
      </c>
      <c r="BH319" t="s">
        <v>260</v>
      </c>
      <c r="BI319" s="4">
        <f xml:space="preserve"> _2025teamgamelogs[[#This Row],[FGA]] + (0.44 * _2025teamgamelogs[[#This Row],[FTA]]) + _2025teamgamelogs[[#This Row],[TOV]] - _2025teamgamelogs[[#This Row],[OREB]]</f>
        <v>104.36</v>
      </c>
      <c r="BJ319" s="3">
        <f>_2025teamgamelogs[[#This Row],[TOV]]/_2025teamgamelogs[[#This Row],[POSSESIONS]]</f>
        <v>0.10540436949022614</v>
      </c>
      <c r="BK319" s="4">
        <f>_2025teamgamelogs[[#This Row],[PTS]]/_2025teamgamelogs[[#This Row],[POSSESIONS]]</f>
        <v>1.0923725565350708</v>
      </c>
      <c r="BL319" s="4">
        <f xml:space="preserve"> 100 * _2025teamgamelogs[[#This Row],[POINTS_PER_POSSESSION]]</f>
        <v>109.23725565350708</v>
      </c>
      <c r="BM319" s="4">
        <f xml:space="preserve"> _2025teamgamelogs[[#This Row],[POSSESIONS]] / (_2025teamgamelogs[[#This Row],[MIN]]/48)</f>
        <v>104.36</v>
      </c>
      <c r="BN319" s="3">
        <f>_2025teamgamelogs[[#This Row],[PTS]] / (2 * (_2025teamgamelogs[[#This Row],[FGA]] + 0.44 * _2025teamgamelogs[[#This Row],[FTA]]))</f>
        <v>0.56235201262825574</v>
      </c>
      <c r="BO319" s="4">
        <f>VLOOKUP(_2025teamgamelogs[[#This Row],[MONTH]], LEAGUE_AVERAGES!$A$2:$B$8, 2, FALSE)</f>
        <v>110.69176807777912</v>
      </c>
      <c r="BP319" s="5">
        <f>VLOOKUP(_2025teamgamelogs[[#This Row],[TEAM_NAME]], LEAGUE_AVERAGES!$A$14:$C$43, 2, FALSE)</f>
        <v>0.32192682926829269</v>
      </c>
      <c r="BQ319" s="5">
        <f>VLOOKUP(_2025teamgamelogs[[#This Row],[TEAM_NAME]], LEAGUE_AVERAGES!$A$14:$C$43, 3, FALSE)</f>
        <v>0.31129268292682932</v>
      </c>
      <c r="BR319" s="5">
        <f>VLOOKUP(_2025teamgamelogs[[#This Row],[TEAM_NAME]], LEAGUE_AVERAGES!$F$14:$H$43, 2, FALSE)</f>
        <v>0.44641463414634147</v>
      </c>
      <c r="BS319" s="5">
        <f>VLOOKUP(_2025teamgamelogs[[#This Row],[TEAM_NAME]], LEAGUE_AVERAGES!$F$14:$H$43, 3, FALSE)</f>
        <v>0.44524390243902434</v>
      </c>
      <c r="BT319" s="5">
        <f>VLOOKUP(_2025teamgamelogs[[#This Row],[TEAM_NAME]], LEAGUE_AVERAGES!$K$14:$M$43, 2, FALSE)</f>
        <v>0.55194019912665027</v>
      </c>
      <c r="BU319" s="5">
        <f>VLOOKUP(_2025teamgamelogs[[#This Row],[TEAM_NAME]], LEAGUE_AVERAGES!$K$14:$M$43, 3, FALSE)</f>
        <v>0.54874950227645525</v>
      </c>
    </row>
    <row r="320" spans="1:73" x14ac:dyDescent="0.2">
      <c r="A320" t="s">
        <v>59</v>
      </c>
      <c r="B320">
        <v>1610612755</v>
      </c>
      <c r="C320" t="s">
        <v>134</v>
      </c>
      <c r="D320" t="s">
        <v>135</v>
      </c>
      <c r="E320">
        <v>22400004</v>
      </c>
      <c r="F320" s="1">
        <v>45608</v>
      </c>
      <c r="G320" t="s">
        <v>432</v>
      </c>
      <c r="H320" t="s">
        <v>70</v>
      </c>
      <c r="I320">
        <v>48</v>
      </c>
      <c r="J320">
        <v>31</v>
      </c>
      <c r="K320">
        <v>83</v>
      </c>
      <c r="L320">
        <v>0.373</v>
      </c>
      <c r="M320">
        <v>14</v>
      </c>
      <c r="N320">
        <v>42</v>
      </c>
      <c r="O320">
        <v>0.33300000000000002</v>
      </c>
      <c r="P320">
        <v>23</v>
      </c>
      <c r="Q320">
        <v>24</v>
      </c>
      <c r="R320">
        <v>0.95799999999999996</v>
      </c>
      <c r="S320">
        <v>9</v>
      </c>
      <c r="T320">
        <v>31</v>
      </c>
      <c r="U320">
        <v>40</v>
      </c>
      <c r="V320">
        <v>19</v>
      </c>
      <c r="W320">
        <v>15</v>
      </c>
      <c r="X320">
        <v>10</v>
      </c>
      <c r="Y320">
        <v>6</v>
      </c>
      <c r="Z320">
        <v>5</v>
      </c>
      <c r="AA320">
        <v>20</v>
      </c>
      <c r="AB320">
        <v>15</v>
      </c>
      <c r="AC320">
        <v>99</v>
      </c>
      <c r="AD320">
        <v>-12</v>
      </c>
      <c r="AE320">
        <v>1</v>
      </c>
      <c r="AF320">
        <v>1231</v>
      </c>
      <c r="AG320">
        <v>1231</v>
      </c>
      <c r="AH320">
        <v>1231</v>
      </c>
      <c r="AI320">
        <v>121</v>
      </c>
      <c r="AJ320">
        <v>2413</v>
      </c>
      <c r="AK320">
        <v>1922</v>
      </c>
      <c r="AL320">
        <v>2370</v>
      </c>
      <c r="AM320">
        <v>934</v>
      </c>
      <c r="AN320">
        <v>568</v>
      </c>
      <c r="AO320">
        <v>1468</v>
      </c>
      <c r="AP320">
        <v>314</v>
      </c>
      <c r="AQ320">
        <v>791</v>
      </c>
      <c r="AR320">
        <v>60</v>
      </c>
      <c r="AS320">
        <v>1566</v>
      </c>
      <c r="AT320">
        <v>1488</v>
      </c>
      <c r="AU320">
        <v>1715</v>
      </c>
      <c r="AV320">
        <v>2257</v>
      </c>
      <c r="AW320">
        <v>1341</v>
      </c>
      <c r="AX320">
        <v>539</v>
      </c>
      <c r="AY320">
        <v>560</v>
      </c>
      <c r="AZ320">
        <v>1188</v>
      </c>
      <c r="BA320">
        <v>1491</v>
      </c>
      <c r="BB320">
        <v>1892</v>
      </c>
      <c r="BC320">
        <v>2137</v>
      </c>
      <c r="BD320">
        <v>1899</v>
      </c>
      <c r="BE320">
        <v>1</v>
      </c>
      <c r="BF320" t="s">
        <v>64</v>
      </c>
      <c r="BG320" t="s">
        <v>65</v>
      </c>
      <c r="BH320" t="s">
        <v>260</v>
      </c>
      <c r="BI320" s="4">
        <f xml:space="preserve"> _2025teamgamelogs[[#This Row],[FGA]] + (0.44 * _2025teamgamelogs[[#This Row],[FTA]]) + _2025teamgamelogs[[#This Row],[TOV]] - _2025teamgamelogs[[#This Row],[OREB]]</f>
        <v>99.56</v>
      </c>
      <c r="BJ320" s="3">
        <f>_2025teamgamelogs[[#This Row],[TOV]]/_2025teamgamelogs[[#This Row],[POSSESIONS]]</f>
        <v>0.1506629168340699</v>
      </c>
      <c r="BK320" s="4">
        <f>_2025teamgamelogs[[#This Row],[PTS]]/_2025teamgamelogs[[#This Row],[POSSESIONS]]</f>
        <v>0.99437525110486136</v>
      </c>
      <c r="BL320" s="4">
        <f xml:space="preserve"> 100 * _2025teamgamelogs[[#This Row],[POINTS_PER_POSSESSION]]</f>
        <v>99.437525110486135</v>
      </c>
      <c r="BM320" s="4">
        <f xml:space="preserve"> _2025teamgamelogs[[#This Row],[POSSESIONS]] / (_2025teamgamelogs[[#This Row],[MIN]]/48)</f>
        <v>99.56</v>
      </c>
      <c r="BN320" s="3">
        <f>_2025teamgamelogs[[#This Row],[PTS]] / (2 * (_2025teamgamelogs[[#This Row],[FGA]] + 0.44 * _2025teamgamelogs[[#This Row],[FTA]]))</f>
        <v>0.52907225309961525</v>
      </c>
      <c r="BO320" s="4">
        <f>VLOOKUP(_2025teamgamelogs[[#This Row],[MONTH]], LEAGUE_AVERAGES!$A$2:$B$8, 2, FALSE)</f>
        <v>110.69176807777912</v>
      </c>
      <c r="BP320" s="5">
        <f>VLOOKUP(_2025teamgamelogs[[#This Row],[TEAM_NAME]], LEAGUE_AVERAGES!$A$14:$C$43, 2, FALSE)</f>
        <v>0.34129268292682929</v>
      </c>
      <c r="BQ320" s="5">
        <f>VLOOKUP(_2025teamgamelogs[[#This Row],[TEAM_NAME]], LEAGUE_AVERAGES!$A$14:$C$43, 3, FALSE)</f>
        <v>0.34026829268292691</v>
      </c>
      <c r="BR320" s="5">
        <f>VLOOKUP(_2025teamgamelogs[[#This Row],[TEAM_NAME]], LEAGUE_AVERAGES!$F$14:$H$43, 2, FALSE)</f>
        <v>0.45178048780487812</v>
      </c>
      <c r="BS320" s="5">
        <f>VLOOKUP(_2025teamgamelogs[[#This Row],[TEAM_NAME]], LEAGUE_AVERAGES!$F$14:$H$43, 3, FALSE)</f>
        <v>0.45797560975609758</v>
      </c>
      <c r="BT320" s="5">
        <f>VLOOKUP(_2025teamgamelogs[[#This Row],[TEAM_NAME]], LEAGUE_AVERAGES!$K$14:$M$43, 2, FALSE)</f>
        <v>0.55774018976963147</v>
      </c>
      <c r="BU320" s="5">
        <f>VLOOKUP(_2025teamgamelogs[[#This Row],[TEAM_NAME]], LEAGUE_AVERAGES!$K$14:$M$43, 3, FALSE)</f>
        <v>0.57066794818423772</v>
      </c>
    </row>
    <row r="321" spans="1:73" x14ac:dyDescent="0.2">
      <c r="A321" t="s">
        <v>59</v>
      </c>
      <c r="B321">
        <v>1610612766</v>
      </c>
      <c r="C321" t="s">
        <v>122</v>
      </c>
      <c r="D321" t="s">
        <v>123</v>
      </c>
      <c r="E321">
        <v>22400003</v>
      </c>
      <c r="F321" s="1">
        <v>45608</v>
      </c>
      <c r="G321" t="s">
        <v>433</v>
      </c>
      <c r="H321" t="s">
        <v>70</v>
      </c>
      <c r="I321">
        <v>48</v>
      </c>
      <c r="J321">
        <v>34</v>
      </c>
      <c r="K321">
        <v>84</v>
      </c>
      <c r="L321">
        <v>0.40500000000000003</v>
      </c>
      <c r="M321">
        <v>13</v>
      </c>
      <c r="N321">
        <v>38</v>
      </c>
      <c r="O321">
        <v>0.34200000000000003</v>
      </c>
      <c r="P321">
        <v>8</v>
      </c>
      <c r="Q321">
        <v>14</v>
      </c>
      <c r="R321">
        <v>0.57099999999999995</v>
      </c>
      <c r="S321">
        <v>8</v>
      </c>
      <c r="T321">
        <v>40</v>
      </c>
      <c r="U321">
        <v>48</v>
      </c>
      <c r="V321">
        <v>22</v>
      </c>
      <c r="W321">
        <v>22</v>
      </c>
      <c r="X321">
        <v>7</v>
      </c>
      <c r="Y321">
        <v>3</v>
      </c>
      <c r="Z321">
        <v>7</v>
      </c>
      <c r="AA321">
        <v>18</v>
      </c>
      <c r="AB321">
        <v>21</v>
      </c>
      <c r="AC321">
        <v>89</v>
      </c>
      <c r="AD321">
        <v>-25</v>
      </c>
      <c r="AE321">
        <v>1</v>
      </c>
      <c r="AF321">
        <v>1231</v>
      </c>
      <c r="AG321">
        <v>1231</v>
      </c>
      <c r="AH321">
        <v>1231</v>
      </c>
      <c r="AI321">
        <v>121</v>
      </c>
      <c r="AJ321">
        <v>2258</v>
      </c>
      <c r="AK321">
        <v>1815</v>
      </c>
      <c r="AL321">
        <v>2158</v>
      </c>
      <c r="AM321">
        <v>1171</v>
      </c>
      <c r="AN321">
        <v>1078</v>
      </c>
      <c r="AO321">
        <v>1411</v>
      </c>
      <c r="AP321">
        <v>2336</v>
      </c>
      <c r="AQ321">
        <v>2113</v>
      </c>
      <c r="AR321">
        <v>2397</v>
      </c>
      <c r="AS321">
        <v>1800</v>
      </c>
      <c r="AT321">
        <v>210</v>
      </c>
      <c r="AU321">
        <v>604</v>
      </c>
      <c r="AV321">
        <v>1909</v>
      </c>
      <c r="AW321">
        <v>2345</v>
      </c>
      <c r="AX321">
        <v>1360</v>
      </c>
      <c r="AY321">
        <v>1712</v>
      </c>
      <c r="AZ321">
        <v>1902</v>
      </c>
      <c r="BA321">
        <v>1018</v>
      </c>
      <c r="BB321">
        <v>575</v>
      </c>
      <c r="BC321">
        <v>2395</v>
      </c>
      <c r="BD321">
        <v>2312</v>
      </c>
      <c r="BE321">
        <v>1</v>
      </c>
      <c r="BF321" t="s">
        <v>71</v>
      </c>
      <c r="BG321" t="s">
        <v>65</v>
      </c>
      <c r="BH321" t="s">
        <v>260</v>
      </c>
      <c r="BI321" s="4">
        <f xml:space="preserve"> _2025teamgamelogs[[#This Row],[FGA]] + (0.44 * _2025teamgamelogs[[#This Row],[FTA]]) + _2025teamgamelogs[[#This Row],[TOV]] - _2025teamgamelogs[[#This Row],[OREB]]</f>
        <v>104.16</v>
      </c>
      <c r="BJ321" s="3">
        <f>_2025teamgamelogs[[#This Row],[TOV]]/_2025teamgamelogs[[#This Row],[POSSESIONS]]</f>
        <v>0.21121351766513058</v>
      </c>
      <c r="BK321" s="4">
        <f>_2025teamgamelogs[[#This Row],[PTS]]/_2025teamgamelogs[[#This Row],[POSSESIONS]]</f>
        <v>0.85445468509984646</v>
      </c>
      <c r="BL321" s="4">
        <f xml:space="preserve"> 100 * _2025teamgamelogs[[#This Row],[POINTS_PER_POSSESSION]]</f>
        <v>85.44546850998465</v>
      </c>
      <c r="BM321" s="4">
        <f xml:space="preserve"> _2025teamgamelogs[[#This Row],[POSSESIONS]] / (_2025teamgamelogs[[#This Row],[MIN]]/48)</f>
        <v>104.16</v>
      </c>
      <c r="BN321" s="3">
        <f>_2025teamgamelogs[[#This Row],[PTS]] / (2 * (_2025teamgamelogs[[#This Row],[FGA]] + 0.44 * _2025teamgamelogs[[#This Row],[FTA]]))</f>
        <v>0.49356699201419701</v>
      </c>
      <c r="BO321" s="4">
        <f>VLOOKUP(_2025teamgamelogs[[#This Row],[MONTH]], LEAGUE_AVERAGES!$A$2:$B$8, 2, FALSE)</f>
        <v>110.69176807777912</v>
      </c>
      <c r="BP321" s="5">
        <f>VLOOKUP(_2025teamgamelogs[[#This Row],[TEAM_NAME]], LEAGUE_AVERAGES!$A$14:$C$43, 2, FALSE)</f>
        <v>0.33860975609756089</v>
      </c>
      <c r="BQ321" s="5">
        <f>VLOOKUP(_2025teamgamelogs[[#This Row],[TEAM_NAME]], LEAGUE_AVERAGES!$A$14:$C$43, 3, FALSE)</f>
        <v>0.33580487804878045</v>
      </c>
      <c r="BR321" s="5">
        <f>VLOOKUP(_2025teamgamelogs[[#This Row],[TEAM_NAME]], LEAGUE_AVERAGES!$F$14:$H$43, 2, FALSE)</f>
        <v>0.43492682926829268</v>
      </c>
      <c r="BS321" s="5">
        <f>VLOOKUP(_2025teamgamelogs[[#This Row],[TEAM_NAME]], LEAGUE_AVERAGES!$F$14:$H$43, 3, FALSE)</f>
        <v>0.42697560975609755</v>
      </c>
      <c r="BT321" s="5">
        <f>VLOOKUP(_2025teamgamelogs[[#This Row],[TEAM_NAME]], LEAGUE_AVERAGES!$K$14:$M$43, 2, FALSE)</f>
        <v>0.5424635833805308</v>
      </c>
      <c r="BU321" s="5">
        <f>VLOOKUP(_2025teamgamelogs[[#This Row],[TEAM_NAME]], LEAGUE_AVERAGES!$K$14:$M$43, 3, FALSE)</f>
        <v>0.53419164265445196</v>
      </c>
    </row>
    <row r="322" spans="1:73" x14ac:dyDescent="0.2">
      <c r="A322" t="s">
        <v>59</v>
      </c>
      <c r="B322">
        <v>1610612737</v>
      </c>
      <c r="C322" t="s">
        <v>92</v>
      </c>
      <c r="D322" t="s">
        <v>93</v>
      </c>
      <c r="E322">
        <v>22400001</v>
      </c>
      <c r="F322" s="1">
        <v>45608</v>
      </c>
      <c r="G322" t="s">
        <v>434</v>
      </c>
      <c r="H322" t="s">
        <v>63</v>
      </c>
      <c r="I322">
        <v>48</v>
      </c>
      <c r="J322">
        <v>50</v>
      </c>
      <c r="K322">
        <v>99</v>
      </c>
      <c r="L322">
        <v>0.505</v>
      </c>
      <c r="M322">
        <v>10</v>
      </c>
      <c r="N322">
        <v>32</v>
      </c>
      <c r="O322">
        <v>0.313</v>
      </c>
      <c r="P322">
        <v>7</v>
      </c>
      <c r="Q322">
        <v>13</v>
      </c>
      <c r="R322">
        <v>0.53800000000000003</v>
      </c>
      <c r="S322">
        <v>19</v>
      </c>
      <c r="T322">
        <v>25</v>
      </c>
      <c r="U322">
        <v>44</v>
      </c>
      <c r="V322">
        <v>35</v>
      </c>
      <c r="W322">
        <v>16</v>
      </c>
      <c r="X322">
        <v>16</v>
      </c>
      <c r="Y322">
        <v>2</v>
      </c>
      <c r="Z322">
        <v>5</v>
      </c>
      <c r="AA322">
        <v>17</v>
      </c>
      <c r="AB322">
        <v>12</v>
      </c>
      <c r="AC322">
        <v>117</v>
      </c>
      <c r="AD322">
        <v>1</v>
      </c>
      <c r="AE322">
        <v>1</v>
      </c>
      <c r="AF322">
        <v>1</v>
      </c>
      <c r="AG322">
        <v>1</v>
      </c>
      <c r="AH322">
        <v>1</v>
      </c>
      <c r="AI322">
        <v>121</v>
      </c>
      <c r="AJ322">
        <v>131</v>
      </c>
      <c r="AK322">
        <v>206</v>
      </c>
      <c r="AL322">
        <v>657</v>
      </c>
      <c r="AM322">
        <v>1891</v>
      </c>
      <c r="AN322">
        <v>1863</v>
      </c>
      <c r="AO322">
        <v>1774</v>
      </c>
      <c r="AP322">
        <v>2380</v>
      </c>
      <c r="AQ322">
        <v>2188</v>
      </c>
      <c r="AR322">
        <v>2424</v>
      </c>
      <c r="AS322">
        <v>61</v>
      </c>
      <c r="AT322">
        <v>2271</v>
      </c>
      <c r="AU322">
        <v>1127</v>
      </c>
      <c r="AV322">
        <v>132</v>
      </c>
      <c r="AW322">
        <v>1583</v>
      </c>
      <c r="AX322">
        <v>21</v>
      </c>
      <c r="AY322">
        <v>2078</v>
      </c>
      <c r="AZ322">
        <v>1188</v>
      </c>
      <c r="BA322">
        <v>792</v>
      </c>
      <c r="BB322">
        <v>2314</v>
      </c>
      <c r="BC322">
        <v>960</v>
      </c>
      <c r="BD322">
        <v>1176</v>
      </c>
      <c r="BE322">
        <v>1</v>
      </c>
      <c r="BF322" t="s">
        <v>71</v>
      </c>
      <c r="BG322" t="s">
        <v>65</v>
      </c>
      <c r="BH322" t="s">
        <v>260</v>
      </c>
      <c r="BI322" s="4">
        <f xml:space="preserve"> _2025teamgamelogs[[#This Row],[FGA]] + (0.44 * _2025teamgamelogs[[#This Row],[FTA]]) + _2025teamgamelogs[[#This Row],[TOV]] - _2025teamgamelogs[[#This Row],[OREB]]</f>
        <v>101.72</v>
      </c>
      <c r="BJ322" s="3">
        <f>_2025teamgamelogs[[#This Row],[TOV]]/_2025teamgamelogs[[#This Row],[POSSESIONS]]</f>
        <v>0.15729453401494298</v>
      </c>
      <c r="BK322" s="4">
        <f>_2025teamgamelogs[[#This Row],[PTS]]/_2025teamgamelogs[[#This Row],[POSSESIONS]]</f>
        <v>1.1502162799842706</v>
      </c>
      <c r="BL322" s="4">
        <f xml:space="preserve"> 100 * _2025teamgamelogs[[#This Row],[POINTS_PER_POSSESSION]]</f>
        <v>115.02162799842705</v>
      </c>
      <c r="BM322" s="4">
        <f xml:space="preserve"> _2025teamgamelogs[[#This Row],[POSSESIONS]] / (_2025teamgamelogs[[#This Row],[MIN]]/48)</f>
        <v>101.72</v>
      </c>
      <c r="BN322" s="3">
        <f>_2025teamgamelogs[[#This Row],[PTS]] / (2 * (_2025teamgamelogs[[#This Row],[FGA]] + 0.44 * _2025teamgamelogs[[#This Row],[FTA]]))</f>
        <v>0.55863254392666162</v>
      </c>
      <c r="BO322" s="4">
        <f>VLOOKUP(_2025teamgamelogs[[#This Row],[MONTH]], LEAGUE_AVERAGES!$A$2:$B$8, 2, FALSE)</f>
        <v>110.69176807777912</v>
      </c>
      <c r="BP322" s="5">
        <f>VLOOKUP(_2025teamgamelogs[[#This Row],[TEAM_NAME]], LEAGUE_AVERAGES!$A$14:$C$43, 2, FALSE)</f>
        <v>0.35092500000000004</v>
      </c>
      <c r="BQ322" s="5">
        <f>VLOOKUP(_2025teamgamelogs[[#This Row],[TEAM_NAME]], LEAGUE_AVERAGES!$A$14:$C$43, 3, FALSE)</f>
        <v>0.36290476190476195</v>
      </c>
      <c r="BR322" s="5">
        <f>VLOOKUP(_2025teamgamelogs[[#This Row],[TEAM_NAME]], LEAGUE_AVERAGES!$F$14:$H$43, 2, FALSE)</f>
        <v>0.47670000000000012</v>
      </c>
      <c r="BS322" s="5">
        <f>VLOOKUP(_2025teamgamelogs[[#This Row],[TEAM_NAME]], LEAGUE_AVERAGES!$F$14:$H$43, 3, FALSE)</f>
        <v>0.47069047619047621</v>
      </c>
      <c r="BT322" s="5">
        <f>VLOOKUP(_2025teamgamelogs[[#This Row],[TEAM_NAME]], LEAGUE_AVERAGES!$K$14:$M$43, 2, FALSE)</f>
        <v>0.58493933923263275</v>
      </c>
      <c r="BU322" s="5">
        <f>VLOOKUP(_2025teamgamelogs[[#This Row],[TEAM_NAME]], LEAGUE_AVERAGES!$K$14:$M$43, 3, FALSE)</f>
        <v>0.57722862424766153</v>
      </c>
    </row>
    <row r="323" spans="1:73" x14ac:dyDescent="0.2">
      <c r="A323" t="s">
        <v>59</v>
      </c>
      <c r="B323">
        <v>1610612756</v>
      </c>
      <c r="C323" t="s">
        <v>80</v>
      </c>
      <c r="D323" t="s">
        <v>81</v>
      </c>
      <c r="E323">
        <v>22400006</v>
      </c>
      <c r="F323" s="1">
        <v>45608</v>
      </c>
      <c r="G323" t="s">
        <v>435</v>
      </c>
      <c r="H323" t="s">
        <v>63</v>
      </c>
      <c r="I323">
        <v>48</v>
      </c>
      <c r="J323">
        <v>43</v>
      </c>
      <c r="K323">
        <v>86</v>
      </c>
      <c r="L323">
        <v>0.5</v>
      </c>
      <c r="M323">
        <v>18</v>
      </c>
      <c r="N323">
        <v>39</v>
      </c>
      <c r="O323">
        <v>0.46200000000000002</v>
      </c>
      <c r="P323">
        <v>16</v>
      </c>
      <c r="Q323">
        <v>22</v>
      </c>
      <c r="R323">
        <v>0.72699999999999998</v>
      </c>
      <c r="S323">
        <v>10</v>
      </c>
      <c r="T323">
        <v>32</v>
      </c>
      <c r="U323">
        <v>42</v>
      </c>
      <c r="V323">
        <v>21</v>
      </c>
      <c r="W323">
        <v>10</v>
      </c>
      <c r="X323">
        <v>6</v>
      </c>
      <c r="Y323">
        <v>11</v>
      </c>
      <c r="Z323">
        <v>3</v>
      </c>
      <c r="AA323">
        <v>11</v>
      </c>
      <c r="AB323">
        <v>17</v>
      </c>
      <c r="AC323">
        <v>120</v>
      </c>
      <c r="AD323">
        <v>8</v>
      </c>
      <c r="AE323">
        <v>1</v>
      </c>
      <c r="AF323">
        <v>1</v>
      </c>
      <c r="AG323">
        <v>1</v>
      </c>
      <c r="AH323">
        <v>1</v>
      </c>
      <c r="AI323">
        <v>121</v>
      </c>
      <c r="AJ323">
        <v>866</v>
      </c>
      <c r="AK323">
        <v>1580</v>
      </c>
      <c r="AL323">
        <v>663</v>
      </c>
      <c r="AM323">
        <v>288</v>
      </c>
      <c r="AN323">
        <v>933</v>
      </c>
      <c r="AO323">
        <v>249</v>
      </c>
      <c r="AP323">
        <v>1228</v>
      </c>
      <c r="AQ323">
        <v>1008</v>
      </c>
      <c r="AR323">
        <v>1740</v>
      </c>
      <c r="AS323">
        <v>1308</v>
      </c>
      <c r="AT323">
        <v>1307</v>
      </c>
      <c r="AU323">
        <v>1443</v>
      </c>
      <c r="AV323">
        <v>2031</v>
      </c>
      <c r="AW323">
        <v>264</v>
      </c>
      <c r="AX323">
        <v>1702</v>
      </c>
      <c r="AY323">
        <v>32</v>
      </c>
      <c r="AZ323">
        <v>384</v>
      </c>
      <c r="BA323">
        <v>52</v>
      </c>
      <c r="BB323">
        <v>1444</v>
      </c>
      <c r="BC323">
        <v>735</v>
      </c>
      <c r="BD323">
        <v>727</v>
      </c>
      <c r="BE323">
        <v>1</v>
      </c>
      <c r="BF323" t="s">
        <v>71</v>
      </c>
      <c r="BG323" t="s">
        <v>65</v>
      </c>
      <c r="BH323" t="s">
        <v>260</v>
      </c>
      <c r="BI323" s="4">
        <f xml:space="preserve"> _2025teamgamelogs[[#This Row],[FGA]] + (0.44 * _2025teamgamelogs[[#This Row],[FTA]]) + _2025teamgamelogs[[#This Row],[TOV]] - _2025teamgamelogs[[#This Row],[OREB]]</f>
        <v>95.68</v>
      </c>
      <c r="BJ323" s="3">
        <f>_2025teamgamelogs[[#This Row],[TOV]]/_2025teamgamelogs[[#This Row],[POSSESIONS]]</f>
        <v>0.10451505016722407</v>
      </c>
      <c r="BK323" s="4">
        <f>_2025teamgamelogs[[#This Row],[PTS]]/_2025teamgamelogs[[#This Row],[POSSESIONS]]</f>
        <v>1.2541806020066888</v>
      </c>
      <c r="BL323" s="4">
        <f xml:space="preserve"> 100 * _2025teamgamelogs[[#This Row],[POINTS_PER_POSSESSION]]</f>
        <v>125.41806020066888</v>
      </c>
      <c r="BM323" s="4">
        <f xml:space="preserve"> _2025teamgamelogs[[#This Row],[POSSESIONS]] / (_2025teamgamelogs[[#This Row],[MIN]]/48)</f>
        <v>95.68</v>
      </c>
      <c r="BN323" s="3">
        <f>_2025teamgamelogs[[#This Row],[PTS]] / (2 * (_2025teamgamelogs[[#This Row],[FGA]] + 0.44 * _2025teamgamelogs[[#This Row],[FTA]]))</f>
        <v>0.6270903010033444</v>
      </c>
      <c r="BO323" s="4">
        <f>VLOOKUP(_2025teamgamelogs[[#This Row],[MONTH]], LEAGUE_AVERAGES!$A$2:$B$8, 2, FALSE)</f>
        <v>110.69176807777912</v>
      </c>
      <c r="BP323" s="5">
        <f>VLOOKUP(_2025teamgamelogs[[#This Row],[TEAM_NAME]], LEAGUE_AVERAGES!$A$14:$C$43, 2, FALSE)</f>
        <v>0.37692682926829268</v>
      </c>
      <c r="BQ323" s="5">
        <f>VLOOKUP(_2025teamgamelogs[[#This Row],[TEAM_NAME]], LEAGUE_AVERAGES!$A$14:$C$43, 3, FALSE)</f>
        <v>0.37741463414634141</v>
      </c>
      <c r="BR323" s="5">
        <f>VLOOKUP(_2025teamgamelogs[[#This Row],[TEAM_NAME]], LEAGUE_AVERAGES!$F$14:$H$43, 2, FALSE)</f>
        <v>0.4768536585365854</v>
      </c>
      <c r="BS323" s="5">
        <f>VLOOKUP(_2025teamgamelogs[[#This Row],[TEAM_NAME]], LEAGUE_AVERAGES!$F$14:$H$43, 3, FALSE)</f>
        <v>0.48056097560975608</v>
      </c>
      <c r="BT323" s="5">
        <f>VLOOKUP(_2025teamgamelogs[[#This Row],[TEAM_NAME]], LEAGUE_AVERAGES!$K$14:$M$43, 2, FALSE)</f>
        <v>0.59622840480117467</v>
      </c>
      <c r="BU323" s="5">
        <f>VLOOKUP(_2025teamgamelogs[[#This Row],[TEAM_NAME]], LEAGUE_AVERAGES!$K$14:$M$43, 3, FALSE)</f>
        <v>0.59682738613401276</v>
      </c>
    </row>
    <row r="324" spans="1:73" x14ac:dyDescent="0.2">
      <c r="A324" t="s">
        <v>59</v>
      </c>
      <c r="B324">
        <v>1610612742</v>
      </c>
      <c r="C324" t="s">
        <v>154</v>
      </c>
      <c r="D324" t="s">
        <v>155</v>
      </c>
      <c r="E324">
        <v>22400007</v>
      </c>
      <c r="F324" s="1">
        <v>45608</v>
      </c>
      <c r="G324" t="s">
        <v>436</v>
      </c>
      <c r="H324" t="s">
        <v>70</v>
      </c>
      <c r="I324">
        <v>48</v>
      </c>
      <c r="J324">
        <v>44</v>
      </c>
      <c r="K324">
        <v>84</v>
      </c>
      <c r="L324">
        <v>0.52400000000000002</v>
      </c>
      <c r="M324">
        <v>11</v>
      </c>
      <c r="N324">
        <v>34</v>
      </c>
      <c r="O324">
        <v>0.32400000000000001</v>
      </c>
      <c r="P324">
        <v>18</v>
      </c>
      <c r="Q324">
        <v>24</v>
      </c>
      <c r="R324">
        <v>0.75</v>
      </c>
      <c r="S324">
        <v>8</v>
      </c>
      <c r="T324">
        <v>32</v>
      </c>
      <c r="U324">
        <v>40</v>
      </c>
      <c r="V324">
        <v>26</v>
      </c>
      <c r="W324">
        <v>18</v>
      </c>
      <c r="X324">
        <v>6</v>
      </c>
      <c r="Y324">
        <v>1</v>
      </c>
      <c r="Z324">
        <v>7</v>
      </c>
      <c r="AA324">
        <v>23</v>
      </c>
      <c r="AB324">
        <v>18</v>
      </c>
      <c r="AC324">
        <v>117</v>
      </c>
      <c r="AD324">
        <v>-3</v>
      </c>
      <c r="AE324">
        <v>1</v>
      </c>
      <c r="AF324">
        <v>1231</v>
      </c>
      <c r="AG324">
        <v>1231</v>
      </c>
      <c r="AH324">
        <v>1231</v>
      </c>
      <c r="AI324">
        <v>121</v>
      </c>
      <c r="AJ324">
        <v>703</v>
      </c>
      <c r="AK324">
        <v>1815</v>
      </c>
      <c r="AL324">
        <v>363</v>
      </c>
      <c r="AM324">
        <v>1661</v>
      </c>
      <c r="AN324">
        <v>1627</v>
      </c>
      <c r="AO324">
        <v>1646</v>
      </c>
      <c r="AP324">
        <v>889</v>
      </c>
      <c r="AQ324">
        <v>791</v>
      </c>
      <c r="AR324">
        <v>1525</v>
      </c>
      <c r="AS324">
        <v>1800</v>
      </c>
      <c r="AT324">
        <v>1307</v>
      </c>
      <c r="AU324">
        <v>1715</v>
      </c>
      <c r="AV324">
        <v>1195</v>
      </c>
      <c r="AW324">
        <v>1953</v>
      </c>
      <c r="AX324">
        <v>1702</v>
      </c>
      <c r="AY324">
        <v>2304</v>
      </c>
      <c r="AZ324">
        <v>1902</v>
      </c>
      <c r="BA324">
        <v>2046</v>
      </c>
      <c r="BB324">
        <v>1204</v>
      </c>
      <c r="BC324">
        <v>960</v>
      </c>
      <c r="BD324">
        <v>1356</v>
      </c>
      <c r="BE324">
        <v>1</v>
      </c>
      <c r="BF324" t="s">
        <v>71</v>
      </c>
      <c r="BG324" t="s">
        <v>65</v>
      </c>
      <c r="BH324" t="s">
        <v>260</v>
      </c>
      <c r="BI324" s="4">
        <f xml:space="preserve"> _2025teamgamelogs[[#This Row],[FGA]] + (0.44 * _2025teamgamelogs[[#This Row],[FTA]]) + _2025teamgamelogs[[#This Row],[TOV]] - _2025teamgamelogs[[#This Row],[OREB]]</f>
        <v>104.56</v>
      </c>
      <c r="BJ324" s="3">
        <f>_2025teamgamelogs[[#This Row],[TOV]]/_2025teamgamelogs[[#This Row],[POSSESIONS]]</f>
        <v>0.17214996174445293</v>
      </c>
      <c r="BK324" s="4">
        <f>_2025teamgamelogs[[#This Row],[PTS]]/_2025teamgamelogs[[#This Row],[POSSESIONS]]</f>
        <v>1.1189747513389441</v>
      </c>
      <c r="BL324" s="4">
        <f xml:space="preserve"> 100 * _2025teamgamelogs[[#This Row],[POINTS_PER_POSSESSION]]</f>
        <v>111.8974751338944</v>
      </c>
      <c r="BM324" s="4">
        <f xml:space="preserve"> _2025teamgamelogs[[#This Row],[POSSESIONS]] / (_2025teamgamelogs[[#This Row],[MIN]]/48)</f>
        <v>104.56</v>
      </c>
      <c r="BN324" s="3">
        <f>_2025teamgamelogs[[#This Row],[PTS]] / (2 * (_2025teamgamelogs[[#This Row],[FGA]] + 0.44 * _2025teamgamelogs[[#This Row],[FTA]]))</f>
        <v>0.61865482233502533</v>
      </c>
      <c r="BO324" s="4">
        <f>VLOOKUP(_2025teamgamelogs[[#This Row],[MONTH]], LEAGUE_AVERAGES!$A$2:$B$8, 2, FALSE)</f>
        <v>110.69176807777912</v>
      </c>
      <c r="BP324" s="5">
        <f>VLOOKUP(_2025teamgamelogs[[#This Row],[TEAM_NAME]], LEAGUE_AVERAGES!$A$14:$C$43, 2, FALSE)</f>
        <v>0.362375</v>
      </c>
      <c r="BQ324" s="5">
        <f>VLOOKUP(_2025teamgamelogs[[#This Row],[TEAM_NAME]], LEAGUE_AVERAGES!$A$14:$C$43, 3, FALSE)</f>
        <v>0.36252380952380958</v>
      </c>
      <c r="BR324" s="5">
        <f>VLOOKUP(_2025teamgamelogs[[#This Row],[TEAM_NAME]], LEAGUE_AVERAGES!$F$14:$H$43, 2, FALSE)</f>
        <v>0.47777500000000001</v>
      </c>
      <c r="BS324" s="5">
        <f>VLOOKUP(_2025teamgamelogs[[#This Row],[TEAM_NAME]], LEAGUE_AVERAGES!$F$14:$H$43, 3, FALSE)</f>
        <v>0.48176190476190472</v>
      </c>
      <c r="BT324" s="5">
        <f>VLOOKUP(_2025teamgamelogs[[#This Row],[TEAM_NAME]], LEAGUE_AVERAGES!$K$14:$M$43, 2, FALSE)</f>
        <v>0.58283558931438928</v>
      </c>
      <c r="BU324" s="5">
        <f>VLOOKUP(_2025teamgamelogs[[#This Row],[TEAM_NAME]], LEAGUE_AVERAGES!$K$14:$M$43, 3, FALSE)</f>
        <v>0.5856179003364903</v>
      </c>
    </row>
    <row r="325" spans="1:73" x14ac:dyDescent="0.2">
      <c r="A325" t="s">
        <v>59</v>
      </c>
      <c r="B325">
        <v>1610612749</v>
      </c>
      <c r="C325" t="s">
        <v>113</v>
      </c>
      <c r="D325" t="s">
        <v>114</v>
      </c>
      <c r="E325">
        <v>22400005</v>
      </c>
      <c r="F325" s="1">
        <v>45608</v>
      </c>
      <c r="G325" t="s">
        <v>437</v>
      </c>
      <c r="H325" t="s">
        <v>63</v>
      </c>
      <c r="I325">
        <v>48</v>
      </c>
      <c r="J325">
        <v>38</v>
      </c>
      <c r="K325">
        <v>94</v>
      </c>
      <c r="L325">
        <v>0.40400000000000003</v>
      </c>
      <c r="M325">
        <v>16</v>
      </c>
      <c r="N325">
        <v>56</v>
      </c>
      <c r="O325">
        <v>0.28599999999999998</v>
      </c>
      <c r="P325">
        <v>7</v>
      </c>
      <c r="Q325">
        <v>12</v>
      </c>
      <c r="R325">
        <v>0.58299999999999996</v>
      </c>
      <c r="S325">
        <v>12</v>
      </c>
      <c r="T325">
        <v>35</v>
      </c>
      <c r="U325">
        <v>47</v>
      </c>
      <c r="V325">
        <v>25</v>
      </c>
      <c r="W325">
        <v>17</v>
      </c>
      <c r="X325">
        <v>16</v>
      </c>
      <c r="Y325">
        <v>9</v>
      </c>
      <c r="Z325">
        <v>6</v>
      </c>
      <c r="AA325">
        <v>18</v>
      </c>
      <c r="AB325">
        <v>11</v>
      </c>
      <c r="AC325">
        <v>99</v>
      </c>
      <c r="AD325">
        <v>14</v>
      </c>
      <c r="AE325">
        <v>1</v>
      </c>
      <c r="AF325">
        <v>1</v>
      </c>
      <c r="AG325">
        <v>1</v>
      </c>
      <c r="AH325">
        <v>1</v>
      </c>
      <c r="AI325">
        <v>121</v>
      </c>
      <c r="AJ325">
        <v>1796</v>
      </c>
      <c r="AK325">
        <v>570</v>
      </c>
      <c r="AL325">
        <v>2166</v>
      </c>
      <c r="AM325">
        <v>567</v>
      </c>
      <c r="AN325">
        <v>16</v>
      </c>
      <c r="AO325">
        <v>2019</v>
      </c>
      <c r="AP325">
        <v>2380</v>
      </c>
      <c r="AQ325">
        <v>2282</v>
      </c>
      <c r="AR325">
        <v>2382</v>
      </c>
      <c r="AS325">
        <v>848</v>
      </c>
      <c r="AT325">
        <v>769</v>
      </c>
      <c r="AU325">
        <v>705</v>
      </c>
      <c r="AV325">
        <v>1358</v>
      </c>
      <c r="AW325">
        <v>1759</v>
      </c>
      <c r="AX325">
        <v>21</v>
      </c>
      <c r="AY325">
        <v>109</v>
      </c>
      <c r="AZ325">
        <v>1573</v>
      </c>
      <c r="BA325">
        <v>1018</v>
      </c>
      <c r="BB325">
        <v>2370</v>
      </c>
      <c r="BC325">
        <v>2137</v>
      </c>
      <c r="BD325">
        <v>421</v>
      </c>
      <c r="BE325">
        <v>1</v>
      </c>
      <c r="BF325" t="s">
        <v>64</v>
      </c>
      <c r="BG325" t="s">
        <v>65</v>
      </c>
      <c r="BH325" t="s">
        <v>260</v>
      </c>
      <c r="BI325" s="4">
        <f xml:space="preserve"> _2025teamgamelogs[[#This Row],[FGA]] + (0.44 * _2025teamgamelogs[[#This Row],[FTA]]) + _2025teamgamelogs[[#This Row],[TOV]] - _2025teamgamelogs[[#This Row],[OREB]]</f>
        <v>104.28</v>
      </c>
      <c r="BJ325" s="3">
        <f>_2025teamgamelogs[[#This Row],[TOV]]/_2025teamgamelogs[[#This Row],[POSSESIONS]]</f>
        <v>0.16302263137706174</v>
      </c>
      <c r="BK325" s="4">
        <f>_2025teamgamelogs[[#This Row],[PTS]]/_2025teamgamelogs[[#This Row],[POSSESIONS]]</f>
        <v>0.94936708860759489</v>
      </c>
      <c r="BL325" s="4">
        <f xml:space="preserve"> 100 * _2025teamgamelogs[[#This Row],[POINTS_PER_POSSESSION]]</f>
        <v>94.936708860759495</v>
      </c>
      <c r="BM325" s="4">
        <f xml:space="preserve"> _2025teamgamelogs[[#This Row],[POSSESIONS]] / (_2025teamgamelogs[[#This Row],[MIN]]/48)</f>
        <v>104.28</v>
      </c>
      <c r="BN325" s="3">
        <f>_2025teamgamelogs[[#This Row],[PTS]] / (2 * (_2025teamgamelogs[[#This Row],[FGA]] + 0.44 * _2025teamgamelogs[[#This Row],[FTA]]))</f>
        <v>0.49858984689766317</v>
      </c>
      <c r="BO325" s="4">
        <f>VLOOKUP(_2025teamgamelogs[[#This Row],[MONTH]], LEAGUE_AVERAGES!$A$2:$B$8, 2, FALSE)</f>
        <v>110.69176807777912</v>
      </c>
      <c r="BP325" s="5">
        <f>VLOOKUP(_2025teamgamelogs[[#This Row],[TEAM_NAME]], LEAGUE_AVERAGES!$A$14:$C$43, 2, FALSE)</f>
        <v>0.4062926829268293</v>
      </c>
      <c r="BQ325" s="5">
        <f>VLOOKUP(_2025teamgamelogs[[#This Row],[TEAM_NAME]], LEAGUE_AVERAGES!$A$14:$C$43, 3, FALSE)</f>
        <v>0.36926829268292688</v>
      </c>
      <c r="BR325" s="5">
        <f>VLOOKUP(_2025teamgamelogs[[#This Row],[TEAM_NAME]], LEAGUE_AVERAGES!$F$14:$H$43, 2, FALSE)</f>
        <v>0.49804878048780482</v>
      </c>
      <c r="BS325" s="5">
        <f>VLOOKUP(_2025teamgamelogs[[#This Row],[TEAM_NAME]], LEAGUE_AVERAGES!$F$14:$H$43, 3, FALSE)</f>
        <v>0.47917073170731711</v>
      </c>
      <c r="BT325" s="5">
        <f>VLOOKUP(_2025teamgamelogs[[#This Row],[TEAM_NAME]], LEAGUE_AVERAGES!$K$14:$M$43, 2, FALSE)</f>
        <v>0.61475494156948829</v>
      </c>
      <c r="BU325" s="5">
        <f>VLOOKUP(_2025teamgamelogs[[#This Row],[TEAM_NAME]], LEAGUE_AVERAGES!$K$14:$M$43, 3, FALSE)</f>
        <v>0.58586037801226176</v>
      </c>
    </row>
    <row r="326" spans="1:73" x14ac:dyDescent="0.2">
      <c r="A326" t="s">
        <v>59</v>
      </c>
      <c r="B326">
        <v>1610612761</v>
      </c>
      <c r="C326" t="s">
        <v>95</v>
      </c>
      <c r="D326" t="s">
        <v>96</v>
      </c>
      <c r="E326">
        <v>22400005</v>
      </c>
      <c r="F326" s="1">
        <v>45608</v>
      </c>
      <c r="G326" t="s">
        <v>438</v>
      </c>
      <c r="H326" t="s">
        <v>70</v>
      </c>
      <c r="I326">
        <v>48</v>
      </c>
      <c r="J326">
        <v>30</v>
      </c>
      <c r="K326">
        <v>86</v>
      </c>
      <c r="L326">
        <v>0.34899999999999998</v>
      </c>
      <c r="M326">
        <v>9</v>
      </c>
      <c r="N326">
        <v>25</v>
      </c>
      <c r="O326">
        <v>0.36</v>
      </c>
      <c r="P326">
        <v>16</v>
      </c>
      <c r="Q326">
        <v>20</v>
      </c>
      <c r="R326">
        <v>0.8</v>
      </c>
      <c r="S326">
        <v>17</v>
      </c>
      <c r="T326">
        <v>37</v>
      </c>
      <c r="U326">
        <v>54</v>
      </c>
      <c r="V326">
        <v>20</v>
      </c>
      <c r="W326">
        <v>22</v>
      </c>
      <c r="X326">
        <v>11</v>
      </c>
      <c r="Y326">
        <v>6</v>
      </c>
      <c r="Z326">
        <v>9</v>
      </c>
      <c r="AA326">
        <v>11</v>
      </c>
      <c r="AB326">
        <v>18</v>
      </c>
      <c r="AC326">
        <v>85</v>
      </c>
      <c r="AD326">
        <v>-14</v>
      </c>
      <c r="AE326">
        <v>1</v>
      </c>
      <c r="AF326">
        <v>1231</v>
      </c>
      <c r="AG326">
        <v>1231</v>
      </c>
      <c r="AH326">
        <v>1231</v>
      </c>
      <c r="AI326">
        <v>121</v>
      </c>
      <c r="AJ326">
        <v>2431</v>
      </c>
      <c r="AK326">
        <v>1580</v>
      </c>
      <c r="AL326">
        <v>2429</v>
      </c>
      <c r="AM326">
        <v>2097</v>
      </c>
      <c r="AN326">
        <v>2375</v>
      </c>
      <c r="AO326">
        <v>1210</v>
      </c>
      <c r="AP326">
        <v>1228</v>
      </c>
      <c r="AQ326">
        <v>1301</v>
      </c>
      <c r="AR326">
        <v>1029</v>
      </c>
      <c r="AS326">
        <v>160</v>
      </c>
      <c r="AT326">
        <v>489</v>
      </c>
      <c r="AU326">
        <v>165</v>
      </c>
      <c r="AV326">
        <v>2163</v>
      </c>
      <c r="AW326">
        <v>2345</v>
      </c>
      <c r="AX326">
        <v>346</v>
      </c>
      <c r="AY326">
        <v>560</v>
      </c>
      <c r="AZ326">
        <v>2275</v>
      </c>
      <c r="BA326">
        <v>52</v>
      </c>
      <c r="BB326">
        <v>1204</v>
      </c>
      <c r="BC326">
        <v>2439</v>
      </c>
      <c r="BD326">
        <v>1995</v>
      </c>
      <c r="BE326">
        <v>1</v>
      </c>
      <c r="BF326" t="s">
        <v>71</v>
      </c>
      <c r="BG326" t="s">
        <v>65</v>
      </c>
      <c r="BH326" t="s">
        <v>260</v>
      </c>
      <c r="BI326" s="4">
        <f xml:space="preserve"> _2025teamgamelogs[[#This Row],[FGA]] + (0.44 * _2025teamgamelogs[[#This Row],[FTA]]) + _2025teamgamelogs[[#This Row],[TOV]] - _2025teamgamelogs[[#This Row],[OREB]]</f>
        <v>99.8</v>
      </c>
      <c r="BJ326" s="3">
        <f>_2025teamgamelogs[[#This Row],[TOV]]/_2025teamgamelogs[[#This Row],[POSSESIONS]]</f>
        <v>0.22044088176352705</v>
      </c>
      <c r="BK326" s="4">
        <f>_2025teamgamelogs[[#This Row],[PTS]]/_2025teamgamelogs[[#This Row],[POSSESIONS]]</f>
        <v>0.85170340681362733</v>
      </c>
      <c r="BL326" s="4">
        <f xml:space="preserve"> 100 * _2025teamgamelogs[[#This Row],[POINTS_PER_POSSESSION]]</f>
        <v>85.170340681362731</v>
      </c>
      <c r="BM326" s="4">
        <f xml:space="preserve"> _2025teamgamelogs[[#This Row],[POSSESIONS]] / (_2025teamgamelogs[[#This Row],[MIN]]/48)</f>
        <v>99.8</v>
      </c>
      <c r="BN326" s="3">
        <f>_2025teamgamelogs[[#This Row],[PTS]] / (2 * (_2025teamgamelogs[[#This Row],[FGA]] + 0.44 * _2025teamgamelogs[[#This Row],[FTA]]))</f>
        <v>0.44831223628691985</v>
      </c>
      <c r="BO326" s="4">
        <f>VLOOKUP(_2025teamgamelogs[[#This Row],[MONTH]], LEAGUE_AVERAGES!$A$2:$B$8, 2, FALSE)</f>
        <v>110.69176807777912</v>
      </c>
      <c r="BP326" s="5">
        <f>VLOOKUP(_2025teamgamelogs[[#This Row],[TEAM_NAME]], LEAGUE_AVERAGES!$A$14:$C$43, 2, FALSE)</f>
        <v>0.35443902439024388</v>
      </c>
      <c r="BQ326" s="5">
        <f>VLOOKUP(_2025teamgamelogs[[#This Row],[TEAM_NAME]], LEAGUE_AVERAGES!$A$14:$C$43, 3, FALSE)</f>
        <v>0.34512195121951217</v>
      </c>
      <c r="BR326" s="5">
        <f>VLOOKUP(_2025teamgamelogs[[#This Row],[TEAM_NAME]], LEAGUE_AVERAGES!$F$14:$H$43, 2, FALSE)</f>
        <v>0.46104878048780484</v>
      </c>
      <c r="BS326" s="5">
        <f>VLOOKUP(_2025teamgamelogs[[#This Row],[TEAM_NAME]], LEAGUE_AVERAGES!$F$14:$H$43, 3, FALSE)</f>
        <v>0.45834146341463411</v>
      </c>
      <c r="BT326" s="5">
        <f>VLOOKUP(_2025teamgamelogs[[#This Row],[TEAM_NAME]], LEAGUE_AVERAGES!$K$14:$M$43, 2, FALSE)</f>
        <v>0.55942918094792793</v>
      </c>
      <c r="BU326" s="5">
        <f>VLOOKUP(_2025teamgamelogs[[#This Row],[TEAM_NAME]], LEAGUE_AVERAGES!$K$14:$M$43, 3, FALSE)</f>
        <v>0.54979583097447959</v>
      </c>
    </row>
    <row r="327" spans="1:73" x14ac:dyDescent="0.2">
      <c r="A327" t="s">
        <v>59</v>
      </c>
      <c r="B327">
        <v>1610612757</v>
      </c>
      <c r="C327" t="s">
        <v>116</v>
      </c>
      <c r="D327" t="s">
        <v>117</v>
      </c>
      <c r="E327">
        <v>22400008</v>
      </c>
      <c r="F327" s="1">
        <v>45608</v>
      </c>
      <c r="G327" t="s">
        <v>439</v>
      </c>
      <c r="H327" t="s">
        <v>63</v>
      </c>
      <c r="I327">
        <v>48</v>
      </c>
      <c r="J327">
        <v>43</v>
      </c>
      <c r="K327">
        <v>84</v>
      </c>
      <c r="L327">
        <v>0.51200000000000001</v>
      </c>
      <c r="M327">
        <v>18</v>
      </c>
      <c r="N327">
        <v>32</v>
      </c>
      <c r="O327">
        <v>0.56299999999999994</v>
      </c>
      <c r="P327">
        <v>18</v>
      </c>
      <c r="Q327">
        <v>20</v>
      </c>
      <c r="R327">
        <v>0.9</v>
      </c>
      <c r="S327">
        <v>11</v>
      </c>
      <c r="T327">
        <v>28</v>
      </c>
      <c r="U327">
        <v>39</v>
      </c>
      <c r="V327">
        <v>30</v>
      </c>
      <c r="W327">
        <v>20</v>
      </c>
      <c r="X327">
        <v>14</v>
      </c>
      <c r="Y327">
        <v>7</v>
      </c>
      <c r="Z327">
        <v>4</v>
      </c>
      <c r="AA327">
        <v>23</v>
      </c>
      <c r="AB327">
        <v>22</v>
      </c>
      <c r="AC327">
        <v>122</v>
      </c>
      <c r="AD327">
        <v>14</v>
      </c>
      <c r="AE327">
        <v>1</v>
      </c>
      <c r="AF327">
        <v>1</v>
      </c>
      <c r="AG327">
        <v>1</v>
      </c>
      <c r="AH327">
        <v>1</v>
      </c>
      <c r="AI327">
        <v>121</v>
      </c>
      <c r="AJ327">
        <v>866</v>
      </c>
      <c r="AK327">
        <v>1815</v>
      </c>
      <c r="AL327">
        <v>510</v>
      </c>
      <c r="AM327">
        <v>288</v>
      </c>
      <c r="AN327">
        <v>1863</v>
      </c>
      <c r="AO327">
        <v>19</v>
      </c>
      <c r="AP327">
        <v>889</v>
      </c>
      <c r="AQ327">
        <v>1301</v>
      </c>
      <c r="AR327">
        <v>246</v>
      </c>
      <c r="AS327">
        <v>1051</v>
      </c>
      <c r="AT327">
        <v>1951</v>
      </c>
      <c r="AU327">
        <v>1833</v>
      </c>
      <c r="AV327">
        <v>541</v>
      </c>
      <c r="AW327">
        <v>2199</v>
      </c>
      <c r="AX327">
        <v>81</v>
      </c>
      <c r="AY327">
        <v>346</v>
      </c>
      <c r="AZ327">
        <v>750</v>
      </c>
      <c r="BA327">
        <v>2046</v>
      </c>
      <c r="BB327">
        <v>416</v>
      </c>
      <c r="BC327">
        <v>609</v>
      </c>
      <c r="BD327">
        <v>421</v>
      </c>
      <c r="BE327">
        <v>1</v>
      </c>
      <c r="BF327" t="s">
        <v>64</v>
      </c>
      <c r="BG327" t="s">
        <v>65</v>
      </c>
      <c r="BH327" t="s">
        <v>260</v>
      </c>
      <c r="BI327" s="4">
        <f xml:space="preserve"> _2025teamgamelogs[[#This Row],[FGA]] + (0.44 * _2025teamgamelogs[[#This Row],[FTA]]) + _2025teamgamelogs[[#This Row],[TOV]] - _2025teamgamelogs[[#This Row],[OREB]]</f>
        <v>101.8</v>
      </c>
      <c r="BJ327" s="3">
        <f>_2025teamgamelogs[[#This Row],[TOV]]/_2025teamgamelogs[[#This Row],[POSSESIONS]]</f>
        <v>0.19646365422396858</v>
      </c>
      <c r="BK327" s="4">
        <f>_2025teamgamelogs[[#This Row],[PTS]]/_2025teamgamelogs[[#This Row],[POSSESIONS]]</f>
        <v>1.1984282907662083</v>
      </c>
      <c r="BL327" s="4">
        <f xml:space="preserve"> 100 * _2025teamgamelogs[[#This Row],[POINTS_PER_POSSESSION]]</f>
        <v>119.84282907662083</v>
      </c>
      <c r="BM327" s="4">
        <f xml:space="preserve"> _2025teamgamelogs[[#This Row],[POSSESIONS]] / (_2025teamgamelogs[[#This Row],[MIN]]/48)</f>
        <v>101.8</v>
      </c>
      <c r="BN327" s="3">
        <f>_2025teamgamelogs[[#This Row],[PTS]] / (2 * (_2025teamgamelogs[[#This Row],[FGA]] + 0.44 * _2025teamgamelogs[[#This Row],[FTA]]))</f>
        <v>0.65732758620689657</v>
      </c>
      <c r="BO327" s="4">
        <f>VLOOKUP(_2025teamgamelogs[[#This Row],[MONTH]], LEAGUE_AVERAGES!$A$2:$B$8, 2, FALSE)</f>
        <v>110.69176807777912</v>
      </c>
      <c r="BP327" s="5">
        <f>VLOOKUP(_2025teamgamelogs[[#This Row],[TEAM_NAME]], LEAGUE_AVERAGES!$A$14:$C$43, 2, FALSE)</f>
        <v>0.3617317073170731</v>
      </c>
      <c r="BQ327" s="5">
        <f>VLOOKUP(_2025teamgamelogs[[#This Row],[TEAM_NAME]], LEAGUE_AVERAGES!$A$14:$C$43, 3, FALSE)</f>
        <v>0.32368292682926825</v>
      </c>
      <c r="BR327" s="5">
        <f>VLOOKUP(_2025teamgamelogs[[#This Row],[TEAM_NAME]], LEAGUE_AVERAGES!$F$14:$H$43, 2, FALSE)</f>
        <v>0.4560243902439024</v>
      </c>
      <c r="BS327" s="5">
        <f>VLOOKUP(_2025teamgamelogs[[#This Row],[TEAM_NAME]], LEAGUE_AVERAGES!$F$14:$H$43, 3, FALSE)</f>
        <v>0.4473414634146341</v>
      </c>
      <c r="BT327" s="5">
        <f>VLOOKUP(_2025teamgamelogs[[#This Row],[TEAM_NAME]], LEAGUE_AVERAGES!$K$14:$M$43, 2, FALSE)</f>
        <v>0.56794360073860606</v>
      </c>
      <c r="BU327" s="5">
        <f>VLOOKUP(_2025teamgamelogs[[#This Row],[TEAM_NAME]], LEAGUE_AVERAGES!$K$14:$M$43, 3, FALSE)</f>
        <v>0.54561285519601899</v>
      </c>
    </row>
    <row r="328" spans="1:73" x14ac:dyDescent="0.2">
      <c r="A328" t="s">
        <v>59</v>
      </c>
      <c r="B328">
        <v>1610612765</v>
      </c>
      <c r="C328" t="s">
        <v>107</v>
      </c>
      <c r="D328" t="s">
        <v>108</v>
      </c>
      <c r="E328">
        <v>22400002</v>
      </c>
      <c r="F328" s="1">
        <v>45608</v>
      </c>
      <c r="G328" t="s">
        <v>440</v>
      </c>
      <c r="H328" t="s">
        <v>63</v>
      </c>
      <c r="I328">
        <v>53</v>
      </c>
      <c r="J328">
        <v>43</v>
      </c>
      <c r="K328">
        <v>92</v>
      </c>
      <c r="L328">
        <v>0.46700000000000003</v>
      </c>
      <c r="M328">
        <v>13</v>
      </c>
      <c r="N328">
        <v>36</v>
      </c>
      <c r="O328">
        <v>0.36099999999999999</v>
      </c>
      <c r="P328">
        <v>24</v>
      </c>
      <c r="Q328">
        <v>28</v>
      </c>
      <c r="R328">
        <v>0.85699999999999998</v>
      </c>
      <c r="S328">
        <v>15</v>
      </c>
      <c r="T328">
        <v>41</v>
      </c>
      <c r="U328">
        <v>56</v>
      </c>
      <c r="V328">
        <v>32</v>
      </c>
      <c r="W328">
        <v>19</v>
      </c>
      <c r="X328">
        <v>4</v>
      </c>
      <c r="Y328">
        <v>4</v>
      </c>
      <c r="Z328">
        <v>3</v>
      </c>
      <c r="AA328">
        <v>19</v>
      </c>
      <c r="AB328">
        <v>22</v>
      </c>
      <c r="AC328">
        <v>123</v>
      </c>
      <c r="AD328">
        <v>2</v>
      </c>
      <c r="AE328">
        <v>1</v>
      </c>
      <c r="AF328">
        <v>1</v>
      </c>
      <c r="AG328">
        <v>1</v>
      </c>
      <c r="AH328">
        <v>1</v>
      </c>
      <c r="AI328">
        <v>9</v>
      </c>
      <c r="AJ328">
        <v>866</v>
      </c>
      <c r="AK328">
        <v>768</v>
      </c>
      <c r="AL328">
        <v>1235</v>
      </c>
      <c r="AM328">
        <v>1171</v>
      </c>
      <c r="AN328">
        <v>1366</v>
      </c>
      <c r="AO328">
        <v>1193</v>
      </c>
      <c r="AP328">
        <v>238</v>
      </c>
      <c r="AQ328">
        <v>377</v>
      </c>
      <c r="AR328">
        <v>515</v>
      </c>
      <c r="AS328">
        <v>332</v>
      </c>
      <c r="AT328">
        <v>148</v>
      </c>
      <c r="AU328">
        <v>99</v>
      </c>
      <c r="AV328">
        <v>322</v>
      </c>
      <c r="AW328">
        <v>2098</v>
      </c>
      <c r="AX328">
        <v>2190</v>
      </c>
      <c r="AY328">
        <v>1274</v>
      </c>
      <c r="AZ328">
        <v>384</v>
      </c>
      <c r="BA328">
        <v>1258</v>
      </c>
      <c r="BB328">
        <v>416</v>
      </c>
      <c r="BC328">
        <v>549</v>
      </c>
      <c r="BD328">
        <v>1106</v>
      </c>
      <c r="BE328">
        <v>1</v>
      </c>
      <c r="BF328" t="s">
        <v>64</v>
      </c>
      <c r="BG328" t="s">
        <v>65</v>
      </c>
      <c r="BH328" t="s">
        <v>260</v>
      </c>
      <c r="BI328" s="4">
        <f xml:space="preserve"> _2025teamgamelogs[[#This Row],[FGA]] + (0.44 * _2025teamgamelogs[[#This Row],[FTA]]) + _2025teamgamelogs[[#This Row],[TOV]] - _2025teamgamelogs[[#This Row],[OREB]]</f>
        <v>108.32</v>
      </c>
      <c r="BJ328" s="3">
        <f>_2025teamgamelogs[[#This Row],[TOV]]/_2025teamgamelogs[[#This Row],[POSSESIONS]]</f>
        <v>0.17540620384047267</v>
      </c>
      <c r="BK328" s="4">
        <f>_2025teamgamelogs[[#This Row],[PTS]]/_2025teamgamelogs[[#This Row],[POSSESIONS]]</f>
        <v>1.1355243722304285</v>
      </c>
      <c r="BL328" s="4">
        <f xml:space="preserve"> 100 * _2025teamgamelogs[[#This Row],[POINTS_PER_POSSESSION]]</f>
        <v>113.55243722304284</v>
      </c>
      <c r="BM328" s="4">
        <f xml:space="preserve"> _2025teamgamelogs[[#This Row],[POSSESIONS]] / (_2025teamgamelogs[[#This Row],[MIN]]/48)</f>
        <v>98.101132075471682</v>
      </c>
      <c r="BN328" s="3">
        <f>_2025teamgamelogs[[#This Row],[PTS]] / (2 * (_2025teamgamelogs[[#This Row],[FGA]] + 0.44 * _2025teamgamelogs[[#This Row],[FTA]]))</f>
        <v>0.58953220858895705</v>
      </c>
      <c r="BO328" s="4">
        <f>VLOOKUP(_2025teamgamelogs[[#This Row],[MONTH]], LEAGUE_AVERAGES!$A$2:$B$8, 2, FALSE)</f>
        <v>110.69176807777912</v>
      </c>
      <c r="BP328" s="5">
        <f>VLOOKUP(_2025teamgamelogs[[#This Row],[TEAM_NAME]], LEAGUE_AVERAGES!$A$14:$C$43, 2, FALSE)</f>
        <v>0.3560731707317073</v>
      </c>
      <c r="BQ328" s="5">
        <f>VLOOKUP(_2025teamgamelogs[[#This Row],[TEAM_NAME]], LEAGUE_AVERAGES!$A$14:$C$43, 3, FALSE)</f>
        <v>0.3687804878048781</v>
      </c>
      <c r="BR328" s="5">
        <f>VLOOKUP(_2025teamgamelogs[[#This Row],[TEAM_NAME]], LEAGUE_AVERAGES!$F$14:$H$43, 2, FALSE)</f>
        <v>0.47321951219512204</v>
      </c>
      <c r="BS328" s="5">
        <f>VLOOKUP(_2025teamgamelogs[[#This Row],[TEAM_NAME]], LEAGUE_AVERAGES!$F$14:$H$43, 3, FALSE)</f>
        <v>0.48104878048780486</v>
      </c>
      <c r="BT328" s="5">
        <f>VLOOKUP(_2025teamgamelogs[[#This Row],[TEAM_NAME]], LEAGUE_AVERAGES!$K$14:$M$43, 2, FALSE)</f>
        <v>0.57634444021190001</v>
      </c>
      <c r="BU328" s="5">
        <f>VLOOKUP(_2025teamgamelogs[[#This Row],[TEAM_NAME]], LEAGUE_AVERAGES!$K$14:$M$43, 3, FALSE)</f>
        <v>0.58621097107374254</v>
      </c>
    </row>
    <row r="329" spans="1:73" x14ac:dyDescent="0.2">
      <c r="A329" t="s">
        <v>59</v>
      </c>
      <c r="B329">
        <v>1610612750</v>
      </c>
      <c r="C329" t="s">
        <v>8</v>
      </c>
      <c r="D329" t="s">
        <v>72</v>
      </c>
      <c r="E329">
        <v>22400008</v>
      </c>
      <c r="F329" s="1">
        <v>45608</v>
      </c>
      <c r="G329" t="s">
        <v>441</v>
      </c>
      <c r="H329" t="s">
        <v>70</v>
      </c>
      <c r="I329">
        <v>48</v>
      </c>
      <c r="J329">
        <v>37</v>
      </c>
      <c r="K329">
        <v>73</v>
      </c>
      <c r="L329">
        <v>0.50700000000000001</v>
      </c>
      <c r="M329">
        <v>13</v>
      </c>
      <c r="N329">
        <v>35</v>
      </c>
      <c r="O329">
        <v>0.371</v>
      </c>
      <c r="P329">
        <v>21</v>
      </c>
      <c r="Q329">
        <v>23</v>
      </c>
      <c r="R329">
        <v>0.91300000000000003</v>
      </c>
      <c r="S329">
        <v>4</v>
      </c>
      <c r="T329">
        <v>28</v>
      </c>
      <c r="U329">
        <v>32</v>
      </c>
      <c r="V329">
        <v>22</v>
      </c>
      <c r="W329">
        <v>23</v>
      </c>
      <c r="X329">
        <v>13</v>
      </c>
      <c r="Y329">
        <v>4</v>
      </c>
      <c r="Z329">
        <v>7</v>
      </c>
      <c r="AA329">
        <v>22</v>
      </c>
      <c r="AB329">
        <v>23</v>
      </c>
      <c r="AC329">
        <v>108</v>
      </c>
      <c r="AD329">
        <v>-14</v>
      </c>
      <c r="AE329">
        <v>1</v>
      </c>
      <c r="AF329">
        <v>1231</v>
      </c>
      <c r="AG329">
        <v>1231</v>
      </c>
      <c r="AH329">
        <v>1231</v>
      </c>
      <c r="AI329">
        <v>121</v>
      </c>
      <c r="AJ329">
        <v>1946</v>
      </c>
      <c r="AK329">
        <v>2432</v>
      </c>
      <c r="AL329">
        <v>573</v>
      </c>
      <c r="AM329">
        <v>1171</v>
      </c>
      <c r="AN329">
        <v>1495</v>
      </c>
      <c r="AO329">
        <v>1077</v>
      </c>
      <c r="AP329">
        <v>506</v>
      </c>
      <c r="AQ329">
        <v>899</v>
      </c>
      <c r="AR329">
        <v>199</v>
      </c>
      <c r="AS329">
        <v>2385</v>
      </c>
      <c r="AT329">
        <v>1951</v>
      </c>
      <c r="AU329">
        <v>2378</v>
      </c>
      <c r="AV329">
        <v>1909</v>
      </c>
      <c r="AW329">
        <v>2394</v>
      </c>
      <c r="AX329">
        <v>137</v>
      </c>
      <c r="AY329">
        <v>1274</v>
      </c>
      <c r="AZ329">
        <v>1902</v>
      </c>
      <c r="BA329">
        <v>1887</v>
      </c>
      <c r="BB329">
        <v>300</v>
      </c>
      <c r="BC329">
        <v>1616</v>
      </c>
      <c r="BD329">
        <v>1995</v>
      </c>
      <c r="BE329">
        <v>1</v>
      </c>
      <c r="BF329" t="s">
        <v>71</v>
      </c>
      <c r="BG329" t="s">
        <v>65</v>
      </c>
      <c r="BH329" t="s">
        <v>260</v>
      </c>
      <c r="BI329" s="4">
        <f xml:space="preserve"> _2025teamgamelogs[[#This Row],[FGA]] + (0.44 * _2025teamgamelogs[[#This Row],[FTA]]) + _2025teamgamelogs[[#This Row],[TOV]] - _2025teamgamelogs[[#This Row],[OREB]]</f>
        <v>102.12</v>
      </c>
      <c r="BJ329" s="3">
        <f>_2025teamgamelogs[[#This Row],[TOV]]/_2025teamgamelogs[[#This Row],[POSSESIONS]]</f>
        <v>0.22522522522522523</v>
      </c>
      <c r="BK329" s="4">
        <f>_2025teamgamelogs[[#This Row],[PTS]]/_2025teamgamelogs[[#This Row],[POSSESIONS]]</f>
        <v>1.0575793184488835</v>
      </c>
      <c r="BL329" s="4">
        <f xml:space="preserve"> 100 * _2025teamgamelogs[[#This Row],[POINTS_PER_POSSESSION]]</f>
        <v>105.75793184488835</v>
      </c>
      <c r="BM329" s="4">
        <f xml:space="preserve"> _2025teamgamelogs[[#This Row],[POSSESIONS]] / (_2025teamgamelogs[[#This Row],[MIN]]/48)</f>
        <v>102.12</v>
      </c>
      <c r="BN329" s="3">
        <f>_2025teamgamelogs[[#This Row],[PTS]] / (2 * (_2025teamgamelogs[[#This Row],[FGA]] + 0.44 * _2025teamgamelogs[[#This Row],[FTA]]))</f>
        <v>0.64966313763233874</v>
      </c>
      <c r="BO329" s="4">
        <f>VLOOKUP(_2025teamgamelogs[[#This Row],[MONTH]], LEAGUE_AVERAGES!$A$2:$B$8, 2, FALSE)</f>
        <v>110.69176807777912</v>
      </c>
      <c r="BP329" s="5">
        <f>VLOOKUP(_2025teamgamelogs[[#This Row],[TEAM_NAME]], LEAGUE_AVERAGES!$A$14:$C$43, 2, FALSE)</f>
        <v>0.38256097560975622</v>
      </c>
      <c r="BQ329" s="5">
        <f>VLOOKUP(_2025teamgamelogs[[#This Row],[TEAM_NAME]], LEAGUE_AVERAGES!$A$14:$C$43, 3, FALSE)</f>
        <v>0.37156097560975615</v>
      </c>
      <c r="BR329" s="5">
        <f>VLOOKUP(_2025teamgamelogs[[#This Row],[TEAM_NAME]], LEAGUE_AVERAGES!$F$14:$H$43, 2, FALSE)</f>
        <v>0.47402439024390242</v>
      </c>
      <c r="BS329" s="5">
        <f>VLOOKUP(_2025teamgamelogs[[#This Row],[TEAM_NAME]], LEAGUE_AVERAGES!$F$14:$H$43, 3, FALSE)</f>
        <v>0.46580487804878057</v>
      </c>
      <c r="BT329" s="5">
        <f>VLOOKUP(_2025teamgamelogs[[#This Row],[TEAM_NAME]], LEAGUE_AVERAGES!$K$14:$M$43, 2, FALSE)</f>
        <v>0.59446350940954662</v>
      </c>
      <c r="BU329" s="5">
        <f>VLOOKUP(_2025teamgamelogs[[#This Row],[TEAM_NAME]], LEAGUE_AVERAGES!$K$14:$M$43, 3, FALSE)</f>
        <v>0.58583417827298701</v>
      </c>
    </row>
    <row r="330" spans="1:73" x14ac:dyDescent="0.2">
      <c r="A330" t="s">
        <v>59</v>
      </c>
      <c r="B330">
        <v>1610612747</v>
      </c>
      <c r="C330" t="s">
        <v>60</v>
      </c>
      <c r="D330" t="s">
        <v>61</v>
      </c>
      <c r="E330">
        <v>22400225</v>
      </c>
      <c r="F330" s="1">
        <v>45609</v>
      </c>
      <c r="G330" t="s">
        <v>442</v>
      </c>
      <c r="H330" t="s">
        <v>63</v>
      </c>
      <c r="I330">
        <v>48</v>
      </c>
      <c r="J330">
        <v>43</v>
      </c>
      <c r="K330">
        <v>85</v>
      </c>
      <c r="L330">
        <v>0.50600000000000001</v>
      </c>
      <c r="M330">
        <v>20</v>
      </c>
      <c r="N330">
        <v>41</v>
      </c>
      <c r="O330">
        <v>0.48799999999999999</v>
      </c>
      <c r="P330">
        <v>22</v>
      </c>
      <c r="Q330">
        <v>32</v>
      </c>
      <c r="R330">
        <v>0.68799999999999994</v>
      </c>
      <c r="S330">
        <v>7</v>
      </c>
      <c r="T330">
        <v>35</v>
      </c>
      <c r="U330">
        <v>42</v>
      </c>
      <c r="V330">
        <v>31</v>
      </c>
      <c r="W330">
        <v>18</v>
      </c>
      <c r="X330">
        <v>7</v>
      </c>
      <c r="Y330">
        <v>5</v>
      </c>
      <c r="Z330">
        <v>6</v>
      </c>
      <c r="AA330">
        <v>22</v>
      </c>
      <c r="AB330">
        <v>25</v>
      </c>
      <c r="AC330">
        <v>128</v>
      </c>
      <c r="AD330">
        <v>5</v>
      </c>
      <c r="AE330">
        <v>1</v>
      </c>
      <c r="AF330">
        <v>1</v>
      </c>
      <c r="AG330">
        <v>1</v>
      </c>
      <c r="AH330">
        <v>1</v>
      </c>
      <c r="AI330">
        <v>121</v>
      </c>
      <c r="AJ330">
        <v>866</v>
      </c>
      <c r="AK330">
        <v>1709</v>
      </c>
      <c r="AL330">
        <v>601</v>
      </c>
      <c r="AM330">
        <v>114</v>
      </c>
      <c r="AN330">
        <v>681</v>
      </c>
      <c r="AO330">
        <v>138</v>
      </c>
      <c r="AP330">
        <v>406</v>
      </c>
      <c r="AQ330">
        <v>163</v>
      </c>
      <c r="AR330">
        <v>2020</v>
      </c>
      <c r="AS330">
        <v>2024</v>
      </c>
      <c r="AT330">
        <v>769</v>
      </c>
      <c r="AU330">
        <v>1443</v>
      </c>
      <c r="AV330">
        <v>426</v>
      </c>
      <c r="AW330">
        <v>1953</v>
      </c>
      <c r="AX330">
        <v>1360</v>
      </c>
      <c r="AY330">
        <v>889</v>
      </c>
      <c r="AZ330">
        <v>1573</v>
      </c>
      <c r="BA330">
        <v>1887</v>
      </c>
      <c r="BB330">
        <v>143</v>
      </c>
      <c r="BC330">
        <v>299</v>
      </c>
      <c r="BD330">
        <v>922</v>
      </c>
      <c r="BE330">
        <v>1</v>
      </c>
      <c r="BF330" t="s">
        <v>64</v>
      </c>
      <c r="BG330" t="s">
        <v>65</v>
      </c>
      <c r="BH330" t="s">
        <v>260</v>
      </c>
      <c r="BI330" s="4">
        <f xml:space="preserve"> _2025teamgamelogs[[#This Row],[FGA]] + (0.44 * _2025teamgamelogs[[#This Row],[FTA]]) + _2025teamgamelogs[[#This Row],[TOV]] - _2025teamgamelogs[[#This Row],[OREB]]</f>
        <v>110.08</v>
      </c>
      <c r="BJ330" s="3">
        <f>_2025teamgamelogs[[#This Row],[TOV]]/_2025teamgamelogs[[#This Row],[POSSESIONS]]</f>
        <v>0.16351744186046513</v>
      </c>
      <c r="BK330" s="4">
        <f>_2025teamgamelogs[[#This Row],[PTS]]/_2025teamgamelogs[[#This Row],[POSSESIONS]]</f>
        <v>1.1627906976744187</v>
      </c>
      <c r="BL330" s="4">
        <f xml:space="preserve"> 100 * _2025teamgamelogs[[#This Row],[POINTS_PER_POSSESSION]]</f>
        <v>116.27906976744187</v>
      </c>
      <c r="BM330" s="4">
        <f xml:space="preserve"> _2025teamgamelogs[[#This Row],[POSSESIONS]] / (_2025teamgamelogs[[#This Row],[MIN]]/48)</f>
        <v>110.08</v>
      </c>
      <c r="BN330" s="3">
        <f>_2025teamgamelogs[[#This Row],[PTS]] / (2 * (_2025teamgamelogs[[#This Row],[FGA]] + 0.44 * _2025teamgamelogs[[#This Row],[FTA]]))</f>
        <v>0.6459426725878078</v>
      </c>
      <c r="BO330" s="4">
        <f>VLOOKUP(_2025teamgamelogs[[#This Row],[MONTH]], LEAGUE_AVERAGES!$A$2:$B$8, 2, FALSE)</f>
        <v>110.69176807777912</v>
      </c>
      <c r="BP330" s="5">
        <f>VLOOKUP(_2025teamgamelogs[[#This Row],[TEAM_NAME]], LEAGUE_AVERAGES!$A$14:$C$43, 2, FALSE)</f>
        <v>0.37419512195121946</v>
      </c>
      <c r="BQ330" s="5">
        <f>VLOOKUP(_2025teamgamelogs[[#This Row],[TEAM_NAME]], LEAGUE_AVERAGES!$A$14:$C$43, 3, FALSE)</f>
        <v>0.35536585365853657</v>
      </c>
      <c r="BR330" s="5">
        <f>VLOOKUP(_2025teamgamelogs[[#This Row],[TEAM_NAME]], LEAGUE_AVERAGES!$F$14:$H$43, 2, FALSE)</f>
        <v>0.48560975609756091</v>
      </c>
      <c r="BS330" s="5">
        <f>VLOOKUP(_2025teamgamelogs[[#This Row],[TEAM_NAME]], LEAGUE_AVERAGES!$F$14:$H$43, 3, FALSE)</f>
        <v>0.47373170731707315</v>
      </c>
      <c r="BT330" s="5">
        <f>VLOOKUP(_2025teamgamelogs[[#This Row],[TEAM_NAME]], LEAGUE_AVERAGES!$K$14:$M$43, 2, FALSE)</f>
        <v>0.60200661119778875</v>
      </c>
      <c r="BU330" s="5">
        <f>VLOOKUP(_2025teamgamelogs[[#This Row],[TEAM_NAME]], LEAGUE_AVERAGES!$K$14:$M$43, 3, FALSE)</f>
        <v>0.58416138772693449</v>
      </c>
    </row>
    <row r="331" spans="1:73" x14ac:dyDescent="0.2">
      <c r="A331" t="s">
        <v>59</v>
      </c>
      <c r="B331">
        <v>1610612741</v>
      </c>
      <c r="C331" t="s">
        <v>86</v>
      </c>
      <c r="D331" t="s">
        <v>87</v>
      </c>
      <c r="E331">
        <v>22400219</v>
      </c>
      <c r="F331" s="1">
        <v>45609</v>
      </c>
      <c r="G331" t="s">
        <v>443</v>
      </c>
      <c r="H331" t="s">
        <v>63</v>
      </c>
      <c r="I331">
        <v>48</v>
      </c>
      <c r="J331">
        <v>44</v>
      </c>
      <c r="K331">
        <v>82</v>
      </c>
      <c r="L331">
        <v>0.53700000000000003</v>
      </c>
      <c r="M331">
        <v>14</v>
      </c>
      <c r="N331">
        <v>36</v>
      </c>
      <c r="O331">
        <v>0.38900000000000001</v>
      </c>
      <c r="P331">
        <v>22</v>
      </c>
      <c r="Q331">
        <v>27</v>
      </c>
      <c r="R331">
        <v>0.81499999999999995</v>
      </c>
      <c r="S331">
        <v>7</v>
      </c>
      <c r="T331">
        <v>33</v>
      </c>
      <c r="U331">
        <v>40</v>
      </c>
      <c r="V331">
        <v>31</v>
      </c>
      <c r="W331">
        <v>18</v>
      </c>
      <c r="X331">
        <v>10</v>
      </c>
      <c r="Y331">
        <v>6</v>
      </c>
      <c r="Z331">
        <v>3</v>
      </c>
      <c r="AA331">
        <v>17</v>
      </c>
      <c r="AB331">
        <v>17</v>
      </c>
      <c r="AC331">
        <v>124</v>
      </c>
      <c r="AD331">
        <v>1</v>
      </c>
      <c r="AE331">
        <v>1</v>
      </c>
      <c r="AF331">
        <v>1</v>
      </c>
      <c r="AG331">
        <v>1</v>
      </c>
      <c r="AH331">
        <v>1</v>
      </c>
      <c r="AI331">
        <v>121</v>
      </c>
      <c r="AJ331">
        <v>703</v>
      </c>
      <c r="AK331">
        <v>2022</v>
      </c>
      <c r="AL331">
        <v>250</v>
      </c>
      <c r="AM331">
        <v>934</v>
      </c>
      <c r="AN331">
        <v>1366</v>
      </c>
      <c r="AO331">
        <v>865</v>
      </c>
      <c r="AP331">
        <v>406</v>
      </c>
      <c r="AQ331">
        <v>471</v>
      </c>
      <c r="AR331">
        <v>908</v>
      </c>
      <c r="AS331">
        <v>2024</v>
      </c>
      <c r="AT331">
        <v>1131</v>
      </c>
      <c r="AU331">
        <v>1715</v>
      </c>
      <c r="AV331">
        <v>426</v>
      </c>
      <c r="AW331">
        <v>1953</v>
      </c>
      <c r="AX331">
        <v>539</v>
      </c>
      <c r="AY331">
        <v>560</v>
      </c>
      <c r="AZ331">
        <v>384</v>
      </c>
      <c r="BA331">
        <v>792</v>
      </c>
      <c r="BB331">
        <v>1444</v>
      </c>
      <c r="BC331">
        <v>497</v>
      </c>
      <c r="BD331">
        <v>1176</v>
      </c>
      <c r="BE331">
        <v>1</v>
      </c>
      <c r="BF331" t="s">
        <v>71</v>
      </c>
      <c r="BG331" t="s">
        <v>65</v>
      </c>
      <c r="BH331" t="s">
        <v>260</v>
      </c>
      <c r="BI331" s="4">
        <f xml:space="preserve"> _2025teamgamelogs[[#This Row],[FGA]] + (0.44 * _2025teamgamelogs[[#This Row],[FTA]]) + _2025teamgamelogs[[#This Row],[TOV]] - _2025teamgamelogs[[#This Row],[OREB]]</f>
        <v>104.88</v>
      </c>
      <c r="BJ331" s="3">
        <f>_2025teamgamelogs[[#This Row],[TOV]]/_2025teamgamelogs[[#This Row],[POSSESIONS]]</f>
        <v>0.17162471395881007</v>
      </c>
      <c r="BK331" s="4">
        <f>_2025teamgamelogs[[#This Row],[PTS]]/_2025teamgamelogs[[#This Row],[POSSESIONS]]</f>
        <v>1.1823035850495804</v>
      </c>
      <c r="BL331" s="4">
        <f xml:space="preserve"> 100 * _2025teamgamelogs[[#This Row],[POINTS_PER_POSSESSION]]</f>
        <v>118.23035850495805</v>
      </c>
      <c r="BM331" s="4">
        <f xml:space="preserve"> _2025teamgamelogs[[#This Row],[POSSESIONS]] / (_2025teamgamelogs[[#This Row],[MIN]]/48)</f>
        <v>104.88</v>
      </c>
      <c r="BN331" s="3">
        <f>_2025teamgamelogs[[#This Row],[PTS]] / (2 * (_2025teamgamelogs[[#This Row],[FGA]] + 0.44 * _2025teamgamelogs[[#This Row],[FTA]]))</f>
        <v>0.66041755432466986</v>
      </c>
      <c r="BO331" s="4">
        <f>VLOOKUP(_2025teamgamelogs[[#This Row],[MONTH]], LEAGUE_AVERAGES!$A$2:$B$8, 2, FALSE)</f>
        <v>110.69176807777912</v>
      </c>
      <c r="BP331" s="5">
        <f>VLOOKUP(_2025teamgamelogs[[#This Row],[TEAM_NAME]], LEAGUE_AVERAGES!$A$14:$C$43, 2, FALSE)</f>
        <v>0.36141463414634156</v>
      </c>
      <c r="BQ331" s="5">
        <f>VLOOKUP(_2025teamgamelogs[[#This Row],[TEAM_NAME]], LEAGUE_AVERAGES!$A$14:$C$43, 3, FALSE)</f>
        <v>0.37548780487804878</v>
      </c>
      <c r="BR331" s="5">
        <f>VLOOKUP(_2025teamgamelogs[[#This Row],[TEAM_NAME]], LEAGUE_AVERAGES!$F$14:$H$43, 2, FALSE)</f>
        <v>0.46404878048780479</v>
      </c>
      <c r="BS331" s="5">
        <f>VLOOKUP(_2025teamgamelogs[[#This Row],[TEAM_NAME]], LEAGUE_AVERAGES!$F$14:$H$43, 3, FALSE)</f>
        <v>0.47712195121951223</v>
      </c>
      <c r="BT331" s="5">
        <f>VLOOKUP(_2025teamgamelogs[[#This Row],[TEAM_NAME]], LEAGUE_AVERAGES!$K$14:$M$43, 2, FALSE)</f>
        <v>0.57631003599073594</v>
      </c>
      <c r="BU331" s="5">
        <f>VLOOKUP(_2025teamgamelogs[[#This Row],[TEAM_NAME]], LEAGUE_AVERAGES!$K$14:$M$43, 3, FALSE)</f>
        <v>0.59556361257988066</v>
      </c>
    </row>
    <row r="332" spans="1:73" x14ac:dyDescent="0.2">
      <c r="A332" t="s">
        <v>59</v>
      </c>
      <c r="B332">
        <v>1610612739</v>
      </c>
      <c r="C332" t="s">
        <v>119</v>
      </c>
      <c r="D332" t="s">
        <v>120</v>
      </c>
      <c r="E332">
        <v>22400220</v>
      </c>
      <c r="F332" s="1">
        <v>45609</v>
      </c>
      <c r="G332" t="s">
        <v>444</v>
      </c>
      <c r="H332" t="s">
        <v>63</v>
      </c>
      <c r="I332">
        <v>48</v>
      </c>
      <c r="J332">
        <v>42</v>
      </c>
      <c r="K332">
        <v>85</v>
      </c>
      <c r="L332">
        <v>0.49399999999999999</v>
      </c>
      <c r="M332">
        <v>16</v>
      </c>
      <c r="N332">
        <v>40</v>
      </c>
      <c r="O332">
        <v>0.4</v>
      </c>
      <c r="P332">
        <v>14</v>
      </c>
      <c r="Q332">
        <v>17</v>
      </c>
      <c r="R332">
        <v>0.82399999999999995</v>
      </c>
      <c r="S332">
        <v>9</v>
      </c>
      <c r="T332">
        <v>37</v>
      </c>
      <c r="U332">
        <v>46</v>
      </c>
      <c r="V332">
        <v>25</v>
      </c>
      <c r="W332">
        <v>11</v>
      </c>
      <c r="X332">
        <v>8</v>
      </c>
      <c r="Y332">
        <v>1</v>
      </c>
      <c r="Z332">
        <v>2</v>
      </c>
      <c r="AA332">
        <v>14</v>
      </c>
      <c r="AB332">
        <v>13</v>
      </c>
      <c r="AC332">
        <v>114</v>
      </c>
      <c r="AD332">
        <v>8</v>
      </c>
      <c r="AE332">
        <v>1</v>
      </c>
      <c r="AF332">
        <v>1</v>
      </c>
      <c r="AG332">
        <v>1</v>
      </c>
      <c r="AH332">
        <v>1</v>
      </c>
      <c r="AI332">
        <v>121</v>
      </c>
      <c r="AJ332">
        <v>1068</v>
      </c>
      <c r="AK332">
        <v>1709</v>
      </c>
      <c r="AL332">
        <v>783</v>
      </c>
      <c r="AM332">
        <v>567</v>
      </c>
      <c r="AN332">
        <v>795</v>
      </c>
      <c r="AO332">
        <v>723</v>
      </c>
      <c r="AP332">
        <v>1571</v>
      </c>
      <c r="AQ332">
        <v>1778</v>
      </c>
      <c r="AR332">
        <v>811</v>
      </c>
      <c r="AS332">
        <v>1566</v>
      </c>
      <c r="AT332">
        <v>489</v>
      </c>
      <c r="AU332">
        <v>835</v>
      </c>
      <c r="AV332">
        <v>1358</v>
      </c>
      <c r="AW332">
        <v>429</v>
      </c>
      <c r="AX332">
        <v>1073</v>
      </c>
      <c r="AY332">
        <v>2304</v>
      </c>
      <c r="AZ332">
        <v>158</v>
      </c>
      <c r="BA332">
        <v>260</v>
      </c>
      <c r="BB332">
        <v>2202</v>
      </c>
      <c r="BC332">
        <v>1168</v>
      </c>
      <c r="BD332">
        <v>727</v>
      </c>
      <c r="BE332">
        <v>1</v>
      </c>
      <c r="BF332" t="s">
        <v>71</v>
      </c>
      <c r="BG332" t="s">
        <v>65</v>
      </c>
      <c r="BH332" t="s">
        <v>260</v>
      </c>
      <c r="BI332" s="4">
        <f xml:space="preserve"> _2025teamgamelogs[[#This Row],[FGA]] + (0.44 * _2025teamgamelogs[[#This Row],[FTA]]) + _2025teamgamelogs[[#This Row],[TOV]] - _2025teamgamelogs[[#This Row],[OREB]]</f>
        <v>94.48</v>
      </c>
      <c r="BJ332" s="3">
        <f>_2025teamgamelogs[[#This Row],[TOV]]/_2025teamgamelogs[[#This Row],[POSSESIONS]]</f>
        <v>0.11642675698560541</v>
      </c>
      <c r="BK332" s="4">
        <f>_2025teamgamelogs[[#This Row],[PTS]]/_2025teamgamelogs[[#This Row],[POSSESIONS]]</f>
        <v>1.2066045723962744</v>
      </c>
      <c r="BL332" s="4">
        <f xml:space="preserve"> 100 * _2025teamgamelogs[[#This Row],[POINTS_PER_POSSESSION]]</f>
        <v>120.66045723962743</v>
      </c>
      <c r="BM332" s="4">
        <f xml:space="preserve"> _2025teamgamelogs[[#This Row],[POSSESIONS]] / (_2025teamgamelogs[[#This Row],[MIN]]/48)</f>
        <v>94.48</v>
      </c>
      <c r="BN332" s="3">
        <f>_2025teamgamelogs[[#This Row],[PTS]] / (2 * (_2025teamgamelogs[[#This Row],[FGA]] + 0.44 * _2025teamgamelogs[[#This Row],[FTA]]))</f>
        <v>0.61634948096885811</v>
      </c>
      <c r="BO332" s="4">
        <f>VLOOKUP(_2025teamgamelogs[[#This Row],[MONTH]], LEAGUE_AVERAGES!$A$2:$B$8, 2, FALSE)</f>
        <v>110.69176807777912</v>
      </c>
      <c r="BP332" s="5">
        <f>VLOOKUP(_2025teamgamelogs[[#This Row],[TEAM_NAME]], LEAGUE_AVERAGES!$A$14:$C$43, 2, FALSE)</f>
        <v>0.38409756097560971</v>
      </c>
      <c r="BQ332" s="5">
        <f>VLOOKUP(_2025teamgamelogs[[#This Row],[TEAM_NAME]], LEAGUE_AVERAGES!$A$14:$C$43, 3, FALSE)</f>
        <v>0.38512195121951209</v>
      </c>
      <c r="BR332" s="5">
        <f>VLOOKUP(_2025teamgamelogs[[#This Row],[TEAM_NAME]], LEAGUE_AVERAGES!$F$14:$H$43, 2, FALSE)</f>
        <v>0.49482926829268303</v>
      </c>
      <c r="BS332" s="5">
        <f>VLOOKUP(_2025teamgamelogs[[#This Row],[TEAM_NAME]], LEAGUE_AVERAGES!$F$14:$H$43, 3, FALSE)</f>
        <v>0.4880731707317072</v>
      </c>
      <c r="BT332" s="5">
        <f>VLOOKUP(_2025teamgamelogs[[#This Row],[TEAM_NAME]], LEAGUE_AVERAGES!$K$14:$M$43, 2, FALSE)</f>
        <v>0.61027349880699666</v>
      </c>
      <c r="BU332" s="5">
        <f>VLOOKUP(_2025teamgamelogs[[#This Row],[TEAM_NAME]], LEAGUE_AVERAGES!$K$14:$M$43, 3, FALSE)</f>
        <v>0.60680781397749251</v>
      </c>
    </row>
    <row r="333" spans="1:73" x14ac:dyDescent="0.2">
      <c r="A333" t="s">
        <v>59</v>
      </c>
      <c r="B333">
        <v>1610612756</v>
      </c>
      <c r="C333" t="s">
        <v>80</v>
      </c>
      <c r="D333" t="s">
        <v>81</v>
      </c>
      <c r="E333">
        <v>22400227</v>
      </c>
      <c r="F333" s="1">
        <v>45609</v>
      </c>
      <c r="G333" t="s">
        <v>445</v>
      </c>
      <c r="H333" t="s">
        <v>70</v>
      </c>
      <c r="I333">
        <v>48</v>
      </c>
      <c r="J333">
        <v>36</v>
      </c>
      <c r="K333">
        <v>97</v>
      </c>
      <c r="L333">
        <v>0.371</v>
      </c>
      <c r="M333">
        <v>13</v>
      </c>
      <c r="N333">
        <v>43</v>
      </c>
      <c r="O333">
        <v>0.30199999999999999</v>
      </c>
      <c r="P333">
        <v>19</v>
      </c>
      <c r="Q333">
        <v>26</v>
      </c>
      <c r="R333">
        <v>0.73099999999999998</v>
      </c>
      <c r="S333">
        <v>19</v>
      </c>
      <c r="T333">
        <v>21</v>
      </c>
      <c r="U333">
        <v>40</v>
      </c>
      <c r="V333">
        <v>23</v>
      </c>
      <c r="W333">
        <v>10</v>
      </c>
      <c r="X333">
        <v>12</v>
      </c>
      <c r="Y333">
        <v>2</v>
      </c>
      <c r="Z333">
        <v>8</v>
      </c>
      <c r="AA333">
        <v>12</v>
      </c>
      <c r="AB333">
        <v>20</v>
      </c>
      <c r="AC333">
        <v>104</v>
      </c>
      <c r="AD333">
        <v>-23</v>
      </c>
      <c r="AE333">
        <v>1</v>
      </c>
      <c r="AF333">
        <v>1231</v>
      </c>
      <c r="AG333">
        <v>1231</v>
      </c>
      <c r="AH333">
        <v>1231</v>
      </c>
      <c r="AI333">
        <v>121</v>
      </c>
      <c r="AJ333">
        <v>2070</v>
      </c>
      <c r="AK333">
        <v>324</v>
      </c>
      <c r="AL333">
        <v>2377</v>
      </c>
      <c r="AM333">
        <v>1171</v>
      </c>
      <c r="AN333">
        <v>471</v>
      </c>
      <c r="AO333">
        <v>1885</v>
      </c>
      <c r="AP333">
        <v>756</v>
      </c>
      <c r="AQ333">
        <v>570</v>
      </c>
      <c r="AR333">
        <v>1731</v>
      </c>
      <c r="AS333">
        <v>61</v>
      </c>
      <c r="AT333">
        <v>2432</v>
      </c>
      <c r="AU333">
        <v>1715</v>
      </c>
      <c r="AV333">
        <v>1759</v>
      </c>
      <c r="AW333">
        <v>264</v>
      </c>
      <c r="AX333">
        <v>217</v>
      </c>
      <c r="AY333">
        <v>2078</v>
      </c>
      <c r="AZ333">
        <v>2116</v>
      </c>
      <c r="BA333">
        <v>92</v>
      </c>
      <c r="BB333">
        <v>767</v>
      </c>
      <c r="BC333">
        <v>1870</v>
      </c>
      <c r="BD333">
        <v>2268</v>
      </c>
      <c r="BE333">
        <v>1</v>
      </c>
      <c r="BF333" t="s">
        <v>71</v>
      </c>
      <c r="BG333" t="s">
        <v>65</v>
      </c>
      <c r="BH333" t="s">
        <v>260</v>
      </c>
      <c r="BI333" s="4">
        <f xml:space="preserve"> _2025teamgamelogs[[#This Row],[FGA]] + (0.44 * _2025teamgamelogs[[#This Row],[FTA]]) + _2025teamgamelogs[[#This Row],[TOV]] - _2025teamgamelogs[[#This Row],[OREB]]</f>
        <v>99.44</v>
      </c>
      <c r="BJ333" s="3">
        <f>_2025teamgamelogs[[#This Row],[TOV]]/_2025teamgamelogs[[#This Row],[POSSESIONS]]</f>
        <v>0.1005631536604988</v>
      </c>
      <c r="BK333" s="4">
        <f>_2025teamgamelogs[[#This Row],[PTS]]/_2025teamgamelogs[[#This Row],[POSSESIONS]]</f>
        <v>1.0458567980691875</v>
      </c>
      <c r="BL333" s="4">
        <f xml:space="preserve"> 100 * _2025teamgamelogs[[#This Row],[POINTS_PER_POSSESSION]]</f>
        <v>104.58567980691875</v>
      </c>
      <c r="BM333" s="4">
        <f xml:space="preserve"> _2025teamgamelogs[[#This Row],[POSSESIONS]] / (_2025teamgamelogs[[#This Row],[MIN]]/48)</f>
        <v>99.44</v>
      </c>
      <c r="BN333" s="3">
        <f>_2025teamgamelogs[[#This Row],[PTS]] / (2 * (_2025teamgamelogs[[#This Row],[FGA]] + 0.44 * _2025teamgamelogs[[#This Row],[FTA]]))</f>
        <v>0.47952784950202876</v>
      </c>
      <c r="BO333" s="4">
        <f>VLOOKUP(_2025teamgamelogs[[#This Row],[MONTH]], LEAGUE_AVERAGES!$A$2:$B$8, 2, FALSE)</f>
        <v>110.69176807777912</v>
      </c>
      <c r="BP333" s="5">
        <f>VLOOKUP(_2025teamgamelogs[[#This Row],[TEAM_NAME]], LEAGUE_AVERAGES!$A$14:$C$43, 2, FALSE)</f>
        <v>0.37692682926829268</v>
      </c>
      <c r="BQ333" s="5">
        <f>VLOOKUP(_2025teamgamelogs[[#This Row],[TEAM_NAME]], LEAGUE_AVERAGES!$A$14:$C$43, 3, FALSE)</f>
        <v>0.37741463414634141</v>
      </c>
      <c r="BR333" s="5">
        <f>VLOOKUP(_2025teamgamelogs[[#This Row],[TEAM_NAME]], LEAGUE_AVERAGES!$F$14:$H$43, 2, FALSE)</f>
        <v>0.4768536585365854</v>
      </c>
      <c r="BS333" s="5">
        <f>VLOOKUP(_2025teamgamelogs[[#This Row],[TEAM_NAME]], LEAGUE_AVERAGES!$F$14:$H$43, 3, FALSE)</f>
        <v>0.48056097560975608</v>
      </c>
      <c r="BT333" s="5">
        <f>VLOOKUP(_2025teamgamelogs[[#This Row],[TEAM_NAME]], LEAGUE_AVERAGES!$K$14:$M$43, 2, FALSE)</f>
        <v>0.59622840480117467</v>
      </c>
      <c r="BU333" s="5">
        <f>VLOOKUP(_2025teamgamelogs[[#This Row],[TEAM_NAME]], LEAGUE_AVERAGES!$K$14:$M$43, 3, FALSE)</f>
        <v>0.59682738613401276</v>
      </c>
    </row>
    <row r="334" spans="1:73" x14ac:dyDescent="0.2">
      <c r="A334" t="s">
        <v>59</v>
      </c>
      <c r="B334">
        <v>1610612758</v>
      </c>
      <c r="C334" t="s">
        <v>142</v>
      </c>
      <c r="D334" t="s">
        <v>143</v>
      </c>
      <c r="E334">
        <v>22400227</v>
      </c>
      <c r="F334" s="1">
        <v>45609</v>
      </c>
      <c r="G334" t="s">
        <v>446</v>
      </c>
      <c r="H334" t="s">
        <v>63</v>
      </c>
      <c r="I334">
        <v>48</v>
      </c>
      <c r="J334">
        <v>50</v>
      </c>
      <c r="K334">
        <v>78</v>
      </c>
      <c r="L334">
        <v>0.64100000000000001</v>
      </c>
      <c r="M334">
        <v>15</v>
      </c>
      <c r="N334">
        <v>28</v>
      </c>
      <c r="O334">
        <v>0.53600000000000003</v>
      </c>
      <c r="P334">
        <v>12</v>
      </c>
      <c r="Q334">
        <v>17</v>
      </c>
      <c r="R334">
        <v>0.70599999999999996</v>
      </c>
      <c r="S334">
        <v>6</v>
      </c>
      <c r="T334">
        <v>39</v>
      </c>
      <c r="U334">
        <v>45</v>
      </c>
      <c r="V334">
        <v>38</v>
      </c>
      <c r="W334">
        <v>17</v>
      </c>
      <c r="X334">
        <v>7</v>
      </c>
      <c r="Y334">
        <v>8</v>
      </c>
      <c r="Z334">
        <v>2</v>
      </c>
      <c r="AA334">
        <v>20</v>
      </c>
      <c r="AB334">
        <v>12</v>
      </c>
      <c r="AC334">
        <v>127</v>
      </c>
      <c r="AD334">
        <v>23</v>
      </c>
      <c r="AE334">
        <v>1</v>
      </c>
      <c r="AF334">
        <v>1</v>
      </c>
      <c r="AG334">
        <v>1</v>
      </c>
      <c r="AH334">
        <v>1</v>
      </c>
      <c r="AI334">
        <v>121</v>
      </c>
      <c r="AJ334">
        <v>131</v>
      </c>
      <c r="AK334">
        <v>2291</v>
      </c>
      <c r="AL334">
        <v>6</v>
      </c>
      <c r="AM334">
        <v>733</v>
      </c>
      <c r="AN334">
        <v>2228</v>
      </c>
      <c r="AO334">
        <v>49</v>
      </c>
      <c r="AP334">
        <v>1889</v>
      </c>
      <c r="AQ334">
        <v>1778</v>
      </c>
      <c r="AR334">
        <v>1904</v>
      </c>
      <c r="AS334">
        <v>2189</v>
      </c>
      <c r="AT334">
        <v>277</v>
      </c>
      <c r="AU334">
        <v>976</v>
      </c>
      <c r="AV334">
        <v>44</v>
      </c>
      <c r="AW334">
        <v>1759</v>
      </c>
      <c r="AX334">
        <v>1360</v>
      </c>
      <c r="AY334">
        <v>187</v>
      </c>
      <c r="AZ334">
        <v>158</v>
      </c>
      <c r="BA334">
        <v>1491</v>
      </c>
      <c r="BB334">
        <v>2314</v>
      </c>
      <c r="BC334">
        <v>341</v>
      </c>
      <c r="BD334">
        <v>168</v>
      </c>
      <c r="BE334">
        <v>1</v>
      </c>
      <c r="BF334" t="s">
        <v>64</v>
      </c>
      <c r="BG334" t="s">
        <v>65</v>
      </c>
      <c r="BH334" t="s">
        <v>260</v>
      </c>
      <c r="BI334" s="4">
        <f xml:space="preserve"> _2025teamgamelogs[[#This Row],[FGA]] + (0.44 * _2025teamgamelogs[[#This Row],[FTA]]) + _2025teamgamelogs[[#This Row],[TOV]] - _2025teamgamelogs[[#This Row],[OREB]]</f>
        <v>96.48</v>
      </c>
      <c r="BJ334" s="3">
        <f>_2025teamgamelogs[[#This Row],[TOV]]/_2025teamgamelogs[[#This Row],[POSSESIONS]]</f>
        <v>0.17620232172470979</v>
      </c>
      <c r="BK334" s="4">
        <f>_2025teamgamelogs[[#This Row],[PTS]]/_2025teamgamelogs[[#This Row],[POSSESIONS]]</f>
        <v>1.316334991708126</v>
      </c>
      <c r="BL334" s="4">
        <f xml:space="preserve"> 100 * _2025teamgamelogs[[#This Row],[POINTS_PER_POSSESSION]]</f>
        <v>131.6334991708126</v>
      </c>
      <c r="BM334" s="4">
        <f xml:space="preserve"> _2025teamgamelogs[[#This Row],[POSSESIONS]] / (_2025teamgamelogs[[#This Row],[MIN]]/48)</f>
        <v>96.48</v>
      </c>
      <c r="BN334" s="3">
        <f>_2025teamgamelogs[[#This Row],[PTS]] / (2 * (_2025teamgamelogs[[#This Row],[FGA]] + 0.44 * _2025teamgamelogs[[#This Row],[FTA]]))</f>
        <v>0.7428638277959756</v>
      </c>
      <c r="BO334" s="4">
        <f>VLOOKUP(_2025teamgamelogs[[#This Row],[MONTH]], LEAGUE_AVERAGES!$A$2:$B$8, 2, FALSE)</f>
        <v>110.69176807777912</v>
      </c>
      <c r="BP334" s="5">
        <f>VLOOKUP(_2025teamgamelogs[[#This Row],[TEAM_NAME]], LEAGUE_AVERAGES!$A$14:$C$43, 2, FALSE)</f>
        <v>0.37158536585365853</v>
      </c>
      <c r="BQ334" s="5">
        <f>VLOOKUP(_2025teamgamelogs[[#This Row],[TEAM_NAME]], LEAGUE_AVERAGES!$A$14:$C$43, 3, FALSE)</f>
        <v>0.34029268292682929</v>
      </c>
      <c r="BR334" s="5">
        <f>VLOOKUP(_2025teamgamelogs[[#This Row],[TEAM_NAME]], LEAGUE_AVERAGES!$F$14:$H$43, 2, FALSE)</f>
        <v>0.4831951219512195</v>
      </c>
      <c r="BS334" s="5">
        <f>VLOOKUP(_2025teamgamelogs[[#This Row],[TEAM_NAME]], LEAGUE_AVERAGES!$F$14:$H$43, 3, FALSE)</f>
        <v>0.47492682926829272</v>
      </c>
      <c r="BT334" s="5">
        <f>VLOOKUP(_2025teamgamelogs[[#This Row],[TEAM_NAME]], LEAGUE_AVERAGES!$K$14:$M$43, 2, FALSE)</f>
        <v>0.59195463864629394</v>
      </c>
      <c r="BU334" s="5">
        <f>VLOOKUP(_2025teamgamelogs[[#This Row],[TEAM_NAME]], LEAGUE_AVERAGES!$K$14:$M$43, 3, FALSE)</f>
        <v>0.57517865161129356</v>
      </c>
    </row>
    <row r="335" spans="1:73" x14ac:dyDescent="0.2">
      <c r="A335" t="s">
        <v>59</v>
      </c>
      <c r="B335">
        <v>1610612751</v>
      </c>
      <c r="C335" t="s">
        <v>89</v>
      </c>
      <c r="D335" t="s">
        <v>90</v>
      </c>
      <c r="E335">
        <v>22400218</v>
      </c>
      <c r="F335" s="1">
        <v>45609</v>
      </c>
      <c r="G335" t="s">
        <v>447</v>
      </c>
      <c r="H335" t="s">
        <v>70</v>
      </c>
      <c r="I335">
        <v>48</v>
      </c>
      <c r="J335">
        <v>40</v>
      </c>
      <c r="K335">
        <v>79</v>
      </c>
      <c r="L335">
        <v>0.50600000000000001</v>
      </c>
      <c r="M335">
        <v>19</v>
      </c>
      <c r="N335">
        <v>43</v>
      </c>
      <c r="O335">
        <v>0.442</v>
      </c>
      <c r="P335">
        <v>15</v>
      </c>
      <c r="Q335">
        <v>18</v>
      </c>
      <c r="R335">
        <v>0.83299999999999996</v>
      </c>
      <c r="S335">
        <v>3</v>
      </c>
      <c r="T335">
        <v>31</v>
      </c>
      <c r="U335">
        <v>34</v>
      </c>
      <c r="V335">
        <v>26</v>
      </c>
      <c r="W335">
        <v>13</v>
      </c>
      <c r="X335">
        <v>4</v>
      </c>
      <c r="Y335">
        <v>3</v>
      </c>
      <c r="Z335">
        <v>6</v>
      </c>
      <c r="AA335">
        <v>20</v>
      </c>
      <c r="AB335">
        <v>17</v>
      </c>
      <c r="AC335">
        <v>114</v>
      </c>
      <c r="AD335">
        <v>-25</v>
      </c>
      <c r="AE335">
        <v>1</v>
      </c>
      <c r="AF335">
        <v>1231</v>
      </c>
      <c r="AG335">
        <v>1231</v>
      </c>
      <c r="AH335">
        <v>1231</v>
      </c>
      <c r="AI335">
        <v>121</v>
      </c>
      <c r="AJ335">
        <v>1438</v>
      </c>
      <c r="AK335">
        <v>2245</v>
      </c>
      <c r="AL335">
        <v>578</v>
      </c>
      <c r="AM335">
        <v>182</v>
      </c>
      <c r="AN335">
        <v>471</v>
      </c>
      <c r="AO335">
        <v>386</v>
      </c>
      <c r="AP335">
        <v>1416</v>
      </c>
      <c r="AQ335">
        <v>1617</v>
      </c>
      <c r="AR335">
        <v>699</v>
      </c>
      <c r="AS335">
        <v>2426</v>
      </c>
      <c r="AT335">
        <v>1488</v>
      </c>
      <c r="AU335">
        <v>2282</v>
      </c>
      <c r="AV335">
        <v>1195</v>
      </c>
      <c r="AW335">
        <v>850</v>
      </c>
      <c r="AX335">
        <v>2190</v>
      </c>
      <c r="AY335">
        <v>1712</v>
      </c>
      <c r="AZ335">
        <v>1573</v>
      </c>
      <c r="BA335">
        <v>1491</v>
      </c>
      <c r="BB335">
        <v>1444</v>
      </c>
      <c r="BC335">
        <v>1168</v>
      </c>
      <c r="BD335">
        <v>2312</v>
      </c>
      <c r="BE335">
        <v>1</v>
      </c>
      <c r="BF335" t="s">
        <v>64</v>
      </c>
      <c r="BG335" t="s">
        <v>65</v>
      </c>
      <c r="BH335" t="s">
        <v>260</v>
      </c>
      <c r="BI335" s="4">
        <f xml:space="preserve"> _2025teamgamelogs[[#This Row],[FGA]] + (0.44 * _2025teamgamelogs[[#This Row],[FTA]]) + _2025teamgamelogs[[#This Row],[TOV]] - _2025teamgamelogs[[#This Row],[OREB]]</f>
        <v>96.92</v>
      </c>
      <c r="BJ335" s="3">
        <f>_2025teamgamelogs[[#This Row],[TOV]]/_2025teamgamelogs[[#This Row],[POSSESIONS]]</f>
        <v>0.13413124226165909</v>
      </c>
      <c r="BK335" s="4">
        <f>_2025teamgamelogs[[#This Row],[PTS]]/_2025teamgamelogs[[#This Row],[POSSESIONS]]</f>
        <v>1.1762278167560876</v>
      </c>
      <c r="BL335" s="4">
        <f xml:space="preserve"> 100 * _2025teamgamelogs[[#This Row],[POINTS_PER_POSSESSION]]</f>
        <v>117.62278167560876</v>
      </c>
      <c r="BM335" s="4">
        <f xml:space="preserve"> _2025teamgamelogs[[#This Row],[POSSESIONS]] / (_2025teamgamelogs[[#This Row],[MIN]]/48)</f>
        <v>96.92</v>
      </c>
      <c r="BN335" s="3">
        <f>_2025teamgamelogs[[#This Row],[PTS]] / (2 * (_2025teamgamelogs[[#This Row],[FGA]] + 0.44 * _2025teamgamelogs[[#This Row],[FTA]]))</f>
        <v>0.65577542567878511</v>
      </c>
      <c r="BO335" s="4">
        <f>VLOOKUP(_2025teamgamelogs[[#This Row],[MONTH]], LEAGUE_AVERAGES!$A$2:$B$8, 2, FALSE)</f>
        <v>110.69176807777912</v>
      </c>
      <c r="BP335" s="5">
        <f>VLOOKUP(_2025teamgamelogs[[#This Row],[TEAM_NAME]], LEAGUE_AVERAGES!$A$14:$C$43, 2, FALSE)</f>
        <v>0.337609756097561</v>
      </c>
      <c r="BQ335" s="5">
        <f>VLOOKUP(_2025teamgamelogs[[#This Row],[TEAM_NAME]], LEAGUE_AVERAGES!$A$14:$C$43, 3, FALSE)</f>
        <v>0.34709756097560968</v>
      </c>
      <c r="BR335" s="5">
        <f>VLOOKUP(_2025teamgamelogs[[#This Row],[TEAM_NAME]], LEAGUE_AVERAGES!$F$14:$H$43, 2, FALSE)</f>
        <v>0.43748780487804872</v>
      </c>
      <c r="BS335" s="5">
        <f>VLOOKUP(_2025teamgamelogs[[#This Row],[TEAM_NAME]], LEAGUE_AVERAGES!$F$14:$H$43, 3, FALSE)</f>
        <v>0.43895121951219529</v>
      </c>
      <c r="BT335" s="5">
        <f>VLOOKUP(_2025teamgamelogs[[#This Row],[TEAM_NAME]], LEAGUE_AVERAGES!$K$14:$M$43, 2, FALSE)</f>
        <v>0.54767404365624284</v>
      </c>
      <c r="BU335" s="5">
        <f>VLOOKUP(_2025teamgamelogs[[#This Row],[TEAM_NAME]], LEAGUE_AVERAGES!$K$14:$M$43, 3, FALSE)</f>
        <v>0.5592142433904097</v>
      </c>
    </row>
    <row r="336" spans="1:73" x14ac:dyDescent="0.2">
      <c r="A336" t="s">
        <v>59</v>
      </c>
      <c r="B336">
        <v>1610612757</v>
      </c>
      <c r="C336" t="s">
        <v>116</v>
      </c>
      <c r="D336" t="s">
        <v>117</v>
      </c>
      <c r="E336">
        <v>22400226</v>
      </c>
      <c r="F336" s="1">
        <v>45609</v>
      </c>
      <c r="G336" t="s">
        <v>439</v>
      </c>
      <c r="H336" t="s">
        <v>63</v>
      </c>
      <c r="I336">
        <v>48</v>
      </c>
      <c r="J336">
        <v>38</v>
      </c>
      <c r="K336">
        <v>83</v>
      </c>
      <c r="L336">
        <v>0.45800000000000002</v>
      </c>
      <c r="M336">
        <v>9</v>
      </c>
      <c r="N336">
        <v>25</v>
      </c>
      <c r="O336">
        <v>0.36</v>
      </c>
      <c r="P336">
        <v>21</v>
      </c>
      <c r="Q336">
        <v>23</v>
      </c>
      <c r="R336">
        <v>0.91300000000000003</v>
      </c>
      <c r="S336">
        <v>11</v>
      </c>
      <c r="T336">
        <v>36</v>
      </c>
      <c r="U336">
        <v>47</v>
      </c>
      <c r="V336">
        <v>17</v>
      </c>
      <c r="W336">
        <v>20</v>
      </c>
      <c r="X336">
        <v>10</v>
      </c>
      <c r="Y336">
        <v>10</v>
      </c>
      <c r="Z336">
        <v>3</v>
      </c>
      <c r="AA336">
        <v>18</v>
      </c>
      <c r="AB336">
        <v>19</v>
      </c>
      <c r="AC336">
        <v>106</v>
      </c>
      <c r="AD336">
        <v>8</v>
      </c>
      <c r="AE336">
        <v>1</v>
      </c>
      <c r="AF336">
        <v>1</v>
      </c>
      <c r="AG336">
        <v>1</v>
      </c>
      <c r="AH336">
        <v>1</v>
      </c>
      <c r="AI336">
        <v>121</v>
      </c>
      <c r="AJ336">
        <v>1796</v>
      </c>
      <c r="AK336">
        <v>1922</v>
      </c>
      <c r="AL336">
        <v>1414</v>
      </c>
      <c r="AM336">
        <v>2097</v>
      </c>
      <c r="AN336">
        <v>2375</v>
      </c>
      <c r="AO336">
        <v>1210</v>
      </c>
      <c r="AP336">
        <v>506</v>
      </c>
      <c r="AQ336">
        <v>899</v>
      </c>
      <c r="AR336">
        <v>199</v>
      </c>
      <c r="AS336">
        <v>1051</v>
      </c>
      <c r="AT336">
        <v>640</v>
      </c>
      <c r="AU336">
        <v>705</v>
      </c>
      <c r="AV336">
        <v>2380</v>
      </c>
      <c r="AW336">
        <v>2199</v>
      </c>
      <c r="AX336">
        <v>539</v>
      </c>
      <c r="AY336">
        <v>57</v>
      </c>
      <c r="AZ336">
        <v>384</v>
      </c>
      <c r="BA336">
        <v>1018</v>
      </c>
      <c r="BB336">
        <v>971</v>
      </c>
      <c r="BC336">
        <v>1723</v>
      </c>
      <c r="BD336">
        <v>727</v>
      </c>
      <c r="BE336">
        <v>1</v>
      </c>
      <c r="BF336" t="s">
        <v>64</v>
      </c>
      <c r="BG336" t="s">
        <v>65</v>
      </c>
      <c r="BH336" t="s">
        <v>260</v>
      </c>
      <c r="BI336" s="4">
        <f xml:space="preserve"> _2025teamgamelogs[[#This Row],[FGA]] + (0.44 * _2025teamgamelogs[[#This Row],[FTA]]) + _2025teamgamelogs[[#This Row],[TOV]] - _2025teamgamelogs[[#This Row],[OREB]]</f>
        <v>102.12</v>
      </c>
      <c r="BJ336" s="3">
        <f>_2025teamgamelogs[[#This Row],[TOV]]/_2025teamgamelogs[[#This Row],[POSSESIONS]]</f>
        <v>0.19584802193497844</v>
      </c>
      <c r="BK336" s="4">
        <f>_2025teamgamelogs[[#This Row],[PTS]]/_2025teamgamelogs[[#This Row],[POSSESIONS]]</f>
        <v>1.0379945162553859</v>
      </c>
      <c r="BL336" s="4">
        <f xml:space="preserve"> 100 * _2025teamgamelogs[[#This Row],[POINTS_PER_POSSESSION]]</f>
        <v>103.79945162553858</v>
      </c>
      <c r="BM336" s="4">
        <f xml:space="preserve"> _2025teamgamelogs[[#This Row],[POSSESIONS]] / (_2025teamgamelogs[[#This Row],[MIN]]/48)</f>
        <v>102.12</v>
      </c>
      <c r="BN336" s="3">
        <f>_2025teamgamelogs[[#This Row],[PTS]] / (2 * (_2025teamgamelogs[[#This Row],[FGA]] + 0.44 * _2025teamgamelogs[[#This Row],[FTA]]))</f>
        <v>0.56915807560137455</v>
      </c>
      <c r="BO336" s="4">
        <f>VLOOKUP(_2025teamgamelogs[[#This Row],[MONTH]], LEAGUE_AVERAGES!$A$2:$B$8, 2, FALSE)</f>
        <v>110.69176807777912</v>
      </c>
      <c r="BP336" s="5">
        <f>VLOOKUP(_2025teamgamelogs[[#This Row],[TEAM_NAME]], LEAGUE_AVERAGES!$A$14:$C$43, 2, FALSE)</f>
        <v>0.3617317073170731</v>
      </c>
      <c r="BQ336" s="5">
        <f>VLOOKUP(_2025teamgamelogs[[#This Row],[TEAM_NAME]], LEAGUE_AVERAGES!$A$14:$C$43, 3, FALSE)</f>
        <v>0.32368292682926825</v>
      </c>
      <c r="BR336" s="5">
        <f>VLOOKUP(_2025teamgamelogs[[#This Row],[TEAM_NAME]], LEAGUE_AVERAGES!$F$14:$H$43, 2, FALSE)</f>
        <v>0.4560243902439024</v>
      </c>
      <c r="BS336" s="5">
        <f>VLOOKUP(_2025teamgamelogs[[#This Row],[TEAM_NAME]], LEAGUE_AVERAGES!$F$14:$H$43, 3, FALSE)</f>
        <v>0.4473414634146341</v>
      </c>
      <c r="BT336" s="5">
        <f>VLOOKUP(_2025teamgamelogs[[#This Row],[TEAM_NAME]], LEAGUE_AVERAGES!$K$14:$M$43, 2, FALSE)</f>
        <v>0.56794360073860606</v>
      </c>
      <c r="BU336" s="5">
        <f>VLOOKUP(_2025teamgamelogs[[#This Row],[TEAM_NAME]], LEAGUE_AVERAGES!$K$14:$M$43, 3, FALSE)</f>
        <v>0.54561285519601899</v>
      </c>
    </row>
    <row r="337" spans="1:73" x14ac:dyDescent="0.2">
      <c r="A337" t="s">
        <v>59</v>
      </c>
      <c r="B337">
        <v>1610612765</v>
      </c>
      <c r="C337" t="s">
        <v>107</v>
      </c>
      <c r="D337" t="s">
        <v>108</v>
      </c>
      <c r="E337">
        <v>22400223</v>
      </c>
      <c r="F337" s="1">
        <v>45609</v>
      </c>
      <c r="G337" t="s">
        <v>448</v>
      </c>
      <c r="H337" t="s">
        <v>70</v>
      </c>
      <c r="I337">
        <v>53</v>
      </c>
      <c r="J337">
        <v>46</v>
      </c>
      <c r="K337">
        <v>100</v>
      </c>
      <c r="L337">
        <v>0.46</v>
      </c>
      <c r="M337">
        <v>18</v>
      </c>
      <c r="N337">
        <v>38</v>
      </c>
      <c r="O337">
        <v>0.47399999999999998</v>
      </c>
      <c r="P337">
        <v>10</v>
      </c>
      <c r="Q337">
        <v>13</v>
      </c>
      <c r="R337">
        <v>0.76900000000000002</v>
      </c>
      <c r="S337">
        <v>11</v>
      </c>
      <c r="T337">
        <v>34</v>
      </c>
      <c r="U337">
        <v>45</v>
      </c>
      <c r="V337">
        <v>29</v>
      </c>
      <c r="W337">
        <v>15</v>
      </c>
      <c r="X337">
        <v>6</v>
      </c>
      <c r="Y337">
        <v>7</v>
      </c>
      <c r="Z337">
        <v>9</v>
      </c>
      <c r="AA337">
        <v>21</v>
      </c>
      <c r="AB337">
        <v>12</v>
      </c>
      <c r="AC337">
        <v>120</v>
      </c>
      <c r="AD337">
        <v>-7</v>
      </c>
      <c r="AE337">
        <v>1</v>
      </c>
      <c r="AF337">
        <v>1231</v>
      </c>
      <c r="AG337">
        <v>1231</v>
      </c>
      <c r="AH337">
        <v>1231</v>
      </c>
      <c r="AI337">
        <v>9</v>
      </c>
      <c r="AJ337">
        <v>437</v>
      </c>
      <c r="AK337">
        <v>153</v>
      </c>
      <c r="AL337">
        <v>1374</v>
      </c>
      <c r="AM337">
        <v>288</v>
      </c>
      <c r="AN337">
        <v>1078</v>
      </c>
      <c r="AO337">
        <v>195</v>
      </c>
      <c r="AP337">
        <v>2148</v>
      </c>
      <c r="AQ337">
        <v>2188</v>
      </c>
      <c r="AR337">
        <v>1388</v>
      </c>
      <c r="AS337">
        <v>1051</v>
      </c>
      <c r="AT337">
        <v>926</v>
      </c>
      <c r="AU337">
        <v>976</v>
      </c>
      <c r="AV337">
        <v>687</v>
      </c>
      <c r="AW337">
        <v>1341</v>
      </c>
      <c r="AX337">
        <v>1702</v>
      </c>
      <c r="AY337">
        <v>346</v>
      </c>
      <c r="AZ337">
        <v>2275</v>
      </c>
      <c r="BA337">
        <v>1694</v>
      </c>
      <c r="BB337">
        <v>2314</v>
      </c>
      <c r="BC337">
        <v>735</v>
      </c>
      <c r="BD337">
        <v>1608</v>
      </c>
      <c r="BE337">
        <v>1</v>
      </c>
      <c r="BF337" t="s">
        <v>71</v>
      </c>
      <c r="BG337" t="s">
        <v>65</v>
      </c>
      <c r="BH337" t="s">
        <v>260</v>
      </c>
      <c r="BI337" s="4">
        <f xml:space="preserve"> _2025teamgamelogs[[#This Row],[FGA]] + (0.44 * _2025teamgamelogs[[#This Row],[FTA]]) + _2025teamgamelogs[[#This Row],[TOV]] - _2025teamgamelogs[[#This Row],[OREB]]</f>
        <v>109.72</v>
      </c>
      <c r="BJ337" s="3">
        <f>_2025teamgamelogs[[#This Row],[TOV]]/_2025teamgamelogs[[#This Row],[POSSESIONS]]</f>
        <v>0.13671162960262487</v>
      </c>
      <c r="BK337" s="4">
        <f>_2025teamgamelogs[[#This Row],[PTS]]/_2025teamgamelogs[[#This Row],[POSSESIONS]]</f>
        <v>1.0936930368209989</v>
      </c>
      <c r="BL337" s="4">
        <f xml:space="preserve"> 100 * _2025teamgamelogs[[#This Row],[POINTS_PER_POSSESSION]]</f>
        <v>109.3693036820999</v>
      </c>
      <c r="BM337" s="4">
        <f xml:space="preserve"> _2025teamgamelogs[[#This Row],[POSSESIONS]] / (_2025teamgamelogs[[#This Row],[MIN]]/48)</f>
        <v>99.369056603773572</v>
      </c>
      <c r="BN337" s="3">
        <f>_2025teamgamelogs[[#This Row],[PTS]] / (2 * (_2025teamgamelogs[[#This Row],[FGA]] + 0.44 * _2025teamgamelogs[[#This Row],[FTA]]))</f>
        <v>0.56753688989784334</v>
      </c>
      <c r="BO337" s="4">
        <f>VLOOKUP(_2025teamgamelogs[[#This Row],[MONTH]], LEAGUE_AVERAGES!$A$2:$B$8, 2, FALSE)</f>
        <v>110.69176807777912</v>
      </c>
      <c r="BP337" s="5">
        <f>VLOOKUP(_2025teamgamelogs[[#This Row],[TEAM_NAME]], LEAGUE_AVERAGES!$A$14:$C$43, 2, FALSE)</f>
        <v>0.3560731707317073</v>
      </c>
      <c r="BQ337" s="5">
        <f>VLOOKUP(_2025teamgamelogs[[#This Row],[TEAM_NAME]], LEAGUE_AVERAGES!$A$14:$C$43, 3, FALSE)</f>
        <v>0.3687804878048781</v>
      </c>
      <c r="BR337" s="5">
        <f>VLOOKUP(_2025teamgamelogs[[#This Row],[TEAM_NAME]], LEAGUE_AVERAGES!$F$14:$H$43, 2, FALSE)</f>
        <v>0.47321951219512204</v>
      </c>
      <c r="BS337" s="5">
        <f>VLOOKUP(_2025teamgamelogs[[#This Row],[TEAM_NAME]], LEAGUE_AVERAGES!$F$14:$H$43, 3, FALSE)</f>
        <v>0.48104878048780486</v>
      </c>
      <c r="BT337" s="5">
        <f>VLOOKUP(_2025teamgamelogs[[#This Row],[TEAM_NAME]], LEAGUE_AVERAGES!$K$14:$M$43, 2, FALSE)</f>
        <v>0.57634444021190001</v>
      </c>
      <c r="BU337" s="5">
        <f>VLOOKUP(_2025teamgamelogs[[#This Row],[TEAM_NAME]], LEAGUE_AVERAGES!$K$14:$M$43, 3, FALSE)</f>
        <v>0.58621097107374254</v>
      </c>
    </row>
    <row r="338" spans="1:73" x14ac:dyDescent="0.2">
      <c r="A338" t="s">
        <v>59</v>
      </c>
      <c r="B338">
        <v>1610612759</v>
      </c>
      <c r="C338" t="s">
        <v>145</v>
      </c>
      <c r="D338" t="s">
        <v>146</v>
      </c>
      <c r="E338">
        <v>22400224</v>
      </c>
      <c r="F338" s="1">
        <v>45609</v>
      </c>
      <c r="G338" t="s">
        <v>449</v>
      </c>
      <c r="H338" t="s">
        <v>63</v>
      </c>
      <c r="I338">
        <v>48</v>
      </c>
      <c r="J338">
        <v>48</v>
      </c>
      <c r="K338">
        <v>92</v>
      </c>
      <c r="L338">
        <v>0.52200000000000002</v>
      </c>
      <c r="M338">
        <v>18</v>
      </c>
      <c r="N338">
        <v>44</v>
      </c>
      <c r="O338">
        <v>0.40899999999999997</v>
      </c>
      <c r="P338">
        <v>25</v>
      </c>
      <c r="Q338">
        <v>32</v>
      </c>
      <c r="R338">
        <v>0.78100000000000003</v>
      </c>
      <c r="S338">
        <v>8</v>
      </c>
      <c r="T338">
        <v>31</v>
      </c>
      <c r="U338">
        <v>39</v>
      </c>
      <c r="V338">
        <v>38</v>
      </c>
      <c r="W338">
        <v>9</v>
      </c>
      <c r="X338">
        <v>7</v>
      </c>
      <c r="Y338">
        <v>7</v>
      </c>
      <c r="Z338">
        <v>5</v>
      </c>
      <c r="AA338">
        <v>15</v>
      </c>
      <c r="AB338">
        <v>23</v>
      </c>
      <c r="AC338">
        <v>139</v>
      </c>
      <c r="AD338">
        <v>9</v>
      </c>
      <c r="AE338">
        <v>1</v>
      </c>
      <c r="AF338">
        <v>1</v>
      </c>
      <c r="AG338">
        <v>1</v>
      </c>
      <c r="AH338">
        <v>1</v>
      </c>
      <c r="AI338">
        <v>121</v>
      </c>
      <c r="AJ338">
        <v>242</v>
      </c>
      <c r="AK338">
        <v>768</v>
      </c>
      <c r="AL338">
        <v>389</v>
      </c>
      <c r="AM338">
        <v>288</v>
      </c>
      <c r="AN338">
        <v>384</v>
      </c>
      <c r="AO338">
        <v>652</v>
      </c>
      <c r="AP338">
        <v>183</v>
      </c>
      <c r="AQ338">
        <v>163</v>
      </c>
      <c r="AR338">
        <v>1282</v>
      </c>
      <c r="AS338">
        <v>1800</v>
      </c>
      <c r="AT338">
        <v>1488</v>
      </c>
      <c r="AU338">
        <v>1833</v>
      </c>
      <c r="AV338">
        <v>44</v>
      </c>
      <c r="AW338">
        <v>152</v>
      </c>
      <c r="AX338">
        <v>1360</v>
      </c>
      <c r="AY338">
        <v>346</v>
      </c>
      <c r="AZ338">
        <v>1188</v>
      </c>
      <c r="BA338">
        <v>398</v>
      </c>
      <c r="BB338">
        <v>300</v>
      </c>
      <c r="BC338">
        <v>66</v>
      </c>
      <c r="BD338">
        <v>672</v>
      </c>
      <c r="BE338">
        <v>1</v>
      </c>
      <c r="BF338" t="s">
        <v>64</v>
      </c>
      <c r="BG338" t="s">
        <v>65</v>
      </c>
      <c r="BH338" t="s">
        <v>260</v>
      </c>
      <c r="BI338" s="4">
        <f xml:space="preserve"> _2025teamgamelogs[[#This Row],[FGA]] + (0.44 * _2025teamgamelogs[[#This Row],[FTA]]) + _2025teamgamelogs[[#This Row],[TOV]] - _2025teamgamelogs[[#This Row],[OREB]]</f>
        <v>107.08</v>
      </c>
      <c r="BJ338" s="3">
        <f>_2025teamgamelogs[[#This Row],[TOV]]/_2025teamgamelogs[[#This Row],[POSSESIONS]]</f>
        <v>8.4049308927904368E-2</v>
      </c>
      <c r="BK338" s="4">
        <f>_2025teamgamelogs[[#This Row],[PTS]]/_2025teamgamelogs[[#This Row],[POSSESIONS]]</f>
        <v>1.2980948823309675</v>
      </c>
      <c r="BL338" s="4">
        <f xml:space="preserve"> 100 * _2025teamgamelogs[[#This Row],[POINTS_PER_POSSESSION]]</f>
        <v>129.80948823309674</v>
      </c>
      <c r="BM338" s="4">
        <f xml:space="preserve"> _2025teamgamelogs[[#This Row],[POSSESIONS]] / (_2025teamgamelogs[[#This Row],[MIN]]/48)</f>
        <v>107.08</v>
      </c>
      <c r="BN338" s="3">
        <f>_2025teamgamelogs[[#This Row],[PTS]] / (2 * (_2025teamgamelogs[[#This Row],[FGA]] + 0.44 * _2025teamgamelogs[[#This Row],[FTA]]))</f>
        <v>0.6551659125188537</v>
      </c>
      <c r="BO338" s="4">
        <f>VLOOKUP(_2025teamgamelogs[[#This Row],[MONTH]], LEAGUE_AVERAGES!$A$2:$B$8, 2, FALSE)</f>
        <v>110.69176807777912</v>
      </c>
      <c r="BP338" s="5">
        <f>VLOOKUP(_2025teamgamelogs[[#This Row],[TEAM_NAME]], LEAGUE_AVERAGES!$A$14:$C$43, 2, FALSE)</f>
        <v>0.36502500000000004</v>
      </c>
      <c r="BQ338" s="5">
        <f>VLOOKUP(_2025teamgamelogs[[#This Row],[TEAM_NAME]], LEAGUE_AVERAGES!$A$14:$C$43, 3, FALSE)</f>
        <v>0.35016666666666663</v>
      </c>
      <c r="BR338" s="5">
        <f>VLOOKUP(_2025teamgamelogs[[#This Row],[TEAM_NAME]], LEAGUE_AVERAGES!$F$14:$H$43, 2, FALSE)</f>
        <v>0.47877500000000017</v>
      </c>
      <c r="BS338" s="5">
        <f>VLOOKUP(_2025teamgamelogs[[#This Row],[TEAM_NAME]], LEAGUE_AVERAGES!$F$14:$H$43, 3, FALSE)</f>
        <v>0.45407142857142868</v>
      </c>
      <c r="BT338" s="5">
        <f>VLOOKUP(_2025teamgamelogs[[#This Row],[TEAM_NAME]], LEAGUE_AVERAGES!$K$14:$M$43, 2, FALSE)</f>
        <v>0.59112459331758582</v>
      </c>
      <c r="BU338" s="5">
        <f>VLOOKUP(_2025teamgamelogs[[#This Row],[TEAM_NAME]], LEAGUE_AVERAGES!$K$14:$M$43, 3, FALSE)</f>
        <v>0.56254759440180246</v>
      </c>
    </row>
    <row r="339" spans="1:73" x14ac:dyDescent="0.2">
      <c r="A339" t="s">
        <v>59</v>
      </c>
      <c r="B339">
        <v>1610612750</v>
      </c>
      <c r="C339" t="s">
        <v>8</v>
      </c>
      <c r="D339" t="s">
        <v>72</v>
      </c>
      <c r="E339">
        <v>22400226</v>
      </c>
      <c r="F339" s="1">
        <v>45609</v>
      </c>
      <c r="G339" t="s">
        <v>441</v>
      </c>
      <c r="H339" t="s">
        <v>70</v>
      </c>
      <c r="I339">
        <v>48</v>
      </c>
      <c r="J339">
        <v>37</v>
      </c>
      <c r="K339">
        <v>94</v>
      </c>
      <c r="L339">
        <v>0.39400000000000002</v>
      </c>
      <c r="M339">
        <v>7</v>
      </c>
      <c r="N339">
        <v>39</v>
      </c>
      <c r="O339">
        <v>0.17899999999999999</v>
      </c>
      <c r="P339">
        <v>17</v>
      </c>
      <c r="Q339">
        <v>22</v>
      </c>
      <c r="R339">
        <v>0.77300000000000002</v>
      </c>
      <c r="S339">
        <v>13</v>
      </c>
      <c r="T339">
        <v>28</v>
      </c>
      <c r="U339">
        <v>41</v>
      </c>
      <c r="V339">
        <v>16</v>
      </c>
      <c r="W339">
        <v>14</v>
      </c>
      <c r="X339">
        <v>12</v>
      </c>
      <c r="Y339">
        <v>3</v>
      </c>
      <c r="Z339">
        <v>10</v>
      </c>
      <c r="AA339">
        <v>19</v>
      </c>
      <c r="AB339">
        <v>18</v>
      </c>
      <c r="AC339">
        <v>98</v>
      </c>
      <c r="AD339">
        <v>-8</v>
      </c>
      <c r="AE339">
        <v>1</v>
      </c>
      <c r="AF339">
        <v>1231</v>
      </c>
      <c r="AG339">
        <v>1231</v>
      </c>
      <c r="AH339">
        <v>1231</v>
      </c>
      <c r="AI339">
        <v>121</v>
      </c>
      <c r="AJ339">
        <v>1946</v>
      </c>
      <c r="AK339">
        <v>570</v>
      </c>
      <c r="AL339">
        <v>2264</v>
      </c>
      <c r="AM339">
        <v>2338</v>
      </c>
      <c r="AN339">
        <v>933</v>
      </c>
      <c r="AO339">
        <v>2428</v>
      </c>
      <c r="AP339">
        <v>1052</v>
      </c>
      <c r="AQ339">
        <v>1008</v>
      </c>
      <c r="AR339">
        <v>1363</v>
      </c>
      <c r="AS339">
        <v>652</v>
      </c>
      <c r="AT339">
        <v>1951</v>
      </c>
      <c r="AU339">
        <v>1563</v>
      </c>
      <c r="AV339">
        <v>2415</v>
      </c>
      <c r="AW339">
        <v>1092</v>
      </c>
      <c r="AX339">
        <v>217</v>
      </c>
      <c r="AY339">
        <v>1712</v>
      </c>
      <c r="AZ339">
        <v>2353</v>
      </c>
      <c r="BA339">
        <v>1258</v>
      </c>
      <c r="BB339">
        <v>1204</v>
      </c>
      <c r="BC339">
        <v>2178</v>
      </c>
      <c r="BD339">
        <v>1667</v>
      </c>
      <c r="BE339">
        <v>1</v>
      </c>
      <c r="BF339" t="s">
        <v>71</v>
      </c>
      <c r="BG339" t="s">
        <v>65</v>
      </c>
      <c r="BH339" t="s">
        <v>260</v>
      </c>
      <c r="BI339" s="4">
        <f xml:space="preserve"> _2025teamgamelogs[[#This Row],[FGA]] + (0.44 * _2025teamgamelogs[[#This Row],[FTA]]) + _2025teamgamelogs[[#This Row],[TOV]] - _2025teamgamelogs[[#This Row],[OREB]]</f>
        <v>104.68</v>
      </c>
      <c r="BJ339" s="3">
        <f>_2025teamgamelogs[[#This Row],[TOV]]/_2025teamgamelogs[[#This Row],[POSSESIONS]]</f>
        <v>0.13374092472296523</v>
      </c>
      <c r="BK339" s="4">
        <f>_2025teamgamelogs[[#This Row],[PTS]]/_2025teamgamelogs[[#This Row],[POSSESIONS]]</f>
        <v>0.93618647306075653</v>
      </c>
      <c r="BL339" s="4">
        <f xml:space="preserve"> 100 * _2025teamgamelogs[[#This Row],[POINTS_PER_POSSESSION]]</f>
        <v>93.618647306075658</v>
      </c>
      <c r="BM339" s="4">
        <f xml:space="preserve"> _2025teamgamelogs[[#This Row],[POSSESIONS]] / (_2025teamgamelogs[[#This Row],[MIN]]/48)</f>
        <v>104.68</v>
      </c>
      <c r="BN339" s="3">
        <f>_2025teamgamelogs[[#This Row],[PTS]] / (2 * (_2025teamgamelogs[[#This Row],[FGA]] + 0.44 * _2025teamgamelogs[[#This Row],[FTA]]))</f>
        <v>0.47260802469135799</v>
      </c>
      <c r="BO339" s="4">
        <f>VLOOKUP(_2025teamgamelogs[[#This Row],[MONTH]], LEAGUE_AVERAGES!$A$2:$B$8, 2, FALSE)</f>
        <v>110.69176807777912</v>
      </c>
      <c r="BP339" s="5">
        <f>VLOOKUP(_2025teamgamelogs[[#This Row],[TEAM_NAME]], LEAGUE_AVERAGES!$A$14:$C$43, 2, FALSE)</f>
        <v>0.38256097560975622</v>
      </c>
      <c r="BQ339" s="5">
        <f>VLOOKUP(_2025teamgamelogs[[#This Row],[TEAM_NAME]], LEAGUE_AVERAGES!$A$14:$C$43, 3, FALSE)</f>
        <v>0.37156097560975615</v>
      </c>
      <c r="BR339" s="5">
        <f>VLOOKUP(_2025teamgamelogs[[#This Row],[TEAM_NAME]], LEAGUE_AVERAGES!$F$14:$H$43, 2, FALSE)</f>
        <v>0.47402439024390242</v>
      </c>
      <c r="BS339" s="5">
        <f>VLOOKUP(_2025teamgamelogs[[#This Row],[TEAM_NAME]], LEAGUE_AVERAGES!$F$14:$H$43, 3, FALSE)</f>
        <v>0.46580487804878057</v>
      </c>
      <c r="BT339" s="5">
        <f>VLOOKUP(_2025teamgamelogs[[#This Row],[TEAM_NAME]], LEAGUE_AVERAGES!$K$14:$M$43, 2, FALSE)</f>
        <v>0.59446350940954662</v>
      </c>
      <c r="BU339" s="5">
        <f>VLOOKUP(_2025teamgamelogs[[#This Row],[TEAM_NAME]], LEAGUE_AVERAGES!$K$14:$M$43, 3, FALSE)</f>
        <v>0.58583417827298701</v>
      </c>
    </row>
    <row r="340" spans="1:73" x14ac:dyDescent="0.2">
      <c r="A340" t="s">
        <v>59</v>
      </c>
      <c r="B340">
        <v>1610612745</v>
      </c>
      <c r="C340" t="s">
        <v>104</v>
      </c>
      <c r="D340" t="s">
        <v>105</v>
      </c>
      <c r="E340">
        <v>22400222</v>
      </c>
      <c r="F340" s="1">
        <v>45609</v>
      </c>
      <c r="G340" t="s">
        <v>450</v>
      </c>
      <c r="H340" t="s">
        <v>63</v>
      </c>
      <c r="I340">
        <v>48</v>
      </c>
      <c r="J340">
        <v>42</v>
      </c>
      <c r="K340">
        <v>97</v>
      </c>
      <c r="L340">
        <v>0.433</v>
      </c>
      <c r="M340">
        <v>15</v>
      </c>
      <c r="N340">
        <v>40</v>
      </c>
      <c r="O340">
        <v>0.375</v>
      </c>
      <c r="P340">
        <v>12</v>
      </c>
      <c r="Q340">
        <v>17</v>
      </c>
      <c r="R340">
        <v>0.70599999999999996</v>
      </c>
      <c r="S340">
        <v>18</v>
      </c>
      <c r="T340">
        <v>41</v>
      </c>
      <c r="U340">
        <v>59</v>
      </c>
      <c r="V340">
        <v>28</v>
      </c>
      <c r="W340">
        <v>14</v>
      </c>
      <c r="X340">
        <v>8</v>
      </c>
      <c r="Y340">
        <v>11</v>
      </c>
      <c r="Z340">
        <v>3</v>
      </c>
      <c r="AA340">
        <v>17</v>
      </c>
      <c r="AB340">
        <v>16</v>
      </c>
      <c r="AC340">
        <v>111</v>
      </c>
      <c r="AD340">
        <v>8</v>
      </c>
      <c r="AE340">
        <v>1</v>
      </c>
      <c r="AF340">
        <v>1</v>
      </c>
      <c r="AG340">
        <v>1</v>
      </c>
      <c r="AH340">
        <v>1</v>
      </c>
      <c r="AI340">
        <v>121</v>
      </c>
      <c r="AJ340">
        <v>1068</v>
      </c>
      <c r="AK340">
        <v>324</v>
      </c>
      <c r="AL340">
        <v>1810</v>
      </c>
      <c r="AM340">
        <v>733</v>
      </c>
      <c r="AN340">
        <v>795</v>
      </c>
      <c r="AO340">
        <v>1024</v>
      </c>
      <c r="AP340">
        <v>1889</v>
      </c>
      <c r="AQ340">
        <v>1778</v>
      </c>
      <c r="AR340">
        <v>1904</v>
      </c>
      <c r="AS340">
        <v>100</v>
      </c>
      <c r="AT340">
        <v>148</v>
      </c>
      <c r="AU340">
        <v>46</v>
      </c>
      <c r="AV340">
        <v>840</v>
      </c>
      <c r="AW340">
        <v>1092</v>
      </c>
      <c r="AX340">
        <v>1073</v>
      </c>
      <c r="AY340">
        <v>32</v>
      </c>
      <c r="AZ340">
        <v>384</v>
      </c>
      <c r="BA340">
        <v>792</v>
      </c>
      <c r="BB340">
        <v>1670</v>
      </c>
      <c r="BC340">
        <v>1402</v>
      </c>
      <c r="BD340">
        <v>727</v>
      </c>
      <c r="BE340">
        <v>1</v>
      </c>
      <c r="BF340" t="s">
        <v>64</v>
      </c>
      <c r="BG340" t="s">
        <v>65</v>
      </c>
      <c r="BH340" t="s">
        <v>260</v>
      </c>
      <c r="BI340" s="4">
        <f xml:space="preserve"> _2025teamgamelogs[[#This Row],[FGA]] + (0.44 * _2025teamgamelogs[[#This Row],[FTA]]) + _2025teamgamelogs[[#This Row],[TOV]] - _2025teamgamelogs[[#This Row],[OREB]]</f>
        <v>100.48</v>
      </c>
      <c r="BJ340" s="3">
        <f>_2025teamgamelogs[[#This Row],[TOV]]/_2025teamgamelogs[[#This Row],[POSSESIONS]]</f>
        <v>0.1393312101910828</v>
      </c>
      <c r="BK340" s="4">
        <f>_2025teamgamelogs[[#This Row],[PTS]]/_2025teamgamelogs[[#This Row],[POSSESIONS]]</f>
        <v>1.1046974522292994</v>
      </c>
      <c r="BL340" s="4">
        <f xml:space="preserve"> 100 * _2025teamgamelogs[[#This Row],[POINTS_PER_POSSESSION]]</f>
        <v>110.46974522292994</v>
      </c>
      <c r="BM340" s="4">
        <f xml:space="preserve"> _2025teamgamelogs[[#This Row],[POSSESIONS]] / (_2025teamgamelogs[[#This Row],[MIN]]/48)</f>
        <v>100.48</v>
      </c>
      <c r="BN340" s="3">
        <f>_2025teamgamelogs[[#This Row],[PTS]] / (2 * (_2025teamgamelogs[[#This Row],[FGA]] + 0.44 * _2025teamgamelogs[[#This Row],[FTA]]))</f>
        <v>0.53120214395099541</v>
      </c>
      <c r="BO340" s="4">
        <f>VLOOKUP(_2025teamgamelogs[[#This Row],[MONTH]], LEAGUE_AVERAGES!$A$2:$B$8, 2, FALSE)</f>
        <v>110.69176807777912</v>
      </c>
      <c r="BP340" s="5">
        <f>VLOOKUP(_2025teamgamelogs[[#This Row],[TEAM_NAME]], LEAGUE_AVERAGES!$A$14:$C$43, 2, FALSE)</f>
        <v>0.35034146341463424</v>
      </c>
      <c r="BQ340" s="5">
        <f>VLOOKUP(_2025teamgamelogs[[#This Row],[TEAM_NAME]], LEAGUE_AVERAGES!$A$14:$C$43, 3, FALSE)</f>
        <v>0.35473170731707321</v>
      </c>
      <c r="BR340" s="5">
        <f>VLOOKUP(_2025teamgamelogs[[#This Row],[TEAM_NAME]], LEAGUE_AVERAGES!$F$14:$H$43, 2, FALSE)</f>
        <v>0.45260975609756104</v>
      </c>
      <c r="BS340" s="5">
        <f>VLOOKUP(_2025teamgamelogs[[#This Row],[TEAM_NAME]], LEAGUE_AVERAGES!$F$14:$H$43, 3, FALSE)</f>
        <v>0.45763414634146338</v>
      </c>
      <c r="BT340" s="5">
        <f>VLOOKUP(_2025teamgamelogs[[#This Row],[TEAM_NAME]], LEAGUE_AVERAGES!$K$14:$M$43, 2, FALSE)</f>
        <v>0.55103752047014554</v>
      </c>
      <c r="BU340" s="5">
        <f>VLOOKUP(_2025teamgamelogs[[#This Row],[TEAM_NAME]], LEAGUE_AVERAGES!$K$14:$M$43, 3, FALSE)</f>
        <v>0.55544482411316332</v>
      </c>
    </row>
    <row r="341" spans="1:73" x14ac:dyDescent="0.2">
      <c r="A341" t="s">
        <v>59</v>
      </c>
      <c r="B341">
        <v>1610612760</v>
      </c>
      <c r="C341" t="s">
        <v>137</v>
      </c>
      <c r="D341" t="s">
        <v>138</v>
      </c>
      <c r="E341">
        <v>22400221</v>
      </c>
      <c r="F341" s="1">
        <v>45609</v>
      </c>
      <c r="G341" t="s">
        <v>451</v>
      </c>
      <c r="H341" t="s">
        <v>63</v>
      </c>
      <c r="I341">
        <v>48</v>
      </c>
      <c r="J341">
        <v>39</v>
      </c>
      <c r="K341">
        <v>88</v>
      </c>
      <c r="L341">
        <v>0.443</v>
      </c>
      <c r="M341">
        <v>15</v>
      </c>
      <c r="N341">
        <v>39</v>
      </c>
      <c r="O341">
        <v>0.38500000000000001</v>
      </c>
      <c r="P341">
        <v>13</v>
      </c>
      <c r="Q341">
        <v>16</v>
      </c>
      <c r="R341">
        <v>0.81299999999999994</v>
      </c>
      <c r="S341">
        <v>5</v>
      </c>
      <c r="T341">
        <v>26</v>
      </c>
      <c r="U341">
        <v>31</v>
      </c>
      <c r="V341">
        <v>20</v>
      </c>
      <c r="W341">
        <v>7</v>
      </c>
      <c r="X341">
        <v>16</v>
      </c>
      <c r="Y341">
        <v>7</v>
      </c>
      <c r="Z341">
        <v>4</v>
      </c>
      <c r="AA341">
        <v>17</v>
      </c>
      <c r="AB341">
        <v>15</v>
      </c>
      <c r="AC341">
        <v>106</v>
      </c>
      <c r="AD341">
        <v>18</v>
      </c>
      <c r="AE341">
        <v>1</v>
      </c>
      <c r="AF341">
        <v>1</v>
      </c>
      <c r="AG341">
        <v>1</v>
      </c>
      <c r="AH341">
        <v>1</v>
      </c>
      <c r="AI341">
        <v>121</v>
      </c>
      <c r="AJ341">
        <v>1609</v>
      </c>
      <c r="AK341">
        <v>1314</v>
      </c>
      <c r="AL341">
        <v>1660</v>
      </c>
      <c r="AM341">
        <v>733</v>
      </c>
      <c r="AN341">
        <v>933</v>
      </c>
      <c r="AO341">
        <v>909</v>
      </c>
      <c r="AP341">
        <v>1755</v>
      </c>
      <c r="AQ341">
        <v>1907</v>
      </c>
      <c r="AR341">
        <v>924</v>
      </c>
      <c r="AS341">
        <v>2299</v>
      </c>
      <c r="AT341">
        <v>2171</v>
      </c>
      <c r="AU341">
        <v>2414</v>
      </c>
      <c r="AV341">
        <v>2163</v>
      </c>
      <c r="AW341">
        <v>38</v>
      </c>
      <c r="AX341">
        <v>21</v>
      </c>
      <c r="AY341">
        <v>346</v>
      </c>
      <c r="AZ341">
        <v>750</v>
      </c>
      <c r="BA341">
        <v>792</v>
      </c>
      <c r="BB341">
        <v>1892</v>
      </c>
      <c r="BC341">
        <v>1723</v>
      </c>
      <c r="BD341">
        <v>287</v>
      </c>
      <c r="BE341">
        <v>1</v>
      </c>
      <c r="BF341" t="s">
        <v>64</v>
      </c>
      <c r="BG341" t="s">
        <v>65</v>
      </c>
      <c r="BH341" t="s">
        <v>260</v>
      </c>
      <c r="BI341" s="4">
        <f xml:space="preserve"> _2025teamgamelogs[[#This Row],[FGA]] + (0.44 * _2025teamgamelogs[[#This Row],[FTA]]) + _2025teamgamelogs[[#This Row],[TOV]] - _2025teamgamelogs[[#This Row],[OREB]]</f>
        <v>97.04</v>
      </c>
      <c r="BJ341" s="3">
        <f>_2025teamgamelogs[[#This Row],[TOV]]/_2025teamgamelogs[[#This Row],[POSSESIONS]]</f>
        <v>7.213520197856553E-2</v>
      </c>
      <c r="BK341" s="4">
        <f>_2025teamgamelogs[[#This Row],[PTS]]/_2025teamgamelogs[[#This Row],[POSSESIONS]]</f>
        <v>1.0923330585325639</v>
      </c>
      <c r="BL341" s="4">
        <f xml:space="preserve"> 100 * _2025teamgamelogs[[#This Row],[POINTS_PER_POSSESSION]]</f>
        <v>109.2333058532564</v>
      </c>
      <c r="BM341" s="4">
        <f xml:space="preserve"> _2025teamgamelogs[[#This Row],[POSSESIONS]] / (_2025teamgamelogs[[#This Row],[MIN]]/48)</f>
        <v>97.04</v>
      </c>
      <c r="BN341" s="3">
        <f>_2025teamgamelogs[[#This Row],[PTS]] / (2 * (_2025teamgamelogs[[#This Row],[FGA]] + 0.44 * _2025teamgamelogs[[#This Row],[FTA]]))</f>
        <v>0.55765993265993263</v>
      </c>
      <c r="BO341" s="4">
        <f>VLOOKUP(_2025teamgamelogs[[#This Row],[MONTH]], LEAGUE_AVERAGES!$A$2:$B$8, 2, FALSE)</f>
        <v>110.69176807777912</v>
      </c>
      <c r="BP341" s="5">
        <f>VLOOKUP(_2025teamgamelogs[[#This Row],[TEAM_NAME]], LEAGUE_AVERAGES!$A$14:$C$43, 2, FALSE)</f>
        <v>0.38229268292682927</v>
      </c>
      <c r="BQ341" s="5">
        <f>VLOOKUP(_2025teamgamelogs[[#This Row],[TEAM_NAME]], LEAGUE_AVERAGES!$A$14:$C$43, 3, FALSE)</f>
        <v>0.36500000000000005</v>
      </c>
      <c r="BR341" s="5">
        <f>VLOOKUP(_2025teamgamelogs[[#This Row],[TEAM_NAME]], LEAGUE_AVERAGES!$F$14:$H$43, 2, FALSE)</f>
        <v>0.48607317073170736</v>
      </c>
      <c r="BS341" s="5">
        <f>VLOOKUP(_2025teamgamelogs[[#This Row],[TEAM_NAME]], LEAGUE_AVERAGES!$F$14:$H$43, 3, FALSE)</f>
        <v>0.4780731707317073</v>
      </c>
      <c r="BT341" s="5">
        <f>VLOOKUP(_2025teamgamelogs[[#This Row],[TEAM_NAME]], LEAGUE_AVERAGES!$K$14:$M$43, 2, FALSE)</f>
        <v>0.59971838422440138</v>
      </c>
      <c r="BU341" s="5">
        <f>VLOOKUP(_2025teamgamelogs[[#This Row],[TEAM_NAME]], LEAGUE_AVERAGES!$K$14:$M$43, 3, FALSE)</f>
        <v>0.58679992881439635</v>
      </c>
    </row>
    <row r="342" spans="1:73" x14ac:dyDescent="0.2">
      <c r="A342" t="s">
        <v>59</v>
      </c>
      <c r="B342">
        <v>1610612763</v>
      </c>
      <c r="C342" t="s">
        <v>128</v>
      </c>
      <c r="D342" t="s">
        <v>129</v>
      </c>
      <c r="E342">
        <v>22400225</v>
      </c>
      <c r="F342" s="1">
        <v>45609</v>
      </c>
      <c r="G342" t="s">
        <v>452</v>
      </c>
      <c r="H342" t="s">
        <v>70</v>
      </c>
      <c r="I342">
        <v>48</v>
      </c>
      <c r="J342">
        <v>42</v>
      </c>
      <c r="K342">
        <v>89</v>
      </c>
      <c r="L342">
        <v>0.47199999999999998</v>
      </c>
      <c r="M342">
        <v>12</v>
      </c>
      <c r="N342">
        <v>33</v>
      </c>
      <c r="O342">
        <v>0.36399999999999999</v>
      </c>
      <c r="P342">
        <v>27</v>
      </c>
      <c r="Q342">
        <v>33</v>
      </c>
      <c r="R342">
        <v>0.81799999999999995</v>
      </c>
      <c r="S342">
        <v>12</v>
      </c>
      <c r="T342">
        <v>29</v>
      </c>
      <c r="U342">
        <v>41</v>
      </c>
      <c r="V342">
        <v>28</v>
      </c>
      <c r="W342">
        <v>14</v>
      </c>
      <c r="X342">
        <v>11</v>
      </c>
      <c r="Y342">
        <v>6</v>
      </c>
      <c r="Z342">
        <v>5</v>
      </c>
      <c r="AA342">
        <v>25</v>
      </c>
      <c r="AB342">
        <v>22</v>
      </c>
      <c r="AC342">
        <v>123</v>
      </c>
      <c r="AD342">
        <v>-5</v>
      </c>
      <c r="AE342">
        <v>1</v>
      </c>
      <c r="AF342">
        <v>1231</v>
      </c>
      <c r="AG342">
        <v>1231</v>
      </c>
      <c r="AH342">
        <v>1231</v>
      </c>
      <c r="AI342">
        <v>121</v>
      </c>
      <c r="AJ342">
        <v>1068</v>
      </c>
      <c r="AK342">
        <v>1176</v>
      </c>
      <c r="AL342">
        <v>1158</v>
      </c>
      <c r="AM342">
        <v>1413</v>
      </c>
      <c r="AN342">
        <v>1749</v>
      </c>
      <c r="AO342">
        <v>1156</v>
      </c>
      <c r="AP342">
        <v>104</v>
      </c>
      <c r="AQ342">
        <v>134</v>
      </c>
      <c r="AR342">
        <v>864</v>
      </c>
      <c r="AS342">
        <v>848</v>
      </c>
      <c r="AT342">
        <v>1807</v>
      </c>
      <c r="AU342">
        <v>1563</v>
      </c>
      <c r="AV342">
        <v>840</v>
      </c>
      <c r="AW342">
        <v>1092</v>
      </c>
      <c r="AX342">
        <v>346</v>
      </c>
      <c r="AY342">
        <v>560</v>
      </c>
      <c r="AZ342">
        <v>1188</v>
      </c>
      <c r="BA342">
        <v>2247</v>
      </c>
      <c r="BB342">
        <v>416</v>
      </c>
      <c r="BC342">
        <v>549</v>
      </c>
      <c r="BD342">
        <v>1476</v>
      </c>
      <c r="BE342">
        <v>1</v>
      </c>
      <c r="BF342" t="s">
        <v>71</v>
      </c>
      <c r="BG342" t="s">
        <v>65</v>
      </c>
      <c r="BH342" t="s">
        <v>260</v>
      </c>
      <c r="BI342" s="4">
        <f xml:space="preserve"> _2025teamgamelogs[[#This Row],[FGA]] + (0.44 * _2025teamgamelogs[[#This Row],[FTA]]) + _2025teamgamelogs[[#This Row],[TOV]] - _2025teamgamelogs[[#This Row],[OREB]]</f>
        <v>105.52</v>
      </c>
      <c r="BJ342" s="3">
        <f>_2025teamgamelogs[[#This Row],[TOV]]/_2025teamgamelogs[[#This Row],[POSSESIONS]]</f>
        <v>0.13267626990144049</v>
      </c>
      <c r="BK342" s="4">
        <f>_2025teamgamelogs[[#This Row],[PTS]]/_2025teamgamelogs[[#This Row],[POSSESIONS]]</f>
        <v>1.1656557998483701</v>
      </c>
      <c r="BL342" s="4">
        <f xml:space="preserve"> 100 * _2025teamgamelogs[[#This Row],[POINTS_PER_POSSESSION]]</f>
        <v>116.56557998483702</v>
      </c>
      <c r="BM342" s="4">
        <f xml:space="preserve"> _2025teamgamelogs[[#This Row],[POSSESIONS]] / (_2025teamgamelogs[[#This Row],[MIN]]/48)</f>
        <v>105.52</v>
      </c>
      <c r="BN342" s="3">
        <f>_2025teamgamelogs[[#This Row],[PTS]] / (2 * (_2025teamgamelogs[[#This Row],[FGA]] + 0.44 * _2025teamgamelogs[[#This Row],[FTA]]))</f>
        <v>0.59408809891808345</v>
      </c>
      <c r="BO342" s="4">
        <f>VLOOKUP(_2025teamgamelogs[[#This Row],[MONTH]], LEAGUE_AVERAGES!$A$2:$B$8, 2, FALSE)</f>
        <v>110.69176807777912</v>
      </c>
      <c r="BP342" s="5">
        <f>VLOOKUP(_2025teamgamelogs[[#This Row],[TEAM_NAME]], LEAGUE_AVERAGES!$A$14:$C$43, 2, FALSE)</f>
        <v>0.36546341463414628</v>
      </c>
      <c r="BQ342" s="5">
        <f>VLOOKUP(_2025teamgamelogs[[#This Row],[TEAM_NAME]], LEAGUE_AVERAGES!$A$14:$C$43, 3, FALSE)</f>
        <v>0.36639024390243902</v>
      </c>
      <c r="BR342" s="5">
        <f>VLOOKUP(_2025teamgamelogs[[#This Row],[TEAM_NAME]], LEAGUE_AVERAGES!$F$14:$H$43, 2, FALSE)</f>
        <v>0.48997560975609772</v>
      </c>
      <c r="BS342" s="5">
        <f>VLOOKUP(_2025teamgamelogs[[#This Row],[TEAM_NAME]], LEAGUE_AVERAGES!$F$14:$H$43, 3, FALSE)</f>
        <v>0.46951219512195119</v>
      </c>
      <c r="BT342" s="5">
        <f>VLOOKUP(_2025teamgamelogs[[#This Row],[TEAM_NAME]], LEAGUE_AVERAGES!$K$14:$M$43, 2, FALSE)</f>
        <v>0.59919613060605748</v>
      </c>
      <c r="BU342" s="5">
        <f>VLOOKUP(_2025teamgamelogs[[#This Row],[TEAM_NAME]], LEAGUE_AVERAGES!$K$14:$M$43, 3, FALSE)</f>
        <v>0.57758119053457602</v>
      </c>
    </row>
    <row r="343" spans="1:73" x14ac:dyDescent="0.2">
      <c r="A343" t="s">
        <v>59</v>
      </c>
      <c r="B343">
        <v>1610612738</v>
      </c>
      <c r="C343" t="s">
        <v>74</v>
      </c>
      <c r="D343" t="s">
        <v>75</v>
      </c>
      <c r="E343">
        <v>22400218</v>
      </c>
      <c r="F343" s="1">
        <v>45609</v>
      </c>
      <c r="G343" t="s">
        <v>453</v>
      </c>
      <c r="H343" t="s">
        <v>63</v>
      </c>
      <c r="I343">
        <v>48</v>
      </c>
      <c r="J343">
        <v>50</v>
      </c>
      <c r="K343">
        <v>93</v>
      </c>
      <c r="L343">
        <v>0.53800000000000003</v>
      </c>
      <c r="M343">
        <v>22</v>
      </c>
      <c r="N343">
        <v>46</v>
      </c>
      <c r="O343">
        <v>0.47799999999999998</v>
      </c>
      <c r="P343">
        <v>17</v>
      </c>
      <c r="Q343">
        <v>24</v>
      </c>
      <c r="R343">
        <v>0.70799999999999996</v>
      </c>
      <c r="S343">
        <v>12</v>
      </c>
      <c r="T343">
        <v>33</v>
      </c>
      <c r="U343">
        <v>45</v>
      </c>
      <c r="V343">
        <v>35</v>
      </c>
      <c r="W343">
        <v>8</v>
      </c>
      <c r="X343">
        <v>7</v>
      </c>
      <c r="Y343">
        <v>6</v>
      </c>
      <c r="Z343">
        <v>3</v>
      </c>
      <c r="AA343">
        <v>17</v>
      </c>
      <c r="AB343">
        <v>20</v>
      </c>
      <c r="AC343">
        <v>139</v>
      </c>
      <c r="AD343">
        <v>25</v>
      </c>
      <c r="AE343">
        <v>1</v>
      </c>
      <c r="AF343">
        <v>1</v>
      </c>
      <c r="AG343">
        <v>1</v>
      </c>
      <c r="AH343">
        <v>1</v>
      </c>
      <c r="AI343">
        <v>121</v>
      </c>
      <c r="AJ343">
        <v>131</v>
      </c>
      <c r="AK343">
        <v>664</v>
      </c>
      <c r="AL343">
        <v>241</v>
      </c>
      <c r="AM343">
        <v>40</v>
      </c>
      <c r="AN343">
        <v>249</v>
      </c>
      <c r="AO343">
        <v>181</v>
      </c>
      <c r="AP343">
        <v>1052</v>
      </c>
      <c r="AQ343">
        <v>791</v>
      </c>
      <c r="AR343">
        <v>1893</v>
      </c>
      <c r="AS343">
        <v>848</v>
      </c>
      <c r="AT343">
        <v>1131</v>
      </c>
      <c r="AU343">
        <v>976</v>
      </c>
      <c r="AV343">
        <v>132</v>
      </c>
      <c r="AW343">
        <v>78</v>
      </c>
      <c r="AX343">
        <v>1360</v>
      </c>
      <c r="AY343">
        <v>560</v>
      </c>
      <c r="AZ343">
        <v>384</v>
      </c>
      <c r="BA343">
        <v>792</v>
      </c>
      <c r="BB343">
        <v>767</v>
      </c>
      <c r="BC343">
        <v>66</v>
      </c>
      <c r="BD343">
        <v>135</v>
      </c>
      <c r="BE343">
        <v>1</v>
      </c>
      <c r="BF343" t="s">
        <v>71</v>
      </c>
      <c r="BG343" t="s">
        <v>65</v>
      </c>
      <c r="BH343" t="s">
        <v>260</v>
      </c>
      <c r="BI343" s="4">
        <f xml:space="preserve"> _2025teamgamelogs[[#This Row],[FGA]] + (0.44 * _2025teamgamelogs[[#This Row],[FTA]]) + _2025teamgamelogs[[#This Row],[TOV]] - _2025teamgamelogs[[#This Row],[OREB]]</f>
        <v>99.56</v>
      </c>
      <c r="BJ343" s="3">
        <f>_2025teamgamelogs[[#This Row],[TOV]]/_2025teamgamelogs[[#This Row],[POSSESIONS]]</f>
        <v>8.0353555644837288E-2</v>
      </c>
      <c r="BK343" s="4">
        <f>_2025teamgamelogs[[#This Row],[PTS]]/_2025teamgamelogs[[#This Row],[POSSESIONS]]</f>
        <v>1.3961430293290478</v>
      </c>
      <c r="BL343" s="4">
        <f xml:space="preserve"> 100 * _2025teamgamelogs[[#This Row],[POINTS_PER_POSSESSION]]</f>
        <v>139.61430293290476</v>
      </c>
      <c r="BM343" s="4">
        <f xml:space="preserve"> _2025teamgamelogs[[#This Row],[POSSESIONS]] / (_2025teamgamelogs[[#This Row],[MIN]]/48)</f>
        <v>99.56</v>
      </c>
      <c r="BN343" s="3">
        <f>_2025teamgamelogs[[#This Row],[PTS]] / (2 * (_2025teamgamelogs[[#This Row],[FGA]] + 0.44 * _2025teamgamelogs[[#This Row],[FTA]]))</f>
        <v>0.67110853611432986</v>
      </c>
      <c r="BO343" s="4">
        <f>VLOOKUP(_2025teamgamelogs[[#This Row],[MONTH]], LEAGUE_AVERAGES!$A$2:$B$8, 2, FALSE)</f>
        <v>110.69176807777912</v>
      </c>
      <c r="BP343" s="5">
        <f>VLOOKUP(_2025teamgamelogs[[#This Row],[TEAM_NAME]], LEAGUE_AVERAGES!$A$14:$C$43, 2, FALSE)</f>
        <v>0.3739024390243903</v>
      </c>
      <c r="BQ343" s="5">
        <f>VLOOKUP(_2025teamgamelogs[[#This Row],[TEAM_NAME]], LEAGUE_AVERAGES!$A$14:$C$43, 3, FALSE)</f>
        <v>0.36424390243902455</v>
      </c>
      <c r="BR343" s="5">
        <f>VLOOKUP(_2025teamgamelogs[[#This Row],[TEAM_NAME]], LEAGUE_AVERAGES!$F$14:$H$43, 2, FALSE)</f>
        <v>0.46717073170731704</v>
      </c>
      <c r="BS343" s="5">
        <f>VLOOKUP(_2025teamgamelogs[[#This Row],[TEAM_NAME]], LEAGUE_AVERAGES!$F$14:$H$43, 3, FALSE)</f>
        <v>0.45907317073170728</v>
      </c>
      <c r="BT343" s="5">
        <f>VLOOKUP(_2025teamgamelogs[[#This Row],[TEAM_NAME]], LEAGUE_AVERAGES!$K$14:$M$43, 2, FALSE)</f>
        <v>0.59645910798675039</v>
      </c>
      <c r="BU343" s="5">
        <f>VLOOKUP(_2025teamgamelogs[[#This Row],[TEAM_NAME]], LEAGUE_AVERAGES!$K$14:$M$43, 3, FALSE)</f>
        <v>0.58679053151616523</v>
      </c>
    </row>
    <row r="344" spans="1:73" x14ac:dyDescent="0.2">
      <c r="A344" t="s">
        <v>59</v>
      </c>
      <c r="B344">
        <v>1610612746</v>
      </c>
      <c r="C344" t="s">
        <v>131</v>
      </c>
      <c r="D344" t="s">
        <v>132</v>
      </c>
      <c r="E344">
        <v>22400222</v>
      </c>
      <c r="F344" s="1">
        <v>45609</v>
      </c>
      <c r="G344" t="s">
        <v>454</v>
      </c>
      <c r="H344" t="s">
        <v>70</v>
      </c>
      <c r="I344">
        <v>48</v>
      </c>
      <c r="J344">
        <v>38</v>
      </c>
      <c r="K344">
        <v>96</v>
      </c>
      <c r="L344">
        <v>0.39600000000000002</v>
      </c>
      <c r="M344">
        <v>14</v>
      </c>
      <c r="N344">
        <v>38</v>
      </c>
      <c r="O344">
        <v>0.36799999999999999</v>
      </c>
      <c r="P344">
        <v>13</v>
      </c>
      <c r="Q344">
        <v>16</v>
      </c>
      <c r="R344">
        <v>0.81299999999999994</v>
      </c>
      <c r="S344">
        <v>10</v>
      </c>
      <c r="T344">
        <v>32</v>
      </c>
      <c r="U344">
        <v>42</v>
      </c>
      <c r="V344">
        <v>27</v>
      </c>
      <c r="W344">
        <v>12</v>
      </c>
      <c r="X344">
        <v>10</v>
      </c>
      <c r="Y344">
        <v>3</v>
      </c>
      <c r="Z344">
        <v>11</v>
      </c>
      <c r="AA344">
        <v>16</v>
      </c>
      <c r="AB344">
        <v>17</v>
      </c>
      <c r="AC344">
        <v>103</v>
      </c>
      <c r="AD344">
        <v>-8</v>
      </c>
      <c r="AE344">
        <v>1</v>
      </c>
      <c r="AF344">
        <v>1231</v>
      </c>
      <c r="AG344">
        <v>1231</v>
      </c>
      <c r="AH344">
        <v>1231</v>
      </c>
      <c r="AI344">
        <v>121</v>
      </c>
      <c r="AJ344">
        <v>1796</v>
      </c>
      <c r="AK344">
        <v>392</v>
      </c>
      <c r="AL344">
        <v>2239</v>
      </c>
      <c r="AM344">
        <v>934</v>
      </c>
      <c r="AN344">
        <v>1078</v>
      </c>
      <c r="AO344">
        <v>1109</v>
      </c>
      <c r="AP344">
        <v>1755</v>
      </c>
      <c r="AQ344">
        <v>1907</v>
      </c>
      <c r="AR344">
        <v>924</v>
      </c>
      <c r="AS344">
        <v>1308</v>
      </c>
      <c r="AT344">
        <v>1307</v>
      </c>
      <c r="AU344">
        <v>1443</v>
      </c>
      <c r="AV344">
        <v>1013</v>
      </c>
      <c r="AW344">
        <v>640</v>
      </c>
      <c r="AX344">
        <v>539</v>
      </c>
      <c r="AY344">
        <v>1712</v>
      </c>
      <c r="AZ344">
        <v>2405</v>
      </c>
      <c r="BA344">
        <v>570</v>
      </c>
      <c r="BB344">
        <v>1444</v>
      </c>
      <c r="BC344">
        <v>1945</v>
      </c>
      <c r="BD344">
        <v>1667</v>
      </c>
      <c r="BE344">
        <v>1</v>
      </c>
      <c r="BF344" t="s">
        <v>71</v>
      </c>
      <c r="BG344" t="s">
        <v>65</v>
      </c>
      <c r="BH344" t="s">
        <v>260</v>
      </c>
      <c r="BI344" s="4">
        <f xml:space="preserve"> _2025teamgamelogs[[#This Row],[FGA]] + (0.44 * _2025teamgamelogs[[#This Row],[FTA]]) + _2025teamgamelogs[[#This Row],[TOV]] - _2025teamgamelogs[[#This Row],[OREB]]</f>
        <v>105.04</v>
      </c>
      <c r="BJ344" s="3">
        <f>_2025teamgamelogs[[#This Row],[TOV]]/_2025teamgamelogs[[#This Row],[POSSESIONS]]</f>
        <v>0.11424219345011423</v>
      </c>
      <c r="BK344" s="4">
        <f>_2025teamgamelogs[[#This Row],[PTS]]/_2025teamgamelogs[[#This Row],[POSSESIONS]]</f>
        <v>0.98057882711348054</v>
      </c>
      <c r="BL344" s="4">
        <f xml:space="preserve"> 100 * _2025teamgamelogs[[#This Row],[POINTS_PER_POSSESSION]]</f>
        <v>98.057882711348057</v>
      </c>
      <c r="BM344" s="4">
        <f xml:space="preserve"> _2025teamgamelogs[[#This Row],[POSSESIONS]] / (_2025teamgamelogs[[#This Row],[MIN]]/48)</f>
        <v>105.04</v>
      </c>
      <c r="BN344" s="3">
        <f>_2025teamgamelogs[[#This Row],[PTS]] / (2 * (_2025teamgamelogs[[#This Row],[FGA]] + 0.44 * _2025teamgamelogs[[#This Row],[FTA]]))</f>
        <v>0.49980590062111796</v>
      </c>
      <c r="BO344" s="4">
        <f>VLOOKUP(_2025teamgamelogs[[#This Row],[MONTH]], LEAGUE_AVERAGES!$A$2:$B$8, 2, FALSE)</f>
        <v>110.69176807777912</v>
      </c>
      <c r="BP344" s="5">
        <f>VLOOKUP(_2025teamgamelogs[[#This Row],[TEAM_NAME]], LEAGUE_AVERAGES!$A$14:$C$43, 2, FALSE)</f>
        <v>0.38978048780487806</v>
      </c>
      <c r="BQ344" s="5">
        <f>VLOOKUP(_2025teamgamelogs[[#This Row],[TEAM_NAME]], LEAGUE_AVERAGES!$A$14:$C$43, 3, FALSE)</f>
        <v>0.36475609756097566</v>
      </c>
      <c r="BR344" s="5">
        <f>VLOOKUP(_2025teamgamelogs[[#This Row],[TEAM_NAME]], LEAGUE_AVERAGES!$F$14:$H$43, 2, FALSE)</f>
        <v>0.49036585365853652</v>
      </c>
      <c r="BS344" s="5">
        <f>VLOOKUP(_2025teamgamelogs[[#This Row],[TEAM_NAME]], LEAGUE_AVERAGES!$F$14:$H$43, 3, FALSE)</f>
        <v>0.47582926829268285</v>
      </c>
      <c r="BT344" s="5">
        <f>VLOOKUP(_2025teamgamelogs[[#This Row],[TEAM_NAME]], LEAGUE_AVERAGES!$K$14:$M$43, 2, FALSE)</f>
        <v>0.59895938905835644</v>
      </c>
      <c r="BU344" s="5">
        <f>VLOOKUP(_2025teamgamelogs[[#This Row],[TEAM_NAME]], LEAGUE_AVERAGES!$K$14:$M$43, 3, FALSE)</f>
        <v>0.58126724036545818</v>
      </c>
    </row>
    <row r="345" spans="1:73" x14ac:dyDescent="0.2">
      <c r="A345" t="s">
        <v>59</v>
      </c>
      <c r="B345">
        <v>1610612755</v>
      </c>
      <c r="C345" t="s">
        <v>134</v>
      </c>
      <c r="D345" t="s">
        <v>135</v>
      </c>
      <c r="E345">
        <v>22400220</v>
      </c>
      <c r="F345" s="1">
        <v>45609</v>
      </c>
      <c r="G345" t="s">
        <v>455</v>
      </c>
      <c r="H345" t="s">
        <v>70</v>
      </c>
      <c r="I345">
        <v>48</v>
      </c>
      <c r="J345">
        <v>41</v>
      </c>
      <c r="K345">
        <v>92</v>
      </c>
      <c r="L345">
        <v>0.44600000000000001</v>
      </c>
      <c r="M345">
        <v>14</v>
      </c>
      <c r="N345">
        <v>43</v>
      </c>
      <c r="O345">
        <v>0.32600000000000001</v>
      </c>
      <c r="P345">
        <v>10</v>
      </c>
      <c r="Q345">
        <v>11</v>
      </c>
      <c r="R345">
        <v>0.90900000000000003</v>
      </c>
      <c r="S345">
        <v>12</v>
      </c>
      <c r="T345">
        <v>33</v>
      </c>
      <c r="U345">
        <v>45</v>
      </c>
      <c r="V345">
        <v>24</v>
      </c>
      <c r="W345">
        <v>12</v>
      </c>
      <c r="X345">
        <v>8</v>
      </c>
      <c r="Y345">
        <v>2</v>
      </c>
      <c r="Z345">
        <v>1</v>
      </c>
      <c r="AA345">
        <v>13</v>
      </c>
      <c r="AB345">
        <v>14</v>
      </c>
      <c r="AC345">
        <v>106</v>
      </c>
      <c r="AD345">
        <v>-8</v>
      </c>
      <c r="AE345">
        <v>1</v>
      </c>
      <c r="AF345">
        <v>1231</v>
      </c>
      <c r="AG345">
        <v>1231</v>
      </c>
      <c r="AH345">
        <v>1231</v>
      </c>
      <c r="AI345">
        <v>121</v>
      </c>
      <c r="AJ345">
        <v>1234</v>
      </c>
      <c r="AK345">
        <v>768</v>
      </c>
      <c r="AL345">
        <v>1606</v>
      </c>
      <c r="AM345">
        <v>934</v>
      </c>
      <c r="AN345">
        <v>471</v>
      </c>
      <c r="AO345">
        <v>1599</v>
      </c>
      <c r="AP345">
        <v>2148</v>
      </c>
      <c r="AQ345">
        <v>2344</v>
      </c>
      <c r="AR345">
        <v>208</v>
      </c>
      <c r="AS345">
        <v>848</v>
      </c>
      <c r="AT345">
        <v>1131</v>
      </c>
      <c r="AU345">
        <v>976</v>
      </c>
      <c r="AV345">
        <v>1570</v>
      </c>
      <c r="AW345">
        <v>640</v>
      </c>
      <c r="AX345">
        <v>1073</v>
      </c>
      <c r="AY345">
        <v>2078</v>
      </c>
      <c r="AZ345">
        <v>35</v>
      </c>
      <c r="BA345">
        <v>148</v>
      </c>
      <c r="BB345">
        <v>2064</v>
      </c>
      <c r="BC345">
        <v>1723</v>
      </c>
      <c r="BD345">
        <v>1667</v>
      </c>
      <c r="BE345">
        <v>1</v>
      </c>
      <c r="BF345" t="s">
        <v>64</v>
      </c>
      <c r="BG345" t="s">
        <v>65</v>
      </c>
      <c r="BH345" t="s">
        <v>260</v>
      </c>
      <c r="BI345" s="4">
        <f xml:space="preserve"> _2025teamgamelogs[[#This Row],[FGA]] + (0.44 * _2025teamgamelogs[[#This Row],[FTA]]) + _2025teamgamelogs[[#This Row],[TOV]] - _2025teamgamelogs[[#This Row],[OREB]]</f>
        <v>96.84</v>
      </c>
      <c r="BJ345" s="3">
        <f>_2025teamgamelogs[[#This Row],[TOV]]/_2025teamgamelogs[[#This Row],[POSSESIONS]]</f>
        <v>0.12391573729863692</v>
      </c>
      <c r="BK345" s="4">
        <f>_2025teamgamelogs[[#This Row],[PTS]]/_2025teamgamelogs[[#This Row],[POSSESIONS]]</f>
        <v>1.0945890128046261</v>
      </c>
      <c r="BL345" s="4">
        <f xml:space="preserve"> 100 * _2025teamgamelogs[[#This Row],[POINTS_PER_POSSESSION]]</f>
        <v>109.45890128046261</v>
      </c>
      <c r="BM345" s="4">
        <f xml:space="preserve"> _2025teamgamelogs[[#This Row],[POSSESIONS]] / (_2025teamgamelogs[[#This Row],[MIN]]/48)</f>
        <v>96.84</v>
      </c>
      <c r="BN345" s="3">
        <f>_2025teamgamelogs[[#This Row],[PTS]] / (2 * (_2025teamgamelogs[[#This Row],[FGA]] + 0.44 * _2025teamgamelogs[[#This Row],[FTA]]))</f>
        <v>0.54729450640231303</v>
      </c>
      <c r="BO345" s="4">
        <f>VLOOKUP(_2025teamgamelogs[[#This Row],[MONTH]], LEAGUE_AVERAGES!$A$2:$B$8, 2, FALSE)</f>
        <v>110.69176807777912</v>
      </c>
      <c r="BP345" s="5">
        <f>VLOOKUP(_2025teamgamelogs[[#This Row],[TEAM_NAME]], LEAGUE_AVERAGES!$A$14:$C$43, 2, FALSE)</f>
        <v>0.34129268292682929</v>
      </c>
      <c r="BQ345" s="5">
        <f>VLOOKUP(_2025teamgamelogs[[#This Row],[TEAM_NAME]], LEAGUE_AVERAGES!$A$14:$C$43, 3, FALSE)</f>
        <v>0.34026829268292691</v>
      </c>
      <c r="BR345" s="5">
        <f>VLOOKUP(_2025teamgamelogs[[#This Row],[TEAM_NAME]], LEAGUE_AVERAGES!$F$14:$H$43, 2, FALSE)</f>
        <v>0.45178048780487812</v>
      </c>
      <c r="BS345" s="5">
        <f>VLOOKUP(_2025teamgamelogs[[#This Row],[TEAM_NAME]], LEAGUE_AVERAGES!$F$14:$H$43, 3, FALSE)</f>
        <v>0.45797560975609758</v>
      </c>
      <c r="BT345" s="5">
        <f>VLOOKUP(_2025teamgamelogs[[#This Row],[TEAM_NAME]], LEAGUE_AVERAGES!$K$14:$M$43, 2, FALSE)</f>
        <v>0.55774018976963147</v>
      </c>
      <c r="BU345" s="5">
        <f>VLOOKUP(_2025teamgamelogs[[#This Row],[TEAM_NAME]], LEAGUE_AVERAGES!$K$14:$M$43, 3, FALSE)</f>
        <v>0.57066794818423772</v>
      </c>
    </row>
    <row r="346" spans="1:73" x14ac:dyDescent="0.2">
      <c r="A346" t="s">
        <v>59</v>
      </c>
      <c r="B346">
        <v>1610612740</v>
      </c>
      <c r="C346" t="s">
        <v>77</v>
      </c>
      <c r="D346" t="s">
        <v>78</v>
      </c>
      <c r="E346">
        <v>22400221</v>
      </c>
      <c r="F346" s="1">
        <v>45609</v>
      </c>
      <c r="G346" t="s">
        <v>456</v>
      </c>
      <c r="H346" t="s">
        <v>70</v>
      </c>
      <c r="I346">
        <v>48</v>
      </c>
      <c r="J346">
        <v>34</v>
      </c>
      <c r="K346">
        <v>86</v>
      </c>
      <c r="L346">
        <v>0.39500000000000002</v>
      </c>
      <c r="M346">
        <v>9</v>
      </c>
      <c r="N346">
        <v>37</v>
      </c>
      <c r="O346">
        <v>0.24299999999999999</v>
      </c>
      <c r="P346">
        <v>11</v>
      </c>
      <c r="Q346">
        <v>17</v>
      </c>
      <c r="R346">
        <v>0.64700000000000002</v>
      </c>
      <c r="S346">
        <v>21</v>
      </c>
      <c r="T346">
        <v>37</v>
      </c>
      <c r="U346">
        <v>58</v>
      </c>
      <c r="V346">
        <v>21</v>
      </c>
      <c r="W346">
        <v>24</v>
      </c>
      <c r="X346">
        <v>3</v>
      </c>
      <c r="Y346">
        <v>4</v>
      </c>
      <c r="Z346">
        <v>7</v>
      </c>
      <c r="AA346">
        <v>15</v>
      </c>
      <c r="AB346">
        <v>17</v>
      </c>
      <c r="AC346">
        <v>88</v>
      </c>
      <c r="AD346">
        <v>-18</v>
      </c>
      <c r="AE346">
        <v>1</v>
      </c>
      <c r="AF346">
        <v>1231</v>
      </c>
      <c r="AG346">
        <v>1231</v>
      </c>
      <c r="AH346">
        <v>1231</v>
      </c>
      <c r="AI346">
        <v>121</v>
      </c>
      <c r="AJ346">
        <v>2258</v>
      </c>
      <c r="AK346">
        <v>1580</v>
      </c>
      <c r="AL346">
        <v>2250</v>
      </c>
      <c r="AM346">
        <v>2097</v>
      </c>
      <c r="AN346">
        <v>1227</v>
      </c>
      <c r="AO346">
        <v>2283</v>
      </c>
      <c r="AP346">
        <v>2028</v>
      </c>
      <c r="AQ346">
        <v>1778</v>
      </c>
      <c r="AR346">
        <v>2210</v>
      </c>
      <c r="AS346">
        <v>27</v>
      </c>
      <c r="AT346">
        <v>489</v>
      </c>
      <c r="AU346">
        <v>57</v>
      </c>
      <c r="AV346">
        <v>2031</v>
      </c>
      <c r="AW346">
        <v>2418</v>
      </c>
      <c r="AX346">
        <v>2344</v>
      </c>
      <c r="AY346">
        <v>1274</v>
      </c>
      <c r="AZ346">
        <v>1902</v>
      </c>
      <c r="BA346">
        <v>398</v>
      </c>
      <c r="BB346">
        <v>1444</v>
      </c>
      <c r="BC346">
        <v>2411</v>
      </c>
      <c r="BD346">
        <v>2149</v>
      </c>
      <c r="BE346">
        <v>1</v>
      </c>
      <c r="BF346" t="s">
        <v>71</v>
      </c>
      <c r="BG346" t="s">
        <v>65</v>
      </c>
      <c r="BH346" t="s">
        <v>260</v>
      </c>
      <c r="BI346" s="4">
        <f xml:space="preserve"> _2025teamgamelogs[[#This Row],[FGA]] + (0.44 * _2025teamgamelogs[[#This Row],[FTA]]) + _2025teamgamelogs[[#This Row],[TOV]] - _2025teamgamelogs[[#This Row],[OREB]]</f>
        <v>96.48</v>
      </c>
      <c r="BJ346" s="3">
        <f>_2025teamgamelogs[[#This Row],[TOV]]/_2025teamgamelogs[[#This Row],[POSSESIONS]]</f>
        <v>0.24875621890547261</v>
      </c>
      <c r="BK346" s="4">
        <f>_2025teamgamelogs[[#This Row],[PTS]]/_2025teamgamelogs[[#This Row],[POSSESIONS]]</f>
        <v>0.91210613598673296</v>
      </c>
      <c r="BL346" s="4">
        <f xml:space="preserve"> 100 * _2025teamgamelogs[[#This Row],[POINTS_PER_POSSESSION]]</f>
        <v>91.210613598673291</v>
      </c>
      <c r="BM346" s="4">
        <f xml:space="preserve"> _2025teamgamelogs[[#This Row],[POSSESIONS]] / (_2025teamgamelogs[[#This Row],[MIN]]/48)</f>
        <v>96.48</v>
      </c>
      <c r="BN346" s="3">
        <f>_2025teamgamelogs[[#This Row],[PTS]] / (2 * (_2025teamgamelogs[[#This Row],[FGA]] + 0.44 * _2025teamgamelogs[[#This Row],[FTA]]))</f>
        <v>0.4706889174154899</v>
      </c>
      <c r="BO346" s="4">
        <f>VLOOKUP(_2025teamgamelogs[[#This Row],[MONTH]], LEAGUE_AVERAGES!$A$2:$B$8, 2, FALSE)</f>
        <v>110.69176807777912</v>
      </c>
      <c r="BP346" s="5">
        <f>VLOOKUP(_2025teamgamelogs[[#This Row],[TEAM_NAME]], LEAGUE_AVERAGES!$A$14:$C$43, 2, FALSE)</f>
        <v>0.35068292682926827</v>
      </c>
      <c r="BQ346" s="5">
        <f>VLOOKUP(_2025teamgamelogs[[#This Row],[TEAM_NAME]], LEAGUE_AVERAGES!$A$14:$C$43, 3, FALSE)</f>
        <v>0.33902439024390252</v>
      </c>
      <c r="BR346" s="5">
        <f>VLOOKUP(_2025teamgamelogs[[#This Row],[TEAM_NAME]], LEAGUE_AVERAGES!$F$14:$H$43, 2, FALSE)</f>
        <v>0.44770731707317085</v>
      </c>
      <c r="BS346" s="5">
        <f>VLOOKUP(_2025teamgamelogs[[#This Row],[TEAM_NAME]], LEAGUE_AVERAGES!$F$14:$H$43, 3, FALSE)</f>
        <v>0.45721951219512191</v>
      </c>
      <c r="BT346" s="5">
        <f>VLOOKUP(_2025teamgamelogs[[#This Row],[TEAM_NAME]], LEAGUE_AVERAGES!$K$14:$M$43, 2, FALSE)</f>
        <v>0.55230036801172144</v>
      </c>
      <c r="BU346" s="5">
        <f>VLOOKUP(_2025teamgamelogs[[#This Row],[TEAM_NAME]], LEAGUE_AVERAGES!$K$14:$M$43, 3, FALSE)</f>
        <v>0.55239725408654039</v>
      </c>
    </row>
    <row r="347" spans="1:73" x14ac:dyDescent="0.2">
      <c r="A347" t="s">
        <v>59</v>
      </c>
      <c r="B347">
        <v>1610612764</v>
      </c>
      <c r="C347" t="s">
        <v>148</v>
      </c>
      <c r="D347" t="s">
        <v>149</v>
      </c>
      <c r="E347">
        <v>22400224</v>
      </c>
      <c r="F347" s="1">
        <v>45609</v>
      </c>
      <c r="G347" t="s">
        <v>457</v>
      </c>
      <c r="H347" t="s">
        <v>70</v>
      </c>
      <c r="I347">
        <v>48</v>
      </c>
      <c r="J347">
        <v>49</v>
      </c>
      <c r="K347">
        <v>95</v>
      </c>
      <c r="L347">
        <v>0.51600000000000001</v>
      </c>
      <c r="M347">
        <v>18</v>
      </c>
      <c r="N347">
        <v>44</v>
      </c>
      <c r="O347">
        <v>0.40899999999999997</v>
      </c>
      <c r="P347">
        <v>14</v>
      </c>
      <c r="Q347">
        <v>16</v>
      </c>
      <c r="R347">
        <v>0.875</v>
      </c>
      <c r="S347">
        <v>11</v>
      </c>
      <c r="T347">
        <v>30</v>
      </c>
      <c r="U347">
        <v>41</v>
      </c>
      <c r="V347">
        <v>27</v>
      </c>
      <c r="W347">
        <v>18</v>
      </c>
      <c r="X347">
        <v>5</v>
      </c>
      <c r="Y347">
        <v>5</v>
      </c>
      <c r="Z347">
        <v>7</v>
      </c>
      <c r="AA347">
        <v>23</v>
      </c>
      <c r="AB347">
        <v>15</v>
      </c>
      <c r="AC347">
        <v>130</v>
      </c>
      <c r="AD347">
        <v>-9</v>
      </c>
      <c r="AE347">
        <v>1</v>
      </c>
      <c r="AF347">
        <v>1231</v>
      </c>
      <c r="AG347">
        <v>1231</v>
      </c>
      <c r="AH347">
        <v>1231</v>
      </c>
      <c r="AI347">
        <v>121</v>
      </c>
      <c r="AJ347">
        <v>174</v>
      </c>
      <c r="AK347">
        <v>477</v>
      </c>
      <c r="AL347">
        <v>471</v>
      </c>
      <c r="AM347">
        <v>288</v>
      </c>
      <c r="AN347">
        <v>384</v>
      </c>
      <c r="AO347">
        <v>652</v>
      </c>
      <c r="AP347">
        <v>1571</v>
      </c>
      <c r="AQ347">
        <v>1907</v>
      </c>
      <c r="AR347">
        <v>401</v>
      </c>
      <c r="AS347">
        <v>1051</v>
      </c>
      <c r="AT347">
        <v>1652</v>
      </c>
      <c r="AU347">
        <v>1563</v>
      </c>
      <c r="AV347">
        <v>1013</v>
      </c>
      <c r="AW347">
        <v>1953</v>
      </c>
      <c r="AX347">
        <v>1998</v>
      </c>
      <c r="AY347">
        <v>889</v>
      </c>
      <c r="AZ347">
        <v>1902</v>
      </c>
      <c r="BA347">
        <v>2046</v>
      </c>
      <c r="BB347">
        <v>1892</v>
      </c>
      <c r="BC347">
        <v>239</v>
      </c>
      <c r="BD347">
        <v>1735</v>
      </c>
      <c r="BE347">
        <v>1</v>
      </c>
      <c r="BF347" t="s">
        <v>71</v>
      </c>
      <c r="BG347" t="s">
        <v>65</v>
      </c>
      <c r="BH347" t="s">
        <v>260</v>
      </c>
      <c r="BI347" s="4">
        <f xml:space="preserve"> _2025teamgamelogs[[#This Row],[FGA]] + (0.44 * _2025teamgamelogs[[#This Row],[FTA]]) + _2025teamgamelogs[[#This Row],[TOV]] - _2025teamgamelogs[[#This Row],[OREB]]</f>
        <v>109.04</v>
      </c>
      <c r="BJ347" s="3">
        <f>_2025teamgamelogs[[#This Row],[TOV]]/_2025teamgamelogs[[#This Row],[POSSESIONS]]</f>
        <v>0.16507703595011003</v>
      </c>
      <c r="BK347" s="4">
        <f>_2025teamgamelogs[[#This Row],[PTS]]/_2025teamgamelogs[[#This Row],[POSSESIONS]]</f>
        <v>1.1922230374174614</v>
      </c>
      <c r="BL347" s="4">
        <f xml:space="preserve"> 100 * _2025teamgamelogs[[#This Row],[POINTS_PER_POSSESSION]]</f>
        <v>119.22230374174615</v>
      </c>
      <c r="BM347" s="4">
        <f xml:space="preserve"> _2025teamgamelogs[[#This Row],[POSSESIONS]] / (_2025teamgamelogs[[#This Row],[MIN]]/48)</f>
        <v>109.04</v>
      </c>
      <c r="BN347" s="3">
        <f>_2025teamgamelogs[[#This Row],[PTS]] / (2 * (_2025teamgamelogs[[#This Row],[FGA]] + 0.44 * _2025teamgamelogs[[#This Row],[FTA]]))</f>
        <v>0.63700509604076827</v>
      </c>
      <c r="BO347" s="4">
        <f>VLOOKUP(_2025teamgamelogs[[#This Row],[MONTH]], LEAGUE_AVERAGES!$A$2:$B$8, 2, FALSE)</f>
        <v>110.69176807777912</v>
      </c>
      <c r="BP347" s="5">
        <f>VLOOKUP(_2025teamgamelogs[[#This Row],[TEAM_NAME]], LEAGUE_AVERAGES!$A$14:$C$43, 2, FALSE)</f>
        <v>0.32842499999999997</v>
      </c>
      <c r="BQ347" s="5">
        <f>VLOOKUP(_2025teamgamelogs[[#This Row],[TEAM_NAME]], LEAGUE_AVERAGES!$A$14:$C$43, 3, FALSE)</f>
        <v>0.33730952380952384</v>
      </c>
      <c r="BR347" s="5">
        <f>VLOOKUP(_2025teamgamelogs[[#This Row],[TEAM_NAME]], LEAGUE_AVERAGES!$F$14:$H$43, 2, FALSE)</f>
        <v>0.44209999999999994</v>
      </c>
      <c r="BS347" s="5">
        <f>VLOOKUP(_2025teamgamelogs[[#This Row],[TEAM_NAME]], LEAGUE_AVERAGES!$F$14:$H$43, 3, FALSE)</f>
        <v>0.4362619047619048</v>
      </c>
      <c r="BT347" s="5">
        <f>VLOOKUP(_2025teamgamelogs[[#This Row],[TEAM_NAME]], LEAGUE_AVERAGES!$K$14:$M$43, 2, FALSE)</f>
        <v>0.55099578881797462</v>
      </c>
      <c r="BU347" s="5">
        <f>VLOOKUP(_2025teamgamelogs[[#This Row],[TEAM_NAME]], LEAGUE_AVERAGES!$K$14:$M$43, 3, FALSE)</f>
        <v>0.54201342555394594</v>
      </c>
    </row>
    <row r="348" spans="1:73" x14ac:dyDescent="0.2">
      <c r="A348" t="s">
        <v>59</v>
      </c>
      <c r="B348">
        <v>1610612749</v>
      </c>
      <c r="C348" t="s">
        <v>113</v>
      </c>
      <c r="D348" t="s">
        <v>114</v>
      </c>
      <c r="E348">
        <v>22400223</v>
      </c>
      <c r="F348" s="1">
        <v>45609</v>
      </c>
      <c r="G348" t="s">
        <v>458</v>
      </c>
      <c r="H348" t="s">
        <v>63</v>
      </c>
      <c r="I348">
        <v>53</v>
      </c>
      <c r="J348">
        <v>45</v>
      </c>
      <c r="K348">
        <v>95</v>
      </c>
      <c r="L348">
        <v>0.47399999999999998</v>
      </c>
      <c r="M348">
        <v>15</v>
      </c>
      <c r="N348">
        <v>35</v>
      </c>
      <c r="O348">
        <v>0.42899999999999999</v>
      </c>
      <c r="P348">
        <v>22</v>
      </c>
      <c r="Q348">
        <v>25</v>
      </c>
      <c r="R348">
        <v>0.88</v>
      </c>
      <c r="S348">
        <v>9</v>
      </c>
      <c r="T348">
        <v>38</v>
      </c>
      <c r="U348">
        <v>47</v>
      </c>
      <c r="V348">
        <v>26</v>
      </c>
      <c r="W348">
        <v>12</v>
      </c>
      <c r="X348">
        <v>10</v>
      </c>
      <c r="Y348">
        <v>9</v>
      </c>
      <c r="Z348">
        <v>7</v>
      </c>
      <c r="AA348">
        <v>12</v>
      </c>
      <c r="AB348">
        <v>21</v>
      </c>
      <c r="AC348">
        <v>127</v>
      </c>
      <c r="AD348">
        <v>7</v>
      </c>
      <c r="AE348">
        <v>1</v>
      </c>
      <c r="AF348">
        <v>1</v>
      </c>
      <c r="AG348">
        <v>1</v>
      </c>
      <c r="AH348">
        <v>1</v>
      </c>
      <c r="AI348">
        <v>9</v>
      </c>
      <c r="AJ348">
        <v>564</v>
      </c>
      <c r="AK348">
        <v>477</v>
      </c>
      <c r="AL348">
        <v>1130</v>
      </c>
      <c r="AM348">
        <v>733</v>
      </c>
      <c r="AN348">
        <v>1495</v>
      </c>
      <c r="AO348">
        <v>461</v>
      </c>
      <c r="AP348">
        <v>406</v>
      </c>
      <c r="AQ348">
        <v>666</v>
      </c>
      <c r="AR348">
        <v>381</v>
      </c>
      <c r="AS348">
        <v>1566</v>
      </c>
      <c r="AT348">
        <v>377</v>
      </c>
      <c r="AU348">
        <v>705</v>
      </c>
      <c r="AV348">
        <v>1195</v>
      </c>
      <c r="AW348">
        <v>640</v>
      </c>
      <c r="AX348">
        <v>539</v>
      </c>
      <c r="AY348">
        <v>109</v>
      </c>
      <c r="AZ348">
        <v>1902</v>
      </c>
      <c r="BA348">
        <v>92</v>
      </c>
      <c r="BB348">
        <v>575</v>
      </c>
      <c r="BC348">
        <v>341</v>
      </c>
      <c r="BD348">
        <v>795</v>
      </c>
      <c r="BE348">
        <v>1</v>
      </c>
      <c r="BF348" t="s">
        <v>64</v>
      </c>
      <c r="BG348" t="s">
        <v>65</v>
      </c>
      <c r="BH348" t="s">
        <v>260</v>
      </c>
      <c r="BI348" s="4">
        <f xml:space="preserve"> _2025teamgamelogs[[#This Row],[FGA]] + (0.44 * _2025teamgamelogs[[#This Row],[FTA]]) + _2025teamgamelogs[[#This Row],[TOV]] - _2025teamgamelogs[[#This Row],[OREB]]</f>
        <v>109</v>
      </c>
      <c r="BJ348" s="3">
        <f>_2025teamgamelogs[[#This Row],[TOV]]/_2025teamgamelogs[[#This Row],[POSSESIONS]]</f>
        <v>0.11009174311926606</v>
      </c>
      <c r="BK348" s="4">
        <f>_2025teamgamelogs[[#This Row],[PTS]]/_2025teamgamelogs[[#This Row],[POSSESIONS]]</f>
        <v>1.165137614678899</v>
      </c>
      <c r="BL348" s="4">
        <f xml:space="preserve"> 100 * _2025teamgamelogs[[#This Row],[POINTS_PER_POSSESSION]]</f>
        <v>116.51376146788989</v>
      </c>
      <c r="BM348" s="4">
        <f xml:space="preserve"> _2025teamgamelogs[[#This Row],[POSSESIONS]] / (_2025teamgamelogs[[#This Row],[MIN]]/48)</f>
        <v>98.71698113207546</v>
      </c>
      <c r="BN348" s="3">
        <f>_2025teamgamelogs[[#This Row],[PTS]] / (2 * (_2025teamgamelogs[[#This Row],[FGA]] + 0.44 * _2025teamgamelogs[[#This Row],[FTA]]))</f>
        <v>0.59905660377358494</v>
      </c>
      <c r="BO348" s="4">
        <f>VLOOKUP(_2025teamgamelogs[[#This Row],[MONTH]], LEAGUE_AVERAGES!$A$2:$B$8, 2, FALSE)</f>
        <v>110.69176807777912</v>
      </c>
      <c r="BP348" s="5">
        <f>VLOOKUP(_2025teamgamelogs[[#This Row],[TEAM_NAME]], LEAGUE_AVERAGES!$A$14:$C$43, 2, FALSE)</f>
        <v>0.4062926829268293</v>
      </c>
      <c r="BQ348" s="5">
        <f>VLOOKUP(_2025teamgamelogs[[#This Row],[TEAM_NAME]], LEAGUE_AVERAGES!$A$14:$C$43, 3, FALSE)</f>
        <v>0.36926829268292688</v>
      </c>
      <c r="BR348" s="5">
        <f>VLOOKUP(_2025teamgamelogs[[#This Row],[TEAM_NAME]], LEAGUE_AVERAGES!$F$14:$H$43, 2, FALSE)</f>
        <v>0.49804878048780482</v>
      </c>
      <c r="BS348" s="5">
        <f>VLOOKUP(_2025teamgamelogs[[#This Row],[TEAM_NAME]], LEAGUE_AVERAGES!$F$14:$H$43, 3, FALSE)</f>
        <v>0.47917073170731711</v>
      </c>
      <c r="BT348" s="5">
        <f>VLOOKUP(_2025teamgamelogs[[#This Row],[TEAM_NAME]], LEAGUE_AVERAGES!$K$14:$M$43, 2, FALSE)</f>
        <v>0.61475494156948829</v>
      </c>
      <c r="BU348" s="5">
        <f>VLOOKUP(_2025teamgamelogs[[#This Row],[TEAM_NAME]], LEAGUE_AVERAGES!$K$14:$M$43, 3, FALSE)</f>
        <v>0.58586037801226176</v>
      </c>
    </row>
    <row r="349" spans="1:73" x14ac:dyDescent="0.2">
      <c r="A349" t="s">
        <v>59</v>
      </c>
      <c r="B349">
        <v>1610612754</v>
      </c>
      <c r="C349" t="s">
        <v>110</v>
      </c>
      <c r="D349" t="s">
        <v>111</v>
      </c>
      <c r="E349">
        <v>22400217</v>
      </c>
      <c r="F349" s="1">
        <v>45609</v>
      </c>
      <c r="G349" t="s">
        <v>217</v>
      </c>
      <c r="H349" t="s">
        <v>70</v>
      </c>
      <c r="I349">
        <v>48</v>
      </c>
      <c r="J349">
        <v>32</v>
      </c>
      <c r="K349">
        <v>84</v>
      </c>
      <c r="L349">
        <v>0.38100000000000001</v>
      </c>
      <c r="M349">
        <v>10</v>
      </c>
      <c r="N349">
        <v>30</v>
      </c>
      <c r="O349">
        <v>0.33300000000000002</v>
      </c>
      <c r="P349">
        <v>16</v>
      </c>
      <c r="Q349">
        <v>18</v>
      </c>
      <c r="R349">
        <v>0.88900000000000001</v>
      </c>
      <c r="S349">
        <v>7</v>
      </c>
      <c r="T349">
        <v>34</v>
      </c>
      <c r="U349">
        <v>41</v>
      </c>
      <c r="V349">
        <v>22</v>
      </c>
      <c r="W349">
        <v>17</v>
      </c>
      <c r="X349">
        <v>10</v>
      </c>
      <c r="Y349">
        <v>6</v>
      </c>
      <c r="Z349">
        <v>10</v>
      </c>
      <c r="AA349">
        <v>19</v>
      </c>
      <c r="AB349">
        <v>19</v>
      </c>
      <c r="AC349">
        <v>90</v>
      </c>
      <c r="AD349">
        <v>-4</v>
      </c>
      <c r="AE349">
        <v>1</v>
      </c>
      <c r="AF349">
        <v>1231</v>
      </c>
      <c r="AG349">
        <v>1231</v>
      </c>
      <c r="AH349">
        <v>1231</v>
      </c>
      <c r="AI349">
        <v>121</v>
      </c>
      <c r="AJ349">
        <v>2370</v>
      </c>
      <c r="AK349">
        <v>1815</v>
      </c>
      <c r="AL349">
        <v>2340</v>
      </c>
      <c r="AM349">
        <v>1891</v>
      </c>
      <c r="AN349">
        <v>2077</v>
      </c>
      <c r="AO349">
        <v>1468</v>
      </c>
      <c r="AP349">
        <v>1228</v>
      </c>
      <c r="AQ349">
        <v>1617</v>
      </c>
      <c r="AR349">
        <v>316</v>
      </c>
      <c r="AS349">
        <v>2024</v>
      </c>
      <c r="AT349">
        <v>926</v>
      </c>
      <c r="AU349">
        <v>1563</v>
      </c>
      <c r="AV349">
        <v>1909</v>
      </c>
      <c r="AW349">
        <v>1759</v>
      </c>
      <c r="AX349">
        <v>539</v>
      </c>
      <c r="AY349">
        <v>560</v>
      </c>
      <c r="AZ349">
        <v>2353</v>
      </c>
      <c r="BA349">
        <v>1258</v>
      </c>
      <c r="BB349">
        <v>971</v>
      </c>
      <c r="BC349">
        <v>2383</v>
      </c>
      <c r="BD349">
        <v>1415</v>
      </c>
      <c r="BE349">
        <v>1</v>
      </c>
      <c r="BF349" t="s">
        <v>71</v>
      </c>
      <c r="BG349" t="s">
        <v>65</v>
      </c>
      <c r="BH349" t="s">
        <v>260</v>
      </c>
      <c r="BI349" s="4">
        <f xml:space="preserve"> _2025teamgamelogs[[#This Row],[FGA]] + (0.44 * _2025teamgamelogs[[#This Row],[FTA]]) + _2025teamgamelogs[[#This Row],[TOV]] - _2025teamgamelogs[[#This Row],[OREB]]</f>
        <v>101.92</v>
      </c>
      <c r="BJ349" s="3">
        <f>_2025teamgamelogs[[#This Row],[TOV]]/_2025teamgamelogs[[#This Row],[POSSESIONS]]</f>
        <v>0.16679748822605966</v>
      </c>
      <c r="BK349" s="4">
        <f>_2025teamgamelogs[[#This Row],[PTS]]/_2025teamgamelogs[[#This Row],[POSSESIONS]]</f>
        <v>0.88304552590266872</v>
      </c>
      <c r="BL349" s="4">
        <f xml:space="preserve"> 100 * _2025teamgamelogs[[#This Row],[POINTS_PER_POSSESSION]]</f>
        <v>88.304552590266866</v>
      </c>
      <c r="BM349" s="4">
        <f xml:space="preserve"> _2025teamgamelogs[[#This Row],[POSSESIONS]] / (_2025teamgamelogs[[#This Row],[MIN]]/48)</f>
        <v>101.92</v>
      </c>
      <c r="BN349" s="3">
        <f>_2025teamgamelogs[[#This Row],[PTS]] / (2 * (_2025teamgamelogs[[#This Row],[FGA]] + 0.44 * _2025teamgamelogs[[#This Row],[FTA]]))</f>
        <v>0.48955613577023499</v>
      </c>
      <c r="BO349" s="4">
        <f>VLOOKUP(_2025teamgamelogs[[#This Row],[MONTH]], LEAGUE_AVERAGES!$A$2:$B$8, 2, FALSE)</f>
        <v>110.69176807777912</v>
      </c>
      <c r="BP349" s="5">
        <f>VLOOKUP(_2025teamgamelogs[[#This Row],[TEAM_NAME]], LEAGUE_AVERAGES!$A$14:$C$43, 2, FALSE)</f>
        <v>0.37909999999999999</v>
      </c>
      <c r="BQ349" s="5">
        <f>VLOOKUP(_2025teamgamelogs[[#This Row],[TEAM_NAME]], LEAGUE_AVERAGES!$A$14:$C$43, 3, FALSE)</f>
        <v>0.35511904761904761</v>
      </c>
      <c r="BR349" s="5">
        <f>VLOOKUP(_2025teamgamelogs[[#This Row],[TEAM_NAME]], LEAGUE_AVERAGES!$F$14:$H$43, 2, FALSE)</f>
        <v>0.49785000000000013</v>
      </c>
      <c r="BS349" s="5">
        <f>VLOOKUP(_2025teamgamelogs[[#This Row],[TEAM_NAME]], LEAGUE_AVERAGES!$F$14:$H$43, 3, FALSE)</f>
        <v>0.47942857142857148</v>
      </c>
      <c r="BT349" s="5">
        <f>VLOOKUP(_2025teamgamelogs[[#This Row],[TEAM_NAME]], LEAGUE_AVERAGES!$K$14:$M$43, 2, FALSE)</f>
        <v>0.60805571751162091</v>
      </c>
      <c r="BU349" s="5">
        <f>VLOOKUP(_2025teamgamelogs[[#This Row],[TEAM_NAME]], LEAGUE_AVERAGES!$K$14:$M$43, 3, FALSE)</f>
        <v>0.58190704341109034</v>
      </c>
    </row>
    <row r="350" spans="1:73" x14ac:dyDescent="0.2">
      <c r="A350" t="s">
        <v>59</v>
      </c>
      <c r="B350">
        <v>1610612752</v>
      </c>
      <c r="C350" t="s">
        <v>67</v>
      </c>
      <c r="D350" t="s">
        <v>68</v>
      </c>
      <c r="E350">
        <v>22400219</v>
      </c>
      <c r="F350" s="1">
        <v>45609</v>
      </c>
      <c r="G350" t="s">
        <v>459</v>
      </c>
      <c r="H350" t="s">
        <v>70</v>
      </c>
      <c r="I350">
        <v>48</v>
      </c>
      <c r="J350">
        <v>48</v>
      </c>
      <c r="K350">
        <v>94</v>
      </c>
      <c r="L350">
        <v>0.51100000000000001</v>
      </c>
      <c r="M350">
        <v>15</v>
      </c>
      <c r="N350">
        <v>37</v>
      </c>
      <c r="O350">
        <v>0.40500000000000003</v>
      </c>
      <c r="P350">
        <v>12</v>
      </c>
      <c r="Q350">
        <v>18</v>
      </c>
      <c r="R350">
        <v>0.66700000000000004</v>
      </c>
      <c r="S350">
        <v>10</v>
      </c>
      <c r="T350">
        <v>30</v>
      </c>
      <c r="U350">
        <v>40</v>
      </c>
      <c r="V350">
        <v>31</v>
      </c>
      <c r="W350">
        <v>15</v>
      </c>
      <c r="X350">
        <v>7</v>
      </c>
      <c r="Y350">
        <v>3</v>
      </c>
      <c r="Z350">
        <v>6</v>
      </c>
      <c r="AA350">
        <v>17</v>
      </c>
      <c r="AB350">
        <v>17</v>
      </c>
      <c r="AC350">
        <v>123</v>
      </c>
      <c r="AD350">
        <v>-1</v>
      </c>
      <c r="AE350">
        <v>1</v>
      </c>
      <c r="AF350">
        <v>1231</v>
      </c>
      <c r="AG350">
        <v>1231</v>
      </c>
      <c r="AH350">
        <v>1231</v>
      </c>
      <c r="AI350">
        <v>121</v>
      </c>
      <c r="AJ350">
        <v>242</v>
      </c>
      <c r="AK350">
        <v>570</v>
      </c>
      <c r="AL350">
        <v>559</v>
      </c>
      <c r="AM350">
        <v>733</v>
      </c>
      <c r="AN350">
        <v>1227</v>
      </c>
      <c r="AO350">
        <v>684</v>
      </c>
      <c r="AP350">
        <v>1889</v>
      </c>
      <c r="AQ350">
        <v>1617</v>
      </c>
      <c r="AR350">
        <v>2105</v>
      </c>
      <c r="AS350">
        <v>1308</v>
      </c>
      <c r="AT350">
        <v>1652</v>
      </c>
      <c r="AU350">
        <v>1715</v>
      </c>
      <c r="AV350">
        <v>426</v>
      </c>
      <c r="AW350">
        <v>1341</v>
      </c>
      <c r="AX350">
        <v>1360</v>
      </c>
      <c r="AY350">
        <v>1712</v>
      </c>
      <c r="AZ350">
        <v>1573</v>
      </c>
      <c r="BA350">
        <v>792</v>
      </c>
      <c r="BB350">
        <v>1444</v>
      </c>
      <c r="BC350">
        <v>549</v>
      </c>
      <c r="BD350">
        <v>1231</v>
      </c>
      <c r="BE350">
        <v>1</v>
      </c>
      <c r="BF350" t="s">
        <v>64</v>
      </c>
      <c r="BG350" t="s">
        <v>65</v>
      </c>
      <c r="BH350" t="s">
        <v>260</v>
      </c>
      <c r="BI350" s="4">
        <f xml:space="preserve"> _2025teamgamelogs[[#This Row],[FGA]] + (0.44 * _2025teamgamelogs[[#This Row],[FTA]]) + _2025teamgamelogs[[#This Row],[TOV]] - _2025teamgamelogs[[#This Row],[OREB]]</f>
        <v>106.92</v>
      </c>
      <c r="BJ350" s="3">
        <f>_2025teamgamelogs[[#This Row],[TOV]]/_2025teamgamelogs[[#This Row],[POSSESIONS]]</f>
        <v>0.14029180695847362</v>
      </c>
      <c r="BK350" s="4">
        <f>_2025teamgamelogs[[#This Row],[PTS]]/_2025teamgamelogs[[#This Row],[POSSESIONS]]</f>
        <v>1.1503928170594837</v>
      </c>
      <c r="BL350" s="4">
        <f xml:space="preserve"> 100 * _2025teamgamelogs[[#This Row],[POINTS_PER_POSSESSION]]</f>
        <v>115.03928170594837</v>
      </c>
      <c r="BM350" s="4">
        <f xml:space="preserve"> _2025teamgamelogs[[#This Row],[POSSESIONS]] / (_2025teamgamelogs[[#This Row],[MIN]]/48)</f>
        <v>106.92</v>
      </c>
      <c r="BN350" s="3">
        <f>_2025teamgamelogs[[#This Row],[PTS]] / (2 * (_2025teamgamelogs[[#This Row],[FGA]] + 0.44 * _2025teamgamelogs[[#This Row],[FTA]]))</f>
        <v>0.60341444270015698</v>
      </c>
      <c r="BO350" s="4">
        <f>VLOOKUP(_2025teamgamelogs[[#This Row],[MONTH]], LEAGUE_AVERAGES!$A$2:$B$8, 2, FALSE)</f>
        <v>110.69176807777912</v>
      </c>
      <c r="BP350" s="5">
        <f>VLOOKUP(_2025teamgamelogs[[#This Row],[TEAM_NAME]], LEAGUE_AVERAGES!$A$14:$C$43, 2, FALSE)</f>
        <v>0.370219512195122</v>
      </c>
      <c r="BQ350" s="5">
        <f>VLOOKUP(_2025teamgamelogs[[#This Row],[TEAM_NAME]], LEAGUE_AVERAGES!$A$14:$C$43, 3, FALSE)</f>
        <v>0.36224390243902438</v>
      </c>
      <c r="BR350" s="5">
        <f>VLOOKUP(_2025teamgamelogs[[#This Row],[TEAM_NAME]], LEAGUE_AVERAGES!$F$14:$H$43, 2, FALSE)</f>
        <v>0.49358536585365859</v>
      </c>
      <c r="BS350" s="5">
        <f>VLOOKUP(_2025teamgamelogs[[#This Row],[TEAM_NAME]], LEAGUE_AVERAGES!$F$14:$H$43, 3, FALSE)</f>
        <v>0.47975609756097559</v>
      </c>
      <c r="BT350" s="5">
        <f>VLOOKUP(_2025teamgamelogs[[#This Row],[TEAM_NAME]], LEAGUE_AVERAGES!$K$14:$M$43, 2, FALSE)</f>
        <v>0.59525043511857889</v>
      </c>
      <c r="BU350" s="5">
        <f>VLOOKUP(_2025teamgamelogs[[#This Row],[TEAM_NAME]], LEAGUE_AVERAGES!$K$14:$M$43, 3, FALSE)</f>
        <v>0.58413739951743537</v>
      </c>
    </row>
    <row r="351" spans="1:73" x14ac:dyDescent="0.2">
      <c r="A351" t="s">
        <v>59</v>
      </c>
      <c r="B351">
        <v>1610612753</v>
      </c>
      <c r="C351" t="s">
        <v>83</v>
      </c>
      <c r="D351" t="s">
        <v>84</v>
      </c>
      <c r="E351">
        <v>22400217</v>
      </c>
      <c r="F351" s="1">
        <v>45609</v>
      </c>
      <c r="G351" t="s">
        <v>224</v>
      </c>
      <c r="H351" t="s">
        <v>63</v>
      </c>
      <c r="I351">
        <v>48</v>
      </c>
      <c r="J351">
        <v>34</v>
      </c>
      <c r="K351">
        <v>84</v>
      </c>
      <c r="L351">
        <v>0.40500000000000003</v>
      </c>
      <c r="M351">
        <v>13</v>
      </c>
      <c r="N351">
        <v>38</v>
      </c>
      <c r="O351">
        <v>0.34200000000000003</v>
      </c>
      <c r="P351">
        <v>13</v>
      </c>
      <c r="Q351">
        <v>15</v>
      </c>
      <c r="R351">
        <v>0.86699999999999999</v>
      </c>
      <c r="S351">
        <v>13</v>
      </c>
      <c r="T351">
        <v>37</v>
      </c>
      <c r="U351">
        <v>50</v>
      </c>
      <c r="V351">
        <v>26</v>
      </c>
      <c r="W351">
        <v>17</v>
      </c>
      <c r="X351">
        <v>8</v>
      </c>
      <c r="Y351">
        <v>10</v>
      </c>
      <c r="Z351">
        <v>6</v>
      </c>
      <c r="AA351">
        <v>19</v>
      </c>
      <c r="AB351">
        <v>19</v>
      </c>
      <c r="AC351">
        <v>94</v>
      </c>
      <c r="AD351">
        <v>4</v>
      </c>
      <c r="AE351">
        <v>1</v>
      </c>
      <c r="AF351">
        <v>1</v>
      </c>
      <c r="AG351">
        <v>1</v>
      </c>
      <c r="AH351">
        <v>1</v>
      </c>
      <c r="AI351">
        <v>121</v>
      </c>
      <c r="AJ351">
        <v>2258</v>
      </c>
      <c r="AK351">
        <v>1815</v>
      </c>
      <c r="AL351">
        <v>2158</v>
      </c>
      <c r="AM351">
        <v>1171</v>
      </c>
      <c r="AN351">
        <v>1078</v>
      </c>
      <c r="AO351">
        <v>1411</v>
      </c>
      <c r="AP351">
        <v>1755</v>
      </c>
      <c r="AQ351">
        <v>2021</v>
      </c>
      <c r="AR351">
        <v>459</v>
      </c>
      <c r="AS351">
        <v>652</v>
      </c>
      <c r="AT351">
        <v>489</v>
      </c>
      <c r="AU351">
        <v>427</v>
      </c>
      <c r="AV351">
        <v>1195</v>
      </c>
      <c r="AW351">
        <v>1759</v>
      </c>
      <c r="AX351">
        <v>1073</v>
      </c>
      <c r="AY351">
        <v>57</v>
      </c>
      <c r="AZ351">
        <v>1573</v>
      </c>
      <c r="BA351">
        <v>1258</v>
      </c>
      <c r="BB351">
        <v>971</v>
      </c>
      <c r="BC351">
        <v>2304</v>
      </c>
      <c r="BD351">
        <v>986</v>
      </c>
      <c r="BE351">
        <v>1</v>
      </c>
      <c r="BF351" t="s">
        <v>64</v>
      </c>
      <c r="BG351" t="s">
        <v>65</v>
      </c>
      <c r="BH351" t="s">
        <v>260</v>
      </c>
      <c r="BI351" s="4">
        <f xml:space="preserve"> _2025teamgamelogs[[#This Row],[FGA]] + (0.44 * _2025teamgamelogs[[#This Row],[FTA]]) + _2025teamgamelogs[[#This Row],[TOV]] - _2025teamgamelogs[[#This Row],[OREB]]</f>
        <v>94.6</v>
      </c>
      <c r="BJ351" s="3">
        <f>_2025teamgamelogs[[#This Row],[TOV]]/_2025teamgamelogs[[#This Row],[POSSESIONS]]</f>
        <v>0.17970401691331925</v>
      </c>
      <c r="BK351" s="4">
        <f>_2025teamgamelogs[[#This Row],[PTS]]/_2025teamgamelogs[[#This Row],[POSSESIONS]]</f>
        <v>0.9936575052854123</v>
      </c>
      <c r="BL351" s="4">
        <f xml:space="preserve"> 100 * _2025teamgamelogs[[#This Row],[POINTS_PER_POSSESSION]]</f>
        <v>99.365750528541227</v>
      </c>
      <c r="BM351" s="4">
        <f xml:space="preserve"> _2025teamgamelogs[[#This Row],[POSSESIONS]] / (_2025teamgamelogs[[#This Row],[MIN]]/48)</f>
        <v>94.6</v>
      </c>
      <c r="BN351" s="3">
        <f>_2025teamgamelogs[[#This Row],[PTS]] / (2 * (_2025teamgamelogs[[#This Row],[FGA]] + 0.44 * _2025teamgamelogs[[#This Row],[FTA]]))</f>
        <v>0.51876379690949226</v>
      </c>
      <c r="BO351" s="4">
        <f>VLOOKUP(_2025teamgamelogs[[#This Row],[MONTH]], LEAGUE_AVERAGES!$A$2:$B$8, 2, FALSE)</f>
        <v>110.69176807777912</v>
      </c>
      <c r="BP351" s="5">
        <f>VLOOKUP(_2025teamgamelogs[[#This Row],[TEAM_NAME]], LEAGUE_AVERAGES!$A$14:$C$43, 2, FALSE)</f>
        <v>0.32192682926829269</v>
      </c>
      <c r="BQ351" s="5">
        <f>VLOOKUP(_2025teamgamelogs[[#This Row],[TEAM_NAME]], LEAGUE_AVERAGES!$A$14:$C$43, 3, FALSE)</f>
        <v>0.31129268292682932</v>
      </c>
      <c r="BR351" s="5">
        <f>VLOOKUP(_2025teamgamelogs[[#This Row],[TEAM_NAME]], LEAGUE_AVERAGES!$F$14:$H$43, 2, FALSE)</f>
        <v>0.44641463414634147</v>
      </c>
      <c r="BS351" s="5">
        <f>VLOOKUP(_2025teamgamelogs[[#This Row],[TEAM_NAME]], LEAGUE_AVERAGES!$F$14:$H$43, 3, FALSE)</f>
        <v>0.44524390243902434</v>
      </c>
      <c r="BT351" s="5">
        <f>VLOOKUP(_2025teamgamelogs[[#This Row],[TEAM_NAME]], LEAGUE_AVERAGES!$K$14:$M$43, 2, FALSE)</f>
        <v>0.55194019912665027</v>
      </c>
      <c r="BU351" s="5">
        <f>VLOOKUP(_2025teamgamelogs[[#This Row],[TEAM_NAME]], LEAGUE_AVERAGES!$K$14:$M$43, 3, FALSE)</f>
        <v>0.54874950227645525</v>
      </c>
    </row>
    <row r="352" spans="1:73" x14ac:dyDescent="0.2">
      <c r="A352" t="s">
        <v>59</v>
      </c>
      <c r="B352">
        <v>1610612762</v>
      </c>
      <c r="C352" t="s">
        <v>125</v>
      </c>
      <c r="D352" t="s">
        <v>126</v>
      </c>
      <c r="E352">
        <v>22400228</v>
      </c>
      <c r="F352" s="1">
        <v>45610</v>
      </c>
      <c r="G352" t="s">
        <v>460</v>
      </c>
      <c r="H352" t="s">
        <v>63</v>
      </c>
      <c r="I352">
        <v>48</v>
      </c>
      <c r="J352">
        <v>43</v>
      </c>
      <c r="K352">
        <v>85</v>
      </c>
      <c r="L352">
        <v>0.50600000000000001</v>
      </c>
      <c r="M352">
        <v>13</v>
      </c>
      <c r="N352">
        <v>34</v>
      </c>
      <c r="O352">
        <v>0.38200000000000001</v>
      </c>
      <c r="P352">
        <v>16</v>
      </c>
      <c r="Q352">
        <v>21</v>
      </c>
      <c r="R352">
        <v>0.76200000000000001</v>
      </c>
      <c r="S352">
        <v>16</v>
      </c>
      <c r="T352">
        <v>24</v>
      </c>
      <c r="U352">
        <v>40</v>
      </c>
      <c r="V352">
        <v>25</v>
      </c>
      <c r="W352">
        <v>20</v>
      </c>
      <c r="X352">
        <v>11</v>
      </c>
      <c r="Y352">
        <v>2</v>
      </c>
      <c r="Z352">
        <v>10</v>
      </c>
      <c r="AA352">
        <v>20</v>
      </c>
      <c r="AB352">
        <v>18</v>
      </c>
      <c r="AC352">
        <v>115</v>
      </c>
      <c r="AD352">
        <v>2</v>
      </c>
      <c r="AE352">
        <v>1</v>
      </c>
      <c r="AF352">
        <v>1</v>
      </c>
      <c r="AG352">
        <v>1</v>
      </c>
      <c r="AH352">
        <v>1</v>
      </c>
      <c r="AI352">
        <v>121</v>
      </c>
      <c r="AJ352">
        <v>866</v>
      </c>
      <c r="AK352">
        <v>1709</v>
      </c>
      <c r="AL352">
        <v>601</v>
      </c>
      <c r="AM352">
        <v>1171</v>
      </c>
      <c r="AN352">
        <v>1627</v>
      </c>
      <c r="AO352">
        <v>943</v>
      </c>
      <c r="AP352">
        <v>1228</v>
      </c>
      <c r="AQ352">
        <v>1164</v>
      </c>
      <c r="AR352">
        <v>1465</v>
      </c>
      <c r="AS352">
        <v>234</v>
      </c>
      <c r="AT352">
        <v>2333</v>
      </c>
      <c r="AU352">
        <v>1715</v>
      </c>
      <c r="AV352">
        <v>1358</v>
      </c>
      <c r="AW352">
        <v>2199</v>
      </c>
      <c r="AX352">
        <v>346</v>
      </c>
      <c r="AY352">
        <v>2078</v>
      </c>
      <c r="AZ352">
        <v>2353</v>
      </c>
      <c r="BA352">
        <v>1491</v>
      </c>
      <c r="BB352">
        <v>1204</v>
      </c>
      <c r="BC352">
        <v>1095</v>
      </c>
      <c r="BD352">
        <v>1106</v>
      </c>
      <c r="BE352">
        <v>1</v>
      </c>
      <c r="BF352" t="s">
        <v>64</v>
      </c>
      <c r="BG352" t="s">
        <v>65</v>
      </c>
      <c r="BH352" t="s">
        <v>260</v>
      </c>
      <c r="BI352" s="4">
        <f xml:space="preserve"> _2025teamgamelogs[[#This Row],[FGA]] + (0.44 * _2025teamgamelogs[[#This Row],[FTA]]) + _2025teamgamelogs[[#This Row],[TOV]] - _2025teamgamelogs[[#This Row],[OREB]]</f>
        <v>98.24</v>
      </c>
      <c r="BJ352" s="3">
        <f>_2025teamgamelogs[[#This Row],[TOV]]/_2025teamgamelogs[[#This Row],[POSSESIONS]]</f>
        <v>0.20358306188925082</v>
      </c>
      <c r="BK352" s="4">
        <f>_2025teamgamelogs[[#This Row],[PTS]]/_2025teamgamelogs[[#This Row],[POSSESIONS]]</f>
        <v>1.1706026058631922</v>
      </c>
      <c r="BL352" s="4">
        <f xml:space="preserve"> 100 * _2025teamgamelogs[[#This Row],[POINTS_PER_POSSESSION]]</f>
        <v>117.06026058631922</v>
      </c>
      <c r="BM352" s="4">
        <f xml:space="preserve"> _2025teamgamelogs[[#This Row],[POSSESIONS]] / (_2025teamgamelogs[[#This Row],[MIN]]/48)</f>
        <v>98.24</v>
      </c>
      <c r="BN352" s="3">
        <f>_2025teamgamelogs[[#This Row],[PTS]] / (2 * (_2025teamgamelogs[[#This Row],[FGA]] + 0.44 * _2025teamgamelogs[[#This Row],[FTA]]))</f>
        <v>0.610144312393888</v>
      </c>
      <c r="BO352" s="4">
        <f>VLOOKUP(_2025teamgamelogs[[#This Row],[MONTH]], LEAGUE_AVERAGES!$A$2:$B$8, 2, FALSE)</f>
        <v>110.69176807777912</v>
      </c>
      <c r="BP352" s="5">
        <f>VLOOKUP(_2025teamgamelogs[[#This Row],[TEAM_NAME]], LEAGUE_AVERAGES!$A$14:$C$43, 2, FALSE)</f>
        <v>0.36446341463414633</v>
      </c>
      <c r="BQ352" s="5">
        <f>VLOOKUP(_2025teamgamelogs[[#This Row],[TEAM_NAME]], LEAGUE_AVERAGES!$A$14:$C$43, 3, FALSE)</f>
        <v>0.3413170731707319</v>
      </c>
      <c r="BR352" s="5">
        <f>VLOOKUP(_2025teamgamelogs[[#This Row],[TEAM_NAME]], LEAGUE_AVERAGES!$F$14:$H$43, 2, FALSE)</f>
        <v>0.4583902439024391</v>
      </c>
      <c r="BS352" s="5">
        <f>VLOOKUP(_2025teamgamelogs[[#This Row],[TEAM_NAME]], LEAGUE_AVERAGES!$F$14:$H$43, 3, FALSE)</f>
        <v>0.45390243902439031</v>
      </c>
      <c r="BT352" s="5">
        <f>VLOOKUP(_2025teamgamelogs[[#This Row],[TEAM_NAME]], LEAGUE_AVERAGES!$K$14:$M$43, 2, FALSE)</f>
        <v>0.57104853563970659</v>
      </c>
      <c r="BU352" s="5">
        <f>VLOOKUP(_2025teamgamelogs[[#This Row],[TEAM_NAME]], LEAGUE_AVERAGES!$K$14:$M$43, 3, FALSE)</f>
        <v>0.56826296147062372</v>
      </c>
    </row>
    <row r="353" spans="1:73" x14ac:dyDescent="0.2">
      <c r="A353" t="s">
        <v>59</v>
      </c>
      <c r="B353">
        <v>1610612742</v>
      </c>
      <c r="C353" t="s">
        <v>154</v>
      </c>
      <c r="D353" t="s">
        <v>155</v>
      </c>
      <c r="E353">
        <v>22400228</v>
      </c>
      <c r="F353" s="1">
        <v>45610</v>
      </c>
      <c r="G353" t="s">
        <v>461</v>
      </c>
      <c r="H353" t="s">
        <v>70</v>
      </c>
      <c r="I353">
        <v>48</v>
      </c>
      <c r="J353">
        <v>43</v>
      </c>
      <c r="K353">
        <v>85</v>
      </c>
      <c r="L353">
        <v>0.50600000000000001</v>
      </c>
      <c r="M353">
        <v>12</v>
      </c>
      <c r="N353">
        <v>39</v>
      </c>
      <c r="O353">
        <v>0.308</v>
      </c>
      <c r="P353">
        <v>15</v>
      </c>
      <c r="Q353">
        <v>20</v>
      </c>
      <c r="R353">
        <v>0.75</v>
      </c>
      <c r="S353">
        <v>11</v>
      </c>
      <c r="T353">
        <v>19</v>
      </c>
      <c r="U353">
        <v>30</v>
      </c>
      <c r="V353">
        <v>25</v>
      </c>
      <c r="W353">
        <v>17</v>
      </c>
      <c r="X353">
        <v>11</v>
      </c>
      <c r="Y353">
        <v>10</v>
      </c>
      <c r="Z353">
        <v>2</v>
      </c>
      <c r="AA353">
        <v>18</v>
      </c>
      <c r="AB353">
        <v>20</v>
      </c>
      <c r="AC353">
        <v>113</v>
      </c>
      <c r="AD353">
        <v>-2</v>
      </c>
      <c r="AE353">
        <v>1</v>
      </c>
      <c r="AF353">
        <v>1231</v>
      </c>
      <c r="AG353">
        <v>1231</v>
      </c>
      <c r="AH353">
        <v>1231</v>
      </c>
      <c r="AI353">
        <v>121</v>
      </c>
      <c r="AJ353">
        <v>866</v>
      </c>
      <c r="AK353">
        <v>1709</v>
      </c>
      <c r="AL353">
        <v>601</v>
      </c>
      <c r="AM353">
        <v>1413</v>
      </c>
      <c r="AN353">
        <v>933</v>
      </c>
      <c r="AO353">
        <v>1815</v>
      </c>
      <c r="AP353">
        <v>1416</v>
      </c>
      <c r="AQ353">
        <v>1301</v>
      </c>
      <c r="AR353">
        <v>1525</v>
      </c>
      <c r="AS353">
        <v>1051</v>
      </c>
      <c r="AT353">
        <v>2449</v>
      </c>
      <c r="AU353">
        <v>2432</v>
      </c>
      <c r="AV353">
        <v>1358</v>
      </c>
      <c r="AW353">
        <v>1759</v>
      </c>
      <c r="AX353">
        <v>346</v>
      </c>
      <c r="AY353">
        <v>57</v>
      </c>
      <c r="AZ353">
        <v>158</v>
      </c>
      <c r="BA353">
        <v>1018</v>
      </c>
      <c r="BB353">
        <v>767</v>
      </c>
      <c r="BC353">
        <v>1250</v>
      </c>
      <c r="BD353">
        <v>1286</v>
      </c>
      <c r="BE353">
        <v>1</v>
      </c>
      <c r="BF353" t="s">
        <v>71</v>
      </c>
      <c r="BG353" t="s">
        <v>65</v>
      </c>
      <c r="BH353" t="s">
        <v>260</v>
      </c>
      <c r="BI353" s="4">
        <f xml:space="preserve"> _2025teamgamelogs[[#This Row],[FGA]] + (0.44 * _2025teamgamelogs[[#This Row],[FTA]]) + _2025teamgamelogs[[#This Row],[TOV]] - _2025teamgamelogs[[#This Row],[OREB]]</f>
        <v>99.8</v>
      </c>
      <c r="BJ353" s="3">
        <f>_2025teamgamelogs[[#This Row],[TOV]]/_2025teamgamelogs[[#This Row],[POSSESIONS]]</f>
        <v>0.17034068136272545</v>
      </c>
      <c r="BK353" s="4">
        <f>_2025teamgamelogs[[#This Row],[PTS]]/_2025teamgamelogs[[#This Row],[POSSESIONS]]</f>
        <v>1.1322645290581164</v>
      </c>
      <c r="BL353" s="4">
        <f xml:space="preserve"> 100 * _2025teamgamelogs[[#This Row],[POINTS_PER_POSSESSION]]</f>
        <v>113.22645290581164</v>
      </c>
      <c r="BM353" s="4">
        <f xml:space="preserve"> _2025teamgamelogs[[#This Row],[POSSESIONS]] / (_2025teamgamelogs[[#This Row],[MIN]]/48)</f>
        <v>99.8</v>
      </c>
      <c r="BN353" s="3">
        <f>_2025teamgamelogs[[#This Row],[PTS]] / (2 * (_2025teamgamelogs[[#This Row],[FGA]] + 0.44 * _2025teamgamelogs[[#This Row],[FTA]]))</f>
        <v>0.60234541577825162</v>
      </c>
      <c r="BO353" s="4">
        <f>VLOOKUP(_2025teamgamelogs[[#This Row],[MONTH]], LEAGUE_AVERAGES!$A$2:$B$8, 2, FALSE)</f>
        <v>110.69176807777912</v>
      </c>
      <c r="BP353" s="5">
        <f>VLOOKUP(_2025teamgamelogs[[#This Row],[TEAM_NAME]], LEAGUE_AVERAGES!$A$14:$C$43, 2, FALSE)</f>
        <v>0.362375</v>
      </c>
      <c r="BQ353" s="5">
        <f>VLOOKUP(_2025teamgamelogs[[#This Row],[TEAM_NAME]], LEAGUE_AVERAGES!$A$14:$C$43, 3, FALSE)</f>
        <v>0.36252380952380958</v>
      </c>
      <c r="BR353" s="5">
        <f>VLOOKUP(_2025teamgamelogs[[#This Row],[TEAM_NAME]], LEAGUE_AVERAGES!$F$14:$H$43, 2, FALSE)</f>
        <v>0.47777500000000001</v>
      </c>
      <c r="BS353" s="5">
        <f>VLOOKUP(_2025teamgamelogs[[#This Row],[TEAM_NAME]], LEAGUE_AVERAGES!$F$14:$H$43, 3, FALSE)</f>
        <v>0.48176190476190472</v>
      </c>
      <c r="BT353" s="5">
        <f>VLOOKUP(_2025teamgamelogs[[#This Row],[TEAM_NAME]], LEAGUE_AVERAGES!$K$14:$M$43, 2, FALSE)</f>
        <v>0.58283558931438928</v>
      </c>
      <c r="BU353" s="5">
        <f>VLOOKUP(_2025teamgamelogs[[#This Row],[TEAM_NAME]], LEAGUE_AVERAGES!$K$14:$M$43, 3, FALSE)</f>
        <v>0.5856179003364903</v>
      </c>
    </row>
    <row r="354" spans="1:73" x14ac:dyDescent="0.2">
      <c r="A354" t="s">
        <v>59</v>
      </c>
      <c r="B354">
        <v>1610612758</v>
      </c>
      <c r="C354" t="s">
        <v>142</v>
      </c>
      <c r="D354" t="s">
        <v>143</v>
      </c>
      <c r="E354">
        <v>22400020</v>
      </c>
      <c r="F354" s="1">
        <v>45611</v>
      </c>
      <c r="G354" t="s">
        <v>144</v>
      </c>
      <c r="H354" t="s">
        <v>70</v>
      </c>
      <c r="I354">
        <v>53</v>
      </c>
      <c r="J354">
        <v>48</v>
      </c>
      <c r="K354">
        <v>96</v>
      </c>
      <c r="L354">
        <v>0.5</v>
      </c>
      <c r="M354">
        <v>12</v>
      </c>
      <c r="N354">
        <v>37</v>
      </c>
      <c r="O354">
        <v>0.32400000000000001</v>
      </c>
      <c r="P354">
        <v>18</v>
      </c>
      <c r="Q354">
        <v>20</v>
      </c>
      <c r="R354">
        <v>0.9</v>
      </c>
      <c r="S354">
        <v>11</v>
      </c>
      <c r="T354">
        <v>40</v>
      </c>
      <c r="U354">
        <v>51</v>
      </c>
      <c r="V354">
        <v>21</v>
      </c>
      <c r="W354">
        <v>13</v>
      </c>
      <c r="X354">
        <v>6</v>
      </c>
      <c r="Y354">
        <v>7</v>
      </c>
      <c r="Z354">
        <v>4</v>
      </c>
      <c r="AA354">
        <v>17</v>
      </c>
      <c r="AB354">
        <v>19</v>
      </c>
      <c r="AC354">
        <v>126</v>
      </c>
      <c r="AD354">
        <v>-4</v>
      </c>
      <c r="AE354">
        <v>1</v>
      </c>
      <c r="AF354">
        <v>1231</v>
      </c>
      <c r="AG354">
        <v>1231</v>
      </c>
      <c r="AH354">
        <v>1231</v>
      </c>
      <c r="AI354">
        <v>9</v>
      </c>
      <c r="AJ354">
        <v>242</v>
      </c>
      <c r="AK354">
        <v>392</v>
      </c>
      <c r="AL354">
        <v>663</v>
      </c>
      <c r="AM354">
        <v>1413</v>
      </c>
      <c r="AN354">
        <v>1227</v>
      </c>
      <c r="AO354">
        <v>1625</v>
      </c>
      <c r="AP354">
        <v>889</v>
      </c>
      <c r="AQ354">
        <v>1301</v>
      </c>
      <c r="AR354">
        <v>246</v>
      </c>
      <c r="AS354">
        <v>1051</v>
      </c>
      <c r="AT354">
        <v>210</v>
      </c>
      <c r="AU354">
        <v>340</v>
      </c>
      <c r="AV354">
        <v>2031</v>
      </c>
      <c r="AW354">
        <v>850</v>
      </c>
      <c r="AX354">
        <v>1702</v>
      </c>
      <c r="AY354">
        <v>346</v>
      </c>
      <c r="AZ354">
        <v>750</v>
      </c>
      <c r="BA354">
        <v>792</v>
      </c>
      <c r="BB354">
        <v>971</v>
      </c>
      <c r="BC354">
        <v>389</v>
      </c>
      <c r="BD354">
        <v>1415</v>
      </c>
      <c r="BE354">
        <v>1</v>
      </c>
      <c r="BF354" t="s">
        <v>64</v>
      </c>
      <c r="BG354" t="s">
        <v>65</v>
      </c>
      <c r="BH354" t="s">
        <v>260</v>
      </c>
      <c r="BI354" s="4">
        <f xml:space="preserve"> _2025teamgamelogs[[#This Row],[FGA]] + (0.44 * _2025teamgamelogs[[#This Row],[FTA]]) + _2025teamgamelogs[[#This Row],[TOV]] - _2025teamgamelogs[[#This Row],[OREB]]</f>
        <v>106.8</v>
      </c>
      <c r="BJ354" s="3">
        <f>_2025teamgamelogs[[#This Row],[TOV]]/_2025teamgamelogs[[#This Row],[POSSESIONS]]</f>
        <v>0.12172284644194757</v>
      </c>
      <c r="BK354" s="4">
        <f>_2025teamgamelogs[[#This Row],[PTS]]/_2025teamgamelogs[[#This Row],[POSSESIONS]]</f>
        <v>1.1797752808988764</v>
      </c>
      <c r="BL354" s="4">
        <f xml:space="preserve"> 100 * _2025teamgamelogs[[#This Row],[POINTS_PER_POSSESSION]]</f>
        <v>117.97752808988764</v>
      </c>
      <c r="BM354" s="4">
        <f xml:space="preserve"> _2025teamgamelogs[[#This Row],[POSSESIONS]] / (_2025teamgamelogs[[#This Row],[MIN]]/48)</f>
        <v>96.724528301886778</v>
      </c>
      <c r="BN354" s="3">
        <f>_2025teamgamelogs[[#This Row],[PTS]] / (2 * (_2025teamgamelogs[[#This Row],[FGA]] + 0.44 * _2025teamgamelogs[[#This Row],[FTA]]))</f>
        <v>0.60114503816793896</v>
      </c>
      <c r="BO354" s="4">
        <f>VLOOKUP(_2025teamgamelogs[[#This Row],[MONTH]], LEAGUE_AVERAGES!$A$2:$B$8, 2, FALSE)</f>
        <v>110.69176807777912</v>
      </c>
      <c r="BP354" s="5">
        <f>VLOOKUP(_2025teamgamelogs[[#This Row],[TEAM_NAME]], LEAGUE_AVERAGES!$A$14:$C$43, 2, FALSE)</f>
        <v>0.37158536585365853</v>
      </c>
      <c r="BQ354" s="5">
        <f>VLOOKUP(_2025teamgamelogs[[#This Row],[TEAM_NAME]], LEAGUE_AVERAGES!$A$14:$C$43, 3, FALSE)</f>
        <v>0.34029268292682929</v>
      </c>
      <c r="BR354" s="5">
        <f>VLOOKUP(_2025teamgamelogs[[#This Row],[TEAM_NAME]], LEAGUE_AVERAGES!$F$14:$H$43, 2, FALSE)</f>
        <v>0.4831951219512195</v>
      </c>
      <c r="BS354" s="5">
        <f>VLOOKUP(_2025teamgamelogs[[#This Row],[TEAM_NAME]], LEAGUE_AVERAGES!$F$14:$H$43, 3, FALSE)</f>
        <v>0.47492682926829272</v>
      </c>
      <c r="BT354" s="5">
        <f>VLOOKUP(_2025teamgamelogs[[#This Row],[TEAM_NAME]], LEAGUE_AVERAGES!$K$14:$M$43, 2, FALSE)</f>
        <v>0.59195463864629394</v>
      </c>
      <c r="BU354" s="5">
        <f>VLOOKUP(_2025teamgamelogs[[#This Row],[TEAM_NAME]], LEAGUE_AVERAGES!$K$14:$M$43, 3, FALSE)</f>
        <v>0.57517865161129356</v>
      </c>
    </row>
    <row r="355" spans="1:73" x14ac:dyDescent="0.2">
      <c r="A355" t="s">
        <v>59</v>
      </c>
      <c r="B355">
        <v>1610612741</v>
      </c>
      <c r="C355" t="s">
        <v>86</v>
      </c>
      <c r="D355" t="s">
        <v>87</v>
      </c>
      <c r="E355">
        <v>22400013</v>
      </c>
      <c r="F355" s="1">
        <v>45611</v>
      </c>
      <c r="G355" t="s">
        <v>462</v>
      </c>
      <c r="H355" t="s">
        <v>70</v>
      </c>
      <c r="I355">
        <v>48</v>
      </c>
      <c r="J355">
        <v>45</v>
      </c>
      <c r="K355">
        <v>88</v>
      </c>
      <c r="L355">
        <v>0.51100000000000001</v>
      </c>
      <c r="M355">
        <v>20</v>
      </c>
      <c r="N355">
        <v>42</v>
      </c>
      <c r="O355">
        <v>0.47599999999999998</v>
      </c>
      <c r="P355">
        <v>16</v>
      </c>
      <c r="Q355">
        <v>20</v>
      </c>
      <c r="R355">
        <v>0.8</v>
      </c>
      <c r="S355">
        <v>3</v>
      </c>
      <c r="T355">
        <v>33</v>
      </c>
      <c r="U355">
        <v>36</v>
      </c>
      <c r="V355">
        <v>32</v>
      </c>
      <c r="W355">
        <v>17</v>
      </c>
      <c r="X355">
        <v>7</v>
      </c>
      <c r="Y355">
        <v>4</v>
      </c>
      <c r="Z355">
        <v>6</v>
      </c>
      <c r="AA355">
        <v>20</v>
      </c>
      <c r="AB355">
        <v>16</v>
      </c>
      <c r="AC355">
        <v>126</v>
      </c>
      <c r="AD355">
        <v>-18</v>
      </c>
      <c r="AE355">
        <v>1</v>
      </c>
      <c r="AF355">
        <v>1231</v>
      </c>
      <c r="AG355">
        <v>1231</v>
      </c>
      <c r="AH355">
        <v>1231</v>
      </c>
      <c r="AI355">
        <v>121</v>
      </c>
      <c r="AJ355">
        <v>564</v>
      </c>
      <c r="AK355">
        <v>1314</v>
      </c>
      <c r="AL355">
        <v>535</v>
      </c>
      <c r="AM355">
        <v>114</v>
      </c>
      <c r="AN355">
        <v>568</v>
      </c>
      <c r="AO355">
        <v>187</v>
      </c>
      <c r="AP355">
        <v>1228</v>
      </c>
      <c r="AQ355">
        <v>1301</v>
      </c>
      <c r="AR355">
        <v>1029</v>
      </c>
      <c r="AS355">
        <v>2426</v>
      </c>
      <c r="AT355">
        <v>1131</v>
      </c>
      <c r="AU355">
        <v>2164</v>
      </c>
      <c r="AV355">
        <v>322</v>
      </c>
      <c r="AW355">
        <v>1759</v>
      </c>
      <c r="AX355">
        <v>1360</v>
      </c>
      <c r="AY355">
        <v>1274</v>
      </c>
      <c r="AZ355">
        <v>1573</v>
      </c>
      <c r="BA355">
        <v>1491</v>
      </c>
      <c r="BB355">
        <v>1670</v>
      </c>
      <c r="BC355">
        <v>389</v>
      </c>
      <c r="BD355">
        <v>2149</v>
      </c>
      <c r="BE355">
        <v>1</v>
      </c>
      <c r="BF355" t="s">
        <v>71</v>
      </c>
      <c r="BG355" t="s">
        <v>65</v>
      </c>
      <c r="BH355" t="s">
        <v>260</v>
      </c>
      <c r="BI355" s="4">
        <f xml:space="preserve"> _2025teamgamelogs[[#This Row],[FGA]] + (0.44 * _2025teamgamelogs[[#This Row],[FTA]]) + _2025teamgamelogs[[#This Row],[TOV]] - _2025teamgamelogs[[#This Row],[OREB]]</f>
        <v>110.8</v>
      </c>
      <c r="BJ355" s="3">
        <f>_2025teamgamelogs[[#This Row],[TOV]]/_2025teamgamelogs[[#This Row],[POSSESIONS]]</f>
        <v>0.15342960288808666</v>
      </c>
      <c r="BK355" s="4">
        <f>_2025teamgamelogs[[#This Row],[PTS]]/_2025teamgamelogs[[#This Row],[POSSESIONS]]</f>
        <v>1.1371841155234657</v>
      </c>
      <c r="BL355" s="4">
        <f xml:space="preserve"> 100 * _2025teamgamelogs[[#This Row],[POINTS_PER_POSSESSION]]</f>
        <v>113.71841155234657</v>
      </c>
      <c r="BM355" s="4">
        <f xml:space="preserve"> _2025teamgamelogs[[#This Row],[POSSESIONS]] / (_2025teamgamelogs[[#This Row],[MIN]]/48)</f>
        <v>110.8</v>
      </c>
      <c r="BN355" s="3">
        <f>_2025teamgamelogs[[#This Row],[PTS]] / (2 * (_2025teamgamelogs[[#This Row],[FGA]] + 0.44 * _2025teamgamelogs[[#This Row],[FTA]]))</f>
        <v>0.65082644628099173</v>
      </c>
      <c r="BO355" s="4">
        <f>VLOOKUP(_2025teamgamelogs[[#This Row],[MONTH]], LEAGUE_AVERAGES!$A$2:$B$8, 2, FALSE)</f>
        <v>110.69176807777912</v>
      </c>
      <c r="BP355" s="5">
        <f>VLOOKUP(_2025teamgamelogs[[#This Row],[TEAM_NAME]], LEAGUE_AVERAGES!$A$14:$C$43, 2, FALSE)</f>
        <v>0.36141463414634156</v>
      </c>
      <c r="BQ355" s="5">
        <f>VLOOKUP(_2025teamgamelogs[[#This Row],[TEAM_NAME]], LEAGUE_AVERAGES!$A$14:$C$43, 3, FALSE)</f>
        <v>0.37548780487804878</v>
      </c>
      <c r="BR355" s="5">
        <f>VLOOKUP(_2025teamgamelogs[[#This Row],[TEAM_NAME]], LEAGUE_AVERAGES!$F$14:$H$43, 2, FALSE)</f>
        <v>0.46404878048780479</v>
      </c>
      <c r="BS355" s="5">
        <f>VLOOKUP(_2025teamgamelogs[[#This Row],[TEAM_NAME]], LEAGUE_AVERAGES!$F$14:$H$43, 3, FALSE)</f>
        <v>0.47712195121951223</v>
      </c>
      <c r="BT355" s="5">
        <f>VLOOKUP(_2025teamgamelogs[[#This Row],[TEAM_NAME]], LEAGUE_AVERAGES!$K$14:$M$43, 2, FALSE)</f>
        <v>0.57631003599073594</v>
      </c>
      <c r="BU355" s="5">
        <f>VLOOKUP(_2025teamgamelogs[[#This Row],[TEAM_NAME]], LEAGUE_AVERAGES!$K$14:$M$43, 3, FALSE)</f>
        <v>0.59556361257988066</v>
      </c>
    </row>
    <row r="356" spans="1:73" x14ac:dyDescent="0.2">
      <c r="A356" t="s">
        <v>59</v>
      </c>
      <c r="B356">
        <v>1610612763</v>
      </c>
      <c r="C356" t="s">
        <v>128</v>
      </c>
      <c r="D356" t="s">
        <v>129</v>
      </c>
      <c r="E356">
        <v>22400019</v>
      </c>
      <c r="F356" s="1">
        <v>45611</v>
      </c>
      <c r="G356" t="s">
        <v>463</v>
      </c>
      <c r="H356" t="s">
        <v>70</v>
      </c>
      <c r="I356">
        <v>48</v>
      </c>
      <c r="J356">
        <v>42</v>
      </c>
      <c r="K356">
        <v>103</v>
      </c>
      <c r="L356">
        <v>0.40799999999999997</v>
      </c>
      <c r="M356">
        <v>7</v>
      </c>
      <c r="N356">
        <v>42</v>
      </c>
      <c r="O356">
        <v>0.16700000000000001</v>
      </c>
      <c r="P356">
        <v>27</v>
      </c>
      <c r="Q356">
        <v>33</v>
      </c>
      <c r="R356">
        <v>0.81799999999999995</v>
      </c>
      <c r="S356">
        <v>18</v>
      </c>
      <c r="T356">
        <v>36</v>
      </c>
      <c r="U356">
        <v>54</v>
      </c>
      <c r="V356">
        <v>22</v>
      </c>
      <c r="W356">
        <v>15</v>
      </c>
      <c r="X356">
        <v>8</v>
      </c>
      <c r="Y356">
        <v>11</v>
      </c>
      <c r="Z356">
        <v>5</v>
      </c>
      <c r="AA356">
        <v>21</v>
      </c>
      <c r="AB356">
        <v>28</v>
      </c>
      <c r="AC356">
        <v>118</v>
      </c>
      <c r="AD356">
        <v>-5</v>
      </c>
      <c r="AE356">
        <v>1</v>
      </c>
      <c r="AF356">
        <v>1231</v>
      </c>
      <c r="AG356">
        <v>1231</v>
      </c>
      <c r="AH356">
        <v>1231</v>
      </c>
      <c r="AI356">
        <v>121</v>
      </c>
      <c r="AJ356">
        <v>1068</v>
      </c>
      <c r="AK356">
        <v>77</v>
      </c>
      <c r="AL356">
        <v>2127</v>
      </c>
      <c r="AM356">
        <v>2338</v>
      </c>
      <c r="AN356">
        <v>568</v>
      </c>
      <c r="AO356">
        <v>2441</v>
      </c>
      <c r="AP356">
        <v>104</v>
      </c>
      <c r="AQ356">
        <v>134</v>
      </c>
      <c r="AR356">
        <v>864</v>
      </c>
      <c r="AS356">
        <v>100</v>
      </c>
      <c r="AT356">
        <v>640</v>
      </c>
      <c r="AU356">
        <v>165</v>
      </c>
      <c r="AV356">
        <v>1909</v>
      </c>
      <c r="AW356">
        <v>1341</v>
      </c>
      <c r="AX356">
        <v>1073</v>
      </c>
      <c r="AY356">
        <v>32</v>
      </c>
      <c r="AZ356">
        <v>1188</v>
      </c>
      <c r="BA356">
        <v>1694</v>
      </c>
      <c r="BB356">
        <v>40</v>
      </c>
      <c r="BC356">
        <v>891</v>
      </c>
      <c r="BD356">
        <v>1476</v>
      </c>
      <c r="BE356">
        <v>1</v>
      </c>
      <c r="BF356" t="s">
        <v>71</v>
      </c>
      <c r="BG356" t="s">
        <v>65</v>
      </c>
      <c r="BH356" t="s">
        <v>260</v>
      </c>
      <c r="BI356" s="4">
        <f xml:space="preserve"> _2025teamgamelogs[[#This Row],[FGA]] + (0.44 * _2025teamgamelogs[[#This Row],[FTA]]) + _2025teamgamelogs[[#This Row],[TOV]] - _2025teamgamelogs[[#This Row],[OREB]]</f>
        <v>114.51999999999998</v>
      </c>
      <c r="BJ356" s="3">
        <f>_2025teamgamelogs[[#This Row],[TOV]]/_2025teamgamelogs[[#This Row],[POSSESIONS]]</f>
        <v>0.13098148794970313</v>
      </c>
      <c r="BK356" s="4">
        <f>_2025teamgamelogs[[#This Row],[PTS]]/_2025teamgamelogs[[#This Row],[POSSESIONS]]</f>
        <v>1.0303877052043313</v>
      </c>
      <c r="BL356" s="4">
        <f xml:space="preserve"> 100 * _2025teamgamelogs[[#This Row],[POINTS_PER_POSSESSION]]</f>
        <v>103.03877052043313</v>
      </c>
      <c r="BM356" s="4">
        <f xml:space="preserve"> _2025teamgamelogs[[#This Row],[POSSESIONS]] / (_2025teamgamelogs[[#This Row],[MIN]]/48)</f>
        <v>114.51999999999998</v>
      </c>
      <c r="BN356" s="3">
        <f>_2025teamgamelogs[[#This Row],[PTS]] / (2 * (_2025teamgamelogs[[#This Row],[FGA]] + 0.44 * _2025teamgamelogs[[#This Row],[FTA]]))</f>
        <v>0.50204220558202861</v>
      </c>
      <c r="BO356" s="4">
        <f>VLOOKUP(_2025teamgamelogs[[#This Row],[MONTH]], LEAGUE_AVERAGES!$A$2:$B$8, 2, FALSE)</f>
        <v>110.69176807777912</v>
      </c>
      <c r="BP356" s="5">
        <f>VLOOKUP(_2025teamgamelogs[[#This Row],[TEAM_NAME]], LEAGUE_AVERAGES!$A$14:$C$43, 2, FALSE)</f>
        <v>0.36546341463414628</v>
      </c>
      <c r="BQ356" s="5">
        <f>VLOOKUP(_2025teamgamelogs[[#This Row],[TEAM_NAME]], LEAGUE_AVERAGES!$A$14:$C$43, 3, FALSE)</f>
        <v>0.36639024390243902</v>
      </c>
      <c r="BR356" s="5">
        <f>VLOOKUP(_2025teamgamelogs[[#This Row],[TEAM_NAME]], LEAGUE_AVERAGES!$F$14:$H$43, 2, FALSE)</f>
        <v>0.48997560975609772</v>
      </c>
      <c r="BS356" s="5">
        <f>VLOOKUP(_2025teamgamelogs[[#This Row],[TEAM_NAME]], LEAGUE_AVERAGES!$F$14:$H$43, 3, FALSE)</f>
        <v>0.46951219512195119</v>
      </c>
      <c r="BT356" s="5">
        <f>VLOOKUP(_2025teamgamelogs[[#This Row],[TEAM_NAME]], LEAGUE_AVERAGES!$K$14:$M$43, 2, FALSE)</f>
        <v>0.59919613060605748</v>
      </c>
      <c r="BU356" s="5">
        <f>VLOOKUP(_2025teamgamelogs[[#This Row],[TEAM_NAME]], LEAGUE_AVERAGES!$K$14:$M$43, 3, FALSE)</f>
        <v>0.57758119053457602</v>
      </c>
    </row>
    <row r="357" spans="1:73" x14ac:dyDescent="0.2">
      <c r="A357" t="s">
        <v>59</v>
      </c>
      <c r="B357">
        <v>1610612754</v>
      </c>
      <c r="C357" t="s">
        <v>110</v>
      </c>
      <c r="D357" t="s">
        <v>111</v>
      </c>
      <c r="E357">
        <v>22400009</v>
      </c>
      <c r="F357" s="1">
        <v>45611</v>
      </c>
      <c r="G357" t="s">
        <v>464</v>
      </c>
      <c r="H357" t="s">
        <v>70</v>
      </c>
      <c r="I357">
        <v>48</v>
      </c>
      <c r="J357">
        <v>44</v>
      </c>
      <c r="K357">
        <v>86</v>
      </c>
      <c r="L357">
        <v>0.51200000000000001</v>
      </c>
      <c r="M357">
        <v>14</v>
      </c>
      <c r="N357">
        <v>35</v>
      </c>
      <c r="O357">
        <v>0.4</v>
      </c>
      <c r="P357">
        <v>9</v>
      </c>
      <c r="Q357">
        <v>11</v>
      </c>
      <c r="R357">
        <v>0.81799999999999995</v>
      </c>
      <c r="S357">
        <v>8</v>
      </c>
      <c r="T357">
        <v>31</v>
      </c>
      <c r="U357">
        <v>39</v>
      </c>
      <c r="V357">
        <v>28</v>
      </c>
      <c r="W357">
        <v>20</v>
      </c>
      <c r="X357">
        <v>8</v>
      </c>
      <c r="Y357">
        <v>4</v>
      </c>
      <c r="Z357">
        <v>1</v>
      </c>
      <c r="AA357">
        <v>15</v>
      </c>
      <c r="AB357">
        <v>12</v>
      </c>
      <c r="AC357">
        <v>111</v>
      </c>
      <c r="AD357">
        <v>-13</v>
      </c>
      <c r="AE357">
        <v>1</v>
      </c>
      <c r="AF357">
        <v>1231</v>
      </c>
      <c r="AG357">
        <v>1231</v>
      </c>
      <c r="AH357">
        <v>1231</v>
      </c>
      <c r="AI357">
        <v>121</v>
      </c>
      <c r="AJ357">
        <v>703</v>
      </c>
      <c r="AK357">
        <v>1580</v>
      </c>
      <c r="AL357">
        <v>522</v>
      </c>
      <c r="AM357">
        <v>934</v>
      </c>
      <c r="AN357">
        <v>1495</v>
      </c>
      <c r="AO357">
        <v>723</v>
      </c>
      <c r="AP357">
        <v>2256</v>
      </c>
      <c r="AQ357">
        <v>2344</v>
      </c>
      <c r="AR357">
        <v>864</v>
      </c>
      <c r="AS357">
        <v>1800</v>
      </c>
      <c r="AT357">
        <v>1488</v>
      </c>
      <c r="AU357">
        <v>1833</v>
      </c>
      <c r="AV357">
        <v>840</v>
      </c>
      <c r="AW357">
        <v>2199</v>
      </c>
      <c r="AX357">
        <v>1073</v>
      </c>
      <c r="AY357">
        <v>1274</v>
      </c>
      <c r="AZ357">
        <v>35</v>
      </c>
      <c r="BA357">
        <v>398</v>
      </c>
      <c r="BB357">
        <v>2314</v>
      </c>
      <c r="BC357">
        <v>1402</v>
      </c>
      <c r="BD357">
        <v>1945</v>
      </c>
      <c r="BE357">
        <v>1</v>
      </c>
      <c r="BF357" t="s">
        <v>64</v>
      </c>
      <c r="BG357" t="s">
        <v>65</v>
      </c>
      <c r="BH357" t="s">
        <v>260</v>
      </c>
      <c r="BI357" s="4">
        <f xml:space="preserve"> _2025teamgamelogs[[#This Row],[FGA]] + (0.44 * _2025teamgamelogs[[#This Row],[FTA]]) + _2025teamgamelogs[[#This Row],[TOV]] - _2025teamgamelogs[[#This Row],[OREB]]</f>
        <v>102.84</v>
      </c>
      <c r="BJ357" s="3">
        <f>_2025teamgamelogs[[#This Row],[TOV]]/_2025teamgamelogs[[#This Row],[POSSESIONS]]</f>
        <v>0.19447685725398678</v>
      </c>
      <c r="BK357" s="4">
        <f>_2025teamgamelogs[[#This Row],[PTS]]/_2025teamgamelogs[[#This Row],[POSSESIONS]]</f>
        <v>1.0793465577596266</v>
      </c>
      <c r="BL357" s="4">
        <f xml:space="preserve"> 100 * _2025teamgamelogs[[#This Row],[POINTS_PER_POSSESSION]]</f>
        <v>107.93465577596267</v>
      </c>
      <c r="BM357" s="4">
        <f xml:space="preserve"> _2025teamgamelogs[[#This Row],[POSSESIONS]] / (_2025teamgamelogs[[#This Row],[MIN]]/48)</f>
        <v>102.84</v>
      </c>
      <c r="BN357" s="3">
        <f>_2025teamgamelogs[[#This Row],[PTS]] / (2 * (_2025teamgamelogs[[#This Row],[FGA]] + 0.44 * _2025teamgamelogs[[#This Row],[FTA]]))</f>
        <v>0.61096433289299867</v>
      </c>
      <c r="BO357" s="4">
        <f>VLOOKUP(_2025teamgamelogs[[#This Row],[MONTH]], LEAGUE_AVERAGES!$A$2:$B$8, 2, FALSE)</f>
        <v>110.69176807777912</v>
      </c>
      <c r="BP357" s="5">
        <f>VLOOKUP(_2025teamgamelogs[[#This Row],[TEAM_NAME]], LEAGUE_AVERAGES!$A$14:$C$43, 2, FALSE)</f>
        <v>0.37909999999999999</v>
      </c>
      <c r="BQ357" s="5">
        <f>VLOOKUP(_2025teamgamelogs[[#This Row],[TEAM_NAME]], LEAGUE_AVERAGES!$A$14:$C$43, 3, FALSE)</f>
        <v>0.35511904761904761</v>
      </c>
      <c r="BR357" s="5">
        <f>VLOOKUP(_2025teamgamelogs[[#This Row],[TEAM_NAME]], LEAGUE_AVERAGES!$F$14:$H$43, 2, FALSE)</f>
        <v>0.49785000000000013</v>
      </c>
      <c r="BS357" s="5">
        <f>VLOOKUP(_2025teamgamelogs[[#This Row],[TEAM_NAME]], LEAGUE_AVERAGES!$F$14:$H$43, 3, FALSE)</f>
        <v>0.47942857142857148</v>
      </c>
      <c r="BT357" s="5">
        <f>VLOOKUP(_2025teamgamelogs[[#This Row],[TEAM_NAME]], LEAGUE_AVERAGES!$K$14:$M$43, 2, FALSE)</f>
        <v>0.60805571751162091</v>
      </c>
      <c r="BU357" s="5">
        <f>VLOOKUP(_2025teamgamelogs[[#This Row],[TEAM_NAME]], LEAGUE_AVERAGES!$K$14:$M$43, 3, FALSE)</f>
        <v>0.58190704341109034</v>
      </c>
    </row>
    <row r="358" spans="1:73" x14ac:dyDescent="0.2">
      <c r="A358" t="s">
        <v>59</v>
      </c>
      <c r="B358">
        <v>1610612744</v>
      </c>
      <c r="C358" t="s">
        <v>98</v>
      </c>
      <c r="D358" t="s">
        <v>99</v>
      </c>
      <c r="E358">
        <v>22400019</v>
      </c>
      <c r="F358" s="1">
        <v>45611</v>
      </c>
      <c r="G358" t="s">
        <v>465</v>
      </c>
      <c r="H358" t="s">
        <v>63</v>
      </c>
      <c r="I358">
        <v>48</v>
      </c>
      <c r="J358">
        <v>43</v>
      </c>
      <c r="K358">
        <v>98</v>
      </c>
      <c r="L358">
        <v>0.439</v>
      </c>
      <c r="M358">
        <v>19</v>
      </c>
      <c r="N358">
        <v>46</v>
      </c>
      <c r="O358">
        <v>0.41299999999999998</v>
      </c>
      <c r="P358">
        <v>18</v>
      </c>
      <c r="Q358">
        <v>25</v>
      </c>
      <c r="R358">
        <v>0.72</v>
      </c>
      <c r="S358">
        <v>14</v>
      </c>
      <c r="T358">
        <v>42</v>
      </c>
      <c r="U358">
        <v>56</v>
      </c>
      <c r="V358">
        <v>33</v>
      </c>
      <c r="W358">
        <v>19</v>
      </c>
      <c r="X358">
        <v>9</v>
      </c>
      <c r="Y358">
        <v>5</v>
      </c>
      <c r="Z358">
        <v>11</v>
      </c>
      <c r="AA358">
        <v>28</v>
      </c>
      <c r="AB358">
        <v>21</v>
      </c>
      <c r="AC358">
        <v>123</v>
      </c>
      <c r="AD358">
        <v>5</v>
      </c>
      <c r="AE358">
        <v>1</v>
      </c>
      <c r="AF358">
        <v>1</v>
      </c>
      <c r="AG358">
        <v>1</v>
      </c>
      <c r="AH358">
        <v>1</v>
      </c>
      <c r="AI358">
        <v>121</v>
      </c>
      <c r="AJ358">
        <v>866</v>
      </c>
      <c r="AK358">
        <v>251</v>
      </c>
      <c r="AL358">
        <v>1723</v>
      </c>
      <c r="AM358">
        <v>182</v>
      </c>
      <c r="AN358">
        <v>249</v>
      </c>
      <c r="AO358">
        <v>613</v>
      </c>
      <c r="AP358">
        <v>889</v>
      </c>
      <c r="AQ358">
        <v>666</v>
      </c>
      <c r="AR358">
        <v>1811</v>
      </c>
      <c r="AS358">
        <v>466</v>
      </c>
      <c r="AT358">
        <v>105</v>
      </c>
      <c r="AU358">
        <v>99</v>
      </c>
      <c r="AV358">
        <v>240</v>
      </c>
      <c r="AW358">
        <v>2098</v>
      </c>
      <c r="AX358">
        <v>797</v>
      </c>
      <c r="AY358">
        <v>889</v>
      </c>
      <c r="AZ358">
        <v>2405</v>
      </c>
      <c r="BA358">
        <v>2403</v>
      </c>
      <c r="BB358">
        <v>575</v>
      </c>
      <c r="BC358">
        <v>549</v>
      </c>
      <c r="BD358">
        <v>922</v>
      </c>
      <c r="BE358">
        <v>1</v>
      </c>
      <c r="BF358" t="s">
        <v>64</v>
      </c>
      <c r="BG358" t="s">
        <v>65</v>
      </c>
      <c r="BH358" t="s">
        <v>260</v>
      </c>
      <c r="BI358" s="4">
        <f xml:space="preserve"> _2025teamgamelogs[[#This Row],[FGA]] + (0.44 * _2025teamgamelogs[[#This Row],[FTA]]) + _2025teamgamelogs[[#This Row],[TOV]] - _2025teamgamelogs[[#This Row],[OREB]]</f>
        <v>114</v>
      </c>
      <c r="BJ358" s="3">
        <f>_2025teamgamelogs[[#This Row],[TOV]]/_2025teamgamelogs[[#This Row],[POSSESIONS]]</f>
        <v>0.16666666666666666</v>
      </c>
      <c r="BK358" s="4">
        <f>_2025teamgamelogs[[#This Row],[PTS]]/_2025teamgamelogs[[#This Row],[POSSESIONS]]</f>
        <v>1.0789473684210527</v>
      </c>
      <c r="BL358" s="4">
        <f xml:space="preserve"> 100 * _2025teamgamelogs[[#This Row],[POINTS_PER_POSSESSION]]</f>
        <v>107.89473684210526</v>
      </c>
      <c r="BM358" s="4">
        <f xml:space="preserve"> _2025teamgamelogs[[#This Row],[POSSESIONS]] / (_2025teamgamelogs[[#This Row],[MIN]]/48)</f>
        <v>114</v>
      </c>
      <c r="BN358" s="3">
        <f>_2025teamgamelogs[[#This Row],[PTS]] / (2 * (_2025teamgamelogs[[#This Row],[FGA]] + 0.44 * _2025teamgamelogs[[#This Row],[FTA]]))</f>
        <v>0.56422018348623848</v>
      </c>
      <c r="BO358" s="4">
        <f>VLOOKUP(_2025teamgamelogs[[#This Row],[MONTH]], LEAGUE_AVERAGES!$A$2:$B$8, 2, FALSE)</f>
        <v>110.69176807777912</v>
      </c>
      <c r="BP358" s="5">
        <f>VLOOKUP(_2025teamgamelogs[[#This Row],[TEAM_NAME]], LEAGUE_AVERAGES!$A$14:$C$43, 2, FALSE)</f>
        <v>0.36843902439024395</v>
      </c>
      <c r="BQ358" s="5">
        <f>VLOOKUP(_2025teamgamelogs[[#This Row],[TEAM_NAME]], LEAGUE_AVERAGES!$A$14:$C$43, 3, FALSE)</f>
        <v>0.35765853658536584</v>
      </c>
      <c r="BR358" s="5">
        <f>VLOOKUP(_2025teamgamelogs[[#This Row],[TEAM_NAME]], LEAGUE_AVERAGES!$F$14:$H$43, 2, FALSE)</f>
        <v>0.45136585365853665</v>
      </c>
      <c r="BS358" s="5">
        <f>VLOOKUP(_2025teamgamelogs[[#This Row],[TEAM_NAME]], LEAGUE_AVERAGES!$F$14:$H$43, 3, FALSE)</f>
        <v>0.45180487804878061</v>
      </c>
      <c r="BT358" s="5">
        <f>VLOOKUP(_2025teamgamelogs[[#This Row],[TEAM_NAME]], LEAGUE_AVERAGES!$K$14:$M$43, 2, FALSE)</f>
        <v>0.56832140437053513</v>
      </c>
      <c r="BU358" s="5">
        <f>VLOOKUP(_2025teamgamelogs[[#This Row],[TEAM_NAME]], LEAGUE_AVERAGES!$K$14:$M$43, 3, FALSE)</f>
        <v>0.56980808391386595</v>
      </c>
    </row>
    <row r="359" spans="1:73" x14ac:dyDescent="0.2">
      <c r="A359" t="s">
        <v>59</v>
      </c>
      <c r="B359">
        <v>1610612753</v>
      </c>
      <c r="C359" t="s">
        <v>83</v>
      </c>
      <c r="D359" t="s">
        <v>84</v>
      </c>
      <c r="E359">
        <v>22400010</v>
      </c>
      <c r="F359" s="1">
        <v>45611</v>
      </c>
      <c r="G359" t="s">
        <v>466</v>
      </c>
      <c r="H359" t="s">
        <v>63</v>
      </c>
      <c r="I359">
        <v>48</v>
      </c>
      <c r="J359">
        <v>34</v>
      </c>
      <c r="K359">
        <v>78</v>
      </c>
      <c r="L359">
        <v>0.436</v>
      </c>
      <c r="M359">
        <v>11</v>
      </c>
      <c r="N359">
        <v>37</v>
      </c>
      <c r="O359">
        <v>0.29699999999999999</v>
      </c>
      <c r="P359">
        <v>19</v>
      </c>
      <c r="Q359">
        <v>22</v>
      </c>
      <c r="R359">
        <v>0.86399999999999999</v>
      </c>
      <c r="S359">
        <v>11</v>
      </c>
      <c r="T359">
        <v>32</v>
      </c>
      <c r="U359">
        <v>43</v>
      </c>
      <c r="V359">
        <v>15</v>
      </c>
      <c r="W359">
        <v>18</v>
      </c>
      <c r="X359">
        <v>11</v>
      </c>
      <c r="Y359">
        <v>6</v>
      </c>
      <c r="Z359">
        <v>3</v>
      </c>
      <c r="AA359">
        <v>21</v>
      </c>
      <c r="AB359">
        <v>23</v>
      </c>
      <c r="AC359">
        <v>98</v>
      </c>
      <c r="AD359">
        <v>12</v>
      </c>
      <c r="AE359">
        <v>1</v>
      </c>
      <c r="AF359">
        <v>1</v>
      </c>
      <c r="AG359">
        <v>1</v>
      </c>
      <c r="AH359">
        <v>1</v>
      </c>
      <c r="AI359">
        <v>121</v>
      </c>
      <c r="AJ359">
        <v>2258</v>
      </c>
      <c r="AK359">
        <v>2291</v>
      </c>
      <c r="AL359">
        <v>1766</v>
      </c>
      <c r="AM359">
        <v>1661</v>
      </c>
      <c r="AN359">
        <v>1227</v>
      </c>
      <c r="AO359">
        <v>1927</v>
      </c>
      <c r="AP359">
        <v>756</v>
      </c>
      <c r="AQ359">
        <v>1008</v>
      </c>
      <c r="AR359">
        <v>482</v>
      </c>
      <c r="AS359">
        <v>1051</v>
      </c>
      <c r="AT359">
        <v>1307</v>
      </c>
      <c r="AU359">
        <v>1282</v>
      </c>
      <c r="AV359">
        <v>2434</v>
      </c>
      <c r="AW359">
        <v>1953</v>
      </c>
      <c r="AX359">
        <v>346</v>
      </c>
      <c r="AY359">
        <v>560</v>
      </c>
      <c r="AZ359">
        <v>384</v>
      </c>
      <c r="BA359">
        <v>1694</v>
      </c>
      <c r="BB359">
        <v>300</v>
      </c>
      <c r="BC359">
        <v>2178</v>
      </c>
      <c r="BD359">
        <v>517</v>
      </c>
      <c r="BE359">
        <v>1</v>
      </c>
      <c r="BF359" t="s">
        <v>64</v>
      </c>
      <c r="BG359" t="s">
        <v>65</v>
      </c>
      <c r="BH359" t="s">
        <v>260</v>
      </c>
      <c r="BI359" s="4">
        <f xml:space="preserve"> _2025teamgamelogs[[#This Row],[FGA]] + (0.44 * _2025teamgamelogs[[#This Row],[FTA]]) + _2025teamgamelogs[[#This Row],[TOV]] - _2025teamgamelogs[[#This Row],[OREB]]</f>
        <v>94.68</v>
      </c>
      <c r="BJ359" s="3">
        <f>_2025teamgamelogs[[#This Row],[TOV]]/_2025teamgamelogs[[#This Row],[POSSESIONS]]</f>
        <v>0.19011406844106463</v>
      </c>
      <c r="BK359" s="4">
        <f>_2025teamgamelogs[[#This Row],[PTS]]/_2025teamgamelogs[[#This Row],[POSSESIONS]]</f>
        <v>1.0350654837346851</v>
      </c>
      <c r="BL359" s="4">
        <f xml:space="preserve"> 100 * _2025teamgamelogs[[#This Row],[POINTS_PER_POSSESSION]]</f>
        <v>103.5065483734685</v>
      </c>
      <c r="BM359" s="4">
        <f xml:space="preserve"> _2025teamgamelogs[[#This Row],[POSSESIONS]] / (_2025teamgamelogs[[#This Row],[MIN]]/48)</f>
        <v>94.68</v>
      </c>
      <c r="BN359" s="3">
        <f>_2025teamgamelogs[[#This Row],[PTS]] / (2 * (_2025teamgamelogs[[#This Row],[FGA]] + 0.44 * _2025teamgamelogs[[#This Row],[FTA]]))</f>
        <v>0.5588503649635036</v>
      </c>
      <c r="BO359" s="4">
        <f>VLOOKUP(_2025teamgamelogs[[#This Row],[MONTH]], LEAGUE_AVERAGES!$A$2:$B$8, 2, FALSE)</f>
        <v>110.69176807777912</v>
      </c>
      <c r="BP359" s="5">
        <f>VLOOKUP(_2025teamgamelogs[[#This Row],[TEAM_NAME]], LEAGUE_AVERAGES!$A$14:$C$43, 2, FALSE)</f>
        <v>0.32192682926829269</v>
      </c>
      <c r="BQ359" s="5">
        <f>VLOOKUP(_2025teamgamelogs[[#This Row],[TEAM_NAME]], LEAGUE_AVERAGES!$A$14:$C$43, 3, FALSE)</f>
        <v>0.31129268292682932</v>
      </c>
      <c r="BR359" s="5">
        <f>VLOOKUP(_2025teamgamelogs[[#This Row],[TEAM_NAME]], LEAGUE_AVERAGES!$F$14:$H$43, 2, FALSE)</f>
        <v>0.44641463414634147</v>
      </c>
      <c r="BS359" s="5">
        <f>VLOOKUP(_2025teamgamelogs[[#This Row],[TEAM_NAME]], LEAGUE_AVERAGES!$F$14:$H$43, 3, FALSE)</f>
        <v>0.44524390243902434</v>
      </c>
      <c r="BT359" s="5">
        <f>VLOOKUP(_2025teamgamelogs[[#This Row],[TEAM_NAME]], LEAGUE_AVERAGES!$K$14:$M$43, 2, FALSE)</f>
        <v>0.55194019912665027</v>
      </c>
      <c r="BU359" s="5">
        <f>VLOOKUP(_2025teamgamelogs[[#This Row],[TEAM_NAME]], LEAGUE_AVERAGES!$K$14:$M$43, 3, FALSE)</f>
        <v>0.54874950227645525</v>
      </c>
    </row>
    <row r="360" spans="1:73" x14ac:dyDescent="0.2">
      <c r="A360" t="s">
        <v>59</v>
      </c>
      <c r="B360">
        <v>1610612750</v>
      </c>
      <c r="C360" t="s">
        <v>8</v>
      </c>
      <c r="D360" t="s">
        <v>72</v>
      </c>
      <c r="E360">
        <v>22400020</v>
      </c>
      <c r="F360" s="1">
        <v>45611</v>
      </c>
      <c r="G360" t="s">
        <v>140</v>
      </c>
      <c r="H360" t="s">
        <v>63</v>
      </c>
      <c r="I360">
        <v>53</v>
      </c>
      <c r="J360">
        <v>48</v>
      </c>
      <c r="K360">
        <v>101</v>
      </c>
      <c r="L360">
        <v>0.47499999999999998</v>
      </c>
      <c r="M360">
        <v>20</v>
      </c>
      <c r="N360">
        <v>49</v>
      </c>
      <c r="O360">
        <v>0.40799999999999997</v>
      </c>
      <c r="P360">
        <v>14</v>
      </c>
      <c r="Q360">
        <v>16</v>
      </c>
      <c r="R360">
        <v>0.875</v>
      </c>
      <c r="S360">
        <v>10</v>
      </c>
      <c r="T360">
        <v>31</v>
      </c>
      <c r="U360">
        <v>41</v>
      </c>
      <c r="V360">
        <v>26</v>
      </c>
      <c r="W360">
        <v>11</v>
      </c>
      <c r="X360">
        <v>9</v>
      </c>
      <c r="Y360">
        <v>4</v>
      </c>
      <c r="Z360">
        <v>7</v>
      </c>
      <c r="AA360">
        <v>19</v>
      </c>
      <c r="AB360">
        <v>17</v>
      </c>
      <c r="AC360">
        <v>130</v>
      </c>
      <c r="AD360">
        <v>4</v>
      </c>
      <c r="AE360">
        <v>1</v>
      </c>
      <c r="AF360">
        <v>1</v>
      </c>
      <c r="AG360">
        <v>1</v>
      </c>
      <c r="AH360">
        <v>1</v>
      </c>
      <c r="AI360">
        <v>9</v>
      </c>
      <c r="AJ360">
        <v>242</v>
      </c>
      <c r="AK360">
        <v>121</v>
      </c>
      <c r="AL360">
        <v>1106</v>
      </c>
      <c r="AM360">
        <v>114</v>
      </c>
      <c r="AN360">
        <v>142</v>
      </c>
      <c r="AO360">
        <v>663</v>
      </c>
      <c r="AP360">
        <v>1571</v>
      </c>
      <c r="AQ360">
        <v>1907</v>
      </c>
      <c r="AR360">
        <v>401</v>
      </c>
      <c r="AS360">
        <v>1308</v>
      </c>
      <c r="AT360">
        <v>1488</v>
      </c>
      <c r="AU360">
        <v>1563</v>
      </c>
      <c r="AV360">
        <v>1195</v>
      </c>
      <c r="AW360">
        <v>429</v>
      </c>
      <c r="AX360">
        <v>797</v>
      </c>
      <c r="AY360">
        <v>1274</v>
      </c>
      <c r="AZ360">
        <v>1902</v>
      </c>
      <c r="BA360">
        <v>1258</v>
      </c>
      <c r="BB360">
        <v>1444</v>
      </c>
      <c r="BC360">
        <v>239</v>
      </c>
      <c r="BD360">
        <v>986</v>
      </c>
      <c r="BE360">
        <v>1</v>
      </c>
      <c r="BF360" t="s">
        <v>71</v>
      </c>
      <c r="BG360" t="s">
        <v>65</v>
      </c>
      <c r="BH360" t="s">
        <v>260</v>
      </c>
      <c r="BI360" s="4">
        <f xml:space="preserve"> _2025teamgamelogs[[#This Row],[FGA]] + (0.44 * _2025teamgamelogs[[#This Row],[FTA]]) + _2025teamgamelogs[[#This Row],[TOV]] - _2025teamgamelogs[[#This Row],[OREB]]</f>
        <v>109.04</v>
      </c>
      <c r="BJ360" s="3">
        <f>_2025teamgamelogs[[#This Row],[TOV]]/_2025teamgamelogs[[#This Row],[POSSESIONS]]</f>
        <v>0.10088041085840058</v>
      </c>
      <c r="BK360" s="4">
        <f>_2025teamgamelogs[[#This Row],[PTS]]/_2025teamgamelogs[[#This Row],[POSSESIONS]]</f>
        <v>1.1922230374174614</v>
      </c>
      <c r="BL360" s="4">
        <f xml:space="preserve"> 100 * _2025teamgamelogs[[#This Row],[POINTS_PER_POSSESSION]]</f>
        <v>119.22230374174615</v>
      </c>
      <c r="BM360" s="4">
        <f xml:space="preserve"> _2025teamgamelogs[[#This Row],[POSSESIONS]] / (_2025teamgamelogs[[#This Row],[MIN]]/48)</f>
        <v>98.753207547169808</v>
      </c>
      <c r="BN360" s="3">
        <f>_2025teamgamelogs[[#This Row],[PTS]] / (2 * (_2025teamgamelogs[[#This Row],[FGA]] + 0.44 * _2025teamgamelogs[[#This Row],[FTA]]))</f>
        <v>0.60162902628656045</v>
      </c>
      <c r="BO360" s="4">
        <f>VLOOKUP(_2025teamgamelogs[[#This Row],[MONTH]], LEAGUE_AVERAGES!$A$2:$B$8, 2, FALSE)</f>
        <v>110.69176807777912</v>
      </c>
      <c r="BP360" s="5">
        <f>VLOOKUP(_2025teamgamelogs[[#This Row],[TEAM_NAME]], LEAGUE_AVERAGES!$A$14:$C$43, 2, FALSE)</f>
        <v>0.38256097560975622</v>
      </c>
      <c r="BQ360" s="5">
        <f>VLOOKUP(_2025teamgamelogs[[#This Row],[TEAM_NAME]], LEAGUE_AVERAGES!$A$14:$C$43, 3, FALSE)</f>
        <v>0.37156097560975615</v>
      </c>
      <c r="BR360" s="5">
        <f>VLOOKUP(_2025teamgamelogs[[#This Row],[TEAM_NAME]], LEAGUE_AVERAGES!$F$14:$H$43, 2, FALSE)</f>
        <v>0.47402439024390242</v>
      </c>
      <c r="BS360" s="5">
        <f>VLOOKUP(_2025teamgamelogs[[#This Row],[TEAM_NAME]], LEAGUE_AVERAGES!$F$14:$H$43, 3, FALSE)</f>
        <v>0.46580487804878057</v>
      </c>
      <c r="BT360" s="5">
        <f>VLOOKUP(_2025teamgamelogs[[#This Row],[TEAM_NAME]], LEAGUE_AVERAGES!$K$14:$M$43, 2, FALSE)</f>
        <v>0.59446350940954662</v>
      </c>
      <c r="BU360" s="5">
        <f>VLOOKUP(_2025teamgamelogs[[#This Row],[TEAM_NAME]], LEAGUE_AVERAGES!$K$14:$M$43, 3, FALSE)</f>
        <v>0.58583417827298701</v>
      </c>
    </row>
    <row r="361" spans="1:73" x14ac:dyDescent="0.2">
      <c r="A361" t="s">
        <v>59</v>
      </c>
      <c r="B361">
        <v>1610612765</v>
      </c>
      <c r="C361" t="s">
        <v>107</v>
      </c>
      <c r="D361" t="s">
        <v>108</v>
      </c>
      <c r="E361">
        <v>22400011</v>
      </c>
      <c r="F361" s="1">
        <v>45611</v>
      </c>
      <c r="G361" t="s">
        <v>467</v>
      </c>
      <c r="H361" t="s">
        <v>63</v>
      </c>
      <c r="I361">
        <v>48</v>
      </c>
      <c r="J361">
        <v>39</v>
      </c>
      <c r="K361">
        <v>95</v>
      </c>
      <c r="L361">
        <v>0.41099999999999998</v>
      </c>
      <c r="M361">
        <v>8</v>
      </c>
      <c r="N361">
        <v>38</v>
      </c>
      <c r="O361">
        <v>0.21099999999999999</v>
      </c>
      <c r="P361">
        <v>13</v>
      </c>
      <c r="Q361">
        <v>20</v>
      </c>
      <c r="R361">
        <v>0.65</v>
      </c>
      <c r="S361">
        <v>14</v>
      </c>
      <c r="T361">
        <v>42</v>
      </c>
      <c r="U361">
        <v>56</v>
      </c>
      <c r="V361">
        <v>24</v>
      </c>
      <c r="W361">
        <v>14</v>
      </c>
      <c r="X361">
        <v>8</v>
      </c>
      <c r="Y361">
        <v>8</v>
      </c>
      <c r="Z361">
        <v>6</v>
      </c>
      <c r="AA361">
        <v>16</v>
      </c>
      <c r="AB361">
        <v>13</v>
      </c>
      <c r="AC361">
        <v>99</v>
      </c>
      <c r="AD361">
        <v>4</v>
      </c>
      <c r="AE361">
        <v>1</v>
      </c>
      <c r="AF361">
        <v>1</v>
      </c>
      <c r="AG361">
        <v>1</v>
      </c>
      <c r="AH361">
        <v>1</v>
      </c>
      <c r="AI361">
        <v>121</v>
      </c>
      <c r="AJ361">
        <v>1609</v>
      </c>
      <c r="AK361">
        <v>477</v>
      </c>
      <c r="AL361">
        <v>2092</v>
      </c>
      <c r="AM361">
        <v>2251</v>
      </c>
      <c r="AN361">
        <v>1078</v>
      </c>
      <c r="AO361">
        <v>2386</v>
      </c>
      <c r="AP361">
        <v>1755</v>
      </c>
      <c r="AQ361">
        <v>1301</v>
      </c>
      <c r="AR361">
        <v>2199</v>
      </c>
      <c r="AS361">
        <v>466</v>
      </c>
      <c r="AT361">
        <v>105</v>
      </c>
      <c r="AU361">
        <v>99</v>
      </c>
      <c r="AV361">
        <v>1570</v>
      </c>
      <c r="AW361">
        <v>1092</v>
      </c>
      <c r="AX361">
        <v>1073</v>
      </c>
      <c r="AY361">
        <v>187</v>
      </c>
      <c r="AZ361">
        <v>1573</v>
      </c>
      <c r="BA361">
        <v>570</v>
      </c>
      <c r="BB361">
        <v>2202</v>
      </c>
      <c r="BC361">
        <v>2137</v>
      </c>
      <c r="BD361">
        <v>986</v>
      </c>
      <c r="BE361">
        <v>1</v>
      </c>
      <c r="BF361" t="s">
        <v>71</v>
      </c>
      <c r="BG361" t="s">
        <v>65</v>
      </c>
      <c r="BH361" t="s">
        <v>260</v>
      </c>
      <c r="BI361" s="4">
        <f xml:space="preserve"> _2025teamgamelogs[[#This Row],[FGA]] + (0.44 * _2025teamgamelogs[[#This Row],[FTA]]) + _2025teamgamelogs[[#This Row],[TOV]] - _2025teamgamelogs[[#This Row],[OREB]]</f>
        <v>103.8</v>
      </c>
      <c r="BJ361" s="3">
        <f>_2025teamgamelogs[[#This Row],[TOV]]/_2025teamgamelogs[[#This Row],[POSSESIONS]]</f>
        <v>0.13487475915221581</v>
      </c>
      <c r="BK361" s="4">
        <f>_2025teamgamelogs[[#This Row],[PTS]]/_2025teamgamelogs[[#This Row],[POSSESIONS]]</f>
        <v>0.95375722543352603</v>
      </c>
      <c r="BL361" s="4">
        <f xml:space="preserve"> 100 * _2025teamgamelogs[[#This Row],[POINTS_PER_POSSESSION]]</f>
        <v>95.375722543352609</v>
      </c>
      <c r="BM361" s="4">
        <f xml:space="preserve"> _2025teamgamelogs[[#This Row],[POSSESIONS]] / (_2025teamgamelogs[[#This Row],[MIN]]/48)</f>
        <v>103.8</v>
      </c>
      <c r="BN361" s="3">
        <f>_2025teamgamelogs[[#This Row],[PTS]] / (2 * (_2025teamgamelogs[[#This Row],[FGA]] + 0.44 * _2025teamgamelogs[[#This Row],[FTA]]))</f>
        <v>0.47687861271676302</v>
      </c>
      <c r="BO361" s="4">
        <f>VLOOKUP(_2025teamgamelogs[[#This Row],[MONTH]], LEAGUE_AVERAGES!$A$2:$B$8, 2, FALSE)</f>
        <v>110.69176807777912</v>
      </c>
      <c r="BP361" s="5">
        <f>VLOOKUP(_2025teamgamelogs[[#This Row],[TEAM_NAME]], LEAGUE_AVERAGES!$A$14:$C$43, 2, FALSE)</f>
        <v>0.3560731707317073</v>
      </c>
      <c r="BQ361" s="5">
        <f>VLOOKUP(_2025teamgamelogs[[#This Row],[TEAM_NAME]], LEAGUE_AVERAGES!$A$14:$C$43, 3, FALSE)</f>
        <v>0.3687804878048781</v>
      </c>
      <c r="BR361" s="5">
        <f>VLOOKUP(_2025teamgamelogs[[#This Row],[TEAM_NAME]], LEAGUE_AVERAGES!$F$14:$H$43, 2, FALSE)</f>
        <v>0.47321951219512204</v>
      </c>
      <c r="BS361" s="5">
        <f>VLOOKUP(_2025teamgamelogs[[#This Row],[TEAM_NAME]], LEAGUE_AVERAGES!$F$14:$H$43, 3, FALSE)</f>
        <v>0.48104878048780486</v>
      </c>
      <c r="BT361" s="5">
        <f>VLOOKUP(_2025teamgamelogs[[#This Row],[TEAM_NAME]], LEAGUE_AVERAGES!$K$14:$M$43, 2, FALSE)</f>
        <v>0.57634444021190001</v>
      </c>
      <c r="BU361" s="5">
        <f>VLOOKUP(_2025teamgamelogs[[#This Row],[TEAM_NAME]], LEAGUE_AVERAGES!$K$14:$M$43, 3, FALSE)</f>
        <v>0.58621097107374254</v>
      </c>
    </row>
    <row r="362" spans="1:73" x14ac:dyDescent="0.2">
      <c r="A362" t="s">
        <v>59</v>
      </c>
      <c r="B362">
        <v>1610612755</v>
      </c>
      <c r="C362" t="s">
        <v>134</v>
      </c>
      <c r="D362" t="s">
        <v>135</v>
      </c>
      <c r="E362">
        <v>22400010</v>
      </c>
      <c r="F362" s="1">
        <v>45611</v>
      </c>
      <c r="G362" t="s">
        <v>468</v>
      </c>
      <c r="H362" t="s">
        <v>70</v>
      </c>
      <c r="I362">
        <v>48</v>
      </c>
      <c r="J362">
        <v>29</v>
      </c>
      <c r="K362">
        <v>72</v>
      </c>
      <c r="L362">
        <v>0.40300000000000002</v>
      </c>
      <c r="M362">
        <v>10</v>
      </c>
      <c r="N362">
        <v>31</v>
      </c>
      <c r="O362">
        <v>0.32300000000000001</v>
      </c>
      <c r="P362">
        <v>18</v>
      </c>
      <c r="Q362">
        <v>21</v>
      </c>
      <c r="R362">
        <v>0.85699999999999998</v>
      </c>
      <c r="S362">
        <v>6</v>
      </c>
      <c r="T362">
        <v>28</v>
      </c>
      <c r="U362">
        <v>34</v>
      </c>
      <c r="V362">
        <v>19</v>
      </c>
      <c r="W362">
        <v>18</v>
      </c>
      <c r="X362">
        <v>10</v>
      </c>
      <c r="Y362">
        <v>3</v>
      </c>
      <c r="Z362">
        <v>6</v>
      </c>
      <c r="AA362">
        <v>23</v>
      </c>
      <c r="AB362">
        <v>21</v>
      </c>
      <c r="AC362">
        <v>86</v>
      </c>
      <c r="AD362">
        <v>-12</v>
      </c>
      <c r="AE362">
        <v>1</v>
      </c>
      <c r="AF362">
        <v>1231</v>
      </c>
      <c r="AG362">
        <v>1231</v>
      </c>
      <c r="AH362">
        <v>1231</v>
      </c>
      <c r="AI362">
        <v>121</v>
      </c>
      <c r="AJ362">
        <v>2442</v>
      </c>
      <c r="AK362">
        <v>2443</v>
      </c>
      <c r="AL362">
        <v>2175</v>
      </c>
      <c r="AM362">
        <v>1891</v>
      </c>
      <c r="AN362">
        <v>1971</v>
      </c>
      <c r="AO362">
        <v>1671</v>
      </c>
      <c r="AP362">
        <v>889</v>
      </c>
      <c r="AQ362">
        <v>1164</v>
      </c>
      <c r="AR362">
        <v>515</v>
      </c>
      <c r="AS362">
        <v>2189</v>
      </c>
      <c r="AT362">
        <v>1951</v>
      </c>
      <c r="AU362">
        <v>2282</v>
      </c>
      <c r="AV362">
        <v>2257</v>
      </c>
      <c r="AW362">
        <v>1953</v>
      </c>
      <c r="AX362">
        <v>539</v>
      </c>
      <c r="AY362">
        <v>1712</v>
      </c>
      <c r="AZ362">
        <v>1573</v>
      </c>
      <c r="BA362">
        <v>2046</v>
      </c>
      <c r="BB362">
        <v>575</v>
      </c>
      <c r="BC362">
        <v>2427</v>
      </c>
      <c r="BD362">
        <v>1899</v>
      </c>
      <c r="BE362">
        <v>1</v>
      </c>
      <c r="BF362" t="s">
        <v>71</v>
      </c>
      <c r="BG362" t="s">
        <v>65</v>
      </c>
      <c r="BH362" t="s">
        <v>260</v>
      </c>
      <c r="BI362" s="4">
        <f xml:space="preserve"> _2025teamgamelogs[[#This Row],[FGA]] + (0.44 * _2025teamgamelogs[[#This Row],[FTA]]) + _2025teamgamelogs[[#This Row],[TOV]] - _2025teamgamelogs[[#This Row],[OREB]]</f>
        <v>93.24</v>
      </c>
      <c r="BJ362" s="3">
        <f>_2025teamgamelogs[[#This Row],[TOV]]/_2025teamgamelogs[[#This Row],[POSSESIONS]]</f>
        <v>0.19305019305019305</v>
      </c>
      <c r="BK362" s="4">
        <f>_2025teamgamelogs[[#This Row],[PTS]]/_2025teamgamelogs[[#This Row],[POSSESIONS]]</f>
        <v>0.92235092235092242</v>
      </c>
      <c r="BL362" s="4">
        <f xml:space="preserve"> 100 * _2025teamgamelogs[[#This Row],[POINTS_PER_POSSESSION]]</f>
        <v>92.235092235092239</v>
      </c>
      <c r="BM362" s="4">
        <f xml:space="preserve"> _2025teamgamelogs[[#This Row],[POSSESIONS]] / (_2025teamgamelogs[[#This Row],[MIN]]/48)</f>
        <v>93.24</v>
      </c>
      <c r="BN362" s="3">
        <f>_2025teamgamelogs[[#This Row],[PTS]] / (2 * (_2025teamgamelogs[[#This Row],[FGA]] + 0.44 * _2025teamgamelogs[[#This Row],[FTA]]))</f>
        <v>0.52929591334318071</v>
      </c>
      <c r="BO362" s="4">
        <f>VLOOKUP(_2025teamgamelogs[[#This Row],[MONTH]], LEAGUE_AVERAGES!$A$2:$B$8, 2, FALSE)</f>
        <v>110.69176807777912</v>
      </c>
      <c r="BP362" s="5">
        <f>VLOOKUP(_2025teamgamelogs[[#This Row],[TEAM_NAME]], LEAGUE_AVERAGES!$A$14:$C$43, 2, FALSE)</f>
        <v>0.34129268292682929</v>
      </c>
      <c r="BQ362" s="5">
        <f>VLOOKUP(_2025teamgamelogs[[#This Row],[TEAM_NAME]], LEAGUE_AVERAGES!$A$14:$C$43, 3, FALSE)</f>
        <v>0.34026829268292691</v>
      </c>
      <c r="BR362" s="5">
        <f>VLOOKUP(_2025teamgamelogs[[#This Row],[TEAM_NAME]], LEAGUE_AVERAGES!$F$14:$H$43, 2, FALSE)</f>
        <v>0.45178048780487812</v>
      </c>
      <c r="BS362" s="5">
        <f>VLOOKUP(_2025teamgamelogs[[#This Row],[TEAM_NAME]], LEAGUE_AVERAGES!$F$14:$H$43, 3, FALSE)</f>
        <v>0.45797560975609758</v>
      </c>
      <c r="BT362" s="5">
        <f>VLOOKUP(_2025teamgamelogs[[#This Row],[TEAM_NAME]], LEAGUE_AVERAGES!$K$14:$M$43, 2, FALSE)</f>
        <v>0.55774018976963147</v>
      </c>
      <c r="BU362" s="5">
        <f>VLOOKUP(_2025teamgamelogs[[#This Row],[TEAM_NAME]], LEAGUE_AVERAGES!$K$14:$M$43, 3, FALSE)</f>
        <v>0.57066794818423772</v>
      </c>
    </row>
    <row r="363" spans="1:73" x14ac:dyDescent="0.2">
      <c r="A363" t="s">
        <v>59</v>
      </c>
      <c r="B363">
        <v>1610612739</v>
      </c>
      <c r="C363" t="s">
        <v>119</v>
      </c>
      <c r="D363" t="s">
        <v>120</v>
      </c>
      <c r="E363">
        <v>22400013</v>
      </c>
      <c r="F363" s="1">
        <v>45611</v>
      </c>
      <c r="G363" t="s">
        <v>469</v>
      </c>
      <c r="H363" t="s">
        <v>63</v>
      </c>
      <c r="I363">
        <v>48</v>
      </c>
      <c r="J363">
        <v>51</v>
      </c>
      <c r="K363">
        <v>93</v>
      </c>
      <c r="L363">
        <v>0.54800000000000004</v>
      </c>
      <c r="M363">
        <v>21</v>
      </c>
      <c r="N363">
        <v>43</v>
      </c>
      <c r="O363">
        <v>0.48799999999999999</v>
      </c>
      <c r="P363">
        <v>21</v>
      </c>
      <c r="Q363">
        <v>24</v>
      </c>
      <c r="R363">
        <v>0.875</v>
      </c>
      <c r="S363">
        <v>4</v>
      </c>
      <c r="T363">
        <v>36</v>
      </c>
      <c r="U363">
        <v>40</v>
      </c>
      <c r="V363">
        <v>33</v>
      </c>
      <c r="W363">
        <v>13</v>
      </c>
      <c r="X363">
        <v>11</v>
      </c>
      <c r="Y363">
        <v>6</v>
      </c>
      <c r="Z363">
        <v>4</v>
      </c>
      <c r="AA363">
        <v>16</v>
      </c>
      <c r="AB363">
        <v>20</v>
      </c>
      <c r="AC363">
        <v>144</v>
      </c>
      <c r="AD363">
        <v>18</v>
      </c>
      <c r="AE363">
        <v>1</v>
      </c>
      <c r="AF363">
        <v>1</v>
      </c>
      <c r="AG363">
        <v>1</v>
      </c>
      <c r="AH363">
        <v>1</v>
      </c>
      <c r="AI363">
        <v>121</v>
      </c>
      <c r="AJ363">
        <v>94</v>
      </c>
      <c r="AK363">
        <v>664</v>
      </c>
      <c r="AL363">
        <v>167</v>
      </c>
      <c r="AM363">
        <v>74</v>
      </c>
      <c r="AN363">
        <v>471</v>
      </c>
      <c r="AO363">
        <v>135</v>
      </c>
      <c r="AP363">
        <v>506</v>
      </c>
      <c r="AQ363">
        <v>791</v>
      </c>
      <c r="AR363">
        <v>401</v>
      </c>
      <c r="AS363">
        <v>2385</v>
      </c>
      <c r="AT363">
        <v>640</v>
      </c>
      <c r="AU363">
        <v>1715</v>
      </c>
      <c r="AV363">
        <v>240</v>
      </c>
      <c r="AW363">
        <v>850</v>
      </c>
      <c r="AX363">
        <v>346</v>
      </c>
      <c r="AY363">
        <v>560</v>
      </c>
      <c r="AZ363">
        <v>750</v>
      </c>
      <c r="BA363">
        <v>570</v>
      </c>
      <c r="BB363">
        <v>767</v>
      </c>
      <c r="BC363">
        <v>23</v>
      </c>
      <c r="BD363">
        <v>287</v>
      </c>
      <c r="BE363">
        <v>1</v>
      </c>
      <c r="BF363" t="s">
        <v>64</v>
      </c>
      <c r="BG363" t="s">
        <v>65</v>
      </c>
      <c r="BH363" t="s">
        <v>260</v>
      </c>
      <c r="BI363" s="4">
        <f xml:space="preserve"> _2025teamgamelogs[[#This Row],[FGA]] + (0.44 * _2025teamgamelogs[[#This Row],[FTA]]) + _2025teamgamelogs[[#This Row],[TOV]] - _2025teamgamelogs[[#This Row],[OREB]]</f>
        <v>112.56</v>
      </c>
      <c r="BJ363" s="3">
        <f>_2025teamgamelogs[[#This Row],[TOV]]/_2025teamgamelogs[[#This Row],[POSSESIONS]]</f>
        <v>0.11549395877754086</v>
      </c>
      <c r="BK363" s="4">
        <f>_2025teamgamelogs[[#This Row],[PTS]]/_2025teamgamelogs[[#This Row],[POSSESIONS]]</f>
        <v>1.279317697228145</v>
      </c>
      <c r="BL363" s="4">
        <f xml:space="preserve"> 100 * _2025teamgamelogs[[#This Row],[POINTS_PER_POSSESSION]]</f>
        <v>127.93176972281451</v>
      </c>
      <c r="BM363" s="4">
        <f xml:space="preserve"> _2025teamgamelogs[[#This Row],[POSSESIONS]] / (_2025teamgamelogs[[#This Row],[MIN]]/48)</f>
        <v>112.56</v>
      </c>
      <c r="BN363" s="3">
        <f>_2025teamgamelogs[[#This Row],[PTS]] / (2 * (_2025teamgamelogs[[#This Row],[FGA]] + 0.44 * _2025teamgamelogs[[#This Row],[FTA]]))</f>
        <v>0.69524913093858631</v>
      </c>
      <c r="BO363" s="4">
        <f>VLOOKUP(_2025teamgamelogs[[#This Row],[MONTH]], LEAGUE_AVERAGES!$A$2:$B$8, 2, FALSE)</f>
        <v>110.69176807777912</v>
      </c>
      <c r="BP363" s="5">
        <f>VLOOKUP(_2025teamgamelogs[[#This Row],[TEAM_NAME]], LEAGUE_AVERAGES!$A$14:$C$43, 2, FALSE)</f>
        <v>0.38409756097560971</v>
      </c>
      <c r="BQ363" s="5">
        <f>VLOOKUP(_2025teamgamelogs[[#This Row],[TEAM_NAME]], LEAGUE_AVERAGES!$A$14:$C$43, 3, FALSE)</f>
        <v>0.38512195121951209</v>
      </c>
      <c r="BR363" s="5">
        <f>VLOOKUP(_2025teamgamelogs[[#This Row],[TEAM_NAME]], LEAGUE_AVERAGES!$F$14:$H$43, 2, FALSE)</f>
        <v>0.49482926829268303</v>
      </c>
      <c r="BS363" s="5">
        <f>VLOOKUP(_2025teamgamelogs[[#This Row],[TEAM_NAME]], LEAGUE_AVERAGES!$F$14:$H$43, 3, FALSE)</f>
        <v>0.4880731707317072</v>
      </c>
      <c r="BT363" s="5">
        <f>VLOOKUP(_2025teamgamelogs[[#This Row],[TEAM_NAME]], LEAGUE_AVERAGES!$K$14:$M$43, 2, FALSE)</f>
        <v>0.61027349880699666</v>
      </c>
      <c r="BU363" s="5">
        <f>VLOOKUP(_2025teamgamelogs[[#This Row],[TEAM_NAME]], LEAGUE_AVERAGES!$K$14:$M$43, 3, FALSE)</f>
        <v>0.60680781397749251</v>
      </c>
    </row>
    <row r="364" spans="1:73" x14ac:dyDescent="0.2">
      <c r="A364" t="s">
        <v>59</v>
      </c>
      <c r="B364">
        <v>1610612764</v>
      </c>
      <c r="C364" t="s">
        <v>148</v>
      </c>
      <c r="D364" t="s">
        <v>149</v>
      </c>
      <c r="E364">
        <v>22400012</v>
      </c>
      <c r="F364" s="1">
        <v>45611</v>
      </c>
      <c r="G364" t="s">
        <v>219</v>
      </c>
      <c r="H364" t="s">
        <v>70</v>
      </c>
      <c r="I364">
        <v>48</v>
      </c>
      <c r="J364">
        <v>43</v>
      </c>
      <c r="K364">
        <v>106</v>
      </c>
      <c r="L364">
        <v>0.40600000000000003</v>
      </c>
      <c r="M364">
        <v>15</v>
      </c>
      <c r="N364">
        <v>43</v>
      </c>
      <c r="O364">
        <v>0.34899999999999998</v>
      </c>
      <c r="P364">
        <v>16</v>
      </c>
      <c r="Q364">
        <v>21</v>
      </c>
      <c r="R364">
        <v>0.76200000000000001</v>
      </c>
      <c r="S364">
        <v>13</v>
      </c>
      <c r="T364">
        <v>39</v>
      </c>
      <c r="U364">
        <v>52</v>
      </c>
      <c r="V364">
        <v>28</v>
      </c>
      <c r="W364">
        <v>16</v>
      </c>
      <c r="X364">
        <v>11</v>
      </c>
      <c r="Y364">
        <v>5</v>
      </c>
      <c r="Z364">
        <v>10</v>
      </c>
      <c r="AA364">
        <v>23</v>
      </c>
      <c r="AB364">
        <v>17</v>
      </c>
      <c r="AC364">
        <v>117</v>
      </c>
      <c r="AD364">
        <v>-12</v>
      </c>
      <c r="AE364">
        <v>1</v>
      </c>
      <c r="AF364">
        <v>1231</v>
      </c>
      <c r="AG364">
        <v>1231</v>
      </c>
      <c r="AH364">
        <v>1231</v>
      </c>
      <c r="AI364">
        <v>121</v>
      </c>
      <c r="AJ364">
        <v>866</v>
      </c>
      <c r="AK364">
        <v>34</v>
      </c>
      <c r="AL364">
        <v>2151</v>
      </c>
      <c r="AM364">
        <v>733</v>
      </c>
      <c r="AN364">
        <v>471</v>
      </c>
      <c r="AO364">
        <v>1327</v>
      </c>
      <c r="AP364">
        <v>1228</v>
      </c>
      <c r="AQ364">
        <v>1164</v>
      </c>
      <c r="AR364">
        <v>1465</v>
      </c>
      <c r="AS364">
        <v>652</v>
      </c>
      <c r="AT364">
        <v>277</v>
      </c>
      <c r="AU364">
        <v>267</v>
      </c>
      <c r="AV364">
        <v>840</v>
      </c>
      <c r="AW364">
        <v>1583</v>
      </c>
      <c r="AX364">
        <v>346</v>
      </c>
      <c r="AY364">
        <v>889</v>
      </c>
      <c r="AZ364">
        <v>2353</v>
      </c>
      <c r="BA364">
        <v>2046</v>
      </c>
      <c r="BB364">
        <v>1444</v>
      </c>
      <c r="BC364">
        <v>960</v>
      </c>
      <c r="BD364">
        <v>1899</v>
      </c>
      <c r="BE364">
        <v>1</v>
      </c>
      <c r="BF364" t="s">
        <v>71</v>
      </c>
      <c r="BG364" t="s">
        <v>65</v>
      </c>
      <c r="BH364" t="s">
        <v>260</v>
      </c>
      <c r="BI364" s="4">
        <f xml:space="preserve"> _2025teamgamelogs[[#This Row],[FGA]] + (0.44 * _2025teamgamelogs[[#This Row],[FTA]]) + _2025teamgamelogs[[#This Row],[TOV]] - _2025teamgamelogs[[#This Row],[OREB]]</f>
        <v>118.24000000000001</v>
      </c>
      <c r="BJ364" s="3">
        <f>_2025teamgamelogs[[#This Row],[TOV]]/_2025teamgamelogs[[#This Row],[POSSESIONS]]</f>
        <v>0.13531799729364005</v>
      </c>
      <c r="BK364" s="4">
        <f>_2025teamgamelogs[[#This Row],[PTS]]/_2025teamgamelogs[[#This Row],[POSSESIONS]]</f>
        <v>0.98951285520974286</v>
      </c>
      <c r="BL364" s="4">
        <f xml:space="preserve"> 100 * _2025teamgamelogs[[#This Row],[POINTS_PER_POSSESSION]]</f>
        <v>98.951285520974281</v>
      </c>
      <c r="BM364" s="4">
        <f xml:space="preserve"> _2025teamgamelogs[[#This Row],[POSSESIONS]] / (_2025teamgamelogs[[#This Row],[MIN]]/48)</f>
        <v>118.24000000000001</v>
      </c>
      <c r="BN364" s="3">
        <f>_2025teamgamelogs[[#This Row],[PTS]] / (2 * (_2025teamgamelogs[[#This Row],[FGA]] + 0.44 * _2025teamgamelogs[[#This Row],[FTA]]))</f>
        <v>0.50763623741756336</v>
      </c>
      <c r="BO364" s="4">
        <f>VLOOKUP(_2025teamgamelogs[[#This Row],[MONTH]], LEAGUE_AVERAGES!$A$2:$B$8, 2, FALSE)</f>
        <v>110.69176807777912</v>
      </c>
      <c r="BP364" s="5">
        <f>VLOOKUP(_2025teamgamelogs[[#This Row],[TEAM_NAME]], LEAGUE_AVERAGES!$A$14:$C$43, 2, FALSE)</f>
        <v>0.32842499999999997</v>
      </c>
      <c r="BQ364" s="5">
        <f>VLOOKUP(_2025teamgamelogs[[#This Row],[TEAM_NAME]], LEAGUE_AVERAGES!$A$14:$C$43, 3, FALSE)</f>
        <v>0.33730952380952384</v>
      </c>
      <c r="BR364" s="5">
        <f>VLOOKUP(_2025teamgamelogs[[#This Row],[TEAM_NAME]], LEAGUE_AVERAGES!$F$14:$H$43, 2, FALSE)</f>
        <v>0.44209999999999994</v>
      </c>
      <c r="BS364" s="5">
        <f>VLOOKUP(_2025teamgamelogs[[#This Row],[TEAM_NAME]], LEAGUE_AVERAGES!$F$14:$H$43, 3, FALSE)</f>
        <v>0.4362619047619048</v>
      </c>
      <c r="BT364" s="5">
        <f>VLOOKUP(_2025teamgamelogs[[#This Row],[TEAM_NAME]], LEAGUE_AVERAGES!$K$14:$M$43, 2, FALSE)</f>
        <v>0.55099578881797462</v>
      </c>
      <c r="BU364" s="5">
        <f>VLOOKUP(_2025teamgamelogs[[#This Row],[TEAM_NAME]], LEAGUE_AVERAGES!$K$14:$M$43, 3, FALSE)</f>
        <v>0.54201342555394594</v>
      </c>
    </row>
    <row r="365" spans="1:73" x14ac:dyDescent="0.2">
      <c r="A365" t="s">
        <v>59</v>
      </c>
      <c r="B365">
        <v>1610612748</v>
      </c>
      <c r="C365" t="s">
        <v>101</v>
      </c>
      <c r="D365" t="s">
        <v>102</v>
      </c>
      <c r="E365">
        <v>22400009</v>
      </c>
      <c r="F365" s="1">
        <v>45611</v>
      </c>
      <c r="G365" t="s">
        <v>470</v>
      </c>
      <c r="H365" t="s">
        <v>63</v>
      </c>
      <c r="I365">
        <v>48</v>
      </c>
      <c r="J365">
        <v>45</v>
      </c>
      <c r="K365">
        <v>87</v>
      </c>
      <c r="L365">
        <v>0.51700000000000002</v>
      </c>
      <c r="M365">
        <v>15</v>
      </c>
      <c r="N365">
        <v>42</v>
      </c>
      <c r="O365">
        <v>0.35699999999999998</v>
      </c>
      <c r="P365">
        <v>19</v>
      </c>
      <c r="Q365">
        <v>23</v>
      </c>
      <c r="R365">
        <v>0.82599999999999996</v>
      </c>
      <c r="S365">
        <v>4</v>
      </c>
      <c r="T365">
        <v>32</v>
      </c>
      <c r="U365">
        <v>36</v>
      </c>
      <c r="V365">
        <v>27</v>
      </c>
      <c r="W365">
        <v>10</v>
      </c>
      <c r="X365">
        <v>16</v>
      </c>
      <c r="Y365">
        <v>1</v>
      </c>
      <c r="Z365">
        <v>4</v>
      </c>
      <c r="AA365">
        <v>12</v>
      </c>
      <c r="AB365">
        <v>15</v>
      </c>
      <c r="AC365">
        <v>124</v>
      </c>
      <c r="AD365">
        <v>13</v>
      </c>
      <c r="AE365">
        <v>1</v>
      </c>
      <c r="AF365">
        <v>1</v>
      </c>
      <c r="AG365">
        <v>1</v>
      </c>
      <c r="AH365">
        <v>1</v>
      </c>
      <c r="AI365">
        <v>121</v>
      </c>
      <c r="AJ365">
        <v>564</v>
      </c>
      <c r="AK365">
        <v>1449</v>
      </c>
      <c r="AL365">
        <v>442</v>
      </c>
      <c r="AM365">
        <v>733</v>
      </c>
      <c r="AN365">
        <v>568</v>
      </c>
      <c r="AO365">
        <v>1231</v>
      </c>
      <c r="AP365">
        <v>756</v>
      </c>
      <c r="AQ365">
        <v>899</v>
      </c>
      <c r="AR365">
        <v>794</v>
      </c>
      <c r="AS365">
        <v>2385</v>
      </c>
      <c r="AT365">
        <v>1307</v>
      </c>
      <c r="AU365">
        <v>2164</v>
      </c>
      <c r="AV365">
        <v>1013</v>
      </c>
      <c r="AW365">
        <v>264</v>
      </c>
      <c r="AX365">
        <v>21</v>
      </c>
      <c r="AY365">
        <v>2304</v>
      </c>
      <c r="AZ365">
        <v>750</v>
      </c>
      <c r="BA365">
        <v>92</v>
      </c>
      <c r="BB365">
        <v>1892</v>
      </c>
      <c r="BC365">
        <v>497</v>
      </c>
      <c r="BD365">
        <v>467</v>
      </c>
      <c r="BE365">
        <v>1</v>
      </c>
      <c r="BF365" t="s">
        <v>71</v>
      </c>
      <c r="BG365" t="s">
        <v>65</v>
      </c>
      <c r="BH365" t="s">
        <v>260</v>
      </c>
      <c r="BI365" s="4">
        <f xml:space="preserve"> _2025teamgamelogs[[#This Row],[FGA]] + (0.44 * _2025teamgamelogs[[#This Row],[FTA]]) + _2025teamgamelogs[[#This Row],[TOV]] - _2025teamgamelogs[[#This Row],[OREB]]</f>
        <v>103.12</v>
      </c>
      <c r="BJ365" s="3">
        <f>_2025teamgamelogs[[#This Row],[TOV]]/_2025teamgamelogs[[#This Row],[POSSESIONS]]</f>
        <v>9.6974398758727695E-2</v>
      </c>
      <c r="BK365" s="4">
        <f>_2025teamgamelogs[[#This Row],[PTS]]/_2025teamgamelogs[[#This Row],[POSSESIONS]]</f>
        <v>1.2024825446082235</v>
      </c>
      <c r="BL365" s="4">
        <f xml:space="preserve"> 100 * _2025teamgamelogs[[#This Row],[POINTS_PER_POSSESSION]]</f>
        <v>120.24825446082235</v>
      </c>
      <c r="BM365" s="4">
        <f xml:space="preserve"> _2025teamgamelogs[[#This Row],[POSSESIONS]] / (_2025teamgamelogs[[#This Row],[MIN]]/48)</f>
        <v>103.12</v>
      </c>
      <c r="BN365" s="3">
        <f>_2025teamgamelogs[[#This Row],[PTS]] / (2 * (_2025teamgamelogs[[#This Row],[FGA]] + 0.44 * _2025teamgamelogs[[#This Row],[FTA]]))</f>
        <v>0.63838550247116965</v>
      </c>
      <c r="BO365" s="4">
        <f>VLOOKUP(_2025teamgamelogs[[#This Row],[MONTH]], LEAGUE_AVERAGES!$A$2:$B$8, 2, FALSE)</f>
        <v>110.69176807777912</v>
      </c>
      <c r="BP365" s="5">
        <f>VLOOKUP(_2025teamgamelogs[[#This Row],[TEAM_NAME]], LEAGUE_AVERAGES!$A$14:$C$43, 2, FALSE)</f>
        <v>0.38887804878048787</v>
      </c>
      <c r="BQ365" s="5">
        <f>VLOOKUP(_2025teamgamelogs[[#This Row],[TEAM_NAME]], LEAGUE_AVERAGES!$A$14:$C$43, 3, FALSE)</f>
        <v>0.35180487804878063</v>
      </c>
      <c r="BR365" s="5">
        <f>VLOOKUP(_2025teamgamelogs[[#This Row],[TEAM_NAME]], LEAGUE_AVERAGES!$F$14:$H$43, 2, FALSE)</f>
        <v>0.48178048780487814</v>
      </c>
      <c r="BS365" s="5">
        <f>VLOOKUP(_2025teamgamelogs[[#This Row],[TEAM_NAME]], LEAGUE_AVERAGES!$F$14:$H$43, 3, FALSE)</f>
        <v>0.44997560975609752</v>
      </c>
      <c r="BT365" s="5">
        <f>VLOOKUP(_2025teamgamelogs[[#This Row],[TEAM_NAME]], LEAGUE_AVERAGES!$K$14:$M$43, 2, FALSE)</f>
        <v>0.59307433364150897</v>
      </c>
      <c r="BU365" s="5">
        <f>VLOOKUP(_2025teamgamelogs[[#This Row],[TEAM_NAME]], LEAGUE_AVERAGES!$K$14:$M$43, 3, FALSE)</f>
        <v>0.56311679796954139</v>
      </c>
    </row>
    <row r="366" spans="1:73" x14ac:dyDescent="0.2">
      <c r="A366" t="s">
        <v>59</v>
      </c>
      <c r="B366">
        <v>1610612737</v>
      </c>
      <c r="C366" t="s">
        <v>92</v>
      </c>
      <c r="D366" t="s">
        <v>93</v>
      </c>
      <c r="E366">
        <v>22400012</v>
      </c>
      <c r="F366" s="1">
        <v>45611</v>
      </c>
      <c r="G366" t="s">
        <v>205</v>
      </c>
      <c r="H366" t="s">
        <v>63</v>
      </c>
      <c r="I366">
        <v>48</v>
      </c>
      <c r="J366">
        <v>46</v>
      </c>
      <c r="K366">
        <v>98</v>
      </c>
      <c r="L366">
        <v>0.46899999999999997</v>
      </c>
      <c r="M366">
        <v>12</v>
      </c>
      <c r="N366">
        <v>37</v>
      </c>
      <c r="O366">
        <v>0.32400000000000001</v>
      </c>
      <c r="P366">
        <v>25</v>
      </c>
      <c r="Q366">
        <v>30</v>
      </c>
      <c r="R366">
        <v>0.83299999999999996</v>
      </c>
      <c r="S366">
        <v>15</v>
      </c>
      <c r="T366">
        <v>40</v>
      </c>
      <c r="U366">
        <v>55</v>
      </c>
      <c r="V366">
        <v>28</v>
      </c>
      <c r="W366">
        <v>16</v>
      </c>
      <c r="X366">
        <v>10</v>
      </c>
      <c r="Y366">
        <v>10</v>
      </c>
      <c r="Z366">
        <v>5</v>
      </c>
      <c r="AA366">
        <v>17</v>
      </c>
      <c r="AB366">
        <v>23</v>
      </c>
      <c r="AC366">
        <v>129</v>
      </c>
      <c r="AD366">
        <v>12</v>
      </c>
      <c r="AE366">
        <v>1</v>
      </c>
      <c r="AF366">
        <v>1</v>
      </c>
      <c r="AG366">
        <v>1</v>
      </c>
      <c r="AH366">
        <v>1</v>
      </c>
      <c r="AI366">
        <v>121</v>
      </c>
      <c r="AJ366">
        <v>437</v>
      </c>
      <c r="AK366">
        <v>251</v>
      </c>
      <c r="AL366">
        <v>1209</v>
      </c>
      <c r="AM366">
        <v>1413</v>
      </c>
      <c r="AN366">
        <v>1227</v>
      </c>
      <c r="AO366">
        <v>1625</v>
      </c>
      <c r="AP366">
        <v>183</v>
      </c>
      <c r="AQ366">
        <v>259</v>
      </c>
      <c r="AR366">
        <v>699</v>
      </c>
      <c r="AS366">
        <v>332</v>
      </c>
      <c r="AT366">
        <v>210</v>
      </c>
      <c r="AU366">
        <v>135</v>
      </c>
      <c r="AV366">
        <v>840</v>
      </c>
      <c r="AW366">
        <v>1583</v>
      </c>
      <c r="AX366">
        <v>539</v>
      </c>
      <c r="AY366">
        <v>57</v>
      </c>
      <c r="AZ366">
        <v>1188</v>
      </c>
      <c r="BA366">
        <v>792</v>
      </c>
      <c r="BB366">
        <v>300</v>
      </c>
      <c r="BC366">
        <v>270</v>
      </c>
      <c r="BD366">
        <v>517</v>
      </c>
      <c r="BE366">
        <v>1</v>
      </c>
      <c r="BF366" t="s">
        <v>64</v>
      </c>
      <c r="BG366" t="s">
        <v>65</v>
      </c>
      <c r="BH366" t="s">
        <v>260</v>
      </c>
      <c r="BI366" s="4">
        <f xml:space="preserve"> _2025teamgamelogs[[#This Row],[FGA]] + (0.44 * _2025teamgamelogs[[#This Row],[FTA]]) + _2025teamgamelogs[[#This Row],[TOV]] - _2025teamgamelogs[[#This Row],[OREB]]</f>
        <v>112.2</v>
      </c>
      <c r="BJ366" s="3">
        <f>_2025teamgamelogs[[#This Row],[TOV]]/_2025teamgamelogs[[#This Row],[POSSESIONS]]</f>
        <v>0.14260249554367202</v>
      </c>
      <c r="BK366" s="4">
        <f>_2025teamgamelogs[[#This Row],[PTS]]/_2025teamgamelogs[[#This Row],[POSSESIONS]]</f>
        <v>1.1497326203208555</v>
      </c>
      <c r="BL366" s="4">
        <f xml:space="preserve"> 100 * _2025teamgamelogs[[#This Row],[POINTS_PER_POSSESSION]]</f>
        <v>114.97326203208556</v>
      </c>
      <c r="BM366" s="4">
        <f xml:space="preserve"> _2025teamgamelogs[[#This Row],[POSSESIONS]] / (_2025teamgamelogs[[#This Row],[MIN]]/48)</f>
        <v>112.2</v>
      </c>
      <c r="BN366" s="3">
        <f>_2025teamgamelogs[[#This Row],[PTS]] / (2 * (_2025teamgamelogs[[#This Row],[FGA]] + 0.44 * _2025teamgamelogs[[#This Row],[FTA]]))</f>
        <v>0.58003597122302153</v>
      </c>
      <c r="BO366" s="4">
        <f>VLOOKUP(_2025teamgamelogs[[#This Row],[MONTH]], LEAGUE_AVERAGES!$A$2:$B$8, 2, FALSE)</f>
        <v>110.69176807777912</v>
      </c>
      <c r="BP366" s="5">
        <f>VLOOKUP(_2025teamgamelogs[[#This Row],[TEAM_NAME]], LEAGUE_AVERAGES!$A$14:$C$43, 2, FALSE)</f>
        <v>0.35092500000000004</v>
      </c>
      <c r="BQ366" s="5">
        <f>VLOOKUP(_2025teamgamelogs[[#This Row],[TEAM_NAME]], LEAGUE_AVERAGES!$A$14:$C$43, 3, FALSE)</f>
        <v>0.36290476190476195</v>
      </c>
      <c r="BR366" s="5">
        <f>VLOOKUP(_2025teamgamelogs[[#This Row],[TEAM_NAME]], LEAGUE_AVERAGES!$F$14:$H$43, 2, FALSE)</f>
        <v>0.47670000000000012</v>
      </c>
      <c r="BS366" s="5">
        <f>VLOOKUP(_2025teamgamelogs[[#This Row],[TEAM_NAME]], LEAGUE_AVERAGES!$F$14:$H$43, 3, FALSE)</f>
        <v>0.47069047619047621</v>
      </c>
      <c r="BT366" s="5">
        <f>VLOOKUP(_2025teamgamelogs[[#This Row],[TEAM_NAME]], LEAGUE_AVERAGES!$K$14:$M$43, 2, FALSE)</f>
        <v>0.58493933923263275</v>
      </c>
      <c r="BU366" s="5">
        <f>VLOOKUP(_2025teamgamelogs[[#This Row],[TEAM_NAME]], LEAGUE_AVERAGES!$K$14:$M$43, 3, FALSE)</f>
        <v>0.57722862424766153</v>
      </c>
    </row>
    <row r="367" spans="1:73" x14ac:dyDescent="0.2">
      <c r="A367" t="s">
        <v>59</v>
      </c>
      <c r="B367">
        <v>1610612740</v>
      </c>
      <c r="C367" t="s">
        <v>77</v>
      </c>
      <c r="D367" t="s">
        <v>78</v>
      </c>
      <c r="E367">
        <v>22400017</v>
      </c>
      <c r="F367" s="1">
        <v>45611</v>
      </c>
      <c r="G367" t="s">
        <v>471</v>
      </c>
      <c r="H367" t="s">
        <v>63</v>
      </c>
      <c r="I367">
        <v>48</v>
      </c>
      <c r="J367">
        <v>37</v>
      </c>
      <c r="K367">
        <v>87</v>
      </c>
      <c r="L367">
        <v>0.42499999999999999</v>
      </c>
      <c r="M367">
        <v>11</v>
      </c>
      <c r="N367">
        <v>35</v>
      </c>
      <c r="O367">
        <v>0.314</v>
      </c>
      <c r="P367">
        <v>16</v>
      </c>
      <c r="Q367">
        <v>18</v>
      </c>
      <c r="R367">
        <v>0.88900000000000001</v>
      </c>
      <c r="S367">
        <v>17</v>
      </c>
      <c r="T367">
        <v>39</v>
      </c>
      <c r="U367">
        <v>56</v>
      </c>
      <c r="V367">
        <v>21</v>
      </c>
      <c r="W367">
        <v>15</v>
      </c>
      <c r="X367">
        <v>4</v>
      </c>
      <c r="Y367">
        <v>5</v>
      </c>
      <c r="Z367">
        <v>1</v>
      </c>
      <c r="AA367">
        <v>13</v>
      </c>
      <c r="AB367">
        <v>16</v>
      </c>
      <c r="AC367">
        <v>101</v>
      </c>
      <c r="AD367">
        <v>7</v>
      </c>
      <c r="AE367">
        <v>1</v>
      </c>
      <c r="AF367">
        <v>1</v>
      </c>
      <c r="AG367">
        <v>1</v>
      </c>
      <c r="AH367">
        <v>1</v>
      </c>
      <c r="AI367">
        <v>121</v>
      </c>
      <c r="AJ367">
        <v>1946</v>
      </c>
      <c r="AK367">
        <v>1449</v>
      </c>
      <c r="AL367">
        <v>1907</v>
      </c>
      <c r="AM367">
        <v>1661</v>
      </c>
      <c r="AN367">
        <v>1495</v>
      </c>
      <c r="AO367">
        <v>1754</v>
      </c>
      <c r="AP367">
        <v>1228</v>
      </c>
      <c r="AQ367">
        <v>1617</v>
      </c>
      <c r="AR367">
        <v>316</v>
      </c>
      <c r="AS367">
        <v>160</v>
      </c>
      <c r="AT367">
        <v>277</v>
      </c>
      <c r="AU367">
        <v>99</v>
      </c>
      <c r="AV367">
        <v>2031</v>
      </c>
      <c r="AW367">
        <v>1341</v>
      </c>
      <c r="AX367">
        <v>2190</v>
      </c>
      <c r="AY367">
        <v>889</v>
      </c>
      <c r="AZ367">
        <v>35</v>
      </c>
      <c r="BA367">
        <v>148</v>
      </c>
      <c r="BB367">
        <v>1670</v>
      </c>
      <c r="BC367">
        <v>2059</v>
      </c>
      <c r="BD367">
        <v>795</v>
      </c>
      <c r="BE367">
        <v>1</v>
      </c>
      <c r="BF367" t="s">
        <v>64</v>
      </c>
      <c r="BG367" t="s">
        <v>65</v>
      </c>
      <c r="BH367" t="s">
        <v>260</v>
      </c>
      <c r="BI367" s="4">
        <f xml:space="preserve"> _2025teamgamelogs[[#This Row],[FGA]] + (0.44 * _2025teamgamelogs[[#This Row],[FTA]]) + _2025teamgamelogs[[#This Row],[TOV]] - _2025teamgamelogs[[#This Row],[OREB]]</f>
        <v>92.92</v>
      </c>
      <c r="BJ367" s="3">
        <f>_2025teamgamelogs[[#This Row],[TOV]]/_2025teamgamelogs[[#This Row],[POSSESIONS]]</f>
        <v>0.16142918639690057</v>
      </c>
      <c r="BK367" s="4">
        <f>_2025teamgamelogs[[#This Row],[PTS]]/_2025teamgamelogs[[#This Row],[POSSESIONS]]</f>
        <v>1.0869565217391304</v>
      </c>
      <c r="BL367" s="4">
        <f xml:space="preserve"> 100 * _2025teamgamelogs[[#This Row],[POINTS_PER_POSSESSION]]</f>
        <v>108.69565217391303</v>
      </c>
      <c r="BM367" s="4">
        <f xml:space="preserve"> _2025teamgamelogs[[#This Row],[POSSESIONS]] / (_2025teamgamelogs[[#This Row],[MIN]]/48)</f>
        <v>92.92</v>
      </c>
      <c r="BN367" s="3">
        <f>_2025teamgamelogs[[#This Row],[PTS]] / (2 * (_2025teamgamelogs[[#This Row],[FGA]] + 0.44 * _2025teamgamelogs[[#This Row],[FTA]]))</f>
        <v>0.53202697008006739</v>
      </c>
      <c r="BO367" s="4">
        <f>VLOOKUP(_2025teamgamelogs[[#This Row],[MONTH]], LEAGUE_AVERAGES!$A$2:$B$8, 2, FALSE)</f>
        <v>110.69176807777912</v>
      </c>
      <c r="BP367" s="5">
        <f>VLOOKUP(_2025teamgamelogs[[#This Row],[TEAM_NAME]], LEAGUE_AVERAGES!$A$14:$C$43, 2, FALSE)</f>
        <v>0.35068292682926827</v>
      </c>
      <c r="BQ367" s="5">
        <f>VLOOKUP(_2025teamgamelogs[[#This Row],[TEAM_NAME]], LEAGUE_AVERAGES!$A$14:$C$43, 3, FALSE)</f>
        <v>0.33902439024390252</v>
      </c>
      <c r="BR367" s="5">
        <f>VLOOKUP(_2025teamgamelogs[[#This Row],[TEAM_NAME]], LEAGUE_AVERAGES!$F$14:$H$43, 2, FALSE)</f>
        <v>0.44770731707317085</v>
      </c>
      <c r="BS367" s="5">
        <f>VLOOKUP(_2025teamgamelogs[[#This Row],[TEAM_NAME]], LEAGUE_AVERAGES!$F$14:$H$43, 3, FALSE)</f>
        <v>0.45721951219512191</v>
      </c>
      <c r="BT367" s="5">
        <f>VLOOKUP(_2025teamgamelogs[[#This Row],[TEAM_NAME]], LEAGUE_AVERAGES!$K$14:$M$43, 2, FALSE)</f>
        <v>0.55230036801172144</v>
      </c>
      <c r="BU367" s="5">
        <f>VLOOKUP(_2025teamgamelogs[[#This Row],[TEAM_NAME]], LEAGUE_AVERAGES!$K$14:$M$43, 3, FALSE)</f>
        <v>0.55239725408654039</v>
      </c>
    </row>
    <row r="368" spans="1:73" x14ac:dyDescent="0.2">
      <c r="A368" t="s">
        <v>59</v>
      </c>
      <c r="B368">
        <v>1610612756</v>
      </c>
      <c r="C368" t="s">
        <v>80</v>
      </c>
      <c r="D368" t="s">
        <v>81</v>
      </c>
      <c r="E368">
        <v>22400018</v>
      </c>
      <c r="F368" s="1">
        <v>45611</v>
      </c>
      <c r="G368" t="s">
        <v>472</v>
      </c>
      <c r="H368" t="s">
        <v>70</v>
      </c>
      <c r="I368">
        <v>48</v>
      </c>
      <c r="J368">
        <v>22</v>
      </c>
      <c r="K368">
        <v>75</v>
      </c>
      <c r="L368">
        <v>0.29299999999999998</v>
      </c>
      <c r="M368">
        <v>9</v>
      </c>
      <c r="N368">
        <v>37</v>
      </c>
      <c r="O368">
        <v>0.24299999999999999</v>
      </c>
      <c r="P368">
        <v>30</v>
      </c>
      <c r="Q368">
        <v>40</v>
      </c>
      <c r="R368">
        <v>0.75</v>
      </c>
      <c r="S368">
        <v>11</v>
      </c>
      <c r="T368">
        <v>39</v>
      </c>
      <c r="U368">
        <v>50</v>
      </c>
      <c r="V368">
        <v>17</v>
      </c>
      <c r="W368">
        <v>17</v>
      </c>
      <c r="X368">
        <v>6</v>
      </c>
      <c r="Y368">
        <v>4</v>
      </c>
      <c r="Z368">
        <v>11</v>
      </c>
      <c r="AA368">
        <v>20</v>
      </c>
      <c r="AB368">
        <v>26</v>
      </c>
      <c r="AC368">
        <v>83</v>
      </c>
      <c r="AD368">
        <v>-16</v>
      </c>
      <c r="AE368">
        <v>1</v>
      </c>
      <c r="AF368">
        <v>1231</v>
      </c>
      <c r="AG368">
        <v>1231</v>
      </c>
      <c r="AH368">
        <v>1231</v>
      </c>
      <c r="AI368">
        <v>121</v>
      </c>
      <c r="AJ368">
        <v>2460</v>
      </c>
      <c r="AK368">
        <v>2395</v>
      </c>
      <c r="AL368">
        <v>2460</v>
      </c>
      <c r="AM368">
        <v>2097</v>
      </c>
      <c r="AN368">
        <v>1227</v>
      </c>
      <c r="AO368">
        <v>2283</v>
      </c>
      <c r="AP368">
        <v>37</v>
      </c>
      <c r="AQ368">
        <v>22</v>
      </c>
      <c r="AR368">
        <v>1525</v>
      </c>
      <c r="AS368">
        <v>1051</v>
      </c>
      <c r="AT368">
        <v>277</v>
      </c>
      <c r="AU368">
        <v>427</v>
      </c>
      <c r="AV368">
        <v>2380</v>
      </c>
      <c r="AW368">
        <v>1759</v>
      </c>
      <c r="AX368">
        <v>1702</v>
      </c>
      <c r="AY368">
        <v>1274</v>
      </c>
      <c r="AZ368">
        <v>2405</v>
      </c>
      <c r="BA368">
        <v>1491</v>
      </c>
      <c r="BB368">
        <v>94</v>
      </c>
      <c r="BC368">
        <v>2448</v>
      </c>
      <c r="BD368">
        <v>2086</v>
      </c>
      <c r="BE368">
        <v>1</v>
      </c>
      <c r="BF368" t="s">
        <v>71</v>
      </c>
      <c r="BG368" t="s">
        <v>65</v>
      </c>
      <c r="BH368" t="s">
        <v>260</v>
      </c>
      <c r="BI368" s="4">
        <f xml:space="preserve"> _2025teamgamelogs[[#This Row],[FGA]] + (0.44 * _2025teamgamelogs[[#This Row],[FTA]]) + _2025teamgamelogs[[#This Row],[TOV]] - _2025teamgamelogs[[#This Row],[OREB]]</f>
        <v>98.6</v>
      </c>
      <c r="BJ368" s="3">
        <f>_2025teamgamelogs[[#This Row],[TOV]]/_2025teamgamelogs[[#This Row],[POSSESIONS]]</f>
        <v>0.17241379310344829</v>
      </c>
      <c r="BK368" s="4">
        <f>_2025teamgamelogs[[#This Row],[PTS]]/_2025teamgamelogs[[#This Row],[POSSESIONS]]</f>
        <v>0.8417849898580122</v>
      </c>
      <c r="BL368" s="4">
        <f xml:space="preserve"> 100 * _2025teamgamelogs[[#This Row],[POINTS_PER_POSSESSION]]</f>
        <v>84.178498985801227</v>
      </c>
      <c r="BM368" s="4">
        <f xml:space="preserve"> _2025teamgamelogs[[#This Row],[POSSESIONS]] / (_2025teamgamelogs[[#This Row],[MIN]]/48)</f>
        <v>98.6</v>
      </c>
      <c r="BN368" s="3">
        <f>_2025teamgamelogs[[#This Row],[PTS]] / (2 * (_2025teamgamelogs[[#This Row],[FGA]] + 0.44 * _2025teamgamelogs[[#This Row],[FTA]]))</f>
        <v>0.44816414686825057</v>
      </c>
      <c r="BO368" s="4">
        <f>VLOOKUP(_2025teamgamelogs[[#This Row],[MONTH]], LEAGUE_AVERAGES!$A$2:$B$8, 2, FALSE)</f>
        <v>110.69176807777912</v>
      </c>
      <c r="BP368" s="5">
        <f>VLOOKUP(_2025teamgamelogs[[#This Row],[TEAM_NAME]], LEAGUE_AVERAGES!$A$14:$C$43, 2, FALSE)</f>
        <v>0.37692682926829268</v>
      </c>
      <c r="BQ368" s="5">
        <f>VLOOKUP(_2025teamgamelogs[[#This Row],[TEAM_NAME]], LEAGUE_AVERAGES!$A$14:$C$43, 3, FALSE)</f>
        <v>0.37741463414634141</v>
      </c>
      <c r="BR368" s="5">
        <f>VLOOKUP(_2025teamgamelogs[[#This Row],[TEAM_NAME]], LEAGUE_AVERAGES!$F$14:$H$43, 2, FALSE)</f>
        <v>0.4768536585365854</v>
      </c>
      <c r="BS368" s="5">
        <f>VLOOKUP(_2025teamgamelogs[[#This Row],[TEAM_NAME]], LEAGUE_AVERAGES!$F$14:$H$43, 3, FALSE)</f>
        <v>0.48056097560975608</v>
      </c>
      <c r="BT368" s="5">
        <f>VLOOKUP(_2025teamgamelogs[[#This Row],[TEAM_NAME]], LEAGUE_AVERAGES!$K$14:$M$43, 2, FALSE)</f>
        <v>0.59622840480117467</v>
      </c>
      <c r="BU368" s="5">
        <f>VLOOKUP(_2025teamgamelogs[[#This Row],[TEAM_NAME]], LEAGUE_AVERAGES!$K$14:$M$43, 3, FALSE)</f>
        <v>0.59682738613401276</v>
      </c>
    </row>
    <row r="369" spans="1:73" x14ac:dyDescent="0.2">
      <c r="A369" t="s">
        <v>59</v>
      </c>
      <c r="B369">
        <v>1610612759</v>
      </c>
      <c r="C369" t="s">
        <v>145</v>
      </c>
      <c r="D369" t="s">
        <v>146</v>
      </c>
      <c r="E369">
        <v>22400015</v>
      </c>
      <c r="F369" s="1">
        <v>45611</v>
      </c>
      <c r="G369" t="s">
        <v>473</v>
      </c>
      <c r="H369" t="s">
        <v>70</v>
      </c>
      <c r="I369">
        <v>48</v>
      </c>
      <c r="J369">
        <v>43</v>
      </c>
      <c r="K369">
        <v>88</v>
      </c>
      <c r="L369">
        <v>0.48899999999999999</v>
      </c>
      <c r="M369">
        <v>17</v>
      </c>
      <c r="N369">
        <v>45</v>
      </c>
      <c r="O369">
        <v>0.378</v>
      </c>
      <c r="P369">
        <v>12</v>
      </c>
      <c r="Q369">
        <v>16</v>
      </c>
      <c r="R369">
        <v>0.75</v>
      </c>
      <c r="S369">
        <v>11</v>
      </c>
      <c r="T369">
        <v>29</v>
      </c>
      <c r="U369">
        <v>40</v>
      </c>
      <c r="V369">
        <v>32</v>
      </c>
      <c r="W369">
        <v>13</v>
      </c>
      <c r="X369">
        <v>6</v>
      </c>
      <c r="Y369">
        <v>5</v>
      </c>
      <c r="Z369">
        <v>3</v>
      </c>
      <c r="AA369">
        <v>19</v>
      </c>
      <c r="AB369">
        <v>11</v>
      </c>
      <c r="AC369">
        <v>115</v>
      </c>
      <c r="AD369">
        <v>-5</v>
      </c>
      <c r="AE369">
        <v>1</v>
      </c>
      <c r="AF369">
        <v>1231</v>
      </c>
      <c r="AG369">
        <v>1231</v>
      </c>
      <c r="AH369">
        <v>1231</v>
      </c>
      <c r="AI369">
        <v>121</v>
      </c>
      <c r="AJ369">
        <v>866</v>
      </c>
      <c r="AK369">
        <v>1314</v>
      </c>
      <c r="AL369">
        <v>853</v>
      </c>
      <c r="AM369">
        <v>410</v>
      </c>
      <c r="AN369">
        <v>312</v>
      </c>
      <c r="AO369">
        <v>1010</v>
      </c>
      <c r="AP369">
        <v>1889</v>
      </c>
      <c r="AQ369">
        <v>1907</v>
      </c>
      <c r="AR369">
        <v>1525</v>
      </c>
      <c r="AS369">
        <v>1051</v>
      </c>
      <c r="AT369">
        <v>1807</v>
      </c>
      <c r="AU369">
        <v>1715</v>
      </c>
      <c r="AV369">
        <v>322</v>
      </c>
      <c r="AW369">
        <v>850</v>
      </c>
      <c r="AX369">
        <v>1702</v>
      </c>
      <c r="AY369">
        <v>889</v>
      </c>
      <c r="AZ369">
        <v>384</v>
      </c>
      <c r="BA369">
        <v>1258</v>
      </c>
      <c r="BB369">
        <v>2370</v>
      </c>
      <c r="BC369">
        <v>1095</v>
      </c>
      <c r="BD369">
        <v>1476</v>
      </c>
      <c r="BE369">
        <v>1</v>
      </c>
      <c r="BF369" t="s">
        <v>64</v>
      </c>
      <c r="BG369" t="s">
        <v>65</v>
      </c>
      <c r="BH369" t="s">
        <v>260</v>
      </c>
      <c r="BI369" s="4">
        <f xml:space="preserve"> _2025teamgamelogs[[#This Row],[FGA]] + (0.44 * _2025teamgamelogs[[#This Row],[FTA]]) + _2025teamgamelogs[[#This Row],[TOV]] - _2025teamgamelogs[[#This Row],[OREB]]</f>
        <v>97.04</v>
      </c>
      <c r="BJ369" s="3">
        <f>_2025teamgamelogs[[#This Row],[TOV]]/_2025teamgamelogs[[#This Row],[POSSESIONS]]</f>
        <v>0.13396537510305029</v>
      </c>
      <c r="BK369" s="4">
        <f>_2025teamgamelogs[[#This Row],[PTS]]/_2025teamgamelogs[[#This Row],[POSSESIONS]]</f>
        <v>1.185078318219291</v>
      </c>
      <c r="BL369" s="4">
        <f xml:space="preserve"> 100 * _2025teamgamelogs[[#This Row],[POINTS_PER_POSSESSION]]</f>
        <v>118.5078318219291</v>
      </c>
      <c r="BM369" s="4">
        <f xml:space="preserve"> _2025teamgamelogs[[#This Row],[POSSESIONS]] / (_2025teamgamelogs[[#This Row],[MIN]]/48)</f>
        <v>97.04</v>
      </c>
      <c r="BN369" s="3">
        <f>_2025teamgamelogs[[#This Row],[PTS]] / (2 * (_2025teamgamelogs[[#This Row],[FGA]] + 0.44 * _2025teamgamelogs[[#This Row],[FTA]]))</f>
        <v>0.6050084175084175</v>
      </c>
      <c r="BO369" s="4">
        <f>VLOOKUP(_2025teamgamelogs[[#This Row],[MONTH]], LEAGUE_AVERAGES!$A$2:$B$8, 2, FALSE)</f>
        <v>110.69176807777912</v>
      </c>
      <c r="BP369" s="5">
        <f>VLOOKUP(_2025teamgamelogs[[#This Row],[TEAM_NAME]], LEAGUE_AVERAGES!$A$14:$C$43, 2, FALSE)</f>
        <v>0.36502500000000004</v>
      </c>
      <c r="BQ369" s="5">
        <f>VLOOKUP(_2025teamgamelogs[[#This Row],[TEAM_NAME]], LEAGUE_AVERAGES!$A$14:$C$43, 3, FALSE)</f>
        <v>0.35016666666666663</v>
      </c>
      <c r="BR369" s="5">
        <f>VLOOKUP(_2025teamgamelogs[[#This Row],[TEAM_NAME]], LEAGUE_AVERAGES!$F$14:$H$43, 2, FALSE)</f>
        <v>0.47877500000000017</v>
      </c>
      <c r="BS369" s="5">
        <f>VLOOKUP(_2025teamgamelogs[[#This Row],[TEAM_NAME]], LEAGUE_AVERAGES!$F$14:$H$43, 3, FALSE)</f>
        <v>0.45407142857142868</v>
      </c>
      <c r="BT369" s="5">
        <f>VLOOKUP(_2025teamgamelogs[[#This Row],[TEAM_NAME]], LEAGUE_AVERAGES!$K$14:$M$43, 2, FALSE)</f>
        <v>0.59112459331758582</v>
      </c>
      <c r="BU369" s="5">
        <f>VLOOKUP(_2025teamgamelogs[[#This Row],[TEAM_NAME]], LEAGUE_AVERAGES!$K$14:$M$43, 3, FALSE)</f>
        <v>0.56254759440180246</v>
      </c>
    </row>
    <row r="370" spans="1:73" x14ac:dyDescent="0.2">
      <c r="A370" t="s">
        <v>59</v>
      </c>
      <c r="B370">
        <v>1610612746</v>
      </c>
      <c r="C370" t="s">
        <v>131</v>
      </c>
      <c r="D370" t="s">
        <v>132</v>
      </c>
      <c r="E370">
        <v>22400016</v>
      </c>
      <c r="F370" s="1">
        <v>45611</v>
      </c>
      <c r="G370" t="s">
        <v>454</v>
      </c>
      <c r="H370" t="s">
        <v>70</v>
      </c>
      <c r="I370">
        <v>48</v>
      </c>
      <c r="J370">
        <v>34</v>
      </c>
      <c r="K370">
        <v>90</v>
      </c>
      <c r="L370">
        <v>0.378</v>
      </c>
      <c r="M370">
        <v>10</v>
      </c>
      <c r="N370">
        <v>40</v>
      </c>
      <c r="O370">
        <v>0.25</v>
      </c>
      <c r="P370">
        <v>26</v>
      </c>
      <c r="Q370">
        <v>33</v>
      </c>
      <c r="R370">
        <v>0.78800000000000003</v>
      </c>
      <c r="S370">
        <v>13</v>
      </c>
      <c r="T370">
        <v>38</v>
      </c>
      <c r="U370">
        <v>51</v>
      </c>
      <c r="V370">
        <v>12</v>
      </c>
      <c r="W370">
        <v>15</v>
      </c>
      <c r="X370">
        <v>6</v>
      </c>
      <c r="Y370">
        <v>6</v>
      </c>
      <c r="Z370">
        <v>3</v>
      </c>
      <c r="AA370">
        <v>15</v>
      </c>
      <c r="AB370">
        <v>25</v>
      </c>
      <c r="AC370">
        <v>104</v>
      </c>
      <c r="AD370">
        <v>-21</v>
      </c>
      <c r="AE370">
        <v>1</v>
      </c>
      <c r="AF370">
        <v>1231</v>
      </c>
      <c r="AG370">
        <v>1231</v>
      </c>
      <c r="AH370">
        <v>1231</v>
      </c>
      <c r="AI370">
        <v>121</v>
      </c>
      <c r="AJ370">
        <v>2258</v>
      </c>
      <c r="AK370">
        <v>1029</v>
      </c>
      <c r="AL370">
        <v>2353</v>
      </c>
      <c r="AM370">
        <v>1891</v>
      </c>
      <c r="AN370">
        <v>795</v>
      </c>
      <c r="AO370">
        <v>2236</v>
      </c>
      <c r="AP370">
        <v>133</v>
      </c>
      <c r="AQ370">
        <v>134</v>
      </c>
      <c r="AR370">
        <v>1213</v>
      </c>
      <c r="AS370">
        <v>652</v>
      </c>
      <c r="AT370">
        <v>377</v>
      </c>
      <c r="AU370">
        <v>340</v>
      </c>
      <c r="AV370">
        <v>2459</v>
      </c>
      <c r="AW370">
        <v>1341</v>
      </c>
      <c r="AX370">
        <v>1702</v>
      </c>
      <c r="AY370">
        <v>560</v>
      </c>
      <c r="AZ370">
        <v>384</v>
      </c>
      <c r="BA370">
        <v>398</v>
      </c>
      <c r="BB370">
        <v>143</v>
      </c>
      <c r="BC370">
        <v>1870</v>
      </c>
      <c r="BD370">
        <v>2231</v>
      </c>
      <c r="BE370">
        <v>1</v>
      </c>
      <c r="BF370" t="s">
        <v>71</v>
      </c>
      <c r="BG370" t="s">
        <v>65</v>
      </c>
      <c r="BH370" t="s">
        <v>260</v>
      </c>
      <c r="BI370" s="4">
        <f xml:space="preserve"> _2025teamgamelogs[[#This Row],[FGA]] + (0.44 * _2025teamgamelogs[[#This Row],[FTA]]) + _2025teamgamelogs[[#This Row],[TOV]] - _2025teamgamelogs[[#This Row],[OREB]]</f>
        <v>106.52</v>
      </c>
      <c r="BJ370" s="3">
        <f>_2025teamgamelogs[[#This Row],[TOV]]/_2025teamgamelogs[[#This Row],[POSSESIONS]]</f>
        <v>0.14081862561021405</v>
      </c>
      <c r="BK370" s="4">
        <f>_2025teamgamelogs[[#This Row],[PTS]]/_2025teamgamelogs[[#This Row],[POSSESIONS]]</f>
        <v>0.97634247089748405</v>
      </c>
      <c r="BL370" s="4">
        <f xml:space="preserve"> 100 * _2025teamgamelogs[[#This Row],[POINTS_PER_POSSESSION]]</f>
        <v>97.634247089748399</v>
      </c>
      <c r="BM370" s="4">
        <f xml:space="preserve"> _2025teamgamelogs[[#This Row],[POSSESIONS]] / (_2025teamgamelogs[[#This Row],[MIN]]/48)</f>
        <v>106.52</v>
      </c>
      <c r="BN370" s="3">
        <f>_2025teamgamelogs[[#This Row],[PTS]] / (2 * (_2025teamgamelogs[[#This Row],[FGA]] + 0.44 * _2025teamgamelogs[[#This Row],[FTA]]))</f>
        <v>0.49751243781094528</v>
      </c>
      <c r="BO370" s="4">
        <f>VLOOKUP(_2025teamgamelogs[[#This Row],[MONTH]], LEAGUE_AVERAGES!$A$2:$B$8, 2, FALSE)</f>
        <v>110.69176807777912</v>
      </c>
      <c r="BP370" s="5">
        <f>VLOOKUP(_2025teamgamelogs[[#This Row],[TEAM_NAME]], LEAGUE_AVERAGES!$A$14:$C$43, 2, FALSE)</f>
        <v>0.38978048780487806</v>
      </c>
      <c r="BQ370" s="5">
        <f>VLOOKUP(_2025teamgamelogs[[#This Row],[TEAM_NAME]], LEAGUE_AVERAGES!$A$14:$C$43, 3, FALSE)</f>
        <v>0.36475609756097566</v>
      </c>
      <c r="BR370" s="5">
        <f>VLOOKUP(_2025teamgamelogs[[#This Row],[TEAM_NAME]], LEAGUE_AVERAGES!$F$14:$H$43, 2, FALSE)</f>
        <v>0.49036585365853652</v>
      </c>
      <c r="BS370" s="5">
        <f>VLOOKUP(_2025teamgamelogs[[#This Row],[TEAM_NAME]], LEAGUE_AVERAGES!$F$14:$H$43, 3, FALSE)</f>
        <v>0.47582926829268285</v>
      </c>
      <c r="BT370" s="5">
        <f>VLOOKUP(_2025teamgamelogs[[#This Row],[TEAM_NAME]], LEAGUE_AVERAGES!$K$14:$M$43, 2, FALSE)</f>
        <v>0.59895938905835644</v>
      </c>
      <c r="BU370" s="5">
        <f>VLOOKUP(_2025teamgamelogs[[#This Row],[TEAM_NAME]], LEAGUE_AVERAGES!$K$14:$M$43, 3, FALSE)</f>
        <v>0.58126724036545818</v>
      </c>
    </row>
    <row r="371" spans="1:73" x14ac:dyDescent="0.2">
      <c r="A371" t="s">
        <v>59</v>
      </c>
      <c r="B371">
        <v>1610612751</v>
      </c>
      <c r="C371" t="s">
        <v>89</v>
      </c>
      <c r="D371" t="s">
        <v>90</v>
      </c>
      <c r="E371">
        <v>22400014</v>
      </c>
      <c r="F371" s="1">
        <v>45611</v>
      </c>
      <c r="G371" t="s">
        <v>474</v>
      </c>
      <c r="H371" t="s">
        <v>70</v>
      </c>
      <c r="I371">
        <v>48</v>
      </c>
      <c r="J371">
        <v>39</v>
      </c>
      <c r="K371">
        <v>89</v>
      </c>
      <c r="L371">
        <v>0.438</v>
      </c>
      <c r="M371">
        <v>19</v>
      </c>
      <c r="N371">
        <v>46</v>
      </c>
      <c r="O371">
        <v>0.41299999999999998</v>
      </c>
      <c r="P371">
        <v>25</v>
      </c>
      <c r="Q371">
        <v>28</v>
      </c>
      <c r="R371">
        <v>0.89300000000000002</v>
      </c>
      <c r="S371">
        <v>10</v>
      </c>
      <c r="T371">
        <v>27</v>
      </c>
      <c r="U371">
        <v>37</v>
      </c>
      <c r="V371">
        <v>27</v>
      </c>
      <c r="W371">
        <v>9</v>
      </c>
      <c r="X371">
        <v>8</v>
      </c>
      <c r="Y371">
        <v>2</v>
      </c>
      <c r="Z371">
        <v>6</v>
      </c>
      <c r="AA371">
        <v>22</v>
      </c>
      <c r="AB371">
        <v>21</v>
      </c>
      <c r="AC371">
        <v>122</v>
      </c>
      <c r="AD371">
        <v>-2</v>
      </c>
      <c r="AE371">
        <v>1</v>
      </c>
      <c r="AF371">
        <v>1231</v>
      </c>
      <c r="AG371">
        <v>1231</v>
      </c>
      <c r="AH371">
        <v>1231</v>
      </c>
      <c r="AI371">
        <v>121</v>
      </c>
      <c r="AJ371">
        <v>1609</v>
      </c>
      <c r="AK371">
        <v>1176</v>
      </c>
      <c r="AL371">
        <v>1728</v>
      </c>
      <c r="AM371">
        <v>182</v>
      </c>
      <c r="AN371">
        <v>249</v>
      </c>
      <c r="AO371">
        <v>613</v>
      </c>
      <c r="AP371">
        <v>183</v>
      </c>
      <c r="AQ371">
        <v>377</v>
      </c>
      <c r="AR371">
        <v>306</v>
      </c>
      <c r="AS371">
        <v>1308</v>
      </c>
      <c r="AT371">
        <v>2068</v>
      </c>
      <c r="AU371">
        <v>2073</v>
      </c>
      <c r="AV371">
        <v>1013</v>
      </c>
      <c r="AW371">
        <v>152</v>
      </c>
      <c r="AX371">
        <v>1073</v>
      </c>
      <c r="AY371">
        <v>2078</v>
      </c>
      <c r="AZ371">
        <v>1573</v>
      </c>
      <c r="BA371">
        <v>1887</v>
      </c>
      <c r="BB371">
        <v>575</v>
      </c>
      <c r="BC371">
        <v>609</v>
      </c>
      <c r="BD371">
        <v>1286</v>
      </c>
      <c r="BE371">
        <v>1</v>
      </c>
      <c r="BF371" t="s">
        <v>71</v>
      </c>
      <c r="BG371" t="s">
        <v>65</v>
      </c>
      <c r="BH371" t="s">
        <v>260</v>
      </c>
      <c r="BI371" s="4">
        <f xml:space="preserve"> _2025teamgamelogs[[#This Row],[FGA]] + (0.44 * _2025teamgamelogs[[#This Row],[FTA]]) + _2025teamgamelogs[[#This Row],[TOV]] - _2025teamgamelogs[[#This Row],[OREB]]</f>
        <v>100.32</v>
      </c>
      <c r="BJ371" s="3">
        <f>_2025teamgamelogs[[#This Row],[TOV]]/_2025teamgamelogs[[#This Row],[POSSESIONS]]</f>
        <v>8.9712918660287091E-2</v>
      </c>
      <c r="BK371" s="4">
        <f>_2025teamgamelogs[[#This Row],[PTS]]/_2025teamgamelogs[[#This Row],[POSSESIONS]]</f>
        <v>1.2161084529505584</v>
      </c>
      <c r="BL371" s="4">
        <f xml:space="preserve"> 100 * _2025teamgamelogs[[#This Row],[POINTS_PER_POSSESSION]]</f>
        <v>121.61084529505584</v>
      </c>
      <c r="BM371" s="4">
        <f xml:space="preserve"> _2025teamgamelogs[[#This Row],[POSSESIONS]] / (_2025teamgamelogs[[#This Row],[MIN]]/48)</f>
        <v>100.32</v>
      </c>
      <c r="BN371" s="3">
        <f>_2025teamgamelogs[[#This Row],[PTS]] / (2 * (_2025teamgamelogs[[#This Row],[FGA]] + 0.44 * _2025teamgamelogs[[#This Row],[FTA]]))</f>
        <v>0.60205290169759185</v>
      </c>
      <c r="BO371" s="4">
        <f>VLOOKUP(_2025teamgamelogs[[#This Row],[MONTH]], LEAGUE_AVERAGES!$A$2:$B$8, 2, FALSE)</f>
        <v>110.69176807777912</v>
      </c>
      <c r="BP371" s="5">
        <f>VLOOKUP(_2025teamgamelogs[[#This Row],[TEAM_NAME]], LEAGUE_AVERAGES!$A$14:$C$43, 2, FALSE)</f>
        <v>0.337609756097561</v>
      </c>
      <c r="BQ371" s="5">
        <f>VLOOKUP(_2025teamgamelogs[[#This Row],[TEAM_NAME]], LEAGUE_AVERAGES!$A$14:$C$43, 3, FALSE)</f>
        <v>0.34709756097560968</v>
      </c>
      <c r="BR371" s="5">
        <f>VLOOKUP(_2025teamgamelogs[[#This Row],[TEAM_NAME]], LEAGUE_AVERAGES!$F$14:$H$43, 2, FALSE)</f>
        <v>0.43748780487804872</v>
      </c>
      <c r="BS371" s="5">
        <f>VLOOKUP(_2025teamgamelogs[[#This Row],[TEAM_NAME]], LEAGUE_AVERAGES!$F$14:$H$43, 3, FALSE)</f>
        <v>0.43895121951219529</v>
      </c>
      <c r="BT371" s="5">
        <f>VLOOKUP(_2025teamgamelogs[[#This Row],[TEAM_NAME]], LEAGUE_AVERAGES!$K$14:$M$43, 2, FALSE)</f>
        <v>0.54767404365624284</v>
      </c>
      <c r="BU371" s="5">
        <f>VLOOKUP(_2025teamgamelogs[[#This Row],[TEAM_NAME]], LEAGUE_AVERAGES!$K$14:$M$43, 3, FALSE)</f>
        <v>0.5592142433904097</v>
      </c>
    </row>
    <row r="372" spans="1:73" x14ac:dyDescent="0.2">
      <c r="A372" t="s">
        <v>59</v>
      </c>
      <c r="B372">
        <v>1610612745</v>
      </c>
      <c r="C372" t="s">
        <v>104</v>
      </c>
      <c r="D372" t="s">
        <v>105</v>
      </c>
      <c r="E372">
        <v>22400016</v>
      </c>
      <c r="F372" s="1">
        <v>45611</v>
      </c>
      <c r="G372" t="s">
        <v>450</v>
      </c>
      <c r="H372" t="s">
        <v>63</v>
      </c>
      <c r="I372">
        <v>48</v>
      </c>
      <c r="J372">
        <v>46</v>
      </c>
      <c r="K372">
        <v>95</v>
      </c>
      <c r="L372">
        <v>0.48399999999999999</v>
      </c>
      <c r="M372">
        <v>19</v>
      </c>
      <c r="N372">
        <v>44</v>
      </c>
      <c r="O372">
        <v>0.432</v>
      </c>
      <c r="P372">
        <v>14</v>
      </c>
      <c r="Q372">
        <v>18</v>
      </c>
      <c r="R372">
        <v>0.77800000000000002</v>
      </c>
      <c r="S372">
        <v>9</v>
      </c>
      <c r="T372">
        <v>39</v>
      </c>
      <c r="U372">
        <v>48</v>
      </c>
      <c r="V372">
        <v>31</v>
      </c>
      <c r="W372">
        <v>12</v>
      </c>
      <c r="X372">
        <v>11</v>
      </c>
      <c r="Y372">
        <v>3</v>
      </c>
      <c r="Z372">
        <v>6</v>
      </c>
      <c r="AA372">
        <v>25</v>
      </c>
      <c r="AB372">
        <v>15</v>
      </c>
      <c r="AC372">
        <v>125</v>
      </c>
      <c r="AD372">
        <v>21</v>
      </c>
      <c r="AE372">
        <v>1</v>
      </c>
      <c r="AF372">
        <v>1</v>
      </c>
      <c r="AG372">
        <v>1</v>
      </c>
      <c r="AH372">
        <v>1</v>
      </c>
      <c r="AI372">
        <v>121</v>
      </c>
      <c r="AJ372">
        <v>437</v>
      </c>
      <c r="AK372">
        <v>477</v>
      </c>
      <c r="AL372">
        <v>917</v>
      </c>
      <c r="AM372">
        <v>182</v>
      </c>
      <c r="AN372">
        <v>384</v>
      </c>
      <c r="AO372">
        <v>449</v>
      </c>
      <c r="AP372">
        <v>1571</v>
      </c>
      <c r="AQ372">
        <v>1617</v>
      </c>
      <c r="AR372">
        <v>1292</v>
      </c>
      <c r="AS372">
        <v>1566</v>
      </c>
      <c r="AT372">
        <v>277</v>
      </c>
      <c r="AU372">
        <v>604</v>
      </c>
      <c r="AV372">
        <v>426</v>
      </c>
      <c r="AW372">
        <v>640</v>
      </c>
      <c r="AX372">
        <v>346</v>
      </c>
      <c r="AY372">
        <v>1712</v>
      </c>
      <c r="AZ372">
        <v>1573</v>
      </c>
      <c r="BA372">
        <v>2247</v>
      </c>
      <c r="BB372">
        <v>1892</v>
      </c>
      <c r="BC372">
        <v>437</v>
      </c>
      <c r="BD372">
        <v>211</v>
      </c>
      <c r="BE372">
        <v>1</v>
      </c>
      <c r="BF372" t="s">
        <v>64</v>
      </c>
      <c r="BG372" t="s">
        <v>65</v>
      </c>
      <c r="BH372" t="s">
        <v>260</v>
      </c>
      <c r="BI372" s="4">
        <f xml:space="preserve"> _2025teamgamelogs[[#This Row],[FGA]] + (0.44 * _2025teamgamelogs[[#This Row],[FTA]]) + _2025teamgamelogs[[#This Row],[TOV]] - _2025teamgamelogs[[#This Row],[OREB]]</f>
        <v>105.92</v>
      </c>
      <c r="BJ372" s="3">
        <f>_2025teamgamelogs[[#This Row],[TOV]]/_2025teamgamelogs[[#This Row],[POSSESIONS]]</f>
        <v>0.11329305135951662</v>
      </c>
      <c r="BK372" s="4">
        <f>_2025teamgamelogs[[#This Row],[PTS]]/_2025teamgamelogs[[#This Row],[POSSESIONS]]</f>
        <v>1.1801359516616314</v>
      </c>
      <c r="BL372" s="4">
        <f xml:space="preserve"> 100 * _2025teamgamelogs[[#This Row],[POINTS_PER_POSSESSION]]</f>
        <v>118.01359516616314</v>
      </c>
      <c r="BM372" s="4">
        <f xml:space="preserve"> _2025teamgamelogs[[#This Row],[POSSESIONS]] / (_2025teamgamelogs[[#This Row],[MIN]]/48)</f>
        <v>105.92</v>
      </c>
      <c r="BN372" s="3">
        <f>_2025teamgamelogs[[#This Row],[PTS]] / (2 * (_2025teamgamelogs[[#This Row],[FGA]] + 0.44 * _2025teamgamelogs[[#This Row],[FTA]]))</f>
        <v>0.60726778080062183</v>
      </c>
      <c r="BO372" s="4">
        <f>VLOOKUP(_2025teamgamelogs[[#This Row],[MONTH]], LEAGUE_AVERAGES!$A$2:$B$8, 2, FALSE)</f>
        <v>110.69176807777912</v>
      </c>
      <c r="BP372" s="5">
        <f>VLOOKUP(_2025teamgamelogs[[#This Row],[TEAM_NAME]], LEAGUE_AVERAGES!$A$14:$C$43, 2, FALSE)</f>
        <v>0.35034146341463424</v>
      </c>
      <c r="BQ372" s="5">
        <f>VLOOKUP(_2025teamgamelogs[[#This Row],[TEAM_NAME]], LEAGUE_AVERAGES!$A$14:$C$43, 3, FALSE)</f>
        <v>0.35473170731707321</v>
      </c>
      <c r="BR372" s="5">
        <f>VLOOKUP(_2025teamgamelogs[[#This Row],[TEAM_NAME]], LEAGUE_AVERAGES!$F$14:$H$43, 2, FALSE)</f>
        <v>0.45260975609756104</v>
      </c>
      <c r="BS372" s="5">
        <f>VLOOKUP(_2025teamgamelogs[[#This Row],[TEAM_NAME]], LEAGUE_AVERAGES!$F$14:$H$43, 3, FALSE)</f>
        <v>0.45763414634146338</v>
      </c>
      <c r="BT372" s="5">
        <f>VLOOKUP(_2025teamgamelogs[[#This Row],[TEAM_NAME]], LEAGUE_AVERAGES!$K$14:$M$43, 2, FALSE)</f>
        <v>0.55103752047014554</v>
      </c>
      <c r="BU372" s="5">
        <f>VLOOKUP(_2025teamgamelogs[[#This Row],[TEAM_NAME]], LEAGUE_AVERAGES!$K$14:$M$43, 3, FALSE)</f>
        <v>0.55544482411316332</v>
      </c>
    </row>
    <row r="373" spans="1:73" x14ac:dyDescent="0.2">
      <c r="A373" t="s">
        <v>59</v>
      </c>
      <c r="B373">
        <v>1610612747</v>
      </c>
      <c r="C373" t="s">
        <v>60</v>
      </c>
      <c r="D373" t="s">
        <v>61</v>
      </c>
      <c r="E373">
        <v>22400015</v>
      </c>
      <c r="F373" s="1">
        <v>45611</v>
      </c>
      <c r="G373" t="s">
        <v>475</v>
      </c>
      <c r="H373" t="s">
        <v>63</v>
      </c>
      <c r="I373">
        <v>48</v>
      </c>
      <c r="J373">
        <v>44</v>
      </c>
      <c r="K373">
        <v>88</v>
      </c>
      <c r="L373">
        <v>0.5</v>
      </c>
      <c r="M373">
        <v>14</v>
      </c>
      <c r="N373">
        <v>31</v>
      </c>
      <c r="O373">
        <v>0.45200000000000001</v>
      </c>
      <c r="P373">
        <v>18</v>
      </c>
      <c r="Q373">
        <v>23</v>
      </c>
      <c r="R373">
        <v>0.78300000000000003</v>
      </c>
      <c r="S373">
        <v>10</v>
      </c>
      <c r="T373">
        <v>31</v>
      </c>
      <c r="U373">
        <v>41</v>
      </c>
      <c r="V373">
        <v>27</v>
      </c>
      <c r="W373">
        <v>12</v>
      </c>
      <c r="X373">
        <v>10</v>
      </c>
      <c r="Y373">
        <v>3</v>
      </c>
      <c r="Z373">
        <v>5</v>
      </c>
      <c r="AA373">
        <v>11</v>
      </c>
      <c r="AB373">
        <v>19</v>
      </c>
      <c r="AC373">
        <v>120</v>
      </c>
      <c r="AD373">
        <v>5</v>
      </c>
      <c r="AE373">
        <v>1</v>
      </c>
      <c r="AF373">
        <v>1</v>
      </c>
      <c r="AG373">
        <v>1</v>
      </c>
      <c r="AH373">
        <v>1</v>
      </c>
      <c r="AI373">
        <v>121</v>
      </c>
      <c r="AJ373">
        <v>703</v>
      </c>
      <c r="AK373">
        <v>1314</v>
      </c>
      <c r="AL373">
        <v>663</v>
      </c>
      <c r="AM373">
        <v>934</v>
      </c>
      <c r="AN373">
        <v>1971</v>
      </c>
      <c r="AO373">
        <v>321</v>
      </c>
      <c r="AP373">
        <v>889</v>
      </c>
      <c r="AQ373">
        <v>899</v>
      </c>
      <c r="AR373">
        <v>1256</v>
      </c>
      <c r="AS373">
        <v>1308</v>
      </c>
      <c r="AT373">
        <v>1488</v>
      </c>
      <c r="AU373">
        <v>1563</v>
      </c>
      <c r="AV373">
        <v>1013</v>
      </c>
      <c r="AW373">
        <v>640</v>
      </c>
      <c r="AX373">
        <v>539</v>
      </c>
      <c r="AY373">
        <v>1712</v>
      </c>
      <c r="AZ373">
        <v>1188</v>
      </c>
      <c r="BA373">
        <v>52</v>
      </c>
      <c r="BB373">
        <v>971</v>
      </c>
      <c r="BC373">
        <v>735</v>
      </c>
      <c r="BD373">
        <v>922</v>
      </c>
      <c r="BE373">
        <v>1</v>
      </c>
      <c r="BF373" t="s">
        <v>71</v>
      </c>
      <c r="BG373" t="s">
        <v>65</v>
      </c>
      <c r="BH373" t="s">
        <v>260</v>
      </c>
      <c r="BI373" s="4">
        <f xml:space="preserve"> _2025teamgamelogs[[#This Row],[FGA]] + (0.44 * _2025teamgamelogs[[#This Row],[FTA]]) + _2025teamgamelogs[[#This Row],[TOV]] - _2025teamgamelogs[[#This Row],[OREB]]</f>
        <v>100.12</v>
      </c>
      <c r="BJ373" s="3">
        <f>_2025teamgamelogs[[#This Row],[TOV]]/_2025teamgamelogs[[#This Row],[POSSESIONS]]</f>
        <v>0.11985617259288853</v>
      </c>
      <c r="BK373" s="4">
        <f>_2025teamgamelogs[[#This Row],[PTS]]/_2025teamgamelogs[[#This Row],[POSSESIONS]]</f>
        <v>1.1985617259288852</v>
      </c>
      <c r="BL373" s="4">
        <f xml:space="preserve"> 100 * _2025teamgamelogs[[#This Row],[POINTS_PER_POSSESSION]]</f>
        <v>119.85617259288853</v>
      </c>
      <c r="BM373" s="4">
        <f xml:space="preserve"> _2025teamgamelogs[[#This Row],[POSSESIONS]] / (_2025teamgamelogs[[#This Row],[MIN]]/48)</f>
        <v>100.12</v>
      </c>
      <c r="BN373" s="3">
        <f>_2025teamgamelogs[[#This Row],[PTS]] / (2 * (_2025teamgamelogs[[#This Row],[FGA]] + 0.44 * _2025teamgamelogs[[#This Row],[FTA]]))</f>
        <v>0.61149612719119439</v>
      </c>
      <c r="BO373" s="4">
        <f>VLOOKUP(_2025teamgamelogs[[#This Row],[MONTH]], LEAGUE_AVERAGES!$A$2:$B$8, 2, FALSE)</f>
        <v>110.69176807777912</v>
      </c>
      <c r="BP373" s="5">
        <f>VLOOKUP(_2025teamgamelogs[[#This Row],[TEAM_NAME]], LEAGUE_AVERAGES!$A$14:$C$43, 2, FALSE)</f>
        <v>0.37419512195121946</v>
      </c>
      <c r="BQ373" s="5">
        <f>VLOOKUP(_2025teamgamelogs[[#This Row],[TEAM_NAME]], LEAGUE_AVERAGES!$A$14:$C$43, 3, FALSE)</f>
        <v>0.35536585365853657</v>
      </c>
      <c r="BR373" s="5">
        <f>VLOOKUP(_2025teamgamelogs[[#This Row],[TEAM_NAME]], LEAGUE_AVERAGES!$F$14:$H$43, 2, FALSE)</f>
        <v>0.48560975609756091</v>
      </c>
      <c r="BS373" s="5">
        <f>VLOOKUP(_2025teamgamelogs[[#This Row],[TEAM_NAME]], LEAGUE_AVERAGES!$F$14:$H$43, 3, FALSE)</f>
        <v>0.47373170731707315</v>
      </c>
      <c r="BT373" s="5">
        <f>VLOOKUP(_2025teamgamelogs[[#This Row],[TEAM_NAME]], LEAGUE_AVERAGES!$K$14:$M$43, 2, FALSE)</f>
        <v>0.60200661119778875</v>
      </c>
      <c r="BU373" s="5">
        <f>VLOOKUP(_2025teamgamelogs[[#This Row],[TEAM_NAME]], LEAGUE_AVERAGES!$K$14:$M$43, 3, FALSE)</f>
        <v>0.58416138772693449</v>
      </c>
    </row>
    <row r="374" spans="1:73" x14ac:dyDescent="0.2">
      <c r="A374" t="s">
        <v>59</v>
      </c>
      <c r="B374">
        <v>1610612761</v>
      </c>
      <c r="C374" t="s">
        <v>95</v>
      </c>
      <c r="D374" t="s">
        <v>96</v>
      </c>
      <c r="E374">
        <v>22400011</v>
      </c>
      <c r="F374" s="1">
        <v>45611</v>
      </c>
      <c r="G374" t="s">
        <v>476</v>
      </c>
      <c r="H374" t="s">
        <v>70</v>
      </c>
      <c r="I374">
        <v>48</v>
      </c>
      <c r="J374">
        <v>35</v>
      </c>
      <c r="K374">
        <v>97</v>
      </c>
      <c r="L374">
        <v>0.36099999999999999</v>
      </c>
      <c r="M374">
        <v>8</v>
      </c>
      <c r="N374">
        <v>31</v>
      </c>
      <c r="O374">
        <v>0.25800000000000001</v>
      </c>
      <c r="P374">
        <v>17</v>
      </c>
      <c r="Q374">
        <v>22</v>
      </c>
      <c r="R374">
        <v>0.77300000000000002</v>
      </c>
      <c r="S374">
        <v>17</v>
      </c>
      <c r="T374">
        <v>36</v>
      </c>
      <c r="U374">
        <v>53</v>
      </c>
      <c r="V374">
        <v>21</v>
      </c>
      <c r="W374">
        <v>15</v>
      </c>
      <c r="X374">
        <v>7</v>
      </c>
      <c r="Y374">
        <v>6</v>
      </c>
      <c r="Z374">
        <v>8</v>
      </c>
      <c r="AA374">
        <v>13</v>
      </c>
      <c r="AB374">
        <v>16</v>
      </c>
      <c r="AC374">
        <v>95</v>
      </c>
      <c r="AD374">
        <v>-4</v>
      </c>
      <c r="AE374">
        <v>1</v>
      </c>
      <c r="AF374">
        <v>1231</v>
      </c>
      <c r="AG374">
        <v>1231</v>
      </c>
      <c r="AH374">
        <v>1231</v>
      </c>
      <c r="AI374">
        <v>121</v>
      </c>
      <c r="AJ374">
        <v>2164</v>
      </c>
      <c r="AK374">
        <v>324</v>
      </c>
      <c r="AL374">
        <v>2402</v>
      </c>
      <c r="AM374">
        <v>2251</v>
      </c>
      <c r="AN374">
        <v>1971</v>
      </c>
      <c r="AO374">
        <v>2206</v>
      </c>
      <c r="AP374">
        <v>1052</v>
      </c>
      <c r="AQ374">
        <v>1008</v>
      </c>
      <c r="AR374">
        <v>1363</v>
      </c>
      <c r="AS374">
        <v>160</v>
      </c>
      <c r="AT374">
        <v>640</v>
      </c>
      <c r="AU374">
        <v>209</v>
      </c>
      <c r="AV374">
        <v>2031</v>
      </c>
      <c r="AW374">
        <v>1341</v>
      </c>
      <c r="AX374">
        <v>1360</v>
      </c>
      <c r="AY374">
        <v>560</v>
      </c>
      <c r="AZ374">
        <v>2116</v>
      </c>
      <c r="BA374">
        <v>148</v>
      </c>
      <c r="BB374">
        <v>1670</v>
      </c>
      <c r="BC374">
        <v>2285</v>
      </c>
      <c r="BD374">
        <v>1415</v>
      </c>
      <c r="BE374">
        <v>1</v>
      </c>
      <c r="BF374" t="s">
        <v>64</v>
      </c>
      <c r="BG374" t="s">
        <v>65</v>
      </c>
      <c r="BH374" t="s">
        <v>260</v>
      </c>
      <c r="BI374" s="4">
        <f xml:space="preserve"> _2025teamgamelogs[[#This Row],[FGA]] + (0.44 * _2025teamgamelogs[[#This Row],[FTA]]) + _2025teamgamelogs[[#This Row],[TOV]] - _2025teamgamelogs[[#This Row],[OREB]]</f>
        <v>104.68</v>
      </c>
      <c r="BJ374" s="3">
        <f>_2025teamgamelogs[[#This Row],[TOV]]/_2025teamgamelogs[[#This Row],[POSSESIONS]]</f>
        <v>0.14329384791746275</v>
      </c>
      <c r="BK374" s="4">
        <f>_2025teamgamelogs[[#This Row],[PTS]]/_2025teamgamelogs[[#This Row],[POSSESIONS]]</f>
        <v>0.90752770347726397</v>
      </c>
      <c r="BL374" s="4">
        <f xml:space="preserve"> 100 * _2025teamgamelogs[[#This Row],[POINTS_PER_POSSESSION]]</f>
        <v>90.752770347726397</v>
      </c>
      <c r="BM374" s="4">
        <f xml:space="preserve"> _2025teamgamelogs[[#This Row],[POSSESIONS]] / (_2025teamgamelogs[[#This Row],[MIN]]/48)</f>
        <v>104.68</v>
      </c>
      <c r="BN374" s="3">
        <f>_2025teamgamelogs[[#This Row],[PTS]] / (2 * (_2025teamgamelogs[[#This Row],[FGA]] + 0.44 * _2025teamgamelogs[[#This Row],[FTA]]))</f>
        <v>0.44525684289463813</v>
      </c>
      <c r="BO374" s="4">
        <f>VLOOKUP(_2025teamgamelogs[[#This Row],[MONTH]], LEAGUE_AVERAGES!$A$2:$B$8, 2, FALSE)</f>
        <v>110.69176807777912</v>
      </c>
      <c r="BP374" s="5">
        <f>VLOOKUP(_2025teamgamelogs[[#This Row],[TEAM_NAME]], LEAGUE_AVERAGES!$A$14:$C$43, 2, FALSE)</f>
        <v>0.35443902439024388</v>
      </c>
      <c r="BQ374" s="5">
        <f>VLOOKUP(_2025teamgamelogs[[#This Row],[TEAM_NAME]], LEAGUE_AVERAGES!$A$14:$C$43, 3, FALSE)</f>
        <v>0.34512195121951217</v>
      </c>
      <c r="BR374" s="5">
        <f>VLOOKUP(_2025teamgamelogs[[#This Row],[TEAM_NAME]], LEAGUE_AVERAGES!$F$14:$H$43, 2, FALSE)</f>
        <v>0.46104878048780484</v>
      </c>
      <c r="BS374" s="5">
        <f>VLOOKUP(_2025teamgamelogs[[#This Row],[TEAM_NAME]], LEAGUE_AVERAGES!$F$14:$H$43, 3, FALSE)</f>
        <v>0.45834146341463411</v>
      </c>
      <c r="BT374" s="5">
        <f>VLOOKUP(_2025teamgamelogs[[#This Row],[TEAM_NAME]], LEAGUE_AVERAGES!$K$14:$M$43, 2, FALSE)</f>
        <v>0.55942918094792793</v>
      </c>
      <c r="BU374" s="5">
        <f>VLOOKUP(_2025teamgamelogs[[#This Row],[TEAM_NAME]], LEAGUE_AVERAGES!$K$14:$M$43, 3, FALSE)</f>
        <v>0.54979583097447959</v>
      </c>
    </row>
    <row r="375" spans="1:73" x14ac:dyDescent="0.2">
      <c r="A375" t="s">
        <v>59</v>
      </c>
      <c r="B375">
        <v>1610612752</v>
      </c>
      <c r="C375" t="s">
        <v>67</v>
      </c>
      <c r="D375" t="s">
        <v>68</v>
      </c>
      <c r="E375">
        <v>22400014</v>
      </c>
      <c r="F375" s="1">
        <v>45611</v>
      </c>
      <c r="G375" t="s">
        <v>477</v>
      </c>
      <c r="H375" t="s">
        <v>63</v>
      </c>
      <c r="I375">
        <v>48</v>
      </c>
      <c r="J375">
        <v>44</v>
      </c>
      <c r="K375">
        <v>83</v>
      </c>
      <c r="L375">
        <v>0.53</v>
      </c>
      <c r="M375">
        <v>13</v>
      </c>
      <c r="N375">
        <v>38</v>
      </c>
      <c r="O375">
        <v>0.34200000000000003</v>
      </c>
      <c r="P375">
        <v>23</v>
      </c>
      <c r="Q375">
        <v>28</v>
      </c>
      <c r="R375">
        <v>0.82099999999999995</v>
      </c>
      <c r="S375">
        <v>8</v>
      </c>
      <c r="T375">
        <v>37</v>
      </c>
      <c r="U375">
        <v>45</v>
      </c>
      <c r="V375">
        <v>25</v>
      </c>
      <c r="W375">
        <v>13</v>
      </c>
      <c r="X375">
        <v>7</v>
      </c>
      <c r="Y375">
        <v>6</v>
      </c>
      <c r="Z375">
        <v>2</v>
      </c>
      <c r="AA375">
        <v>21</v>
      </c>
      <c r="AB375">
        <v>22</v>
      </c>
      <c r="AC375">
        <v>124</v>
      </c>
      <c r="AD375">
        <v>2</v>
      </c>
      <c r="AE375">
        <v>1</v>
      </c>
      <c r="AF375">
        <v>1</v>
      </c>
      <c r="AG375">
        <v>1</v>
      </c>
      <c r="AH375">
        <v>1</v>
      </c>
      <c r="AI375">
        <v>121</v>
      </c>
      <c r="AJ375">
        <v>703</v>
      </c>
      <c r="AK375">
        <v>1922</v>
      </c>
      <c r="AL375">
        <v>311</v>
      </c>
      <c r="AM375">
        <v>1171</v>
      </c>
      <c r="AN375">
        <v>1078</v>
      </c>
      <c r="AO375">
        <v>1411</v>
      </c>
      <c r="AP375">
        <v>314</v>
      </c>
      <c r="AQ375">
        <v>377</v>
      </c>
      <c r="AR375">
        <v>844</v>
      </c>
      <c r="AS375">
        <v>1800</v>
      </c>
      <c r="AT375">
        <v>489</v>
      </c>
      <c r="AU375">
        <v>976</v>
      </c>
      <c r="AV375">
        <v>1358</v>
      </c>
      <c r="AW375">
        <v>850</v>
      </c>
      <c r="AX375">
        <v>1360</v>
      </c>
      <c r="AY375">
        <v>560</v>
      </c>
      <c r="AZ375">
        <v>158</v>
      </c>
      <c r="BA375">
        <v>1694</v>
      </c>
      <c r="BB375">
        <v>416</v>
      </c>
      <c r="BC375">
        <v>497</v>
      </c>
      <c r="BD375">
        <v>1106</v>
      </c>
      <c r="BE375">
        <v>1</v>
      </c>
      <c r="BF375" t="s">
        <v>64</v>
      </c>
      <c r="BG375" t="s">
        <v>65</v>
      </c>
      <c r="BH375" t="s">
        <v>260</v>
      </c>
      <c r="BI375" s="4">
        <f xml:space="preserve"> _2025teamgamelogs[[#This Row],[FGA]] + (0.44 * _2025teamgamelogs[[#This Row],[FTA]]) + _2025teamgamelogs[[#This Row],[TOV]] - _2025teamgamelogs[[#This Row],[OREB]]</f>
        <v>100.32</v>
      </c>
      <c r="BJ375" s="3">
        <f>_2025teamgamelogs[[#This Row],[TOV]]/_2025teamgamelogs[[#This Row],[POSSESIONS]]</f>
        <v>0.12958532695374803</v>
      </c>
      <c r="BK375" s="4">
        <f>_2025teamgamelogs[[#This Row],[PTS]]/_2025teamgamelogs[[#This Row],[POSSESIONS]]</f>
        <v>1.2360446570972887</v>
      </c>
      <c r="BL375" s="4">
        <f xml:space="preserve"> 100 * _2025teamgamelogs[[#This Row],[POINTS_PER_POSSESSION]]</f>
        <v>123.60446570972887</v>
      </c>
      <c r="BM375" s="4">
        <f xml:space="preserve"> _2025teamgamelogs[[#This Row],[POSSESIONS]] / (_2025teamgamelogs[[#This Row],[MIN]]/48)</f>
        <v>100.32</v>
      </c>
      <c r="BN375" s="3">
        <f>_2025teamgamelogs[[#This Row],[PTS]] / (2 * (_2025teamgamelogs[[#This Row],[FGA]] + 0.44 * _2025teamgamelogs[[#This Row],[FTA]]))</f>
        <v>0.65044062106588341</v>
      </c>
      <c r="BO375" s="4">
        <f>VLOOKUP(_2025teamgamelogs[[#This Row],[MONTH]], LEAGUE_AVERAGES!$A$2:$B$8, 2, FALSE)</f>
        <v>110.69176807777912</v>
      </c>
      <c r="BP375" s="5">
        <f>VLOOKUP(_2025teamgamelogs[[#This Row],[TEAM_NAME]], LEAGUE_AVERAGES!$A$14:$C$43, 2, FALSE)</f>
        <v>0.370219512195122</v>
      </c>
      <c r="BQ375" s="5">
        <f>VLOOKUP(_2025teamgamelogs[[#This Row],[TEAM_NAME]], LEAGUE_AVERAGES!$A$14:$C$43, 3, FALSE)</f>
        <v>0.36224390243902438</v>
      </c>
      <c r="BR375" s="5">
        <f>VLOOKUP(_2025teamgamelogs[[#This Row],[TEAM_NAME]], LEAGUE_AVERAGES!$F$14:$H$43, 2, FALSE)</f>
        <v>0.49358536585365859</v>
      </c>
      <c r="BS375" s="5">
        <f>VLOOKUP(_2025teamgamelogs[[#This Row],[TEAM_NAME]], LEAGUE_AVERAGES!$F$14:$H$43, 3, FALSE)</f>
        <v>0.47975609756097559</v>
      </c>
      <c r="BT375" s="5">
        <f>VLOOKUP(_2025teamgamelogs[[#This Row],[TEAM_NAME]], LEAGUE_AVERAGES!$K$14:$M$43, 2, FALSE)</f>
        <v>0.59525043511857889</v>
      </c>
      <c r="BU375" s="5">
        <f>VLOOKUP(_2025teamgamelogs[[#This Row],[TEAM_NAME]], LEAGUE_AVERAGES!$K$14:$M$43, 3, FALSE)</f>
        <v>0.58413739951743537</v>
      </c>
    </row>
    <row r="376" spans="1:73" x14ac:dyDescent="0.2">
      <c r="A376" t="s">
        <v>59</v>
      </c>
      <c r="B376">
        <v>1610612743</v>
      </c>
      <c r="C376" t="s">
        <v>151</v>
      </c>
      <c r="D376" t="s">
        <v>152</v>
      </c>
      <c r="E376">
        <v>22400017</v>
      </c>
      <c r="F376" s="1">
        <v>45611</v>
      </c>
      <c r="G376" t="s">
        <v>478</v>
      </c>
      <c r="H376" t="s">
        <v>70</v>
      </c>
      <c r="I376">
        <v>48</v>
      </c>
      <c r="J376">
        <v>37</v>
      </c>
      <c r="K376">
        <v>87</v>
      </c>
      <c r="L376">
        <v>0.42499999999999999</v>
      </c>
      <c r="M376">
        <v>10</v>
      </c>
      <c r="N376">
        <v>37</v>
      </c>
      <c r="O376">
        <v>0.27</v>
      </c>
      <c r="P376">
        <v>10</v>
      </c>
      <c r="Q376">
        <v>11</v>
      </c>
      <c r="R376">
        <v>0.90900000000000003</v>
      </c>
      <c r="S376">
        <v>5</v>
      </c>
      <c r="T376">
        <v>33</v>
      </c>
      <c r="U376">
        <v>38</v>
      </c>
      <c r="V376">
        <v>26</v>
      </c>
      <c r="W376">
        <v>8</v>
      </c>
      <c r="X376">
        <v>10</v>
      </c>
      <c r="Y376">
        <v>1</v>
      </c>
      <c r="Z376">
        <v>5</v>
      </c>
      <c r="AA376">
        <v>16</v>
      </c>
      <c r="AB376">
        <v>13</v>
      </c>
      <c r="AC376">
        <v>94</v>
      </c>
      <c r="AD376">
        <v>-7</v>
      </c>
      <c r="AE376">
        <v>1</v>
      </c>
      <c r="AF376">
        <v>1231</v>
      </c>
      <c r="AG376">
        <v>1231</v>
      </c>
      <c r="AH376">
        <v>1231</v>
      </c>
      <c r="AI376">
        <v>121</v>
      </c>
      <c r="AJ376">
        <v>1946</v>
      </c>
      <c r="AK376">
        <v>1449</v>
      </c>
      <c r="AL376">
        <v>1907</v>
      </c>
      <c r="AM376">
        <v>1891</v>
      </c>
      <c r="AN376">
        <v>1227</v>
      </c>
      <c r="AO376">
        <v>2136</v>
      </c>
      <c r="AP376">
        <v>2148</v>
      </c>
      <c r="AQ376">
        <v>2344</v>
      </c>
      <c r="AR376">
        <v>208</v>
      </c>
      <c r="AS376">
        <v>2299</v>
      </c>
      <c r="AT376">
        <v>1131</v>
      </c>
      <c r="AU376">
        <v>1966</v>
      </c>
      <c r="AV376">
        <v>1195</v>
      </c>
      <c r="AW376">
        <v>78</v>
      </c>
      <c r="AX376">
        <v>539</v>
      </c>
      <c r="AY376">
        <v>2304</v>
      </c>
      <c r="AZ376">
        <v>1188</v>
      </c>
      <c r="BA376">
        <v>570</v>
      </c>
      <c r="BB376">
        <v>2202</v>
      </c>
      <c r="BC376">
        <v>2304</v>
      </c>
      <c r="BD376">
        <v>1608</v>
      </c>
      <c r="BE376">
        <v>1</v>
      </c>
      <c r="BF376" t="s">
        <v>71</v>
      </c>
      <c r="BG376" t="s">
        <v>65</v>
      </c>
      <c r="BH376" t="s">
        <v>260</v>
      </c>
      <c r="BI376" s="4">
        <f xml:space="preserve"> _2025teamgamelogs[[#This Row],[FGA]] + (0.44 * _2025teamgamelogs[[#This Row],[FTA]]) + _2025teamgamelogs[[#This Row],[TOV]] - _2025teamgamelogs[[#This Row],[OREB]]</f>
        <v>94.84</v>
      </c>
      <c r="BJ376" s="3">
        <f>_2025teamgamelogs[[#This Row],[TOV]]/_2025teamgamelogs[[#This Row],[POSSESIONS]]</f>
        <v>8.435259384226064E-2</v>
      </c>
      <c r="BK376" s="4">
        <f>_2025teamgamelogs[[#This Row],[PTS]]/_2025teamgamelogs[[#This Row],[POSSESIONS]]</f>
        <v>0.99114297764656256</v>
      </c>
      <c r="BL376" s="4">
        <f xml:space="preserve"> 100 * _2025teamgamelogs[[#This Row],[POINTS_PER_POSSESSION]]</f>
        <v>99.114297764656257</v>
      </c>
      <c r="BM376" s="4">
        <f xml:space="preserve"> _2025teamgamelogs[[#This Row],[POSSESIONS]] / (_2025teamgamelogs[[#This Row],[MIN]]/48)</f>
        <v>94.84</v>
      </c>
      <c r="BN376" s="3">
        <f>_2025teamgamelogs[[#This Row],[PTS]] / (2 * (_2025teamgamelogs[[#This Row],[FGA]] + 0.44 * _2025teamgamelogs[[#This Row],[FTA]]))</f>
        <v>0.51175958188153303</v>
      </c>
      <c r="BO376" s="4">
        <f>VLOOKUP(_2025teamgamelogs[[#This Row],[MONTH]], LEAGUE_AVERAGES!$A$2:$B$8, 2, FALSE)</f>
        <v>110.69176807777912</v>
      </c>
      <c r="BP376" s="5">
        <f>VLOOKUP(_2025teamgamelogs[[#This Row],[TEAM_NAME]], LEAGUE_AVERAGES!$A$14:$C$43, 2, FALSE)</f>
        <v>0.39036585365853654</v>
      </c>
      <c r="BQ376" s="5">
        <f>VLOOKUP(_2025teamgamelogs[[#This Row],[TEAM_NAME]], LEAGUE_AVERAGES!$A$14:$C$43, 3, FALSE)</f>
        <v>0.36282926829268303</v>
      </c>
      <c r="BR376" s="5">
        <f>VLOOKUP(_2025teamgamelogs[[#This Row],[TEAM_NAME]], LEAGUE_AVERAGES!$F$14:$H$43, 2, FALSE)</f>
        <v>0.50741463414634147</v>
      </c>
      <c r="BS376" s="5">
        <f>VLOOKUP(_2025teamgamelogs[[#This Row],[TEAM_NAME]], LEAGUE_AVERAGES!$F$14:$H$43, 3, FALSE)</f>
        <v>0.50717073170731708</v>
      </c>
      <c r="BT376" s="5">
        <f>VLOOKUP(_2025teamgamelogs[[#This Row],[TEAM_NAME]], LEAGUE_AVERAGES!$K$14:$M$43, 2, FALSE)</f>
        <v>0.61183675116028358</v>
      </c>
      <c r="BU376" s="5">
        <f>VLOOKUP(_2025teamgamelogs[[#This Row],[TEAM_NAME]], LEAGUE_AVERAGES!$K$14:$M$43, 3, FALSE)</f>
        <v>0.59871853787111373</v>
      </c>
    </row>
    <row r="377" spans="1:73" x14ac:dyDescent="0.2">
      <c r="A377" t="s">
        <v>59</v>
      </c>
      <c r="B377">
        <v>1610612760</v>
      </c>
      <c r="C377" t="s">
        <v>137</v>
      </c>
      <c r="D377" t="s">
        <v>138</v>
      </c>
      <c r="E377">
        <v>22400018</v>
      </c>
      <c r="F377" s="1">
        <v>45611</v>
      </c>
      <c r="G377" t="s">
        <v>479</v>
      </c>
      <c r="H377" t="s">
        <v>63</v>
      </c>
      <c r="I377">
        <v>48</v>
      </c>
      <c r="J377">
        <v>36</v>
      </c>
      <c r="K377">
        <v>91</v>
      </c>
      <c r="L377">
        <v>0.39600000000000002</v>
      </c>
      <c r="M377">
        <v>10</v>
      </c>
      <c r="N377">
        <v>40</v>
      </c>
      <c r="O377">
        <v>0.25</v>
      </c>
      <c r="P377">
        <v>17</v>
      </c>
      <c r="Q377">
        <v>18</v>
      </c>
      <c r="R377">
        <v>0.94399999999999995</v>
      </c>
      <c r="S377">
        <v>13</v>
      </c>
      <c r="T377">
        <v>40</v>
      </c>
      <c r="U377">
        <v>53</v>
      </c>
      <c r="V377">
        <v>21</v>
      </c>
      <c r="W377">
        <v>11</v>
      </c>
      <c r="X377">
        <v>6</v>
      </c>
      <c r="Y377">
        <v>11</v>
      </c>
      <c r="Z377">
        <v>4</v>
      </c>
      <c r="AA377">
        <v>26</v>
      </c>
      <c r="AB377">
        <v>20</v>
      </c>
      <c r="AC377">
        <v>99</v>
      </c>
      <c r="AD377">
        <v>16</v>
      </c>
      <c r="AE377">
        <v>1</v>
      </c>
      <c r="AF377">
        <v>1</v>
      </c>
      <c r="AG377">
        <v>1</v>
      </c>
      <c r="AH377">
        <v>1</v>
      </c>
      <c r="AI377">
        <v>121</v>
      </c>
      <c r="AJ377">
        <v>2070</v>
      </c>
      <c r="AK377">
        <v>899</v>
      </c>
      <c r="AL377">
        <v>2242</v>
      </c>
      <c r="AM377">
        <v>1891</v>
      </c>
      <c r="AN377">
        <v>795</v>
      </c>
      <c r="AO377">
        <v>2236</v>
      </c>
      <c r="AP377">
        <v>1052</v>
      </c>
      <c r="AQ377">
        <v>1617</v>
      </c>
      <c r="AR377">
        <v>91</v>
      </c>
      <c r="AS377">
        <v>652</v>
      </c>
      <c r="AT377">
        <v>210</v>
      </c>
      <c r="AU377">
        <v>209</v>
      </c>
      <c r="AV377">
        <v>2031</v>
      </c>
      <c r="AW377">
        <v>429</v>
      </c>
      <c r="AX377">
        <v>1702</v>
      </c>
      <c r="AY377">
        <v>32</v>
      </c>
      <c r="AZ377">
        <v>750</v>
      </c>
      <c r="BA377">
        <v>2319</v>
      </c>
      <c r="BB377">
        <v>767</v>
      </c>
      <c r="BC377">
        <v>2137</v>
      </c>
      <c r="BD377">
        <v>338</v>
      </c>
      <c r="BE377">
        <v>1</v>
      </c>
      <c r="BF377" t="s">
        <v>64</v>
      </c>
      <c r="BG377" t="s">
        <v>65</v>
      </c>
      <c r="BH377" t="s">
        <v>260</v>
      </c>
      <c r="BI377" s="4">
        <f xml:space="preserve"> _2025teamgamelogs[[#This Row],[FGA]] + (0.44 * _2025teamgamelogs[[#This Row],[FTA]]) + _2025teamgamelogs[[#This Row],[TOV]] - _2025teamgamelogs[[#This Row],[OREB]]</f>
        <v>96.92</v>
      </c>
      <c r="BJ377" s="3">
        <f>_2025teamgamelogs[[#This Row],[TOV]]/_2025teamgamelogs[[#This Row],[POSSESIONS]]</f>
        <v>0.11349566652909616</v>
      </c>
      <c r="BK377" s="4">
        <f>_2025teamgamelogs[[#This Row],[PTS]]/_2025teamgamelogs[[#This Row],[POSSESIONS]]</f>
        <v>1.0214609987618655</v>
      </c>
      <c r="BL377" s="4">
        <f xml:space="preserve"> 100 * _2025teamgamelogs[[#This Row],[POINTS_PER_POSSESSION]]</f>
        <v>102.14609987618655</v>
      </c>
      <c r="BM377" s="4">
        <f xml:space="preserve"> _2025teamgamelogs[[#This Row],[POSSESIONS]] / (_2025teamgamelogs[[#This Row],[MIN]]/48)</f>
        <v>96.92</v>
      </c>
      <c r="BN377" s="3">
        <f>_2025teamgamelogs[[#This Row],[PTS]] / (2 * (_2025teamgamelogs[[#This Row],[FGA]] + 0.44 * _2025teamgamelogs[[#This Row],[FTA]]))</f>
        <v>0.50040436716538617</v>
      </c>
      <c r="BO377" s="4">
        <f>VLOOKUP(_2025teamgamelogs[[#This Row],[MONTH]], LEAGUE_AVERAGES!$A$2:$B$8, 2, FALSE)</f>
        <v>110.69176807777912</v>
      </c>
      <c r="BP377" s="5">
        <f>VLOOKUP(_2025teamgamelogs[[#This Row],[TEAM_NAME]], LEAGUE_AVERAGES!$A$14:$C$43, 2, FALSE)</f>
        <v>0.38229268292682927</v>
      </c>
      <c r="BQ377" s="5">
        <f>VLOOKUP(_2025teamgamelogs[[#This Row],[TEAM_NAME]], LEAGUE_AVERAGES!$A$14:$C$43, 3, FALSE)</f>
        <v>0.36500000000000005</v>
      </c>
      <c r="BR377" s="5">
        <f>VLOOKUP(_2025teamgamelogs[[#This Row],[TEAM_NAME]], LEAGUE_AVERAGES!$F$14:$H$43, 2, FALSE)</f>
        <v>0.48607317073170736</v>
      </c>
      <c r="BS377" s="5">
        <f>VLOOKUP(_2025teamgamelogs[[#This Row],[TEAM_NAME]], LEAGUE_AVERAGES!$F$14:$H$43, 3, FALSE)</f>
        <v>0.4780731707317073</v>
      </c>
      <c r="BT377" s="5">
        <f>VLOOKUP(_2025teamgamelogs[[#This Row],[TEAM_NAME]], LEAGUE_AVERAGES!$K$14:$M$43, 2, FALSE)</f>
        <v>0.59971838422440138</v>
      </c>
      <c r="BU377" s="5">
        <f>VLOOKUP(_2025teamgamelogs[[#This Row],[TEAM_NAME]], LEAGUE_AVERAGES!$K$14:$M$43, 3, FALSE)</f>
        <v>0.58679992881439635</v>
      </c>
    </row>
    <row r="378" spans="1:73" x14ac:dyDescent="0.2">
      <c r="A378" t="s">
        <v>59</v>
      </c>
      <c r="B378">
        <v>1610612766</v>
      </c>
      <c r="C378" t="s">
        <v>122</v>
      </c>
      <c r="D378" t="s">
        <v>123</v>
      </c>
      <c r="E378">
        <v>22400229</v>
      </c>
      <c r="F378" s="1">
        <v>45612</v>
      </c>
      <c r="G378" t="s">
        <v>480</v>
      </c>
      <c r="H378" t="s">
        <v>63</v>
      </c>
      <c r="I378">
        <v>48</v>
      </c>
      <c r="J378">
        <v>41</v>
      </c>
      <c r="K378">
        <v>93</v>
      </c>
      <c r="L378">
        <v>0.441</v>
      </c>
      <c r="M378">
        <v>15</v>
      </c>
      <c r="N378">
        <v>42</v>
      </c>
      <c r="O378">
        <v>0.35699999999999998</v>
      </c>
      <c r="P378">
        <v>18</v>
      </c>
      <c r="Q378">
        <v>21</v>
      </c>
      <c r="R378">
        <v>0.85699999999999998</v>
      </c>
      <c r="S378">
        <v>16</v>
      </c>
      <c r="T378">
        <v>37</v>
      </c>
      <c r="U378">
        <v>53</v>
      </c>
      <c r="V378">
        <v>25</v>
      </c>
      <c r="W378">
        <v>10</v>
      </c>
      <c r="X378">
        <v>7</v>
      </c>
      <c r="Y378">
        <v>4</v>
      </c>
      <c r="Z378">
        <v>6</v>
      </c>
      <c r="AA378">
        <v>16</v>
      </c>
      <c r="AB378">
        <v>18</v>
      </c>
      <c r="AC378">
        <v>115</v>
      </c>
      <c r="AD378">
        <v>1</v>
      </c>
      <c r="AE378">
        <v>1</v>
      </c>
      <c r="AF378">
        <v>1</v>
      </c>
      <c r="AG378">
        <v>1</v>
      </c>
      <c r="AH378">
        <v>1</v>
      </c>
      <c r="AI378">
        <v>121</v>
      </c>
      <c r="AJ378">
        <v>1234</v>
      </c>
      <c r="AK378">
        <v>664</v>
      </c>
      <c r="AL378">
        <v>1690</v>
      </c>
      <c r="AM378">
        <v>733</v>
      </c>
      <c r="AN378">
        <v>568</v>
      </c>
      <c r="AO378">
        <v>1231</v>
      </c>
      <c r="AP378">
        <v>889</v>
      </c>
      <c r="AQ378">
        <v>1164</v>
      </c>
      <c r="AR378">
        <v>515</v>
      </c>
      <c r="AS378">
        <v>234</v>
      </c>
      <c r="AT378">
        <v>489</v>
      </c>
      <c r="AU378">
        <v>209</v>
      </c>
      <c r="AV378">
        <v>1358</v>
      </c>
      <c r="AW378">
        <v>264</v>
      </c>
      <c r="AX378">
        <v>1360</v>
      </c>
      <c r="AY378">
        <v>1274</v>
      </c>
      <c r="AZ378">
        <v>1573</v>
      </c>
      <c r="BA378">
        <v>570</v>
      </c>
      <c r="BB378">
        <v>1204</v>
      </c>
      <c r="BC378">
        <v>1095</v>
      </c>
      <c r="BD378">
        <v>1176</v>
      </c>
      <c r="BE378">
        <v>1</v>
      </c>
      <c r="BF378" t="s">
        <v>64</v>
      </c>
      <c r="BG378" t="s">
        <v>65</v>
      </c>
      <c r="BH378" t="s">
        <v>260</v>
      </c>
      <c r="BI378" s="4">
        <f xml:space="preserve"> _2025teamgamelogs[[#This Row],[FGA]] + (0.44 * _2025teamgamelogs[[#This Row],[FTA]]) + _2025teamgamelogs[[#This Row],[TOV]] - _2025teamgamelogs[[#This Row],[OREB]]</f>
        <v>96.24</v>
      </c>
      <c r="BJ378" s="3">
        <f>_2025teamgamelogs[[#This Row],[TOV]]/_2025teamgamelogs[[#This Row],[POSSESIONS]]</f>
        <v>0.10390689941812137</v>
      </c>
      <c r="BK378" s="4">
        <f>_2025teamgamelogs[[#This Row],[PTS]]/_2025teamgamelogs[[#This Row],[POSSESIONS]]</f>
        <v>1.1949293433083958</v>
      </c>
      <c r="BL378" s="4">
        <f xml:space="preserve"> 100 * _2025teamgamelogs[[#This Row],[POINTS_PER_POSSESSION]]</f>
        <v>119.49293433083959</v>
      </c>
      <c r="BM378" s="4">
        <f xml:space="preserve"> _2025teamgamelogs[[#This Row],[POSSESIONS]] / (_2025teamgamelogs[[#This Row],[MIN]]/48)</f>
        <v>96.24</v>
      </c>
      <c r="BN378" s="3">
        <f>_2025teamgamelogs[[#This Row],[PTS]] / (2 * (_2025teamgamelogs[[#This Row],[FGA]] + 0.44 * _2025teamgamelogs[[#This Row],[FTA]]))</f>
        <v>0.56240219092331767</v>
      </c>
      <c r="BO378" s="4">
        <f>VLOOKUP(_2025teamgamelogs[[#This Row],[MONTH]], LEAGUE_AVERAGES!$A$2:$B$8, 2, FALSE)</f>
        <v>110.69176807777912</v>
      </c>
      <c r="BP378" s="5">
        <f>VLOOKUP(_2025teamgamelogs[[#This Row],[TEAM_NAME]], LEAGUE_AVERAGES!$A$14:$C$43, 2, FALSE)</f>
        <v>0.33860975609756089</v>
      </c>
      <c r="BQ378" s="5">
        <f>VLOOKUP(_2025teamgamelogs[[#This Row],[TEAM_NAME]], LEAGUE_AVERAGES!$A$14:$C$43, 3, FALSE)</f>
        <v>0.33580487804878045</v>
      </c>
      <c r="BR378" s="5">
        <f>VLOOKUP(_2025teamgamelogs[[#This Row],[TEAM_NAME]], LEAGUE_AVERAGES!$F$14:$H$43, 2, FALSE)</f>
        <v>0.43492682926829268</v>
      </c>
      <c r="BS378" s="5">
        <f>VLOOKUP(_2025teamgamelogs[[#This Row],[TEAM_NAME]], LEAGUE_AVERAGES!$F$14:$H$43, 3, FALSE)</f>
        <v>0.42697560975609755</v>
      </c>
      <c r="BT378" s="5">
        <f>VLOOKUP(_2025teamgamelogs[[#This Row],[TEAM_NAME]], LEAGUE_AVERAGES!$K$14:$M$43, 2, FALSE)</f>
        <v>0.5424635833805308</v>
      </c>
      <c r="BU378" s="5">
        <f>VLOOKUP(_2025teamgamelogs[[#This Row],[TEAM_NAME]], LEAGUE_AVERAGES!$K$14:$M$43, 3, FALSE)</f>
        <v>0.53419164265445196</v>
      </c>
    </row>
    <row r="379" spans="1:73" x14ac:dyDescent="0.2">
      <c r="A379" t="s">
        <v>59</v>
      </c>
      <c r="B379">
        <v>1610612738</v>
      </c>
      <c r="C379" t="s">
        <v>74</v>
      </c>
      <c r="D379" t="s">
        <v>75</v>
      </c>
      <c r="E379">
        <v>22400230</v>
      </c>
      <c r="F379" s="1">
        <v>45612</v>
      </c>
      <c r="G379" t="s">
        <v>481</v>
      </c>
      <c r="H379" t="s">
        <v>63</v>
      </c>
      <c r="I379">
        <v>53</v>
      </c>
      <c r="J379">
        <v>44</v>
      </c>
      <c r="K379">
        <v>99</v>
      </c>
      <c r="L379">
        <v>0.44400000000000001</v>
      </c>
      <c r="M379">
        <v>21</v>
      </c>
      <c r="N379">
        <v>61</v>
      </c>
      <c r="O379">
        <v>0.34399999999999997</v>
      </c>
      <c r="P379">
        <v>17</v>
      </c>
      <c r="Q379">
        <v>19</v>
      </c>
      <c r="R379">
        <v>0.89500000000000002</v>
      </c>
      <c r="S379">
        <v>14</v>
      </c>
      <c r="T379">
        <v>28</v>
      </c>
      <c r="U379">
        <v>42</v>
      </c>
      <c r="V379">
        <v>30</v>
      </c>
      <c r="W379">
        <v>9</v>
      </c>
      <c r="X379">
        <v>2</v>
      </c>
      <c r="Y379">
        <v>6</v>
      </c>
      <c r="Z379">
        <v>2</v>
      </c>
      <c r="AA379">
        <v>20</v>
      </c>
      <c r="AB379">
        <v>19</v>
      </c>
      <c r="AC379">
        <v>126</v>
      </c>
      <c r="AD379">
        <v>3</v>
      </c>
      <c r="AE379">
        <v>1</v>
      </c>
      <c r="AF379">
        <v>1</v>
      </c>
      <c r="AG379">
        <v>1</v>
      </c>
      <c r="AH379">
        <v>1</v>
      </c>
      <c r="AI379">
        <v>9</v>
      </c>
      <c r="AJ379">
        <v>703</v>
      </c>
      <c r="AK379">
        <v>206</v>
      </c>
      <c r="AL379">
        <v>1631</v>
      </c>
      <c r="AM379">
        <v>74</v>
      </c>
      <c r="AN379">
        <v>4</v>
      </c>
      <c r="AO379">
        <v>1373</v>
      </c>
      <c r="AP379">
        <v>1052</v>
      </c>
      <c r="AQ379">
        <v>1458</v>
      </c>
      <c r="AR379">
        <v>284</v>
      </c>
      <c r="AS379">
        <v>466</v>
      </c>
      <c r="AT379">
        <v>1951</v>
      </c>
      <c r="AU379">
        <v>1443</v>
      </c>
      <c r="AV379">
        <v>541</v>
      </c>
      <c r="AW379">
        <v>152</v>
      </c>
      <c r="AX379">
        <v>2421</v>
      </c>
      <c r="AY379">
        <v>560</v>
      </c>
      <c r="AZ379">
        <v>158</v>
      </c>
      <c r="BA379">
        <v>1491</v>
      </c>
      <c r="BB379">
        <v>971</v>
      </c>
      <c r="BC379">
        <v>389</v>
      </c>
      <c r="BD379">
        <v>1047</v>
      </c>
      <c r="BE379">
        <v>1</v>
      </c>
      <c r="BF379" t="s">
        <v>64</v>
      </c>
      <c r="BG379" t="s">
        <v>65</v>
      </c>
      <c r="BH379" t="s">
        <v>260</v>
      </c>
      <c r="BI379" s="4">
        <f xml:space="preserve"> _2025teamgamelogs[[#This Row],[FGA]] + (0.44 * _2025teamgamelogs[[#This Row],[FTA]]) + _2025teamgamelogs[[#This Row],[TOV]] - _2025teamgamelogs[[#This Row],[OREB]]</f>
        <v>102.36</v>
      </c>
      <c r="BJ379" s="3">
        <f>_2025teamgamelogs[[#This Row],[TOV]]/_2025teamgamelogs[[#This Row],[POSSESIONS]]</f>
        <v>8.7924970691676443E-2</v>
      </c>
      <c r="BK379" s="4">
        <f>_2025teamgamelogs[[#This Row],[PTS]]/_2025teamgamelogs[[#This Row],[POSSESIONS]]</f>
        <v>1.2309495896834701</v>
      </c>
      <c r="BL379" s="4">
        <f xml:space="preserve"> 100 * _2025teamgamelogs[[#This Row],[POINTS_PER_POSSESSION]]</f>
        <v>123.09495896834702</v>
      </c>
      <c r="BM379" s="4">
        <f xml:space="preserve"> _2025teamgamelogs[[#This Row],[POSSESIONS]] / (_2025teamgamelogs[[#This Row],[MIN]]/48)</f>
        <v>92.703396226415094</v>
      </c>
      <c r="BN379" s="3">
        <f>_2025teamgamelogs[[#This Row],[PTS]] / (2 * (_2025teamgamelogs[[#This Row],[FGA]] + 0.44 * _2025teamgamelogs[[#This Row],[FTA]]))</f>
        <v>0.58681073025335317</v>
      </c>
      <c r="BO379" s="4">
        <f>VLOOKUP(_2025teamgamelogs[[#This Row],[MONTH]], LEAGUE_AVERAGES!$A$2:$B$8, 2, FALSE)</f>
        <v>110.69176807777912</v>
      </c>
      <c r="BP379" s="5">
        <f>VLOOKUP(_2025teamgamelogs[[#This Row],[TEAM_NAME]], LEAGUE_AVERAGES!$A$14:$C$43, 2, FALSE)</f>
        <v>0.3739024390243903</v>
      </c>
      <c r="BQ379" s="5">
        <f>VLOOKUP(_2025teamgamelogs[[#This Row],[TEAM_NAME]], LEAGUE_AVERAGES!$A$14:$C$43, 3, FALSE)</f>
        <v>0.36424390243902455</v>
      </c>
      <c r="BR379" s="5">
        <f>VLOOKUP(_2025teamgamelogs[[#This Row],[TEAM_NAME]], LEAGUE_AVERAGES!$F$14:$H$43, 2, FALSE)</f>
        <v>0.46717073170731704</v>
      </c>
      <c r="BS379" s="5">
        <f>VLOOKUP(_2025teamgamelogs[[#This Row],[TEAM_NAME]], LEAGUE_AVERAGES!$F$14:$H$43, 3, FALSE)</f>
        <v>0.45907317073170728</v>
      </c>
      <c r="BT379" s="5">
        <f>VLOOKUP(_2025teamgamelogs[[#This Row],[TEAM_NAME]], LEAGUE_AVERAGES!$K$14:$M$43, 2, FALSE)</f>
        <v>0.59645910798675039</v>
      </c>
      <c r="BU379" s="5">
        <f>VLOOKUP(_2025teamgamelogs[[#This Row],[TEAM_NAME]], LEAGUE_AVERAGES!$K$14:$M$43, 3, FALSE)</f>
        <v>0.58679053151616523</v>
      </c>
    </row>
    <row r="380" spans="1:73" x14ac:dyDescent="0.2">
      <c r="A380" t="s">
        <v>59</v>
      </c>
      <c r="B380">
        <v>1610612761</v>
      </c>
      <c r="C380" t="s">
        <v>95</v>
      </c>
      <c r="D380" t="s">
        <v>96</v>
      </c>
      <c r="E380">
        <v>22400230</v>
      </c>
      <c r="F380" s="1">
        <v>45612</v>
      </c>
      <c r="G380" t="s">
        <v>482</v>
      </c>
      <c r="H380" t="s">
        <v>70</v>
      </c>
      <c r="I380">
        <v>53</v>
      </c>
      <c r="J380">
        <v>50</v>
      </c>
      <c r="K380">
        <v>98</v>
      </c>
      <c r="L380">
        <v>0.51</v>
      </c>
      <c r="M380">
        <v>9</v>
      </c>
      <c r="N380">
        <v>23</v>
      </c>
      <c r="O380">
        <v>0.39100000000000001</v>
      </c>
      <c r="P380">
        <v>14</v>
      </c>
      <c r="Q380">
        <v>21</v>
      </c>
      <c r="R380">
        <v>0.66700000000000004</v>
      </c>
      <c r="S380">
        <v>15</v>
      </c>
      <c r="T380">
        <v>31</v>
      </c>
      <c r="U380">
        <v>46</v>
      </c>
      <c r="V380">
        <v>35</v>
      </c>
      <c r="W380">
        <v>9</v>
      </c>
      <c r="X380">
        <v>3</v>
      </c>
      <c r="Y380">
        <v>2</v>
      </c>
      <c r="Z380">
        <v>6</v>
      </c>
      <c r="AA380">
        <v>19</v>
      </c>
      <c r="AB380">
        <v>20</v>
      </c>
      <c r="AC380">
        <v>123</v>
      </c>
      <c r="AD380">
        <v>-3</v>
      </c>
      <c r="AE380">
        <v>1</v>
      </c>
      <c r="AF380">
        <v>1231</v>
      </c>
      <c r="AG380">
        <v>1231</v>
      </c>
      <c r="AH380">
        <v>1231</v>
      </c>
      <c r="AI380">
        <v>9</v>
      </c>
      <c r="AJ380">
        <v>131</v>
      </c>
      <c r="AK380">
        <v>251</v>
      </c>
      <c r="AL380">
        <v>568</v>
      </c>
      <c r="AM380">
        <v>2097</v>
      </c>
      <c r="AN380">
        <v>2421</v>
      </c>
      <c r="AO380">
        <v>836</v>
      </c>
      <c r="AP380">
        <v>1571</v>
      </c>
      <c r="AQ380">
        <v>1164</v>
      </c>
      <c r="AR380">
        <v>2105</v>
      </c>
      <c r="AS380">
        <v>332</v>
      </c>
      <c r="AT380">
        <v>1488</v>
      </c>
      <c r="AU380">
        <v>835</v>
      </c>
      <c r="AV380">
        <v>132</v>
      </c>
      <c r="AW380">
        <v>152</v>
      </c>
      <c r="AX380">
        <v>2344</v>
      </c>
      <c r="AY380">
        <v>2078</v>
      </c>
      <c r="AZ380">
        <v>1573</v>
      </c>
      <c r="BA380">
        <v>1258</v>
      </c>
      <c r="BB380">
        <v>767</v>
      </c>
      <c r="BC380">
        <v>549</v>
      </c>
      <c r="BD380">
        <v>1356</v>
      </c>
      <c r="BE380">
        <v>1</v>
      </c>
      <c r="BF380" t="s">
        <v>71</v>
      </c>
      <c r="BG380" t="s">
        <v>65</v>
      </c>
      <c r="BH380" t="s">
        <v>260</v>
      </c>
      <c r="BI380" s="4">
        <f xml:space="preserve"> _2025teamgamelogs[[#This Row],[FGA]] + (0.44 * _2025teamgamelogs[[#This Row],[FTA]]) + _2025teamgamelogs[[#This Row],[TOV]] - _2025teamgamelogs[[#This Row],[OREB]]</f>
        <v>101.24</v>
      </c>
      <c r="BJ380" s="3">
        <f>_2025teamgamelogs[[#This Row],[TOV]]/_2025teamgamelogs[[#This Row],[POSSESIONS]]</f>
        <v>8.8897668905570923E-2</v>
      </c>
      <c r="BK380" s="4">
        <f>_2025teamgamelogs[[#This Row],[PTS]]/_2025teamgamelogs[[#This Row],[POSSESIONS]]</f>
        <v>1.214934808376136</v>
      </c>
      <c r="BL380" s="4">
        <f xml:space="preserve"> 100 * _2025teamgamelogs[[#This Row],[POINTS_PER_POSSESSION]]</f>
        <v>121.4934808376136</v>
      </c>
      <c r="BM380" s="4">
        <f xml:space="preserve"> _2025teamgamelogs[[#This Row],[POSSESIONS]] / (_2025teamgamelogs[[#This Row],[MIN]]/48)</f>
        <v>91.689056603773579</v>
      </c>
      <c r="BN380" s="3">
        <f>_2025teamgamelogs[[#This Row],[PTS]] / (2 * (_2025teamgamelogs[[#This Row],[FGA]] + 0.44 * _2025teamgamelogs[[#This Row],[FTA]]))</f>
        <v>0.57348004475941816</v>
      </c>
      <c r="BO380" s="4">
        <f>VLOOKUP(_2025teamgamelogs[[#This Row],[MONTH]], LEAGUE_AVERAGES!$A$2:$B$8, 2, FALSE)</f>
        <v>110.69176807777912</v>
      </c>
      <c r="BP380" s="5">
        <f>VLOOKUP(_2025teamgamelogs[[#This Row],[TEAM_NAME]], LEAGUE_AVERAGES!$A$14:$C$43, 2, FALSE)</f>
        <v>0.35443902439024388</v>
      </c>
      <c r="BQ380" s="5">
        <f>VLOOKUP(_2025teamgamelogs[[#This Row],[TEAM_NAME]], LEAGUE_AVERAGES!$A$14:$C$43, 3, FALSE)</f>
        <v>0.34512195121951217</v>
      </c>
      <c r="BR380" s="5">
        <f>VLOOKUP(_2025teamgamelogs[[#This Row],[TEAM_NAME]], LEAGUE_AVERAGES!$F$14:$H$43, 2, FALSE)</f>
        <v>0.46104878048780484</v>
      </c>
      <c r="BS380" s="5">
        <f>VLOOKUP(_2025teamgamelogs[[#This Row],[TEAM_NAME]], LEAGUE_AVERAGES!$F$14:$H$43, 3, FALSE)</f>
        <v>0.45834146341463411</v>
      </c>
      <c r="BT380" s="5">
        <f>VLOOKUP(_2025teamgamelogs[[#This Row],[TEAM_NAME]], LEAGUE_AVERAGES!$K$14:$M$43, 2, FALSE)</f>
        <v>0.55942918094792793</v>
      </c>
      <c r="BU380" s="5">
        <f>VLOOKUP(_2025teamgamelogs[[#This Row],[TEAM_NAME]], LEAGUE_AVERAGES!$K$14:$M$43, 3, FALSE)</f>
        <v>0.54979583097447959</v>
      </c>
    </row>
    <row r="381" spans="1:73" x14ac:dyDescent="0.2">
      <c r="A381" t="s">
        <v>59</v>
      </c>
      <c r="B381">
        <v>1610612747</v>
      </c>
      <c r="C381" t="s">
        <v>60</v>
      </c>
      <c r="D381" t="s">
        <v>61</v>
      </c>
      <c r="E381">
        <v>22400231</v>
      </c>
      <c r="F381" s="1">
        <v>45612</v>
      </c>
      <c r="G381" t="s">
        <v>483</v>
      </c>
      <c r="H381" t="s">
        <v>63</v>
      </c>
      <c r="I381">
        <v>48</v>
      </c>
      <c r="J381">
        <v>39</v>
      </c>
      <c r="K381">
        <v>89</v>
      </c>
      <c r="L381">
        <v>0.438</v>
      </c>
      <c r="M381">
        <v>12</v>
      </c>
      <c r="N381">
        <v>40</v>
      </c>
      <c r="O381">
        <v>0.3</v>
      </c>
      <c r="P381">
        <v>14</v>
      </c>
      <c r="Q381">
        <v>18</v>
      </c>
      <c r="R381">
        <v>0.77800000000000002</v>
      </c>
      <c r="S381">
        <v>17</v>
      </c>
      <c r="T381">
        <v>26</v>
      </c>
      <c r="U381">
        <v>43</v>
      </c>
      <c r="V381">
        <v>24</v>
      </c>
      <c r="W381">
        <v>11</v>
      </c>
      <c r="X381">
        <v>10</v>
      </c>
      <c r="Y381">
        <v>3</v>
      </c>
      <c r="Z381">
        <v>4</v>
      </c>
      <c r="AA381">
        <v>14</v>
      </c>
      <c r="AB381">
        <v>19</v>
      </c>
      <c r="AC381">
        <v>104</v>
      </c>
      <c r="AD381">
        <v>5</v>
      </c>
      <c r="AE381">
        <v>1</v>
      </c>
      <c r="AF381">
        <v>1</v>
      </c>
      <c r="AG381">
        <v>1</v>
      </c>
      <c r="AH381">
        <v>1</v>
      </c>
      <c r="AI381">
        <v>121</v>
      </c>
      <c r="AJ381">
        <v>1609</v>
      </c>
      <c r="AK381">
        <v>1176</v>
      </c>
      <c r="AL381">
        <v>1728</v>
      </c>
      <c r="AM381">
        <v>1413</v>
      </c>
      <c r="AN381">
        <v>795</v>
      </c>
      <c r="AO381">
        <v>1895</v>
      </c>
      <c r="AP381">
        <v>1571</v>
      </c>
      <c r="AQ381">
        <v>1617</v>
      </c>
      <c r="AR381">
        <v>1292</v>
      </c>
      <c r="AS381">
        <v>160</v>
      </c>
      <c r="AT381">
        <v>2171</v>
      </c>
      <c r="AU381">
        <v>1282</v>
      </c>
      <c r="AV381">
        <v>1570</v>
      </c>
      <c r="AW381">
        <v>429</v>
      </c>
      <c r="AX381">
        <v>539</v>
      </c>
      <c r="AY381">
        <v>1712</v>
      </c>
      <c r="AZ381">
        <v>750</v>
      </c>
      <c r="BA381">
        <v>260</v>
      </c>
      <c r="BB381">
        <v>971</v>
      </c>
      <c r="BC381">
        <v>1870</v>
      </c>
      <c r="BD381">
        <v>922</v>
      </c>
      <c r="BE381">
        <v>1</v>
      </c>
      <c r="BF381" t="s">
        <v>71</v>
      </c>
      <c r="BG381" t="s">
        <v>65</v>
      </c>
      <c r="BH381" t="s">
        <v>260</v>
      </c>
      <c r="BI381" s="4">
        <f xml:space="preserve"> _2025teamgamelogs[[#This Row],[FGA]] + (0.44 * _2025teamgamelogs[[#This Row],[FTA]]) + _2025teamgamelogs[[#This Row],[TOV]] - _2025teamgamelogs[[#This Row],[OREB]]</f>
        <v>90.92</v>
      </c>
      <c r="BJ381" s="3">
        <f>_2025teamgamelogs[[#This Row],[TOV]]/_2025teamgamelogs[[#This Row],[POSSESIONS]]</f>
        <v>0.12098548174219094</v>
      </c>
      <c r="BK381" s="4">
        <f>_2025teamgamelogs[[#This Row],[PTS]]/_2025teamgamelogs[[#This Row],[POSSESIONS]]</f>
        <v>1.1438627364716234</v>
      </c>
      <c r="BL381" s="4">
        <f xml:space="preserve"> 100 * _2025teamgamelogs[[#This Row],[POINTS_PER_POSSESSION]]</f>
        <v>114.38627364716234</v>
      </c>
      <c r="BM381" s="4">
        <f xml:space="preserve"> _2025teamgamelogs[[#This Row],[POSSESIONS]] / (_2025teamgamelogs[[#This Row],[MIN]]/48)</f>
        <v>90.92</v>
      </c>
      <c r="BN381" s="3">
        <f>_2025teamgamelogs[[#This Row],[PTS]] / (2 * (_2025teamgamelogs[[#This Row],[FGA]] + 0.44 * _2025teamgamelogs[[#This Row],[FTA]]))</f>
        <v>0.53652496904663638</v>
      </c>
      <c r="BO381" s="4">
        <f>VLOOKUP(_2025teamgamelogs[[#This Row],[MONTH]], LEAGUE_AVERAGES!$A$2:$B$8, 2, FALSE)</f>
        <v>110.69176807777912</v>
      </c>
      <c r="BP381" s="5">
        <f>VLOOKUP(_2025teamgamelogs[[#This Row],[TEAM_NAME]], LEAGUE_AVERAGES!$A$14:$C$43, 2, FALSE)</f>
        <v>0.37419512195121946</v>
      </c>
      <c r="BQ381" s="5">
        <f>VLOOKUP(_2025teamgamelogs[[#This Row],[TEAM_NAME]], LEAGUE_AVERAGES!$A$14:$C$43, 3, FALSE)</f>
        <v>0.35536585365853657</v>
      </c>
      <c r="BR381" s="5">
        <f>VLOOKUP(_2025teamgamelogs[[#This Row],[TEAM_NAME]], LEAGUE_AVERAGES!$F$14:$H$43, 2, FALSE)</f>
        <v>0.48560975609756091</v>
      </c>
      <c r="BS381" s="5">
        <f>VLOOKUP(_2025teamgamelogs[[#This Row],[TEAM_NAME]], LEAGUE_AVERAGES!$F$14:$H$43, 3, FALSE)</f>
        <v>0.47373170731707315</v>
      </c>
      <c r="BT381" s="5">
        <f>VLOOKUP(_2025teamgamelogs[[#This Row],[TEAM_NAME]], LEAGUE_AVERAGES!$K$14:$M$43, 2, FALSE)</f>
        <v>0.60200661119778875</v>
      </c>
      <c r="BU381" s="5">
        <f>VLOOKUP(_2025teamgamelogs[[#This Row],[TEAM_NAME]], LEAGUE_AVERAGES!$K$14:$M$43, 3, FALSE)</f>
        <v>0.58416138772693449</v>
      </c>
    </row>
    <row r="382" spans="1:73" x14ac:dyDescent="0.2">
      <c r="A382" t="s">
        <v>59</v>
      </c>
      <c r="B382">
        <v>1610612762</v>
      </c>
      <c r="C382" t="s">
        <v>125</v>
      </c>
      <c r="D382" t="s">
        <v>126</v>
      </c>
      <c r="E382">
        <v>22400233</v>
      </c>
      <c r="F382" s="1">
        <v>45612</v>
      </c>
      <c r="G382" t="s">
        <v>484</v>
      </c>
      <c r="H382" t="s">
        <v>70</v>
      </c>
      <c r="I382">
        <v>48</v>
      </c>
      <c r="J382">
        <v>37</v>
      </c>
      <c r="K382">
        <v>75</v>
      </c>
      <c r="L382">
        <v>0.49299999999999999</v>
      </c>
      <c r="M382">
        <v>12</v>
      </c>
      <c r="N382">
        <v>26</v>
      </c>
      <c r="O382">
        <v>0.46200000000000002</v>
      </c>
      <c r="P382">
        <v>31</v>
      </c>
      <c r="Q382">
        <v>42</v>
      </c>
      <c r="R382">
        <v>0.73799999999999999</v>
      </c>
      <c r="S382">
        <v>11</v>
      </c>
      <c r="T382">
        <v>22</v>
      </c>
      <c r="U382">
        <v>33</v>
      </c>
      <c r="V382">
        <v>16</v>
      </c>
      <c r="W382">
        <v>16</v>
      </c>
      <c r="X382">
        <v>11</v>
      </c>
      <c r="Y382">
        <v>3</v>
      </c>
      <c r="Z382">
        <v>3</v>
      </c>
      <c r="AA382">
        <v>20</v>
      </c>
      <c r="AB382">
        <v>29</v>
      </c>
      <c r="AC382">
        <v>117</v>
      </c>
      <c r="AD382">
        <v>-4</v>
      </c>
      <c r="AE382">
        <v>1</v>
      </c>
      <c r="AF382">
        <v>1231</v>
      </c>
      <c r="AG382">
        <v>1231</v>
      </c>
      <c r="AH382">
        <v>1231</v>
      </c>
      <c r="AI382">
        <v>121</v>
      </c>
      <c r="AJ382">
        <v>1946</v>
      </c>
      <c r="AK382">
        <v>2395</v>
      </c>
      <c r="AL382">
        <v>814</v>
      </c>
      <c r="AM382">
        <v>1413</v>
      </c>
      <c r="AN382">
        <v>2340</v>
      </c>
      <c r="AO382">
        <v>249</v>
      </c>
      <c r="AP382">
        <v>32</v>
      </c>
      <c r="AQ382">
        <v>15</v>
      </c>
      <c r="AR382">
        <v>1673</v>
      </c>
      <c r="AS382">
        <v>1051</v>
      </c>
      <c r="AT382">
        <v>2412</v>
      </c>
      <c r="AU382">
        <v>2337</v>
      </c>
      <c r="AV382">
        <v>2415</v>
      </c>
      <c r="AW382">
        <v>1583</v>
      </c>
      <c r="AX382">
        <v>346</v>
      </c>
      <c r="AY382">
        <v>1712</v>
      </c>
      <c r="AZ382">
        <v>384</v>
      </c>
      <c r="BA382">
        <v>1491</v>
      </c>
      <c r="BB382">
        <v>20</v>
      </c>
      <c r="BC382">
        <v>960</v>
      </c>
      <c r="BD382">
        <v>1415</v>
      </c>
      <c r="BE382">
        <v>1</v>
      </c>
      <c r="BF382" t="s">
        <v>71</v>
      </c>
      <c r="BG382" t="s">
        <v>65</v>
      </c>
      <c r="BH382" t="s">
        <v>260</v>
      </c>
      <c r="BI382" s="4">
        <f xml:space="preserve"> _2025teamgamelogs[[#This Row],[FGA]] + (0.44 * _2025teamgamelogs[[#This Row],[FTA]]) + _2025teamgamelogs[[#This Row],[TOV]] - _2025teamgamelogs[[#This Row],[OREB]]</f>
        <v>98.48</v>
      </c>
      <c r="BJ382" s="3">
        <f>_2025teamgamelogs[[#This Row],[TOV]]/_2025teamgamelogs[[#This Row],[POSSESIONS]]</f>
        <v>0.16246953696181965</v>
      </c>
      <c r="BK382" s="4">
        <f>_2025teamgamelogs[[#This Row],[PTS]]/_2025teamgamelogs[[#This Row],[POSSESIONS]]</f>
        <v>1.1880584890333061</v>
      </c>
      <c r="BL382" s="4">
        <f xml:space="preserve"> 100 * _2025teamgamelogs[[#This Row],[POINTS_PER_POSSESSION]]</f>
        <v>118.80584890333061</v>
      </c>
      <c r="BM382" s="4">
        <f xml:space="preserve"> _2025teamgamelogs[[#This Row],[POSSESIONS]] / (_2025teamgamelogs[[#This Row],[MIN]]/48)</f>
        <v>98.48</v>
      </c>
      <c r="BN382" s="3">
        <f>_2025teamgamelogs[[#This Row],[PTS]] / (2 * (_2025teamgamelogs[[#This Row],[FGA]] + 0.44 * _2025teamgamelogs[[#This Row],[FTA]]))</f>
        <v>0.6258023106546855</v>
      </c>
      <c r="BO382" s="4">
        <f>VLOOKUP(_2025teamgamelogs[[#This Row],[MONTH]], LEAGUE_AVERAGES!$A$2:$B$8, 2, FALSE)</f>
        <v>110.69176807777912</v>
      </c>
      <c r="BP382" s="5">
        <f>VLOOKUP(_2025teamgamelogs[[#This Row],[TEAM_NAME]], LEAGUE_AVERAGES!$A$14:$C$43, 2, FALSE)</f>
        <v>0.36446341463414633</v>
      </c>
      <c r="BQ382" s="5">
        <f>VLOOKUP(_2025teamgamelogs[[#This Row],[TEAM_NAME]], LEAGUE_AVERAGES!$A$14:$C$43, 3, FALSE)</f>
        <v>0.3413170731707319</v>
      </c>
      <c r="BR382" s="5">
        <f>VLOOKUP(_2025teamgamelogs[[#This Row],[TEAM_NAME]], LEAGUE_AVERAGES!$F$14:$H$43, 2, FALSE)</f>
        <v>0.4583902439024391</v>
      </c>
      <c r="BS382" s="5">
        <f>VLOOKUP(_2025teamgamelogs[[#This Row],[TEAM_NAME]], LEAGUE_AVERAGES!$F$14:$H$43, 3, FALSE)</f>
        <v>0.45390243902439031</v>
      </c>
      <c r="BT382" s="5">
        <f>VLOOKUP(_2025teamgamelogs[[#This Row],[TEAM_NAME]], LEAGUE_AVERAGES!$K$14:$M$43, 2, FALSE)</f>
        <v>0.57104853563970659</v>
      </c>
      <c r="BU382" s="5">
        <f>VLOOKUP(_2025teamgamelogs[[#This Row],[TEAM_NAME]], LEAGUE_AVERAGES!$K$14:$M$43, 3, FALSE)</f>
        <v>0.56826296147062372</v>
      </c>
    </row>
    <row r="383" spans="1:73" x14ac:dyDescent="0.2">
      <c r="A383" t="s">
        <v>59</v>
      </c>
      <c r="B383">
        <v>1610612758</v>
      </c>
      <c r="C383" t="s">
        <v>142</v>
      </c>
      <c r="D383" t="s">
        <v>143</v>
      </c>
      <c r="E383">
        <v>22400233</v>
      </c>
      <c r="F383" s="1">
        <v>45612</v>
      </c>
      <c r="G383" t="s">
        <v>485</v>
      </c>
      <c r="H383" t="s">
        <v>63</v>
      </c>
      <c r="I383">
        <v>48</v>
      </c>
      <c r="J383">
        <v>42</v>
      </c>
      <c r="K383">
        <v>83</v>
      </c>
      <c r="L383">
        <v>0.50600000000000001</v>
      </c>
      <c r="M383">
        <v>19</v>
      </c>
      <c r="N383">
        <v>41</v>
      </c>
      <c r="O383">
        <v>0.46300000000000002</v>
      </c>
      <c r="P383">
        <v>18</v>
      </c>
      <c r="Q383">
        <v>25</v>
      </c>
      <c r="R383">
        <v>0.72</v>
      </c>
      <c r="S383">
        <v>9</v>
      </c>
      <c r="T383">
        <v>26</v>
      </c>
      <c r="U383">
        <v>35</v>
      </c>
      <c r="V383">
        <v>24</v>
      </c>
      <c r="W383">
        <v>14</v>
      </c>
      <c r="X383">
        <v>6</v>
      </c>
      <c r="Y383">
        <v>3</v>
      </c>
      <c r="Z383">
        <v>3</v>
      </c>
      <c r="AA383">
        <v>29</v>
      </c>
      <c r="AB383">
        <v>20</v>
      </c>
      <c r="AC383">
        <v>121</v>
      </c>
      <c r="AD383">
        <v>4</v>
      </c>
      <c r="AE383">
        <v>1</v>
      </c>
      <c r="AF383">
        <v>1</v>
      </c>
      <c r="AG383">
        <v>1</v>
      </c>
      <c r="AH383">
        <v>1</v>
      </c>
      <c r="AI383">
        <v>121</v>
      </c>
      <c r="AJ383">
        <v>1068</v>
      </c>
      <c r="AK383">
        <v>1922</v>
      </c>
      <c r="AL383">
        <v>594</v>
      </c>
      <c r="AM383">
        <v>182</v>
      </c>
      <c r="AN383">
        <v>681</v>
      </c>
      <c r="AO383">
        <v>243</v>
      </c>
      <c r="AP383">
        <v>889</v>
      </c>
      <c r="AQ383">
        <v>666</v>
      </c>
      <c r="AR383">
        <v>1811</v>
      </c>
      <c r="AS383">
        <v>1566</v>
      </c>
      <c r="AT383">
        <v>2171</v>
      </c>
      <c r="AU383">
        <v>2225</v>
      </c>
      <c r="AV383">
        <v>1570</v>
      </c>
      <c r="AW383">
        <v>1092</v>
      </c>
      <c r="AX383">
        <v>1702</v>
      </c>
      <c r="AY383">
        <v>1712</v>
      </c>
      <c r="AZ383">
        <v>384</v>
      </c>
      <c r="BA383">
        <v>2422</v>
      </c>
      <c r="BB383">
        <v>767</v>
      </c>
      <c r="BC383">
        <v>672</v>
      </c>
      <c r="BD383">
        <v>986</v>
      </c>
      <c r="BE383">
        <v>1</v>
      </c>
      <c r="BF383" t="s">
        <v>64</v>
      </c>
      <c r="BG383" t="s">
        <v>65</v>
      </c>
      <c r="BH383" t="s">
        <v>260</v>
      </c>
      <c r="BI383" s="4">
        <f xml:space="preserve"> _2025teamgamelogs[[#This Row],[FGA]] + (0.44 * _2025teamgamelogs[[#This Row],[FTA]]) + _2025teamgamelogs[[#This Row],[TOV]] - _2025teamgamelogs[[#This Row],[OREB]]</f>
        <v>99</v>
      </c>
      <c r="BJ383" s="3">
        <f>_2025teamgamelogs[[#This Row],[TOV]]/_2025teamgamelogs[[#This Row],[POSSESIONS]]</f>
        <v>0.14141414141414141</v>
      </c>
      <c r="BK383" s="4">
        <f>_2025teamgamelogs[[#This Row],[PTS]]/_2025teamgamelogs[[#This Row],[POSSESIONS]]</f>
        <v>1.2222222222222223</v>
      </c>
      <c r="BL383" s="4">
        <f xml:space="preserve"> 100 * _2025teamgamelogs[[#This Row],[POINTS_PER_POSSESSION]]</f>
        <v>122.22222222222223</v>
      </c>
      <c r="BM383" s="4">
        <f xml:space="preserve"> _2025teamgamelogs[[#This Row],[POSSESIONS]] / (_2025teamgamelogs[[#This Row],[MIN]]/48)</f>
        <v>99</v>
      </c>
      <c r="BN383" s="3">
        <f>_2025teamgamelogs[[#This Row],[PTS]] / (2 * (_2025teamgamelogs[[#This Row],[FGA]] + 0.44 * _2025teamgamelogs[[#This Row],[FTA]]))</f>
        <v>0.6436170212765957</v>
      </c>
      <c r="BO383" s="4">
        <f>VLOOKUP(_2025teamgamelogs[[#This Row],[MONTH]], LEAGUE_AVERAGES!$A$2:$B$8, 2, FALSE)</f>
        <v>110.69176807777912</v>
      </c>
      <c r="BP383" s="5">
        <f>VLOOKUP(_2025teamgamelogs[[#This Row],[TEAM_NAME]], LEAGUE_AVERAGES!$A$14:$C$43, 2, FALSE)</f>
        <v>0.37158536585365853</v>
      </c>
      <c r="BQ383" s="5">
        <f>VLOOKUP(_2025teamgamelogs[[#This Row],[TEAM_NAME]], LEAGUE_AVERAGES!$A$14:$C$43, 3, FALSE)</f>
        <v>0.34029268292682929</v>
      </c>
      <c r="BR383" s="5">
        <f>VLOOKUP(_2025teamgamelogs[[#This Row],[TEAM_NAME]], LEAGUE_AVERAGES!$F$14:$H$43, 2, FALSE)</f>
        <v>0.4831951219512195</v>
      </c>
      <c r="BS383" s="5">
        <f>VLOOKUP(_2025teamgamelogs[[#This Row],[TEAM_NAME]], LEAGUE_AVERAGES!$F$14:$H$43, 3, FALSE)</f>
        <v>0.47492682926829272</v>
      </c>
      <c r="BT383" s="5">
        <f>VLOOKUP(_2025teamgamelogs[[#This Row],[TEAM_NAME]], LEAGUE_AVERAGES!$K$14:$M$43, 2, FALSE)</f>
        <v>0.59195463864629394</v>
      </c>
      <c r="BU383" s="5">
        <f>VLOOKUP(_2025teamgamelogs[[#This Row],[TEAM_NAME]], LEAGUE_AVERAGES!$K$14:$M$43, 3, FALSE)</f>
        <v>0.57517865161129356</v>
      </c>
    </row>
    <row r="384" spans="1:73" x14ac:dyDescent="0.2">
      <c r="A384" t="s">
        <v>59</v>
      </c>
      <c r="B384">
        <v>1610612742</v>
      </c>
      <c r="C384" t="s">
        <v>154</v>
      </c>
      <c r="D384" t="s">
        <v>155</v>
      </c>
      <c r="E384">
        <v>22400232</v>
      </c>
      <c r="F384" s="1">
        <v>45612</v>
      </c>
      <c r="G384" t="s">
        <v>156</v>
      </c>
      <c r="H384" t="s">
        <v>63</v>
      </c>
      <c r="I384">
        <v>48</v>
      </c>
      <c r="J384">
        <v>44</v>
      </c>
      <c r="K384">
        <v>94</v>
      </c>
      <c r="L384">
        <v>0.46800000000000003</v>
      </c>
      <c r="M384">
        <v>8</v>
      </c>
      <c r="N384">
        <v>31</v>
      </c>
      <c r="O384">
        <v>0.25800000000000001</v>
      </c>
      <c r="P384">
        <v>14</v>
      </c>
      <c r="Q384">
        <v>18</v>
      </c>
      <c r="R384">
        <v>0.77800000000000002</v>
      </c>
      <c r="S384">
        <v>13</v>
      </c>
      <c r="T384">
        <v>40</v>
      </c>
      <c r="U384">
        <v>53</v>
      </c>
      <c r="V384">
        <v>26</v>
      </c>
      <c r="W384">
        <v>15</v>
      </c>
      <c r="X384">
        <v>9</v>
      </c>
      <c r="Y384">
        <v>7</v>
      </c>
      <c r="Z384">
        <v>9</v>
      </c>
      <c r="AA384">
        <v>18</v>
      </c>
      <c r="AB384">
        <v>17</v>
      </c>
      <c r="AC384">
        <v>110</v>
      </c>
      <c r="AD384">
        <v>17</v>
      </c>
      <c r="AE384">
        <v>1</v>
      </c>
      <c r="AF384">
        <v>1</v>
      </c>
      <c r="AG384">
        <v>1</v>
      </c>
      <c r="AH384">
        <v>1</v>
      </c>
      <c r="AI384">
        <v>121</v>
      </c>
      <c r="AJ384">
        <v>703</v>
      </c>
      <c r="AK384">
        <v>570</v>
      </c>
      <c r="AL384">
        <v>1227</v>
      </c>
      <c r="AM384">
        <v>2251</v>
      </c>
      <c r="AN384">
        <v>1971</v>
      </c>
      <c r="AO384">
        <v>2206</v>
      </c>
      <c r="AP384">
        <v>1571</v>
      </c>
      <c r="AQ384">
        <v>1617</v>
      </c>
      <c r="AR384">
        <v>1292</v>
      </c>
      <c r="AS384">
        <v>652</v>
      </c>
      <c r="AT384">
        <v>210</v>
      </c>
      <c r="AU384">
        <v>209</v>
      </c>
      <c r="AV384">
        <v>1195</v>
      </c>
      <c r="AW384">
        <v>1341</v>
      </c>
      <c r="AX384">
        <v>797</v>
      </c>
      <c r="AY384">
        <v>346</v>
      </c>
      <c r="AZ384">
        <v>2275</v>
      </c>
      <c r="BA384">
        <v>1018</v>
      </c>
      <c r="BB384">
        <v>1444</v>
      </c>
      <c r="BC384">
        <v>1479</v>
      </c>
      <c r="BD384">
        <v>313</v>
      </c>
      <c r="BE384">
        <v>1</v>
      </c>
      <c r="BF384" t="s">
        <v>64</v>
      </c>
      <c r="BG384" t="s">
        <v>65</v>
      </c>
      <c r="BH384" t="s">
        <v>260</v>
      </c>
      <c r="BI384" s="4">
        <f xml:space="preserve"> _2025teamgamelogs[[#This Row],[FGA]] + (0.44 * _2025teamgamelogs[[#This Row],[FTA]]) + _2025teamgamelogs[[#This Row],[TOV]] - _2025teamgamelogs[[#This Row],[OREB]]</f>
        <v>103.92</v>
      </c>
      <c r="BJ384" s="3">
        <f>_2025teamgamelogs[[#This Row],[TOV]]/_2025teamgamelogs[[#This Row],[POSSESIONS]]</f>
        <v>0.14434180138568128</v>
      </c>
      <c r="BK384" s="4">
        <f>_2025teamgamelogs[[#This Row],[PTS]]/_2025teamgamelogs[[#This Row],[POSSESIONS]]</f>
        <v>1.0585065434949961</v>
      </c>
      <c r="BL384" s="4">
        <f xml:space="preserve"> 100 * _2025teamgamelogs[[#This Row],[POINTS_PER_POSSESSION]]</f>
        <v>105.85065434949961</v>
      </c>
      <c r="BM384" s="4">
        <f xml:space="preserve"> _2025teamgamelogs[[#This Row],[POSSESIONS]] / (_2025teamgamelogs[[#This Row],[MIN]]/48)</f>
        <v>103.92</v>
      </c>
      <c r="BN384" s="3">
        <f>_2025teamgamelogs[[#This Row],[PTS]] / (2 * (_2025teamgamelogs[[#This Row],[FGA]] + 0.44 * _2025teamgamelogs[[#This Row],[FTA]]))</f>
        <v>0.53963893249607531</v>
      </c>
      <c r="BO384" s="4">
        <f>VLOOKUP(_2025teamgamelogs[[#This Row],[MONTH]], LEAGUE_AVERAGES!$A$2:$B$8, 2, FALSE)</f>
        <v>110.69176807777912</v>
      </c>
      <c r="BP384" s="5">
        <f>VLOOKUP(_2025teamgamelogs[[#This Row],[TEAM_NAME]], LEAGUE_AVERAGES!$A$14:$C$43, 2, FALSE)</f>
        <v>0.362375</v>
      </c>
      <c r="BQ384" s="5">
        <f>VLOOKUP(_2025teamgamelogs[[#This Row],[TEAM_NAME]], LEAGUE_AVERAGES!$A$14:$C$43, 3, FALSE)</f>
        <v>0.36252380952380958</v>
      </c>
      <c r="BR384" s="5">
        <f>VLOOKUP(_2025teamgamelogs[[#This Row],[TEAM_NAME]], LEAGUE_AVERAGES!$F$14:$H$43, 2, FALSE)</f>
        <v>0.47777500000000001</v>
      </c>
      <c r="BS384" s="5">
        <f>VLOOKUP(_2025teamgamelogs[[#This Row],[TEAM_NAME]], LEAGUE_AVERAGES!$F$14:$H$43, 3, FALSE)</f>
        <v>0.48176190476190472</v>
      </c>
      <c r="BT384" s="5">
        <f>VLOOKUP(_2025teamgamelogs[[#This Row],[TEAM_NAME]], LEAGUE_AVERAGES!$K$14:$M$43, 2, FALSE)</f>
        <v>0.58283558931438928</v>
      </c>
      <c r="BU384" s="5">
        <f>VLOOKUP(_2025teamgamelogs[[#This Row],[TEAM_NAME]], LEAGUE_AVERAGES!$K$14:$M$43, 3, FALSE)</f>
        <v>0.5856179003364903</v>
      </c>
    </row>
    <row r="385" spans="1:73" x14ac:dyDescent="0.2">
      <c r="A385" t="s">
        <v>59</v>
      </c>
      <c r="B385">
        <v>1610612740</v>
      </c>
      <c r="C385" t="s">
        <v>77</v>
      </c>
      <c r="D385" t="s">
        <v>78</v>
      </c>
      <c r="E385">
        <v>22400231</v>
      </c>
      <c r="F385" s="1">
        <v>45612</v>
      </c>
      <c r="G385" t="s">
        <v>486</v>
      </c>
      <c r="H385" t="s">
        <v>70</v>
      </c>
      <c r="I385">
        <v>48</v>
      </c>
      <c r="J385">
        <v>35</v>
      </c>
      <c r="K385">
        <v>83</v>
      </c>
      <c r="L385">
        <v>0.42199999999999999</v>
      </c>
      <c r="M385">
        <v>11</v>
      </c>
      <c r="N385">
        <v>29</v>
      </c>
      <c r="O385">
        <v>0.379</v>
      </c>
      <c r="P385">
        <v>18</v>
      </c>
      <c r="Q385">
        <v>23</v>
      </c>
      <c r="R385">
        <v>0.78300000000000003</v>
      </c>
      <c r="S385">
        <v>18</v>
      </c>
      <c r="T385">
        <v>32</v>
      </c>
      <c r="U385">
        <v>50</v>
      </c>
      <c r="V385">
        <v>24</v>
      </c>
      <c r="W385">
        <v>17</v>
      </c>
      <c r="X385">
        <v>7</v>
      </c>
      <c r="Y385">
        <v>4</v>
      </c>
      <c r="Z385">
        <v>3</v>
      </c>
      <c r="AA385">
        <v>19</v>
      </c>
      <c r="AB385">
        <v>14</v>
      </c>
      <c r="AC385">
        <v>99</v>
      </c>
      <c r="AD385">
        <v>-5</v>
      </c>
      <c r="AE385">
        <v>1</v>
      </c>
      <c r="AF385">
        <v>1231</v>
      </c>
      <c r="AG385">
        <v>1231</v>
      </c>
      <c r="AH385">
        <v>1231</v>
      </c>
      <c r="AI385">
        <v>121</v>
      </c>
      <c r="AJ385">
        <v>2164</v>
      </c>
      <c r="AK385">
        <v>1922</v>
      </c>
      <c r="AL385">
        <v>1950</v>
      </c>
      <c r="AM385">
        <v>1661</v>
      </c>
      <c r="AN385">
        <v>2163</v>
      </c>
      <c r="AO385">
        <v>983</v>
      </c>
      <c r="AP385">
        <v>889</v>
      </c>
      <c r="AQ385">
        <v>899</v>
      </c>
      <c r="AR385">
        <v>1256</v>
      </c>
      <c r="AS385">
        <v>100</v>
      </c>
      <c r="AT385">
        <v>1307</v>
      </c>
      <c r="AU385">
        <v>427</v>
      </c>
      <c r="AV385">
        <v>1570</v>
      </c>
      <c r="AW385">
        <v>1759</v>
      </c>
      <c r="AX385">
        <v>1360</v>
      </c>
      <c r="AY385">
        <v>1274</v>
      </c>
      <c r="AZ385">
        <v>384</v>
      </c>
      <c r="BA385">
        <v>1258</v>
      </c>
      <c r="BB385">
        <v>2064</v>
      </c>
      <c r="BC385">
        <v>2137</v>
      </c>
      <c r="BD385">
        <v>1476</v>
      </c>
      <c r="BE385">
        <v>1</v>
      </c>
      <c r="BF385" t="s">
        <v>64</v>
      </c>
      <c r="BG385" t="s">
        <v>65</v>
      </c>
      <c r="BH385" t="s">
        <v>260</v>
      </c>
      <c r="BI385" s="4">
        <f xml:space="preserve"> _2025teamgamelogs[[#This Row],[FGA]] + (0.44 * _2025teamgamelogs[[#This Row],[FTA]]) + _2025teamgamelogs[[#This Row],[TOV]] - _2025teamgamelogs[[#This Row],[OREB]]</f>
        <v>92.12</v>
      </c>
      <c r="BJ385" s="3">
        <f>_2025teamgamelogs[[#This Row],[TOV]]/_2025teamgamelogs[[#This Row],[POSSESIONS]]</f>
        <v>0.18454190186712982</v>
      </c>
      <c r="BK385" s="4">
        <f>_2025teamgamelogs[[#This Row],[PTS]]/_2025teamgamelogs[[#This Row],[POSSESIONS]]</f>
        <v>1.0746851932262267</v>
      </c>
      <c r="BL385" s="4">
        <f xml:space="preserve"> 100 * _2025teamgamelogs[[#This Row],[POINTS_PER_POSSESSION]]</f>
        <v>107.46851932262267</v>
      </c>
      <c r="BM385" s="4">
        <f xml:space="preserve"> _2025teamgamelogs[[#This Row],[POSSESIONS]] / (_2025teamgamelogs[[#This Row],[MIN]]/48)</f>
        <v>92.12</v>
      </c>
      <c r="BN385" s="3">
        <f>_2025teamgamelogs[[#This Row],[PTS]] / (2 * (_2025teamgamelogs[[#This Row],[FGA]] + 0.44 * _2025teamgamelogs[[#This Row],[FTA]]))</f>
        <v>0.53157216494845361</v>
      </c>
      <c r="BO385" s="4">
        <f>VLOOKUP(_2025teamgamelogs[[#This Row],[MONTH]], LEAGUE_AVERAGES!$A$2:$B$8, 2, FALSE)</f>
        <v>110.69176807777912</v>
      </c>
      <c r="BP385" s="5">
        <f>VLOOKUP(_2025teamgamelogs[[#This Row],[TEAM_NAME]], LEAGUE_AVERAGES!$A$14:$C$43, 2, FALSE)</f>
        <v>0.35068292682926827</v>
      </c>
      <c r="BQ385" s="5">
        <f>VLOOKUP(_2025teamgamelogs[[#This Row],[TEAM_NAME]], LEAGUE_AVERAGES!$A$14:$C$43, 3, FALSE)</f>
        <v>0.33902439024390252</v>
      </c>
      <c r="BR385" s="5">
        <f>VLOOKUP(_2025teamgamelogs[[#This Row],[TEAM_NAME]], LEAGUE_AVERAGES!$F$14:$H$43, 2, FALSE)</f>
        <v>0.44770731707317085</v>
      </c>
      <c r="BS385" s="5">
        <f>VLOOKUP(_2025teamgamelogs[[#This Row],[TEAM_NAME]], LEAGUE_AVERAGES!$F$14:$H$43, 3, FALSE)</f>
        <v>0.45721951219512191</v>
      </c>
      <c r="BT385" s="5">
        <f>VLOOKUP(_2025teamgamelogs[[#This Row],[TEAM_NAME]], LEAGUE_AVERAGES!$K$14:$M$43, 2, FALSE)</f>
        <v>0.55230036801172144</v>
      </c>
      <c r="BU385" s="5">
        <f>VLOOKUP(_2025teamgamelogs[[#This Row],[TEAM_NAME]], LEAGUE_AVERAGES!$K$14:$M$43, 3, FALSE)</f>
        <v>0.55239725408654039</v>
      </c>
    </row>
    <row r="386" spans="1:73" x14ac:dyDescent="0.2">
      <c r="A386" t="s">
        <v>59</v>
      </c>
      <c r="B386">
        <v>1610612759</v>
      </c>
      <c r="C386" t="s">
        <v>145</v>
      </c>
      <c r="D386" t="s">
        <v>146</v>
      </c>
      <c r="E386">
        <v>22400232</v>
      </c>
      <c r="F386" s="1">
        <v>45612</v>
      </c>
      <c r="G386" t="s">
        <v>147</v>
      </c>
      <c r="H386" t="s">
        <v>70</v>
      </c>
      <c r="I386">
        <v>48</v>
      </c>
      <c r="J386">
        <v>28</v>
      </c>
      <c r="K386">
        <v>88</v>
      </c>
      <c r="L386">
        <v>0.318</v>
      </c>
      <c r="M386">
        <v>11</v>
      </c>
      <c r="N386">
        <v>40</v>
      </c>
      <c r="O386">
        <v>0.27500000000000002</v>
      </c>
      <c r="P386">
        <v>26</v>
      </c>
      <c r="Q386">
        <v>30</v>
      </c>
      <c r="R386">
        <v>0.86699999999999999</v>
      </c>
      <c r="S386">
        <v>13</v>
      </c>
      <c r="T386">
        <v>32</v>
      </c>
      <c r="U386">
        <v>45</v>
      </c>
      <c r="V386">
        <v>21</v>
      </c>
      <c r="W386">
        <v>12</v>
      </c>
      <c r="X386">
        <v>10</v>
      </c>
      <c r="Y386">
        <v>9</v>
      </c>
      <c r="Z386">
        <v>7</v>
      </c>
      <c r="AA386">
        <v>17</v>
      </c>
      <c r="AB386">
        <v>18</v>
      </c>
      <c r="AC386">
        <v>93</v>
      </c>
      <c r="AD386">
        <v>-17</v>
      </c>
      <c r="AE386">
        <v>1</v>
      </c>
      <c r="AF386">
        <v>1231</v>
      </c>
      <c r="AG386">
        <v>1231</v>
      </c>
      <c r="AH386">
        <v>1231</v>
      </c>
      <c r="AI386">
        <v>121</v>
      </c>
      <c r="AJ386">
        <v>2450</v>
      </c>
      <c r="AK386">
        <v>1314</v>
      </c>
      <c r="AL386">
        <v>2455</v>
      </c>
      <c r="AM386">
        <v>1661</v>
      </c>
      <c r="AN386">
        <v>795</v>
      </c>
      <c r="AO386">
        <v>2111</v>
      </c>
      <c r="AP386">
        <v>133</v>
      </c>
      <c r="AQ386">
        <v>259</v>
      </c>
      <c r="AR386">
        <v>459</v>
      </c>
      <c r="AS386">
        <v>652</v>
      </c>
      <c r="AT386">
        <v>1307</v>
      </c>
      <c r="AU386">
        <v>976</v>
      </c>
      <c r="AV386">
        <v>2031</v>
      </c>
      <c r="AW386">
        <v>640</v>
      </c>
      <c r="AX386">
        <v>539</v>
      </c>
      <c r="AY386">
        <v>109</v>
      </c>
      <c r="AZ386">
        <v>1902</v>
      </c>
      <c r="BA386">
        <v>792</v>
      </c>
      <c r="BB386">
        <v>1204</v>
      </c>
      <c r="BC386">
        <v>2330</v>
      </c>
      <c r="BD386">
        <v>2124</v>
      </c>
      <c r="BE386">
        <v>1</v>
      </c>
      <c r="BF386" t="s">
        <v>71</v>
      </c>
      <c r="BG386" t="s">
        <v>65</v>
      </c>
      <c r="BH386" t="s">
        <v>260</v>
      </c>
      <c r="BI386" s="4">
        <f xml:space="preserve"> _2025teamgamelogs[[#This Row],[FGA]] + (0.44 * _2025teamgamelogs[[#This Row],[FTA]]) + _2025teamgamelogs[[#This Row],[TOV]] - _2025teamgamelogs[[#This Row],[OREB]]</f>
        <v>100.2</v>
      </c>
      <c r="BJ386" s="3">
        <f>_2025teamgamelogs[[#This Row],[TOV]]/_2025teamgamelogs[[#This Row],[POSSESIONS]]</f>
        <v>0.11976047904191617</v>
      </c>
      <c r="BK386" s="4">
        <f>_2025teamgamelogs[[#This Row],[PTS]]/_2025teamgamelogs[[#This Row],[POSSESIONS]]</f>
        <v>0.92814371257485029</v>
      </c>
      <c r="BL386" s="4">
        <f xml:space="preserve"> 100 * _2025teamgamelogs[[#This Row],[POINTS_PER_POSSESSION]]</f>
        <v>92.814371257485035</v>
      </c>
      <c r="BM386" s="4">
        <f xml:space="preserve"> _2025teamgamelogs[[#This Row],[POSSESIONS]] / (_2025teamgamelogs[[#This Row],[MIN]]/48)</f>
        <v>100.2</v>
      </c>
      <c r="BN386" s="3">
        <f>_2025teamgamelogs[[#This Row],[PTS]] / (2 * (_2025teamgamelogs[[#This Row],[FGA]] + 0.44 * _2025teamgamelogs[[#This Row],[FTA]]))</f>
        <v>0.45948616600790515</v>
      </c>
      <c r="BO386" s="4">
        <f>VLOOKUP(_2025teamgamelogs[[#This Row],[MONTH]], LEAGUE_AVERAGES!$A$2:$B$8, 2, FALSE)</f>
        <v>110.69176807777912</v>
      </c>
      <c r="BP386" s="5">
        <f>VLOOKUP(_2025teamgamelogs[[#This Row],[TEAM_NAME]], LEAGUE_AVERAGES!$A$14:$C$43, 2, FALSE)</f>
        <v>0.36502500000000004</v>
      </c>
      <c r="BQ386" s="5">
        <f>VLOOKUP(_2025teamgamelogs[[#This Row],[TEAM_NAME]], LEAGUE_AVERAGES!$A$14:$C$43, 3, FALSE)</f>
        <v>0.35016666666666663</v>
      </c>
      <c r="BR386" s="5">
        <f>VLOOKUP(_2025teamgamelogs[[#This Row],[TEAM_NAME]], LEAGUE_AVERAGES!$F$14:$H$43, 2, FALSE)</f>
        <v>0.47877500000000017</v>
      </c>
      <c r="BS386" s="5">
        <f>VLOOKUP(_2025teamgamelogs[[#This Row],[TEAM_NAME]], LEAGUE_AVERAGES!$F$14:$H$43, 3, FALSE)</f>
        <v>0.45407142857142868</v>
      </c>
      <c r="BT386" s="5">
        <f>VLOOKUP(_2025teamgamelogs[[#This Row],[TEAM_NAME]], LEAGUE_AVERAGES!$K$14:$M$43, 2, FALSE)</f>
        <v>0.59112459331758582</v>
      </c>
      <c r="BU386" s="5">
        <f>VLOOKUP(_2025teamgamelogs[[#This Row],[TEAM_NAME]], LEAGUE_AVERAGES!$K$14:$M$43, 3, FALSE)</f>
        <v>0.56254759440180246</v>
      </c>
    </row>
    <row r="387" spans="1:73" x14ac:dyDescent="0.2">
      <c r="A387" t="s">
        <v>59</v>
      </c>
      <c r="B387">
        <v>1610612749</v>
      </c>
      <c r="C387" t="s">
        <v>113</v>
      </c>
      <c r="D387" t="s">
        <v>114</v>
      </c>
      <c r="E387">
        <v>22400229</v>
      </c>
      <c r="F387" s="1">
        <v>45612</v>
      </c>
      <c r="G387" t="s">
        <v>487</v>
      </c>
      <c r="H387" t="s">
        <v>70</v>
      </c>
      <c r="I387">
        <v>48</v>
      </c>
      <c r="J387">
        <v>47</v>
      </c>
      <c r="K387">
        <v>92</v>
      </c>
      <c r="L387">
        <v>0.51100000000000001</v>
      </c>
      <c r="M387">
        <v>15</v>
      </c>
      <c r="N387">
        <v>36</v>
      </c>
      <c r="O387">
        <v>0.41699999999999998</v>
      </c>
      <c r="P387">
        <v>5</v>
      </c>
      <c r="Q387">
        <v>11</v>
      </c>
      <c r="R387">
        <v>0.45500000000000002</v>
      </c>
      <c r="S387">
        <v>8</v>
      </c>
      <c r="T387">
        <v>32</v>
      </c>
      <c r="U387">
        <v>40</v>
      </c>
      <c r="V387">
        <v>31</v>
      </c>
      <c r="W387">
        <v>9</v>
      </c>
      <c r="X387">
        <v>6</v>
      </c>
      <c r="Y387">
        <v>6</v>
      </c>
      <c r="Z387">
        <v>4</v>
      </c>
      <c r="AA387">
        <v>18</v>
      </c>
      <c r="AB387">
        <v>16</v>
      </c>
      <c r="AC387">
        <v>114</v>
      </c>
      <c r="AD387">
        <v>-1</v>
      </c>
      <c r="AE387">
        <v>1</v>
      </c>
      <c r="AF387">
        <v>1231</v>
      </c>
      <c r="AG387">
        <v>1231</v>
      </c>
      <c r="AH387">
        <v>1231</v>
      </c>
      <c r="AI387">
        <v>121</v>
      </c>
      <c r="AJ387">
        <v>335</v>
      </c>
      <c r="AK387">
        <v>768</v>
      </c>
      <c r="AL387">
        <v>554</v>
      </c>
      <c r="AM387">
        <v>733</v>
      </c>
      <c r="AN387">
        <v>1366</v>
      </c>
      <c r="AO387">
        <v>565</v>
      </c>
      <c r="AP387">
        <v>2431</v>
      </c>
      <c r="AQ387">
        <v>2344</v>
      </c>
      <c r="AR387">
        <v>2451</v>
      </c>
      <c r="AS387">
        <v>1800</v>
      </c>
      <c r="AT387">
        <v>1307</v>
      </c>
      <c r="AU387">
        <v>1715</v>
      </c>
      <c r="AV387">
        <v>426</v>
      </c>
      <c r="AW387">
        <v>152</v>
      </c>
      <c r="AX387">
        <v>1702</v>
      </c>
      <c r="AY387">
        <v>560</v>
      </c>
      <c r="AZ387">
        <v>750</v>
      </c>
      <c r="BA387">
        <v>1018</v>
      </c>
      <c r="BB387">
        <v>1670</v>
      </c>
      <c r="BC387">
        <v>1168</v>
      </c>
      <c r="BD387">
        <v>1231</v>
      </c>
      <c r="BE387">
        <v>1</v>
      </c>
      <c r="BF387" t="s">
        <v>71</v>
      </c>
      <c r="BG387" t="s">
        <v>65</v>
      </c>
      <c r="BH387" t="s">
        <v>260</v>
      </c>
      <c r="BI387" s="4">
        <f xml:space="preserve"> _2025teamgamelogs[[#This Row],[FGA]] + (0.44 * _2025teamgamelogs[[#This Row],[FTA]]) + _2025teamgamelogs[[#This Row],[TOV]] - _2025teamgamelogs[[#This Row],[OREB]]</f>
        <v>97.84</v>
      </c>
      <c r="BJ387" s="3">
        <f>_2025teamgamelogs[[#This Row],[TOV]]/_2025teamgamelogs[[#This Row],[POSSESIONS]]</f>
        <v>9.1986917416189695E-2</v>
      </c>
      <c r="BK387" s="4">
        <f>_2025teamgamelogs[[#This Row],[PTS]]/_2025teamgamelogs[[#This Row],[POSSESIONS]]</f>
        <v>1.1651676206050694</v>
      </c>
      <c r="BL387" s="4">
        <f xml:space="preserve"> 100 * _2025teamgamelogs[[#This Row],[POINTS_PER_POSSESSION]]</f>
        <v>116.51676206050693</v>
      </c>
      <c r="BM387" s="4">
        <f xml:space="preserve"> _2025teamgamelogs[[#This Row],[POSSESIONS]] / (_2025teamgamelogs[[#This Row],[MIN]]/48)</f>
        <v>97.84</v>
      </c>
      <c r="BN387" s="3">
        <f>_2025teamgamelogs[[#This Row],[PTS]] / (2 * (_2025teamgamelogs[[#This Row],[FGA]] + 0.44 * _2025teamgamelogs[[#This Row],[FTA]]))</f>
        <v>0.58859975216852534</v>
      </c>
      <c r="BO387" s="4">
        <f>VLOOKUP(_2025teamgamelogs[[#This Row],[MONTH]], LEAGUE_AVERAGES!$A$2:$B$8, 2, FALSE)</f>
        <v>110.69176807777912</v>
      </c>
      <c r="BP387" s="5">
        <f>VLOOKUP(_2025teamgamelogs[[#This Row],[TEAM_NAME]], LEAGUE_AVERAGES!$A$14:$C$43, 2, FALSE)</f>
        <v>0.4062926829268293</v>
      </c>
      <c r="BQ387" s="5">
        <f>VLOOKUP(_2025teamgamelogs[[#This Row],[TEAM_NAME]], LEAGUE_AVERAGES!$A$14:$C$43, 3, FALSE)</f>
        <v>0.36926829268292688</v>
      </c>
      <c r="BR387" s="5">
        <f>VLOOKUP(_2025teamgamelogs[[#This Row],[TEAM_NAME]], LEAGUE_AVERAGES!$F$14:$H$43, 2, FALSE)</f>
        <v>0.49804878048780482</v>
      </c>
      <c r="BS387" s="5">
        <f>VLOOKUP(_2025teamgamelogs[[#This Row],[TEAM_NAME]], LEAGUE_AVERAGES!$F$14:$H$43, 3, FALSE)</f>
        <v>0.47917073170731711</v>
      </c>
      <c r="BT387" s="5">
        <f>VLOOKUP(_2025teamgamelogs[[#This Row],[TEAM_NAME]], LEAGUE_AVERAGES!$K$14:$M$43, 2, FALSE)</f>
        <v>0.61475494156948829</v>
      </c>
      <c r="BU387" s="5">
        <f>VLOOKUP(_2025teamgamelogs[[#This Row],[TEAM_NAME]], LEAGUE_AVERAGES!$K$14:$M$43, 3, FALSE)</f>
        <v>0.58586037801226176</v>
      </c>
    </row>
    <row r="388" spans="1:73" x14ac:dyDescent="0.2">
      <c r="A388" t="s">
        <v>59</v>
      </c>
      <c r="B388">
        <v>1610612750</v>
      </c>
      <c r="C388" t="s">
        <v>8</v>
      </c>
      <c r="D388" t="s">
        <v>72</v>
      </c>
      <c r="E388">
        <v>22400234</v>
      </c>
      <c r="F388" s="1">
        <v>45613</v>
      </c>
      <c r="G388" t="s">
        <v>488</v>
      </c>
      <c r="H388" t="s">
        <v>63</v>
      </c>
      <c r="I388">
        <v>48</v>
      </c>
      <c r="J388">
        <v>42</v>
      </c>
      <c r="K388">
        <v>80</v>
      </c>
      <c r="L388">
        <v>0.52500000000000002</v>
      </c>
      <c r="M388">
        <v>17</v>
      </c>
      <c r="N388">
        <v>39</v>
      </c>
      <c r="O388">
        <v>0.436</v>
      </c>
      <c r="P388">
        <v>19</v>
      </c>
      <c r="Q388">
        <v>26</v>
      </c>
      <c r="R388">
        <v>0.73099999999999998</v>
      </c>
      <c r="S388">
        <v>9</v>
      </c>
      <c r="T388">
        <v>23</v>
      </c>
      <c r="U388">
        <v>32</v>
      </c>
      <c r="V388">
        <v>27</v>
      </c>
      <c r="W388">
        <v>14</v>
      </c>
      <c r="X388">
        <v>8</v>
      </c>
      <c r="Y388">
        <v>6</v>
      </c>
      <c r="Z388">
        <v>2</v>
      </c>
      <c r="AA388">
        <v>13</v>
      </c>
      <c r="AB388">
        <v>26</v>
      </c>
      <c r="AC388">
        <v>120</v>
      </c>
      <c r="AD388">
        <v>3</v>
      </c>
      <c r="AE388">
        <v>1</v>
      </c>
      <c r="AF388">
        <v>1</v>
      </c>
      <c r="AG388">
        <v>1</v>
      </c>
      <c r="AH388">
        <v>1</v>
      </c>
      <c r="AI388">
        <v>121</v>
      </c>
      <c r="AJ388">
        <v>1068</v>
      </c>
      <c r="AK388">
        <v>2190</v>
      </c>
      <c r="AL388">
        <v>353</v>
      </c>
      <c r="AM388">
        <v>410</v>
      </c>
      <c r="AN388">
        <v>933</v>
      </c>
      <c r="AO388">
        <v>416</v>
      </c>
      <c r="AP388">
        <v>756</v>
      </c>
      <c r="AQ388">
        <v>570</v>
      </c>
      <c r="AR388">
        <v>1731</v>
      </c>
      <c r="AS388">
        <v>1566</v>
      </c>
      <c r="AT388">
        <v>2380</v>
      </c>
      <c r="AU388">
        <v>2378</v>
      </c>
      <c r="AV388">
        <v>1013</v>
      </c>
      <c r="AW388">
        <v>1092</v>
      </c>
      <c r="AX388">
        <v>1073</v>
      </c>
      <c r="AY388">
        <v>560</v>
      </c>
      <c r="AZ388">
        <v>158</v>
      </c>
      <c r="BA388">
        <v>148</v>
      </c>
      <c r="BB388">
        <v>94</v>
      </c>
      <c r="BC388">
        <v>735</v>
      </c>
      <c r="BD388">
        <v>1047</v>
      </c>
      <c r="BE388">
        <v>1</v>
      </c>
      <c r="BF388" t="s">
        <v>64</v>
      </c>
      <c r="BG388" t="s">
        <v>65</v>
      </c>
      <c r="BH388" t="s">
        <v>260</v>
      </c>
      <c r="BI388" s="4">
        <f xml:space="preserve"> _2025teamgamelogs[[#This Row],[FGA]] + (0.44 * _2025teamgamelogs[[#This Row],[FTA]]) + _2025teamgamelogs[[#This Row],[TOV]] - _2025teamgamelogs[[#This Row],[OREB]]</f>
        <v>96.44</v>
      </c>
      <c r="BJ388" s="3">
        <f>_2025teamgamelogs[[#This Row],[TOV]]/_2025teamgamelogs[[#This Row],[POSSESIONS]]</f>
        <v>0.14516798009124846</v>
      </c>
      <c r="BK388" s="4">
        <f>_2025teamgamelogs[[#This Row],[PTS]]/_2025teamgamelogs[[#This Row],[POSSESIONS]]</f>
        <v>1.2442969722107009</v>
      </c>
      <c r="BL388" s="4">
        <f xml:space="preserve"> 100 * _2025teamgamelogs[[#This Row],[POINTS_PER_POSSESSION]]</f>
        <v>124.42969722107009</v>
      </c>
      <c r="BM388" s="4">
        <f xml:space="preserve"> _2025teamgamelogs[[#This Row],[POSSESIONS]] / (_2025teamgamelogs[[#This Row],[MIN]]/48)</f>
        <v>96.44</v>
      </c>
      <c r="BN388" s="3">
        <f>_2025teamgamelogs[[#This Row],[PTS]] / (2 * (_2025teamgamelogs[[#This Row],[FGA]] + 0.44 * _2025teamgamelogs[[#This Row],[FTA]]))</f>
        <v>0.65616797900262469</v>
      </c>
      <c r="BO388" s="4">
        <f>VLOOKUP(_2025teamgamelogs[[#This Row],[MONTH]], LEAGUE_AVERAGES!$A$2:$B$8, 2, FALSE)</f>
        <v>110.69176807777912</v>
      </c>
      <c r="BP388" s="5">
        <f>VLOOKUP(_2025teamgamelogs[[#This Row],[TEAM_NAME]], LEAGUE_AVERAGES!$A$14:$C$43, 2, FALSE)</f>
        <v>0.38256097560975622</v>
      </c>
      <c r="BQ388" s="5">
        <f>VLOOKUP(_2025teamgamelogs[[#This Row],[TEAM_NAME]], LEAGUE_AVERAGES!$A$14:$C$43, 3, FALSE)</f>
        <v>0.37156097560975615</v>
      </c>
      <c r="BR388" s="5">
        <f>VLOOKUP(_2025teamgamelogs[[#This Row],[TEAM_NAME]], LEAGUE_AVERAGES!$F$14:$H$43, 2, FALSE)</f>
        <v>0.47402439024390242</v>
      </c>
      <c r="BS388" s="5">
        <f>VLOOKUP(_2025teamgamelogs[[#This Row],[TEAM_NAME]], LEAGUE_AVERAGES!$F$14:$H$43, 3, FALSE)</f>
        <v>0.46580487804878057</v>
      </c>
      <c r="BT388" s="5">
        <f>VLOOKUP(_2025teamgamelogs[[#This Row],[TEAM_NAME]], LEAGUE_AVERAGES!$K$14:$M$43, 2, FALSE)</f>
        <v>0.59446350940954662</v>
      </c>
      <c r="BU388" s="5">
        <f>VLOOKUP(_2025teamgamelogs[[#This Row],[TEAM_NAME]], LEAGUE_AVERAGES!$K$14:$M$43, 3, FALSE)</f>
        <v>0.58583417827298701</v>
      </c>
    </row>
    <row r="389" spans="1:73" x14ac:dyDescent="0.2">
      <c r="A389" t="s">
        <v>59</v>
      </c>
      <c r="B389">
        <v>1610612754</v>
      </c>
      <c r="C389" t="s">
        <v>110</v>
      </c>
      <c r="D389" t="s">
        <v>111</v>
      </c>
      <c r="E389">
        <v>22400235</v>
      </c>
      <c r="F389" s="1">
        <v>45613</v>
      </c>
      <c r="G389" t="s">
        <v>464</v>
      </c>
      <c r="H389" t="s">
        <v>63</v>
      </c>
      <c r="I389">
        <v>48</v>
      </c>
      <c r="J389">
        <v>44</v>
      </c>
      <c r="K389">
        <v>85</v>
      </c>
      <c r="L389">
        <v>0.51800000000000002</v>
      </c>
      <c r="M389">
        <v>13</v>
      </c>
      <c r="N389">
        <v>29</v>
      </c>
      <c r="O389">
        <v>0.44800000000000001</v>
      </c>
      <c r="P389">
        <v>18</v>
      </c>
      <c r="Q389">
        <v>20</v>
      </c>
      <c r="R389">
        <v>0.9</v>
      </c>
      <c r="S389">
        <v>10</v>
      </c>
      <c r="T389">
        <v>35</v>
      </c>
      <c r="U389">
        <v>45</v>
      </c>
      <c r="V389">
        <v>30</v>
      </c>
      <c r="W389">
        <v>11</v>
      </c>
      <c r="X389">
        <v>6</v>
      </c>
      <c r="Y389">
        <v>6</v>
      </c>
      <c r="Z389">
        <v>1</v>
      </c>
      <c r="AA389">
        <v>16</v>
      </c>
      <c r="AB389">
        <v>13</v>
      </c>
      <c r="AC389">
        <v>119</v>
      </c>
      <c r="AD389">
        <v>9</v>
      </c>
      <c r="AE389">
        <v>1</v>
      </c>
      <c r="AF389">
        <v>1</v>
      </c>
      <c r="AG389">
        <v>1</v>
      </c>
      <c r="AH389">
        <v>1</v>
      </c>
      <c r="AI389">
        <v>121</v>
      </c>
      <c r="AJ389">
        <v>703</v>
      </c>
      <c r="AK389">
        <v>1709</v>
      </c>
      <c r="AL389">
        <v>433</v>
      </c>
      <c r="AM389">
        <v>1171</v>
      </c>
      <c r="AN389">
        <v>2163</v>
      </c>
      <c r="AO389">
        <v>340</v>
      </c>
      <c r="AP389">
        <v>889</v>
      </c>
      <c r="AQ389">
        <v>1301</v>
      </c>
      <c r="AR389">
        <v>246</v>
      </c>
      <c r="AS389">
        <v>1308</v>
      </c>
      <c r="AT389">
        <v>769</v>
      </c>
      <c r="AU389">
        <v>976</v>
      </c>
      <c r="AV389">
        <v>541</v>
      </c>
      <c r="AW389">
        <v>429</v>
      </c>
      <c r="AX389">
        <v>1702</v>
      </c>
      <c r="AY389">
        <v>560</v>
      </c>
      <c r="AZ389">
        <v>35</v>
      </c>
      <c r="BA389">
        <v>570</v>
      </c>
      <c r="BB389">
        <v>2202</v>
      </c>
      <c r="BC389">
        <v>798</v>
      </c>
      <c r="BD389">
        <v>672</v>
      </c>
      <c r="BE389">
        <v>1</v>
      </c>
      <c r="BF389" t="s">
        <v>64</v>
      </c>
      <c r="BG389" t="s">
        <v>65</v>
      </c>
      <c r="BH389" t="s">
        <v>260</v>
      </c>
      <c r="BI389" s="4">
        <f xml:space="preserve"> _2025teamgamelogs[[#This Row],[FGA]] + (0.44 * _2025teamgamelogs[[#This Row],[FTA]]) + _2025teamgamelogs[[#This Row],[TOV]] - _2025teamgamelogs[[#This Row],[OREB]]</f>
        <v>94.8</v>
      </c>
      <c r="BJ389" s="3">
        <f>_2025teamgamelogs[[#This Row],[TOV]]/_2025teamgamelogs[[#This Row],[POSSESIONS]]</f>
        <v>0.1160337552742616</v>
      </c>
      <c r="BK389" s="4">
        <f>_2025teamgamelogs[[#This Row],[PTS]]/_2025teamgamelogs[[#This Row],[POSSESIONS]]</f>
        <v>1.2552742616033756</v>
      </c>
      <c r="BL389" s="4">
        <f xml:space="preserve"> 100 * _2025teamgamelogs[[#This Row],[POINTS_PER_POSSESSION]]</f>
        <v>125.52742616033757</v>
      </c>
      <c r="BM389" s="4">
        <f xml:space="preserve"> _2025teamgamelogs[[#This Row],[POSSESIONS]] / (_2025teamgamelogs[[#This Row],[MIN]]/48)</f>
        <v>94.8</v>
      </c>
      <c r="BN389" s="3">
        <f>_2025teamgamelogs[[#This Row],[PTS]] / (2 * (_2025teamgamelogs[[#This Row],[FGA]] + 0.44 * _2025teamgamelogs[[#This Row],[FTA]]))</f>
        <v>0.63432835820895528</v>
      </c>
      <c r="BO389" s="4">
        <f>VLOOKUP(_2025teamgamelogs[[#This Row],[MONTH]], LEAGUE_AVERAGES!$A$2:$B$8, 2, FALSE)</f>
        <v>110.69176807777912</v>
      </c>
      <c r="BP389" s="5">
        <f>VLOOKUP(_2025teamgamelogs[[#This Row],[TEAM_NAME]], LEAGUE_AVERAGES!$A$14:$C$43, 2, FALSE)</f>
        <v>0.37909999999999999</v>
      </c>
      <c r="BQ389" s="5">
        <f>VLOOKUP(_2025teamgamelogs[[#This Row],[TEAM_NAME]], LEAGUE_AVERAGES!$A$14:$C$43, 3, FALSE)</f>
        <v>0.35511904761904761</v>
      </c>
      <c r="BR389" s="5">
        <f>VLOOKUP(_2025teamgamelogs[[#This Row],[TEAM_NAME]], LEAGUE_AVERAGES!$F$14:$H$43, 2, FALSE)</f>
        <v>0.49785000000000013</v>
      </c>
      <c r="BS389" s="5">
        <f>VLOOKUP(_2025teamgamelogs[[#This Row],[TEAM_NAME]], LEAGUE_AVERAGES!$F$14:$H$43, 3, FALSE)</f>
        <v>0.47942857142857148</v>
      </c>
      <c r="BT389" s="5">
        <f>VLOOKUP(_2025teamgamelogs[[#This Row],[TEAM_NAME]], LEAGUE_AVERAGES!$K$14:$M$43, 2, FALSE)</f>
        <v>0.60805571751162091</v>
      </c>
      <c r="BU389" s="5">
        <f>VLOOKUP(_2025teamgamelogs[[#This Row],[TEAM_NAME]], LEAGUE_AVERAGES!$K$14:$M$43, 3, FALSE)</f>
        <v>0.58190704341109034</v>
      </c>
    </row>
    <row r="390" spans="1:73" x14ac:dyDescent="0.2">
      <c r="A390" t="s">
        <v>59</v>
      </c>
      <c r="B390">
        <v>1610612743</v>
      </c>
      <c r="C390" t="s">
        <v>151</v>
      </c>
      <c r="D390" t="s">
        <v>152</v>
      </c>
      <c r="E390">
        <v>22400238</v>
      </c>
      <c r="F390" s="1">
        <v>45613</v>
      </c>
      <c r="G390" t="s">
        <v>489</v>
      </c>
      <c r="H390" t="s">
        <v>70</v>
      </c>
      <c r="I390">
        <v>48</v>
      </c>
      <c r="J390">
        <v>35</v>
      </c>
      <c r="K390">
        <v>84</v>
      </c>
      <c r="L390">
        <v>0.41699999999999998</v>
      </c>
      <c r="M390">
        <v>10</v>
      </c>
      <c r="N390">
        <v>31</v>
      </c>
      <c r="O390">
        <v>0.32300000000000001</v>
      </c>
      <c r="P390">
        <v>10</v>
      </c>
      <c r="Q390">
        <v>14</v>
      </c>
      <c r="R390">
        <v>0.71399999999999997</v>
      </c>
      <c r="S390">
        <v>6</v>
      </c>
      <c r="T390">
        <v>33</v>
      </c>
      <c r="U390">
        <v>39</v>
      </c>
      <c r="V390">
        <v>23</v>
      </c>
      <c r="W390">
        <v>15</v>
      </c>
      <c r="X390">
        <v>9</v>
      </c>
      <c r="Y390">
        <v>5</v>
      </c>
      <c r="Z390">
        <v>10</v>
      </c>
      <c r="AA390">
        <v>12</v>
      </c>
      <c r="AB390">
        <v>15</v>
      </c>
      <c r="AC390">
        <v>90</v>
      </c>
      <c r="AD390">
        <v>-15</v>
      </c>
      <c r="AE390">
        <v>1</v>
      </c>
      <c r="AF390">
        <v>1231</v>
      </c>
      <c r="AG390">
        <v>1231</v>
      </c>
      <c r="AH390">
        <v>1231</v>
      </c>
      <c r="AI390">
        <v>121</v>
      </c>
      <c r="AJ390">
        <v>2164</v>
      </c>
      <c r="AK390">
        <v>1815</v>
      </c>
      <c r="AL390">
        <v>2025</v>
      </c>
      <c r="AM390">
        <v>1891</v>
      </c>
      <c r="AN390">
        <v>1971</v>
      </c>
      <c r="AO390">
        <v>1671</v>
      </c>
      <c r="AP390">
        <v>2148</v>
      </c>
      <c r="AQ390">
        <v>2113</v>
      </c>
      <c r="AR390">
        <v>1839</v>
      </c>
      <c r="AS390">
        <v>2189</v>
      </c>
      <c r="AT390">
        <v>1131</v>
      </c>
      <c r="AU390">
        <v>1833</v>
      </c>
      <c r="AV390">
        <v>1759</v>
      </c>
      <c r="AW390">
        <v>1341</v>
      </c>
      <c r="AX390">
        <v>797</v>
      </c>
      <c r="AY390">
        <v>889</v>
      </c>
      <c r="AZ390">
        <v>2353</v>
      </c>
      <c r="BA390">
        <v>92</v>
      </c>
      <c r="BB390">
        <v>1892</v>
      </c>
      <c r="BC390">
        <v>2383</v>
      </c>
      <c r="BD390">
        <v>2041</v>
      </c>
      <c r="BE390">
        <v>1</v>
      </c>
      <c r="BF390" t="s">
        <v>71</v>
      </c>
      <c r="BG390" t="s">
        <v>65</v>
      </c>
      <c r="BH390" t="s">
        <v>260</v>
      </c>
      <c r="BI390" s="4">
        <f xml:space="preserve"> _2025teamgamelogs[[#This Row],[FGA]] + (0.44 * _2025teamgamelogs[[#This Row],[FTA]]) + _2025teamgamelogs[[#This Row],[TOV]] - _2025teamgamelogs[[#This Row],[OREB]]</f>
        <v>99.16</v>
      </c>
      <c r="BJ390" s="3">
        <f>_2025teamgamelogs[[#This Row],[TOV]]/_2025teamgamelogs[[#This Row],[POSSESIONS]]</f>
        <v>0.15127067365873337</v>
      </c>
      <c r="BK390" s="4">
        <f>_2025teamgamelogs[[#This Row],[PTS]]/_2025teamgamelogs[[#This Row],[POSSESIONS]]</f>
        <v>0.90762404195240021</v>
      </c>
      <c r="BL390" s="4">
        <f xml:space="preserve"> 100 * _2025teamgamelogs[[#This Row],[POINTS_PER_POSSESSION]]</f>
        <v>90.762404195240023</v>
      </c>
      <c r="BM390" s="4">
        <f xml:space="preserve"> _2025teamgamelogs[[#This Row],[POSSESIONS]] / (_2025teamgamelogs[[#This Row],[MIN]]/48)</f>
        <v>99.16</v>
      </c>
      <c r="BN390" s="3">
        <f>_2025teamgamelogs[[#This Row],[PTS]] / (2 * (_2025teamgamelogs[[#This Row],[FGA]] + 0.44 * _2025teamgamelogs[[#This Row],[FTA]]))</f>
        <v>0.49911268855368235</v>
      </c>
      <c r="BO390" s="4">
        <f>VLOOKUP(_2025teamgamelogs[[#This Row],[MONTH]], LEAGUE_AVERAGES!$A$2:$B$8, 2, FALSE)</f>
        <v>110.69176807777912</v>
      </c>
      <c r="BP390" s="5">
        <f>VLOOKUP(_2025teamgamelogs[[#This Row],[TEAM_NAME]], LEAGUE_AVERAGES!$A$14:$C$43, 2, FALSE)</f>
        <v>0.39036585365853654</v>
      </c>
      <c r="BQ390" s="5">
        <f>VLOOKUP(_2025teamgamelogs[[#This Row],[TEAM_NAME]], LEAGUE_AVERAGES!$A$14:$C$43, 3, FALSE)</f>
        <v>0.36282926829268303</v>
      </c>
      <c r="BR390" s="5">
        <f>VLOOKUP(_2025teamgamelogs[[#This Row],[TEAM_NAME]], LEAGUE_AVERAGES!$F$14:$H$43, 2, FALSE)</f>
        <v>0.50741463414634147</v>
      </c>
      <c r="BS390" s="5">
        <f>VLOOKUP(_2025teamgamelogs[[#This Row],[TEAM_NAME]], LEAGUE_AVERAGES!$F$14:$H$43, 3, FALSE)</f>
        <v>0.50717073170731708</v>
      </c>
      <c r="BT390" s="5">
        <f>VLOOKUP(_2025teamgamelogs[[#This Row],[TEAM_NAME]], LEAGUE_AVERAGES!$K$14:$M$43, 2, FALSE)</f>
        <v>0.61183675116028358</v>
      </c>
      <c r="BU390" s="5">
        <f>VLOOKUP(_2025teamgamelogs[[#This Row],[TEAM_NAME]], LEAGUE_AVERAGES!$K$14:$M$43, 3, FALSE)</f>
        <v>0.59871853787111373</v>
      </c>
    </row>
    <row r="391" spans="1:73" x14ac:dyDescent="0.2">
      <c r="A391" t="s">
        <v>59</v>
      </c>
      <c r="B391">
        <v>1610612766</v>
      </c>
      <c r="C391" t="s">
        <v>122</v>
      </c>
      <c r="D391" t="s">
        <v>123</v>
      </c>
      <c r="E391">
        <v>22400236</v>
      </c>
      <c r="F391" s="1">
        <v>45613</v>
      </c>
      <c r="G391" t="s">
        <v>490</v>
      </c>
      <c r="H391" t="s">
        <v>70</v>
      </c>
      <c r="I391">
        <v>48</v>
      </c>
      <c r="J391">
        <v>42</v>
      </c>
      <c r="K391">
        <v>103</v>
      </c>
      <c r="L391">
        <v>0.40799999999999997</v>
      </c>
      <c r="M391">
        <v>20</v>
      </c>
      <c r="N391">
        <v>52</v>
      </c>
      <c r="O391">
        <v>0.38500000000000001</v>
      </c>
      <c r="P391">
        <v>10</v>
      </c>
      <c r="Q391">
        <v>12</v>
      </c>
      <c r="R391">
        <v>0.83299999999999996</v>
      </c>
      <c r="S391">
        <v>17</v>
      </c>
      <c r="T391">
        <v>23</v>
      </c>
      <c r="U391">
        <v>40</v>
      </c>
      <c r="V391">
        <v>34</v>
      </c>
      <c r="W391">
        <v>10</v>
      </c>
      <c r="X391">
        <v>12</v>
      </c>
      <c r="Y391">
        <v>6</v>
      </c>
      <c r="Z391">
        <v>4</v>
      </c>
      <c r="AA391">
        <v>23</v>
      </c>
      <c r="AB391">
        <v>15</v>
      </c>
      <c r="AC391">
        <v>114</v>
      </c>
      <c r="AD391">
        <v>-14</v>
      </c>
      <c r="AE391">
        <v>1</v>
      </c>
      <c r="AF391">
        <v>1231</v>
      </c>
      <c r="AG391">
        <v>1231</v>
      </c>
      <c r="AH391">
        <v>1231</v>
      </c>
      <c r="AI391">
        <v>121</v>
      </c>
      <c r="AJ391">
        <v>1068</v>
      </c>
      <c r="AK391">
        <v>77</v>
      </c>
      <c r="AL391">
        <v>2127</v>
      </c>
      <c r="AM391">
        <v>114</v>
      </c>
      <c r="AN391">
        <v>60</v>
      </c>
      <c r="AO391">
        <v>909</v>
      </c>
      <c r="AP391">
        <v>2148</v>
      </c>
      <c r="AQ391">
        <v>2282</v>
      </c>
      <c r="AR391">
        <v>699</v>
      </c>
      <c r="AS391">
        <v>160</v>
      </c>
      <c r="AT391">
        <v>2380</v>
      </c>
      <c r="AU391">
        <v>1715</v>
      </c>
      <c r="AV391">
        <v>186</v>
      </c>
      <c r="AW391">
        <v>264</v>
      </c>
      <c r="AX391">
        <v>217</v>
      </c>
      <c r="AY391">
        <v>560</v>
      </c>
      <c r="AZ391">
        <v>750</v>
      </c>
      <c r="BA391">
        <v>2046</v>
      </c>
      <c r="BB391">
        <v>1892</v>
      </c>
      <c r="BC391">
        <v>1168</v>
      </c>
      <c r="BD391">
        <v>1995</v>
      </c>
      <c r="BE391">
        <v>1</v>
      </c>
      <c r="BF391" t="s">
        <v>71</v>
      </c>
      <c r="BG391" t="s">
        <v>65</v>
      </c>
      <c r="BH391" t="s">
        <v>260</v>
      </c>
      <c r="BI391" s="4">
        <f xml:space="preserve"> _2025teamgamelogs[[#This Row],[FGA]] + (0.44 * _2025teamgamelogs[[#This Row],[FTA]]) + _2025teamgamelogs[[#This Row],[TOV]] - _2025teamgamelogs[[#This Row],[OREB]]</f>
        <v>101.28</v>
      </c>
      <c r="BJ391" s="3">
        <f>_2025teamgamelogs[[#This Row],[TOV]]/_2025teamgamelogs[[#This Row],[POSSESIONS]]</f>
        <v>9.873617693522907E-2</v>
      </c>
      <c r="BK391" s="4">
        <f>_2025teamgamelogs[[#This Row],[PTS]]/_2025teamgamelogs[[#This Row],[POSSESIONS]]</f>
        <v>1.1255924170616114</v>
      </c>
      <c r="BL391" s="4">
        <f xml:space="preserve"> 100 * _2025teamgamelogs[[#This Row],[POINTS_PER_POSSESSION]]</f>
        <v>112.55924170616115</v>
      </c>
      <c r="BM391" s="4">
        <f xml:space="preserve"> _2025teamgamelogs[[#This Row],[POSSESIONS]] / (_2025teamgamelogs[[#This Row],[MIN]]/48)</f>
        <v>101.28</v>
      </c>
      <c r="BN391" s="3">
        <f>_2025teamgamelogs[[#This Row],[PTS]] / (2 * (_2025teamgamelogs[[#This Row],[FGA]] + 0.44 * _2025teamgamelogs[[#This Row],[FTA]]))</f>
        <v>0.52641300332471375</v>
      </c>
      <c r="BO391" s="4">
        <f>VLOOKUP(_2025teamgamelogs[[#This Row],[MONTH]], LEAGUE_AVERAGES!$A$2:$B$8, 2, FALSE)</f>
        <v>110.69176807777912</v>
      </c>
      <c r="BP391" s="5">
        <f>VLOOKUP(_2025teamgamelogs[[#This Row],[TEAM_NAME]], LEAGUE_AVERAGES!$A$14:$C$43, 2, FALSE)</f>
        <v>0.33860975609756089</v>
      </c>
      <c r="BQ391" s="5">
        <f>VLOOKUP(_2025teamgamelogs[[#This Row],[TEAM_NAME]], LEAGUE_AVERAGES!$A$14:$C$43, 3, FALSE)</f>
        <v>0.33580487804878045</v>
      </c>
      <c r="BR391" s="5">
        <f>VLOOKUP(_2025teamgamelogs[[#This Row],[TEAM_NAME]], LEAGUE_AVERAGES!$F$14:$H$43, 2, FALSE)</f>
        <v>0.43492682926829268</v>
      </c>
      <c r="BS391" s="5">
        <f>VLOOKUP(_2025teamgamelogs[[#This Row],[TEAM_NAME]], LEAGUE_AVERAGES!$F$14:$H$43, 3, FALSE)</f>
        <v>0.42697560975609755</v>
      </c>
      <c r="BT391" s="5">
        <f>VLOOKUP(_2025teamgamelogs[[#This Row],[TEAM_NAME]], LEAGUE_AVERAGES!$K$14:$M$43, 2, FALSE)</f>
        <v>0.5424635833805308</v>
      </c>
      <c r="BU391" s="5">
        <f>VLOOKUP(_2025teamgamelogs[[#This Row],[TEAM_NAME]], LEAGUE_AVERAGES!$K$14:$M$43, 3, FALSE)</f>
        <v>0.53419164265445196</v>
      </c>
    </row>
    <row r="392" spans="1:73" x14ac:dyDescent="0.2">
      <c r="A392" t="s">
        <v>59</v>
      </c>
      <c r="B392">
        <v>1610612757</v>
      </c>
      <c r="C392" t="s">
        <v>116</v>
      </c>
      <c r="D392" t="s">
        <v>117</v>
      </c>
      <c r="E392">
        <v>22400239</v>
      </c>
      <c r="F392" s="1">
        <v>45613</v>
      </c>
      <c r="G392" t="s">
        <v>491</v>
      </c>
      <c r="H392" t="s">
        <v>63</v>
      </c>
      <c r="I392">
        <v>48</v>
      </c>
      <c r="J392">
        <v>44</v>
      </c>
      <c r="K392">
        <v>95</v>
      </c>
      <c r="L392">
        <v>0.46300000000000002</v>
      </c>
      <c r="M392">
        <v>14</v>
      </c>
      <c r="N392">
        <v>38</v>
      </c>
      <c r="O392">
        <v>0.36799999999999999</v>
      </c>
      <c r="P392">
        <v>12</v>
      </c>
      <c r="Q392">
        <v>19</v>
      </c>
      <c r="R392">
        <v>0.63200000000000001</v>
      </c>
      <c r="S392">
        <v>18</v>
      </c>
      <c r="T392">
        <v>22</v>
      </c>
      <c r="U392">
        <v>40</v>
      </c>
      <c r="V392">
        <v>31</v>
      </c>
      <c r="W392">
        <v>20</v>
      </c>
      <c r="X392">
        <v>16</v>
      </c>
      <c r="Y392">
        <v>10</v>
      </c>
      <c r="Z392">
        <v>7</v>
      </c>
      <c r="AA392">
        <v>21</v>
      </c>
      <c r="AB392">
        <v>19</v>
      </c>
      <c r="AC392">
        <v>114</v>
      </c>
      <c r="AD392">
        <v>4</v>
      </c>
      <c r="AE392">
        <v>1</v>
      </c>
      <c r="AF392">
        <v>1</v>
      </c>
      <c r="AG392">
        <v>1</v>
      </c>
      <c r="AH392">
        <v>1</v>
      </c>
      <c r="AI392">
        <v>121</v>
      </c>
      <c r="AJ392">
        <v>703</v>
      </c>
      <c r="AK392">
        <v>477</v>
      </c>
      <c r="AL392">
        <v>1318</v>
      </c>
      <c r="AM392">
        <v>934</v>
      </c>
      <c r="AN392">
        <v>1078</v>
      </c>
      <c r="AO392">
        <v>1109</v>
      </c>
      <c r="AP392">
        <v>1889</v>
      </c>
      <c r="AQ392">
        <v>1458</v>
      </c>
      <c r="AR392">
        <v>2271</v>
      </c>
      <c r="AS392">
        <v>100</v>
      </c>
      <c r="AT392">
        <v>2412</v>
      </c>
      <c r="AU392">
        <v>1715</v>
      </c>
      <c r="AV392">
        <v>426</v>
      </c>
      <c r="AW392">
        <v>2199</v>
      </c>
      <c r="AX392">
        <v>21</v>
      </c>
      <c r="AY392">
        <v>57</v>
      </c>
      <c r="AZ392">
        <v>1902</v>
      </c>
      <c r="BA392">
        <v>1694</v>
      </c>
      <c r="BB392">
        <v>971</v>
      </c>
      <c r="BC392">
        <v>1168</v>
      </c>
      <c r="BD392">
        <v>986</v>
      </c>
      <c r="BE392">
        <v>1</v>
      </c>
      <c r="BF392" t="s">
        <v>64</v>
      </c>
      <c r="BG392" t="s">
        <v>65</v>
      </c>
      <c r="BH392" t="s">
        <v>260</v>
      </c>
      <c r="BI392" s="4">
        <f xml:space="preserve"> _2025teamgamelogs[[#This Row],[FGA]] + (0.44 * _2025teamgamelogs[[#This Row],[FTA]]) + _2025teamgamelogs[[#This Row],[TOV]] - _2025teamgamelogs[[#This Row],[OREB]]</f>
        <v>105.36</v>
      </c>
      <c r="BJ392" s="3">
        <f>_2025teamgamelogs[[#This Row],[TOV]]/_2025teamgamelogs[[#This Row],[POSSESIONS]]</f>
        <v>0.18982536066818528</v>
      </c>
      <c r="BK392" s="4">
        <f>_2025teamgamelogs[[#This Row],[PTS]]/_2025teamgamelogs[[#This Row],[POSSESIONS]]</f>
        <v>1.082004555808656</v>
      </c>
      <c r="BL392" s="4">
        <f xml:space="preserve"> 100 * _2025teamgamelogs[[#This Row],[POINTS_PER_POSSESSION]]</f>
        <v>108.20045558086559</v>
      </c>
      <c r="BM392" s="4">
        <f xml:space="preserve"> _2025teamgamelogs[[#This Row],[POSSESIONS]] / (_2025teamgamelogs[[#This Row],[MIN]]/48)</f>
        <v>105.36</v>
      </c>
      <c r="BN392" s="3">
        <f>_2025teamgamelogs[[#This Row],[PTS]] / (2 * (_2025teamgamelogs[[#This Row],[FGA]] + 0.44 * _2025teamgamelogs[[#This Row],[FTA]]))</f>
        <v>0.55147058823529416</v>
      </c>
      <c r="BO392" s="4">
        <f>VLOOKUP(_2025teamgamelogs[[#This Row],[MONTH]], LEAGUE_AVERAGES!$A$2:$B$8, 2, FALSE)</f>
        <v>110.69176807777912</v>
      </c>
      <c r="BP392" s="5">
        <f>VLOOKUP(_2025teamgamelogs[[#This Row],[TEAM_NAME]], LEAGUE_AVERAGES!$A$14:$C$43, 2, FALSE)</f>
        <v>0.3617317073170731</v>
      </c>
      <c r="BQ392" s="5">
        <f>VLOOKUP(_2025teamgamelogs[[#This Row],[TEAM_NAME]], LEAGUE_AVERAGES!$A$14:$C$43, 3, FALSE)</f>
        <v>0.32368292682926825</v>
      </c>
      <c r="BR392" s="5">
        <f>VLOOKUP(_2025teamgamelogs[[#This Row],[TEAM_NAME]], LEAGUE_AVERAGES!$F$14:$H$43, 2, FALSE)</f>
        <v>0.4560243902439024</v>
      </c>
      <c r="BS392" s="5">
        <f>VLOOKUP(_2025teamgamelogs[[#This Row],[TEAM_NAME]], LEAGUE_AVERAGES!$F$14:$H$43, 3, FALSE)</f>
        <v>0.4473414634146341</v>
      </c>
      <c r="BT392" s="5">
        <f>VLOOKUP(_2025teamgamelogs[[#This Row],[TEAM_NAME]], LEAGUE_AVERAGES!$K$14:$M$43, 2, FALSE)</f>
        <v>0.56794360073860606</v>
      </c>
      <c r="BU392" s="5">
        <f>VLOOKUP(_2025teamgamelogs[[#This Row],[TEAM_NAME]], LEAGUE_AVERAGES!$K$14:$M$43, 3, FALSE)</f>
        <v>0.54561285519601899</v>
      </c>
    </row>
    <row r="393" spans="1:73" x14ac:dyDescent="0.2">
      <c r="A393" t="s">
        <v>59</v>
      </c>
      <c r="B393">
        <v>1610612760</v>
      </c>
      <c r="C393" t="s">
        <v>137</v>
      </c>
      <c r="D393" t="s">
        <v>138</v>
      </c>
      <c r="E393">
        <v>22400242</v>
      </c>
      <c r="F393" s="1">
        <v>45613</v>
      </c>
      <c r="G393" t="s">
        <v>492</v>
      </c>
      <c r="H393" t="s">
        <v>70</v>
      </c>
      <c r="I393">
        <v>48</v>
      </c>
      <c r="J393">
        <v>43</v>
      </c>
      <c r="K393">
        <v>87</v>
      </c>
      <c r="L393">
        <v>0.49399999999999999</v>
      </c>
      <c r="M393">
        <v>14</v>
      </c>
      <c r="N393">
        <v>42</v>
      </c>
      <c r="O393">
        <v>0.33300000000000002</v>
      </c>
      <c r="P393">
        <v>19</v>
      </c>
      <c r="Q393">
        <v>25</v>
      </c>
      <c r="R393">
        <v>0.76</v>
      </c>
      <c r="S393">
        <v>7</v>
      </c>
      <c r="T393">
        <v>22</v>
      </c>
      <c r="U393">
        <v>29</v>
      </c>
      <c r="V393">
        <v>29</v>
      </c>
      <c r="W393">
        <v>8</v>
      </c>
      <c r="X393">
        <v>11</v>
      </c>
      <c r="Y393">
        <v>5</v>
      </c>
      <c r="Z393">
        <v>5</v>
      </c>
      <c r="AA393">
        <v>25</v>
      </c>
      <c r="AB393">
        <v>20</v>
      </c>
      <c r="AC393">
        <v>119</v>
      </c>
      <c r="AD393">
        <v>-2</v>
      </c>
      <c r="AE393">
        <v>1</v>
      </c>
      <c r="AF393">
        <v>1231</v>
      </c>
      <c r="AG393">
        <v>1231</v>
      </c>
      <c r="AH393">
        <v>1231</v>
      </c>
      <c r="AI393">
        <v>121</v>
      </c>
      <c r="AJ393">
        <v>866</v>
      </c>
      <c r="AK393">
        <v>1449</v>
      </c>
      <c r="AL393">
        <v>773</v>
      </c>
      <c r="AM393">
        <v>934</v>
      </c>
      <c r="AN393">
        <v>568</v>
      </c>
      <c r="AO393">
        <v>1468</v>
      </c>
      <c r="AP393">
        <v>756</v>
      </c>
      <c r="AQ393">
        <v>666</v>
      </c>
      <c r="AR393">
        <v>1491</v>
      </c>
      <c r="AS393">
        <v>2024</v>
      </c>
      <c r="AT393">
        <v>2412</v>
      </c>
      <c r="AU393">
        <v>2442</v>
      </c>
      <c r="AV393">
        <v>687</v>
      </c>
      <c r="AW393">
        <v>78</v>
      </c>
      <c r="AX393">
        <v>346</v>
      </c>
      <c r="AY393">
        <v>889</v>
      </c>
      <c r="AZ393">
        <v>1188</v>
      </c>
      <c r="BA393">
        <v>2247</v>
      </c>
      <c r="BB393">
        <v>767</v>
      </c>
      <c r="BC393">
        <v>798</v>
      </c>
      <c r="BD393">
        <v>1286</v>
      </c>
      <c r="BE393">
        <v>1</v>
      </c>
      <c r="BF393" t="s">
        <v>64</v>
      </c>
      <c r="BG393" t="s">
        <v>65</v>
      </c>
      <c r="BH393" t="s">
        <v>260</v>
      </c>
      <c r="BI393" s="4">
        <f xml:space="preserve"> _2025teamgamelogs[[#This Row],[FGA]] + (0.44 * _2025teamgamelogs[[#This Row],[FTA]]) + _2025teamgamelogs[[#This Row],[TOV]] - _2025teamgamelogs[[#This Row],[OREB]]</f>
        <v>99</v>
      </c>
      <c r="BJ393" s="3">
        <f>_2025teamgamelogs[[#This Row],[TOV]]/_2025teamgamelogs[[#This Row],[POSSESIONS]]</f>
        <v>8.0808080808080815E-2</v>
      </c>
      <c r="BK393" s="4">
        <f>_2025teamgamelogs[[#This Row],[PTS]]/_2025teamgamelogs[[#This Row],[POSSESIONS]]</f>
        <v>1.202020202020202</v>
      </c>
      <c r="BL393" s="4">
        <f xml:space="preserve"> 100 * _2025teamgamelogs[[#This Row],[POINTS_PER_POSSESSION]]</f>
        <v>120.20202020202019</v>
      </c>
      <c r="BM393" s="4">
        <f xml:space="preserve"> _2025teamgamelogs[[#This Row],[POSSESIONS]] / (_2025teamgamelogs[[#This Row],[MIN]]/48)</f>
        <v>99</v>
      </c>
      <c r="BN393" s="3">
        <f>_2025teamgamelogs[[#This Row],[PTS]] / (2 * (_2025teamgamelogs[[#This Row],[FGA]] + 0.44 * _2025teamgamelogs[[#This Row],[FTA]]))</f>
        <v>0.6071428571428571</v>
      </c>
      <c r="BO393" s="4">
        <f>VLOOKUP(_2025teamgamelogs[[#This Row],[MONTH]], LEAGUE_AVERAGES!$A$2:$B$8, 2, FALSE)</f>
        <v>110.69176807777912</v>
      </c>
      <c r="BP393" s="5">
        <f>VLOOKUP(_2025teamgamelogs[[#This Row],[TEAM_NAME]], LEAGUE_AVERAGES!$A$14:$C$43, 2, FALSE)</f>
        <v>0.38229268292682927</v>
      </c>
      <c r="BQ393" s="5">
        <f>VLOOKUP(_2025teamgamelogs[[#This Row],[TEAM_NAME]], LEAGUE_AVERAGES!$A$14:$C$43, 3, FALSE)</f>
        <v>0.36500000000000005</v>
      </c>
      <c r="BR393" s="5">
        <f>VLOOKUP(_2025teamgamelogs[[#This Row],[TEAM_NAME]], LEAGUE_AVERAGES!$F$14:$H$43, 2, FALSE)</f>
        <v>0.48607317073170736</v>
      </c>
      <c r="BS393" s="5">
        <f>VLOOKUP(_2025teamgamelogs[[#This Row],[TEAM_NAME]], LEAGUE_AVERAGES!$F$14:$H$43, 3, FALSE)</f>
        <v>0.4780731707317073</v>
      </c>
      <c r="BT393" s="5">
        <f>VLOOKUP(_2025teamgamelogs[[#This Row],[TEAM_NAME]], LEAGUE_AVERAGES!$K$14:$M$43, 2, FALSE)</f>
        <v>0.59971838422440138</v>
      </c>
      <c r="BU393" s="5">
        <f>VLOOKUP(_2025teamgamelogs[[#This Row],[TEAM_NAME]], LEAGUE_AVERAGES!$K$14:$M$43, 3, FALSE)</f>
        <v>0.58679992881439635</v>
      </c>
    </row>
    <row r="394" spans="1:73" x14ac:dyDescent="0.2">
      <c r="A394" t="s">
        <v>59</v>
      </c>
      <c r="B394">
        <v>1610612752</v>
      </c>
      <c r="C394" t="s">
        <v>67</v>
      </c>
      <c r="D394" t="s">
        <v>68</v>
      </c>
      <c r="E394">
        <v>22400240</v>
      </c>
      <c r="F394" s="1">
        <v>45613</v>
      </c>
      <c r="G394" t="s">
        <v>477</v>
      </c>
      <c r="H394" t="s">
        <v>63</v>
      </c>
      <c r="I394">
        <v>48</v>
      </c>
      <c r="J394">
        <v>43</v>
      </c>
      <c r="K394">
        <v>88</v>
      </c>
      <c r="L394">
        <v>0.48899999999999999</v>
      </c>
      <c r="M394">
        <v>13</v>
      </c>
      <c r="N394">
        <v>40</v>
      </c>
      <c r="O394">
        <v>0.32500000000000001</v>
      </c>
      <c r="P394">
        <v>15</v>
      </c>
      <c r="Q394">
        <v>19</v>
      </c>
      <c r="R394">
        <v>0.78900000000000003</v>
      </c>
      <c r="S394">
        <v>10</v>
      </c>
      <c r="T394">
        <v>37</v>
      </c>
      <c r="U394">
        <v>47</v>
      </c>
      <c r="V394">
        <v>33</v>
      </c>
      <c r="W394">
        <v>8</v>
      </c>
      <c r="X394">
        <v>4</v>
      </c>
      <c r="Y394">
        <v>5</v>
      </c>
      <c r="Z394">
        <v>3</v>
      </c>
      <c r="AA394">
        <v>23</v>
      </c>
      <c r="AB394">
        <v>19</v>
      </c>
      <c r="AC394">
        <v>114</v>
      </c>
      <c r="AD394">
        <v>10</v>
      </c>
      <c r="AE394">
        <v>1</v>
      </c>
      <c r="AF394">
        <v>1</v>
      </c>
      <c r="AG394">
        <v>1</v>
      </c>
      <c r="AH394">
        <v>1</v>
      </c>
      <c r="AI394">
        <v>121</v>
      </c>
      <c r="AJ394">
        <v>866</v>
      </c>
      <c r="AK394">
        <v>1314</v>
      </c>
      <c r="AL394">
        <v>853</v>
      </c>
      <c r="AM394">
        <v>1171</v>
      </c>
      <c r="AN394">
        <v>795</v>
      </c>
      <c r="AO394">
        <v>1614</v>
      </c>
      <c r="AP394">
        <v>1416</v>
      </c>
      <c r="AQ394">
        <v>1458</v>
      </c>
      <c r="AR394">
        <v>1180</v>
      </c>
      <c r="AS394">
        <v>1308</v>
      </c>
      <c r="AT394">
        <v>489</v>
      </c>
      <c r="AU394">
        <v>705</v>
      </c>
      <c r="AV394">
        <v>240</v>
      </c>
      <c r="AW394">
        <v>78</v>
      </c>
      <c r="AX394">
        <v>2190</v>
      </c>
      <c r="AY394">
        <v>889</v>
      </c>
      <c r="AZ394">
        <v>384</v>
      </c>
      <c r="BA394">
        <v>2046</v>
      </c>
      <c r="BB394">
        <v>971</v>
      </c>
      <c r="BC394">
        <v>1168</v>
      </c>
      <c r="BD394">
        <v>614</v>
      </c>
      <c r="BE394">
        <v>1</v>
      </c>
      <c r="BF394" t="s">
        <v>64</v>
      </c>
      <c r="BG394" t="s">
        <v>65</v>
      </c>
      <c r="BH394" t="s">
        <v>260</v>
      </c>
      <c r="BI394" s="4">
        <f xml:space="preserve"> _2025teamgamelogs[[#This Row],[FGA]] + (0.44 * _2025teamgamelogs[[#This Row],[FTA]]) + _2025teamgamelogs[[#This Row],[TOV]] - _2025teamgamelogs[[#This Row],[OREB]]</f>
        <v>94.36</v>
      </c>
      <c r="BJ394" s="3">
        <f>_2025teamgamelogs[[#This Row],[TOV]]/_2025teamgamelogs[[#This Row],[POSSESIONS]]</f>
        <v>8.4781687155574395E-2</v>
      </c>
      <c r="BK394" s="4">
        <f>_2025teamgamelogs[[#This Row],[PTS]]/_2025teamgamelogs[[#This Row],[POSSESIONS]]</f>
        <v>1.2081390419669351</v>
      </c>
      <c r="BL394" s="4">
        <f xml:space="preserve"> 100 * _2025teamgamelogs[[#This Row],[POINTS_PER_POSSESSION]]</f>
        <v>120.81390419669351</v>
      </c>
      <c r="BM394" s="4">
        <f xml:space="preserve"> _2025teamgamelogs[[#This Row],[POSSESIONS]] / (_2025teamgamelogs[[#This Row],[MIN]]/48)</f>
        <v>94.36</v>
      </c>
      <c r="BN394" s="3">
        <f>_2025teamgamelogs[[#This Row],[PTS]] / (2 * (_2025teamgamelogs[[#This Row],[FGA]] + 0.44 * _2025teamgamelogs[[#This Row],[FTA]]))</f>
        <v>0.59153175591531759</v>
      </c>
      <c r="BO394" s="4">
        <f>VLOOKUP(_2025teamgamelogs[[#This Row],[MONTH]], LEAGUE_AVERAGES!$A$2:$B$8, 2, FALSE)</f>
        <v>110.69176807777912</v>
      </c>
      <c r="BP394" s="5">
        <f>VLOOKUP(_2025teamgamelogs[[#This Row],[TEAM_NAME]], LEAGUE_AVERAGES!$A$14:$C$43, 2, FALSE)</f>
        <v>0.370219512195122</v>
      </c>
      <c r="BQ394" s="5">
        <f>VLOOKUP(_2025teamgamelogs[[#This Row],[TEAM_NAME]], LEAGUE_AVERAGES!$A$14:$C$43, 3, FALSE)</f>
        <v>0.36224390243902438</v>
      </c>
      <c r="BR394" s="5">
        <f>VLOOKUP(_2025teamgamelogs[[#This Row],[TEAM_NAME]], LEAGUE_AVERAGES!$F$14:$H$43, 2, FALSE)</f>
        <v>0.49358536585365859</v>
      </c>
      <c r="BS394" s="5">
        <f>VLOOKUP(_2025teamgamelogs[[#This Row],[TEAM_NAME]], LEAGUE_AVERAGES!$F$14:$H$43, 3, FALSE)</f>
        <v>0.47975609756097559</v>
      </c>
      <c r="BT394" s="5">
        <f>VLOOKUP(_2025teamgamelogs[[#This Row],[TEAM_NAME]], LEAGUE_AVERAGES!$K$14:$M$43, 2, FALSE)</f>
        <v>0.59525043511857889</v>
      </c>
      <c r="BU394" s="5">
        <f>VLOOKUP(_2025teamgamelogs[[#This Row],[TEAM_NAME]], LEAGUE_AVERAGES!$K$14:$M$43, 3, FALSE)</f>
        <v>0.58413739951743537</v>
      </c>
    </row>
    <row r="395" spans="1:73" x14ac:dyDescent="0.2">
      <c r="A395" t="s">
        <v>59</v>
      </c>
      <c r="B395">
        <v>1610612751</v>
      </c>
      <c r="C395" t="s">
        <v>89</v>
      </c>
      <c r="D395" t="s">
        <v>90</v>
      </c>
      <c r="E395">
        <v>22400240</v>
      </c>
      <c r="F395" s="1">
        <v>45613</v>
      </c>
      <c r="G395" t="s">
        <v>474</v>
      </c>
      <c r="H395" t="s">
        <v>70</v>
      </c>
      <c r="I395">
        <v>48</v>
      </c>
      <c r="J395">
        <v>32</v>
      </c>
      <c r="K395">
        <v>76</v>
      </c>
      <c r="L395">
        <v>0.42099999999999999</v>
      </c>
      <c r="M395">
        <v>17</v>
      </c>
      <c r="N395">
        <v>41</v>
      </c>
      <c r="O395">
        <v>0.41499999999999998</v>
      </c>
      <c r="P395">
        <v>23</v>
      </c>
      <c r="Q395">
        <v>30</v>
      </c>
      <c r="R395">
        <v>0.76700000000000002</v>
      </c>
      <c r="S395">
        <v>7</v>
      </c>
      <c r="T395">
        <v>28</v>
      </c>
      <c r="U395">
        <v>35</v>
      </c>
      <c r="V395">
        <v>31</v>
      </c>
      <c r="W395">
        <v>9</v>
      </c>
      <c r="X395">
        <v>1</v>
      </c>
      <c r="Y395">
        <v>3</v>
      </c>
      <c r="Z395">
        <v>5</v>
      </c>
      <c r="AA395">
        <v>19</v>
      </c>
      <c r="AB395">
        <v>23</v>
      </c>
      <c r="AC395">
        <v>104</v>
      </c>
      <c r="AD395">
        <v>-10</v>
      </c>
      <c r="AE395">
        <v>1</v>
      </c>
      <c r="AF395">
        <v>1231</v>
      </c>
      <c r="AG395">
        <v>1231</v>
      </c>
      <c r="AH395">
        <v>1231</v>
      </c>
      <c r="AI395">
        <v>121</v>
      </c>
      <c r="AJ395">
        <v>2370</v>
      </c>
      <c r="AK395">
        <v>2372</v>
      </c>
      <c r="AL395">
        <v>1959</v>
      </c>
      <c r="AM395">
        <v>410</v>
      </c>
      <c r="AN395">
        <v>681</v>
      </c>
      <c r="AO395">
        <v>596</v>
      </c>
      <c r="AP395">
        <v>314</v>
      </c>
      <c r="AQ395">
        <v>259</v>
      </c>
      <c r="AR395">
        <v>1428</v>
      </c>
      <c r="AS395">
        <v>2024</v>
      </c>
      <c r="AT395">
        <v>1951</v>
      </c>
      <c r="AU395">
        <v>2225</v>
      </c>
      <c r="AV395">
        <v>426</v>
      </c>
      <c r="AW395">
        <v>152</v>
      </c>
      <c r="AX395">
        <v>2452</v>
      </c>
      <c r="AY395">
        <v>1712</v>
      </c>
      <c r="AZ395">
        <v>1188</v>
      </c>
      <c r="BA395">
        <v>1258</v>
      </c>
      <c r="BB395">
        <v>300</v>
      </c>
      <c r="BC395">
        <v>1870</v>
      </c>
      <c r="BD395">
        <v>1790</v>
      </c>
      <c r="BE395">
        <v>1</v>
      </c>
      <c r="BF395" t="s">
        <v>71</v>
      </c>
      <c r="BG395" t="s">
        <v>65</v>
      </c>
      <c r="BH395" t="s">
        <v>260</v>
      </c>
      <c r="BI395" s="4">
        <f xml:space="preserve"> _2025teamgamelogs[[#This Row],[FGA]] + (0.44 * _2025teamgamelogs[[#This Row],[FTA]]) + _2025teamgamelogs[[#This Row],[TOV]] - _2025teamgamelogs[[#This Row],[OREB]]</f>
        <v>91.2</v>
      </c>
      <c r="BJ395" s="3">
        <f>_2025teamgamelogs[[#This Row],[TOV]]/_2025teamgamelogs[[#This Row],[POSSESIONS]]</f>
        <v>9.8684210526315791E-2</v>
      </c>
      <c r="BK395" s="4">
        <f>_2025teamgamelogs[[#This Row],[PTS]]/_2025teamgamelogs[[#This Row],[POSSESIONS]]</f>
        <v>1.1403508771929824</v>
      </c>
      <c r="BL395" s="4">
        <f xml:space="preserve"> 100 * _2025teamgamelogs[[#This Row],[POINTS_PER_POSSESSION]]</f>
        <v>114.03508771929825</v>
      </c>
      <c r="BM395" s="4">
        <f xml:space="preserve"> _2025teamgamelogs[[#This Row],[POSSESIONS]] / (_2025teamgamelogs[[#This Row],[MIN]]/48)</f>
        <v>91.2</v>
      </c>
      <c r="BN395" s="3">
        <f>_2025teamgamelogs[[#This Row],[PTS]] / (2 * (_2025teamgamelogs[[#This Row],[FGA]] + 0.44 * _2025teamgamelogs[[#This Row],[FTA]]))</f>
        <v>0.5829596412556054</v>
      </c>
      <c r="BO395" s="4">
        <f>VLOOKUP(_2025teamgamelogs[[#This Row],[MONTH]], LEAGUE_AVERAGES!$A$2:$B$8, 2, FALSE)</f>
        <v>110.69176807777912</v>
      </c>
      <c r="BP395" s="5">
        <f>VLOOKUP(_2025teamgamelogs[[#This Row],[TEAM_NAME]], LEAGUE_AVERAGES!$A$14:$C$43, 2, FALSE)</f>
        <v>0.337609756097561</v>
      </c>
      <c r="BQ395" s="5">
        <f>VLOOKUP(_2025teamgamelogs[[#This Row],[TEAM_NAME]], LEAGUE_AVERAGES!$A$14:$C$43, 3, FALSE)</f>
        <v>0.34709756097560968</v>
      </c>
      <c r="BR395" s="5">
        <f>VLOOKUP(_2025teamgamelogs[[#This Row],[TEAM_NAME]], LEAGUE_AVERAGES!$F$14:$H$43, 2, FALSE)</f>
        <v>0.43748780487804872</v>
      </c>
      <c r="BS395" s="5">
        <f>VLOOKUP(_2025teamgamelogs[[#This Row],[TEAM_NAME]], LEAGUE_AVERAGES!$F$14:$H$43, 3, FALSE)</f>
        <v>0.43895121951219529</v>
      </c>
      <c r="BT395" s="5">
        <f>VLOOKUP(_2025teamgamelogs[[#This Row],[TEAM_NAME]], LEAGUE_AVERAGES!$K$14:$M$43, 2, FALSE)</f>
        <v>0.54767404365624284</v>
      </c>
      <c r="BU395" s="5">
        <f>VLOOKUP(_2025teamgamelogs[[#This Row],[TEAM_NAME]], LEAGUE_AVERAGES!$K$14:$M$43, 3, FALSE)</f>
        <v>0.5592142433904097</v>
      </c>
    </row>
    <row r="396" spans="1:73" x14ac:dyDescent="0.2">
      <c r="A396" t="s">
        <v>59</v>
      </c>
      <c r="B396">
        <v>1610612739</v>
      </c>
      <c r="C396" t="s">
        <v>119</v>
      </c>
      <c r="D396" t="s">
        <v>120</v>
      </c>
      <c r="E396">
        <v>22400236</v>
      </c>
      <c r="F396" s="1">
        <v>45613</v>
      </c>
      <c r="G396" t="s">
        <v>493</v>
      </c>
      <c r="H396" t="s">
        <v>63</v>
      </c>
      <c r="I396">
        <v>48</v>
      </c>
      <c r="J396">
        <v>44</v>
      </c>
      <c r="K396">
        <v>77</v>
      </c>
      <c r="L396">
        <v>0.57099999999999995</v>
      </c>
      <c r="M396">
        <v>13</v>
      </c>
      <c r="N396">
        <v>30</v>
      </c>
      <c r="O396">
        <v>0.433</v>
      </c>
      <c r="P396">
        <v>27</v>
      </c>
      <c r="Q396">
        <v>28</v>
      </c>
      <c r="R396">
        <v>0.96399999999999997</v>
      </c>
      <c r="S396">
        <v>9</v>
      </c>
      <c r="T396">
        <v>39</v>
      </c>
      <c r="U396">
        <v>48</v>
      </c>
      <c r="V396">
        <v>26</v>
      </c>
      <c r="W396">
        <v>20</v>
      </c>
      <c r="X396">
        <v>3</v>
      </c>
      <c r="Y396">
        <v>4</v>
      </c>
      <c r="Z396">
        <v>6</v>
      </c>
      <c r="AA396">
        <v>15</v>
      </c>
      <c r="AB396">
        <v>23</v>
      </c>
      <c r="AC396">
        <v>128</v>
      </c>
      <c r="AD396">
        <v>14</v>
      </c>
      <c r="AE396">
        <v>1</v>
      </c>
      <c r="AF396">
        <v>1</v>
      </c>
      <c r="AG396">
        <v>1</v>
      </c>
      <c r="AH396">
        <v>1</v>
      </c>
      <c r="AI396">
        <v>121</v>
      </c>
      <c r="AJ396">
        <v>703</v>
      </c>
      <c r="AK396">
        <v>2335</v>
      </c>
      <c r="AL396">
        <v>75</v>
      </c>
      <c r="AM396">
        <v>1171</v>
      </c>
      <c r="AN396">
        <v>2077</v>
      </c>
      <c r="AO396">
        <v>433</v>
      </c>
      <c r="AP396">
        <v>104</v>
      </c>
      <c r="AQ396">
        <v>377</v>
      </c>
      <c r="AR396">
        <v>54</v>
      </c>
      <c r="AS396">
        <v>1566</v>
      </c>
      <c r="AT396">
        <v>277</v>
      </c>
      <c r="AU396">
        <v>604</v>
      </c>
      <c r="AV396">
        <v>1195</v>
      </c>
      <c r="AW396">
        <v>2199</v>
      </c>
      <c r="AX396">
        <v>2344</v>
      </c>
      <c r="AY396">
        <v>1274</v>
      </c>
      <c r="AZ396">
        <v>1573</v>
      </c>
      <c r="BA396">
        <v>398</v>
      </c>
      <c r="BB396">
        <v>300</v>
      </c>
      <c r="BC396">
        <v>299</v>
      </c>
      <c r="BD396">
        <v>421</v>
      </c>
      <c r="BE396">
        <v>1</v>
      </c>
      <c r="BF396" t="s">
        <v>64</v>
      </c>
      <c r="BG396" t="s">
        <v>65</v>
      </c>
      <c r="BH396" t="s">
        <v>260</v>
      </c>
      <c r="BI396" s="4">
        <f xml:space="preserve"> _2025teamgamelogs[[#This Row],[FGA]] + (0.44 * _2025teamgamelogs[[#This Row],[FTA]]) + _2025teamgamelogs[[#This Row],[TOV]] - _2025teamgamelogs[[#This Row],[OREB]]</f>
        <v>100.32</v>
      </c>
      <c r="BJ396" s="3">
        <f>_2025teamgamelogs[[#This Row],[TOV]]/_2025teamgamelogs[[#This Row],[POSSESIONS]]</f>
        <v>0.19936204146730463</v>
      </c>
      <c r="BK396" s="4">
        <f>_2025teamgamelogs[[#This Row],[PTS]]/_2025teamgamelogs[[#This Row],[POSSESIONS]]</f>
        <v>1.2759170653907497</v>
      </c>
      <c r="BL396" s="4">
        <f xml:space="preserve"> 100 * _2025teamgamelogs[[#This Row],[POINTS_PER_POSSESSION]]</f>
        <v>127.59170653907496</v>
      </c>
      <c r="BM396" s="4">
        <f xml:space="preserve"> _2025teamgamelogs[[#This Row],[POSSESIONS]] / (_2025teamgamelogs[[#This Row],[MIN]]/48)</f>
        <v>100.32</v>
      </c>
      <c r="BN396" s="3">
        <f>_2025teamgamelogs[[#This Row],[PTS]] / (2 * (_2025teamgamelogs[[#This Row],[FGA]] + 0.44 * _2025teamgamelogs[[#This Row],[FTA]]))</f>
        <v>0.71652485445588898</v>
      </c>
      <c r="BO396" s="4">
        <f>VLOOKUP(_2025teamgamelogs[[#This Row],[MONTH]], LEAGUE_AVERAGES!$A$2:$B$8, 2, FALSE)</f>
        <v>110.69176807777912</v>
      </c>
      <c r="BP396" s="5">
        <f>VLOOKUP(_2025teamgamelogs[[#This Row],[TEAM_NAME]], LEAGUE_AVERAGES!$A$14:$C$43, 2, FALSE)</f>
        <v>0.38409756097560971</v>
      </c>
      <c r="BQ396" s="5">
        <f>VLOOKUP(_2025teamgamelogs[[#This Row],[TEAM_NAME]], LEAGUE_AVERAGES!$A$14:$C$43, 3, FALSE)</f>
        <v>0.38512195121951209</v>
      </c>
      <c r="BR396" s="5">
        <f>VLOOKUP(_2025teamgamelogs[[#This Row],[TEAM_NAME]], LEAGUE_AVERAGES!$F$14:$H$43, 2, FALSE)</f>
        <v>0.49482926829268303</v>
      </c>
      <c r="BS396" s="5">
        <f>VLOOKUP(_2025teamgamelogs[[#This Row],[TEAM_NAME]], LEAGUE_AVERAGES!$F$14:$H$43, 3, FALSE)</f>
        <v>0.4880731707317072</v>
      </c>
      <c r="BT396" s="5">
        <f>VLOOKUP(_2025teamgamelogs[[#This Row],[TEAM_NAME]], LEAGUE_AVERAGES!$K$14:$M$43, 2, FALSE)</f>
        <v>0.61027349880699666</v>
      </c>
      <c r="BU396" s="5">
        <f>VLOOKUP(_2025teamgamelogs[[#This Row],[TEAM_NAME]], LEAGUE_AVERAGES!$K$14:$M$43, 3, FALSE)</f>
        <v>0.60680781397749251</v>
      </c>
    </row>
    <row r="397" spans="1:73" x14ac:dyDescent="0.2">
      <c r="A397" t="s">
        <v>59</v>
      </c>
      <c r="B397">
        <v>1610612762</v>
      </c>
      <c r="C397" t="s">
        <v>125</v>
      </c>
      <c r="D397" t="s">
        <v>126</v>
      </c>
      <c r="E397">
        <v>22400243</v>
      </c>
      <c r="F397" s="1">
        <v>45613</v>
      </c>
      <c r="G397" t="s">
        <v>494</v>
      </c>
      <c r="H397" t="s">
        <v>70</v>
      </c>
      <c r="I397">
        <v>48</v>
      </c>
      <c r="J397">
        <v>39</v>
      </c>
      <c r="K397">
        <v>79</v>
      </c>
      <c r="L397">
        <v>0.49399999999999999</v>
      </c>
      <c r="M397">
        <v>12</v>
      </c>
      <c r="N397">
        <v>40</v>
      </c>
      <c r="O397">
        <v>0.3</v>
      </c>
      <c r="P397">
        <v>15</v>
      </c>
      <c r="Q397">
        <v>18</v>
      </c>
      <c r="R397">
        <v>0.83299999999999996</v>
      </c>
      <c r="S397">
        <v>9</v>
      </c>
      <c r="T397">
        <v>32</v>
      </c>
      <c r="U397">
        <v>41</v>
      </c>
      <c r="V397">
        <v>24</v>
      </c>
      <c r="W397">
        <v>19</v>
      </c>
      <c r="X397">
        <v>7</v>
      </c>
      <c r="Y397">
        <v>1</v>
      </c>
      <c r="Z397">
        <v>5</v>
      </c>
      <c r="AA397">
        <v>14</v>
      </c>
      <c r="AB397">
        <v>11</v>
      </c>
      <c r="AC397">
        <v>105</v>
      </c>
      <c r="AD397">
        <v>-11</v>
      </c>
      <c r="AE397">
        <v>1</v>
      </c>
      <c r="AF397">
        <v>1231</v>
      </c>
      <c r="AG397">
        <v>1231</v>
      </c>
      <c r="AH397">
        <v>1231</v>
      </c>
      <c r="AI397">
        <v>121</v>
      </c>
      <c r="AJ397">
        <v>1609</v>
      </c>
      <c r="AK397">
        <v>2245</v>
      </c>
      <c r="AL397">
        <v>802</v>
      </c>
      <c r="AM397">
        <v>1413</v>
      </c>
      <c r="AN397">
        <v>795</v>
      </c>
      <c r="AO397">
        <v>1895</v>
      </c>
      <c r="AP397">
        <v>1416</v>
      </c>
      <c r="AQ397">
        <v>1617</v>
      </c>
      <c r="AR397">
        <v>699</v>
      </c>
      <c r="AS397">
        <v>1566</v>
      </c>
      <c r="AT397">
        <v>1307</v>
      </c>
      <c r="AU397">
        <v>1563</v>
      </c>
      <c r="AV397">
        <v>1570</v>
      </c>
      <c r="AW397">
        <v>2098</v>
      </c>
      <c r="AX397">
        <v>1360</v>
      </c>
      <c r="AY397">
        <v>2304</v>
      </c>
      <c r="AZ397">
        <v>1188</v>
      </c>
      <c r="BA397">
        <v>260</v>
      </c>
      <c r="BB397">
        <v>2370</v>
      </c>
      <c r="BC397">
        <v>1790</v>
      </c>
      <c r="BD397">
        <v>1848</v>
      </c>
      <c r="BE397">
        <v>1</v>
      </c>
      <c r="BF397" t="s">
        <v>71</v>
      </c>
      <c r="BG397" t="s">
        <v>65</v>
      </c>
      <c r="BH397" t="s">
        <v>260</v>
      </c>
      <c r="BI397" s="4">
        <f xml:space="preserve"> _2025teamgamelogs[[#This Row],[FGA]] + (0.44 * _2025teamgamelogs[[#This Row],[FTA]]) + _2025teamgamelogs[[#This Row],[TOV]] - _2025teamgamelogs[[#This Row],[OREB]]</f>
        <v>96.92</v>
      </c>
      <c r="BJ397" s="3">
        <f>_2025teamgamelogs[[#This Row],[TOV]]/_2025teamgamelogs[[#This Row],[POSSESIONS]]</f>
        <v>0.1960379694593479</v>
      </c>
      <c r="BK397" s="4">
        <f>_2025teamgamelogs[[#This Row],[PTS]]/_2025teamgamelogs[[#This Row],[POSSESIONS]]</f>
        <v>1.0833677259595542</v>
      </c>
      <c r="BL397" s="4">
        <f xml:space="preserve"> 100 * _2025teamgamelogs[[#This Row],[POINTS_PER_POSSESSION]]</f>
        <v>108.33677259595542</v>
      </c>
      <c r="BM397" s="4">
        <f xml:space="preserve"> _2025teamgamelogs[[#This Row],[POSSESIONS]] / (_2025teamgamelogs[[#This Row],[MIN]]/48)</f>
        <v>96.92</v>
      </c>
      <c r="BN397" s="3">
        <f>_2025teamgamelogs[[#This Row],[PTS]] / (2 * (_2025teamgamelogs[[#This Row],[FGA]] + 0.44 * _2025teamgamelogs[[#This Row],[FTA]]))</f>
        <v>0.60400368154624939</v>
      </c>
      <c r="BO397" s="4">
        <f>VLOOKUP(_2025teamgamelogs[[#This Row],[MONTH]], LEAGUE_AVERAGES!$A$2:$B$8, 2, FALSE)</f>
        <v>110.69176807777912</v>
      </c>
      <c r="BP397" s="5">
        <f>VLOOKUP(_2025teamgamelogs[[#This Row],[TEAM_NAME]], LEAGUE_AVERAGES!$A$14:$C$43, 2, FALSE)</f>
        <v>0.36446341463414633</v>
      </c>
      <c r="BQ397" s="5">
        <f>VLOOKUP(_2025teamgamelogs[[#This Row],[TEAM_NAME]], LEAGUE_AVERAGES!$A$14:$C$43, 3, FALSE)</f>
        <v>0.3413170731707319</v>
      </c>
      <c r="BR397" s="5">
        <f>VLOOKUP(_2025teamgamelogs[[#This Row],[TEAM_NAME]], LEAGUE_AVERAGES!$F$14:$H$43, 2, FALSE)</f>
        <v>0.4583902439024391</v>
      </c>
      <c r="BS397" s="5">
        <f>VLOOKUP(_2025teamgamelogs[[#This Row],[TEAM_NAME]], LEAGUE_AVERAGES!$F$14:$H$43, 3, FALSE)</f>
        <v>0.45390243902439031</v>
      </c>
      <c r="BT397" s="5">
        <f>VLOOKUP(_2025teamgamelogs[[#This Row],[TEAM_NAME]], LEAGUE_AVERAGES!$K$14:$M$43, 2, FALSE)</f>
        <v>0.57104853563970659</v>
      </c>
      <c r="BU397" s="5">
        <f>VLOOKUP(_2025teamgamelogs[[#This Row],[TEAM_NAME]], LEAGUE_AVERAGES!$K$14:$M$43, 3, FALSE)</f>
        <v>0.56826296147062372</v>
      </c>
    </row>
    <row r="398" spans="1:73" x14ac:dyDescent="0.2">
      <c r="A398" t="s">
        <v>59</v>
      </c>
      <c r="B398">
        <v>1610612764</v>
      </c>
      <c r="C398" t="s">
        <v>148</v>
      </c>
      <c r="D398" t="s">
        <v>149</v>
      </c>
      <c r="E398">
        <v>22400237</v>
      </c>
      <c r="F398" s="1">
        <v>45613</v>
      </c>
      <c r="G398" t="s">
        <v>495</v>
      </c>
      <c r="H398" t="s">
        <v>70</v>
      </c>
      <c r="I398">
        <v>48</v>
      </c>
      <c r="J398">
        <v>39</v>
      </c>
      <c r="K398">
        <v>83</v>
      </c>
      <c r="L398">
        <v>0.47</v>
      </c>
      <c r="M398">
        <v>12</v>
      </c>
      <c r="N398">
        <v>27</v>
      </c>
      <c r="O398">
        <v>0.44400000000000001</v>
      </c>
      <c r="P398">
        <v>14</v>
      </c>
      <c r="Q398">
        <v>20</v>
      </c>
      <c r="R398">
        <v>0.7</v>
      </c>
      <c r="S398">
        <v>5</v>
      </c>
      <c r="T398">
        <v>34</v>
      </c>
      <c r="U398">
        <v>39</v>
      </c>
      <c r="V398">
        <v>21</v>
      </c>
      <c r="W398">
        <v>17</v>
      </c>
      <c r="X398">
        <v>6</v>
      </c>
      <c r="Y398">
        <v>3</v>
      </c>
      <c r="Z398">
        <v>4</v>
      </c>
      <c r="AA398">
        <v>16</v>
      </c>
      <c r="AB398">
        <v>19</v>
      </c>
      <c r="AC398">
        <v>104</v>
      </c>
      <c r="AD398">
        <v>-20</v>
      </c>
      <c r="AE398">
        <v>1</v>
      </c>
      <c r="AF398">
        <v>1231</v>
      </c>
      <c r="AG398">
        <v>1231</v>
      </c>
      <c r="AH398">
        <v>1231</v>
      </c>
      <c r="AI398">
        <v>121</v>
      </c>
      <c r="AJ398">
        <v>1609</v>
      </c>
      <c r="AK398">
        <v>1922</v>
      </c>
      <c r="AL398">
        <v>1196</v>
      </c>
      <c r="AM398">
        <v>1413</v>
      </c>
      <c r="AN398">
        <v>2292</v>
      </c>
      <c r="AO398">
        <v>359</v>
      </c>
      <c r="AP398">
        <v>1571</v>
      </c>
      <c r="AQ398">
        <v>1301</v>
      </c>
      <c r="AR398">
        <v>1932</v>
      </c>
      <c r="AS398">
        <v>2299</v>
      </c>
      <c r="AT398">
        <v>926</v>
      </c>
      <c r="AU398">
        <v>1833</v>
      </c>
      <c r="AV398">
        <v>2031</v>
      </c>
      <c r="AW398">
        <v>1759</v>
      </c>
      <c r="AX398">
        <v>1702</v>
      </c>
      <c r="AY398">
        <v>1712</v>
      </c>
      <c r="AZ398">
        <v>750</v>
      </c>
      <c r="BA398">
        <v>570</v>
      </c>
      <c r="BB398">
        <v>971</v>
      </c>
      <c r="BC398">
        <v>1870</v>
      </c>
      <c r="BD398">
        <v>2202</v>
      </c>
      <c r="BE398">
        <v>1</v>
      </c>
      <c r="BF398" t="s">
        <v>64</v>
      </c>
      <c r="BG398" t="s">
        <v>65</v>
      </c>
      <c r="BH398" t="s">
        <v>260</v>
      </c>
      <c r="BI398" s="4">
        <f xml:space="preserve"> _2025teamgamelogs[[#This Row],[FGA]] + (0.44 * _2025teamgamelogs[[#This Row],[FTA]]) + _2025teamgamelogs[[#This Row],[TOV]] - _2025teamgamelogs[[#This Row],[OREB]]</f>
        <v>103.8</v>
      </c>
      <c r="BJ398" s="3">
        <f>_2025teamgamelogs[[#This Row],[TOV]]/_2025teamgamelogs[[#This Row],[POSSESIONS]]</f>
        <v>0.16377649325626203</v>
      </c>
      <c r="BK398" s="4">
        <f>_2025teamgamelogs[[#This Row],[PTS]]/_2025teamgamelogs[[#This Row],[POSSESIONS]]</f>
        <v>1.0019267822736031</v>
      </c>
      <c r="BL398" s="4">
        <f xml:space="preserve"> 100 * _2025teamgamelogs[[#This Row],[POINTS_PER_POSSESSION]]</f>
        <v>100.1926782273603</v>
      </c>
      <c r="BM398" s="4">
        <f xml:space="preserve"> _2025teamgamelogs[[#This Row],[POSSESIONS]] / (_2025teamgamelogs[[#This Row],[MIN]]/48)</f>
        <v>103.8</v>
      </c>
      <c r="BN398" s="3">
        <f>_2025teamgamelogs[[#This Row],[PTS]] / (2 * (_2025teamgamelogs[[#This Row],[FGA]] + 0.44 * _2025teamgamelogs[[#This Row],[FTA]]))</f>
        <v>0.56644880174291945</v>
      </c>
      <c r="BO398" s="4">
        <f>VLOOKUP(_2025teamgamelogs[[#This Row],[MONTH]], LEAGUE_AVERAGES!$A$2:$B$8, 2, FALSE)</f>
        <v>110.69176807777912</v>
      </c>
      <c r="BP398" s="5">
        <f>VLOOKUP(_2025teamgamelogs[[#This Row],[TEAM_NAME]], LEAGUE_AVERAGES!$A$14:$C$43, 2, FALSE)</f>
        <v>0.32842499999999997</v>
      </c>
      <c r="BQ398" s="5">
        <f>VLOOKUP(_2025teamgamelogs[[#This Row],[TEAM_NAME]], LEAGUE_AVERAGES!$A$14:$C$43, 3, FALSE)</f>
        <v>0.33730952380952384</v>
      </c>
      <c r="BR398" s="5">
        <f>VLOOKUP(_2025teamgamelogs[[#This Row],[TEAM_NAME]], LEAGUE_AVERAGES!$F$14:$H$43, 2, FALSE)</f>
        <v>0.44209999999999994</v>
      </c>
      <c r="BS398" s="5">
        <f>VLOOKUP(_2025teamgamelogs[[#This Row],[TEAM_NAME]], LEAGUE_AVERAGES!$F$14:$H$43, 3, FALSE)</f>
        <v>0.4362619047619048</v>
      </c>
      <c r="BT398" s="5">
        <f>VLOOKUP(_2025teamgamelogs[[#This Row],[TEAM_NAME]], LEAGUE_AVERAGES!$K$14:$M$43, 2, FALSE)</f>
        <v>0.55099578881797462</v>
      </c>
      <c r="BU398" s="5">
        <f>VLOOKUP(_2025teamgamelogs[[#This Row],[TEAM_NAME]], LEAGUE_AVERAGES!$K$14:$M$43, 3, FALSE)</f>
        <v>0.54201342555394594</v>
      </c>
    </row>
    <row r="399" spans="1:73" x14ac:dyDescent="0.2">
      <c r="A399" t="s">
        <v>59</v>
      </c>
      <c r="B399">
        <v>1610612763</v>
      </c>
      <c r="C399" t="s">
        <v>128</v>
      </c>
      <c r="D399" t="s">
        <v>129</v>
      </c>
      <c r="E399">
        <v>22400238</v>
      </c>
      <c r="F399" s="1">
        <v>45613</v>
      </c>
      <c r="G399" t="s">
        <v>496</v>
      </c>
      <c r="H399" t="s">
        <v>63</v>
      </c>
      <c r="I399">
        <v>48</v>
      </c>
      <c r="J399">
        <v>41</v>
      </c>
      <c r="K399">
        <v>91</v>
      </c>
      <c r="L399">
        <v>0.45100000000000001</v>
      </c>
      <c r="M399">
        <v>13</v>
      </c>
      <c r="N399">
        <v>39</v>
      </c>
      <c r="O399">
        <v>0.33300000000000002</v>
      </c>
      <c r="P399">
        <v>10</v>
      </c>
      <c r="Q399">
        <v>12</v>
      </c>
      <c r="R399">
        <v>0.83299999999999996</v>
      </c>
      <c r="S399">
        <v>10</v>
      </c>
      <c r="T399">
        <v>35</v>
      </c>
      <c r="U399">
        <v>45</v>
      </c>
      <c r="V399">
        <v>31</v>
      </c>
      <c r="W399">
        <v>13</v>
      </c>
      <c r="X399">
        <v>10</v>
      </c>
      <c r="Y399">
        <v>10</v>
      </c>
      <c r="Z399">
        <v>5</v>
      </c>
      <c r="AA399">
        <v>15</v>
      </c>
      <c r="AB399">
        <v>12</v>
      </c>
      <c r="AC399">
        <v>105</v>
      </c>
      <c r="AD399">
        <v>15</v>
      </c>
      <c r="AE399">
        <v>1</v>
      </c>
      <c r="AF399">
        <v>1</v>
      </c>
      <c r="AG399">
        <v>1</v>
      </c>
      <c r="AH399">
        <v>1</v>
      </c>
      <c r="AI399">
        <v>121</v>
      </c>
      <c r="AJ399">
        <v>1234</v>
      </c>
      <c r="AK399">
        <v>899</v>
      </c>
      <c r="AL399">
        <v>1533</v>
      </c>
      <c r="AM399">
        <v>1171</v>
      </c>
      <c r="AN399">
        <v>933</v>
      </c>
      <c r="AO399">
        <v>1468</v>
      </c>
      <c r="AP399">
        <v>2148</v>
      </c>
      <c r="AQ399">
        <v>2282</v>
      </c>
      <c r="AR399">
        <v>699</v>
      </c>
      <c r="AS399">
        <v>1308</v>
      </c>
      <c r="AT399">
        <v>769</v>
      </c>
      <c r="AU399">
        <v>976</v>
      </c>
      <c r="AV399">
        <v>426</v>
      </c>
      <c r="AW399">
        <v>850</v>
      </c>
      <c r="AX399">
        <v>539</v>
      </c>
      <c r="AY399">
        <v>57</v>
      </c>
      <c r="AZ399">
        <v>1188</v>
      </c>
      <c r="BA399">
        <v>398</v>
      </c>
      <c r="BB399">
        <v>2314</v>
      </c>
      <c r="BC399">
        <v>1790</v>
      </c>
      <c r="BD399">
        <v>376</v>
      </c>
      <c r="BE399">
        <v>1</v>
      </c>
      <c r="BF399" t="s">
        <v>64</v>
      </c>
      <c r="BG399" t="s">
        <v>65</v>
      </c>
      <c r="BH399" t="s">
        <v>260</v>
      </c>
      <c r="BI399" s="4">
        <f xml:space="preserve"> _2025teamgamelogs[[#This Row],[FGA]] + (0.44 * _2025teamgamelogs[[#This Row],[FTA]]) + _2025teamgamelogs[[#This Row],[TOV]] - _2025teamgamelogs[[#This Row],[OREB]]</f>
        <v>99.28</v>
      </c>
      <c r="BJ399" s="3">
        <f>_2025teamgamelogs[[#This Row],[TOV]]/_2025teamgamelogs[[#This Row],[POSSESIONS]]</f>
        <v>0.13094278807413376</v>
      </c>
      <c r="BK399" s="4">
        <f>_2025teamgamelogs[[#This Row],[PTS]]/_2025teamgamelogs[[#This Row],[POSSESIONS]]</f>
        <v>1.0576148267526189</v>
      </c>
      <c r="BL399" s="4">
        <f xml:space="preserve"> 100 * _2025teamgamelogs[[#This Row],[POINTS_PER_POSSESSION]]</f>
        <v>105.76148267526189</v>
      </c>
      <c r="BM399" s="4">
        <f xml:space="preserve"> _2025teamgamelogs[[#This Row],[POSSESIONS]] / (_2025teamgamelogs[[#This Row],[MIN]]/48)</f>
        <v>99.28</v>
      </c>
      <c r="BN399" s="3">
        <f>_2025teamgamelogs[[#This Row],[PTS]] / (2 * (_2025teamgamelogs[[#This Row],[FGA]] + 0.44 * _2025teamgamelogs[[#This Row],[FTA]]))</f>
        <v>0.54528458662235146</v>
      </c>
      <c r="BO399" s="4">
        <f>VLOOKUP(_2025teamgamelogs[[#This Row],[MONTH]], LEAGUE_AVERAGES!$A$2:$B$8, 2, FALSE)</f>
        <v>110.69176807777912</v>
      </c>
      <c r="BP399" s="5">
        <f>VLOOKUP(_2025teamgamelogs[[#This Row],[TEAM_NAME]], LEAGUE_AVERAGES!$A$14:$C$43, 2, FALSE)</f>
        <v>0.36546341463414628</v>
      </c>
      <c r="BQ399" s="5">
        <f>VLOOKUP(_2025teamgamelogs[[#This Row],[TEAM_NAME]], LEAGUE_AVERAGES!$A$14:$C$43, 3, FALSE)</f>
        <v>0.36639024390243902</v>
      </c>
      <c r="BR399" s="5">
        <f>VLOOKUP(_2025teamgamelogs[[#This Row],[TEAM_NAME]], LEAGUE_AVERAGES!$F$14:$H$43, 2, FALSE)</f>
        <v>0.48997560975609772</v>
      </c>
      <c r="BS399" s="5">
        <f>VLOOKUP(_2025teamgamelogs[[#This Row],[TEAM_NAME]], LEAGUE_AVERAGES!$F$14:$H$43, 3, FALSE)</f>
        <v>0.46951219512195119</v>
      </c>
      <c r="BT399" s="5">
        <f>VLOOKUP(_2025teamgamelogs[[#This Row],[TEAM_NAME]], LEAGUE_AVERAGES!$K$14:$M$43, 2, FALSE)</f>
        <v>0.59919613060605748</v>
      </c>
      <c r="BU399" s="5">
        <f>VLOOKUP(_2025teamgamelogs[[#This Row],[TEAM_NAME]], LEAGUE_AVERAGES!$K$14:$M$43, 3, FALSE)</f>
        <v>0.57758119053457602</v>
      </c>
    </row>
    <row r="400" spans="1:73" x14ac:dyDescent="0.2">
      <c r="A400" t="s">
        <v>59</v>
      </c>
      <c r="B400">
        <v>1610612742</v>
      </c>
      <c r="C400" t="s">
        <v>154</v>
      </c>
      <c r="D400" t="s">
        <v>155</v>
      </c>
      <c r="E400">
        <v>22400242</v>
      </c>
      <c r="F400" s="1">
        <v>45613</v>
      </c>
      <c r="G400" t="s">
        <v>497</v>
      </c>
      <c r="H400" t="s">
        <v>63</v>
      </c>
      <c r="I400">
        <v>48</v>
      </c>
      <c r="J400">
        <v>40</v>
      </c>
      <c r="K400">
        <v>84</v>
      </c>
      <c r="L400">
        <v>0.47599999999999998</v>
      </c>
      <c r="M400">
        <v>11</v>
      </c>
      <c r="N400">
        <v>27</v>
      </c>
      <c r="O400">
        <v>0.40699999999999997</v>
      </c>
      <c r="P400">
        <v>30</v>
      </c>
      <c r="Q400">
        <v>36</v>
      </c>
      <c r="R400">
        <v>0.83299999999999996</v>
      </c>
      <c r="S400">
        <v>18</v>
      </c>
      <c r="T400">
        <v>35</v>
      </c>
      <c r="U400">
        <v>53</v>
      </c>
      <c r="V400">
        <v>18</v>
      </c>
      <c r="W400">
        <v>16</v>
      </c>
      <c r="X400">
        <v>4</v>
      </c>
      <c r="Y400">
        <v>5</v>
      </c>
      <c r="Z400">
        <v>5</v>
      </c>
      <c r="AA400">
        <v>20</v>
      </c>
      <c r="AB400">
        <v>25</v>
      </c>
      <c r="AC400">
        <v>121</v>
      </c>
      <c r="AD400">
        <v>2</v>
      </c>
      <c r="AE400">
        <v>1</v>
      </c>
      <c r="AF400">
        <v>1</v>
      </c>
      <c r="AG400">
        <v>1</v>
      </c>
      <c r="AH400">
        <v>1</v>
      </c>
      <c r="AI400">
        <v>121</v>
      </c>
      <c r="AJ400">
        <v>1438</v>
      </c>
      <c r="AK400">
        <v>1815</v>
      </c>
      <c r="AL400">
        <v>1079</v>
      </c>
      <c r="AM400">
        <v>1661</v>
      </c>
      <c r="AN400">
        <v>2292</v>
      </c>
      <c r="AO400">
        <v>665</v>
      </c>
      <c r="AP400">
        <v>37</v>
      </c>
      <c r="AQ400">
        <v>62</v>
      </c>
      <c r="AR400">
        <v>699</v>
      </c>
      <c r="AS400">
        <v>100</v>
      </c>
      <c r="AT400">
        <v>769</v>
      </c>
      <c r="AU400">
        <v>209</v>
      </c>
      <c r="AV400">
        <v>2327</v>
      </c>
      <c r="AW400">
        <v>1583</v>
      </c>
      <c r="AX400">
        <v>2190</v>
      </c>
      <c r="AY400">
        <v>889</v>
      </c>
      <c r="AZ400">
        <v>1188</v>
      </c>
      <c r="BA400">
        <v>1491</v>
      </c>
      <c r="BB400">
        <v>143</v>
      </c>
      <c r="BC400">
        <v>672</v>
      </c>
      <c r="BD400">
        <v>1106</v>
      </c>
      <c r="BE400">
        <v>1</v>
      </c>
      <c r="BF400" t="s">
        <v>71</v>
      </c>
      <c r="BG400" t="s">
        <v>65</v>
      </c>
      <c r="BH400" t="s">
        <v>260</v>
      </c>
      <c r="BI400" s="4">
        <f xml:space="preserve"> _2025teamgamelogs[[#This Row],[FGA]] + (0.44 * _2025teamgamelogs[[#This Row],[FTA]]) + _2025teamgamelogs[[#This Row],[TOV]] - _2025teamgamelogs[[#This Row],[OREB]]</f>
        <v>97.84</v>
      </c>
      <c r="BJ400" s="3">
        <f>_2025teamgamelogs[[#This Row],[TOV]]/_2025teamgamelogs[[#This Row],[POSSESIONS]]</f>
        <v>0.16353229762878169</v>
      </c>
      <c r="BK400" s="4">
        <f>_2025teamgamelogs[[#This Row],[PTS]]/_2025teamgamelogs[[#This Row],[POSSESIONS]]</f>
        <v>1.2367130008176614</v>
      </c>
      <c r="BL400" s="4">
        <f xml:space="preserve"> 100 * _2025teamgamelogs[[#This Row],[POINTS_PER_POSSESSION]]</f>
        <v>123.67130008176615</v>
      </c>
      <c r="BM400" s="4">
        <f xml:space="preserve"> _2025teamgamelogs[[#This Row],[POSSESIONS]] / (_2025teamgamelogs[[#This Row],[MIN]]/48)</f>
        <v>97.84</v>
      </c>
      <c r="BN400" s="3">
        <f>_2025teamgamelogs[[#This Row],[PTS]] / (2 * (_2025teamgamelogs[[#This Row],[FGA]] + 0.44 * _2025teamgamelogs[[#This Row],[FTA]]))</f>
        <v>0.60596955128205121</v>
      </c>
      <c r="BO400" s="4">
        <f>VLOOKUP(_2025teamgamelogs[[#This Row],[MONTH]], LEAGUE_AVERAGES!$A$2:$B$8, 2, FALSE)</f>
        <v>110.69176807777912</v>
      </c>
      <c r="BP400" s="5">
        <f>VLOOKUP(_2025teamgamelogs[[#This Row],[TEAM_NAME]], LEAGUE_AVERAGES!$A$14:$C$43, 2, FALSE)</f>
        <v>0.362375</v>
      </c>
      <c r="BQ400" s="5">
        <f>VLOOKUP(_2025teamgamelogs[[#This Row],[TEAM_NAME]], LEAGUE_AVERAGES!$A$14:$C$43, 3, FALSE)</f>
        <v>0.36252380952380958</v>
      </c>
      <c r="BR400" s="5">
        <f>VLOOKUP(_2025teamgamelogs[[#This Row],[TEAM_NAME]], LEAGUE_AVERAGES!$F$14:$H$43, 2, FALSE)</f>
        <v>0.47777500000000001</v>
      </c>
      <c r="BS400" s="5">
        <f>VLOOKUP(_2025teamgamelogs[[#This Row],[TEAM_NAME]], LEAGUE_AVERAGES!$F$14:$H$43, 3, FALSE)</f>
        <v>0.48176190476190472</v>
      </c>
      <c r="BT400" s="5">
        <f>VLOOKUP(_2025teamgamelogs[[#This Row],[TEAM_NAME]], LEAGUE_AVERAGES!$K$14:$M$43, 2, FALSE)</f>
        <v>0.58283558931438928</v>
      </c>
      <c r="BU400" s="5">
        <f>VLOOKUP(_2025teamgamelogs[[#This Row],[TEAM_NAME]], LEAGUE_AVERAGES!$K$14:$M$43, 3, FALSE)</f>
        <v>0.5856179003364903</v>
      </c>
    </row>
    <row r="401" spans="1:73" x14ac:dyDescent="0.2">
      <c r="A401" t="s">
        <v>59</v>
      </c>
      <c r="B401">
        <v>1610612741</v>
      </c>
      <c r="C401" t="s">
        <v>86</v>
      </c>
      <c r="D401" t="s">
        <v>87</v>
      </c>
      <c r="E401">
        <v>22400241</v>
      </c>
      <c r="F401" s="1">
        <v>45613</v>
      </c>
      <c r="G401" t="s">
        <v>498</v>
      </c>
      <c r="H401" t="s">
        <v>70</v>
      </c>
      <c r="I401">
        <v>48</v>
      </c>
      <c r="J401">
        <v>36</v>
      </c>
      <c r="K401">
        <v>107</v>
      </c>
      <c r="L401">
        <v>0.33600000000000002</v>
      </c>
      <c r="M401">
        <v>14</v>
      </c>
      <c r="N401">
        <v>56</v>
      </c>
      <c r="O401">
        <v>0.25</v>
      </c>
      <c r="P401">
        <v>21</v>
      </c>
      <c r="Q401">
        <v>22</v>
      </c>
      <c r="R401">
        <v>0.95499999999999996</v>
      </c>
      <c r="S401">
        <v>13</v>
      </c>
      <c r="T401">
        <v>34</v>
      </c>
      <c r="U401">
        <v>47</v>
      </c>
      <c r="V401">
        <v>26</v>
      </c>
      <c r="W401">
        <v>15</v>
      </c>
      <c r="X401">
        <v>8</v>
      </c>
      <c r="Y401">
        <v>7</v>
      </c>
      <c r="Z401">
        <v>9</v>
      </c>
      <c r="AA401">
        <v>21</v>
      </c>
      <c r="AB401">
        <v>18</v>
      </c>
      <c r="AC401">
        <v>107</v>
      </c>
      <c r="AD401">
        <v>-36</v>
      </c>
      <c r="AE401">
        <v>1</v>
      </c>
      <c r="AF401">
        <v>1231</v>
      </c>
      <c r="AG401">
        <v>1231</v>
      </c>
      <c r="AH401">
        <v>1231</v>
      </c>
      <c r="AI401">
        <v>121</v>
      </c>
      <c r="AJ401">
        <v>2070</v>
      </c>
      <c r="AK401">
        <v>21</v>
      </c>
      <c r="AL401">
        <v>2442</v>
      </c>
      <c r="AM401">
        <v>934</v>
      </c>
      <c r="AN401">
        <v>16</v>
      </c>
      <c r="AO401">
        <v>2236</v>
      </c>
      <c r="AP401">
        <v>506</v>
      </c>
      <c r="AQ401">
        <v>1008</v>
      </c>
      <c r="AR401">
        <v>67</v>
      </c>
      <c r="AS401">
        <v>652</v>
      </c>
      <c r="AT401">
        <v>926</v>
      </c>
      <c r="AU401">
        <v>705</v>
      </c>
      <c r="AV401">
        <v>1195</v>
      </c>
      <c r="AW401">
        <v>1341</v>
      </c>
      <c r="AX401">
        <v>1073</v>
      </c>
      <c r="AY401">
        <v>346</v>
      </c>
      <c r="AZ401">
        <v>2275</v>
      </c>
      <c r="BA401">
        <v>1694</v>
      </c>
      <c r="BB401">
        <v>1204</v>
      </c>
      <c r="BC401">
        <v>1677</v>
      </c>
      <c r="BD401">
        <v>2418</v>
      </c>
      <c r="BE401">
        <v>1</v>
      </c>
      <c r="BF401" t="s">
        <v>64</v>
      </c>
      <c r="BG401" t="s">
        <v>65</v>
      </c>
      <c r="BH401" t="s">
        <v>260</v>
      </c>
      <c r="BI401" s="4">
        <f xml:space="preserve"> _2025teamgamelogs[[#This Row],[FGA]] + (0.44 * _2025teamgamelogs[[#This Row],[FTA]]) + _2025teamgamelogs[[#This Row],[TOV]] - _2025teamgamelogs[[#This Row],[OREB]]</f>
        <v>118.68</v>
      </c>
      <c r="BJ401" s="3">
        <f>_2025teamgamelogs[[#This Row],[TOV]]/_2025teamgamelogs[[#This Row],[POSSESIONS]]</f>
        <v>0.12639029322548029</v>
      </c>
      <c r="BK401" s="4">
        <f>_2025teamgamelogs[[#This Row],[PTS]]/_2025teamgamelogs[[#This Row],[POSSESIONS]]</f>
        <v>0.90158409167509268</v>
      </c>
      <c r="BL401" s="4">
        <f xml:space="preserve"> 100 * _2025teamgamelogs[[#This Row],[POINTS_PER_POSSESSION]]</f>
        <v>90.158409167509262</v>
      </c>
      <c r="BM401" s="4">
        <f xml:space="preserve"> _2025teamgamelogs[[#This Row],[POSSESIONS]] / (_2025teamgamelogs[[#This Row],[MIN]]/48)</f>
        <v>118.68</v>
      </c>
      <c r="BN401" s="3">
        <f>_2025teamgamelogs[[#This Row],[PTS]] / (2 * (_2025teamgamelogs[[#This Row],[FGA]] + 0.44 * _2025teamgamelogs[[#This Row],[FTA]]))</f>
        <v>0.45851902639698316</v>
      </c>
      <c r="BO401" s="4">
        <f>VLOOKUP(_2025teamgamelogs[[#This Row],[MONTH]], LEAGUE_AVERAGES!$A$2:$B$8, 2, FALSE)</f>
        <v>110.69176807777912</v>
      </c>
      <c r="BP401" s="5">
        <f>VLOOKUP(_2025teamgamelogs[[#This Row],[TEAM_NAME]], LEAGUE_AVERAGES!$A$14:$C$43, 2, FALSE)</f>
        <v>0.36141463414634156</v>
      </c>
      <c r="BQ401" s="5">
        <f>VLOOKUP(_2025teamgamelogs[[#This Row],[TEAM_NAME]], LEAGUE_AVERAGES!$A$14:$C$43, 3, FALSE)</f>
        <v>0.37548780487804878</v>
      </c>
      <c r="BR401" s="5">
        <f>VLOOKUP(_2025teamgamelogs[[#This Row],[TEAM_NAME]], LEAGUE_AVERAGES!$F$14:$H$43, 2, FALSE)</f>
        <v>0.46404878048780479</v>
      </c>
      <c r="BS401" s="5">
        <f>VLOOKUP(_2025teamgamelogs[[#This Row],[TEAM_NAME]], LEAGUE_AVERAGES!$F$14:$H$43, 3, FALSE)</f>
        <v>0.47712195121951223</v>
      </c>
      <c r="BT401" s="5">
        <f>VLOOKUP(_2025teamgamelogs[[#This Row],[TEAM_NAME]], LEAGUE_AVERAGES!$K$14:$M$43, 2, FALSE)</f>
        <v>0.57631003599073594</v>
      </c>
      <c r="BU401" s="5">
        <f>VLOOKUP(_2025teamgamelogs[[#This Row],[TEAM_NAME]], LEAGUE_AVERAGES!$K$14:$M$43, 3, FALSE)</f>
        <v>0.59556361257988066</v>
      </c>
    </row>
    <row r="402" spans="1:73" x14ac:dyDescent="0.2">
      <c r="A402" t="s">
        <v>59</v>
      </c>
      <c r="B402">
        <v>1610612745</v>
      </c>
      <c r="C402" t="s">
        <v>104</v>
      </c>
      <c r="D402" t="s">
        <v>105</v>
      </c>
      <c r="E402">
        <v>22400241</v>
      </c>
      <c r="F402" s="1">
        <v>45613</v>
      </c>
      <c r="G402" t="s">
        <v>499</v>
      </c>
      <c r="H402" t="s">
        <v>63</v>
      </c>
      <c r="I402">
        <v>48</v>
      </c>
      <c r="J402">
        <v>55</v>
      </c>
      <c r="K402">
        <v>105</v>
      </c>
      <c r="L402">
        <v>0.52400000000000002</v>
      </c>
      <c r="M402">
        <v>10</v>
      </c>
      <c r="N402">
        <v>34</v>
      </c>
      <c r="O402">
        <v>0.29399999999999998</v>
      </c>
      <c r="P402">
        <v>23</v>
      </c>
      <c r="Q402">
        <v>32</v>
      </c>
      <c r="R402">
        <v>0.71899999999999997</v>
      </c>
      <c r="S402">
        <v>14</v>
      </c>
      <c r="T402">
        <v>52</v>
      </c>
      <c r="U402">
        <v>66</v>
      </c>
      <c r="V402">
        <v>34</v>
      </c>
      <c r="W402">
        <v>11</v>
      </c>
      <c r="X402">
        <v>8</v>
      </c>
      <c r="Y402">
        <v>9</v>
      </c>
      <c r="Z402">
        <v>7</v>
      </c>
      <c r="AA402">
        <v>18</v>
      </c>
      <c r="AB402">
        <v>21</v>
      </c>
      <c r="AC402">
        <v>143</v>
      </c>
      <c r="AD402">
        <v>36</v>
      </c>
      <c r="AE402">
        <v>1</v>
      </c>
      <c r="AF402">
        <v>1</v>
      </c>
      <c r="AG402">
        <v>1</v>
      </c>
      <c r="AH402">
        <v>1</v>
      </c>
      <c r="AI402">
        <v>121</v>
      </c>
      <c r="AJ402">
        <v>21</v>
      </c>
      <c r="AK402">
        <v>44</v>
      </c>
      <c r="AL402">
        <v>363</v>
      </c>
      <c r="AM402">
        <v>1891</v>
      </c>
      <c r="AN402">
        <v>1627</v>
      </c>
      <c r="AO402">
        <v>1954</v>
      </c>
      <c r="AP402">
        <v>314</v>
      </c>
      <c r="AQ402">
        <v>163</v>
      </c>
      <c r="AR402">
        <v>1830</v>
      </c>
      <c r="AS402">
        <v>466</v>
      </c>
      <c r="AT402">
        <v>1</v>
      </c>
      <c r="AU402">
        <v>5</v>
      </c>
      <c r="AV402">
        <v>186</v>
      </c>
      <c r="AW402">
        <v>429</v>
      </c>
      <c r="AX402">
        <v>1073</v>
      </c>
      <c r="AY402">
        <v>109</v>
      </c>
      <c r="AZ402">
        <v>1902</v>
      </c>
      <c r="BA402">
        <v>1018</v>
      </c>
      <c r="BB402">
        <v>575</v>
      </c>
      <c r="BC402">
        <v>33</v>
      </c>
      <c r="BD402">
        <v>35</v>
      </c>
      <c r="BE402">
        <v>1</v>
      </c>
      <c r="BF402" t="s">
        <v>71</v>
      </c>
      <c r="BG402" t="s">
        <v>65</v>
      </c>
      <c r="BH402" t="s">
        <v>260</v>
      </c>
      <c r="BI402" s="4">
        <f xml:space="preserve"> _2025teamgamelogs[[#This Row],[FGA]] + (0.44 * _2025teamgamelogs[[#This Row],[FTA]]) + _2025teamgamelogs[[#This Row],[TOV]] - _2025teamgamelogs[[#This Row],[OREB]]</f>
        <v>116.07999999999998</v>
      </c>
      <c r="BJ402" s="3">
        <f>_2025teamgamelogs[[#This Row],[TOV]]/_2025teamgamelogs[[#This Row],[POSSESIONS]]</f>
        <v>9.4762232942798078E-2</v>
      </c>
      <c r="BK402" s="4">
        <f>_2025teamgamelogs[[#This Row],[PTS]]/_2025teamgamelogs[[#This Row],[POSSESIONS]]</f>
        <v>1.2319090282563752</v>
      </c>
      <c r="BL402" s="4">
        <f xml:space="preserve"> 100 * _2025teamgamelogs[[#This Row],[POINTS_PER_POSSESSION]]</f>
        <v>123.19090282563752</v>
      </c>
      <c r="BM402" s="4">
        <f xml:space="preserve"> _2025teamgamelogs[[#This Row],[POSSESIONS]] / (_2025teamgamelogs[[#This Row],[MIN]]/48)</f>
        <v>116.07999999999998</v>
      </c>
      <c r="BN402" s="3">
        <f>_2025teamgamelogs[[#This Row],[PTS]] / (2 * (_2025teamgamelogs[[#This Row],[FGA]] + 0.44 * _2025teamgamelogs[[#This Row],[FTA]]))</f>
        <v>0.60043668122270744</v>
      </c>
      <c r="BO402" s="4">
        <f>VLOOKUP(_2025teamgamelogs[[#This Row],[MONTH]], LEAGUE_AVERAGES!$A$2:$B$8, 2, FALSE)</f>
        <v>110.69176807777912</v>
      </c>
      <c r="BP402" s="5">
        <f>VLOOKUP(_2025teamgamelogs[[#This Row],[TEAM_NAME]], LEAGUE_AVERAGES!$A$14:$C$43, 2, FALSE)</f>
        <v>0.35034146341463424</v>
      </c>
      <c r="BQ402" s="5">
        <f>VLOOKUP(_2025teamgamelogs[[#This Row],[TEAM_NAME]], LEAGUE_AVERAGES!$A$14:$C$43, 3, FALSE)</f>
        <v>0.35473170731707321</v>
      </c>
      <c r="BR402" s="5">
        <f>VLOOKUP(_2025teamgamelogs[[#This Row],[TEAM_NAME]], LEAGUE_AVERAGES!$F$14:$H$43, 2, FALSE)</f>
        <v>0.45260975609756104</v>
      </c>
      <c r="BS402" s="5">
        <f>VLOOKUP(_2025teamgamelogs[[#This Row],[TEAM_NAME]], LEAGUE_AVERAGES!$F$14:$H$43, 3, FALSE)</f>
        <v>0.45763414634146338</v>
      </c>
      <c r="BT402" s="5">
        <f>VLOOKUP(_2025teamgamelogs[[#This Row],[TEAM_NAME]], LEAGUE_AVERAGES!$K$14:$M$43, 2, FALSE)</f>
        <v>0.55103752047014554</v>
      </c>
      <c r="BU402" s="5">
        <f>VLOOKUP(_2025teamgamelogs[[#This Row],[TEAM_NAME]], LEAGUE_AVERAGES!$K$14:$M$43, 3, FALSE)</f>
        <v>0.55544482411316332</v>
      </c>
    </row>
    <row r="403" spans="1:73" x14ac:dyDescent="0.2">
      <c r="A403" t="s">
        <v>59</v>
      </c>
      <c r="B403">
        <v>1610612748</v>
      </c>
      <c r="C403" t="s">
        <v>101</v>
      </c>
      <c r="D403" t="s">
        <v>102</v>
      </c>
      <c r="E403">
        <v>22400235</v>
      </c>
      <c r="F403" s="1">
        <v>45613</v>
      </c>
      <c r="G403" t="s">
        <v>470</v>
      </c>
      <c r="H403" t="s">
        <v>70</v>
      </c>
      <c r="I403">
        <v>48</v>
      </c>
      <c r="J403">
        <v>36</v>
      </c>
      <c r="K403">
        <v>90</v>
      </c>
      <c r="L403">
        <v>0.4</v>
      </c>
      <c r="M403">
        <v>19</v>
      </c>
      <c r="N403">
        <v>43</v>
      </c>
      <c r="O403">
        <v>0.442</v>
      </c>
      <c r="P403">
        <v>19</v>
      </c>
      <c r="Q403">
        <v>20</v>
      </c>
      <c r="R403">
        <v>0.95</v>
      </c>
      <c r="S403">
        <v>15</v>
      </c>
      <c r="T403">
        <v>23</v>
      </c>
      <c r="U403">
        <v>38</v>
      </c>
      <c r="V403">
        <v>21</v>
      </c>
      <c r="W403">
        <v>11</v>
      </c>
      <c r="X403">
        <v>4</v>
      </c>
      <c r="Y403">
        <v>1</v>
      </c>
      <c r="Z403">
        <v>6</v>
      </c>
      <c r="AA403">
        <v>13</v>
      </c>
      <c r="AB403">
        <v>16</v>
      </c>
      <c r="AC403">
        <v>110</v>
      </c>
      <c r="AD403">
        <v>-9</v>
      </c>
      <c r="AE403">
        <v>1</v>
      </c>
      <c r="AF403">
        <v>1231</v>
      </c>
      <c r="AG403">
        <v>1231</v>
      </c>
      <c r="AH403">
        <v>1231</v>
      </c>
      <c r="AI403">
        <v>121</v>
      </c>
      <c r="AJ403">
        <v>2070</v>
      </c>
      <c r="AK403">
        <v>1029</v>
      </c>
      <c r="AL403">
        <v>2190</v>
      </c>
      <c r="AM403">
        <v>182</v>
      </c>
      <c r="AN403">
        <v>471</v>
      </c>
      <c r="AO403">
        <v>386</v>
      </c>
      <c r="AP403">
        <v>756</v>
      </c>
      <c r="AQ403">
        <v>1301</v>
      </c>
      <c r="AR403">
        <v>77</v>
      </c>
      <c r="AS403">
        <v>332</v>
      </c>
      <c r="AT403">
        <v>2380</v>
      </c>
      <c r="AU403">
        <v>1966</v>
      </c>
      <c r="AV403">
        <v>2031</v>
      </c>
      <c r="AW403">
        <v>429</v>
      </c>
      <c r="AX403">
        <v>2190</v>
      </c>
      <c r="AY403">
        <v>2304</v>
      </c>
      <c r="AZ403">
        <v>1573</v>
      </c>
      <c r="BA403">
        <v>148</v>
      </c>
      <c r="BB403">
        <v>1670</v>
      </c>
      <c r="BC403">
        <v>1479</v>
      </c>
      <c r="BD403">
        <v>1735</v>
      </c>
      <c r="BE403">
        <v>1</v>
      </c>
      <c r="BF403" t="s">
        <v>71</v>
      </c>
      <c r="BG403" t="s">
        <v>65</v>
      </c>
      <c r="BH403" t="s">
        <v>260</v>
      </c>
      <c r="BI403" s="4">
        <f xml:space="preserve"> _2025teamgamelogs[[#This Row],[FGA]] + (0.44 * _2025teamgamelogs[[#This Row],[FTA]]) + _2025teamgamelogs[[#This Row],[TOV]] - _2025teamgamelogs[[#This Row],[OREB]]</f>
        <v>94.8</v>
      </c>
      <c r="BJ403" s="3">
        <f>_2025teamgamelogs[[#This Row],[TOV]]/_2025teamgamelogs[[#This Row],[POSSESIONS]]</f>
        <v>0.1160337552742616</v>
      </c>
      <c r="BK403" s="4">
        <f>_2025teamgamelogs[[#This Row],[PTS]]/_2025teamgamelogs[[#This Row],[POSSESIONS]]</f>
        <v>1.1603375527426161</v>
      </c>
      <c r="BL403" s="4">
        <f xml:space="preserve"> 100 * _2025teamgamelogs[[#This Row],[POINTS_PER_POSSESSION]]</f>
        <v>116.03375527426161</v>
      </c>
      <c r="BM403" s="4">
        <f xml:space="preserve"> _2025teamgamelogs[[#This Row],[POSSESIONS]] / (_2025teamgamelogs[[#This Row],[MIN]]/48)</f>
        <v>94.8</v>
      </c>
      <c r="BN403" s="3">
        <f>_2025teamgamelogs[[#This Row],[PTS]] / (2 * (_2025teamgamelogs[[#This Row],[FGA]] + 0.44 * _2025teamgamelogs[[#This Row],[FTA]]))</f>
        <v>0.55668016194331982</v>
      </c>
      <c r="BO403" s="4">
        <f>VLOOKUP(_2025teamgamelogs[[#This Row],[MONTH]], LEAGUE_AVERAGES!$A$2:$B$8, 2, FALSE)</f>
        <v>110.69176807777912</v>
      </c>
      <c r="BP403" s="5">
        <f>VLOOKUP(_2025teamgamelogs[[#This Row],[TEAM_NAME]], LEAGUE_AVERAGES!$A$14:$C$43, 2, FALSE)</f>
        <v>0.38887804878048787</v>
      </c>
      <c r="BQ403" s="5">
        <f>VLOOKUP(_2025teamgamelogs[[#This Row],[TEAM_NAME]], LEAGUE_AVERAGES!$A$14:$C$43, 3, FALSE)</f>
        <v>0.35180487804878063</v>
      </c>
      <c r="BR403" s="5">
        <f>VLOOKUP(_2025teamgamelogs[[#This Row],[TEAM_NAME]], LEAGUE_AVERAGES!$F$14:$H$43, 2, FALSE)</f>
        <v>0.48178048780487814</v>
      </c>
      <c r="BS403" s="5">
        <f>VLOOKUP(_2025teamgamelogs[[#This Row],[TEAM_NAME]], LEAGUE_AVERAGES!$F$14:$H$43, 3, FALSE)</f>
        <v>0.44997560975609752</v>
      </c>
      <c r="BT403" s="5">
        <f>VLOOKUP(_2025teamgamelogs[[#This Row],[TEAM_NAME]], LEAGUE_AVERAGES!$K$14:$M$43, 2, FALSE)</f>
        <v>0.59307433364150897</v>
      </c>
      <c r="BU403" s="5">
        <f>VLOOKUP(_2025teamgamelogs[[#This Row],[TEAM_NAME]], LEAGUE_AVERAGES!$K$14:$M$43, 3, FALSE)</f>
        <v>0.56311679796954139</v>
      </c>
    </row>
    <row r="404" spans="1:73" x14ac:dyDescent="0.2">
      <c r="A404" t="s">
        <v>59</v>
      </c>
      <c r="B404">
        <v>1610612737</v>
      </c>
      <c r="C404" t="s">
        <v>92</v>
      </c>
      <c r="D404" t="s">
        <v>93</v>
      </c>
      <c r="E404">
        <v>22400239</v>
      </c>
      <c r="F404" s="1">
        <v>45613</v>
      </c>
      <c r="G404" t="s">
        <v>500</v>
      </c>
      <c r="H404" t="s">
        <v>70</v>
      </c>
      <c r="I404">
        <v>48</v>
      </c>
      <c r="J404">
        <v>39</v>
      </c>
      <c r="K404">
        <v>85</v>
      </c>
      <c r="L404">
        <v>0.45900000000000002</v>
      </c>
      <c r="M404">
        <v>11</v>
      </c>
      <c r="N404">
        <v>32</v>
      </c>
      <c r="O404">
        <v>0.34399999999999997</v>
      </c>
      <c r="P404">
        <v>21</v>
      </c>
      <c r="Q404">
        <v>25</v>
      </c>
      <c r="R404">
        <v>0.84</v>
      </c>
      <c r="S404">
        <v>16</v>
      </c>
      <c r="T404">
        <v>31</v>
      </c>
      <c r="U404">
        <v>47</v>
      </c>
      <c r="V404">
        <v>30</v>
      </c>
      <c r="W404">
        <v>27</v>
      </c>
      <c r="X404">
        <v>10</v>
      </c>
      <c r="Y404">
        <v>7</v>
      </c>
      <c r="Z404">
        <v>10</v>
      </c>
      <c r="AA404">
        <v>19</v>
      </c>
      <c r="AB404">
        <v>21</v>
      </c>
      <c r="AC404">
        <v>110</v>
      </c>
      <c r="AD404">
        <v>-4</v>
      </c>
      <c r="AE404">
        <v>1</v>
      </c>
      <c r="AF404">
        <v>1231</v>
      </c>
      <c r="AG404">
        <v>1231</v>
      </c>
      <c r="AH404">
        <v>1231</v>
      </c>
      <c r="AI404">
        <v>121</v>
      </c>
      <c r="AJ404">
        <v>1609</v>
      </c>
      <c r="AK404">
        <v>1709</v>
      </c>
      <c r="AL404">
        <v>1398</v>
      </c>
      <c r="AM404">
        <v>1661</v>
      </c>
      <c r="AN404">
        <v>1863</v>
      </c>
      <c r="AO404">
        <v>1374</v>
      </c>
      <c r="AP404">
        <v>506</v>
      </c>
      <c r="AQ404">
        <v>666</v>
      </c>
      <c r="AR404">
        <v>671</v>
      </c>
      <c r="AS404">
        <v>234</v>
      </c>
      <c r="AT404">
        <v>1488</v>
      </c>
      <c r="AU404">
        <v>705</v>
      </c>
      <c r="AV404">
        <v>541</v>
      </c>
      <c r="AW404">
        <v>2451</v>
      </c>
      <c r="AX404">
        <v>539</v>
      </c>
      <c r="AY404">
        <v>346</v>
      </c>
      <c r="AZ404">
        <v>2353</v>
      </c>
      <c r="BA404">
        <v>1258</v>
      </c>
      <c r="BB404">
        <v>575</v>
      </c>
      <c r="BC404">
        <v>1479</v>
      </c>
      <c r="BD404">
        <v>1415</v>
      </c>
      <c r="BE404">
        <v>1</v>
      </c>
      <c r="BF404" t="s">
        <v>71</v>
      </c>
      <c r="BG404" t="s">
        <v>65</v>
      </c>
      <c r="BH404" t="s">
        <v>260</v>
      </c>
      <c r="BI404" s="4">
        <f xml:space="preserve"> _2025teamgamelogs[[#This Row],[FGA]] + (0.44 * _2025teamgamelogs[[#This Row],[FTA]]) + _2025teamgamelogs[[#This Row],[TOV]] - _2025teamgamelogs[[#This Row],[OREB]]</f>
        <v>107</v>
      </c>
      <c r="BJ404" s="3">
        <f>_2025teamgamelogs[[#This Row],[TOV]]/_2025teamgamelogs[[#This Row],[POSSESIONS]]</f>
        <v>0.25233644859813081</v>
      </c>
      <c r="BK404" s="4">
        <f>_2025teamgamelogs[[#This Row],[PTS]]/_2025teamgamelogs[[#This Row],[POSSESIONS]]</f>
        <v>1.02803738317757</v>
      </c>
      <c r="BL404" s="4">
        <f xml:space="preserve"> 100 * _2025teamgamelogs[[#This Row],[POINTS_PER_POSSESSION]]</f>
        <v>102.803738317757</v>
      </c>
      <c r="BM404" s="4">
        <f xml:space="preserve"> _2025teamgamelogs[[#This Row],[POSSESIONS]] / (_2025teamgamelogs[[#This Row],[MIN]]/48)</f>
        <v>107</v>
      </c>
      <c r="BN404" s="3">
        <f>_2025teamgamelogs[[#This Row],[PTS]] / (2 * (_2025teamgamelogs[[#This Row],[FGA]] + 0.44 * _2025teamgamelogs[[#This Row],[FTA]]))</f>
        <v>0.57291666666666663</v>
      </c>
      <c r="BO404" s="4">
        <f>VLOOKUP(_2025teamgamelogs[[#This Row],[MONTH]], LEAGUE_AVERAGES!$A$2:$B$8, 2, FALSE)</f>
        <v>110.69176807777912</v>
      </c>
      <c r="BP404" s="5">
        <f>VLOOKUP(_2025teamgamelogs[[#This Row],[TEAM_NAME]], LEAGUE_AVERAGES!$A$14:$C$43, 2, FALSE)</f>
        <v>0.35092500000000004</v>
      </c>
      <c r="BQ404" s="5">
        <f>VLOOKUP(_2025teamgamelogs[[#This Row],[TEAM_NAME]], LEAGUE_AVERAGES!$A$14:$C$43, 3, FALSE)</f>
        <v>0.36290476190476195</v>
      </c>
      <c r="BR404" s="5">
        <f>VLOOKUP(_2025teamgamelogs[[#This Row],[TEAM_NAME]], LEAGUE_AVERAGES!$F$14:$H$43, 2, FALSE)</f>
        <v>0.47670000000000012</v>
      </c>
      <c r="BS404" s="5">
        <f>VLOOKUP(_2025teamgamelogs[[#This Row],[TEAM_NAME]], LEAGUE_AVERAGES!$F$14:$H$43, 3, FALSE)</f>
        <v>0.47069047619047621</v>
      </c>
      <c r="BT404" s="5">
        <f>VLOOKUP(_2025teamgamelogs[[#This Row],[TEAM_NAME]], LEAGUE_AVERAGES!$K$14:$M$43, 2, FALSE)</f>
        <v>0.58493933923263275</v>
      </c>
      <c r="BU404" s="5">
        <f>VLOOKUP(_2025teamgamelogs[[#This Row],[TEAM_NAME]], LEAGUE_AVERAGES!$K$14:$M$43, 3, FALSE)</f>
        <v>0.57722862424766153</v>
      </c>
    </row>
    <row r="405" spans="1:73" x14ac:dyDescent="0.2">
      <c r="A405" t="s">
        <v>59</v>
      </c>
      <c r="B405">
        <v>1610612765</v>
      </c>
      <c r="C405" t="s">
        <v>107</v>
      </c>
      <c r="D405" t="s">
        <v>108</v>
      </c>
      <c r="E405">
        <v>22400237</v>
      </c>
      <c r="F405" s="1">
        <v>45613</v>
      </c>
      <c r="G405" t="s">
        <v>501</v>
      </c>
      <c r="H405" t="s">
        <v>63</v>
      </c>
      <c r="I405">
        <v>48</v>
      </c>
      <c r="J405">
        <v>46</v>
      </c>
      <c r="K405">
        <v>97</v>
      </c>
      <c r="L405">
        <v>0.47399999999999998</v>
      </c>
      <c r="M405">
        <v>17</v>
      </c>
      <c r="N405">
        <v>38</v>
      </c>
      <c r="O405">
        <v>0.44700000000000001</v>
      </c>
      <c r="P405">
        <v>15</v>
      </c>
      <c r="Q405">
        <v>19</v>
      </c>
      <c r="R405">
        <v>0.78900000000000003</v>
      </c>
      <c r="S405">
        <v>13</v>
      </c>
      <c r="T405">
        <v>38</v>
      </c>
      <c r="U405">
        <v>51</v>
      </c>
      <c r="V405">
        <v>27</v>
      </c>
      <c r="W405">
        <v>9</v>
      </c>
      <c r="X405">
        <v>11</v>
      </c>
      <c r="Y405">
        <v>4</v>
      </c>
      <c r="Z405">
        <v>3</v>
      </c>
      <c r="AA405">
        <v>19</v>
      </c>
      <c r="AB405">
        <v>16</v>
      </c>
      <c r="AC405">
        <v>124</v>
      </c>
      <c r="AD405">
        <v>20</v>
      </c>
      <c r="AE405">
        <v>1</v>
      </c>
      <c r="AF405">
        <v>1</v>
      </c>
      <c r="AG405">
        <v>1</v>
      </c>
      <c r="AH405">
        <v>1</v>
      </c>
      <c r="AI405">
        <v>121</v>
      </c>
      <c r="AJ405">
        <v>437</v>
      </c>
      <c r="AK405">
        <v>324</v>
      </c>
      <c r="AL405">
        <v>1119</v>
      </c>
      <c r="AM405">
        <v>410</v>
      </c>
      <c r="AN405">
        <v>1078</v>
      </c>
      <c r="AO405">
        <v>346</v>
      </c>
      <c r="AP405">
        <v>1416</v>
      </c>
      <c r="AQ405">
        <v>1458</v>
      </c>
      <c r="AR405">
        <v>1180</v>
      </c>
      <c r="AS405">
        <v>652</v>
      </c>
      <c r="AT405">
        <v>377</v>
      </c>
      <c r="AU405">
        <v>340</v>
      </c>
      <c r="AV405">
        <v>1013</v>
      </c>
      <c r="AW405">
        <v>152</v>
      </c>
      <c r="AX405">
        <v>346</v>
      </c>
      <c r="AY405">
        <v>1274</v>
      </c>
      <c r="AZ405">
        <v>384</v>
      </c>
      <c r="BA405">
        <v>1258</v>
      </c>
      <c r="BB405">
        <v>1670</v>
      </c>
      <c r="BC405">
        <v>497</v>
      </c>
      <c r="BD405">
        <v>231</v>
      </c>
      <c r="BE405">
        <v>1</v>
      </c>
      <c r="BF405" t="s">
        <v>71</v>
      </c>
      <c r="BG405" t="s">
        <v>65</v>
      </c>
      <c r="BH405" t="s">
        <v>260</v>
      </c>
      <c r="BI405" s="4">
        <f xml:space="preserve"> _2025teamgamelogs[[#This Row],[FGA]] + (0.44 * _2025teamgamelogs[[#This Row],[FTA]]) + _2025teamgamelogs[[#This Row],[TOV]] - _2025teamgamelogs[[#This Row],[OREB]]</f>
        <v>101.36</v>
      </c>
      <c r="BJ405" s="3">
        <f>_2025teamgamelogs[[#This Row],[TOV]]/_2025teamgamelogs[[#This Row],[POSSESIONS]]</f>
        <v>8.879242304656669E-2</v>
      </c>
      <c r="BK405" s="4">
        <f>_2025teamgamelogs[[#This Row],[PTS]]/_2025teamgamelogs[[#This Row],[POSSESIONS]]</f>
        <v>1.2233622730860301</v>
      </c>
      <c r="BL405" s="4">
        <f xml:space="preserve"> 100 * _2025teamgamelogs[[#This Row],[POINTS_PER_POSSESSION]]</f>
        <v>122.33622730860301</v>
      </c>
      <c r="BM405" s="4">
        <f xml:space="preserve"> _2025teamgamelogs[[#This Row],[POSSESIONS]] / (_2025teamgamelogs[[#This Row],[MIN]]/48)</f>
        <v>101.36</v>
      </c>
      <c r="BN405" s="3">
        <f>_2025teamgamelogs[[#This Row],[PTS]] / (2 * (_2025teamgamelogs[[#This Row],[FGA]] + 0.44 * _2025teamgamelogs[[#This Row],[FTA]]))</f>
        <v>0.58845861807137434</v>
      </c>
      <c r="BO405" s="4">
        <f>VLOOKUP(_2025teamgamelogs[[#This Row],[MONTH]], LEAGUE_AVERAGES!$A$2:$B$8, 2, FALSE)</f>
        <v>110.69176807777912</v>
      </c>
      <c r="BP405" s="5">
        <f>VLOOKUP(_2025teamgamelogs[[#This Row],[TEAM_NAME]], LEAGUE_AVERAGES!$A$14:$C$43, 2, FALSE)</f>
        <v>0.3560731707317073</v>
      </c>
      <c r="BQ405" s="5">
        <f>VLOOKUP(_2025teamgamelogs[[#This Row],[TEAM_NAME]], LEAGUE_AVERAGES!$A$14:$C$43, 3, FALSE)</f>
        <v>0.3687804878048781</v>
      </c>
      <c r="BR405" s="5">
        <f>VLOOKUP(_2025teamgamelogs[[#This Row],[TEAM_NAME]], LEAGUE_AVERAGES!$F$14:$H$43, 2, FALSE)</f>
        <v>0.47321951219512204</v>
      </c>
      <c r="BS405" s="5">
        <f>VLOOKUP(_2025teamgamelogs[[#This Row],[TEAM_NAME]], LEAGUE_AVERAGES!$F$14:$H$43, 3, FALSE)</f>
        <v>0.48104878048780486</v>
      </c>
      <c r="BT405" s="5">
        <f>VLOOKUP(_2025teamgamelogs[[#This Row],[TEAM_NAME]], LEAGUE_AVERAGES!$K$14:$M$43, 2, FALSE)</f>
        <v>0.57634444021190001</v>
      </c>
      <c r="BU405" s="5">
        <f>VLOOKUP(_2025teamgamelogs[[#This Row],[TEAM_NAME]], LEAGUE_AVERAGES!$K$14:$M$43, 3, FALSE)</f>
        <v>0.58621097107374254</v>
      </c>
    </row>
    <row r="406" spans="1:73" x14ac:dyDescent="0.2">
      <c r="A406" t="s">
        <v>59</v>
      </c>
      <c r="B406">
        <v>1610612746</v>
      </c>
      <c r="C406" t="s">
        <v>131</v>
      </c>
      <c r="D406" t="s">
        <v>132</v>
      </c>
      <c r="E406">
        <v>22400243</v>
      </c>
      <c r="F406" s="1">
        <v>45613</v>
      </c>
      <c r="G406" t="s">
        <v>502</v>
      </c>
      <c r="H406" t="s">
        <v>63</v>
      </c>
      <c r="I406">
        <v>48</v>
      </c>
      <c r="J406">
        <v>46</v>
      </c>
      <c r="K406">
        <v>94</v>
      </c>
      <c r="L406">
        <v>0.48899999999999999</v>
      </c>
      <c r="M406">
        <v>11</v>
      </c>
      <c r="N406">
        <v>40</v>
      </c>
      <c r="O406">
        <v>0.27500000000000002</v>
      </c>
      <c r="P406">
        <v>13</v>
      </c>
      <c r="Q406">
        <v>17</v>
      </c>
      <c r="R406">
        <v>0.76500000000000001</v>
      </c>
      <c r="S406">
        <v>14</v>
      </c>
      <c r="T406">
        <v>27</v>
      </c>
      <c r="U406">
        <v>41</v>
      </c>
      <c r="V406">
        <v>30</v>
      </c>
      <c r="W406">
        <v>9</v>
      </c>
      <c r="X406">
        <v>11</v>
      </c>
      <c r="Y406">
        <v>5</v>
      </c>
      <c r="Z406">
        <v>1</v>
      </c>
      <c r="AA406">
        <v>11</v>
      </c>
      <c r="AB406">
        <v>14</v>
      </c>
      <c r="AC406">
        <v>116</v>
      </c>
      <c r="AD406">
        <v>11</v>
      </c>
      <c r="AE406">
        <v>1</v>
      </c>
      <c r="AF406">
        <v>1</v>
      </c>
      <c r="AG406">
        <v>1</v>
      </c>
      <c r="AH406">
        <v>1</v>
      </c>
      <c r="AI406">
        <v>121</v>
      </c>
      <c r="AJ406">
        <v>437</v>
      </c>
      <c r="AK406">
        <v>570</v>
      </c>
      <c r="AL406">
        <v>825</v>
      </c>
      <c r="AM406">
        <v>1661</v>
      </c>
      <c r="AN406">
        <v>795</v>
      </c>
      <c r="AO406">
        <v>2111</v>
      </c>
      <c r="AP406">
        <v>1755</v>
      </c>
      <c r="AQ406">
        <v>1778</v>
      </c>
      <c r="AR406">
        <v>1438</v>
      </c>
      <c r="AS406">
        <v>466</v>
      </c>
      <c r="AT406">
        <v>2068</v>
      </c>
      <c r="AU406">
        <v>1563</v>
      </c>
      <c r="AV406">
        <v>541</v>
      </c>
      <c r="AW406">
        <v>152</v>
      </c>
      <c r="AX406">
        <v>346</v>
      </c>
      <c r="AY406">
        <v>889</v>
      </c>
      <c r="AZ406">
        <v>35</v>
      </c>
      <c r="BA406">
        <v>52</v>
      </c>
      <c r="BB406">
        <v>2064</v>
      </c>
      <c r="BC406">
        <v>1025</v>
      </c>
      <c r="BD406">
        <v>563</v>
      </c>
      <c r="BE406">
        <v>1</v>
      </c>
      <c r="BF406" t="s">
        <v>64</v>
      </c>
      <c r="BG406" t="s">
        <v>65</v>
      </c>
      <c r="BH406" t="s">
        <v>260</v>
      </c>
      <c r="BI406" s="4">
        <f xml:space="preserve"> _2025teamgamelogs[[#This Row],[FGA]] + (0.44 * _2025teamgamelogs[[#This Row],[FTA]]) + _2025teamgamelogs[[#This Row],[TOV]] - _2025teamgamelogs[[#This Row],[OREB]]</f>
        <v>96.48</v>
      </c>
      <c r="BJ406" s="3">
        <f>_2025teamgamelogs[[#This Row],[TOV]]/_2025teamgamelogs[[#This Row],[POSSESIONS]]</f>
        <v>9.3283582089552231E-2</v>
      </c>
      <c r="BK406" s="4">
        <f>_2025teamgamelogs[[#This Row],[PTS]]/_2025teamgamelogs[[#This Row],[POSSESIONS]]</f>
        <v>1.2023217247097844</v>
      </c>
      <c r="BL406" s="4">
        <f xml:space="preserve"> 100 * _2025teamgamelogs[[#This Row],[POINTS_PER_POSSESSION]]</f>
        <v>120.23217247097844</v>
      </c>
      <c r="BM406" s="4">
        <f xml:space="preserve"> _2025teamgamelogs[[#This Row],[POSSESIONS]] / (_2025teamgamelogs[[#This Row],[MIN]]/48)</f>
        <v>96.48</v>
      </c>
      <c r="BN406" s="3">
        <f>_2025teamgamelogs[[#This Row],[PTS]] / (2 * (_2025teamgamelogs[[#This Row],[FGA]] + 0.44 * _2025teamgamelogs[[#This Row],[FTA]]))</f>
        <v>0.5715411903823413</v>
      </c>
      <c r="BO406" s="4">
        <f>VLOOKUP(_2025teamgamelogs[[#This Row],[MONTH]], LEAGUE_AVERAGES!$A$2:$B$8, 2, FALSE)</f>
        <v>110.69176807777912</v>
      </c>
      <c r="BP406" s="5">
        <f>VLOOKUP(_2025teamgamelogs[[#This Row],[TEAM_NAME]], LEAGUE_AVERAGES!$A$14:$C$43, 2, FALSE)</f>
        <v>0.38978048780487806</v>
      </c>
      <c r="BQ406" s="5">
        <f>VLOOKUP(_2025teamgamelogs[[#This Row],[TEAM_NAME]], LEAGUE_AVERAGES!$A$14:$C$43, 3, FALSE)</f>
        <v>0.36475609756097566</v>
      </c>
      <c r="BR406" s="5">
        <f>VLOOKUP(_2025teamgamelogs[[#This Row],[TEAM_NAME]], LEAGUE_AVERAGES!$F$14:$H$43, 2, FALSE)</f>
        <v>0.49036585365853652</v>
      </c>
      <c r="BS406" s="5">
        <f>VLOOKUP(_2025teamgamelogs[[#This Row],[TEAM_NAME]], LEAGUE_AVERAGES!$F$14:$H$43, 3, FALSE)</f>
        <v>0.47582926829268285</v>
      </c>
      <c r="BT406" s="5">
        <f>VLOOKUP(_2025teamgamelogs[[#This Row],[TEAM_NAME]], LEAGUE_AVERAGES!$K$14:$M$43, 2, FALSE)</f>
        <v>0.59895938905835644</v>
      </c>
      <c r="BU406" s="5">
        <f>VLOOKUP(_2025teamgamelogs[[#This Row],[TEAM_NAME]], LEAGUE_AVERAGES!$K$14:$M$43, 3, FALSE)</f>
        <v>0.58126724036545818</v>
      </c>
    </row>
    <row r="407" spans="1:73" x14ac:dyDescent="0.2">
      <c r="A407" t="s">
        <v>59</v>
      </c>
      <c r="B407">
        <v>1610612756</v>
      </c>
      <c r="C407" t="s">
        <v>80</v>
      </c>
      <c r="D407" t="s">
        <v>81</v>
      </c>
      <c r="E407">
        <v>22400234</v>
      </c>
      <c r="F407" s="1">
        <v>45613</v>
      </c>
      <c r="G407" t="s">
        <v>503</v>
      </c>
      <c r="H407" t="s">
        <v>70</v>
      </c>
      <c r="I407">
        <v>48</v>
      </c>
      <c r="J407">
        <v>46</v>
      </c>
      <c r="K407">
        <v>85</v>
      </c>
      <c r="L407">
        <v>0.54100000000000004</v>
      </c>
      <c r="M407">
        <v>14</v>
      </c>
      <c r="N407">
        <v>31</v>
      </c>
      <c r="O407">
        <v>0.45200000000000001</v>
      </c>
      <c r="P407">
        <v>11</v>
      </c>
      <c r="Q407">
        <v>15</v>
      </c>
      <c r="R407">
        <v>0.73299999999999998</v>
      </c>
      <c r="S407">
        <v>12</v>
      </c>
      <c r="T407">
        <v>29</v>
      </c>
      <c r="U407">
        <v>41</v>
      </c>
      <c r="V407">
        <v>29</v>
      </c>
      <c r="W407">
        <v>21</v>
      </c>
      <c r="X407">
        <v>9</v>
      </c>
      <c r="Y407">
        <v>2</v>
      </c>
      <c r="Z407">
        <v>6</v>
      </c>
      <c r="AA407">
        <v>26</v>
      </c>
      <c r="AB407">
        <v>13</v>
      </c>
      <c r="AC407">
        <v>117</v>
      </c>
      <c r="AD407">
        <v>-3</v>
      </c>
      <c r="AE407">
        <v>1</v>
      </c>
      <c r="AF407">
        <v>1231</v>
      </c>
      <c r="AG407">
        <v>1231</v>
      </c>
      <c r="AH407">
        <v>1231</v>
      </c>
      <c r="AI407">
        <v>121</v>
      </c>
      <c r="AJ407">
        <v>437</v>
      </c>
      <c r="AK407">
        <v>1709</v>
      </c>
      <c r="AL407">
        <v>217</v>
      </c>
      <c r="AM407">
        <v>934</v>
      </c>
      <c r="AN407">
        <v>1971</v>
      </c>
      <c r="AO407">
        <v>321</v>
      </c>
      <c r="AP407">
        <v>2028</v>
      </c>
      <c r="AQ407">
        <v>2021</v>
      </c>
      <c r="AR407">
        <v>1708</v>
      </c>
      <c r="AS407">
        <v>848</v>
      </c>
      <c r="AT407">
        <v>1807</v>
      </c>
      <c r="AU407">
        <v>1563</v>
      </c>
      <c r="AV407">
        <v>687</v>
      </c>
      <c r="AW407">
        <v>2289</v>
      </c>
      <c r="AX407">
        <v>797</v>
      </c>
      <c r="AY407">
        <v>2078</v>
      </c>
      <c r="AZ407">
        <v>1573</v>
      </c>
      <c r="BA407">
        <v>2319</v>
      </c>
      <c r="BB407">
        <v>2202</v>
      </c>
      <c r="BC407">
        <v>960</v>
      </c>
      <c r="BD407">
        <v>1356</v>
      </c>
      <c r="BE407">
        <v>1</v>
      </c>
      <c r="BF407" t="s">
        <v>71</v>
      </c>
      <c r="BG407" t="s">
        <v>65</v>
      </c>
      <c r="BH407" t="s">
        <v>260</v>
      </c>
      <c r="BI407" s="4">
        <f xml:space="preserve"> _2025teamgamelogs[[#This Row],[FGA]] + (0.44 * _2025teamgamelogs[[#This Row],[FTA]]) + _2025teamgamelogs[[#This Row],[TOV]] - _2025teamgamelogs[[#This Row],[OREB]]</f>
        <v>100.6</v>
      </c>
      <c r="BJ407" s="3">
        <f>_2025teamgamelogs[[#This Row],[TOV]]/_2025teamgamelogs[[#This Row],[POSSESIONS]]</f>
        <v>0.20874751491053678</v>
      </c>
      <c r="BK407" s="4">
        <f>_2025teamgamelogs[[#This Row],[PTS]]/_2025teamgamelogs[[#This Row],[POSSESIONS]]</f>
        <v>1.1630218687872764</v>
      </c>
      <c r="BL407" s="4">
        <f xml:space="preserve"> 100 * _2025teamgamelogs[[#This Row],[POINTS_PER_POSSESSION]]</f>
        <v>116.30218687872764</v>
      </c>
      <c r="BM407" s="4">
        <f xml:space="preserve"> _2025teamgamelogs[[#This Row],[POSSESIONS]] / (_2025teamgamelogs[[#This Row],[MIN]]/48)</f>
        <v>100.6</v>
      </c>
      <c r="BN407" s="3">
        <f>_2025teamgamelogs[[#This Row],[PTS]] / (2 * (_2025teamgamelogs[[#This Row],[FGA]] + 0.44 * _2025teamgamelogs[[#This Row],[FTA]]))</f>
        <v>0.638646288209607</v>
      </c>
      <c r="BO407" s="4">
        <f>VLOOKUP(_2025teamgamelogs[[#This Row],[MONTH]], LEAGUE_AVERAGES!$A$2:$B$8, 2, FALSE)</f>
        <v>110.69176807777912</v>
      </c>
      <c r="BP407" s="5">
        <f>VLOOKUP(_2025teamgamelogs[[#This Row],[TEAM_NAME]], LEAGUE_AVERAGES!$A$14:$C$43, 2, FALSE)</f>
        <v>0.37692682926829268</v>
      </c>
      <c r="BQ407" s="5">
        <f>VLOOKUP(_2025teamgamelogs[[#This Row],[TEAM_NAME]], LEAGUE_AVERAGES!$A$14:$C$43, 3, FALSE)</f>
        <v>0.37741463414634141</v>
      </c>
      <c r="BR407" s="5">
        <f>VLOOKUP(_2025teamgamelogs[[#This Row],[TEAM_NAME]], LEAGUE_AVERAGES!$F$14:$H$43, 2, FALSE)</f>
        <v>0.4768536585365854</v>
      </c>
      <c r="BS407" s="5">
        <f>VLOOKUP(_2025teamgamelogs[[#This Row],[TEAM_NAME]], LEAGUE_AVERAGES!$F$14:$H$43, 3, FALSE)</f>
        <v>0.48056097560975608</v>
      </c>
      <c r="BT407" s="5">
        <f>VLOOKUP(_2025teamgamelogs[[#This Row],[TEAM_NAME]], LEAGUE_AVERAGES!$K$14:$M$43, 2, FALSE)</f>
        <v>0.59622840480117467</v>
      </c>
      <c r="BU407" s="5">
        <f>VLOOKUP(_2025teamgamelogs[[#This Row],[TEAM_NAME]], LEAGUE_AVERAGES!$K$14:$M$43, 3, FALSE)</f>
        <v>0.59682738613401276</v>
      </c>
    </row>
    <row r="408" spans="1:73" x14ac:dyDescent="0.2">
      <c r="A408" t="s">
        <v>59</v>
      </c>
      <c r="B408">
        <v>1610612753</v>
      </c>
      <c r="C408" t="s">
        <v>83</v>
      </c>
      <c r="D408" t="s">
        <v>84</v>
      </c>
      <c r="E408">
        <v>22400249</v>
      </c>
      <c r="F408" s="1">
        <v>45614</v>
      </c>
      <c r="G408" t="s">
        <v>504</v>
      </c>
      <c r="H408" t="s">
        <v>63</v>
      </c>
      <c r="I408">
        <v>48</v>
      </c>
      <c r="J408">
        <v>39</v>
      </c>
      <c r="K408">
        <v>76</v>
      </c>
      <c r="L408">
        <v>0.51300000000000001</v>
      </c>
      <c r="M408">
        <v>11</v>
      </c>
      <c r="N408">
        <v>29</v>
      </c>
      <c r="O408">
        <v>0.379</v>
      </c>
      <c r="P408">
        <v>20</v>
      </c>
      <c r="Q408">
        <v>25</v>
      </c>
      <c r="R408">
        <v>0.8</v>
      </c>
      <c r="S408">
        <v>8</v>
      </c>
      <c r="T408">
        <v>30</v>
      </c>
      <c r="U408">
        <v>38</v>
      </c>
      <c r="V408">
        <v>28</v>
      </c>
      <c r="W408">
        <v>11</v>
      </c>
      <c r="X408">
        <v>5</v>
      </c>
      <c r="Y408">
        <v>7</v>
      </c>
      <c r="Z408">
        <v>2</v>
      </c>
      <c r="AA408">
        <v>19</v>
      </c>
      <c r="AB408">
        <v>21</v>
      </c>
      <c r="AC408">
        <v>109</v>
      </c>
      <c r="AD408">
        <v>10</v>
      </c>
      <c r="AE408">
        <v>1</v>
      </c>
      <c r="AF408">
        <v>1</v>
      </c>
      <c r="AG408">
        <v>1</v>
      </c>
      <c r="AH408">
        <v>1</v>
      </c>
      <c r="AI408">
        <v>121</v>
      </c>
      <c r="AJ408">
        <v>1609</v>
      </c>
      <c r="AK408">
        <v>2372</v>
      </c>
      <c r="AL408">
        <v>487</v>
      </c>
      <c r="AM408">
        <v>1661</v>
      </c>
      <c r="AN408">
        <v>2163</v>
      </c>
      <c r="AO408">
        <v>983</v>
      </c>
      <c r="AP408">
        <v>623</v>
      </c>
      <c r="AQ408">
        <v>666</v>
      </c>
      <c r="AR408">
        <v>1029</v>
      </c>
      <c r="AS408">
        <v>1800</v>
      </c>
      <c r="AT408">
        <v>1652</v>
      </c>
      <c r="AU408">
        <v>1966</v>
      </c>
      <c r="AV408">
        <v>840</v>
      </c>
      <c r="AW408">
        <v>429</v>
      </c>
      <c r="AX408">
        <v>1998</v>
      </c>
      <c r="AY408">
        <v>346</v>
      </c>
      <c r="AZ408">
        <v>158</v>
      </c>
      <c r="BA408">
        <v>1258</v>
      </c>
      <c r="BB408">
        <v>575</v>
      </c>
      <c r="BC408">
        <v>1548</v>
      </c>
      <c r="BD408">
        <v>614</v>
      </c>
      <c r="BE408">
        <v>1</v>
      </c>
      <c r="BF408" t="s">
        <v>71</v>
      </c>
      <c r="BG408" t="s">
        <v>65</v>
      </c>
      <c r="BH408" t="s">
        <v>260</v>
      </c>
      <c r="BI408" s="4">
        <f xml:space="preserve"> _2025teamgamelogs[[#This Row],[FGA]] + (0.44 * _2025teamgamelogs[[#This Row],[FTA]]) + _2025teamgamelogs[[#This Row],[TOV]] - _2025teamgamelogs[[#This Row],[OREB]]</f>
        <v>90</v>
      </c>
      <c r="BJ408" s="3">
        <f>_2025teamgamelogs[[#This Row],[TOV]]/_2025teamgamelogs[[#This Row],[POSSESIONS]]</f>
        <v>0.12222222222222222</v>
      </c>
      <c r="BK408" s="4">
        <f>_2025teamgamelogs[[#This Row],[PTS]]/_2025teamgamelogs[[#This Row],[POSSESIONS]]</f>
        <v>1.211111111111111</v>
      </c>
      <c r="BL408" s="4">
        <f xml:space="preserve"> 100 * _2025teamgamelogs[[#This Row],[POINTS_PER_POSSESSION]]</f>
        <v>121.1111111111111</v>
      </c>
      <c r="BM408" s="4">
        <f xml:space="preserve"> _2025teamgamelogs[[#This Row],[POSSESIONS]] / (_2025teamgamelogs[[#This Row],[MIN]]/48)</f>
        <v>90</v>
      </c>
      <c r="BN408" s="3">
        <f>_2025teamgamelogs[[#This Row],[PTS]] / (2 * (_2025teamgamelogs[[#This Row],[FGA]] + 0.44 * _2025teamgamelogs[[#This Row],[FTA]]))</f>
        <v>0.62643678160919536</v>
      </c>
      <c r="BO408" s="4">
        <f>VLOOKUP(_2025teamgamelogs[[#This Row],[MONTH]], LEAGUE_AVERAGES!$A$2:$B$8, 2, FALSE)</f>
        <v>110.69176807777912</v>
      </c>
      <c r="BP408" s="5">
        <f>VLOOKUP(_2025teamgamelogs[[#This Row],[TEAM_NAME]], LEAGUE_AVERAGES!$A$14:$C$43, 2, FALSE)</f>
        <v>0.32192682926829269</v>
      </c>
      <c r="BQ408" s="5">
        <f>VLOOKUP(_2025teamgamelogs[[#This Row],[TEAM_NAME]], LEAGUE_AVERAGES!$A$14:$C$43, 3, FALSE)</f>
        <v>0.31129268292682932</v>
      </c>
      <c r="BR408" s="5">
        <f>VLOOKUP(_2025teamgamelogs[[#This Row],[TEAM_NAME]], LEAGUE_AVERAGES!$F$14:$H$43, 2, FALSE)</f>
        <v>0.44641463414634147</v>
      </c>
      <c r="BS408" s="5">
        <f>VLOOKUP(_2025teamgamelogs[[#This Row],[TEAM_NAME]], LEAGUE_AVERAGES!$F$14:$H$43, 3, FALSE)</f>
        <v>0.44524390243902434</v>
      </c>
      <c r="BT408" s="5">
        <f>VLOOKUP(_2025teamgamelogs[[#This Row],[TEAM_NAME]], LEAGUE_AVERAGES!$K$14:$M$43, 2, FALSE)</f>
        <v>0.55194019912665027</v>
      </c>
      <c r="BU408" s="5">
        <f>VLOOKUP(_2025teamgamelogs[[#This Row],[TEAM_NAME]], LEAGUE_AVERAGES!$K$14:$M$43, 3, FALSE)</f>
        <v>0.54874950227645525</v>
      </c>
    </row>
    <row r="409" spans="1:73" x14ac:dyDescent="0.2">
      <c r="A409" t="s">
        <v>59</v>
      </c>
      <c r="B409">
        <v>1610612744</v>
      </c>
      <c r="C409" t="s">
        <v>98</v>
      </c>
      <c r="D409" t="s">
        <v>99</v>
      </c>
      <c r="E409">
        <v>22400251</v>
      </c>
      <c r="F409" s="1">
        <v>45614</v>
      </c>
      <c r="G409" t="s">
        <v>505</v>
      </c>
      <c r="H409" t="s">
        <v>70</v>
      </c>
      <c r="I409">
        <v>48</v>
      </c>
      <c r="J409">
        <v>37</v>
      </c>
      <c r="K409">
        <v>84</v>
      </c>
      <c r="L409">
        <v>0.44</v>
      </c>
      <c r="M409">
        <v>16</v>
      </c>
      <c r="N409">
        <v>44</v>
      </c>
      <c r="O409">
        <v>0.36399999999999999</v>
      </c>
      <c r="P409">
        <v>9</v>
      </c>
      <c r="Q409">
        <v>19</v>
      </c>
      <c r="R409">
        <v>0.47399999999999998</v>
      </c>
      <c r="S409">
        <v>9</v>
      </c>
      <c r="T409">
        <v>36</v>
      </c>
      <c r="U409">
        <v>45</v>
      </c>
      <c r="V409">
        <v>27</v>
      </c>
      <c r="W409">
        <v>19</v>
      </c>
      <c r="X409">
        <v>12</v>
      </c>
      <c r="Y409">
        <v>4</v>
      </c>
      <c r="Z409">
        <v>6</v>
      </c>
      <c r="AA409">
        <v>14</v>
      </c>
      <c r="AB409">
        <v>13</v>
      </c>
      <c r="AC409">
        <v>99</v>
      </c>
      <c r="AD409">
        <v>-3</v>
      </c>
      <c r="AE409">
        <v>1</v>
      </c>
      <c r="AF409">
        <v>1231</v>
      </c>
      <c r="AG409">
        <v>1231</v>
      </c>
      <c r="AH409">
        <v>1231</v>
      </c>
      <c r="AI409">
        <v>121</v>
      </c>
      <c r="AJ409">
        <v>1946</v>
      </c>
      <c r="AK409">
        <v>1815</v>
      </c>
      <c r="AL409">
        <v>1699</v>
      </c>
      <c r="AM409">
        <v>567</v>
      </c>
      <c r="AN409">
        <v>384</v>
      </c>
      <c r="AO409">
        <v>1156</v>
      </c>
      <c r="AP409">
        <v>2256</v>
      </c>
      <c r="AQ409">
        <v>1458</v>
      </c>
      <c r="AR409">
        <v>2449</v>
      </c>
      <c r="AS409">
        <v>1566</v>
      </c>
      <c r="AT409">
        <v>640</v>
      </c>
      <c r="AU409">
        <v>976</v>
      </c>
      <c r="AV409">
        <v>1013</v>
      </c>
      <c r="AW409">
        <v>2098</v>
      </c>
      <c r="AX409">
        <v>217</v>
      </c>
      <c r="AY409">
        <v>1274</v>
      </c>
      <c r="AZ409">
        <v>1573</v>
      </c>
      <c r="BA409">
        <v>260</v>
      </c>
      <c r="BB409">
        <v>2202</v>
      </c>
      <c r="BC409">
        <v>2137</v>
      </c>
      <c r="BD409">
        <v>1356</v>
      </c>
      <c r="BE409">
        <v>1</v>
      </c>
      <c r="BF409" t="s">
        <v>71</v>
      </c>
      <c r="BG409" t="s">
        <v>65</v>
      </c>
      <c r="BH409" t="s">
        <v>260</v>
      </c>
      <c r="BI409" s="4">
        <f xml:space="preserve"> _2025teamgamelogs[[#This Row],[FGA]] + (0.44 * _2025teamgamelogs[[#This Row],[FTA]]) + _2025teamgamelogs[[#This Row],[TOV]] - _2025teamgamelogs[[#This Row],[OREB]]</f>
        <v>102.36</v>
      </c>
      <c r="BJ409" s="3">
        <f>_2025teamgamelogs[[#This Row],[TOV]]/_2025teamgamelogs[[#This Row],[POSSESIONS]]</f>
        <v>0.18561938257131691</v>
      </c>
      <c r="BK409" s="4">
        <f>_2025teamgamelogs[[#This Row],[PTS]]/_2025teamgamelogs[[#This Row],[POSSESIONS]]</f>
        <v>0.96717467760844078</v>
      </c>
      <c r="BL409" s="4">
        <f xml:space="preserve"> 100 * _2025teamgamelogs[[#This Row],[POINTS_PER_POSSESSION]]</f>
        <v>96.717467760844073</v>
      </c>
      <c r="BM409" s="4">
        <f xml:space="preserve"> _2025teamgamelogs[[#This Row],[POSSESIONS]] / (_2025teamgamelogs[[#This Row],[MIN]]/48)</f>
        <v>102.36</v>
      </c>
      <c r="BN409" s="3">
        <f>_2025teamgamelogs[[#This Row],[PTS]] / (2 * (_2025teamgamelogs[[#This Row],[FGA]] + 0.44 * _2025teamgamelogs[[#This Row],[FTA]]))</f>
        <v>0.53594629709831099</v>
      </c>
      <c r="BO409" s="4">
        <f>VLOOKUP(_2025teamgamelogs[[#This Row],[MONTH]], LEAGUE_AVERAGES!$A$2:$B$8, 2, FALSE)</f>
        <v>110.69176807777912</v>
      </c>
      <c r="BP409" s="5">
        <f>VLOOKUP(_2025teamgamelogs[[#This Row],[TEAM_NAME]], LEAGUE_AVERAGES!$A$14:$C$43, 2, FALSE)</f>
        <v>0.36843902439024395</v>
      </c>
      <c r="BQ409" s="5">
        <f>VLOOKUP(_2025teamgamelogs[[#This Row],[TEAM_NAME]], LEAGUE_AVERAGES!$A$14:$C$43, 3, FALSE)</f>
        <v>0.35765853658536584</v>
      </c>
      <c r="BR409" s="5">
        <f>VLOOKUP(_2025teamgamelogs[[#This Row],[TEAM_NAME]], LEAGUE_AVERAGES!$F$14:$H$43, 2, FALSE)</f>
        <v>0.45136585365853665</v>
      </c>
      <c r="BS409" s="5">
        <f>VLOOKUP(_2025teamgamelogs[[#This Row],[TEAM_NAME]], LEAGUE_AVERAGES!$F$14:$H$43, 3, FALSE)</f>
        <v>0.45180487804878061</v>
      </c>
      <c r="BT409" s="5">
        <f>VLOOKUP(_2025teamgamelogs[[#This Row],[TEAM_NAME]], LEAGUE_AVERAGES!$K$14:$M$43, 2, FALSE)</f>
        <v>0.56832140437053513</v>
      </c>
      <c r="BU409" s="5">
        <f>VLOOKUP(_2025teamgamelogs[[#This Row],[TEAM_NAME]], LEAGUE_AVERAGES!$K$14:$M$43, 3, FALSE)</f>
        <v>0.56980808391386595</v>
      </c>
    </row>
    <row r="410" spans="1:73" x14ac:dyDescent="0.2">
      <c r="A410" t="s">
        <v>59</v>
      </c>
      <c r="B410">
        <v>1610612764</v>
      </c>
      <c r="C410" t="s">
        <v>148</v>
      </c>
      <c r="D410" t="s">
        <v>149</v>
      </c>
      <c r="E410">
        <v>22400246</v>
      </c>
      <c r="F410" s="1">
        <v>45614</v>
      </c>
      <c r="G410" t="s">
        <v>506</v>
      </c>
      <c r="H410" t="s">
        <v>70</v>
      </c>
      <c r="I410">
        <v>48</v>
      </c>
      <c r="J410">
        <v>43</v>
      </c>
      <c r="K410">
        <v>91</v>
      </c>
      <c r="L410">
        <v>0.47299999999999998</v>
      </c>
      <c r="M410">
        <v>11</v>
      </c>
      <c r="N410">
        <v>33</v>
      </c>
      <c r="O410">
        <v>0.33300000000000002</v>
      </c>
      <c r="P410">
        <v>9</v>
      </c>
      <c r="Q410">
        <v>16</v>
      </c>
      <c r="R410">
        <v>0.56299999999999994</v>
      </c>
      <c r="S410">
        <v>12</v>
      </c>
      <c r="T410">
        <v>29</v>
      </c>
      <c r="U410">
        <v>41</v>
      </c>
      <c r="V410">
        <v>23</v>
      </c>
      <c r="W410">
        <v>10</v>
      </c>
      <c r="X410">
        <v>5</v>
      </c>
      <c r="Y410">
        <v>3</v>
      </c>
      <c r="Z410">
        <v>1</v>
      </c>
      <c r="AA410">
        <v>19</v>
      </c>
      <c r="AB410">
        <v>12</v>
      </c>
      <c r="AC410">
        <v>106</v>
      </c>
      <c r="AD410">
        <v>-28</v>
      </c>
      <c r="AE410">
        <v>1</v>
      </c>
      <c r="AF410">
        <v>1231</v>
      </c>
      <c r="AG410">
        <v>1231</v>
      </c>
      <c r="AH410">
        <v>1231</v>
      </c>
      <c r="AI410">
        <v>121</v>
      </c>
      <c r="AJ410">
        <v>866</v>
      </c>
      <c r="AK410">
        <v>899</v>
      </c>
      <c r="AL410">
        <v>1142</v>
      </c>
      <c r="AM410">
        <v>1661</v>
      </c>
      <c r="AN410">
        <v>1749</v>
      </c>
      <c r="AO410">
        <v>1468</v>
      </c>
      <c r="AP410">
        <v>2256</v>
      </c>
      <c r="AQ410">
        <v>1907</v>
      </c>
      <c r="AR410">
        <v>2407</v>
      </c>
      <c r="AS410">
        <v>848</v>
      </c>
      <c r="AT410">
        <v>1807</v>
      </c>
      <c r="AU410">
        <v>1563</v>
      </c>
      <c r="AV410">
        <v>1759</v>
      </c>
      <c r="AW410">
        <v>264</v>
      </c>
      <c r="AX410">
        <v>1998</v>
      </c>
      <c r="AY410">
        <v>1712</v>
      </c>
      <c r="AZ410">
        <v>35</v>
      </c>
      <c r="BA410">
        <v>1258</v>
      </c>
      <c r="BB410">
        <v>2314</v>
      </c>
      <c r="BC410">
        <v>1723</v>
      </c>
      <c r="BD410">
        <v>2355</v>
      </c>
      <c r="BE410">
        <v>1</v>
      </c>
      <c r="BF410" t="s">
        <v>71</v>
      </c>
      <c r="BG410" t="s">
        <v>65</v>
      </c>
      <c r="BH410" t="s">
        <v>260</v>
      </c>
      <c r="BI410" s="4">
        <f xml:space="preserve"> _2025teamgamelogs[[#This Row],[FGA]] + (0.44 * _2025teamgamelogs[[#This Row],[FTA]]) + _2025teamgamelogs[[#This Row],[TOV]] - _2025teamgamelogs[[#This Row],[OREB]]</f>
        <v>96.04</v>
      </c>
      <c r="BJ410" s="3">
        <f>_2025teamgamelogs[[#This Row],[TOV]]/_2025teamgamelogs[[#This Row],[POSSESIONS]]</f>
        <v>0.10412328196584755</v>
      </c>
      <c r="BK410" s="4">
        <f>_2025teamgamelogs[[#This Row],[PTS]]/_2025teamgamelogs[[#This Row],[POSSESIONS]]</f>
        <v>1.1037067888379841</v>
      </c>
      <c r="BL410" s="4">
        <f xml:space="preserve"> 100 * _2025teamgamelogs[[#This Row],[POINTS_PER_POSSESSION]]</f>
        <v>110.3706788837984</v>
      </c>
      <c r="BM410" s="4">
        <f xml:space="preserve"> _2025teamgamelogs[[#This Row],[POSSESIONS]] / (_2025teamgamelogs[[#This Row],[MIN]]/48)</f>
        <v>96.04</v>
      </c>
      <c r="BN410" s="3">
        <f>_2025teamgamelogs[[#This Row],[PTS]] / (2 * (_2025teamgamelogs[[#This Row],[FGA]] + 0.44 * _2025teamgamelogs[[#This Row],[FTA]]))</f>
        <v>0.54059567523459806</v>
      </c>
      <c r="BO410" s="4">
        <f>VLOOKUP(_2025teamgamelogs[[#This Row],[MONTH]], LEAGUE_AVERAGES!$A$2:$B$8, 2, FALSE)</f>
        <v>110.69176807777912</v>
      </c>
      <c r="BP410" s="5">
        <f>VLOOKUP(_2025teamgamelogs[[#This Row],[TEAM_NAME]], LEAGUE_AVERAGES!$A$14:$C$43, 2, FALSE)</f>
        <v>0.32842499999999997</v>
      </c>
      <c r="BQ410" s="5">
        <f>VLOOKUP(_2025teamgamelogs[[#This Row],[TEAM_NAME]], LEAGUE_AVERAGES!$A$14:$C$43, 3, FALSE)</f>
        <v>0.33730952380952384</v>
      </c>
      <c r="BR410" s="5">
        <f>VLOOKUP(_2025teamgamelogs[[#This Row],[TEAM_NAME]], LEAGUE_AVERAGES!$F$14:$H$43, 2, FALSE)</f>
        <v>0.44209999999999994</v>
      </c>
      <c r="BS410" s="5">
        <f>VLOOKUP(_2025teamgamelogs[[#This Row],[TEAM_NAME]], LEAGUE_AVERAGES!$F$14:$H$43, 3, FALSE)</f>
        <v>0.4362619047619048</v>
      </c>
      <c r="BT410" s="5">
        <f>VLOOKUP(_2025teamgamelogs[[#This Row],[TEAM_NAME]], LEAGUE_AVERAGES!$K$14:$M$43, 2, FALSE)</f>
        <v>0.55099578881797462</v>
      </c>
      <c r="BU410" s="5">
        <f>VLOOKUP(_2025teamgamelogs[[#This Row],[TEAM_NAME]], LEAGUE_AVERAGES!$K$14:$M$43, 3, FALSE)</f>
        <v>0.54201342555394594</v>
      </c>
    </row>
    <row r="411" spans="1:73" x14ac:dyDescent="0.2">
      <c r="A411" t="s">
        <v>59</v>
      </c>
      <c r="B411">
        <v>1610612746</v>
      </c>
      <c r="C411" t="s">
        <v>131</v>
      </c>
      <c r="D411" t="s">
        <v>132</v>
      </c>
      <c r="E411">
        <v>22400251</v>
      </c>
      <c r="F411" s="1">
        <v>45614</v>
      </c>
      <c r="G411" t="s">
        <v>507</v>
      </c>
      <c r="H411" t="s">
        <v>63</v>
      </c>
      <c r="I411">
        <v>48</v>
      </c>
      <c r="J411">
        <v>35</v>
      </c>
      <c r="K411">
        <v>82</v>
      </c>
      <c r="L411">
        <v>0.42699999999999999</v>
      </c>
      <c r="M411">
        <v>16</v>
      </c>
      <c r="N411">
        <v>34</v>
      </c>
      <c r="O411">
        <v>0.47099999999999997</v>
      </c>
      <c r="P411">
        <v>16</v>
      </c>
      <c r="Q411">
        <v>18</v>
      </c>
      <c r="R411">
        <v>0.88900000000000001</v>
      </c>
      <c r="S411">
        <v>5</v>
      </c>
      <c r="T411">
        <v>39</v>
      </c>
      <c r="U411">
        <v>44</v>
      </c>
      <c r="V411">
        <v>29</v>
      </c>
      <c r="W411">
        <v>20</v>
      </c>
      <c r="X411">
        <v>10</v>
      </c>
      <c r="Y411">
        <v>6</v>
      </c>
      <c r="Z411">
        <v>4</v>
      </c>
      <c r="AA411">
        <v>13</v>
      </c>
      <c r="AB411">
        <v>14</v>
      </c>
      <c r="AC411">
        <v>102</v>
      </c>
      <c r="AD411">
        <v>3</v>
      </c>
      <c r="AE411">
        <v>1</v>
      </c>
      <c r="AF411">
        <v>1</v>
      </c>
      <c r="AG411">
        <v>1</v>
      </c>
      <c r="AH411">
        <v>1</v>
      </c>
      <c r="AI411">
        <v>121</v>
      </c>
      <c r="AJ411">
        <v>2164</v>
      </c>
      <c r="AK411">
        <v>2022</v>
      </c>
      <c r="AL411">
        <v>1897</v>
      </c>
      <c r="AM411">
        <v>567</v>
      </c>
      <c r="AN411">
        <v>1627</v>
      </c>
      <c r="AO411">
        <v>208</v>
      </c>
      <c r="AP411">
        <v>1228</v>
      </c>
      <c r="AQ411">
        <v>1617</v>
      </c>
      <c r="AR411">
        <v>316</v>
      </c>
      <c r="AS411">
        <v>2299</v>
      </c>
      <c r="AT411">
        <v>277</v>
      </c>
      <c r="AU411">
        <v>1127</v>
      </c>
      <c r="AV411">
        <v>687</v>
      </c>
      <c r="AW411">
        <v>2199</v>
      </c>
      <c r="AX411">
        <v>539</v>
      </c>
      <c r="AY411">
        <v>560</v>
      </c>
      <c r="AZ411">
        <v>750</v>
      </c>
      <c r="BA411">
        <v>148</v>
      </c>
      <c r="BB411">
        <v>2064</v>
      </c>
      <c r="BC411">
        <v>2003</v>
      </c>
      <c r="BD411">
        <v>1047</v>
      </c>
      <c r="BE411">
        <v>1</v>
      </c>
      <c r="BF411" t="s">
        <v>64</v>
      </c>
      <c r="BG411" t="s">
        <v>65</v>
      </c>
      <c r="BH411" t="s">
        <v>260</v>
      </c>
      <c r="BI411" s="4">
        <f xml:space="preserve"> _2025teamgamelogs[[#This Row],[FGA]] + (0.44 * _2025teamgamelogs[[#This Row],[FTA]]) + _2025teamgamelogs[[#This Row],[TOV]] - _2025teamgamelogs[[#This Row],[OREB]]</f>
        <v>104.92</v>
      </c>
      <c r="BJ411" s="3">
        <f>_2025teamgamelogs[[#This Row],[TOV]]/_2025teamgamelogs[[#This Row],[POSSESIONS]]</f>
        <v>0.19062142584826533</v>
      </c>
      <c r="BK411" s="4">
        <f>_2025teamgamelogs[[#This Row],[PTS]]/_2025teamgamelogs[[#This Row],[POSSESIONS]]</f>
        <v>0.9721692718261532</v>
      </c>
      <c r="BL411" s="4">
        <f xml:space="preserve"> 100 * _2025teamgamelogs[[#This Row],[POINTS_PER_POSSESSION]]</f>
        <v>97.216927182615322</v>
      </c>
      <c r="BM411" s="4">
        <f xml:space="preserve"> _2025teamgamelogs[[#This Row],[POSSESIONS]] / (_2025teamgamelogs[[#This Row],[MIN]]/48)</f>
        <v>104.92</v>
      </c>
      <c r="BN411" s="3">
        <f>_2025teamgamelogs[[#This Row],[PTS]] / (2 * (_2025teamgamelogs[[#This Row],[FGA]] + 0.44 * _2025teamgamelogs[[#This Row],[FTA]]))</f>
        <v>0.56717081850533801</v>
      </c>
      <c r="BO411" s="4">
        <f>VLOOKUP(_2025teamgamelogs[[#This Row],[MONTH]], LEAGUE_AVERAGES!$A$2:$B$8, 2, FALSE)</f>
        <v>110.69176807777912</v>
      </c>
      <c r="BP411" s="5">
        <f>VLOOKUP(_2025teamgamelogs[[#This Row],[TEAM_NAME]], LEAGUE_AVERAGES!$A$14:$C$43, 2, FALSE)</f>
        <v>0.38978048780487806</v>
      </c>
      <c r="BQ411" s="5">
        <f>VLOOKUP(_2025teamgamelogs[[#This Row],[TEAM_NAME]], LEAGUE_AVERAGES!$A$14:$C$43, 3, FALSE)</f>
        <v>0.36475609756097566</v>
      </c>
      <c r="BR411" s="5">
        <f>VLOOKUP(_2025teamgamelogs[[#This Row],[TEAM_NAME]], LEAGUE_AVERAGES!$F$14:$H$43, 2, FALSE)</f>
        <v>0.49036585365853652</v>
      </c>
      <c r="BS411" s="5">
        <f>VLOOKUP(_2025teamgamelogs[[#This Row],[TEAM_NAME]], LEAGUE_AVERAGES!$F$14:$H$43, 3, FALSE)</f>
        <v>0.47582926829268285</v>
      </c>
      <c r="BT411" s="5">
        <f>VLOOKUP(_2025teamgamelogs[[#This Row],[TEAM_NAME]], LEAGUE_AVERAGES!$K$14:$M$43, 2, FALSE)</f>
        <v>0.59895938905835644</v>
      </c>
      <c r="BU411" s="5">
        <f>VLOOKUP(_2025teamgamelogs[[#This Row],[TEAM_NAME]], LEAGUE_AVERAGES!$K$14:$M$43, 3, FALSE)</f>
        <v>0.58126724036545818</v>
      </c>
    </row>
    <row r="412" spans="1:73" x14ac:dyDescent="0.2">
      <c r="A412" t="s">
        <v>59</v>
      </c>
      <c r="B412">
        <v>1610612754</v>
      </c>
      <c r="C412" t="s">
        <v>110</v>
      </c>
      <c r="D412" t="s">
        <v>111</v>
      </c>
      <c r="E412">
        <v>22400247</v>
      </c>
      <c r="F412" s="1">
        <v>45614</v>
      </c>
      <c r="G412" t="s">
        <v>508</v>
      </c>
      <c r="H412" t="s">
        <v>70</v>
      </c>
      <c r="I412">
        <v>48</v>
      </c>
      <c r="J412">
        <v>44</v>
      </c>
      <c r="K412">
        <v>99</v>
      </c>
      <c r="L412">
        <v>0.44400000000000001</v>
      </c>
      <c r="M412">
        <v>15</v>
      </c>
      <c r="N412">
        <v>40</v>
      </c>
      <c r="O412">
        <v>0.375</v>
      </c>
      <c r="P412">
        <v>16</v>
      </c>
      <c r="Q412">
        <v>20</v>
      </c>
      <c r="R412">
        <v>0.8</v>
      </c>
      <c r="S412">
        <v>12</v>
      </c>
      <c r="T412">
        <v>20</v>
      </c>
      <c r="U412">
        <v>32</v>
      </c>
      <c r="V412">
        <v>29</v>
      </c>
      <c r="W412">
        <v>11</v>
      </c>
      <c r="X412">
        <v>17</v>
      </c>
      <c r="Y412">
        <v>5</v>
      </c>
      <c r="Z412">
        <v>9</v>
      </c>
      <c r="AA412">
        <v>19</v>
      </c>
      <c r="AB412">
        <v>26</v>
      </c>
      <c r="AC412">
        <v>119</v>
      </c>
      <c r="AD412">
        <v>-11</v>
      </c>
      <c r="AE412">
        <v>1</v>
      </c>
      <c r="AF412">
        <v>1231</v>
      </c>
      <c r="AG412">
        <v>1231</v>
      </c>
      <c r="AH412">
        <v>1231</v>
      </c>
      <c r="AI412">
        <v>121</v>
      </c>
      <c r="AJ412">
        <v>703</v>
      </c>
      <c r="AK412">
        <v>206</v>
      </c>
      <c r="AL412">
        <v>1631</v>
      </c>
      <c r="AM412">
        <v>733</v>
      </c>
      <c r="AN412">
        <v>795</v>
      </c>
      <c r="AO412">
        <v>1024</v>
      </c>
      <c r="AP412">
        <v>1228</v>
      </c>
      <c r="AQ412">
        <v>1301</v>
      </c>
      <c r="AR412">
        <v>1029</v>
      </c>
      <c r="AS412">
        <v>848</v>
      </c>
      <c r="AT412">
        <v>2439</v>
      </c>
      <c r="AU412">
        <v>2378</v>
      </c>
      <c r="AV412">
        <v>687</v>
      </c>
      <c r="AW412">
        <v>429</v>
      </c>
      <c r="AX412">
        <v>10</v>
      </c>
      <c r="AY412">
        <v>889</v>
      </c>
      <c r="AZ412">
        <v>2275</v>
      </c>
      <c r="BA412">
        <v>1258</v>
      </c>
      <c r="BB412">
        <v>94</v>
      </c>
      <c r="BC412">
        <v>798</v>
      </c>
      <c r="BD412">
        <v>1848</v>
      </c>
      <c r="BE412">
        <v>1</v>
      </c>
      <c r="BF412" t="s">
        <v>71</v>
      </c>
      <c r="BG412" t="s">
        <v>65</v>
      </c>
      <c r="BH412" t="s">
        <v>260</v>
      </c>
      <c r="BI412" s="4">
        <f xml:space="preserve"> _2025teamgamelogs[[#This Row],[FGA]] + (0.44 * _2025teamgamelogs[[#This Row],[FTA]]) + _2025teamgamelogs[[#This Row],[TOV]] - _2025teamgamelogs[[#This Row],[OREB]]</f>
        <v>106.8</v>
      </c>
      <c r="BJ412" s="3">
        <f>_2025teamgamelogs[[#This Row],[TOV]]/_2025teamgamelogs[[#This Row],[POSSESIONS]]</f>
        <v>0.10299625468164794</v>
      </c>
      <c r="BK412" s="4">
        <f>_2025teamgamelogs[[#This Row],[PTS]]/_2025teamgamelogs[[#This Row],[POSSESIONS]]</f>
        <v>1.1142322097378277</v>
      </c>
      <c r="BL412" s="4">
        <f xml:space="preserve"> 100 * _2025teamgamelogs[[#This Row],[POINTS_PER_POSSESSION]]</f>
        <v>111.42322097378276</v>
      </c>
      <c r="BM412" s="4">
        <f xml:space="preserve"> _2025teamgamelogs[[#This Row],[POSSESIONS]] / (_2025teamgamelogs[[#This Row],[MIN]]/48)</f>
        <v>106.8</v>
      </c>
      <c r="BN412" s="3">
        <f>_2025teamgamelogs[[#This Row],[PTS]] / (2 * (_2025teamgamelogs[[#This Row],[FGA]] + 0.44 * _2025teamgamelogs[[#This Row],[FTA]]))</f>
        <v>0.55194805194805197</v>
      </c>
      <c r="BO412" s="4">
        <f>VLOOKUP(_2025teamgamelogs[[#This Row],[MONTH]], LEAGUE_AVERAGES!$A$2:$B$8, 2, FALSE)</f>
        <v>110.69176807777912</v>
      </c>
      <c r="BP412" s="5">
        <f>VLOOKUP(_2025teamgamelogs[[#This Row],[TEAM_NAME]], LEAGUE_AVERAGES!$A$14:$C$43, 2, FALSE)</f>
        <v>0.37909999999999999</v>
      </c>
      <c r="BQ412" s="5">
        <f>VLOOKUP(_2025teamgamelogs[[#This Row],[TEAM_NAME]], LEAGUE_AVERAGES!$A$14:$C$43, 3, FALSE)</f>
        <v>0.35511904761904761</v>
      </c>
      <c r="BR412" s="5">
        <f>VLOOKUP(_2025teamgamelogs[[#This Row],[TEAM_NAME]], LEAGUE_AVERAGES!$F$14:$H$43, 2, FALSE)</f>
        <v>0.49785000000000013</v>
      </c>
      <c r="BS412" s="5">
        <f>VLOOKUP(_2025teamgamelogs[[#This Row],[TEAM_NAME]], LEAGUE_AVERAGES!$F$14:$H$43, 3, FALSE)</f>
        <v>0.47942857142857148</v>
      </c>
      <c r="BT412" s="5">
        <f>VLOOKUP(_2025teamgamelogs[[#This Row],[TEAM_NAME]], LEAGUE_AVERAGES!$K$14:$M$43, 2, FALSE)</f>
        <v>0.60805571751162091</v>
      </c>
      <c r="BU412" s="5">
        <f>VLOOKUP(_2025teamgamelogs[[#This Row],[TEAM_NAME]], LEAGUE_AVERAGES!$K$14:$M$43, 3, FALSE)</f>
        <v>0.58190704341109034</v>
      </c>
    </row>
    <row r="413" spans="1:73" x14ac:dyDescent="0.2">
      <c r="A413" t="s">
        <v>59</v>
      </c>
      <c r="B413">
        <v>1610612745</v>
      </c>
      <c r="C413" t="s">
        <v>104</v>
      </c>
      <c r="D413" t="s">
        <v>105</v>
      </c>
      <c r="E413">
        <v>22400248</v>
      </c>
      <c r="F413" s="1">
        <v>45614</v>
      </c>
      <c r="G413" t="s">
        <v>509</v>
      </c>
      <c r="H413" t="s">
        <v>70</v>
      </c>
      <c r="I413">
        <v>48</v>
      </c>
      <c r="J413">
        <v>40</v>
      </c>
      <c r="K413">
        <v>100</v>
      </c>
      <c r="L413">
        <v>0.4</v>
      </c>
      <c r="M413">
        <v>9</v>
      </c>
      <c r="N413">
        <v>32</v>
      </c>
      <c r="O413">
        <v>0.28100000000000003</v>
      </c>
      <c r="P413">
        <v>11</v>
      </c>
      <c r="Q413">
        <v>13</v>
      </c>
      <c r="R413">
        <v>0.84599999999999997</v>
      </c>
      <c r="S413">
        <v>16</v>
      </c>
      <c r="T413">
        <v>37</v>
      </c>
      <c r="U413">
        <v>53</v>
      </c>
      <c r="V413">
        <v>19</v>
      </c>
      <c r="W413">
        <v>13</v>
      </c>
      <c r="X413">
        <v>9</v>
      </c>
      <c r="Y413">
        <v>6</v>
      </c>
      <c r="Z413">
        <v>8</v>
      </c>
      <c r="AA413">
        <v>15</v>
      </c>
      <c r="AB413">
        <v>18</v>
      </c>
      <c r="AC413">
        <v>100</v>
      </c>
      <c r="AD413">
        <v>-1</v>
      </c>
      <c r="AE413">
        <v>1</v>
      </c>
      <c r="AF413">
        <v>1231</v>
      </c>
      <c r="AG413">
        <v>1231</v>
      </c>
      <c r="AH413">
        <v>1231</v>
      </c>
      <c r="AI413">
        <v>121</v>
      </c>
      <c r="AJ413">
        <v>1438</v>
      </c>
      <c r="AK413">
        <v>153</v>
      </c>
      <c r="AL413">
        <v>2190</v>
      </c>
      <c r="AM413">
        <v>2097</v>
      </c>
      <c r="AN413">
        <v>1863</v>
      </c>
      <c r="AO413">
        <v>2058</v>
      </c>
      <c r="AP413">
        <v>2028</v>
      </c>
      <c r="AQ413">
        <v>2188</v>
      </c>
      <c r="AR413">
        <v>605</v>
      </c>
      <c r="AS413">
        <v>234</v>
      </c>
      <c r="AT413">
        <v>489</v>
      </c>
      <c r="AU413">
        <v>209</v>
      </c>
      <c r="AV413">
        <v>2257</v>
      </c>
      <c r="AW413">
        <v>850</v>
      </c>
      <c r="AX413">
        <v>797</v>
      </c>
      <c r="AY413">
        <v>560</v>
      </c>
      <c r="AZ413">
        <v>2116</v>
      </c>
      <c r="BA413">
        <v>398</v>
      </c>
      <c r="BB413">
        <v>1204</v>
      </c>
      <c r="BC413">
        <v>2099</v>
      </c>
      <c r="BD413">
        <v>1231</v>
      </c>
      <c r="BE413">
        <v>1</v>
      </c>
      <c r="BF413" t="s">
        <v>71</v>
      </c>
      <c r="BG413" t="s">
        <v>65</v>
      </c>
      <c r="BH413" t="s">
        <v>260</v>
      </c>
      <c r="BI413" s="4">
        <f xml:space="preserve"> _2025teamgamelogs[[#This Row],[FGA]] + (0.44 * _2025teamgamelogs[[#This Row],[FTA]]) + _2025teamgamelogs[[#This Row],[TOV]] - _2025teamgamelogs[[#This Row],[OREB]]</f>
        <v>102.72</v>
      </c>
      <c r="BJ413" s="3">
        <f>_2025teamgamelogs[[#This Row],[TOV]]/_2025teamgamelogs[[#This Row],[POSSESIONS]]</f>
        <v>0.12655763239875389</v>
      </c>
      <c r="BK413" s="4">
        <f>_2025teamgamelogs[[#This Row],[PTS]]/_2025teamgamelogs[[#This Row],[POSSESIONS]]</f>
        <v>0.97352024922118385</v>
      </c>
      <c r="BL413" s="4">
        <f xml:space="preserve"> 100 * _2025teamgamelogs[[#This Row],[POINTS_PER_POSSESSION]]</f>
        <v>97.352024922118389</v>
      </c>
      <c r="BM413" s="4">
        <f xml:space="preserve"> _2025teamgamelogs[[#This Row],[POSSESIONS]] / (_2025teamgamelogs[[#This Row],[MIN]]/48)</f>
        <v>102.72</v>
      </c>
      <c r="BN413" s="3">
        <f>_2025teamgamelogs[[#This Row],[PTS]] / (2 * (_2025teamgamelogs[[#This Row],[FGA]] + 0.44 * _2025teamgamelogs[[#This Row],[FTA]]))</f>
        <v>0.47294740824820281</v>
      </c>
      <c r="BO413" s="4">
        <f>VLOOKUP(_2025teamgamelogs[[#This Row],[MONTH]], LEAGUE_AVERAGES!$A$2:$B$8, 2, FALSE)</f>
        <v>110.69176807777912</v>
      </c>
      <c r="BP413" s="5">
        <f>VLOOKUP(_2025teamgamelogs[[#This Row],[TEAM_NAME]], LEAGUE_AVERAGES!$A$14:$C$43, 2, FALSE)</f>
        <v>0.35034146341463424</v>
      </c>
      <c r="BQ413" s="5">
        <f>VLOOKUP(_2025teamgamelogs[[#This Row],[TEAM_NAME]], LEAGUE_AVERAGES!$A$14:$C$43, 3, FALSE)</f>
        <v>0.35473170731707321</v>
      </c>
      <c r="BR413" s="5">
        <f>VLOOKUP(_2025teamgamelogs[[#This Row],[TEAM_NAME]], LEAGUE_AVERAGES!$F$14:$H$43, 2, FALSE)</f>
        <v>0.45260975609756104</v>
      </c>
      <c r="BS413" s="5">
        <f>VLOOKUP(_2025teamgamelogs[[#This Row],[TEAM_NAME]], LEAGUE_AVERAGES!$F$14:$H$43, 3, FALSE)</f>
        <v>0.45763414634146338</v>
      </c>
      <c r="BT413" s="5">
        <f>VLOOKUP(_2025teamgamelogs[[#This Row],[TEAM_NAME]], LEAGUE_AVERAGES!$K$14:$M$43, 2, FALSE)</f>
        <v>0.55103752047014554</v>
      </c>
      <c r="BU413" s="5">
        <f>VLOOKUP(_2025teamgamelogs[[#This Row],[TEAM_NAME]], LEAGUE_AVERAGES!$K$14:$M$43, 3, FALSE)</f>
        <v>0.55544482411316332</v>
      </c>
    </row>
    <row r="414" spans="1:73" x14ac:dyDescent="0.2">
      <c r="A414" t="s">
        <v>59</v>
      </c>
      <c r="B414">
        <v>1610612755</v>
      </c>
      <c r="C414" t="s">
        <v>134</v>
      </c>
      <c r="D414" t="s">
        <v>135</v>
      </c>
      <c r="E414">
        <v>22400245</v>
      </c>
      <c r="F414" s="1">
        <v>45614</v>
      </c>
      <c r="G414" t="s">
        <v>510</v>
      </c>
      <c r="H414" t="s">
        <v>70</v>
      </c>
      <c r="I414">
        <v>48</v>
      </c>
      <c r="J414">
        <v>35</v>
      </c>
      <c r="K414">
        <v>84</v>
      </c>
      <c r="L414">
        <v>0.41699999999999998</v>
      </c>
      <c r="M414">
        <v>10</v>
      </c>
      <c r="N414">
        <v>41</v>
      </c>
      <c r="O414">
        <v>0.24399999999999999</v>
      </c>
      <c r="P414">
        <v>9</v>
      </c>
      <c r="Q414">
        <v>12</v>
      </c>
      <c r="R414">
        <v>0.75</v>
      </c>
      <c r="S414">
        <v>2</v>
      </c>
      <c r="T414">
        <v>40</v>
      </c>
      <c r="U414">
        <v>42</v>
      </c>
      <c r="V414">
        <v>25</v>
      </c>
      <c r="W414">
        <v>15</v>
      </c>
      <c r="X414">
        <v>10</v>
      </c>
      <c r="Y414">
        <v>3</v>
      </c>
      <c r="Z414">
        <v>2</v>
      </c>
      <c r="AA414">
        <v>17</v>
      </c>
      <c r="AB414">
        <v>13</v>
      </c>
      <c r="AC414">
        <v>89</v>
      </c>
      <c r="AD414">
        <v>-17</v>
      </c>
      <c r="AE414">
        <v>1</v>
      </c>
      <c r="AF414">
        <v>1231</v>
      </c>
      <c r="AG414">
        <v>1231</v>
      </c>
      <c r="AH414">
        <v>1231</v>
      </c>
      <c r="AI414">
        <v>121</v>
      </c>
      <c r="AJ414">
        <v>2164</v>
      </c>
      <c r="AK414">
        <v>1815</v>
      </c>
      <c r="AL414">
        <v>2025</v>
      </c>
      <c r="AM414">
        <v>1891</v>
      </c>
      <c r="AN414">
        <v>681</v>
      </c>
      <c r="AO414">
        <v>2280</v>
      </c>
      <c r="AP414">
        <v>2256</v>
      </c>
      <c r="AQ414">
        <v>2282</v>
      </c>
      <c r="AR414">
        <v>1525</v>
      </c>
      <c r="AS414">
        <v>2452</v>
      </c>
      <c r="AT414">
        <v>210</v>
      </c>
      <c r="AU414">
        <v>1443</v>
      </c>
      <c r="AV414">
        <v>1358</v>
      </c>
      <c r="AW414">
        <v>1341</v>
      </c>
      <c r="AX414">
        <v>539</v>
      </c>
      <c r="AY414">
        <v>1712</v>
      </c>
      <c r="AZ414">
        <v>158</v>
      </c>
      <c r="BA414">
        <v>792</v>
      </c>
      <c r="BB414">
        <v>2202</v>
      </c>
      <c r="BC414">
        <v>2395</v>
      </c>
      <c r="BD414">
        <v>2124</v>
      </c>
      <c r="BE414">
        <v>1</v>
      </c>
      <c r="BF414" t="s">
        <v>71</v>
      </c>
      <c r="BG414" t="s">
        <v>65</v>
      </c>
      <c r="BH414" t="s">
        <v>260</v>
      </c>
      <c r="BI414" s="4">
        <f xml:space="preserve"> _2025teamgamelogs[[#This Row],[FGA]] + (0.44 * _2025teamgamelogs[[#This Row],[FTA]]) + _2025teamgamelogs[[#This Row],[TOV]] - _2025teamgamelogs[[#This Row],[OREB]]</f>
        <v>102.28</v>
      </c>
      <c r="BJ414" s="3">
        <f>_2025teamgamelogs[[#This Row],[TOV]]/_2025teamgamelogs[[#This Row],[POSSESIONS]]</f>
        <v>0.14665623777864684</v>
      </c>
      <c r="BK414" s="4">
        <f>_2025teamgamelogs[[#This Row],[PTS]]/_2025teamgamelogs[[#This Row],[POSSESIONS]]</f>
        <v>0.87016034415330468</v>
      </c>
      <c r="BL414" s="4">
        <f xml:space="preserve"> 100 * _2025teamgamelogs[[#This Row],[POINTS_PER_POSSESSION]]</f>
        <v>87.016034415330466</v>
      </c>
      <c r="BM414" s="4">
        <f xml:space="preserve"> _2025teamgamelogs[[#This Row],[POSSESIONS]] / (_2025teamgamelogs[[#This Row],[MIN]]/48)</f>
        <v>102.28</v>
      </c>
      <c r="BN414" s="3">
        <f>_2025teamgamelogs[[#This Row],[PTS]] / (2 * (_2025teamgamelogs[[#This Row],[FGA]] + 0.44 * _2025teamgamelogs[[#This Row],[FTA]]))</f>
        <v>0.49843189964157708</v>
      </c>
      <c r="BO414" s="4">
        <f>VLOOKUP(_2025teamgamelogs[[#This Row],[MONTH]], LEAGUE_AVERAGES!$A$2:$B$8, 2, FALSE)</f>
        <v>110.69176807777912</v>
      </c>
      <c r="BP414" s="5">
        <f>VLOOKUP(_2025teamgamelogs[[#This Row],[TEAM_NAME]], LEAGUE_AVERAGES!$A$14:$C$43, 2, FALSE)</f>
        <v>0.34129268292682929</v>
      </c>
      <c r="BQ414" s="5">
        <f>VLOOKUP(_2025teamgamelogs[[#This Row],[TEAM_NAME]], LEAGUE_AVERAGES!$A$14:$C$43, 3, FALSE)</f>
        <v>0.34026829268292691</v>
      </c>
      <c r="BR414" s="5">
        <f>VLOOKUP(_2025teamgamelogs[[#This Row],[TEAM_NAME]], LEAGUE_AVERAGES!$F$14:$H$43, 2, FALSE)</f>
        <v>0.45178048780487812</v>
      </c>
      <c r="BS414" s="5">
        <f>VLOOKUP(_2025teamgamelogs[[#This Row],[TEAM_NAME]], LEAGUE_AVERAGES!$F$14:$H$43, 3, FALSE)</f>
        <v>0.45797560975609758</v>
      </c>
      <c r="BT414" s="5">
        <f>VLOOKUP(_2025teamgamelogs[[#This Row],[TEAM_NAME]], LEAGUE_AVERAGES!$K$14:$M$43, 2, FALSE)</f>
        <v>0.55774018976963147</v>
      </c>
      <c r="BU414" s="5">
        <f>VLOOKUP(_2025teamgamelogs[[#This Row],[TEAM_NAME]], LEAGUE_AVERAGES!$K$14:$M$43, 3, FALSE)</f>
        <v>0.57066794818423772</v>
      </c>
    </row>
    <row r="415" spans="1:73" x14ac:dyDescent="0.2">
      <c r="A415" t="s">
        <v>59</v>
      </c>
      <c r="B415">
        <v>1610612752</v>
      </c>
      <c r="C415" t="s">
        <v>67</v>
      </c>
      <c r="D415" t="s">
        <v>68</v>
      </c>
      <c r="E415">
        <v>22400246</v>
      </c>
      <c r="F415" s="1">
        <v>45614</v>
      </c>
      <c r="G415" t="s">
        <v>511</v>
      </c>
      <c r="H415" t="s">
        <v>63</v>
      </c>
      <c r="I415">
        <v>48</v>
      </c>
      <c r="J415">
        <v>51</v>
      </c>
      <c r="K415">
        <v>91</v>
      </c>
      <c r="L415">
        <v>0.56000000000000005</v>
      </c>
      <c r="M415">
        <v>20</v>
      </c>
      <c r="N415">
        <v>40</v>
      </c>
      <c r="O415">
        <v>0.5</v>
      </c>
      <c r="P415">
        <v>12</v>
      </c>
      <c r="Q415">
        <v>13</v>
      </c>
      <c r="R415">
        <v>0.92300000000000004</v>
      </c>
      <c r="S415">
        <v>7</v>
      </c>
      <c r="T415">
        <v>34</v>
      </c>
      <c r="U415">
        <v>41</v>
      </c>
      <c r="V415">
        <v>37</v>
      </c>
      <c r="W415">
        <v>8</v>
      </c>
      <c r="X415">
        <v>4</v>
      </c>
      <c r="Y415">
        <v>1</v>
      </c>
      <c r="Z415">
        <v>3</v>
      </c>
      <c r="AA415">
        <v>12</v>
      </c>
      <c r="AB415">
        <v>19</v>
      </c>
      <c r="AC415">
        <v>134</v>
      </c>
      <c r="AD415">
        <v>28</v>
      </c>
      <c r="AE415">
        <v>1</v>
      </c>
      <c r="AF415">
        <v>1</v>
      </c>
      <c r="AG415">
        <v>1</v>
      </c>
      <c r="AH415">
        <v>1</v>
      </c>
      <c r="AI415">
        <v>121</v>
      </c>
      <c r="AJ415">
        <v>94</v>
      </c>
      <c r="AK415">
        <v>899</v>
      </c>
      <c r="AL415">
        <v>116</v>
      </c>
      <c r="AM415">
        <v>114</v>
      </c>
      <c r="AN415">
        <v>795</v>
      </c>
      <c r="AO415">
        <v>94</v>
      </c>
      <c r="AP415">
        <v>1889</v>
      </c>
      <c r="AQ415">
        <v>2188</v>
      </c>
      <c r="AR415">
        <v>155</v>
      </c>
      <c r="AS415">
        <v>2024</v>
      </c>
      <c r="AT415">
        <v>926</v>
      </c>
      <c r="AU415">
        <v>1563</v>
      </c>
      <c r="AV415">
        <v>68</v>
      </c>
      <c r="AW415">
        <v>78</v>
      </c>
      <c r="AX415">
        <v>2190</v>
      </c>
      <c r="AY415">
        <v>2304</v>
      </c>
      <c r="AZ415">
        <v>384</v>
      </c>
      <c r="BA415">
        <v>92</v>
      </c>
      <c r="BB415">
        <v>971</v>
      </c>
      <c r="BC415">
        <v>126</v>
      </c>
      <c r="BD415">
        <v>97</v>
      </c>
      <c r="BE415">
        <v>1</v>
      </c>
      <c r="BF415" t="s">
        <v>64</v>
      </c>
      <c r="BG415" t="s">
        <v>65</v>
      </c>
      <c r="BH415" t="s">
        <v>260</v>
      </c>
      <c r="BI415" s="4">
        <f xml:space="preserve"> _2025teamgamelogs[[#This Row],[FGA]] + (0.44 * _2025teamgamelogs[[#This Row],[FTA]]) + _2025teamgamelogs[[#This Row],[TOV]] - _2025teamgamelogs[[#This Row],[OREB]]</f>
        <v>97.72</v>
      </c>
      <c r="BJ415" s="3">
        <f>_2025teamgamelogs[[#This Row],[TOV]]/_2025teamgamelogs[[#This Row],[POSSESIONS]]</f>
        <v>8.1866557511256655E-2</v>
      </c>
      <c r="BK415" s="4">
        <f>_2025teamgamelogs[[#This Row],[PTS]]/_2025teamgamelogs[[#This Row],[POSSESIONS]]</f>
        <v>1.3712648383135488</v>
      </c>
      <c r="BL415" s="4">
        <f xml:space="preserve"> 100 * _2025teamgamelogs[[#This Row],[POINTS_PER_POSSESSION]]</f>
        <v>137.12648383135488</v>
      </c>
      <c r="BM415" s="4">
        <f xml:space="preserve"> _2025teamgamelogs[[#This Row],[POSSESIONS]] / (_2025teamgamelogs[[#This Row],[MIN]]/48)</f>
        <v>97.72</v>
      </c>
      <c r="BN415" s="3">
        <f>_2025teamgamelogs[[#This Row],[PTS]] / (2 * (_2025teamgamelogs[[#This Row],[FGA]] + 0.44 * _2025teamgamelogs[[#This Row],[FTA]]))</f>
        <v>0.69272125723738631</v>
      </c>
      <c r="BO415" s="4">
        <f>VLOOKUP(_2025teamgamelogs[[#This Row],[MONTH]], LEAGUE_AVERAGES!$A$2:$B$8, 2, FALSE)</f>
        <v>110.69176807777912</v>
      </c>
      <c r="BP415" s="5">
        <f>VLOOKUP(_2025teamgamelogs[[#This Row],[TEAM_NAME]], LEAGUE_AVERAGES!$A$14:$C$43, 2, FALSE)</f>
        <v>0.370219512195122</v>
      </c>
      <c r="BQ415" s="5">
        <f>VLOOKUP(_2025teamgamelogs[[#This Row],[TEAM_NAME]], LEAGUE_AVERAGES!$A$14:$C$43, 3, FALSE)</f>
        <v>0.36224390243902438</v>
      </c>
      <c r="BR415" s="5">
        <f>VLOOKUP(_2025teamgamelogs[[#This Row],[TEAM_NAME]], LEAGUE_AVERAGES!$F$14:$H$43, 2, FALSE)</f>
        <v>0.49358536585365859</v>
      </c>
      <c r="BS415" s="5">
        <f>VLOOKUP(_2025teamgamelogs[[#This Row],[TEAM_NAME]], LEAGUE_AVERAGES!$F$14:$H$43, 3, FALSE)</f>
        <v>0.47975609756097559</v>
      </c>
      <c r="BT415" s="5">
        <f>VLOOKUP(_2025teamgamelogs[[#This Row],[TEAM_NAME]], LEAGUE_AVERAGES!$K$14:$M$43, 2, FALSE)</f>
        <v>0.59525043511857889</v>
      </c>
      <c r="BU415" s="5">
        <f>VLOOKUP(_2025teamgamelogs[[#This Row],[TEAM_NAME]], LEAGUE_AVERAGES!$K$14:$M$43, 3, FALSE)</f>
        <v>0.58413739951743537</v>
      </c>
    </row>
    <row r="416" spans="1:73" x14ac:dyDescent="0.2">
      <c r="A416" t="s">
        <v>59</v>
      </c>
      <c r="B416">
        <v>1610612765</v>
      </c>
      <c r="C416" t="s">
        <v>107</v>
      </c>
      <c r="D416" t="s">
        <v>108</v>
      </c>
      <c r="E416">
        <v>22400244</v>
      </c>
      <c r="F416" s="1">
        <v>45614</v>
      </c>
      <c r="G416" t="s">
        <v>512</v>
      </c>
      <c r="H416" t="s">
        <v>70</v>
      </c>
      <c r="I416">
        <v>48</v>
      </c>
      <c r="J416">
        <v>42</v>
      </c>
      <c r="K416">
        <v>98</v>
      </c>
      <c r="L416">
        <v>0.42899999999999999</v>
      </c>
      <c r="M416">
        <v>15</v>
      </c>
      <c r="N416">
        <v>44</v>
      </c>
      <c r="O416">
        <v>0.34100000000000003</v>
      </c>
      <c r="P416">
        <v>13</v>
      </c>
      <c r="Q416">
        <v>19</v>
      </c>
      <c r="R416">
        <v>0.68400000000000005</v>
      </c>
      <c r="S416">
        <v>16</v>
      </c>
      <c r="T416">
        <v>32</v>
      </c>
      <c r="U416">
        <v>48</v>
      </c>
      <c r="V416">
        <v>27</v>
      </c>
      <c r="W416">
        <v>9</v>
      </c>
      <c r="X416">
        <v>3</v>
      </c>
      <c r="Y416">
        <v>3</v>
      </c>
      <c r="Z416">
        <v>5</v>
      </c>
      <c r="AA416">
        <v>19</v>
      </c>
      <c r="AB416">
        <v>16</v>
      </c>
      <c r="AC416">
        <v>112</v>
      </c>
      <c r="AD416">
        <v>-10</v>
      </c>
      <c r="AE416">
        <v>1</v>
      </c>
      <c r="AF416">
        <v>1231</v>
      </c>
      <c r="AG416">
        <v>1231</v>
      </c>
      <c r="AH416">
        <v>1231</v>
      </c>
      <c r="AI416">
        <v>121</v>
      </c>
      <c r="AJ416">
        <v>1068</v>
      </c>
      <c r="AK416">
        <v>251</v>
      </c>
      <c r="AL416">
        <v>1860</v>
      </c>
      <c r="AM416">
        <v>733</v>
      </c>
      <c r="AN416">
        <v>384</v>
      </c>
      <c r="AO416">
        <v>1445</v>
      </c>
      <c r="AP416">
        <v>1755</v>
      </c>
      <c r="AQ416">
        <v>1458</v>
      </c>
      <c r="AR416">
        <v>2037</v>
      </c>
      <c r="AS416">
        <v>234</v>
      </c>
      <c r="AT416">
        <v>1307</v>
      </c>
      <c r="AU416">
        <v>604</v>
      </c>
      <c r="AV416">
        <v>1013</v>
      </c>
      <c r="AW416">
        <v>152</v>
      </c>
      <c r="AX416">
        <v>2344</v>
      </c>
      <c r="AY416">
        <v>1712</v>
      </c>
      <c r="AZ416">
        <v>1188</v>
      </c>
      <c r="BA416">
        <v>1258</v>
      </c>
      <c r="BB416">
        <v>1670</v>
      </c>
      <c r="BC416">
        <v>1331</v>
      </c>
      <c r="BD416">
        <v>1790</v>
      </c>
      <c r="BE416">
        <v>1</v>
      </c>
      <c r="BF416" t="s">
        <v>64</v>
      </c>
      <c r="BG416" t="s">
        <v>65</v>
      </c>
      <c r="BH416" t="s">
        <v>260</v>
      </c>
      <c r="BI416" s="4">
        <f xml:space="preserve"> _2025teamgamelogs[[#This Row],[FGA]] + (0.44 * _2025teamgamelogs[[#This Row],[FTA]]) + _2025teamgamelogs[[#This Row],[TOV]] - _2025teamgamelogs[[#This Row],[OREB]]</f>
        <v>99.36</v>
      </c>
      <c r="BJ416" s="3">
        <f>_2025teamgamelogs[[#This Row],[TOV]]/_2025teamgamelogs[[#This Row],[POSSESIONS]]</f>
        <v>9.0579710144927536E-2</v>
      </c>
      <c r="BK416" s="4">
        <f>_2025teamgamelogs[[#This Row],[PTS]]/_2025teamgamelogs[[#This Row],[POSSESIONS]]</f>
        <v>1.1272141706924315</v>
      </c>
      <c r="BL416" s="4">
        <f xml:space="preserve"> 100 * _2025teamgamelogs[[#This Row],[POINTS_PER_POSSESSION]]</f>
        <v>112.72141706924315</v>
      </c>
      <c r="BM416" s="4">
        <f xml:space="preserve"> _2025teamgamelogs[[#This Row],[POSSESIONS]] / (_2025teamgamelogs[[#This Row],[MIN]]/48)</f>
        <v>99.36</v>
      </c>
      <c r="BN416" s="3">
        <f>_2025teamgamelogs[[#This Row],[PTS]] / (2 * (_2025teamgamelogs[[#This Row],[FGA]] + 0.44 * _2025teamgamelogs[[#This Row],[FTA]]))</f>
        <v>0.52651372696502441</v>
      </c>
      <c r="BO416" s="4">
        <f>VLOOKUP(_2025teamgamelogs[[#This Row],[MONTH]], LEAGUE_AVERAGES!$A$2:$B$8, 2, FALSE)</f>
        <v>110.69176807777912</v>
      </c>
      <c r="BP416" s="5">
        <f>VLOOKUP(_2025teamgamelogs[[#This Row],[TEAM_NAME]], LEAGUE_AVERAGES!$A$14:$C$43, 2, FALSE)</f>
        <v>0.3560731707317073</v>
      </c>
      <c r="BQ416" s="5">
        <f>VLOOKUP(_2025teamgamelogs[[#This Row],[TEAM_NAME]], LEAGUE_AVERAGES!$A$14:$C$43, 3, FALSE)</f>
        <v>0.3687804878048781</v>
      </c>
      <c r="BR416" s="5">
        <f>VLOOKUP(_2025teamgamelogs[[#This Row],[TEAM_NAME]], LEAGUE_AVERAGES!$F$14:$H$43, 2, FALSE)</f>
        <v>0.47321951219512204</v>
      </c>
      <c r="BS416" s="5">
        <f>VLOOKUP(_2025teamgamelogs[[#This Row],[TEAM_NAME]], LEAGUE_AVERAGES!$F$14:$H$43, 3, FALSE)</f>
        <v>0.48104878048780486</v>
      </c>
      <c r="BT416" s="5">
        <f>VLOOKUP(_2025teamgamelogs[[#This Row],[TEAM_NAME]], LEAGUE_AVERAGES!$K$14:$M$43, 2, FALSE)</f>
        <v>0.57634444021190001</v>
      </c>
      <c r="BU416" s="5">
        <f>VLOOKUP(_2025teamgamelogs[[#This Row],[TEAM_NAME]], LEAGUE_AVERAGES!$K$14:$M$43, 3, FALSE)</f>
        <v>0.58621097107374254</v>
      </c>
    </row>
    <row r="417" spans="1:73" x14ac:dyDescent="0.2">
      <c r="A417" t="s">
        <v>59</v>
      </c>
      <c r="B417">
        <v>1610612748</v>
      </c>
      <c r="C417" t="s">
        <v>101</v>
      </c>
      <c r="D417" t="s">
        <v>102</v>
      </c>
      <c r="E417">
        <v>22400245</v>
      </c>
      <c r="F417" s="1">
        <v>45614</v>
      </c>
      <c r="G417" t="s">
        <v>513</v>
      </c>
      <c r="H417" t="s">
        <v>63</v>
      </c>
      <c r="I417">
        <v>48</v>
      </c>
      <c r="J417">
        <v>36</v>
      </c>
      <c r="K417">
        <v>87</v>
      </c>
      <c r="L417">
        <v>0.41399999999999998</v>
      </c>
      <c r="M417">
        <v>13</v>
      </c>
      <c r="N417">
        <v>44</v>
      </c>
      <c r="O417">
        <v>0.29499999999999998</v>
      </c>
      <c r="P417">
        <v>21</v>
      </c>
      <c r="Q417">
        <v>23</v>
      </c>
      <c r="R417">
        <v>0.91300000000000003</v>
      </c>
      <c r="S417">
        <v>9</v>
      </c>
      <c r="T417">
        <v>44</v>
      </c>
      <c r="U417">
        <v>53</v>
      </c>
      <c r="V417">
        <v>26</v>
      </c>
      <c r="W417">
        <v>15</v>
      </c>
      <c r="X417">
        <v>10</v>
      </c>
      <c r="Y417">
        <v>2</v>
      </c>
      <c r="Z417">
        <v>3</v>
      </c>
      <c r="AA417">
        <v>13</v>
      </c>
      <c r="AB417">
        <v>17</v>
      </c>
      <c r="AC417">
        <v>106</v>
      </c>
      <c r="AD417">
        <v>17</v>
      </c>
      <c r="AE417">
        <v>1</v>
      </c>
      <c r="AF417">
        <v>1</v>
      </c>
      <c r="AG417">
        <v>1</v>
      </c>
      <c r="AH417">
        <v>1</v>
      </c>
      <c r="AI417">
        <v>121</v>
      </c>
      <c r="AJ417">
        <v>2070</v>
      </c>
      <c r="AK417">
        <v>1449</v>
      </c>
      <c r="AL417">
        <v>2054</v>
      </c>
      <c r="AM417">
        <v>1171</v>
      </c>
      <c r="AN417">
        <v>384</v>
      </c>
      <c r="AO417">
        <v>1948</v>
      </c>
      <c r="AP417">
        <v>506</v>
      </c>
      <c r="AQ417">
        <v>899</v>
      </c>
      <c r="AR417">
        <v>199</v>
      </c>
      <c r="AS417">
        <v>1566</v>
      </c>
      <c r="AT417">
        <v>50</v>
      </c>
      <c r="AU417">
        <v>209</v>
      </c>
      <c r="AV417">
        <v>1195</v>
      </c>
      <c r="AW417">
        <v>1341</v>
      </c>
      <c r="AX417">
        <v>539</v>
      </c>
      <c r="AY417">
        <v>2078</v>
      </c>
      <c r="AZ417">
        <v>384</v>
      </c>
      <c r="BA417">
        <v>148</v>
      </c>
      <c r="BB417">
        <v>1444</v>
      </c>
      <c r="BC417">
        <v>1723</v>
      </c>
      <c r="BD417">
        <v>313</v>
      </c>
      <c r="BE417">
        <v>1</v>
      </c>
      <c r="BF417" t="s">
        <v>64</v>
      </c>
      <c r="BG417" t="s">
        <v>65</v>
      </c>
      <c r="BH417" t="s">
        <v>260</v>
      </c>
      <c r="BI417" s="4">
        <f xml:space="preserve"> _2025teamgamelogs[[#This Row],[FGA]] + (0.44 * _2025teamgamelogs[[#This Row],[FTA]]) + _2025teamgamelogs[[#This Row],[TOV]] - _2025teamgamelogs[[#This Row],[OREB]]</f>
        <v>103.12</v>
      </c>
      <c r="BJ417" s="3">
        <f>_2025teamgamelogs[[#This Row],[TOV]]/_2025teamgamelogs[[#This Row],[POSSESIONS]]</f>
        <v>0.14546159813809154</v>
      </c>
      <c r="BK417" s="4">
        <f>_2025teamgamelogs[[#This Row],[PTS]]/_2025teamgamelogs[[#This Row],[POSSESIONS]]</f>
        <v>1.0279286268425136</v>
      </c>
      <c r="BL417" s="4">
        <f xml:space="preserve"> 100 * _2025teamgamelogs[[#This Row],[POINTS_PER_POSSESSION]]</f>
        <v>102.79286268425136</v>
      </c>
      <c r="BM417" s="4">
        <f xml:space="preserve"> _2025teamgamelogs[[#This Row],[POSSESIONS]] / (_2025teamgamelogs[[#This Row],[MIN]]/48)</f>
        <v>103.12</v>
      </c>
      <c r="BN417" s="3">
        <f>_2025teamgamelogs[[#This Row],[PTS]] / (2 * (_2025teamgamelogs[[#This Row],[FGA]] + 0.44 * _2025teamgamelogs[[#This Row],[FTA]]))</f>
        <v>0.54571663920922564</v>
      </c>
      <c r="BO417" s="4">
        <f>VLOOKUP(_2025teamgamelogs[[#This Row],[MONTH]], LEAGUE_AVERAGES!$A$2:$B$8, 2, FALSE)</f>
        <v>110.69176807777912</v>
      </c>
      <c r="BP417" s="5">
        <f>VLOOKUP(_2025teamgamelogs[[#This Row],[TEAM_NAME]], LEAGUE_AVERAGES!$A$14:$C$43, 2, FALSE)</f>
        <v>0.38887804878048787</v>
      </c>
      <c r="BQ417" s="5">
        <f>VLOOKUP(_2025teamgamelogs[[#This Row],[TEAM_NAME]], LEAGUE_AVERAGES!$A$14:$C$43, 3, FALSE)</f>
        <v>0.35180487804878063</v>
      </c>
      <c r="BR417" s="5">
        <f>VLOOKUP(_2025teamgamelogs[[#This Row],[TEAM_NAME]], LEAGUE_AVERAGES!$F$14:$H$43, 2, FALSE)</f>
        <v>0.48178048780487814</v>
      </c>
      <c r="BS417" s="5">
        <f>VLOOKUP(_2025teamgamelogs[[#This Row],[TEAM_NAME]], LEAGUE_AVERAGES!$F$14:$H$43, 3, FALSE)</f>
        <v>0.44997560975609752</v>
      </c>
      <c r="BT417" s="5">
        <f>VLOOKUP(_2025teamgamelogs[[#This Row],[TEAM_NAME]], LEAGUE_AVERAGES!$K$14:$M$43, 2, FALSE)</f>
        <v>0.59307433364150897</v>
      </c>
      <c r="BU417" s="5">
        <f>VLOOKUP(_2025teamgamelogs[[#This Row],[TEAM_NAME]], LEAGUE_AVERAGES!$K$14:$M$43, 3, FALSE)</f>
        <v>0.56311679796954139</v>
      </c>
    </row>
    <row r="418" spans="1:73" x14ac:dyDescent="0.2">
      <c r="A418" t="s">
        <v>59</v>
      </c>
      <c r="B418">
        <v>1610612761</v>
      </c>
      <c r="C418" t="s">
        <v>95</v>
      </c>
      <c r="D418" t="s">
        <v>96</v>
      </c>
      <c r="E418">
        <v>22400247</v>
      </c>
      <c r="F418" s="1">
        <v>45614</v>
      </c>
      <c r="G418" t="s">
        <v>514</v>
      </c>
      <c r="H418" t="s">
        <v>63</v>
      </c>
      <c r="I418">
        <v>48</v>
      </c>
      <c r="J418">
        <v>48</v>
      </c>
      <c r="K418">
        <v>82</v>
      </c>
      <c r="L418">
        <v>0.58499999999999996</v>
      </c>
      <c r="M418">
        <v>14</v>
      </c>
      <c r="N418">
        <v>29</v>
      </c>
      <c r="O418">
        <v>0.48299999999999998</v>
      </c>
      <c r="P418">
        <v>20</v>
      </c>
      <c r="Q418">
        <v>28</v>
      </c>
      <c r="R418">
        <v>0.71399999999999997</v>
      </c>
      <c r="S418">
        <v>10</v>
      </c>
      <c r="T418">
        <v>36</v>
      </c>
      <c r="U418">
        <v>46</v>
      </c>
      <c r="V418">
        <v>27</v>
      </c>
      <c r="W418">
        <v>23</v>
      </c>
      <c r="X418">
        <v>5</v>
      </c>
      <c r="Y418">
        <v>9</v>
      </c>
      <c r="Z418">
        <v>5</v>
      </c>
      <c r="AA418">
        <v>26</v>
      </c>
      <c r="AB418">
        <v>19</v>
      </c>
      <c r="AC418">
        <v>130</v>
      </c>
      <c r="AD418">
        <v>11</v>
      </c>
      <c r="AE418">
        <v>1</v>
      </c>
      <c r="AF418">
        <v>1</v>
      </c>
      <c r="AG418">
        <v>1</v>
      </c>
      <c r="AH418">
        <v>1</v>
      </c>
      <c r="AI418">
        <v>121</v>
      </c>
      <c r="AJ418">
        <v>242</v>
      </c>
      <c r="AK418">
        <v>2022</v>
      </c>
      <c r="AL418">
        <v>35</v>
      </c>
      <c r="AM418">
        <v>934</v>
      </c>
      <c r="AN418">
        <v>2163</v>
      </c>
      <c r="AO418">
        <v>166</v>
      </c>
      <c r="AP418">
        <v>623</v>
      </c>
      <c r="AQ418">
        <v>377</v>
      </c>
      <c r="AR418">
        <v>1839</v>
      </c>
      <c r="AS418">
        <v>1308</v>
      </c>
      <c r="AT418">
        <v>640</v>
      </c>
      <c r="AU418">
        <v>835</v>
      </c>
      <c r="AV418">
        <v>1013</v>
      </c>
      <c r="AW418">
        <v>2394</v>
      </c>
      <c r="AX418">
        <v>1998</v>
      </c>
      <c r="AY418">
        <v>109</v>
      </c>
      <c r="AZ418">
        <v>1188</v>
      </c>
      <c r="BA418">
        <v>2319</v>
      </c>
      <c r="BB418">
        <v>971</v>
      </c>
      <c r="BC418">
        <v>239</v>
      </c>
      <c r="BD418">
        <v>563</v>
      </c>
      <c r="BE418">
        <v>1</v>
      </c>
      <c r="BF418" t="s">
        <v>64</v>
      </c>
      <c r="BG418" t="s">
        <v>65</v>
      </c>
      <c r="BH418" t="s">
        <v>260</v>
      </c>
      <c r="BI418" s="4">
        <f xml:space="preserve"> _2025teamgamelogs[[#This Row],[FGA]] + (0.44 * _2025teamgamelogs[[#This Row],[FTA]]) + _2025teamgamelogs[[#This Row],[TOV]] - _2025teamgamelogs[[#This Row],[OREB]]</f>
        <v>107.32</v>
      </c>
      <c r="BJ418" s="3">
        <f>_2025teamgamelogs[[#This Row],[TOV]]/_2025teamgamelogs[[#This Row],[POSSESIONS]]</f>
        <v>0.21431233693626539</v>
      </c>
      <c r="BK418" s="4">
        <f>_2025teamgamelogs[[#This Row],[PTS]]/_2025teamgamelogs[[#This Row],[POSSESIONS]]</f>
        <v>1.2113306000745434</v>
      </c>
      <c r="BL418" s="4">
        <f xml:space="preserve"> 100 * _2025teamgamelogs[[#This Row],[POINTS_PER_POSSESSION]]</f>
        <v>121.13306000745435</v>
      </c>
      <c r="BM418" s="4">
        <f xml:space="preserve"> _2025teamgamelogs[[#This Row],[POSSESIONS]] / (_2025teamgamelogs[[#This Row],[MIN]]/48)</f>
        <v>107.32</v>
      </c>
      <c r="BN418" s="3">
        <f>_2025teamgamelogs[[#This Row],[PTS]] / (2 * (_2025teamgamelogs[[#This Row],[FGA]] + 0.44 * _2025teamgamelogs[[#This Row],[FTA]]))</f>
        <v>0.68914334181509762</v>
      </c>
      <c r="BO418" s="4">
        <f>VLOOKUP(_2025teamgamelogs[[#This Row],[MONTH]], LEAGUE_AVERAGES!$A$2:$B$8, 2, FALSE)</f>
        <v>110.69176807777912</v>
      </c>
      <c r="BP418" s="5">
        <f>VLOOKUP(_2025teamgamelogs[[#This Row],[TEAM_NAME]], LEAGUE_AVERAGES!$A$14:$C$43, 2, FALSE)</f>
        <v>0.35443902439024388</v>
      </c>
      <c r="BQ418" s="5">
        <f>VLOOKUP(_2025teamgamelogs[[#This Row],[TEAM_NAME]], LEAGUE_AVERAGES!$A$14:$C$43, 3, FALSE)</f>
        <v>0.34512195121951217</v>
      </c>
      <c r="BR418" s="5">
        <f>VLOOKUP(_2025teamgamelogs[[#This Row],[TEAM_NAME]], LEAGUE_AVERAGES!$F$14:$H$43, 2, FALSE)</f>
        <v>0.46104878048780484</v>
      </c>
      <c r="BS418" s="5">
        <f>VLOOKUP(_2025teamgamelogs[[#This Row],[TEAM_NAME]], LEAGUE_AVERAGES!$F$14:$H$43, 3, FALSE)</f>
        <v>0.45834146341463411</v>
      </c>
      <c r="BT418" s="5">
        <f>VLOOKUP(_2025teamgamelogs[[#This Row],[TEAM_NAME]], LEAGUE_AVERAGES!$K$14:$M$43, 2, FALSE)</f>
        <v>0.55942918094792793</v>
      </c>
      <c r="BU418" s="5">
        <f>VLOOKUP(_2025teamgamelogs[[#This Row],[TEAM_NAME]], LEAGUE_AVERAGES!$K$14:$M$43, 3, FALSE)</f>
        <v>0.54979583097447959</v>
      </c>
    </row>
    <row r="419" spans="1:73" x14ac:dyDescent="0.2">
      <c r="A419" t="s">
        <v>59</v>
      </c>
      <c r="B419">
        <v>1610612737</v>
      </c>
      <c r="C419" t="s">
        <v>92</v>
      </c>
      <c r="D419" t="s">
        <v>93</v>
      </c>
      <c r="E419">
        <v>22400250</v>
      </c>
      <c r="F419" s="1">
        <v>45614</v>
      </c>
      <c r="G419" t="s">
        <v>515</v>
      </c>
      <c r="H419" t="s">
        <v>63</v>
      </c>
      <c r="I419">
        <v>48</v>
      </c>
      <c r="J419">
        <v>39</v>
      </c>
      <c r="K419">
        <v>83</v>
      </c>
      <c r="L419">
        <v>0.47</v>
      </c>
      <c r="M419">
        <v>16</v>
      </c>
      <c r="N419">
        <v>38</v>
      </c>
      <c r="O419">
        <v>0.42099999999999999</v>
      </c>
      <c r="P419">
        <v>15</v>
      </c>
      <c r="Q419">
        <v>18</v>
      </c>
      <c r="R419">
        <v>0.83299999999999996</v>
      </c>
      <c r="S419">
        <v>6</v>
      </c>
      <c r="T419">
        <v>31</v>
      </c>
      <c r="U419">
        <v>37</v>
      </c>
      <c r="V419">
        <v>34</v>
      </c>
      <c r="W419">
        <v>14</v>
      </c>
      <c r="X419">
        <v>7</v>
      </c>
      <c r="Y419">
        <v>7</v>
      </c>
      <c r="Z419">
        <v>4</v>
      </c>
      <c r="AA419">
        <v>19</v>
      </c>
      <c r="AB419">
        <v>20</v>
      </c>
      <c r="AC419">
        <v>109</v>
      </c>
      <c r="AD419">
        <v>1</v>
      </c>
      <c r="AE419">
        <v>1</v>
      </c>
      <c r="AF419">
        <v>1</v>
      </c>
      <c r="AG419">
        <v>1</v>
      </c>
      <c r="AH419">
        <v>1</v>
      </c>
      <c r="AI419">
        <v>121</v>
      </c>
      <c r="AJ419">
        <v>1609</v>
      </c>
      <c r="AK419">
        <v>1922</v>
      </c>
      <c r="AL419">
        <v>1196</v>
      </c>
      <c r="AM419">
        <v>567</v>
      </c>
      <c r="AN419">
        <v>1078</v>
      </c>
      <c r="AO419">
        <v>527</v>
      </c>
      <c r="AP419">
        <v>1416</v>
      </c>
      <c r="AQ419">
        <v>1617</v>
      </c>
      <c r="AR419">
        <v>699</v>
      </c>
      <c r="AS419">
        <v>2189</v>
      </c>
      <c r="AT419">
        <v>1488</v>
      </c>
      <c r="AU419">
        <v>2073</v>
      </c>
      <c r="AV419">
        <v>186</v>
      </c>
      <c r="AW419">
        <v>1092</v>
      </c>
      <c r="AX419">
        <v>1360</v>
      </c>
      <c r="AY419">
        <v>346</v>
      </c>
      <c r="AZ419">
        <v>750</v>
      </c>
      <c r="BA419">
        <v>1258</v>
      </c>
      <c r="BB419">
        <v>767</v>
      </c>
      <c r="BC419">
        <v>1548</v>
      </c>
      <c r="BD419">
        <v>1176</v>
      </c>
      <c r="BE419">
        <v>1</v>
      </c>
      <c r="BF419" t="s">
        <v>71</v>
      </c>
      <c r="BG419" t="s">
        <v>65</v>
      </c>
      <c r="BH419" t="s">
        <v>260</v>
      </c>
      <c r="BI419" s="4">
        <f xml:space="preserve"> _2025teamgamelogs[[#This Row],[FGA]] + (0.44 * _2025teamgamelogs[[#This Row],[FTA]]) + _2025teamgamelogs[[#This Row],[TOV]] - _2025teamgamelogs[[#This Row],[OREB]]</f>
        <v>98.92</v>
      </c>
      <c r="BJ419" s="3">
        <f>_2025teamgamelogs[[#This Row],[TOV]]/_2025teamgamelogs[[#This Row],[POSSESIONS]]</f>
        <v>0.14152850788515972</v>
      </c>
      <c r="BK419" s="4">
        <f>_2025teamgamelogs[[#This Row],[PTS]]/_2025teamgamelogs[[#This Row],[POSSESIONS]]</f>
        <v>1.1019005256773149</v>
      </c>
      <c r="BL419" s="4">
        <f xml:space="preserve"> 100 * _2025teamgamelogs[[#This Row],[POINTS_PER_POSSESSION]]</f>
        <v>110.19005256773148</v>
      </c>
      <c r="BM419" s="4">
        <f xml:space="preserve"> _2025teamgamelogs[[#This Row],[POSSESIONS]] / (_2025teamgamelogs[[#This Row],[MIN]]/48)</f>
        <v>98.92</v>
      </c>
      <c r="BN419" s="3">
        <f>_2025teamgamelogs[[#This Row],[PTS]] / (2 * (_2025teamgamelogs[[#This Row],[FGA]] + 0.44 * _2025teamgamelogs[[#This Row],[FTA]]))</f>
        <v>0.59942806863176412</v>
      </c>
      <c r="BO419" s="4">
        <f>VLOOKUP(_2025teamgamelogs[[#This Row],[MONTH]], LEAGUE_AVERAGES!$A$2:$B$8, 2, FALSE)</f>
        <v>110.69176807777912</v>
      </c>
      <c r="BP419" s="5">
        <f>VLOOKUP(_2025teamgamelogs[[#This Row],[TEAM_NAME]], LEAGUE_AVERAGES!$A$14:$C$43, 2, FALSE)</f>
        <v>0.35092500000000004</v>
      </c>
      <c r="BQ419" s="5">
        <f>VLOOKUP(_2025teamgamelogs[[#This Row],[TEAM_NAME]], LEAGUE_AVERAGES!$A$14:$C$43, 3, FALSE)</f>
        <v>0.36290476190476195</v>
      </c>
      <c r="BR419" s="5">
        <f>VLOOKUP(_2025teamgamelogs[[#This Row],[TEAM_NAME]], LEAGUE_AVERAGES!$F$14:$H$43, 2, FALSE)</f>
        <v>0.47670000000000012</v>
      </c>
      <c r="BS419" s="5">
        <f>VLOOKUP(_2025teamgamelogs[[#This Row],[TEAM_NAME]], LEAGUE_AVERAGES!$F$14:$H$43, 3, FALSE)</f>
        <v>0.47069047619047621</v>
      </c>
      <c r="BT419" s="5">
        <f>VLOOKUP(_2025teamgamelogs[[#This Row],[TEAM_NAME]], LEAGUE_AVERAGES!$K$14:$M$43, 2, FALSE)</f>
        <v>0.58493933923263275</v>
      </c>
      <c r="BU419" s="5">
        <f>VLOOKUP(_2025teamgamelogs[[#This Row],[TEAM_NAME]], LEAGUE_AVERAGES!$K$14:$M$43, 3, FALSE)</f>
        <v>0.57722862424766153</v>
      </c>
    </row>
    <row r="420" spans="1:73" x14ac:dyDescent="0.2">
      <c r="A420" t="s">
        <v>59</v>
      </c>
      <c r="B420">
        <v>1610612749</v>
      </c>
      <c r="C420" t="s">
        <v>113</v>
      </c>
      <c r="D420" t="s">
        <v>114</v>
      </c>
      <c r="E420">
        <v>22400248</v>
      </c>
      <c r="F420" s="1">
        <v>45614</v>
      </c>
      <c r="G420" t="s">
        <v>516</v>
      </c>
      <c r="H420" t="s">
        <v>63</v>
      </c>
      <c r="I420">
        <v>48</v>
      </c>
      <c r="J420">
        <v>38</v>
      </c>
      <c r="K420">
        <v>83</v>
      </c>
      <c r="L420">
        <v>0.45800000000000002</v>
      </c>
      <c r="M420">
        <v>13</v>
      </c>
      <c r="N420">
        <v>33</v>
      </c>
      <c r="O420">
        <v>0.39400000000000002</v>
      </c>
      <c r="P420">
        <v>12</v>
      </c>
      <c r="Q420">
        <v>19</v>
      </c>
      <c r="R420">
        <v>0.63200000000000001</v>
      </c>
      <c r="S420">
        <v>4</v>
      </c>
      <c r="T420">
        <v>39</v>
      </c>
      <c r="U420">
        <v>43</v>
      </c>
      <c r="V420">
        <v>21</v>
      </c>
      <c r="W420">
        <v>16</v>
      </c>
      <c r="X420">
        <v>8</v>
      </c>
      <c r="Y420">
        <v>8</v>
      </c>
      <c r="Z420">
        <v>6</v>
      </c>
      <c r="AA420">
        <v>18</v>
      </c>
      <c r="AB420">
        <v>15</v>
      </c>
      <c r="AC420">
        <v>101</v>
      </c>
      <c r="AD420">
        <v>1</v>
      </c>
      <c r="AE420">
        <v>1</v>
      </c>
      <c r="AF420">
        <v>1</v>
      </c>
      <c r="AG420">
        <v>1</v>
      </c>
      <c r="AH420">
        <v>1</v>
      </c>
      <c r="AI420">
        <v>121</v>
      </c>
      <c r="AJ420">
        <v>1796</v>
      </c>
      <c r="AK420">
        <v>1922</v>
      </c>
      <c r="AL420">
        <v>1414</v>
      </c>
      <c r="AM420">
        <v>1171</v>
      </c>
      <c r="AN420">
        <v>1749</v>
      </c>
      <c r="AO420">
        <v>813</v>
      </c>
      <c r="AP420">
        <v>1889</v>
      </c>
      <c r="AQ420">
        <v>1458</v>
      </c>
      <c r="AR420">
        <v>2271</v>
      </c>
      <c r="AS420">
        <v>2385</v>
      </c>
      <c r="AT420">
        <v>277</v>
      </c>
      <c r="AU420">
        <v>1282</v>
      </c>
      <c r="AV420">
        <v>2031</v>
      </c>
      <c r="AW420">
        <v>1583</v>
      </c>
      <c r="AX420">
        <v>1073</v>
      </c>
      <c r="AY420">
        <v>187</v>
      </c>
      <c r="AZ420">
        <v>1573</v>
      </c>
      <c r="BA420">
        <v>1018</v>
      </c>
      <c r="BB420">
        <v>1892</v>
      </c>
      <c r="BC420">
        <v>2059</v>
      </c>
      <c r="BD420">
        <v>1176</v>
      </c>
      <c r="BE420">
        <v>1</v>
      </c>
      <c r="BF420" t="s">
        <v>64</v>
      </c>
      <c r="BG420" t="s">
        <v>65</v>
      </c>
      <c r="BH420" t="s">
        <v>260</v>
      </c>
      <c r="BI420" s="4">
        <f xml:space="preserve"> _2025teamgamelogs[[#This Row],[FGA]] + (0.44 * _2025teamgamelogs[[#This Row],[FTA]]) + _2025teamgamelogs[[#This Row],[TOV]] - _2025teamgamelogs[[#This Row],[OREB]]</f>
        <v>103.36</v>
      </c>
      <c r="BJ420" s="3">
        <f>_2025teamgamelogs[[#This Row],[TOV]]/_2025teamgamelogs[[#This Row],[POSSESIONS]]</f>
        <v>0.15479876160990713</v>
      </c>
      <c r="BK420" s="4">
        <f>_2025teamgamelogs[[#This Row],[PTS]]/_2025teamgamelogs[[#This Row],[POSSESIONS]]</f>
        <v>0.97716718266253866</v>
      </c>
      <c r="BL420" s="4">
        <f xml:space="preserve"> 100 * _2025teamgamelogs[[#This Row],[POINTS_PER_POSSESSION]]</f>
        <v>97.716718266253864</v>
      </c>
      <c r="BM420" s="4">
        <f xml:space="preserve"> _2025teamgamelogs[[#This Row],[POSSESIONS]] / (_2025teamgamelogs[[#This Row],[MIN]]/48)</f>
        <v>103.36</v>
      </c>
      <c r="BN420" s="3">
        <f>_2025teamgamelogs[[#This Row],[PTS]] / (2 * (_2025teamgamelogs[[#This Row],[FGA]] + 0.44 * _2025teamgamelogs[[#This Row],[FTA]]))</f>
        <v>0.55275831873905434</v>
      </c>
      <c r="BO420" s="4">
        <f>VLOOKUP(_2025teamgamelogs[[#This Row],[MONTH]], LEAGUE_AVERAGES!$A$2:$B$8, 2, FALSE)</f>
        <v>110.69176807777912</v>
      </c>
      <c r="BP420" s="5">
        <f>VLOOKUP(_2025teamgamelogs[[#This Row],[TEAM_NAME]], LEAGUE_AVERAGES!$A$14:$C$43, 2, FALSE)</f>
        <v>0.4062926829268293</v>
      </c>
      <c r="BQ420" s="5">
        <f>VLOOKUP(_2025teamgamelogs[[#This Row],[TEAM_NAME]], LEAGUE_AVERAGES!$A$14:$C$43, 3, FALSE)</f>
        <v>0.36926829268292688</v>
      </c>
      <c r="BR420" s="5">
        <f>VLOOKUP(_2025teamgamelogs[[#This Row],[TEAM_NAME]], LEAGUE_AVERAGES!$F$14:$H$43, 2, FALSE)</f>
        <v>0.49804878048780482</v>
      </c>
      <c r="BS420" s="5">
        <f>VLOOKUP(_2025teamgamelogs[[#This Row],[TEAM_NAME]], LEAGUE_AVERAGES!$F$14:$H$43, 3, FALSE)</f>
        <v>0.47917073170731711</v>
      </c>
      <c r="BT420" s="5">
        <f>VLOOKUP(_2025teamgamelogs[[#This Row],[TEAM_NAME]], LEAGUE_AVERAGES!$K$14:$M$43, 2, FALSE)</f>
        <v>0.61475494156948829</v>
      </c>
      <c r="BU420" s="5">
        <f>VLOOKUP(_2025teamgamelogs[[#This Row],[TEAM_NAME]], LEAGUE_AVERAGES!$K$14:$M$43, 3, FALSE)</f>
        <v>0.58586037801226176</v>
      </c>
    </row>
    <row r="421" spans="1:73" x14ac:dyDescent="0.2">
      <c r="A421" t="s">
        <v>59</v>
      </c>
      <c r="B421">
        <v>1610612756</v>
      </c>
      <c r="C421" t="s">
        <v>80</v>
      </c>
      <c r="D421" t="s">
        <v>81</v>
      </c>
      <c r="E421">
        <v>22400249</v>
      </c>
      <c r="F421" s="1">
        <v>45614</v>
      </c>
      <c r="G421" t="s">
        <v>517</v>
      </c>
      <c r="H421" t="s">
        <v>70</v>
      </c>
      <c r="I421">
        <v>48</v>
      </c>
      <c r="J421">
        <v>35</v>
      </c>
      <c r="K421">
        <v>83</v>
      </c>
      <c r="L421">
        <v>0.42199999999999999</v>
      </c>
      <c r="M421">
        <v>12</v>
      </c>
      <c r="N421">
        <v>41</v>
      </c>
      <c r="O421">
        <v>0.29299999999999998</v>
      </c>
      <c r="P421">
        <v>17</v>
      </c>
      <c r="Q421">
        <v>25</v>
      </c>
      <c r="R421">
        <v>0.68</v>
      </c>
      <c r="S421">
        <v>16</v>
      </c>
      <c r="T421">
        <v>29</v>
      </c>
      <c r="U421">
        <v>45</v>
      </c>
      <c r="V421">
        <v>25</v>
      </c>
      <c r="W421">
        <v>13</v>
      </c>
      <c r="X421">
        <v>5</v>
      </c>
      <c r="Y421">
        <v>2</v>
      </c>
      <c r="Z421">
        <v>7</v>
      </c>
      <c r="AA421">
        <v>21</v>
      </c>
      <c r="AB421">
        <v>19</v>
      </c>
      <c r="AC421">
        <v>99</v>
      </c>
      <c r="AD421">
        <v>-10</v>
      </c>
      <c r="AE421">
        <v>1</v>
      </c>
      <c r="AF421">
        <v>1231</v>
      </c>
      <c r="AG421">
        <v>1231</v>
      </c>
      <c r="AH421">
        <v>1231</v>
      </c>
      <c r="AI421">
        <v>121</v>
      </c>
      <c r="AJ421">
        <v>2164</v>
      </c>
      <c r="AK421">
        <v>1922</v>
      </c>
      <c r="AL421">
        <v>1950</v>
      </c>
      <c r="AM421">
        <v>1413</v>
      </c>
      <c r="AN421">
        <v>681</v>
      </c>
      <c r="AO421">
        <v>1969</v>
      </c>
      <c r="AP421">
        <v>1052</v>
      </c>
      <c r="AQ421">
        <v>666</v>
      </c>
      <c r="AR421">
        <v>2067</v>
      </c>
      <c r="AS421">
        <v>234</v>
      </c>
      <c r="AT421">
        <v>1807</v>
      </c>
      <c r="AU421">
        <v>976</v>
      </c>
      <c r="AV421">
        <v>1358</v>
      </c>
      <c r="AW421">
        <v>850</v>
      </c>
      <c r="AX421">
        <v>1998</v>
      </c>
      <c r="AY421">
        <v>2078</v>
      </c>
      <c r="AZ421">
        <v>1902</v>
      </c>
      <c r="BA421">
        <v>1694</v>
      </c>
      <c r="BB421">
        <v>971</v>
      </c>
      <c r="BC421">
        <v>2137</v>
      </c>
      <c r="BD421">
        <v>1790</v>
      </c>
      <c r="BE421">
        <v>1</v>
      </c>
      <c r="BF421" t="s">
        <v>64</v>
      </c>
      <c r="BG421" t="s">
        <v>65</v>
      </c>
      <c r="BH421" t="s">
        <v>260</v>
      </c>
      <c r="BI421" s="4">
        <f xml:space="preserve"> _2025teamgamelogs[[#This Row],[FGA]] + (0.44 * _2025teamgamelogs[[#This Row],[FTA]]) + _2025teamgamelogs[[#This Row],[TOV]] - _2025teamgamelogs[[#This Row],[OREB]]</f>
        <v>91</v>
      </c>
      <c r="BJ421" s="3">
        <f>_2025teamgamelogs[[#This Row],[TOV]]/_2025teamgamelogs[[#This Row],[POSSESIONS]]</f>
        <v>0.14285714285714285</v>
      </c>
      <c r="BK421" s="4">
        <f>_2025teamgamelogs[[#This Row],[PTS]]/_2025teamgamelogs[[#This Row],[POSSESIONS]]</f>
        <v>1.0879120879120878</v>
      </c>
      <c r="BL421" s="4">
        <f xml:space="preserve"> 100 * _2025teamgamelogs[[#This Row],[POINTS_PER_POSSESSION]]</f>
        <v>108.79120879120879</v>
      </c>
      <c r="BM421" s="4">
        <f xml:space="preserve"> _2025teamgamelogs[[#This Row],[POSSESIONS]] / (_2025teamgamelogs[[#This Row],[MIN]]/48)</f>
        <v>91</v>
      </c>
      <c r="BN421" s="3">
        <f>_2025teamgamelogs[[#This Row],[PTS]] / (2 * (_2025teamgamelogs[[#This Row],[FGA]] + 0.44 * _2025teamgamelogs[[#This Row],[FTA]]))</f>
        <v>0.52659574468085102</v>
      </c>
      <c r="BO421" s="4">
        <f>VLOOKUP(_2025teamgamelogs[[#This Row],[MONTH]], LEAGUE_AVERAGES!$A$2:$B$8, 2, FALSE)</f>
        <v>110.69176807777912</v>
      </c>
      <c r="BP421" s="5">
        <f>VLOOKUP(_2025teamgamelogs[[#This Row],[TEAM_NAME]], LEAGUE_AVERAGES!$A$14:$C$43, 2, FALSE)</f>
        <v>0.37692682926829268</v>
      </c>
      <c r="BQ421" s="5">
        <f>VLOOKUP(_2025teamgamelogs[[#This Row],[TEAM_NAME]], LEAGUE_AVERAGES!$A$14:$C$43, 3, FALSE)</f>
        <v>0.37741463414634141</v>
      </c>
      <c r="BR421" s="5">
        <f>VLOOKUP(_2025teamgamelogs[[#This Row],[TEAM_NAME]], LEAGUE_AVERAGES!$F$14:$H$43, 2, FALSE)</f>
        <v>0.4768536585365854</v>
      </c>
      <c r="BS421" s="5">
        <f>VLOOKUP(_2025teamgamelogs[[#This Row],[TEAM_NAME]], LEAGUE_AVERAGES!$F$14:$H$43, 3, FALSE)</f>
        <v>0.48056097560975608</v>
      </c>
      <c r="BT421" s="5">
        <f>VLOOKUP(_2025teamgamelogs[[#This Row],[TEAM_NAME]], LEAGUE_AVERAGES!$K$14:$M$43, 2, FALSE)</f>
        <v>0.59622840480117467</v>
      </c>
      <c r="BU421" s="5">
        <f>VLOOKUP(_2025teamgamelogs[[#This Row],[TEAM_NAME]], LEAGUE_AVERAGES!$K$14:$M$43, 3, FALSE)</f>
        <v>0.59682738613401276</v>
      </c>
    </row>
    <row r="422" spans="1:73" x14ac:dyDescent="0.2">
      <c r="A422" t="s">
        <v>59</v>
      </c>
      <c r="B422">
        <v>1610612741</v>
      </c>
      <c r="C422" t="s">
        <v>86</v>
      </c>
      <c r="D422" t="s">
        <v>87</v>
      </c>
      <c r="E422">
        <v>22400244</v>
      </c>
      <c r="F422" s="1">
        <v>45614</v>
      </c>
      <c r="G422" t="s">
        <v>518</v>
      </c>
      <c r="H422" t="s">
        <v>63</v>
      </c>
      <c r="I422">
        <v>48</v>
      </c>
      <c r="J422">
        <v>44</v>
      </c>
      <c r="K422">
        <v>91</v>
      </c>
      <c r="L422">
        <v>0.48399999999999999</v>
      </c>
      <c r="M422">
        <v>23</v>
      </c>
      <c r="N422">
        <v>46</v>
      </c>
      <c r="O422">
        <v>0.5</v>
      </c>
      <c r="P422">
        <v>11</v>
      </c>
      <c r="Q422">
        <v>14</v>
      </c>
      <c r="R422">
        <v>0.78600000000000003</v>
      </c>
      <c r="S422">
        <v>10</v>
      </c>
      <c r="T422">
        <v>36</v>
      </c>
      <c r="U422">
        <v>46</v>
      </c>
      <c r="V422">
        <v>28</v>
      </c>
      <c r="W422">
        <v>11</v>
      </c>
      <c r="X422">
        <v>3</v>
      </c>
      <c r="Y422">
        <v>5</v>
      </c>
      <c r="Z422">
        <v>3</v>
      </c>
      <c r="AA422">
        <v>16</v>
      </c>
      <c r="AB422">
        <v>19</v>
      </c>
      <c r="AC422">
        <v>122</v>
      </c>
      <c r="AD422">
        <v>10</v>
      </c>
      <c r="AE422">
        <v>1</v>
      </c>
      <c r="AF422">
        <v>1</v>
      </c>
      <c r="AG422">
        <v>1</v>
      </c>
      <c r="AH422">
        <v>1</v>
      </c>
      <c r="AI422">
        <v>121</v>
      </c>
      <c r="AJ422">
        <v>703</v>
      </c>
      <c r="AK422">
        <v>899</v>
      </c>
      <c r="AL422">
        <v>941</v>
      </c>
      <c r="AM422">
        <v>22</v>
      </c>
      <c r="AN422">
        <v>249</v>
      </c>
      <c r="AO422">
        <v>94</v>
      </c>
      <c r="AP422">
        <v>2028</v>
      </c>
      <c r="AQ422">
        <v>2113</v>
      </c>
      <c r="AR422">
        <v>1221</v>
      </c>
      <c r="AS422">
        <v>1308</v>
      </c>
      <c r="AT422">
        <v>640</v>
      </c>
      <c r="AU422">
        <v>835</v>
      </c>
      <c r="AV422">
        <v>840</v>
      </c>
      <c r="AW422">
        <v>429</v>
      </c>
      <c r="AX422">
        <v>2344</v>
      </c>
      <c r="AY422">
        <v>889</v>
      </c>
      <c r="AZ422">
        <v>384</v>
      </c>
      <c r="BA422">
        <v>570</v>
      </c>
      <c r="BB422">
        <v>971</v>
      </c>
      <c r="BC422">
        <v>609</v>
      </c>
      <c r="BD422">
        <v>614</v>
      </c>
      <c r="BE422">
        <v>1</v>
      </c>
      <c r="BF422" t="s">
        <v>71</v>
      </c>
      <c r="BG422" t="s">
        <v>65</v>
      </c>
      <c r="BH422" t="s">
        <v>260</v>
      </c>
      <c r="BI422" s="4">
        <f xml:space="preserve"> _2025teamgamelogs[[#This Row],[FGA]] + (0.44 * _2025teamgamelogs[[#This Row],[FTA]]) + _2025teamgamelogs[[#This Row],[TOV]] - _2025teamgamelogs[[#This Row],[OREB]]</f>
        <v>98.16</v>
      </c>
      <c r="BJ422" s="3">
        <f>_2025teamgamelogs[[#This Row],[TOV]]/_2025teamgamelogs[[#This Row],[POSSESIONS]]</f>
        <v>0.11206193969030155</v>
      </c>
      <c r="BK422" s="4">
        <f>_2025teamgamelogs[[#This Row],[PTS]]/_2025teamgamelogs[[#This Row],[POSSESIONS]]</f>
        <v>1.2428687856560718</v>
      </c>
      <c r="BL422" s="4">
        <f xml:space="preserve"> 100 * _2025teamgamelogs[[#This Row],[POINTS_PER_POSSESSION]]</f>
        <v>124.28687856560718</v>
      </c>
      <c r="BM422" s="4">
        <f xml:space="preserve"> _2025teamgamelogs[[#This Row],[POSSESIONS]] / (_2025teamgamelogs[[#This Row],[MIN]]/48)</f>
        <v>98.16</v>
      </c>
      <c r="BN422" s="3">
        <f>_2025teamgamelogs[[#This Row],[PTS]] / (2 * (_2025teamgamelogs[[#This Row],[FGA]] + 0.44 * _2025teamgamelogs[[#This Row],[FTA]]))</f>
        <v>0.62783038287361059</v>
      </c>
      <c r="BO422" s="4">
        <f>VLOOKUP(_2025teamgamelogs[[#This Row],[MONTH]], LEAGUE_AVERAGES!$A$2:$B$8, 2, FALSE)</f>
        <v>110.69176807777912</v>
      </c>
      <c r="BP422" s="5">
        <f>VLOOKUP(_2025teamgamelogs[[#This Row],[TEAM_NAME]], LEAGUE_AVERAGES!$A$14:$C$43, 2, FALSE)</f>
        <v>0.36141463414634156</v>
      </c>
      <c r="BQ422" s="5">
        <f>VLOOKUP(_2025teamgamelogs[[#This Row],[TEAM_NAME]], LEAGUE_AVERAGES!$A$14:$C$43, 3, FALSE)</f>
        <v>0.37548780487804878</v>
      </c>
      <c r="BR422" s="5">
        <f>VLOOKUP(_2025teamgamelogs[[#This Row],[TEAM_NAME]], LEAGUE_AVERAGES!$F$14:$H$43, 2, FALSE)</f>
        <v>0.46404878048780479</v>
      </c>
      <c r="BS422" s="5">
        <f>VLOOKUP(_2025teamgamelogs[[#This Row],[TEAM_NAME]], LEAGUE_AVERAGES!$F$14:$H$43, 3, FALSE)</f>
        <v>0.47712195121951223</v>
      </c>
      <c r="BT422" s="5">
        <f>VLOOKUP(_2025teamgamelogs[[#This Row],[TEAM_NAME]], LEAGUE_AVERAGES!$K$14:$M$43, 2, FALSE)</f>
        <v>0.57631003599073594</v>
      </c>
      <c r="BU422" s="5">
        <f>VLOOKUP(_2025teamgamelogs[[#This Row],[TEAM_NAME]], LEAGUE_AVERAGES!$K$14:$M$43, 3, FALSE)</f>
        <v>0.59556361257988066</v>
      </c>
    </row>
    <row r="423" spans="1:73" x14ac:dyDescent="0.2">
      <c r="A423" t="s">
        <v>59</v>
      </c>
      <c r="B423">
        <v>1610612758</v>
      </c>
      <c r="C423" t="s">
        <v>142</v>
      </c>
      <c r="D423" t="s">
        <v>143</v>
      </c>
      <c r="E423">
        <v>22400250</v>
      </c>
      <c r="F423" s="1">
        <v>45614</v>
      </c>
      <c r="G423" t="s">
        <v>519</v>
      </c>
      <c r="H423" t="s">
        <v>70</v>
      </c>
      <c r="I423">
        <v>48</v>
      </c>
      <c r="J423">
        <v>37</v>
      </c>
      <c r="K423">
        <v>85</v>
      </c>
      <c r="L423">
        <v>0.435</v>
      </c>
      <c r="M423">
        <v>20</v>
      </c>
      <c r="N423">
        <v>46</v>
      </c>
      <c r="O423">
        <v>0.435</v>
      </c>
      <c r="P423">
        <v>14</v>
      </c>
      <c r="Q423">
        <v>19</v>
      </c>
      <c r="R423">
        <v>0.73699999999999999</v>
      </c>
      <c r="S423">
        <v>9</v>
      </c>
      <c r="T423">
        <v>36</v>
      </c>
      <c r="U423">
        <v>45</v>
      </c>
      <c r="V423">
        <v>24</v>
      </c>
      <c r="W423">
        <v>17</v>
      </c>
      <c r="X423">
        <v>9</v>
      </c>
      <c r="Y423">
        <v>4</v>
      </c>
      <c r="Z423">
        <v>7</v>
      </c>
      <c r="AA423">
        <v>20</v>
      </c>
      <c r="AB423">
        <v>19</v>
      </c>
      <c r="AC423">
        <v>108</v>
      </c>
      <c r="AD423">
        <v>-1</v>
      </c>
      <c r="AE423">
        <v>1</v>
      </c>
      <c r="AF423">
        <v>1231</v>
      </c>
      <c r="AG423">
        <v>1231</v>
      </c>
      <c r="AH423">
        <v>1231</v>
      </c>
      <c r="AI423">
        <v>121</v>
      </c>
      <c r="AJ423">
        <v>1946</v>
      </c>
      <c r="AK423">
        <v>1709</v>
      </c>
      <c r="AL423">
        <v>1773</v>
      </c>
      <c r="AM423">
        <v>114</v>
      </c>
      <c r="AN423">
        <v>249</v>
      </c>
      <c r="AO423">
        <v>428</v>
      </c>
      <c r="AP423">
        <v>1571</v>
      </c>
      <c r="AQ423">
        <v>1458</v>
      </c>
      <c r="AR423">
        <v>1674</v>
      </c>
      <c r="AS423">
        <v>1566</v>
      </c>
      <c r="AT423">
        <v>640</v>
      </c>
      <c r="AU423">
        <v>976</v>
      </c>
      <c r="AV423">
        <v>1570</v>
      </c>
      <c r="AW423">
        <v>1759</v>
      </c>
      <c r="AX423">
        <v>797</v>
      </c>
      <c r="AY423">
        <v>1274</v>
      </c>
      <c r="AZ423">
        <v>1902</v>
      </c>
      <c r="BA423">
        <v>1491</v>
      </c>
      <c r="BB423">
        <v>971</v>
      </c>
      <c r="BC423">
        <v>1616</v>
      </c>
      <c r="BD423">
        <v>1231</v>
      </c>
      <c r="BE423">
        <v>1</v>
      </c>
      <c r="BF423" t="s">
        <v>64</v>
      </c>
      <c r="BG423" t="s">
        <v>65</v>
      </c>
      <c r="BH423" t="s">
        <v>260</v>
      </c>
      <c r="BI423" s="4">
        <f xml:space="preserve"> _2025teamgamelogs[[#This Row],[FGA]] + (0.44 * _2025teamgamelogs[[#This Row],[FTA]]) + _2025teamgamelogs[[#This Row],[TOV]] - _2025teamgamelogs[[#This Row],[OREB]]</f>
        <v>101.36</v>
      </c>
      <c r="BJ423" s="3">
        <f>_2025teamgamelogs[[#This Row],[TOV]]/_2025teamgamelogs[[#This Row],[POSSESIONS]]</f>
        <v>0.16771902131018154</v>
      </c>
      <c r="BK423" s="4">
        <f>_2025teamgamelogs[[#This Row],[PTS]]/_2025teamgamelogs[[#This Row],[POSSESIONS]]</f>
        <v>1.0655090765588002</v>
      </c>
      <c r="BL423" s="4">
        <f xml:space="preserve"> 100 * _2025teamgamelogs[[#This Row],[POINTS_PER_POSSESSION]]</f>
        <v>106.55090765588002</v>
      </c>
      <c r="BM423" s="4">
        <f xml:space="preserve"> _2025teamgamelogs[[#This Row],[POSSESIONS]] / (_2025teamgamelogs[[#This Row],[MIN]]/48)</f>
        <v>101.36</v>
      </c>
      <c r="BN423" s="3">
        <f>_2025teamgamelogs[[#This Row],[PTS]] / (2 * (_2025teamgamelogs[[#This Row],[FGA]] + 0.44 * _2025teamgamelogs[[#This Row],[FTA]]))</f>
        <v>0.57840616966580982</v>
      </c>
      <c r="BO423" s="4">
        <f>VLOOKUP(_2025teamgamelogs[[#This Row],[MONTH]], LEAGUE_AVERAGES!$A$2:$B$8, 2, FALSE)</f>
        <v>110.69176807777912</v>
      </c>
      <c r="BP423" s="5">
        <f>VLOOKUP(_2025teamgamelogs[[#This Row],[TEAM_NAME]], LEAGUE_AVERAGES!$A$14:$C$43, 2, FALSE)</f>
        <v>0.37158536585365853</v>
      </c>
      <c r="BQ423" s="5">
        <f>VLOOKUP(_2025teamgamelogs[[#This Row],[TEAM_NAME]], LEAGUE_AVERAGES!$A$14:$C$43, 3, FALSE)</f>
        <v>0.34029268292682929</v>
      </c>
      <c r="BR423" s="5">
        <f>VLOOKUP(_2025teamgamelogs[[#This Row],[TEAM_NAME]], LEAGUE_AVERAGES!$F$14:$H$43, 2, FALSE)</f>
        <v>0.4831951219512195</v>
      </c>
      <c r="BS423" s="5">
        <f>VLOOKUP(_2025teamgamelogs[[#This Row],[TEAM_NAME]], LEAGUE_AVERAGES!$F$14:$H$43, 3, FALSE)</f>
        <v>0.47492682926829272</v>
      </c>
      <c r="BT423" s="5">
        <f>VLOOKUP(_2025teamgamelogs[[#This Row],[TEAM_NAME]], LEAGUE_AVERAGES!$K$14:$M$43, 2, FALSE)</f>
        <v>0.59195463864629394</v>
      </c>
      <c r="BU423" s="5">
        <f>VLOOKUP(_2025teamgamelogs[[#This Row],[TEAM_NAME]], LEAGUE_AVERAGES!$K$14:$M$43, 3, FALSE)</f>
        <v>0.57517865161129356</v>
      </c>
    </row>
    <row r="424" spans="1:73" x14ac:dyDescent="0.2">
      <c r="A424" t="s">
        <v>59</v>
      </c>
      <c r="B424">
        <v>1610612742</v>
      </c>
      <c r="C424" t="s">
        <v>154</v>
      </c>
      <c r="D424" t="s">
        <v>155</v>
      </c>
      <c r="E424">
        <v>22400024</v>
      </c>
      <c r="F424" s="1">
        <v>45615</v>
      </c>
      <c r="G424" t="s">
        <v>520</v>
      </c>
      <c r="H424" t="s">
        <v>63</v>
      </c>
      <c r="I424">
        <v>48</v>
      </c>
      <c r="J424">
        <v>49</v>
      </c>
      <c r="K424">
        <v>94</v>
      </c>
      <c r="L424">
        <v>0.52100000000000002</v>
      </c>
      <c r="M424">
        <v>14</v>
      </c>
      <c r="N424">
        <v>31</v>
      </c>
      <c r="O424">
        <v>0.45200000000000001</v>
      </c>
      <c r="P424">
        <v>20</v>
      </c>
      <c r="Q424">
        <v>25</v>
      </c>
      <c r="R424">
        <v>0.8</v>
      </c>
      <c r="S424">
        <v>14</v>
      </c>
      <c r="T424">
        <v>34</v>
      </c>
      <c r="U424">
        <v>48</v>
      </c>
      <c r="V424">
        <v>26</v>
      </c>
      <c r="W424">
        <v>12</v>
      </c>
      <c r="X424">
        <v>12</v>
      </c>
      <c r="Y424">
        <v>7</v>
      </c>
      <c r="Z424">
        <v>4</v>
      </c>
      <c r="AA424">
        <v>15</v>
      </c>
      <c r="AB424">
        <v>22</v>
      </c>
      <c r="AC424">
        <v>132</v>
      </c>
      <c r="AD424">
        <v>41</v>
      </c>
      <c r="AE424">
        <v>1</v>
      </c>
      <c r="AF424">
        <v>1</v>
      </c>
      <c r="AG424">
        <v>1</v>
      </c>
      <c r="AH424">
        <v>1</v>
      </c>
      <c r="AI424">
        <v>121</v>
      </c>
      <c r="AJ424">
        <v>174</v>
      </c>
      <c r="AK424">
        <v>570</v>
      </c>
      <c r="AL424">
        <v>397</v>
      </c>
      <c r="AM424">
        <v>934</v>
      </c>
      <c r="AN424">
        <v>1971</v>
      </c>
      <c r="AO424">
        <v>321</v>
      </c>
      <c r="AP424">
        <v>623</v>
      </c>
      <c r="AQ424">
        <v>666</v>
      </c>
      <c r="AR424">
        <v>1029</v>
      </c>
      <c r="AS424">
        <v>466</v>
      </c>
      <c r="AT424">
        <v>926</v>
      </c>
      <c r="AU424">
        <v>604</v>
      </c>
      <c r="AV424">
        <v>1195</v>
      </c>
      <c r="AW424">
        <v>640</v>
      </c>
      <c r="AX424">
        <v>217</v>
      </c>
      <c r="AY424">
        <v>346</v>
      </c>
      <c r="AZ424">
        <v>750</v>
      </c>
      <c r="BA424">
        <v>398</v>
      </c>
      <c r="BB424">
        <v>416</v>
      </c>
      <c r="BC424">
        <v>179</v>
      </c>
      <c r="BD424">
        <v>14</v>
      </c>
      <c r="BE424">
        <v>1</v>
      </c>
      <c r="BF424" t="s">
        <v>64</v>
      </c>
      <c r="BG424" t="s">
        <v>65</v>
      </c>
      <c r="BH424" t="s">
        <v>260</v>
      </c>
      <c r="BI424" s="4">
        <f xml:space="preserve"> _2025teamgamelogs[[#This Row],[FGA]] + (0.44 * _2025teamgamelogs[[#This Row],[FTA]]) + _2025teamgamelogs[[#This Row],[TOV]] - _2025teamgamelogs[[#This Row],[OREB]]</f>
        <v>103</v>
      </c>
      <c r="BJ424" s="3">
        <f>_2025teamgamelogs[[#This Row],[TOV]]/_2025teamgamelogs[[#This Row],[POSSESIONS]]</f>
        <v>0.11650485436893204</v>
      </c>
      <c r="BK424" s="4">
        <f>_2025teamgamelogs[[#This Row],[PTS]]/_2025teamgamelogs[[#This Row],[POSSESIONS]]</f>
        <v>1.2815533980582525</v>
      </c>
      <c r="BL424" s="4">
        <f xml:space="preserve"> 100 * _2025teamgamelogs[[#This Row],[POINTS_PER_POSSESSION]]</f>
        <v>128.15533980582526</v>
      </c>
      <c r="BM424" s="4">
        <f xml:space="preserve"> _2025teamgamelogs[[#This Row],[POSSESIONS]] / (_2025teamgamelogs[[#This Row],[MIN]]/48)</f>
        <v>103</v>
      </c>
      <c r="BN424" s="3">
        <f>_2025teamgamelogs[[#This Row],[PTS]] / (2 * (_2025teamgamelogs[[#This Row],[FGA]] + 0.44 * _2025teamgamelogs[[#This Row],[FTA]]))</f>
        <v>0.62857142857142856</v>
      </c>
      <c r="BO424" s="4">
        <f>VLOOKUP(_2025teamgamelogs[[#This Row],[MONTH]], LEAGUE_AVERAGES!$A$2:$B$8, 2, FALSE)</f>
        <v>110.69176807777912</v>
      </c>
      <c r="BP424" s="5">
        <f>VLOOKUP(_2025teamgamelogs[[#This Row],[TEAM_NAME]], LEAGUE_AVERAGES!$A$14:$C$43, 2, FALSE)</f>
        <v>0.362375</v>
      </c>
      <c r="BQ424" s="5">
        <f>VLOOKUP(_2025teamgamelogs[[#This Row],[TEAM_NAME]], LEAGUE_AVERAGES!$A$14:$C$43, 3, FALSE)</f>
        <v>0.36252380952380958</v>
      </c>
      <c r="BR424" s="5">
        <f>VLOOKUP(_2025teamgamelogs[[#This Row],[TEAM_NAME]], LEAGUE_AVERAGES!$F$14:$H$43, 2, FALSE)</f>
        <v>0.47777500000000001</v>
      </c>
      <c r="BS424" s="5">
        <f>VLOOKUP(_2025teamgamelogs[[#This Row],[TEAM_NAME]], LEAGUE_AVERAGES!$F$14:$H$43, 3, FALSE)</f>
        <v>0.48176190476190472</v>
      </c>
      <c r="BT424" s="5">
        <f>VLOOKUP(_2025teamgamelogs[[#This Row],[TEAM_NAME]], LEAGUE_AVERAGES!$K$14:$M$43, 2, FALSE)</f>
        <v>0.58283558931438928</v>
      </c>
      <c r="BU424" s="5">
        <f>VLOOKUP(_2025teamgamelogs[[#This Row],[TEAM_NAME]], LEAGUE_AVERAGES!$K$14:$M$43, 3, FALSE)</f>
        <v>0.5856179003364903</v>
      </c>
    </row>
    <row r="425" spans="1:73" x14ac:dyDescent="0.2">
      <c r="A425" t="s">
        <v>59</v>
      </c>
      <c r="B425">
        <v>1610612740</v>
      </c>
      <c r="C425" t="s">
        <v>77</v>
      </c>
      <c r="D425" t="s">
        <v>78</v>
      </c>
      <c r="E425">
        <v>22400024</v>
      </c>
      <c r="F425" s="1">
        <v>45615</v>
      </c>
      <c r="G425" t="s">
        <v>521</v>
      </c>
      <c r="H425" t="s">
        <v>70</v>
      </c>
      <c r="I425">
        <v>48</v>
      </c>
      <c r="J425">
        <v>31</v>
      </c>
      <c r="K425">
        <v>78</v>
      </c>
      <c r="L425">
        <v>0.39700000000000002</v>
      </c>
      <c r="M425">
        <v>11</v>
      </c>
      <c r="N425">
        <v>32</v>
      </c>
      <c r="O425">
        <v>0.34399999999999997</v>
      </c>
      <c r="P425">
        <v>18</v>
      </c>
      <c r="Q425">
        <v>21</v>
      </c>
      <c r="R425">
        <v>0.85699999999999998</v>
      </c>
      <c r="S425">
        <v>7</v>
      </c>
      <c r="T425">
        <v>30</v>
      </c>
      <c r="U425">
        <v>37</v>
      </c>
      <c r="V425">
        <v>19</v>
      </c>
      <c r="W425">
        <v>21</v>
      </c>
      <c r="X425">
        <v>9</v>
      </c>
      <c r="Y425">
        <v>4</v>
      </c>
      <c r="Z425">
        <v>7</v>
      </c>
      <c r="AA425">
        <v>22</v>
      </c>
      <c r="AB425">
        <v>15</v>
      </c>
      <c r="AC425">
        <v>91</v>
      </c>
      <c r="AD425">
        <v>-41</v>
      </c>
      <c r="AE425">
        <v>1</v>
      </c>
      <c r="AF425">
        <v>1231</v>
      </c>
      <c r="AG425">
        <v>1231</v>
      </c>
      <c r="AH425">
        <v>1231</v>
      </c>
      <c r="AI425">
        <v>121</v>
      </c>
      <c r="AJ425">
        <v>2413</v>
      </c>
      <c r="AK425">
        <v>2291</v>
      </c>
      <c r="AL425">
        <v>2236</v>
      </c>
      <c r="AM425">
        <v>1661</v>
      </c>
      <c r="AN425">
        <v>1863</v>
      </c>
      <c r="AO425">
        <v>1374</v>
      </c>
      <c r="AP425">
        <v>889</v>
      </c>
      <c r="AQ425">
        <v>1164</v>
      </c>
      <c r="AR425">
        <v>515</v>
      </c>
      <c r="AS425">
        <v>2024</v>
      </c>
      <c r="AT425">
        <v>1652</v>
      </c>
      <c r="AU425">
        <v>2073</v>
      </c>
      <c r="AV425">
        <v>2257</v>
      </c>
      <c r="AW425">
        <v>2289</v>
      </c>
      <c r="AX425">
        <v>797</v>
      </c>
      <c r="AY425">
        <v>1274</v>
      </c>
      <c r="AZ425">
        <v>1902</v>
      </c>
      <c r="BA425">
        <v>1887</v>
      </c>
      <c r="BB425">
        <v>1892</v>
      </c>
      <c r="BC425">
        <v>2370</v>
      </c>
      <c r="BD425">
        <v>2443</v>
      </c>
      <c r="BE425">
        <v>1</v>
      </c>
      <c r="BF425" t="s">
        <v>71</v>
      </c>
      <c r="BG425" t="s">
        <v>65</v>
      </c>
      <c r="BH425" t="s">
        <v>260</v>
      </c>
      <c r="BI425" s="4">
        <f xml:space="preserve"> _2025teamgamelogs[[#This Row],[FGA]] + (0.44 * _2025teamgamelogs[[#This Row],[FTA]]) + _2025teamgamelogs[[#This Row],[TOV]] - _2025teamgamelogs[[#This Row],[OREB]]</f>
        <v>101.24</v>
      </c>
      <c r="BJ425" s="3">
        <f>_2025teamgamelogs[[#This Row],[TOV]]/_2025teamgamelogs[[#This Row],[POSSESIONS]]</f>
        <v>0.20742789411299883</v>
      </c>
      <c r="BK425" s="4">
        <f>_2025teamgamelogs[[#This Row],[PTS]]/_2025teamgamelogs[[#This Row],[POSSESIONS]]</f>
        <v>0.89885420782299486</v>
      </c>
      <c r="BL425" s="4">
        <f xml:space="preserve"> 100 * _2025teamgamelogs[[#This Row],[POINTS_PER_POSSESSION]]</f>
        <v>89.885420782299491</v>
      </c>
      <c r="BM425" s="4">
        <f xml:space="preserve"> _2025teamgamelogs[[#This Row],[POSSESIONS]] / (_2025teamgamelogs[[#This Row],[MIN]]/48)</f>
        <v>101.24</v>
      </c>
      <c r="BN425" s="3">
        <f>_2025teamgamelogs[[#This Row],[PTS]] / (2 * (_2025teamgamelogs[[#This Row],[FGA]] + 0.44 * _2025teamgamelogs[[#This Row],[FTA]]))</f>
        <v>0.52154974782209995</v>
      </c>
      <c r="BO425" s="4">
        <f>VLOOKUP(_2025teamgamelogs[[#This Row],[MONTH]], LEAGUE_AVERAGES!$A$2:$B$8, 2, FALSE)</f>
        <v>110.69176807777912</v>
      </c>
      <c r="BP425" s="5">
        <f>VLOOKUP(_2025teamgamelogs[[#This Row],[TEAM_NAME]], LEAGUE_AVERAGES!$A$14:$C$43, 2, FALSE)</f>
        <v>0.35068292682926827</v>
      </c>
      <c r="BQ425" s="5">
        <f>VLOOKUP(_2025teamgamelogs[[#This Row],[TEAM_NAME]], LEAGUE_AVERAGES!$A$14:$C$43, 3, FALSE)</f>
        <v>0.33902439024390252</v>
      </c>
      <c r="BR425" s="5">
        <f>VLOOKUP(_2025teamgamelogs[[#This Row],[TEAM_NAME]], LEAGUE_AVERAGES!$F$14:$H$43, 2, FALSE)</f>
        <v>0.44770731707317085</v>
      </c>
      <c r="BS425" s="5">
        <f>VLOOKUP(_2025teamgamelogs[[#This Row],[TEAM_NAME]], LEAGUE_AVERAGES!$F$14:$H$43, 3, FALSE)</f>
        <v>0.45721951219512191</v>
      </c>
      <c r="BT425" s="5">
        <f>VLOOKUP(_2025teamgamelogs[[#This Row],[TEAM_NAME]], LEAGUE_AVERAGES!$K$14:$M$43, 2, FALSE)</f>
        <v>0.55230036801172144</v>
      </c>
      <c r="BU425" s="5">
        <f>VLOOKUP(_2025teamgamelogs[[#This Row],[TEAM_NAME]], LEAGUE_AVERAGES!$K$14:$M$43, 3, FALSE)</f>
        <v>0.55239725408654039</v>
      </c>
    </row>
    <row r="426" spans="1:73" x14ac:dyDescent="0.2">
      <c r="A426" t="s">
        <v>59</v>
      </c>
      <c r="B426">
        <v>1610612759</v>
      </c>
      <c r="C426" t="s">
        <v>145</v>
      </c>
      <c r="D426" t="s">
        <v>146</v>
      </c>
      <c r="E426">
        <v>22400025</v>
      </c>
      <c r="F426" s="1">
        <v>45615</v>
      </c>
      <c r="G426" t="s">
        <v>522</v>
      </c>
      <c r="H426" t="s">
        <v>63</v>
      </c>
      <c r="I426">
        <v>48</v>
      </c>
      <c r="J426">
        <v>39</v>
      </c>
      <c r="K426">
        <v>83</v>
      </c>
      <c r="L426">
        <v>0.47</v>
      </c>
      <c r="M426">
        <v>19</v>
      </c>
      <c r="N426">
        <v>46</v>
      </c>
      <c r="O426">
        <v>0.41299999999999998</v>
      </c>
      <c r="P426">
        <v>13</v>
      </c>
      <c r="Q426">
        <v>19</v>
      </c>
      <c r="R426">
        <v>0.68400000000000005</v>
      </c>
      <c r="S426">
        <v>8</v>
      </c>
      <c r="T426">
        <v>38</v>
      </c>
      <c r="U426">
        <v>46</v>
      </c>
      <c r="V426">
        <v>32</v>
      </c>
      <c r="W426">
        <v>21</v>
      </c>
      <c r="X426">
        <v>5</v>
      </c>
      <c r="Y426">
        <v>5</v>
      </c>
      <c r="Z426">
        <v>4</v>
      </c>
      <c r="AA426">
        <v>13</v>
      </c>
      <c r="AB426">
        <v>18</v>
      </c>
      <c r="AC426">
        <v>110</v>
      </c>
      <c r="AD426">
        <v>6</v>
      </c>
      <c r="AE426">
        <v>1</v>
      </c>
      <c r="AF426">
        <v>1</v>
      </c>
      <c r="AG426">
        <v>1</v>
      </c>
      <c r="AH426">
        <v>1</v>
      </c>
      <c r="AI426">
        <v>121</v>
      </c>
      <c r="AJ426">
        <v>1609</v>
      </c>
      <c r="AK426">
        <v>1922</v>
      </c>
      <c r="AL426">
        <v>1196</v>
      </c>
      <c r="AM426">
        <v>182</v>
      </c>
      <c r="AN426">
        <v>249</v>
      </c>
      <c r="AO426">
        <v>613</v>
      </c>
      <c r="AP426">
        <v>1755</v>
      </c>
      <c r="AQ426">
        <v>1458</v>
      </c>
      <c r="AR426">
        <v>2037</v>
      </c>
      <c r="AS426">
        <v>1800</v>
      </c>
      <c r="AT426">
        <v>377</v>
      </c>
      <c r="AU426">
        <v>835</v>
      </c>
      <c r="AV426">
        <v>322</v>
      </c>
      <c r="AW426">
        <v>2289</v>
      </c>
      <c r="AX426">
        <v>1998</v>
      </c>
      <c r="AY426">
        <v>889</v>
      </c>
      <c r="AZ426">
        <v>750</v>
      </c>
      <c r="BA426">
        <v>148</v>
      </c>
      <c r="BB426">
        <v>1204</v>
      </c>
      <c r="BC426">
        <v>1479</v>
      </c>
      <c r="BD426">
        <v>854</v>
      </c>
      <c r="BE426">
        <v>1</v>
      </c>
      <c r="BF426" t="s">
        <v>64</v>
      </c>
      <c r="BG426" t="s">
        <v>65</v>
      </c>
      <c r="BH426" t="s">
        <v>260</v>
      </c>
      <c r="BI426" s="4">
        <f xml:space="preserve"> _2025teamgamelogs[[#This Row],[FGA]] + (0.44 * _2025teamgamelogs[[#This Row],[FTA]]) + _2025teamgamelogs[[#This Row],[TOV]] - _2025teamgamelogs[[#This Row],[OREB]]</f>
        <v>104.36</v>
      </c>
      <c r="BJ426" s="3">
        <f>_2025teamgamelogs[[#This Row],[TOV]]/_2025teamgamelogs[[#This Row],[POSSESIONS]]</f>
        <v>0.2012265235722499</v>
      </c>
      <c r="BK426" s="4">
        <f>_2025teamgamelogs[[#This Row],[PTS]]/_2025teamgamelogs[[#This Row],[POSSESIONS]]</f>
        <v>1.0540436949022614</v>
      </c>
      <c r="BL426" s="4">
        <f xml:space="preserve"> 100 * _2025teamgamelogs[[#This Row],[POINTS_PER_POSSESSION]]</f>
        <v>105.40436949022613</v>
      </c>
      <c r="BM426" s="4">
        <f xml:space="preserve"> _2025teamgamelogs[[#This Row],[POSSESIONS]] / (_2025teamgamelogs[[#This Row],[MIN]]/48)</f>
        <v>104.36</v>
      </c>
      <c r="BN426" s="3">
        <f>_2025teamgamelogs[[#This Row],[PTS]] / (2 * (_2025teamgamelogs[[#This Row],[FGA]] + 0.44 * _2025teamgamelogs[[#This Row],[FTA]]))</f>
        <v>0.60201401050788095</v>
      </c>
      <c r="BO426" s="4">
        <f>VLOOKUP(_2025teamgamelogs[[#This Row],[MONTH]], LEAGUE_AVERAGES!$A$2:$B$8, 2, FALSE)</f>
        <v>110.69176807777912</v>
      </c>
      <c r="BP426" s="5">
        <f>VLOOKUP(_2025teamgamelogs[[#This Row],[TEAM_NAME]], LEAGUE_AVERAGES!$A$14:$C$43, 2, FALSE)</f>
        <v>0.36502500000000004</v>
      </c>
      <c r="BQ426" s="5">
        <f>VLOOKUP(_2025teamgamelogs[[#This Row],[TEAM_NAME]], LEAGUE_AVERAGES!$A$14:$C$43, 3, FALSE)</f>
        <v>0.35016666666666663</v>
      </c>
      <c r="BR426" s="5">
        <f>VLOOKUP(_2025teamgamelogs[[#This Row],[TEAM_NAME]], LEAGUE_AVERAGES!$F$14:$H$43, 2, FALSE)</f>
        <v>0.47877500000000017</v>
      </c>
      <c r="BS426" s="5">
        <f>VLOOKUP(_2025teamgamelogs[[#This Row],[TEAM_NAME]], LEAGUE_AVERAGES!$F$14:$H$43, 3, FALSE)</f>
        <v>0.45407142857142868</v>
      </c>
      <c r="BT426" s="5">
        <f>VLOOKUP(_2025teamgamelogs[[#This Row],[TEAM_NAME]], LEAGUE_AVERAGES!$K$14:$M$43, 2, FALSE)</f>
        <v>0.59112459331758582</v>
      </c>
      <c r="BU426" s="5">
        <f>VLOOKUP(_2025teamgamelogs[[#This Row],[TEAM_NAME]], LEAGUE_AVERAGES!$K$14:$M$43, 3, FALSE)</f>
        <v>0.56254759440180246</v>
      </c>
    </row>
    <row r="427" spans="1:73" x14ac:dyDescent="0.2">
      <c r="A427" t="s">
        <v>59</v>
      </c>
      <c r="B427">
        <v>1610612751</v>
      </c>
      <c r="C427" t="s">
        <v>89</v>
      </c>
      <c r="D427" t="s">
        <v>90</v>
      </c>
      <c r="E427">
        <v>22400022</v>
      </c>
      <c r="F427" s="1">
        <v>45615</v>
      </c>
      <c r="G427" t="s">
        <v>523</v>
      </c>
      <c r="H427" t="s">
        <v>63</v>
      </c>
      <c r="I427">
        <v>48</v>
      </c>
      <c r="J427">
        <v>42</v>
      </c>
      <c r="K427">
        <v>85</v>
      </c>
      <c r="L427">
        <v>0.49399999999999999</v>
      </c>
      <c r="M427">
        <v>18</v>
      </c>
      <c r="N427">
        <v>41</v>
      </c>
      <c r="O427">
        <v>0.439</v>
      </c>
      <c r="P427">
        <v>14</v>
      </c>
      <c r="Q427">
        <v>19</v>
      </c>
      <c r="R427">
        <v>0.73699999999999999</v>
      </c>
      <c r="S427">
        <v>10</v>
      </c>
      <c r="T427">
        <v>26</v>
      </c>
      <c r="U427">
        <v>36</v>
      </c>
      <c r="V427">
        <v>31</v>
      </c>
      <c r="W427">
        <v>15</v>
      </c>
      <c r="X427">
        <v>8</v>
      </c>
      <c r="Y427">
        <v>8</v>
      </c>
      <c r="Z427">
        <v>8</v>
      </c>
      <c r="AA427">
        <v>19</v>
      </c>
      <c r="AB427">
        <v>20</v>
      </c>
      <c r="AC427">
        <v>116</v>
      </c>
      <c r="AD427">
        <v>1</v>
      </c>
      <c r="AE427">
        <v>1</v>
      </c>
      <c r="AF427">
        <v>1</v>
      </c>
      <c r="AG427">
        <v>1</v>
      </c>
      <c r="AH427">
        <v>1</v>
      </c>
      <c r="AI427">
        <v>121</v>
      </c>
      <c r="AJ427">
        <v>1068</v>
      </c>
      <c r="AK427">
        <v>1709</v>
      </c>
      <c r="AL427">
        <v>783</v>
      </c>
      <c r="AM427">
        <v>288</v>
      </c>
      <c r="AN427">
        <v>681</v>
      </c>
      <c r="AO427">
        <v>402</v>
      </c>
      <c r="AP427">
        <v>1571</v>
      </c>
      <c r="AQ427">
        <v>1458</v>
      </c>
      <c r="AR427">
        <v>1674</v>
      </c>
      <c r="AS427">
        <v>1308</v>
      </c>
      <c r="AT427">
        <v>2171</v>
      </c>
      <c r="AU427">
        <v>2164</v>
      </c>
      <c r="AV427">
        <v>426</v>
      </c>
      <c r="AW427">
        <v>1341</v>
      </c>
      <c r="AX427">
        <v>1073</v>
      </c>
      <c r="AY427">
        <v>187</v>
      </c>
      <c r="AZ427">
        <v>2116</v>
      </c>
      <c r="BA427">
        <v>1258</v>
      </c>
      <c r="BB427">
        <v>767</v>
      </c>
      <c r="BC427">
        <v>1025</v>
      </c>
      <c r="BD427">
        <v>1176</v>
      </c>
      <c r="BE427">
        <v>1</v>
      </c>
      <c r="BF427" t="s">
        <v>64</v>
      </c>
      <c r="BG427" t="s">
        <v>65</v>
      </c>
      <c r="BH427" t="s">
        <v>260</v>
      </c>
      <c r="BI427" s="4">
        <f xml:space="preserve"> _2025teamgamelogs[[#This Row],[FGA]] + (0.44 * _2025teamgamelogs[[#This Row],[FTA]]) + _2025teamgamelogs[[#This Row],[TOV]] - _2025teamgamelogs[[#This Row],[OREB]]</f>
        <v>98.36</v>
      </c>
      <c r="BJ427" s="3">
        <f>_2025teamgamelogs[[#This Row],[TOV]]/_2025teamgamelogs[[#This Row],[POSSESIONS]]</f>
        <v>0.15250101667344448</v>
      </c>
      <c r="BK427" s="4">
        <f>_2025teamgamelogs[[#This Row],[PTS]]/_2025teamgamelogs[[#This Row],[POSSESIONS]]</f>
        <v>1.1793411956079707</v>
      </c>
      <c r="BL427" s="4">
        <f xml:space="preserve"> 100 * _2025teamgamelogs[[#This Row],[POINTS_PER_POSSESSION]]</f>
        <v>117.93411956079707</v>
      </c>
      <c r="BM427" s="4">
        <f xml:space="preserve"> _2025teamgamelogs[[#This Row],[POSSESIONS]] / (_2025teamgamelogs[[#This Row],[MIN]]/48)</f>
        <v>98.36</v>
      </c>
      <c r="BN427" s="3">
        <f>_2025teamgamelogs[[#This Row],[PTS]] / (2 * (_2025teamgamelogs[[#This Row],[FGA]] + 0.44 * _2025teamgamelogs[[#This Row],[FTA]]))</f>
        <v>0.62125107112253641</v>
      </c>
      <c r="BO427" s="4">
        <f>VLOOKUP(_2025teamgamelogs[[#This Row],[MONTH]], LEAGUE_AVERAGES!$A$2:$B$8, 2, FALSE)</f>
        <v>110.69176807777912</v>
      </c>
      <c r="BP427" s="5">
        <f>VLOOKUP(_2025teamgamelogs[[#This Row],[TEAM_NAME]], LEAGUE_AVERAGES!$A$14:$C$43, 2, FALSE)</f>
        <v>0.337609756097561</v>
      </c>
      <c r="BQ427" s="5">
        <f>VLOOKUP(_2025teamgamelogs[[#This Row],[TEAM_NAME]], LEAGUE_AVERAGES!$A$14:$C$43, 3, FALSE)</f>
        <v>0.34709756097560968</v>
      </c>
      <c r="BR427" s="5">
        <f>VLOOKUP(_2025teamgamelogs[[#This Row],[TEAM_NAME]], LEAGUE_AVERAGES!$F$14:$H$43, 2, FALSE)</f>
        <v>0.43748780487804872</v>
      </c>
      <c r="BS427" s="5">
        <f>VLOOKUP(_2025teamgamelogs[[#This Row],[TEAM_NAME]], LEAGUE_AVERAGES!$F$14:$H$43, 3, FALSE)</f>
        <v>0.43895121951219529</v>
      </c>
      <c r="BT427" s="5">
        <f>VLOOKUP(_2025teamgamelogs[[#This Row],[TEAM_NAME]], LEAGUE_AVERAGES!$K$14:$M$43, 2, FALSE)</f>
        <v>0.54767404365624284</v>
      </c>
      <c r="BU427" s="5">
        <f>VLOOKUP(_2025teamgamelogs[[#This Row],[TEAM_NAME]], LEAGUE_AVERAGES!$K$14:$M$43, 3, FALSE)</f>
        <v>0.5592142433904097</v>
      </c>
    </row>
    <row r="428" spans="1:73" x14ac:dyDescent="0.2">
      <c r="A428" t="s">
        <v>59</v>
      </c>
      <c r="B428">
        <v>1610612738</v>
      </c>
      <c r="C428" t="s">
        <v>74</v>
      </c>
      <c r="D428" t="s">
        <v>75</v>
      </c>
      <c r="E428">
        <v>22400021</v>
      </c>
      <c r="F428" s="1">
        <v>45615</v>
      </c>
      <c r="G428" t="s">
        <v>524</v>
      </c>
      <c r="H428" t="s">
        <v>63</v>
      </c>
      <c r="I428">
        <v>48</v>
      </c>
      <c r="J428">
        <v>44</v>
      </c>
      <c r="K428">
        <v>86</v>
      </c>
      <c r="L428">
        <v>0.51200000000000001</v>
      </c>
      <c r="M428">
        <v>22</v>
      </c>
      <c r="N428">
        <v>41</v>
      </c>
      <c r="O428">
        <v>0.53700000000000003</v>
      </c>
      <c r="P428">
        <v>10</v>
      </c>
      <c r="Q428">
        <v>14</v>
      </c>
      <c r="R428">
        <v>0.71399999999999997</v>
      </c>
      <c r="S428">
        <v>9</v>
      </c>
      <c r="T428">
        <v>33</v>
      </c>
      <c r="U428">
        <v>42</v>
      </c>
      <c r="V428">
        <v>32</v>
      </c>
      <c r="W428">
        <v>13</v>
      </c>
      <c r="X428">
        <v>4</v>
      </c>
      <c r="Y428">
        <v>4</v>
      </c>
      <c r="Z428">
        <v>3</v>
      </c>
      <c r="AA428">
        <v>19</v>
      </c>
      <c r="AB428">
        <v>15</v>
      </c>
      <c r="AC428">
        <v>120</v>
      </c>
      <c r="AD428">
        <v>3</v>
      </c>
      <c r="AE428">
        <v>1</v>
      </c>
      <c r="AF428">
        <v>1</v>
      </c>
      <c r="AG428">
        <v>1</v>
      </c>
      <c r="AH428">
        <v>1</v>
      </c>
      <c r="AI428">
        <v>121</v>
      </c>
      <c r="AJ428">
        <v>703</v>
      </c>
      <c r="AK428">
        <v>1580</v>
      </c>
      <c r="AL428">
        <v>522</v>
      </c>
      <c r="AM428">
        <v>40</v>
      </c>
      <c r="AN428">
        <v>681</v>
      </c>
      <c r="AO428">
        <v>47</v>
      </c>
      <c r="AP428">
        <v>2148</v>
      </c>
      <c r="AQ428">
        <v>2113</v>
      </c>
      <c r="AR428">
        <v>1839</v>
      </c>
      <c r="AS428">
        <v>1566</v>
      </c>
      <c r="AT428">
        <v>1131</v>
      </c>
      <c r="AU428">
        <v>1443</v>
      </c>
      <c r="AV428">
        <v>322</v>
      </c>
      <c r="AW428">
        <v>850</v>
      </c>
      <c r="AX428">
        <v>2190</v>
      </c>
      <c r="AY428">
        <v>1274</v>
      </c>
      <c r="AZ428">
        <v>384</v>
      </c>
      <c r="BA428">
        <v>1258</v>
      </c>
      <c r="BB428">
        <v>1892</v>
      </c>
      <c r="BC428">
        <v>735</v>
      </c>
      <c r="BD428">
        <v>1047</v>
      </c>
      <c r="BE428">
        <v>1</v>
      </c>
      <c r="BF428" t="s">
        <v>64</v>
      </c>
      <c r="BG428" t="s">
        <v>65</v>
      </c>
      <c r="BH428" t="s">
        <v>260</v>
      </c>
      <c r="BI428" s="4">
        <f xml:space="preserve"> _2025teamgamelogs[[#This Row],[FGA]] + (0.44 * _2025teamgamelogs[[#This Row],[FTA]]) + _2025teamgamelogs[[#This Row],[TOV]] - _2025teamgamelogs[[#This Row],[OREB]]</f>
        <v>96.16</v>
      </c>
      <c r="BJ428" s="3">
        <f>_2025teamgamelogs[[#This Row],[TOV]]/_2025teamgamelogs[[#This Row],[POSSESIONS]]</f>
        <v>0.13519134775374375</v>
      </c>
      <c r="BK428" s="4">
        <f>_2025teamgamelogs[[#This Row],[PTS]]/_2025teamgamelogs[[#This Row],[POSSESIONS]]</f>
        <v>1.2479201331114809</v>
      </c>
      <c r="BL428" s="4">
        <f xml:space="preserve"> 100 * _2025teamgamelogs[[#This Row],[POINTS_PER_POSSESSION]]</f>
        <v>124.79201331114808</v>
      </c>
      <c r="BM428" s="4">
        <f xml:space="preserve"> _2025teamgamelogs[[#This Row],[POSSESIONS]] / (_2025teamgamelogs[[#This Row],[MIN]]/48)</f>
        <v>96.16</v>
      </c>
      <c r="BN428" s="3">
        <f>_2025teamgamelogs[[#This Row],[PTS]] / (2 * (_2025teamgamelogs[[#This Row],[FGA]] + 0.44 * _2025teamgamelogs[[#This Row],[FTA]]))</f>
        <v>0.65104166666666674</v>
      </c>
      <c r="BO428" s="4">
        <f>VLOOKUP(_2025teamgamelogs[[#This Row],[MONTH]], LEAGUE_AVERAGES!$A$2:$B$8, 2, FALSE)</f>
        <v>110.69176807777912</v>
      </c>
      <c r="BP428" s="5">
        <f>VLOOKUP(_2025teamgamelogs[[#This Row],[TEAM_NAME]], LEAGUE_AVERAGES!$A$14:$C$43, 2, FALSE)</f>
        <v>0.3739024390243903</v>
      </c>
      <c r="BQ428" s="5">
        <f>VLOOKUP(_2025teamgamelogs[[#This Row],[TEAM_NAME]], LEAGUE_AVERAGES!$A$14:$C$43, 3, FALSE)</f>
        <v>0.36424390243902455</v>
      </c>
      <c r="BR428" s="5">
        <f>VLOOKUP(_2025teamgamelogs[[#This Row],[TEAM_NAME]], LEAGUE_AVERAGES!$F$14:$H$43, 2, FALSE)</f>
        <v>0.46717073170731704</v>
      </c>
      <c r="BS428" s="5">
        <f>VLOOKUP(_2025teamgamelogs[[#This Row],[TEAM_NAME]], LEAGUE_AVERAGES!$F$14:$H$43, 3, FALSE)</f>
        <v>0.45907317073170728</v>
      </c>
      <c r="BT428" s="5">
        <f>VLOOKUP(_2025teamgamelogs[[#This Row],[TEAM_NAME]], LEAGUE_AVERAGES!$K$14:$M$43, 2, FALSE)</f>
        <v>0.59645910798675039</v>
      </c>
      <c r="BU428" s="5">
        <f>VLOOKUP(_2025teamgamelogs[[#This Row],[TEAM_NAME]], LEAGUE_AVERAGES!$K$14:$M$43, 3, FALSE)</f>
        <v>0.58679053151616523</v>
      </c>
    </row>
    <row r="429" spans="1:73" x14ac:dyDescent="0.2">
      <c r="A429" t="s">
        <v>59</v>
      </c>
      <c r="B429">
        <v>1610612743</v>
      </c>
      <c r="C429" t="s">
        <v>151</v>
      </c>
      <c r="D429" t="s">
        <v>152</v>
      </c>
      <c r="E429">
        <v>22400023</v>
      </c>
      <c r="F429" s="1">
        <v>45615</v>
      </c>
      <c r="G429" t="s">
        <v>489</v>
      </c>
      <c r="H429" t="s">
        <v>63</v>
      </c>
      <c r="I429">
        <v>48</v>
      </c>
      <c r="J429">
        <v>48</v>
      </c>
      <c r="K429">
        <v>100</v>
      </c>
      <c r="L429">
        <v>0.48</v>
      </c>
      <c r="M429">
        <v>12</v>
      </c>
      <c r="N429">
        <v>36</v>
      </c>
      <c r="O429">
        <v>0.33300000000000002</v>
      </c>
      <c r="P429">
        <v>14</v>
      </c>
      <c r="Q429">
        <v>22</v>
      </c>
      <c r="R429">
        <v>0.63600000000000001</v>
      </c>
      <c r="S429">
        <v>13</v>
      </c>
      <c r="T429">
        <v>40</v>
      </c>
      <c r="U429">
        <v>53</v>
      </c>
      <c r="V429">
        <v>29</v>
      </c>
      <c r="W429">
        <v>19</v>
      </c>
      <c r="X429">
        <v>15</v>
      </c>
      <c r="Y429">
        <v>6</v>
      </c>
      <c r="Z429">
        <v>10</v>
      </c>
      <c r="AA429">
        <v>29</v>
      </c>
      <c r="AB429">
        <v>24</v>
      </c>
      <c r="AC429">
        <v>122</v>
      </c>
      <c r="AD429">
        <v>12</v>
      </c>
      <c r="AE429">
        <v>1</v>
      </c>
      <c r="AF429">
        <v>1</v>
      </c>
      <c r="AG429">
        <v>1</v>
      </c>
      <c r="AH429">
        <v>1</v>
      </c>
      <c r="AI429">
        <v>121</v>
      </c>
      <c r="AJ429">
        <v>242</v>
      </c>
      <c r="AK429">
        <v>153</v>
      </c>
      <c r="AL429">
        <v>1008</v>
      </c>
      <c r="AM429">
        <v>1413</v>
      </c>
      <c r="AN429">
        <v>1366</v>
      </c>
      <c r="AO429">
        <v>1468</v>
      </c>
      <c r="AP429">
        <v>1571</v>
      </c>
      <c r="AQ429">
        <v>1008</v>
      </c>
      <c r="AR429">
        <v>2249</v>
      </c>
      <c r="AS429">
        <v>652</v>
      </c>
      <c r="AT429">
        <v>210</v>
      </c>
      <c r="AU429">
        <v>209</v>
      </c>
      <c r="AV429">
        <v>687</v>
      </c>
      <c r="AW429">
        <v>2098</v>
      </c>
      <c r="AX429">
        <v>46</v>
      </c>
      <c r="AY429">
        <v>560</v>
      </c>
      <c r="AZ429">
        <v>2353</v>
      </c>
      <c r="BA429">
        <v>2422</v>
      </c>
      <c r="BB429">
        <v>215</v>
      </c>
      <c r="BC429">
        <v>609</v>
      </c>
      <c r="BD429">
        <v>517</v>
      </c>
      <c r="BE429">
        <v>1</v>
      </c>
      <c r="BF429" t="s">
        <v>71</v>
      </c>
      <c r="BG429" t="s">
        <v>65</v>
      </c>
      <c r="BH429" t="s">
        <v>260</v>
      </c>
      <c r="BI429" s="4">
        <f xml:space="preserve"> _2025teamgamelogs[[#This Row],[FGA]] + (0.44 * _2025teamgamelogs[[#This Row],[FTA]]) + _2025teamgamelogs[[#This Row],[TOV]] - _2025teamgamelogs[[#This Row],[OREB]]</f>
        <v>115.68</v>
      </c>
      <c r="BJ429" s="3">
        <f>_2025teamgamelogs[[#This Row],[TOV]]/_2025teamgamelogs[[#This Row],[POSSESIONS]]</f>
        <v>0.16424619640387275</v>
      </c>
      <c r="BK429" s="4">
        <f>_2025teamgamelogs[[#This Row],[PTS]]/_2025teamgamelogs[[#This Row],[POSSESIONS]]</f>
        <v>1.0546334716459198</v>
      </c>
      <c r="BL429" s="4">
        <f xml:space="preserve"> 100 * _2025teamgamelogs[[#This Row],[POINTS_PER_POSSESSION]]</f>
        <v>105.46334716459198</v>
      </c>
      <c r="BM429" s="4">
        <f xml:space="preserve"> _2025teamgamelogs[[#This Row],[POSSESIONS]] / (_2025teamgamelogs[[#This Row],[MIN]]/48)</f>
        <v>115.68</v>
      </c>
      <c r="BN429" s="3">
        <f>_2025teamgamelogs[[#This Row],[PTS]] / (2 * (_2025teamgamelogs[[#This Row],[FGA]] + 0.44 * _2025teamgamelogs[[#This Row],[FTA]]))</f>
        <v>0.55616338439095547</v>
      </c>
      <c r="BO429" s="4">
        <f>VLOOKUP(_2025teamgamelogs[[#This Row],[MONTH]], LEAGUE_AVERAGES!$A$2:$B$8, 2, FALSE)</f>
        <v>110.69176807777912</v>
      </c>
      <c r="BP429" s="5">
        <f>VLOOKUP(_2025teamgamelogs[[#This Row],[TEAM_NAME]], LEAGUE_AVERAGES!$A$14:$C$43, 2, FALSE)</f>
        <v>0.39036585365853654</v>
      </c>
      <c r="BQ429" s="5">
        <f>VLOOKUP(_2025teamgamelogs[[#This Row],[TEAM_NAME]], LEAGUE_AVERAGES!$A$14:$C$43, 3, FALSE)</f>
        <v>0.36282926829268303</v>
      </c>
      <c r="BR429" s="5">
        <f>VLOOKUP(_2025teamgamelogs[[#This Row],[TEAM_NAME]], LEAGUE_AVERAGES!$F$14:$H$43, 2, FALSE)</f>
        <v>0.50741463414634147</v>
      </c>
      <c r="BS429" s="5">
        <f>VLOOKUP(_2025teamgamelogs[[#This Row],[TEAM_NAME]], LEAGUE_AVERAGES!$F$14:$H$43, 3, FALSE)</f>
        <v>0.50717073170731708</v>
      </c>
      <c r="BT429" s="5">
        <f>VLOOKUP(_2025teamgamelogs[[#This Row],[TEAM_NAME]], LEAGUE_AVERAGES!$K$14:$M$43, 2, FALSE)</f>
        <v>0.61183675116028358</v>
      </c>
      <c r="BU429" s="5">
        <f>VLOOKUP(_2025teamgamelogs[[#This Row],[TEAM_NAME]], LEAGUE_AVERAGES!$K$14:$M$43, 3, FALSE)</f>
        <v>0.59871853787111373</v>
      </c>
    </row>
    <row r="430" spans="1:73" x14ac:dyDescent="0.2">
      <c r="A430" t="s">
        <v>59</v>
      </c>
      <c r="B430">
        <v>1610612760</v>
      </c>
      <c r="C430" t="s">
        <v>137</v>
      </c>
      <c r="D430" t="s">
        <v>138</v>
      </c>
      <c r="E430">
        <v>22400025</v>
      </c>
      <c r="F430" s="1">
        <v>45615</v>
      </c>
      <c r="G430" t="s">
        <v>525</v>
      </c>
      <c r="H430" t="s">
        <v>70</v>
      </c>
      <c r="I430">
        <v>48</v>
      </c>
      <c r="J430">
        <v>41</v>
      </c>
      <c r="K430">
        <v>100</v>
      </c>
      <c r="L430">
        <v>0.41</v>
      </c>
      <c r="M430">
        <v>16</v>
      </c>
      <c r="N430">
        <v>53</v>
      </c>
      <c r="O430">
        <v>0.30199999999999999</v>
      </c>
      <c r="P430">
        <v>6</v>
      </c>
      <c r="Q430">
        <v>7</v>
      </c>
      <c r="R430">
        <v>0.85699999999999998</v>
      </c>
      <c r="S430">
        <v>13</v>
      </c>
      <c r="T430">
        <v>34</v>
      </c>
      <c r="U430">
        <v>47</v>
      </c>
      <c r="V430">
        <v>24</v>
      </c>
      <c r="W430">
        <v>14</v>
      </c>
      <c r="X430">
        <v>16</v>
      </c>
      <c r="Y430">
        <v>4</v>
      </c>
      <c r="Z430">
        <v>5</v>
      </c>
      <c r="AA430">
        <v>18</v>
      </c>
      <c r="AB430">
        <v>13</v>
      </c>
      <c r="AC430">
        <v>104</v>
      </c>
      <c r="AD430">
        <v>-6</v>
      </c>
      <c r="AE430">
        <v>1</v>
      </c>
      <c r="AF430">
        <v>1231</v>
      </c>
      <c r="AG430">
        <v>1231</v>
      </c>
      <c r="AH430">
        <v>1231</v>
      </c>
      <c r="AI430">
        <v>121</v>
      </c>
      <c r="AJ430">
        <v>1234</v>
      </c>
      <c r="AK430">
        <v>153</v>
      </c>
      <c r="AL430">
        <v>2098</v>
      </c>
      <c r="AM430">
        <v>567</v>
      </c>
      <c r="AN430">
        <v>41</v>
      </c>
      <c r="AO430">
        <v>1893</v>
      </c>
      <c r="AP430">
        <v>2408</v>
      </c>
      <c r="AQ430">
        <v>2439</v>
      </c>
      <c r="AR430">
        <v>515</v>
      </c>
      <c r="AS430">
        <v>652</v>
      </c>
      <c r="AT430">
        <v>926</v>
      </c>
      <c r="AU430">
        <v>705</v>
      </c>
      <c r="AV430">
        <v>1570</v>
      </c>
      <c r="AW430">
        <v>1092</v>
      </c>
      <c r="AX430">
        <v>21</v>
      </c>
      <c r="AY430">
        <v>1274</v>
      </c>
      <c r="AZ430">
        <v>1188</v>
      </c>
      <c r="BA430">
        <v>1018</v>
      </c>
      <c r="BB430">
        <v>2202</v>
      </c>
      <c r="BC430">
        <v>1870</v>
      </c>
      <c r="BD430">
        <v>1540</v>
      </c>
      <c r="BE430">
        <v>1</v>
      </c>
      <c r="BF430" t="s">
        <v>71</v>
      </c>
      <c r="BG430" t="s">
        <v>65</v>
      </c>
      <c r="BH430" t="s">
        <v>260</v>
      </c>
      <c r="BI430" s="4">
        <f xml:space="preserve"> _2025teamgamelogs[[#This Row],[FGA]] + (0.44 * _2025teamgamelogs[[#This Row],[FTA]]) + _2025teamgamelogs[[#This Row],[TOV]] - _2025teamgamelogs[[#This Row],[OREB]]</f>
        <v>104.08</v>
      </c>
      <c r="BJ430" s="3">
        <f>_2025teamgamelogs[[#This Row],[TOV]]/_2025teamgamelogs[[#This Row],[POSSESIONS]]</f>
        <v>0.1345119139123751</v>
      </c>
      <c r="BK430" s="4">
        <f>_2025teamgamelogs[[#This Row],[PTS]]/_2025teamgamelogs[[#This Row],[POSSESIONS]]</f>
        <v>0.99923136049192929</v>
      </c>
      <c r="BL430" s="4">
        <f xml:space="preserve"> 100 * _2025teamgamelogs[[#This Row],[POINTS_PER_POSSESSION]]</f>
        <v>99.923136049192934</v>
      </c>
      <c r="BM430" s="4">
        <f xml:space="preserve"> _2025teamgamelogs[[#This Row],[POSSESIONS]] / (_2025teamgamelogs[[#This Row],[MIN]]/48)</f>
        <v>104.08</v>
      </c>
      <c r="BN430" s="3">
        <f>_2025teamgamelogs[[#This Row],[PTS]] / (2 * (_2025teamgamelogs[[#This Row],[FGA]] + 0.44 * _2025teamgamelogs[[#This Row],[FTA]]))</f>
        <v>0.50446255335661627</v>
      </c>
      <c r="BO430" s="4">
        <f>VLOOKUP(_2025teamgamelogs[[#This Row],[MONTH]], LEAGUE_AVERAGES!$A$2:$B$8, 2, FALSE)</f>
        <v>110.69176807777912</v>
      </c>
      <c r="BP430" s="5">
        <f>VLOOKUP(_2025teamgamelogs[[#This Row],[TEAM_NAME]], LEAGUE_AVERAGES!$A$14:$C$43, 2, FALSE)</f>
        <v>0.38229268292682927</v>
      </c>
      <c r="BQ430" s="5">
        <f>VLOOKUP(_2025teamgamelogs[[#This Row],[TEAM_NAME]], LEAGUE_AVERAGES!$A$14:$C$43, 3, FALSE)</f>
        <v>0.36500000000000005</v>
      </c>
      <c r="BR430" s="5">
        <f>VLOOKUP(_2025teamgamelogs[[#This Row],[TEAM_NAME]], LEAGUE_AVERAGES!$F$14:$H$43, 2, FALSE)</f>
        <v>0.48607317073170736</v>
      </c>
      <c r="BS430" s="5">
        <f>VLOOKUP(_2025teamgamelogs[[#This Row],[TEAM_NAME]], LEAGUE_AVERAGES!$F$14:$H$43, 3, FALSE)</f>
        <v>0.4780731707317073</v>
      </c>
      <c r="BT430" s="5">
        <f>VLOOKUP(_2025teamgamelogs[[#This Row],[TEAM_NAME]], LEAGUE_AVERAGES!$K$14:$M$43, 2, FALSE)</f>
        <v>0.59971838422440138</v>
      </c>
      <c r="BU430" s="5">
        <f>VLOOKUP(_2025teamgamelogs[[#This Row],[TEAM_NAME]], LEAGUE_AVERAGES!$K$14:$M$43, 3, FALSE)</f>
        <v>0.58679992881439635</v>
      </c>
    </row>
    <row r="431" spans="1:73" x14ac:dyDescent="0.2">
      <c r="A431" t="s">
        <v>59</v>
      </c>
      <c r="B431">
        <v>1610612747</v>
      </c>
      <c r="C431" t="s">
        <v>60</v>
      </c>
      <c r="D431" t="s">
        <v>61</v>
      </c>
      <c r="E431">
        <v>22400026</v>
      </c>
      <c r="F431" s="1">
        <v>45615</v>
      </c>
      <c r="G431" t="s">
        <v>526</v>
      </c>
      <c r="H431" t="s">
        <v>63</v>
      </c>
      <c r="I431">
        <v>48</v>
      </c>
      <c r="J431">
        <v>42</v>
      </c>
      <c r="K431">
        <v>76</v>
      </c>
      <c r="L431">
        <v>0.55300000000000005</v>
      </c>
      <c r="M431">
        <v>14</v>
      </c>
      <c r="N431">
        <v>31</v>
      </c>
      <c r="O431">
        <v>0.45200000000000001</v>
      </c>
      <c r="P431">
        <v>26</v>
      </c>
      <c r="Q431">
        <v>36</v>
      </c>
      <c r="R431">
        <v>0.72199999999999998</v>
      </c>
      <c r="S431">
        <v>6</v>
      </c>
      <c r="T431">
        <v>28</v>
      </c>
      <c r="U431">
        <v>34</v>
      </c>
      <c r="V431">
        <v>30</v>
      </c>
      <c r="W431">
        <v>14</v>
      </c>
      <c r="X431">
        <v>9</v>
      </c>
      <c r="Y431">
        <v>5</v>
      </c>
      <c r="Z431">
        <v>0</v>
      </c>
      <c r="AA431">
        <v>16</v>
      </c>
      <c r="AB431">
        <v>24</v>
      </c>
      <c r="AC431">
        <v>124</v>
      </c>
      <c r="AD431">
        <v>6</v>
      </c>
      <c r="AE431">
        <v>1</v>
      </c>
      <c r="AF431">
        <v>1</v>
      </c>
      <c r="AG431">
        <v>1</v>
      </c>
      <c r="AH431">
        <v>1</v>
      </c>
      <c r="AI431">
        <v>121</v>
      </c>
      <c r="AJ431">
        <v>1068</v>
      </c>
      <c r="AK431">
        <v>2372</v>
      </c>
      <c r="AL431">
        <v>146</v>
      </c>
      <c r="AM431">
        <v>934</v>
      </c>
      <c r="AN431">
        <v>1971</v>
      </c>
      <c r="AO431">
        <v>321</v>
      </c>
      <c r="AP431">
        <v>133</v>
      </c>
      <c r="AQ431">
        <v>62</v>
      </c>
      <c r="AR431">
        <v>1787</v>
      </c>
      <c r="AS431">
        <v>2189</v>
      </c>
      <c r="AT431">
        <v>1951</v>
      </c>
      <c r="AU431">
        <v>2282</v>
      </c>
      <c r="AV431">
        <v>541</v>
      </c>
      <c r="AW431">
        <v>1092</v>
      </c>
      <c r="AX431">
        <v>797</v>
      </c>
      <c r="AY431">
        <v>889</v>
      </c>
      <c r="AZ431">
        <v>1</v>
      </c>
      <c r="BA431">
        <v>570</v>
      </c>
      <c r="BB431">
        <v>215</v>
      </c>
      <c r="BC431">
        <v>497</v>
      </c>
      <c r="BD431">
        <v>854</v>
      </c>
      <c r="BE431">
        <v>1</v>
      </c>
      <c r="BF431" t="s">
        <v>64</v>
      </c>
      <c r="BG431" t="s">
        <v>65</v>
      </c>
      <c r="BH431" t="s">
        <v>260</v>
      </c>
      <c r="BI431" s="4">
        <f xml:space="preserve"> _2025teamgamelogs[[#This Row],[FGA]] + (0.44 * _2025teamgamelogs[[#This Row],[FTA]]) + _2025teamgamelogs[[#This Row],[TOV]] - _2025teamgamelogs[[#This Row],[OREB]]</f>
        <v>99.84</v>
      </c>
      <c r="BJ431" s="3">
        <f>_2025teamgamelogs[[#This Row],[TOV]]/_2025teamgamelogs[[#This Row],[POSSESIONS]]</f>
        <v>0.14022435897435898</v>
      </c>
      <c r="BK431" s="4">
        <f>_2025teamgamelogs[[#This Row],[PTS]]/_2025teamgamelogs[[#This Row],[POSSESIONS]]</f>
        <v>1.2419871794871795</v>
      </c>
      <c r="BL431" s="4">
        <f xml:space="preserve"> 100 * _2025teamgamelogs[[#This Row],[POINTS_PER_POSSESSION]]</f>
        <v>124.19871794871796</v>
      </c>
      <c r="BM431" s="4">
        <f xml:space="preserve"> _2025teamgamelogs[[#This Row],[POSSESIONS]] / (_2025teamgamelogs[[#This Row],[MIN]]/48)</f>
        <v>99.84</v>
      </c>
      <c r="BN431" s="3">
        <f>_2025teamgamelogs[[#This Row],[PTS]] / (2 * (_2025teamgamelogs[[#This Row],[FGA]] + 0.44 * _2025teamgamelogs[[#This Row],[FTA]]))</f>
        <v>0.67508710801393723</v>
      </c>
      <c r="BO431" s="4">
        <f>VLOOKUP(_2025teamgamelogs[[#This Row],[MONTH]], LEAGUE_AVERAGES!$A$2:$B$8, 2, FALSE)</f>
        <v>110.69176807777912</v>
      </c>
      <c r="BP431" s="5">
        <f>VLOOKUP(_2025teamgamelogs[[#This Row],[TEAM_NAME]], LEAGUE_AVERAGES!$A$14:$C$43, 2, FALSE)</f>
        <v>0.37419512195121946</v>
      </c>
      <c r="BQ431" s="5">
        <f>VLOOKUP(_2025teamgamelogs[[#This Row],[TEAM_NAME]], LEAGUE_AVERAGES!$A$14:$C$43, 3, FALSE)</f>
        <v>0.35536585365853657</v>
      </c>
      <c r="BR431" s="5">
        <f>VLOOKUP(_2025teamgamelogs[[#This Row],[TEAM_NAME]], LEAGUE_AVERAGES!$F$14:$H$43, 2, FALSE)</f>
        <v>0.48560975609756091</v>
      </c>
      <c r="BS431" s="5">
        <f>VLOOKUP(_2025teamgamelogs[[#This Row],[TEAM_NAME]], LEAGUE_AVERAGES!$F$14:$H$43, 3, FALSE)</f>
        <v>0.47373170731707315</v>
      </c>
      <c r="BT431" s="5">
        <f>VLOOKUP(_2025teamgamelogs[[#This Row],[TEAM_NAME]], LEAGUE_AVERAGES!$K$14:$M$43, 2, FALSE)</f>
        <v>0.60200661119778875</v>
      </c>
      <c r="BU431" s="5">
        <f>VLOOKUP(_2025teamgamelogs[[#This Row],[TEAM_NAME]], LEAGUE_AVERAGES!$K$14:$M$43, 3, FALSE)</f>
        <v>0.58416138772693449</v>
      </c>
    </row>
    <row r="432" spans="1:73" x14ac:dyDescent="0.2">
      <c r="A432" t="s">
        <v>59</v>
      </c>
      <c r="B432">
        <v>1610612762</v>
      </c>
      <c r="C432" t="s">
        <v>125</v>
      </c>
      <c r="D432" t="s">
        <v>126</v>
      </c>
      <c r="E432">
        <v>22400026</v>
      </c>
      <c r="F432" s="1">
        <v>45615</v>
      </c>
      <c r="G432" t="s">
        <v>527</v>
      </c>
      <c r="H432" t="s">
        <v>70</v>
      </c>
      <c r="I432">
        <v>48</v>
      </c>
      <c r="J432">
        <v>45</v>
      </c>
      <c r="K432">
        <v>90</v>
      </c>
      <c r="L432">
        <v>0.5</v>
      </c>
      <c r="M432">
        <v>12</v>
      </c>
      <c r="N432">
        <v>36</v>
      </c>
      <c r="O432">
        <v>0.33300000000000002</v>
      </c>
      <c r="P432">
        <v>16</v>
      </c>
      <c r="Q432">
        <v>19</v>
      </c>
      <c r="R432">
        <v>0.84199999999999997</v>
      </c>
      <c r="S432">
        <v>11</v>
      </c>
      <c r="T432">
        <v>31</v>
      </c>
      <c r="U432">
        <v>42</v>
      </c>
      <c r="V432">
        <v>28</v>
      </c>
      <c r="W432">
        <v>16</v>
      </c>
      <c r="X432">
        <v>9</v>
      </c>
      <c r="Y432">
        <v>0</v>
      </c>
      <c r="Z432">
        <v>5</v>
      </c>
      <c r="AA432">
        <v>24</v>
      </c>
      <c r="AB432">
        <v>16</v>
      </c>
      <c r="AC432">
        <v>118</v>
      </c>
      <c r="AD432">
        <v>-6</v>
      </c>
      <c r="AE432">
        <v>1</v>
      </c>
      <c r="AF432">
        <v>1231</v>
      </c>
      <c r="AG432">
        <v>1231</v>
      </c>
      <c r="AH432">
        <v>1231</v>
      </c>
      <c r="AI432">
        <v>121</v>
      </c>
      <c r="AJ432">
        <v>564</v>
      </c>
      <c r="AK432">
        <v>1029</v>
      </c>
      <c r="AL432">
        <v>663</v>
      </c>
      <c r="AM432">
        <v>1413</v>
      </c>
      <c r="AN432">
        <v>1366</v>
      </c>
      <c r="AO432">
        <v>1468</v>
      </c>
      <c r="AP432">
        <v>1228</v>
      </c>
      <c r="AQ432">
        <v>1458</v>
      </c>
      <c r="AR432">
        <v>642</v>
      </c>
      <c r="AS432">
        <v>1051</v>
      </c>
      <c r="AT432">
        <v>1488</v>
      </c>
      <c r="AU432">
        <v>1443</v>
      </c>
      <c r="AV432">
        <v>840</v>
      </c>
      <c r="AW432">
        <v>1583</v>
      </c>
      <c r="AX432">
        <v>797</v>
      </c>
      <c r="AY432">
        <v>2427</v>
      </c>
      <c r="AZ432">
        <v>1188</v>
      </c>
      <c r="BA432">
        <v>2162</v>
      </c>
      <c r="BB432">
        <v>1670</v>
      </c>
      <c r="BC432">
        <v>891</v>
      </c>
      <c r="BD432">
        <v>1540</v>
      </c>
      <c r="BE432">
        <v>1</v>
      </c>
      <c r="BF432" t="s">
        <v>71</v>
      </c>
      <c r="BG432" t="s">
        <v>65</v>
      </c>
      <c r="BH432" t="s">
        <v>260</v>
      </c>
      <c r="BI432" s="4">
        <f xml:space="preserve"> _2025teamgamelogs[[#This Row],[FGA]] + (0.44 * _2025teamgamelogs[[#This Row],[FTA]]) + _2025teamgamelogs[[#This Row],[TOV]] - _2025teamgamelogs[[#This Row],[OREB]]</f>
        <v>103.36</v>
      </c>
      <c r="BJ432" s="3">
        <f>_2025teamgamelogs[[#This Row],[TOV]]/_2025teamgamelogs[[#This Row],[POSSESIONS]]</f>
        <v>0.15479876160990713</v>
      </c>
      <c r="BK432" s="4">
        <f>_2025teamgamelogs[[#This Row],[PTS]]/_2025teamgamelogs[[#This Row],[POSSESIONS]]</f>
        <v>1.1416408668730651</v>
      </c>
      <c r="BL432" s="4">
        <f xml:space="preserve"> 100 * _2025teamgamelogs[[#This Row],[POINTS_PER_POSSESSION]]</f>
        <v>114.16408668730651</v>
      </c>
      <c r="BM432" s="4">
        <f xml:space="preserve"> _2025teamgamelogs[[#This Row],[POSSESIONS]] / (_2025teamgamelogs[[#This Row],[MIN]]/48)</f>
        <v>103.36</v>
      </c>
      <c r="BN432" s="3">
        <f>_2025teamgamelogs[[#This Row],[PTS]] / (2 * (_2025teamgamelogs[[#This Row],[FGA]] + 0.44 * _2025teamgamelogs[[#This Row],[FTA]]))</f>
        <v>0.59983733224888169</v>
      </c>
      <c r="BO432" s="4">
        <f>VLOOKUP(_2025teamgamelogs[[#This Row],[MONTH]], LEAGUE_AVERAGES!$A$2:$B$8, 2, FALSE)</f>
        <v>110.69176807777912</v>
      </c>
      <c r="BP432" s="5">
        <f>VLOOKUP(_2025teamgamelogs[[#This Row],[TEAM_NAME]], LEAGUE_AVERAGES!$A$14:$C$43, 2, FALSE)</f>
        <v>0.36446341463414633</v>
      </c>
      <c r="BQ432" s="5">
        <f>VLOOKUP(_2025teamgamelogs[[#This Row],[TEAM_NAME]], LEAGUE_AVERAGES!$A$14:$C$43, 3, FALSE)</f>
        <v>0.3413170731707319</v>
      </c>
      <c r="BR432" s="5">
        <f>VLOOKUP(_2025teamgamelogs[[#This Row],[TEAM_NAME]], LEAGUE_AVERAGES!$F$14:$H$43, 2, FALSE)</f>
        <v>0.4583902439024391</v>
      </c>
      <c r="BS432" s="5">
        <f>VLOOKUP(_2025teamgamelogs[[#This Row],[TEAM_NAME]], LEAGUE_AVERAGES!$F$14:$H$43, 3, FALSE)</f>
        <v>0.45390243902439031</v>
      </c>
      <c r="BT432" s="5">
        <f>VLOOKUP(_2025teamgamelogs[[#This Row],[TEAM_NAME]], LEAGUE_AVERAGES!$K$14:$M$43, 2, FALSE)</f>
        <v>0.57104853563970659</v>
      </c>
      <c r="BU432" s="5">
        <f>VLOOKUP(_2025teamgamelogs[[#This Row],[TEAM_NAME]], LEAGUE_AVERAGES!$K$14:$M$43, 3, FALSE)</f>
        <v>0.56826296147062372</v>
      </c>
    </row>
    <row r="433" spans="1:73" x14ac:dyDescent="0.2">
      <c r="A433" t="s">
        <v>59</v>
      </c>
      <c r="B433">
        <v>1610612766</v>
      </c>
      <c r="C433" t="s">
        <v>122</v>
      </c>
      <c r="D433" t="s">
        <v>123</v>
      </c>
      <c r="E433">
        <v>22400022</v>
      </c>
      <c r="F433" s="1">
        <v>45615</v>
      </c>
      <c r="G433" t="s">
        <v>528</v>
      </c>
      <c r="H433" t="s">
        <v>70</v>
      </c>
      <c r="I433">
        <v>48</v>
      </c>
      <c r="J433">
        <v>38</v>
      </c>
      <c r="K433">
        <v>82</v>
      </c>
      <c r="L433">
        <v>0.46300000000000002</v>
      </c>
      <c r="M433">
        <v>20</v>
      </c>
      <c r="N433">
        <v>37</v>
      </c>
      <c r="O433">
        <v>0.54100000000000004</v>
      </c>
      <c r="P433">
        <v>19</v>
      </c>
      <c r="Q433">
        <v>22</v>
      </c>
      <c r="R433">
        <v>0.86399999999999999</v>
      </c>
      <c r="S433">
        <v>13</v>
      </c>
      <c r="T433">
        <v>31</v>
      </c>
      <c r="U433">
        <v>44</v>
      </c>
      <c r="V433">
        <v>25</v>
      </c>
      <c r="W433">
        <v>23</v>
      </c>
      <c r="X433">
        <v>6</v>
      </c>
      <c r="Y433">
        <v>8</v>
      </c>
      <c r="Z433">
        <v>8</v>
      </c>
      <c r="AA433">
        <v>20</v>
      </c>
      <c r="AB433">
        <v>19</v>
      </c>
      <c r="AC433">
        <v>115</v>
      </c>
      <c r="AD433">
        <v>-1</v>
      </c>
      <c r="AE433">
        <v>1</v>
      </c>
      <c r="AF433">
        <v>1231</v>
      </c>
      <c r="AG433">
        <v>1231</v>
      </c>
      <c r="AH433">
        <v>1231</v>
      </c>
      <c r="AI433">
        <v>121</v>
      </c>
      <c r="AJ433">
        <v>1796</v>
      </c>
      <c r="AK433">
        <v>2022</v>
      </c>
      <c r="AL433">
        <v>1308</v>
      </c>
      <c r="AM433">
        <v>114</v>
      </c>
      <c r="AN433">
        <v>1227</v>
      </c>
      <c r="AO433">
        <v>38</v>
      </c>
      <c r="AP433">
        <v>756</v>
      </c>
      <c r="AQ433">
        <v>1008</v>
      </c>
      <c r="AR433">
        <v>482</v>
      </c>
      <c r="AS433">
        <v>652</v>
      </c>
      <c r="AT433">
        <v>1488</v>
      </c>
      <c r="AU433">
        <v>1127</v>
      </c>
      <c r="AV433">
        <v>1358</v>
      </c>
      <c r="AW433">
        <v>2394</v>
      </c>
      <c r="AX433">
        <v>1702</v>
      </c>
      <c r="AY433">
        <v>187</v>
      </c>
      <c r="AZ433">
        <v>2116</v>
      </c>
      <c r="BA433">
        <v>1491</v>
      </c>
      <c r="BB433">
        <v>971</v>
      </c>
      <c r="BC433">
        <v>1095</v>
      </c>
      <c r="BD433">
        <v>1231</v>
      </c>
      <c r="BE433">
        <v>1</v>
      </c>
      <c r="BF433" t="s">
        <v>71</v>
      </c>
      <c r="BG433" t="s">
        <v>65</v>
      </c>
      <c r="BH433" t="s">
        <v>260</v>
      </c>
      <c r="BI433" s="4">
        <f xml:space="preserve"> _2025teamgamelogs[[#This Row],[FGA]] + (0.44 * _2025teamgamelogs[[#This Row],[FTA]]) + _2025teamgamelogs[[#This Row],[TOV]] - _2025teamgamelogs[[#This Row],[OREB]]</f>
        <v>101.68</v>
      </c>
      <c r="BJ433" s="3">
        <f>_2025teamgamelogs[[#This Row],[TOV]]/_2025teamgamelogs[[#This Row],[POSSESIONS]]</f>
        <v>0.22619984264358772</v>
      </c>
      <c r="BK433" s="4">
        <f>_2025teamgamelogs[[#This Row],[PTS]]/_2025teamgamelogs[[#This Row],[POSSESIONS]]</f>
        <v>1.1309992132179385</v>
      </c>
      <c r="BL433" s="4">
        <f xml:space="preserve"> 100 * _2025teamgamelogs[[#This Row],[POINTS_PER_POSSESSION]]</f>
        <v>113.09992132179386</v>
      </c>
      <c r="BM433" s="4">
        <f xml:space="preserve"> _2025teamgamelogs[[#This Row],[POSSESIONS]] / (_2025teamgamelogs[[#This Row],[MIN]]/48)</f>
        <v>101.68</v>
      </c>
      <c r="BN433" s="3">
        <f>_2025teamgamelogs[[#This Row],[PTS]] / (2 * (_2025teamgamelogs[[#This Row],[FGA]] + 0.44 * _2025teamgamelogs[[#This Row],[FTA]]))</f>
        <v>0.62718150087260027</v>
      </c>
      <c r="BO433" s="4">
        <f>VLOOKUP(_2025teamgamelogs[[#This Row],[MONTH]], LEAGUE_AVERAGES!$A$2:$B$8, 2, FALSE)</f>
        <v>110.69176807777912</v>
      </c>
      <c r="BP433" s="5">
        <f>VLOOKUP(_2025teamgamelogs[[#This Row],[TEAM_NAME]], LEAGUE_AVERAGES!$A$14:$C$43, 2, FALSE)</f>
        <v>0.33860975609756089</v>
      </c>
      <c r="BQ433" s="5">
        <f>VLOOKUP(_2025teamgamelogs[[#This Row],[TEAM_NAME]], LEAGUE_AVERAGES!$A$14:$C$43, 3, FALSE)</f>
        <v>0.33580487804878045</v>
      </c>
      <c r="BR433" s="5">
        <f>VLOOKUP(_2025teamgamelogs[[#This Row],[TEAM_NAME]], LEAGUE_AVERAGES!$F$14:$H$43, 2, FALSE)</f>
        <v>0.43492682926829268</v>
      </c>
      <c r="BS433" s="5">
        <f>VLOOKUP(_2025teamgamelogs[[#This Row],[TEAM_NAME]], LEAGUE_AVERAGES!$F$14:$H$43, 3, FALSE)</f>
        <v>0.42697560975609755</v>
      </c>
      <c r="BT433" s="5">
        <f>VLOOKUP(_2025teamgamelogs[[#This Row],[TEAM_NAME]], LEAGUE_AVERAGES!$K$14:$M$43, 2, FALSE)</f>
        <v>0.5424635833805308</v>
      </c>
      <c r="BU433" s="5">
        <f>VLOOKUP(_2025teamgamelogs[[#This Row],[TEAM_NAME]], LEAGUE_AVERAGES!$K$14:$M$43, 3, FALSE)</f>
        <v>0.53419164265445196</v>
      </c>
    </row>
    <row r="434" spans="1:73" x14ac:dyDescent="0.2">
      <c r="A434" t="s">
        <v>59</v>
      </c>
      <c r="B434">
        <v>1610612739</v>
      </c>
      <c r="C434" t="s">
        <v>119</v>
      </c>
      <c r="D434" t="s">
        <v>120</v>
      </c>
      <c r="E434">
        <v>22400021</v>
      </c>
      <c r="F434" s="1">
        <v>45615</v>
      </c>
      <c r="G434" t="s">
        <v>529</v>
      </c>
      <c r="H434" t="s">
        <v>70</v>
      </c>
      <c r="I434">
        <v>48</v>
      </c>
      <c r="J434">
        <v>46</v>
      </c>
      <c r="K434">
        <v>93</v>
      </c>
      <c r="L434">
        <v>0.495</v>
      </c>
      <c r="M434">
        <v>10</v>
      </c>
      <c r="N434">
        <v>29</v>
      </c>
      <c r="O434">
        <v>0.34499999999999997</v>
      </c>
      <c r="P434">
        <v>15</v>
      </c>
      <c r="Q434">
        <v>17</v>
      </c>
      <c r="R434">
        <v>0.88200000000000001</v>
      </c>
      <c r="S434">
        <v>12</v>
      </c>
      <c r="T434">
        <v>29</v>
      </c>
      <c r="U434">
        <v>41</v>
      </c>
      <c r="V434">
        <v>30</v>
      </c>
      <c r="W434">
        <v>7</v>
      </c>
      <c r="X434">
        <v>4</v>
      </c>
      <c r="Y434">
        <v>3</v>
      </c>
      <c r="Z434">
        <v>4</v>
      </c>
      <c r="AA434">
        <v>15</v>
      </c>
      <c r="AB434">
        <v>19</v>
      </c>
      <c r="AC434">
        <v>117</v>
      </c>
      <c r="AD434">
        <v>-3</v>
      </c>
      <c r="AE434">
        <v>1</v>
      </c>
      <c r="AF434">
        <v>1231</v>
      </c>
      <c r="AG434">
        <v>1231</v>
      </c>
      <c r="AH434">
        <v>1231</v>
      </c>
      <c r="AI434">
        <v>121</v>
      </c>
      <c r="AJ434">
        <v>437</v>
      </c>
      <c r="AK434">
        <v>664</v>
      </c>
      <c r="AL434">
        <v>757</v>
      </c>
      <c r="AM434">
        <v>1891</v>
      </c>
      <c r="AN434">
        <v>2163</v>
      </c>
      <c r="AO434">
        <v>1357</v>
      </c>
      <c r="AP434">
        <v>1416</v>
      </c>
      <c r="AQ434">
        <v>1778</v>
      </c>
      <c r="AR434">
        <v>362</v>
      </c>
      <c r="AS434">
        <v>848</v>
      </c>
      <c r="AT434">
        <v>1807</v>
      </c>
      <c r="AU434">
        <v>1563</v>
      </c>
      <c r="AV434">
        <v>541</v>
      </c>
      <c r="AW434">
        <v>38</v>
      </c>
      <c r="AX434">
        <v>2190</v>
      </c>
      <c r="AY434">
        <v>1712</v>
      </c>
      <c r="AZ434">
        <v>750</v>
      </c>
      <c r="BA434">
        <v>398</v>
      </c>
      <c r="BB434">
        <v>971</v>
      </c>
      <c r="BC434">
        <v>960</v>
      </c>
      <c r="BD434">
        <v>1356</v>
      </c>
      <c r="BE434">
        <v>1</v>
      </c>
      <c r="BF434" t="s">
        <v>71</v>
      </c>
      <c r="BG434" t="s">
        <v>65</v>
      </c>
      <c r="BH434" t="s">
        <v>260</v>
      </c>
      <c r="BI434" s="4">
        <f xml:space="preserve"> _2025teamgamelogs[[#This Row],[FGA]] + (0.44 * _2025teamgamelogs[[#This Row],[FTA]]) + _2025teamgamelogs[[#This Row],[TOV]] - _2025teamgamelogs[[#This Row],[OREB]]</f>
        <v>95.48</v>
      </c>
      <c r="BJ434" s="3">
        <f>_2025teamgamelogs[[#This Row],[TOV]]/_2025teamgamelogs[[#This Row],[POSSESIONS]]</f>
        <v>7.3313782991202336E-2</v>
      </c>
      <c r="BK434" s="4">
        <f>_2025teamgamelogs[[#This Row],[PTS]]/_2025teamgamelogs[[#This Row],[POSSESIONS]]</f>
        <v>1.2253875157100964</v>
      </c>
      <c r="BL434" s="4">
        <f xml:space="preserve"> 100 * _2025teamgamelogs[[#This Row],[POINTS_PER_POSSESSION]]</f>
        <v>122.53875157100964</v>
      </c>
      <c r="BM434" s="4">
        <f xml:space="preserve"> _2025teamgamelogs[[#This Row],[POSSESIONS]] / (_2025teamgamelogs[[#This Row],[MIN]]/48)</f>
        <v>95.48</v>
      </c>
      <c r="BN434" s="3">
        <f>_2025teamgamelogs[[#This Row],[PTS]] / (2 * (_2025teamgamelogs[[#This Row],[FGA]] + 0.44 * _2025teamgamelogs[[#This Row],[FTA]]))</f>
        <v>0.58220541401273884</v>
      </c>
      <c r="BO434" s="4">
        <f>VLOOKUP(_2025teamgamelogs[[#This Row],[MONTH]], LEAGUE_AVERAGES!$A$2:$B$8, 2, FALSE)</f>
        <v>110.69176807777912</v>
      </c>
      <c r="BP434" s="5">
        <f>VLOOKUP(_2025teamgamelogs[[#This Row],[TEAM_NAME]], LEAGUE_AVERAGES!$A$14:$C$43, 2, FALSE)</f>
        <v>0.38409756097560971</v>
      </c>
      <c r="BQ434" s="5">
        <f>VLOOKUP(_2025teamgamelogs[[#This Row],[TEAM_NAME]], LEAGUE_AVERAGES!$A$14:$C$43, 3, FALSE)</f>
        <v>0.38512195121951209</v>
      </c>
      <c r="BR434" s="5">
        <f>VLOOKUP(_2025teamgamelogs[[#This Row],[TEAM_NAME]], LEAGUE_AVERAGES!$F$14:$H$43, 2, FALSE)</f>
        <v>0.49482926829268303</v>
      </c>
      <c r="BS434" s="5">
        <f>VLOOKUP(_2025teamgamelogs[[#This Row],[TEAM_NAME]], LEAGUE_AVERAGES!$F$14:$H$43, 3, FALSE)</f>
        <v>0.4880731707317072</v>
      </c>
      <c r="BT434" s="5">
        <f>VLOOKUP(_2025teamgamelogs[[#This Row],[TEAM_NAME]], LEAGUE_AVERAGES!$K$14:$M$43, 2, FALSE)</f>
        <v>0.61027349880699666</v>
      </c>
      <c r="BU434" s="5">
        <f>VLOOKUP(_2025teamgamelogs[[#This Row],[TEAM_NAME]], LEAGUE_AVERAGES!$K$14:$M$43, 3, FALSE)</f>
        <v>0.60680781397749251</v>
      </c>
    </row>
    <row r="435" spans="1:73" x14ac:dyDescent="0.2">
      <c r="A435" t="s">
        <v>59</v>
      </c>
      <c r="B435">
        <v>1610612763</v>
      </c>
      <c r="C435" t="s">
        <v>128</v>
      </c>
      <c r="D435" t="s">
        <v>129</v>
      </c>
      <c r="E435">
        <v>22400023</v>
      </c>
      <c r="F435" s="1">
        <v>45615</v>
      </c>
      <c r="G435" t="s">
        <v>496</v>
      </c>
      <c r="H435" t="s">
        <v>70</v>
      </c>
      <c r="I435">
        <v>48</v>
      </c>
      <c r="J435">
        <v>41</v>
      </c>
      <c r="K435">
        <v>103</v>
      </c>
      <c r="L435">
        <v>0.39800000000000002</v>
      </c>
      <c r="M435">
        <v>9</v>
      </c>
      <c r="N435">
        <v>38</v>
      </c>
      <c r="O435">
        <v>0.23699999999999999</v>
      </c>
      <c r="P435">
        <v>19</v>
      </c>
      <c r="Q435">
        <v>31</v>
      </c>
      <c r="R435">
        <v>0.61299999999999999</v>
      </c>
      <c r="S435">
        <v>19</v>
      </c>
      <c r="T435">
        <v>36</v>
      </c>
      <c r="U435">
        <v>55</v>
      </c>
      <c r="V435">
        <v>24</v>
      </c>
      <c r="W435">
        <v>22</v>
      </c>
      <c r="X435">
        <v>9</v>
      </c>
      <c r="Y435">
        <v>10</v>
      </c>
      <c r="Z435">
        <v>6</v>
      </c>
      <c r="AA435">
        <v>24</v>
      </c>
      <c r="AB435">
        <v>29</v>
      </c>
      <c r="AC435">
        <v>110</v>
      </c>
      <c r="AD435">
        <v>-12</v>
      </c>
      <c r="AE435">
        <v>1</v>
      </c>
      <c r="AF435">
        <v>1231</v>
      </c>
      <c r="AG435">
        <v>1231</v>
      </c>
      <c r="AH435">
        <v>1231</v>
      </c>
      <c r="AI435">
        <v>121</v>
      </c>
      <c r="AJ435">
        <v>1234</v>
      </c>
      <c r="AK435">
        <v>77</v>
      </c>
      <c r="AL435">
        <v>2211</v>
      </c>
      <c r="AM435">
        <v>2097</v>
      </c>
      <c r="AN435">
        <v>1078</v>
      </c>
      <c r="AO435">
        <v>2315</v>
      </c>
      <c r="AP435">
        <v>756</v>
      </c>
      <c r="AQ435">
        <v>202</v>
      </c>
      <c r="AR435">
        <v>2324</v>
      </c>
      <c r="AS435">
        <v>61</v>
      </c>
      <c r="AT435">
        <v>640</v>
      </c>
      <c r="AU435">
        <v>135</v>
      </c>
      <c r="AV435">
        <v>1570</v>
      </c>
      <c r="AW435">
        <v>2345</v>
      </c>
      <c r="AX435">
        <v>797</v>
      </c>
      <c r="AY435">
        <v>57</v>
      </c>
      <c r="AZ435">
        <v>1573</v>
      </c>
      <c r="BA435">
        <v>2162</v>
      </c>
      <c r="BB435">
        <v>20</v>
      </c>
      <c r="BC435">
        <v>1479</v>
      </c>
      <c r="BD435">
        <v>1899</v>
      </c>
      <c r="BE435">
        <v>1</v>
      </c>
      <c r="BF435" t="s">
        <v>64</v>
      </c>
      <c r="BG435" t="s">
        <v>65</v>
      </c>
      <c r="BH435" t="s">
        <v>260</v>
      </c>
      <c r="BI435" s="4">
        <f xml:space="preserve"> _2025teamgamelogs[[#This Row],[FGA]] + (0.44 * _2025teamgamelogs[[#This Row],[FTA]]) + _2025teamgamelogs[[#This Row],[TOV]] - _2025teamgamelogs[[#This Row],[OREB]]</f>
        <v>119.63999999999999</v>
      </c>
      <c r="BJ435" s="3">
        <f>_2025teamgamelogs[[#This Row],[TOV]]/_2025teamgamelogs[[#This Row],[POSSESIONS]]</f>
        <v>0.18388498829822802</v>
      </c>
      <c r="BK435" s="4">
        <f>_2025teamgamelogs[[#This Row],[PTS]]/_2025teamgamelogs[[#This Row],[POSSESIONS]]</f>
        <v>0.91942494149114018</v>
      </c>
      <c r="BL435" s="4">
        <f xml:space="preserve"> 100 * _2025teamgamelogs[[#This Row],[POINTS_PER_POSSESSION]]</f>
        <v>91.942494149114012</v>
      </c>
      <c r="BM435" s="4">
        <f xml:space="preserve"> _2025teamgamelogs[[#This Row],[POSSESIONS]] / (_2025teamgamelogs[[#This Row],[MIN]]/48)</f>
        <v>119.63999999999999</v>
      </c>
      <c r="BN435" s="3">
        <f>_2025teamgamelogs[[#This Row],[PTS]] / (2 * (_2025teamgamelogs[[#This Row],[FGA]] + 0.44 * _2025teamgamelogs[[#This Row],[FTA]]))</f>
        <v>0.4715363511659808</v>
      </c>
      <c r="BO435" s="4">
        <f>VLOOKUP(_2025teamgamelogs[[#This Row],[MONTH]], LEAGUE_AVERAGES!$A$2:$B$8, 2, FALSE)</f>
        <v>110.69176807777912</v>
      </c>
      <c r="BP435" s="5">
        <f>VLOOKUP(_2025teamgamelogs[[#This Row],[TEAM_NAME]], LEAGUE_AVERAGES!$A$14:$C$43, 2, FALSE)</f>
        <v>0.36546341463414628</v>
      </c>
      <c r="BQ435" s="5">
        <f>VLOOKUP(_2025teamgamelogs[[#This Row],[TEAM_NAME]], LEAGUE_AVERAGES!$A$14:$C$43, 3, FALSE)</f>
        <v>0.36639024390243902</v>
      </c>
      <c r="BR435" s="5">
        <f>VLOOKUP(_2025teamgamelogs[[#This Row],[TEAM_NAME]], LEAGUE_AVERAGES!$F$14:$H$43, 2, FALSE)</f>
        <v>0.48997560975609772</v>
      </c>
      <c r="BS435" s="5">
        <f>VLOOKUP(_2025teamgamelogs[[#This Row],[TEAM_NAME]], LEAGUE_AVERAGES!$F$14:$H$43, 3, FALSE)</f>
        <v>0.46951219512195119</v>
      </c>
      <c r="BT435" s="5">
        <f>VLOOKUP(_2025teamgamelogs[[#This Row],[TEAM_NAME]], LEAGUE_AVERAGES!$K$14:$M$43, 2, FALSE)</f>
        <v>0.59919613060605748</v>
      </c>
      <c r="BU435" s="5">
        <f>VLOOKUP(_2025teamgamelogs[[#This Row],[TEAM_NAME]], LEAGUE_AVERAGES!$K$14:$M$43, 3, FALSE)</f>
        <v>0.57758119053457602</v>
      </c>
    </row>
    <row r="436" spans="1:73" x14ac:dyDescent="0.2">
      <c r="A436" t="s">
        <v>59</v>
      </c>
      <c r="B436">
        <v>1610612752</v>
      </c>
      <c r="C436" t="s">
        <v>67</v>
      </c>
      <c r="D436" t="s">
        <v>68</v>
      </c>
      <c r="E436">
        <v>22400257</v>
      </c>
      <c r="F436" s="1">
        <v>45616</v>
      </c>
      <c r="G436" t="s">
        <v>530</v>
      </c>
      <c r="H436" t="s">
        <v>63</v>
      </c>
      <c r="I436">
        <v>48</v>
      </c>
      <c r="J436">
        <v>50</v>
      </c>
      <c r="K436">
        <v>86</v>
      </c>
      <c r="L436">
        <v>0.58099999999999996</v>
      </c>
      <c r="M436">
        <v>19</v>
      </c>
      <c r="N436">
        <v>39</v>
      </c>
      <c r="O436">
        <v>0.48699999999999999</v>
      </c>
      <c r="P436">
        <v>19</v>
      </c>
      <c r="Q436">
        <v>21</v>
      </c>
      <c r="R436">
        <v>0.90500000000000003</v>
      </c>
      <c r="S436">
        <v>10</v>
      </c>
      <c r="T436">
        <v>31</v>
      </c>
      <c r="U436">
        <v>41</v>
      </c>
      <c r="V436">
        <v>30</v>
      </c>
      <c r="W436">
        <v>15</v>
      </c>
      <c r="X436">
        <v>10</v>
      </c>
      <c r="Y436">
        <v>0</v>
      </c>
      <c r="Z436">
        <v>2</v>
      </c>
      <c r="AA436">
        <v>15</v>
      </c>
      <c r="AB436">
        <v>16</v>
      </c>
      <c r="AC436">
        <v>138</v>
      </c>
      <c r="AD436">
        <v>16</v>
      </c>
      <c r="AE436">
        <v>1</v>
      </c>
      <c r="AF436">
        <v>1</v>
      </c>
      <c r="AG436">
        <v>1</v>
      </c>
      <c r="AH436">
        <v>1</v>
      </c>
      <c r="AI436">
        <v>121</v>
      </c>
      <c r="AJ436">
        <v>131</v>
      </c>
      <c r="AK436">
        <v>1580</v>
      </c>
      <c r="AL436">
        <v>41</v>
      </c>
      <c r="AM436">
        <v>182</v>
      </c>
      <c r="AN436">
        <v>933</v>
      </c>
      <c r="AO436">
        <v>140</v>
      </c>
      <c r="AP436">
        <v>756</v>
      </c>
      <c r="AQ436">
        <v>1164</v>
      </c>
      <c r="AR436">
        <v>234</v>
      </c>
      <c r="AS436">
        <v>1308</v>
      </c>
      <c r="AT436">
        <v>1488</v>
      </c>
      <c r="AU436">
        <v>1563</v>
      </c>
      <c r="AV436">
        <v>541</v>
      </c>
      <c r="AW436">
        <v>1341</v>
      </c>
      <c r="AX436">
        <v>539</v>
      </c>
      <c r="AY436">
        <v>2427</v>
      </c>
      <c r="AZ436">
        <v>158</v>
      </c>
      <c r="BA436">
        <v>398</v>
      </c>
      <c r="BB436">
        <v>1670</v>
      </c>
      <c r="BC436">
        <v>77</v>
      </c>
      <c r="BD436">
        <v>338</v>
      </c>
      <c r="BE436">
        <v>1</v>
      </c>
      <c r="BF436" t="s">
        <v>71</v>
      </c>
      <c r="BG436" t="s">
        <v>65</v>
      </c>
      <c r="BH436" t="s">
        <v>260</v>
      </c>
      <c r="BI436" s="4">
        <f xml:space="preserve"> _2025teamgamelogs[[#This Row],[FGA]] + (0.44 * _2025teamgamelogs[[#This Row],[FTA]]) + _2025teamgamelogs[[#This Row],[TOV]] - _2025teamgamelogs[[#This Row],[OREB]]</f>
        <v>100.24</v>
      </c>
      <c r="BJ436" s="3">
        <f>_2025teamgamelogs[[#This Row],[TOV]]/_2025teamgamelogs[[#This Row],[POSSESIONS]]</f>
        <v>0.14964086193136472</v>
      </c>
      <c r="BK436" s="4">
        <f>_2025teamgamelogs[[#This Row],[PTS]]/_2025teamgamelogs[[#This Row],[POSSESIONS]]</f>
        <v>1.3766959297685555</v>
      </c>
      <c r="BL436" s="4">
        <f xml:space="preserve"> 100 * _2025teamgamelogs[[#This Row],[POINTS_PER_POSSESSION]]</f>
        <v>137.66959297685554</v>
      </c>
      <c r="BM436" s="4">
        <f xml:space="preserve"> _2025teamgamelogs[[#This Row],[POSSESIONS]] / (_2025teamgamelogs[[#This Row],[MIN]]/48)</f>
        <v>100.24</v>
      </c>
      <c r="BN436" s="3">
        <f>_2025teamgamelogs[[#This Row],[PTS]] / (2 * (_2025teamgamelogs[[#This Row],[FGA]] + 0.44 * _2025teamgamelogs[[#This Row],[FTA]]))</f>
        <v>0.72448551028979424</v>
      </c>
      <c r="BO436" s="4">
        <f>VLOOKUP(_2025teamgamelogs[[#This Row],[MONTH]], LEAGUE_AVERAGES!$A$2:$B$8, 2, FALSE)</f>
        <v>110.69176807777912</v>
      </c>
      <c r="BP436" s="5">
        <f>VLOOKUP(_2025teamgamelogs[[#This Row],[TEAM_NAME]], LEAGUE_AVERAGES!$A$14:$C$43, 2, FALSE)</f>
        <v>0.370219512195122</v>
      </c>
      <c r="BQ436" s="5">
        <f>VLOOKUP(_2025teamgamelogs[[#This Row],[TEAM_NAME]], LEAGUE_AVERAGES!$A$14:$C$43, 3, FALSE)</f>
        <v>0.36224390243902438</v>
      </c>
      <c r="BR436" s="5">
        <f>VLOOKUP(_2025teamgamelogs[[#This Row],[TEAM_NAME]], LEAGUE_AVERAGES!$F$14:$H$43, 2, FALSE)</f>
        <v>0.49358536585365859</v>
      </c>
      <c r="BS436" s="5">
        <f>VLOOKUP(_2025teamgamelogs[[#This Row],[TEAM_NAME]], LEAGUE_AVERAGES!$F$14:$H$43, 3, FALSE)</f>
        <v>0.47975609756097559</v>
      </c>
      <c r="BT436" s="5">
        <f>VLOOKUP(_2025teamgamelogs[[#This Row],[TEAM_NAME]], LEAGUE_AVERAGES!$K$14:$M$43, 2, FALSE)</f>
        <v>0.59525043511857889</v>
      </c>
      <c r="BU436" s="5">
        <f>VLOOKUP(_2025teamgamelogs[[#This Row],[TEAM_NAME]], LEAGUE_AVERAGES!$K$14:$M$43, 3, FALSE)</f>
        <v>0.58413739951743537</v>
      </c>
    </row>
    <row r="437" spans="1:73" x14ac:dyDescent="0.2">
      <c r="A437" t="s">
        <v>59</v>
      </c>
      <c r="B437">
        <v>1610612755</v>
      </c>
      <c r="C437" t="s">
        <v>134</v>
      </c>
      <c r="D437" t="s">
        <v>135</v>
      </c>
      <c r="E437">
        <v>22400255</v>
      </c>
      <c r="F437" s="1">
        <v>45616</v>
      </c>
      <c r="G437" t="s">
        <v>531</v>
      </c>
      <c r="H437" t="s">
        <v>70</v>
      </c>
      <c r="I437">
        <v>48</v>
      </c>
      <c r="J437">
        <v>39</v>
      </c>
      <c r="K437">
        <v>87</v>
      </c>
      <c r="L437">
        <v>0.44800000000000001</v>
      </c>
      <c r="M437">
        <v>11</v>
      </c>
      <c r="N437">
        <v>33</v>
      </c>
      <c r="O437">
        <v>0.33300000000000002</v>
      </c>
      <c r="P437">
        <v>22</v>
      </c>
      <c r="Q437">
        <v>24</v>
      </c>
      <c r="R437">
        <v>0.91700000000000004</v>
      </c>
      <c r="S437">
        <v>14</v>
      </c>
      <c r="T437">
        <v>27</v>
      </c>
      <c r="U437">
        <v>41</v>
      </c>
      <c r="V437">
        <v>21</v>
      </c>
      <c r="W437">
        <v>14</v>
      </c>
      <c r="X437">
        <v>12</v>
      </c>
      <c r="Y437">
        <v>6</v>
      </c>
      <c r="Z437">
        <v>6</v>
      </c>
      <c r="AA437">
        <v>19</v>
      </c>
      <c r="AB437">
        <v>17</v>
      </c>
      <c r="AC437">
        <v>111</v>
      </c>
      <c r="AD437">
        <v>-6</v>
      </c>
      <c r="AE437">
        <v>1</v>
      </c>
      <c r="AF437">
        <v>1231</v>
      </c>
      <c r="AG437">
        <v>1231</v>
      </c>
      <c r="AH437">
        <v>1231</v>
      </c>
      <c r="AI437">
        <v>121</v>
      </c>
      <c r="AJ437">
        <v>1609</v>
      </c>
      <c r="AK437">
        <v>1449</v>
      </c>
      <c r="AL437">
        <v>1564</v>
      </c>
      <c r="AM437">
        <v>1661</v>
      </c>
      <c r="AN437">
        <v>1749</v>
      </c>
      <c r="AO437">
        <v>1468</v>
      </c>
      <c r="AP437">
        <v>406</v>
      </c>
      <c r="AQ437">
        <v>791</v>
      </c>
      <c r="AR437">
        <v>182</v>
      </c>
      <c r="AS437">
        <v>466</v>
      </c>
      <c r="AT437">
        <v>2068</v>
      </c>
      <c r="AU437">
        <v>1563</v>
      </c>
      <c r="AV437">
        <v>2031</v>
      </c>
      <c r="AW437">
        <v>1092</v>
      </c>
      <c r="AX437">
        <v>217</v>
      </c>
      <c r="AY437">
        <v>560</v>
      </c>
      <c r="AZ437">
        <v>1573</v>
      </c>
      <c r="BA437">
        <v>1258</v>
      </c>
      <c r="BB437">
        <v>1444</v>
      </c>
      <c r="BC437">
        <v>1402</v>
      </c>
      <c r="BD437">
        <v>1540</v>
      </c>
      <c r="BE437">
        <v>1</v>
      </c>
      <c r="BF437" t="s">
        <v>71</v>
      </c>
      <c r="BG437" t="s">
        <v>65</v>
      </c>
      <c r="BH437" t="s">
        <v>260</v>
      </c>
      <c r="BI437" s="4">
        <f xml:space="preserve"> _2025teamgamelogs[[#This Row],[FGA]] + (0.44 * _2025teamgamelogs[[#This Row],[FTA]]) + _2025teamgamelogs[[#This Row],[TOV]] - _2025teamgamelogs[[#This Row],[OREB]]</f>
        <v>97.56</v>
      </c>
      <c r="BJ437" s="3">
        <f>_2025teamgamelogs[[#This Row],[TOV]]/_2025teamgamelogs[[#This Row],[POSSESIONS]]</f>
        <v>0.14350143501435014</v>
      </c>
      <c r="BK437" s="4">
        <f>_2025teamgamelogs[[#This Row],[PTS]]/_2025teamgamelogs[[#This Row],[POSSESIONS]]</f>
        <v>1.137761377613776</v>
      </c>
      <c r="BL437" s="4">
        <f xml:space="preserve"> 100 * _2025teamgamelogs[[#This Row],[POINTS_PER_POSSESSION]]</f>
        <v>113.77613776137761</v>
      </c>
      <c r="BM437" s="4">
        <f xml:space="preserve"> _2025teamgamelogs[[#This Row],[POSSESIONS]] / (_2025teamgamelogs[[#This Row],[MIN]]/48)</f>
        <v>97.56</v>
      </c>
      <c r="BN437" s="3">
        <f>_2025teamgamelogs[[#This Row],[PTS]] / (2 * (_2025teamgamelogs[[#This Row],[FGA]] + 0.44 * _2025teamgamelogs[[#This Row],[FTA]]))</f>
        <v>0.56888068880688802</v>
      </c>
      <c r="BO437" s="4">
        <f>VLOOKUP(_2025teamgamelogs[[#This Row],[MONTH]], LEAGUE_AVERAGES!$A$2:$B$8, 2, FALSE)</f>
        <v>110.69176807777912</v>
      </c>
      <c r="BP437" s="5">
        <f>VLOOKUP(_2025teamgamelogs[[#This Row],[TEAM_NAME]], LEAGUE_AVERAGES!$A$14:$C$43, 2, FALSE)</f>
        <v>0.34129268292682929</v>
      </c>
      <c r="BQ437" s="5">
        <f>VLOOKUP(_2025teamgamelogs[[#This Row],[TEAM_NAME]], LEAGUE_AVERAGES!$A$14:$C$43, 3, FALSE)</f>
        <v>0.34026829268292691</v>
      </c>
      <c r="BR437" s="5">
        <f>VLOOKUP(_2025teamgamelogs[[#This Row],[TEAM_NAME]], LEAGUE_AVERAGES!$F$14:$H$43, 2, FALSE)</f>
        <v>0.45178048780487812</v>
      </c>
      <c r="BS437" s="5">
        <f>VLOOKUP(_2025teamgamelogs[[#This Row],[TEAM_NAME]], LEAGUE_AVERAGES!$F$14:$H$43, 3, FALSE)</f>
        <v>0.45797560975609758</v>
      </c>
      <c r="BT437" s="5">
        <f>VLOOKUP(_2025teamgamelogs[[#This Row],[TEAM_NAME]], LEAGUE_AVERAGES!$K$14:$M$43, 2, FALSE)</f>
        <v>0.55774018976963147</v>
      </c>
      <c r="BU437" s="5">
        <f>VLOOKUP(_2025teamgamelogs[[#This Row],[TEAM_NAME]], LEAGUE_AVERAGES!$K$14:$M$43, 3, FALSE)</f>
        <v>0.57066794818423772</v>
      </c>
    </row>
    <row r="438" spans="1:73" x14ac:dyDescent="0.2">
      <c r="A438" t="s">
        <v>59</v>
      </c>
      <c r="B438">
        <v>1610612746</v>
      </c>
      <c r="C438" t="s">
        <v>131</v>
      </c>
      <c r="D438" t="s">
        <v>132</v>
      </c>
      <c r="E438">
        <v>22400259</v>
      </c>
      <c r="F438" s="1">
        <v>45616</v>
      </c>
      <c r="G438" t="s">
        <v>532</v>
      </c>
      <c r="H438" t="s">
        <v>63</v>
      </c>
      <c r="I438">
        <v>48</v>
      </c>
      <c r="J438">
        <v>38</v>
      </c>
      <c r="K438">
        <v>77</v>
      </c>
      <c r="L438">
        <v>0.49399999999999999</v>
      </c>
      <c r="M438">
        <v>11</v>
      </c>
      <c r="N438">
        <v>22</v>
      </c>
      <c r="O438">
        <v>0.5</v>
      </c>
      <c r="P438">
        <v>17</v>
      </c>
      <c r="Q438">
        <v>21</v>
      </c>
      <c r="R438">
        <v>0.81</v>
      </c>
      <c r="S438">
        <v>15</v>
      </c>
      <c r="T438">
        <v>34</v>
      </c>
      <c r="U438">
        <v>49</v>
      </c>
      <c r="V438">
        <v>22</v>
      </c>
      <c r="W438">
        <v>25</v>
      </c>
      <c r="X438">
        <v>10</v>
      </c>
      <c r="Y438">
        <v>1</v>
      </c>
      <c r="Z438">
        <v>7</v>
      </c>
      <c r="AA438">
        <v>22</v>
      </c>
      <c r="AB438">
        <v>17</v>
      </c>
      <c r="AC438">
        <v>104</v>
      </c>
      <c r="AD438">
        <v>11</v>
      </c>
      <c r="AE438">
        <v>1</v>
      </c>
      <c r="AF438">
        <v>1</v>
      </c>
      <c r="AG438">
        <v>1</v>
      </c>
      <c r="AH438">
        <v>1</v>
      </c>
      <c r="AI438">
        <v>121</v>
      </c>
      <c r="AJ438">
        <v>1796</v>
      </c>
      <c r="AK438">
        <v>2335</v>
      </c>
      <c r="AL438">
        <v>807</v>
      </c>
      <c r="AM438">
        <v>1661</v>
      </c>
      <c r="AN438">
        <v>2436</v>
      </c>
      <c r="AO438">
        <v>94</v>
      </c>
      <c r="AP438">
        <v>1052</v>
      </c>
      <c r="AQ438">
        <v>1164</v>
      </c>
      <c r="AR438">
        <v>957</v>
      </c>
      <c r="AS438">
        <v>332</v>
      </c>
      <c r="AT438">
        <v>926</v>
      </c>
      <c r="AU438">
        <v>505</v>
      </c>
      <c r="AV438">
        <v>1909</v>
      </c>
      <c r="AW438">
        <v>2435</v>
      </c>
      <c r="AX438">
        <v>539</v>
      </c>
      <c r="AY438">
        <v>2304</v>
      </c>
      <c r="AZ438">
        <v>1902</v>
      </c>
      <c r="BA438">
        <v>1887</v>
      </c>
      <c r="BB438">
        <v>1444</v>
      </c>
      <c r="BC438">
        <v>1870</v>
      </c>
      <c r="BD438">
        <v>563</v>
      </c>
      <c r="BE438">
        <v>1</v>
      </c>
      <c r="BF438" t="s">
        <v>64</v>
      </c>
      <c r="BG438" t="s">
        <v>65</v>
      </c>
      <c r="BH438" t="s">
        <v>260</v>
      </c>
      <c r="BI438" s="4">
        <f xml:space="preserve"> _2025teamgamelogs[[#This Row],[FGA]] + (0.44 * _2025teamgamelogs[[#This Row],[FTA]]) + _2025teamgamelogs[[#This Row],[TOV]] - _2025teamgamelogs[[#This Row],[OREB]]</f>
        <v>96.24</v>
      </c>
      <c r="BJ438" s="3">
        <f>_2025teamgamelogs[[#This Row],[TOV]]/_2025teamgamelogs[[#This Row],[POSSESIONS]]</f>
        <v>0.25976724854530342</v>
      </c>
      <c r="BK438" s="4">
        <f>_2025teamgamelogs[[#This Row],[PTS]]/_2025teamgamelogs[[#This Row],[POSSESIONS]]</f>
        <v>1.0806317539484622</v>
      </c>
      <c r="BL438" s="4">
        <f xml:space="preserve"> 100 * _2025teamgamelogs[[#This Row],[POINTS_PER_POSSESSION]]</f>
        <v>108.06317539484623</v>
      </c>
      <c r="BM438" s="4">
        <f xml:space="preserve"> _2025teamgamelogs[[#This Row],[POSSESIONS]] / (_2025teamgamelogs[[#This Row],[MIN]]/48)</f>
        <v>96.24</v>
      </c>
      <c r="BN438" s="3">
        <f>_2025teamgamelogs[[#This Row],[PTS]] / (2 * (_2025teamgamelogs[[#This Row],[FGA]] + 0.44 * _2025teamgamelogs[[#This Row],[FTA]]))</f>
        <v>0.60296846011131733</v>
      </c>
      <c r="BO438" s="4">
        <f>VLOOKUP(_2025teamgamelogs[[#This Row],[MONTH]], LEAGUE_AVERAGES!$A$2:$B$8, 2, FALSE)</f>
        <v>110.69176807777912</v>
      </c>
      <c r="BP438" s="5">
        <f>VLOOKUP(_2025teamgamelogs[[#This Row],[TEAM_NAME]], LEAGUE_AVERAGES!$A$14:$C$43, 2, FALSE)</f>
        <v>0.38978048780487806</v>
      </c>
      <c r="BQ438" s="5">
        <f>VLOOKUP(_2025teamgamelogs[[#This Row],[TEAM_NAME]], LEAGUE_AVERAGES!$A$14:$C$43, 3, FALSE)</f>
        <v>0.36475609756097566</v>
      </c>
      <c r="BR438" s="5">
        <f>VLOOKUP(_2025teamgamelogs[[#This Row],[TEAM_NAME]], LEAGUE_AVERAGES!$F$14:$H$43, 2, FALSE)</f>
        <v>0.49036585365853652</v>
      </c>
      <c r="BS438" s="5">
        <f>VLOOKUP(_2025teamgamelogs[[#This Row],[TEAM_NAME]], LEAGUE_AVERAGES!$F$14:$H$43, 3, FALSE)</f>
        <v>0.47582926829268285</v>
      </c>
      <c r="BT438" s="5">
        <f>VLOOKUP(_2025teamgamelogs[[#This Row],[TEAM_NAME]], LEAGUE_AVERAGES!$K$14:$M$43, 2, FALSE)</f>
        <v>0.59895938905835644</v>
      </c>
      <c r="BU438" s="5">
        <f>VLOOKUP(_2025teamgamelogs[[#This Row],[TEAM_NAME]], LEAGUE_AVERAGES!$K$14:$M$43, 3, FALSE)</f>
        <v>0.58126724036545818</v>
      </c>
    </row>
    <row r="439" spans="1:73" x14ac:dyDescent="0.2">
      <c r="A439" t="s">
        <v>59</v>
      </c>
      <c r="B439">
        <v>1610612754</v>
      </c>
      <c r="C439" t="s">
        <v>110</v>
      </c>
      <c r="D439" t="s">
        <v>111</v>
      </c>
      <c r="E439">
        <v>22400254</v>
      </c>
      <c r="F439" s="1">
        <v>45616</v>
      </c>
      <c r="G439" t="s">
        <v>533</v>
      </c>
      <c r="H439" t="s">
        <v>70</v>
      </c>
      <c r="I439">
        <v>48</v>
      </c>
      <c r="J439">
        <v>44</v>
      </c>
      <c r="K439">
        <v>83</v>
      </c>
      <c r="L439">
        <v>0.53</v>
      </c>
      <c r="M439">
        <v>5</v>
      </c>
      <c r="N439">
        <v>22</v>
      </c>
      <c r="O439">
        <v>0.22700000000000001</v>
      </c>
      <c r="P439">
        <v>20</v>
      </c>
      <c r="Q439">
        <v>25</v>
      </c>
      <c r="R439">
        <v>0.8</v>
      </c>
      <c r="S439">
        <v>3</v>
      </c>
      <c r="T439">
        <v>33</v>
      </c>
      <c r="U439">
        <v>36</v>
      </c>
      <c r="V439">
        <v>19</v>
      </c>
      <c r="W439">
        <v>23</v>
      </c>
      <c r="X439">
        <v>7</v>
      </c>
      <c r="Y439">
        <v>9</v>
      </c>
      <c r="Z439">
        <v>2</v>
      </c>
      <c r="AA439">
        <v>24</v>
      </c>
      <c r="AB439">
        <v>21</v>
      </c>
      <c r="AC439">
        <v>113</v>
      </c>
      <c r="AD439">
        <v>-17</v>
      </c>
      <c r="AE439">
        <v>1</v>
      </c>
      <c r="AF439">
        <v>1231</v>
      </c>
      <c r="AG439">
        <v>1231</v>
      </c>
      <c r="AH439">
        <v>1231</v>
      </c>
      <c r="AI439">
        <v>121</v>
      </c>
      <c r="AJ439">
        <v>703</v>
      </c>
      <c r="AK439">
        <v>1922</v>
      </c>
      <c r="AL439">
        <v>311</v>
      </c>
      <c r="AM439">
        <v>2427</v>
      </c>
      <c r="AN439">
        <v>2436</v>
      </c>
      <c r="AO439">
        <v>2351</v>
      </c>
      <c r="AP439">
        <v>623</v>
      </c>
      <c r="AQ439">
        <v>666</v>
      </c>
      <c r="AR439">
        <v>1029</v>
      </c>
      <c r="AS439">
        <v>2426</v>
      </c>
      <c r="AT439">
        <v>1131</v>
      </c>
      <c r="AU439">
        <v>2164</v>
      </c>
      <c r="AV439">
        <v>2257</v>
      </c>
      <c r="AW439">
        <v>2394</v>
      </c>
      <c r="AX439">
        <v>1360</v>
      </c>
      <c r="AY439">
        <v>109</v>
      </c>
      <c r="AZ439">
        <v>158</v>
      </c>
      <c r="BA439">
        <v>2162</v>
      </c>
      <c r="BB439">
        <v>575</v>
      </c>
      <c r="BC439">
        <v>1250</v>
      </c>
      <c r="BD439">
        <v>2124</v>
      </c>
      <c r="BE439">
        <v>1</v>
      </c>
      <c r="BF439" t="s">
        <v>71</v>
      </c>
      <c r="BG439" t="s">
        <v>65</v>
      </c>
      <c r="BH439" t="s">
        <v>260</v>
      </c>
      <c r="BI439" s="4">
        <f xml:space="preserve"> _2025teamgamelogs[[#This Row],[FGA]] + (0.44 * _2025teamgamelogs[[#This Row],[FTA]]) + _2025teamgamelogs[[#This Row],[TOV]] - _2025teamgamelogs[[#This Row],[OREB]]</f>
        <v>114</v>
      </c>
      <c r="BJ439" s="3">
        <f>_2025teamgamelogs[[#This Row],[TOV]]/_2025teamgamelogs[[#This Row],[POSSESIONS]]</f>
        <v>0.20175438596491227</v>
      </c>
      <c r="BK439" s="4">
        <f>_2025teamgamelogs[[#This Row],[PTS]]/_2025teamgamelogs[[#This Row],[POSSESIONS]]</f>
        <v>0.99122807017543857</v>
      </c>
      <c r="BL439" s="4">
        <f xml:space="preserve"> 100 * _2025teamgamelogs[[#This Row],[POINTS_PER_POSSESSION]]</f>
        <v>99.122807017543863</v>
      </c>
      <c r="BM439" s="4">
        <f xml:space="preserve"> _2025teamgamelogs[[#This Row],[POSSESIONS]] / (_2025teamgamelogs[[#This Row],[MIN]]/48)</f>
        <v>114</v>
      </c>
      <c r="BN439" s="3">
        <f>_2025teamgamelogs[[#This Row],[PTS]] / (2 * (_2025teamgamelogs[[#This Row],[FGA]] + 0.44 * _2025teamgamelogs[[#This Row],[FTA]]))</f>
        <v>0.60106382978723405</v>
      </c>
      <c r="BO439" s="4">
        <f>VLOOKUP(_2025teamgamelogs[[#This Row],[MONTH]], LEAGUE_AVERAGES!$A$2:$B$8, 2, FALSE)</f>
        <v>110.69176807777912</v>
      </c>
      <c r="BP439" s="5">
        <f>VLOOKUP(_2025teamgamelogs[[#This Row],[TEAM_NAME]], LEAGUE_AVERAGES!$A$14:$C$43, 2, FALSE)</f>
        <v>0.37909999999999999</v>
      </c>
      <c r="BQ439" s="5">
        <f>VLOOKUP(_2025teamgamelogs[[#This Row],[TEAM_NAME]], LEAGUE_AVERAGES!$A$14:$C$43, 3, FALSE)</f>
        <v>0.35511904761904761</v>
      </c>
      <c r="BR439" s="5">
        <f>VLOOKUP(_2025teamgamelogs[[#This Row],[TEAM_NAME]], LEAGUE_AVERAGES!$F$14:$H$43, 2, FALSE)</f>
        <v>0.49785000000000013</v>
      </c>
      <c r="BS439" s="5">
        <f>VLOOKUP(_2025teamgamelogs[[#This Row],[TEAM_NAME]], LEAGUE_AVERAGES!$F$14:$H$43, 3, FALSE)</f>
        <v>0.47942857142857148</v>
      </c>
      <c r="BT439" s="5">
        <f>VLOOKUP(_2025teamgamelogs[[#This Row],[TEAM_NAME]], LEAGUE_AVERAGES!$K$14:$M$43, 2, FALSE)</f>
        <v>0.60805571751162091</v>
      </c>
      <c r="BU439" s="5">
        <f>VLOOKUP(_2025teamgamelogs[[#This Row],[TEAM_NAME]], LEAGUE_AVERAGES!$K$14:$M$43, 3, FALSE)</f>
        <v>0.58190704341109034</v>
      </c>
    </row>
    <row r="440" spans="1:73" x14ac:dyDescent="0.2">
      <c r="A440" t="s">
        <v>59</v>
      </c>
      <c r="B440">
        <v>1610612757</v>
      </c>
      <c r="C440" t="s">
        <v>116</v>
      </c>
      <c r="D440" t="s">
        <v>117</v>
      </c>
      <c r="E440">
        <v>22400256</v>
      </c>
      <c r="F440" s="1">
        <v>45616</v>
      </c>
      <c r="G440" t="s">
        <v>534</v>
      </c>
      <c r="H440" t="s">
        <v>70</v>
      </c>
      <c r="I440">
        <v>48</v>
      </c>
      <c r="J440">
        <v>32</v>
      </c>
      <c r="K440">
        <v>79</v>
      </c>
      <c r="L440">
        <v>0.40500000000000003</v>
      </c>
      <c r="M440">
        <v>15</v>
      </c>
      <c r="N440">
        <v>38</v>
      </c>
      <c r="O440">
        <v>0.39500000000000002</v>
      </c>
      <c r="P440">
        <v>20</v>
      </c>
      <c r="Q440">
        <v>28</v>
      </c>
      <c r="R440">
        <v>0.71399999999999997</v>
      </c>
      <c r="S440">
        <v>16</v>
      </c>
      <c r="T440">
        <v>33</v>
      </c>
      <c r="U440">
        <v>49</v>
      </c>
      <c r="V440">
        <v>18</v>
      </c>
      <c r="W440">
        <v>24</v>
      </c>
      <c r="X440">
        <v>6</v>
      </c>
      <c r="Y440">
        <v>7</v>
      </c>
      <c r="Z440">
        <v>8</v>
      </c>
      <c r="AA440">
        <v>20</v>
      </c>
      <c r="AB440">
        <v>20</v>
      </c>
      <c r="AC440">
        <v>99</v>
      </c>
      <c r="AD440">
        <v>-10</v>
      </c>
      <c r="AE440">
        <v>1</v>
      </c>
      <c r="AF440">
        <v>1231</v>
      </c>
      <c r="AG440">
        <v>1231</v>
      </c>
      <c r="AH440">
        <v>1231</v>
      </c>
      <c r="AI440">
        <v>121</v>
      </c>
      <c r="AJ440">
        <v>2370</v>
      </c>
      <c r="AK440">
        <v>2245</v>
      </c>
      <c r="AL440">
        <v>2154</v>
      </c>
      <c r="AM440">
        <v>733</v>
      </c>
      <c r="AN440">
        <v>1078</v>
      </c>
      <c r="AO440">
        <v>794</v>
      </c>
      <c r="AP440">
        <v>623</v>
      </c>
      <c r="AQ440">
        <v>377</v>
      </c>
      <c r="AR440">
        <v>1839</v>
      </c>
      <c r="AS440">
        <v>234</v>
      </c>
      <c r="AT440">
        <v>1131</v>
      </c>
      <c r="AU440">
        <v>505</v>
      </c>
      <c r="AV440">
        <v>2327</v>
      </c>
      <c r="AW440">
        <v>2418</v>
      </c>
      <c r="AX440">
        <v>1702</v>
      </c>
      <c r="AY440">
        <v>346</v>
      </c>
      <c r="AZ440">
        <v>2116</v>
      </c>
      <c r="BA440">
        <v>1491</v>
      </c>
      <c r="BB440">
        <v>767</v>
      </c>
      <c r="BC440">
        <v>2137</v>
      </c>
      <c r="BD440">
        <v>1790</v>
      </c>
      <c r="BE440">
        <v>1</v>
      </c>
      <c r="BF440" t="s">
        <v>71</v>
      </c>
      <c r="BG440" t="s">
        <v>65</v>
      </c>
      <c r="BH440" t="s">
        <v>260</v>
      </c>
      <c r="BI440" s="4">
        <f xml:space="preserve"> _2025teamgamelogs[[#This Row],[FGA]] + (0.44 * _2025teamgamelogs[[#This Row],[FTA]]) + _2025teamgamelogs[[#This Row],[TOV]] - _2025teamgamelogs[[#This Row],[OREB]]</f>
        <v>99.32</v>
      </c>
      <c r="BJ440" s="3">
        <f>_2025teamgamelogs[[#This Row],[TOV]]/_2025teamgamelogs[[#This Row],[POSSESIONS]]</f>
        <v>0.24164317358034637</v>
      </c>
      <c r="BK440" s="4">
        <f>_2025teamgamelogs[[#This Row],[PTS]]/_2025teamgamelogs[[#This Row],[POSSESIONS]]</f>
        <v>0.99677809101892878</v>
      </c>
      <c r="BL440" s="4">
        <f xml:space="preserve"> 100 * _2025teamgamelogs[[#This Row],[POINTS_PER_POSSESSION]]</f>
        <v>99.677809101892876</v>
      </c>
      <c r="BM440" s="4">
        <f xml:space="preserve"> _2025teamgamelogs[[#This Row],[POSSESIONS]] / (_2025teamgamelogs[[#This Row],[MIN]]/48)</f>
        <v>99.32</v>
      </c>
      <c r="BN440" s="3">
        <f>_2025teamgamelogs[[#This Row],[PTS]] / (2 * (_2025teamgamelogs[[#This Row],[FGA]] + 0.44 * _2025teamgamelogs[[#This Row],[FTA]]))</f>
        <v>0.54204993429697768</v>
      </c>
      <c r="BO440" s="4">
        <f>VLOOKUP(_2025teamgamelogs[[#This Row],[MONTH]], LEAGUE_AVERAGES!$A$2:$B$8, 2, FALSE)</f>
        <v>110.69176807777912</v>
      </c>
      <c r="BP440" s="5">
        <f>VLOOKUP(_2025teamgamelogs[[#This Row],[TEAM_NAME]], LEAGUE_AVERAGES!$A$14:$C$43, 2, FALSE)</f>
        <v>0.3617317073170731</v>
      </c>
      <c r="BQ440" s="5">
        <f>VLOOKUP(_2025teamgamelogs[[#This Row],[TEAM_NAME]], LEAGUE_AVERAGES!$A$14:$C$43, 3, FALSE)</f>
        <v>0.32368292682926825</v>
      </c>
      <c r="BR440" s="5">
        <f>VLOOKUP(_2025teamgamelogs[[#This Row],[TEAM_NAME]], LEAGUE_AVERAGES!$F$14:$H$43, 2, FALSE)</f>
        <v>0.4560243902439024</v>
      </c>
      <c r="BS440" s="5">
        <f>VLOOKUP(_2025teamgamelogs[[#This Row],[TEAM_NAME]], LEAGUE_AVERAGES!$F$14:$H$43, 3, FALSE)</f>
        <v>0.4473414634146341</v>
      </c>
      <c r="BT440" s="5">
        <f>VLOOKUP(_2025teamgamelogs[[#This Row],[TEAM_NAME]], LEAGUE_AVERAGES!$K$14:$M$43, 2, FALSE)</f>
        <v>0.56794360073860606</v>
      </c>
      <c r="BU440" s="5">
        <f>VLOOKUP(_2025teamgamelogs[[#This Row],[TEAM_NAME]], LEAGUE_AVERAGES!$K$14:$M$43, 3, FALSE)</f>
        <v>0.54561285519601899</v>
      </c>
    </row>
    <row r="441" spans="1:73" x14ac:dyDescent="0.2">
      <c r="A441" t="s">
        <v>59</v>
      </c>
      <c r="B441">
        <v>1610612745</v>
      </c>
      <c r="C441" t="s">
        <v>104</v>
      </c>
      <c r="D441" t="s">
        <v>105</v>
      </c>
      <c r="E441">
        <v>22400254</v>
      </c>
      <c r="F441" s="1">
        <v>45616</v>
      </c>
      <c r="G441" t="s">
        <v>535</v>
      </c>
      <c r="H441" t="s">
        <v>63</v>
      </c>
      <c r="I441">
        <v>48</v>
      </c>
      <c r="J441">
        <v>47</v>
      </c>
      <c r="K441">
        <v>102</v>
      </c>
      <c r="L441">
        <v>0.46100000000000002</v>
      </c>
      <c r="M441">
        <v>12</v>
      </c>
      <c r="N441">
        <v>36</v>
      </c>
      <c r="O441">
        <v>0.33300000000000002</v>
      </c>
      <c r="P441">
        <v>24</v>
      </c>
      <c r="Q441">
        <v>33</v>
      </c>
      <c r="R441">
        <v>0.72699999999999998</v>
      </c>
      <c r="S441">
        <v>13</v>
      </c>
      <c r="T441">
        <v>34</v>
      </c>
      <c r="U441">
        <v>47</v>
      </c>
      <c r="V441">
        <v>25</v>
      </c>
      <c r="W441">
        <v>14</v>
      </c>
      <c r="X441">
        <v>16</v>
      </c>
      <c r="Y441">
        <v>2</v>
      </c>
      <c r="Z441">
        <v>9</v>
      </c>
      <c r="AA441">
        <v>21</v>
      </c>
      <c r="AB441">
        <v>24</v>
      </c>
      <c r="AC441">
        <v>130</v>
      </c>
      <c r="AD441">
        <v>17</v>
      </c>
      <c r="AE441">
        <v>1</v>
      </c>
      <c r="AF441">
        <v>1</v>
      </c>
      <c r="AG441">
        <v>1</v>
      </c>
      <c r="AH441">
        <v>1</v>
      </c>
      <c r="AI441">
        <v>121</v>
      </c>
      <c r="AJ441">
        <v>335</v>
      </c>
      <c r="AK441">
        <v>96</v>
      </c>
      <c r="AL441">
        <v>1357</v>
      </c>
      <c r="AM441">
        <v>1413</v>
      </c>
      <c r="AN441">
        <v>1366</v>
      </c>
      <c r="AO441">
        <v>1468</v>
      </c>
      <c r="AP441">
        <v>238</v>
      </c>
      <c r="AQ441">
        <v>134</v>
      </c>
      <c r="AR441">
        <v>1740</v>
      </c>
      <c r="AS441">
        <v>652</v>
      </c>
      <c r="AT441">
        <v>926</v>
      </c>
      <c r="AU441">
        <v>705</v>
      </c>
      <c r="AV441">
        <v>1358</v>
      </c>
      <c r="AW441">
        <v>1092</v>
      </c>
      <c r="AX441">
        <v>21</v>
      </c>
      <c r="AY441">
        <v>2078</v>
      </c>
      <c r="AZ441">
        <v>2275</v>
      </c>
      <c r="BA441">
        <v>1694</v>
      </c>
      <c r="BB441">
        <v>215</v>
      </c>
      <c r="BC441">
        <v>239</v>
      </c>
      <c r="BD441">
        <v>313</v>
      </c>
      <c r="BE441">
        <v>1</v>
      </c>
      <c r="BF441" t="s">
        <v>64</v>
      </c>
      <c r="BG441" t="s">
        <v>65</v>
      </c>
      <c r="BH441" t="s">
        <v>260</v>
      </c>
      <c r="BI441" s="4">
        <f xml:space="preserve"> _2025teamgamelogs[[#This Row],[FGA]] + (0.44 * _2025teamgamelogs[[#This Row],[FTA]]) + _2025teamgamelogs[[#This Row],[TOV]] - _2025teamgamelogs[[#This Row],[OREB]]</f>
        <v>117.51999999999998</v>
      </c>
      <c r="BJ441" s="3">
        <f>_2025teamgamelogs[[#This Row],[TOV]]/_2025teamgamelogs[[#This Row],[POSSESIONS]]</f>
        <v>0.11912865895166783</v>
      </c>
      <c r="BK441" s="4">
        <f>_2025teamgamelogs[[#This Row],[PTS]]/_2025teamgamelogs[[#This Row],[POSSESIONS]]</f>
        <v>1.1061946902654869</v>
      </c>
      <c r="BL441" s="4">
        <f xml:space="preserve"> 100 * _2025teamgamelogs[[#This Row],[POINTS_PER_POSSESSION]]</f>
        <v>110.61946902654869</v>
      </c>
      <c r="BM441" s="4">
        <f xml:space="preserve"> _2025teamgamelogs[[#This Row],[POSSESIONS]] / (_2025teamgamelogs[[#This Row],[MIN]]/48)</f>
        <v>117.51999999999998</v>
      </c>
      <c r="BN441" s="3">
        <f>_2025teamgamelogs[[#This Row],[PTS]] / (2 * (_2025teamgamelogs[[#This Row],[FGA]] + 0.44 * _2025teamgamelogs[[#This Row],[FTA]]))</f>
        <v>0.55784414692756612</v>
      </c>
      <c r="BO441" s="4">
        <f>VLOOKUP(_2025teamgamelogs[[#This Row],[MONTH]], LEAGUE_AVERAGES!$A$2:$B$8, 2, FALSE)</f>
        <v>110.69176807777912</v>
      </c>
      <c r="BP441" s="5">
        <f>VLOOKUP(_2025teamgamelogs[[#This Row],[TEAM_NAME]], LEAGUE_AVERAGES!$A$14:$C$43, 2, FALSE)</f>
        <v>0.35034146341463424</v>
      </c>
      <c r="BQ441" s="5">
        <f>VLOOKUP(_2025teamgamelogs[[#This Row],[TEAM_NAME]], LEAGUE_AVERAGES!$A$14:$C$43, 3, FALSE)</f>
        <v>0.35473170731707321</v>
      </c>
      <c r="BR441" s="5">
        <f>VLOOKUP(_2025teamgamelogs[[#This Row],[TEAM_NAME]], LEAGUE_AVERAGES!$F$14:$H$43, 2, FALSE)</f>
        <v>0.45260975609756104</v>
      </c>
      <c r="BS441" s="5">
        <f>VLOOKUP(_2025teamgamelogs[[#This Row],[TEAM_NAME]], LEAGUE_AVERAGES!$F$14:$H$43, 3, FALSE)</f>
        <v>0.45763414634146338</v>
      </c>
      <c r="BT441" s="5">
        <f>VLOOKUP(_2025teamgamelogs[[#This Row],[TEAM_NAME]], LEAGUE_AVERAGES!$K$14:$M$43, 2, FALSE)</f>
        <v>0.55103752047014554</v>
      </c>
      <c r="BU441" s="5">
        <f>VLOOKUP(_2025teamgamelogs[[#This Row],[TEAM_NAME]], LEAGUE_AVERAGES!$K$14:$M$43, 3, FALSE)</f>
        <v>0.55544482411316332</v>
      </c>
    </row>
    <row r="442" spans="1:73" x14ac:dyDescent="0.2">
      <c r="A442" t="s">
        <v>59</v>
      </c>
      <c r="B442">
        <v>1610612756</v>
      </c>
      <c r="C442" t="s">
        <v>80</v>
      </c>
      <c r="D442" t="s">
        <v>81</v>
      </c>
      <c r="E442">
        <v>22400257</v>
      </c>
      <c r="F442" s="1">
        <v>45616</v>
      </c>
      <c r="G442" t="s">
        <v>536</v>
      </c>
      <c r="H442" t="s">
        <v>70</v>
      </c>
      <c r="I442">
        <v>48</v>
      </c>
      <c r="J442">
        <v>45</v>
      </c>
      <c r="K442">
        <v>92</v>
      </c>
      <c r="L442">
        <v>0.48899999999999999</v>
      </c>
      <c r="M442">
        <v>19</v>
      </c>
      <c r="N442">
        <v>50</v>
      </c>
      <c r="O442">
        <v>0.38</v>
      </c>
      <c r="P442">
        <v>13</v>
      </c>
      <c r="Q442">
        <v>17</v>
      </c>
      <c r="R442">
        <v>0.76500000000000001</v>
      </c>
      <c r="S442">
        <v>11</v>
      </c>
      <c r="T442">
        <v>23</v>
      </c>
      <c r="U442">
        <v>34</v>
      </c>
      <c r="V442">
        <v>30</v>
      </c>
      <c r="W442">
        <v>14</v>
      </c>
      <c r="X442">
        <v>9</v>
      </c>
      <c r="Y442">
        <v>2</v>
      </c>
      <c r="Z442">
        <v>0</v>
      </c>
      <c r="AA442">
        <v>16</v>
      </c>
      <c r="AB442">
        <v>15</v>
      </c>
      <c r="AC442">
        <v>122</v>
      </c>
      <c r="AD442">
        <v>-16</v>
      </c>
      <c r="AE442">
        <v>1</v>
      </c>
      <c r="AF442">
        <v>1231</v>
      </c>
      <c r="AG442">
        <v>1231</v>
      </c>
      <c r="AH442">
        <v>1231</v>
      </c>
      <c r="AI442">
        <v>121</v>
      </c>
      <c r="AJ442">
        <v>564</v>
      </c>
      <c r="AK442">
        <v>768</v>
      </c>
      <c r="AL442">
        <v>835</v>
      </c>
      <c r="AM442">
        <v>182</v>
      </c>
      <c r="AN442">
        <v>104</v>
      </c>
      <c r="AO442">
        <v>975</v>
      </c>
      <c r="AP442">
        <v>1755</v>
      </c>
      <c r="AQ442">
        <v>1778</v>
      </c>
      <c r="AR442">
        <v>1438</v>
      </c>
      <c r="AS442">
        <v>1051</v>
      </c>
      <c r="AT442">
        <v>2380</v>
      </c>
      <c r="AU442">
        <v>2282</v>
      </c>
      <c r="AV442">
        <v>541</v>
      </c>
      <c r="AW442">
        <v>1092</v>
      </c>
      <c r="AX442">
        <v>797</v>
      </c>
      <c r="AY442">
        <v>2078</v>
      </c>
      <c r="AZ442">
        <v>1</v>
      </c>
      <c r="BA442">
        <v>570</v>
      </c>
      <c r="BB442">
        <v>1892</v>
      </c>
      <c r="BC442">
        <v>609</v>
      </c>
      <c r="BD442">
        <v>2086</v>
      </c>
      <c r="BE442">
        <v>1</v>
      </c>
      <c r="BF442" t="s">
        <v>64</v>
      </c>
      <c r="BG442" t="s">
        <v>65</v>
      </c>
      <c r="BH442" t="s">
        <v>260</v>
      </c>
      <c r="BI442" s="4">
        <f xml:space="preserve"> _2025teamgamelogs[[#This Row],[FGA]] + (0.44 * _2025teamgamelogs[[#This Row],[FTA]]) + _2025teamgamelogs[[#This Row],[TOV]] - _2025teamgamelogs[[#This Row],[OREB]]</f>
        <v>102.48</v>
      </c>
      <c r="BJ442" s="3">
        <f>_2025teamgamelogs[[#This Row],[TOV]]/_2025teamgamelogs[[#This Row],[POSSESIONS]]</f>
        <v>0.13661202185792348</v>
      </c>
      <c r="BK442" s="4">
        <f>_2025teamgamelogs[[#This Row],[PTS]]/_2025teamgamelogs[[#This Row],[POSSESIONS]]</f>
        <v>1.1904761904761905</v>
      </c>
      <c r="BL442" s="4">
        <f xml:space="preserve"> 100 * _2025teamgamelogs[[#This Row],[POINTS_PER_POSSESSION]]</f>
        <v>119.04761904761905</v>
      </c>
      <c r="BM442" s="4">
        <f xml:space="preserve"> _2025teamgamelogs[[#This Row],[POSSESIONS]] / (_2025teamgamelogs[[#This Row],[MIN]]/48)</f>
        <v>102.48</v>
      </c>
      <c r="BN442" s="3">
        <f>_2025teamgamelogs[[#This Row],[PTS]] / (2 * (_2025teamgamelogs[[#This Row],[FGA]] + 0.44 * _2025teamgamelogs[[#This Row],[FTA]]))</f>
        <v>0.61318858061921988</v>
      </c>
      <c r="BO442" s="4">
        <f>VLOOKUP(_2025teamgamelogs[[#This Row],[MONTH]], LEAGUE_AVERAGES!$A$2:$B$8, 2, FALSE)</f>
        <v>110.69176807777912</v>
      </c>
      <c r="BP442" s="5">
        <f>VLOOKUP(_2025teamgamelogs[[#This Row],[TEAM_NAME]], LEAGUE_AVERAGES!$A$14:$C$43, 2, FALSE)</f>
        <v>0.37692682926829268</v>
      </c>
      <c r="BQ442" s="5">
        <f>VLOOKUP(_2025teamgamelogs[[#This Row],[TEAM_NAME]], LEAGUE_AVERAGES!$A$14:$C$43, 3, FALSE)</f>
        <v>0.37741463414634141</v>
      </c>
      <c r="BR442" s="5">
        <f>VLOOKUP(_2025teamgamelogs[[#This Row],[TEAM_NAME]], LEAGUE_AVERAGES!$F$14:$H$43, 2, FALSE)</f>
        <v>0.4768536585365854</v>
      </c>
      <c r="BS442" s="5">
        <f>VLOOKUP(_2025teamgamelogs[[#This Row],[TEAM_NAME]], LEAGUE_AVERAGES!$F$14:$H$43, 3, FALSE)</f>
        <v>0.48056097560975608</v>
      </c>
      <c r="BT442" s="5">
        <f>VLOOKUP(_2025teamgamelogs[[#This Row],[TEAM_NAME]], LEAGUE_AVERAGES!$K$14:$M$43, 2, FALSE)</f>
        <v>0.59622840480117467</v>
      </c>
      <c r="BU442" s="5">
        <f>VLOOKUP(_2025teamgamelogs[[#This Row],[TEAM_NAME]], LEAGUE_AVERAGES!$K$14:$M$43, 3, FALSE)</f>
        <v>0.59682738613401276</v>
      </c>
    </row>
    <row r="443" spans="1:73" x14ac:dyDescent="0.2">
      <c r="A443" t="s">
        <v>59</v>
      </c>
      <c r="B443">
        <v>1610612737</v>
      </c>
      <c r="C443" t="s">
        <v>92</v>
      </c>
      <c r="D443" t="s">
        <v>93</v>
      </c>
      <c r="E443">
        <v>22400258</v>
      </c>
      <c r="F443" s="1">
        <v>45616</v>
      </c>
      <c r="G443" t="s">
        <v>537</v>
      </c>
      <c r="H443" t="s">
        <v>70</v>
      </c>
      <c r="I443">
        <v>48</v>
      </c>
      <c r="J443">
        <v>35</v>
      </c>
      <c r="K443">
        <v>105</v>
      </c>
      <c r="L443">
        <v>0.33300000000000002</v>
      </c>
      <c r="M443">
        <v>12</v>
      </c>
      <c r="N443">
        <v>45</v>
      </c>
      <c r="O443">
        <v>0.26700000000000002</v>
      </c>
      <c r="P443">
        <v>15</v>
      </c>
      <c r="Q443">
        <v>24</v>
      </c>
      <c r="R443">
        <v>0.625</v>
      </c>
      <c r="S443">
        <v>21</v>
      </c>
      <c r="T443">
        <v>44</v>
      </c>
      <c r="U443">
        <v>65</v>
      </c>
      <c r="V443">
        <v>27</v>
      </c>
      <c r="W443">
        <v>17</v>
      </c>
      <c r="X443">
        <v>9</v>
      </c>
      <c r="Y443">
        <v>5</v>
      </c>
      <c r="Z443">
        <v>7</v>
      </c>
      <c r="AA443">
        <v>17</v>
      </c>
      <c r="AB443">
        <v>17</v>
      </c>
      <c r="AC443">
        <v>97</v>
      </c>
      <c r="AD443">
        <v>-23</v>
      </c>
      <c r="AE443">
        <v>1</v>
      </c>
      <c r="AF443">
        <v>1231</v>
      </c>
      <c r="AG443">
        <v>1231</v>
      </c>
      <c r="AH443">
        <v>1231</v>
      </c>
      <c r="AI443">
        <v>121</v>
      </c>
      <c r="AJ443">
        <v>2164</v>
      </c>
      <c r="AK443">
        <v>44</v>
      </c>
      <c r="AL443">
        <v>2443</v>
      </c>
      <c r="AM443">
        <v>1413</v>
      </c>
      <c r="AN443">
        <v>312</v>
      </c>
      <c r="AO443">
        <v>2157</v>
      </c>
      <c r="AP443">
        <v>1416</v>
      </c>
      <c r="AQ443">
        <v>791</v>
      </c>
      <c r="AR443">
        <v>2287</v>
      </c>
      <c r="AS443">
        <v>27</v>
      </c>
      <c r="AT443">
        <v>50</v>
      </c>
      <c r="AU443">
        <v>6</v>
      </c>
      <c r="AV443">
        <v>1013</v>
      </c>
      <c r="AW443">
        <v>1759</v>
      </c>
      <c r="AX443">
        <v>797</v>
      </c>
      <c r="AY443">
        <v>889</v>
      </c>
      <c r="AZ443">
        <v>1902</v>
      </c>
      <c r="BA443">
        <v>792</v>
      </c>
      <c r="BB443">
        <v>1444</v>
      </c>
      <c r="BC443">
        <v>2224</v>
      </c>
      <c r="BD443">
        <v>2268</v>
      </c>
      <c r="BE443">
        <v>1</v>
      </c>
      <c r="BF443" t="s">
        <v>71</v>
      </c>
      <c r="BG443" t="s">
        <v>65</v>
      </c>
      <c r="BH443" t="s">
        <v>260</v>
      </c>
      <c r="BI443" s="4">
        <f xml:space="preserve"> _2025teamgamelogs[[#This Row],[FGA]] + (0.44 * _2025teamgamelogs[[#This Row],[FTA]]) + _2025teamgamelogs[[#This Row],[TOV]] - _2025teamgamelogs[[#This Row],[OREB]]</f>
        <v>111.56</v>
      </c>
      <c r="BJ443" s="3">
        <f>_2025teamgamelogs[[#This Row],[TOV]]/_2025teamgamelogs[[#This Row],[POSSESIONS]]</f>
        <v>0.15238436715668699</v>
      </c>
      <c r="BK443" s="4">
        <f>_2025teamgamelogs[[#This Row],[PTS]]/_2025teamgamelogs[[#This Row],[POSSESIONS]]</f>
        <v>0.86948727142344928</v>
      </c>
      <c r="BL443" s="4">
        <f xml:space="preserve"> 100 * _2025teamgamelogs[[#This Row],[POINTS_PER_POSSESSION]]</f>
        <v>86.948727142344922</v>
      </c>
      <c r="BM443" s="4">
        <f xml:space="preserve"> _2025teamgamelogs[[#This Row],[POSSESIONS]] / (_2025teamgamelogs[[#This Row],[MIN]]/48)</f>
        <v>111.56</v>
      </c>
      <c r="BN443" s="3">
        <f>_2025teamgamelogs[[#This Row],[PTS]] / (2 * (_2025teamgamelogs[[#This Row],[FGA]] + 0.44 * _2025teamgamelogs[[#This Row],[FTA]]))</f>
        <v>0.41969539633091035</v>
      </c>
      <c r="BO443" s="4">
        <f>VLOOKUP(_2025teamgamelogs[[#This Row],[MONTH]], LEAGUE_AVERAGES!$A$2:$B$8, 2, FALSE)</f>
        <v>110.69176807777912</v>
      </c>
      <c r="BP443" s="5">
        <f>VLOOKUP(_2025teamgamelogs[[#This Row],[TEAM_NAME]], LEAGUE_AVERAGES!$A$14:$C$43, 2, FALSE)</f>
        <v>0.35092500000000004</v>
      </c>
      <c r="BQ443" s="5">
        <f>VLOOKUP(_2025teamgamelogs[[#This Row],[TEAM_NAME]], LEAGUE_AVERAGES!$A$14:$C$43, 3, FALSE)</f>
        <v>0.36290476190476195</v>
      </c>
      <c r="BR443" s="5">
        <f>VLOOKUP(_2025teamgamelogs[[#This Row],[TEAM_NAME]], LEAGUE_AVERAGES!$F$14:$H$43, 2, FALSE)</f>
        <v>0.47670000000000012</v>
      </c>
      <c r="BS443" s="5">
        <f>VLOOKUP(_2025teamgamelogs[[#This Row],[TEAM_NAME]], LEAGUE_AVERAGES!$F$14:$H$43, 3, FALSE)</f>
        <v>0.47069047619047621</v>
      </c>
      <c r="BT443" s="5">
        <f>VLOOKUP(_2025teamgamelogs[[#This Row],[TEAM_NAME]], LEAGUE_AVERAGES!$K$14:$M$43, 2, FALSE)</f>
        <v>0.58493933923263275</v>
      </c>
      <c r="BU443" s="5">
        <f>VLOOKUP(_2025teamgamelogs[[#This Row],[TEAM_NAME]], LEAGUE_AVERAGES!$K$14:$M$43, 3, FALSE)</f>
        <v>0.57722862424766153</v>
      </c>
    </row>
    <row r="444" spans="1:73" x14ac:dyDescent="0.2">
      <c r="A444" t="s">
        <v>59</v>
      </c>
      <c r="B444">
        <v>1610612749</v>
      </c>
      <c r="C444" t="s">
        <v>113</v>
      </c>
      <c r="D444" t="s">
        <v>114</v>
      </c>
      <c r="E444">
        <v>22400253</v>
      </c>
      <c r="F444" s="1">
        <v>45616</v>
      </c>
      <c r="G444" t="s">
        <v>173</v>
      </c>
      <c r="H444" t="s">
        <v>63</v>
      </c>
      <c r="I444">
        <v>48</v>
      </c>
      <c r="J444">
        <v>44</v>
      </c>
      <c r="K444">
        <v>80</v>
      </c>
      <c r="L444">
        <v>0.55000000000000004</v>
      </c>
      <c r="M444">
        <v>13</v>
      </c>
      <c r="N444">
        <v>36</v>
      </c>
      <c r="O444">
        <v>0.36099999999999999</v>
      </c>
      <c r="P444">
        <v>21</v>
      </c>
      <c r="Q444">
        <v>31</v>
      </c>
      <c r="R444">
        <v>0.67700000000000005</v>
      </c>
      <c r="S444">
        <v>10</v>
      </c>
      <c r="T444">
        <v>35</v>
      </c>
      <c r="U444">
        <v>45</v>
      </c>
      <c r="V444">
        <v>30</v>
      </c>
      <c r="W444">
        <v>12</v>
      </c>
      <c r="X444">
        <v>7</v>
      </c>
      <c r="Y444">
        <v>2</v>
      </c>
      <c r="Z444">
        <v>2</v>
      </c>
      <c r="AA444">
        <v>13</v>
      </c>
      <c r="AB444">
        <v>23</v>
      </c>
      <c r="AC444">
        <v>122</v>
      </c>
      <c r="AD444">
        <v>16</v>
      </c>
      <c r="AE444">
        <v>1</v>
      </c>
      <c r="AF444">
        <v>1</v>
      </c>
      <c r="AG444">
        <v>1</v>
      </c>
      <c r="AH444">
        <v>1</v>
      </c>
      <c r="AI444">
        <v>121</v>
      </c>
      <c r="AJ444">
        <v>703</v>
      </c>
      <c r="AK444">
        <v>2190</v>
      </c>
      <c r="AL444">
        <v>160</v>
      </c>
      <c r="AM444">
        <v>1171</v>
      </c>
      <c r="AN444">
        <v>1366</v>
      </c>
      <c r="AO444">
        <v>1193</v>
      </c>
      <c r="AP444">
        <v>506</v>
      </c>
      <c r="AQ444">
        <v>202</v>
      </c>
      <c r="AR444">
        <v>2093</v>
      </c>
      <c r="AS444">
        <v>1308</v>
      </c>
      <c r="AT444">
        <v>769</v>
      </c>
      <c r="AU444">
        <v>976</v>
      </c>
      <c r="AV444">
        <v>541</v>
      </c>
      <c r="AW444">
        <v>640</v>
      </c>
      <c r="AX444">
        <v>1360</v>
      </c>
      <c r="AY444">
        <v>2078</v>
      </c>
      <c r="AZ444">
        <v>158</v>
      </c>
      <c r="BA444">
        <v>148</v>
      </c>
      <c r="BB444">
        <v>300</v>
      </c>
      <c r="BC444">
        <v>609</v>
      </c>
      <c r="BD444">
        <v>338</v>
      </c>
      <c r="BE444">
        <v>1</v>
      </c>
      <c r="BF444" t="s">
        <v>64</v>
      </c>
      <c r="BG444" t="s">
        <v>65</v>
      </c>
      <c r="BH444" t="s">
        <v>260</v>
      </c>
      <c r="BI444" s="4">
        <f xml:space="preserve"> _2025teamgamelogs[[#This Row],[FGA]] + (0.44 * _2025teamgamelogs[[#This Row],[FTA]]) + _2025teamgamelogs[[#This Row],[TOV]] - _2025teamgamelogs[[#This Row],[OREB]]</f>
        <v>95.64</v>
      </c>
      <c r="BJ444" s="3">
        <f>_2025teamgamelogs[[#This Row],[TOV]]/_2025teamgamelogs[[#This Row],[POSSESIONS]]</f>
        <v>0.12547051442910917</v>
      </c>
      <c r="BK444" s="4">
        <f>_2025teamgamelogs[[#This Row],[PTS]]/_2025teamgamelogs[[#This Row],[POSSESIONS]]</f>
        <v>1.2756168966959431</v>
      </c>
      <c r="BL444" s="4">
        <f xml:space="preserve"> 100 * _2025teamgamelogs[[#This Row],[POINTS_PER_POSSESSION]]</f>
        <v>127.56168966959432</v>
      </c>
      <c r="BM444" s="4">
        <f xml:space="preserve"> _2025teamgamelogs[[#This Row],[POSSESIONS]] / (_2025teamgamelogs[[#This Row],[MIN]]/48)</f>
        <v>95.64</v>
      </c>
      <c r="BN444" s="3">
        <f>_2025teamgamelogs[[#This Row],[PTS]] / (2 * (_2025teamgamelogs[[#This Row],[FGA]] + 0.44 * _2025teamgamelogs[[#This Row],[FTA]]))</f>
        <v>0.65143101238786838</v>
      </c>
      <c r="BO444" s="4">
        <f>VLOOKUP(_2025teamgamelogs[[#This Row],[MONTH]], LEAGUE_AVERAGES!$A$2:$B$8, 2, FALSE)</f>
        <v>110.69176807777912</v>
      </c>
      <c r="BP444" s="5">
        <f>VLOOKUP(_2025teamgamelogs[[#This Row],[TEAM_NAME]], LEAGUE_AVERAGES!$A$14:$C$43, 2, FALSE)</f>
        <v>0.4062926829268293</v>
      </c>
      <c r="BQ444" s="5">
        <f>VLOOKUP(_2025teamgamelogs[[#This Row],[TEAM_NAME]], LEAGUE_AVERAGES!$A$14:$C$43, 3, FALSE)</f>
        <v>0.36926829268292688</v>
      </c>
      <c r="BR444" s="5">
        <f>VLOOKUP(_2025teamgamelogs[[#This Row],[TEAM_NAME]], LEAGUE_AVERAGES!$F$14:$H$43, 2, FALSE)</f>
        <v>0.49804878048780482</v>
      </c>
      <c r="BS444" s="5">
        <f>VLOOKUP(_2025teamgamelogs[[#This Row],[TEAM_NAME]], LEAGUE_AVERAGES!$F$14:$H$43, 3, FALSE)</f>
        <v>0.47917073170731711</v>
      </c>
      <c r="BT444" s="5">
        <f>VLOOKUP(_2025teamgamelogs[[#This Row],[TEAM_NAME]], LEAGUE_AVERAGES!$K$14:$M$43, 2, FALSE)</f>
        <v>0.61475494156948829</v>
      </c>
      <c r="BU444" s="5">
        <f>VLOOKUP(_2025teamgamelogs[[#This Row],[TEAM_NAME]], LEAGUE_AVERAGES!$K$14:$M$43, 3, FALSE)</f>
        <v>0.58586037801226176</v>
      </c>
    </row>
    <row r="445" spans="1:73" x14ac:dyDescent="0.2">
      <c r="A445" t="s">
        <v>59</v>
      </c>
      <c r="B445">
        <v>1610612744</v>
      </c>
      <c r="C445" t="s">
        <v>98</v>
      </c>
      <c r="D445" t="s">
        <v>99</v>
      </c>
      <c r="E445">
        <v>22400258</v>
      </c>
      <c r="F445" s="1">
        <v>45616</v>
      </c>
      <c r="G445" t="s">
        <v>538</v>
      </c>
      <c r="H445" t="s">
        <v>63</v>
      </c>
      <c r="I445">
        <v>48</v>
      </c>
      <c r="J445">
        <v>47</v>
      </c>
      <c r="K445">
        <v>101</v>
      </c>
      <c r="L445">
        <v>0.46500000000000002</v>
      </c>
      <c r="M445">
        <v>14</v>
      </c>
      <c r="N445">
        <v>40</v>
      </c>
      <c r="O445">
        <v>0.35</v>
      </c>
      <c r="P445">
        <v>12</v>
      </c>
      <c r="Q445">
        <v>18</v>
      </c>
      <c r="R445">
        <v>0.66700000000000004</v>
      </c>
      <c r="S445">
        <v>9</v>
      </c>
      <c r="T445">
        <v>45</v>
      </c>
      <c r="U445">
        <v>54</v>
      </c>
      <c r="V445">
        <v>36</v>
      </c>
      <c r="W445">
        <v>15</v>
      </c>
      <c r="X445">
        <v>10</v>
      </c>
      <c r="Y445">
        <v>7</v>
      </c>
      <c r="Z445">
        <v>5</v>
      </c>
      <c r="AA445">
        <v>17</v>
      </c>
      <c r="AB445">
        <v>17</v>
      </c>
      <c r="AC445">
        <v>120</v>
      </c>
      <c r="AD445">
        <v>23</v>
      </c>
      <c r="AE445">
        <v>1</v>
      </c>
      <c r="AF445">
        <v>1</v>
      </c>
      <c r="AG445">
        <v>1</v>
      </c>
      <c r="AH445">
        <v>1</v>
      </c>
      <c r="AI445">
        <v>121</v>
      </c>
      <c r="AJ445">
        <v>335</v>
      </c>
      <c r="AK445">
        <v>121</v>
      </c>
      <c r="AL445">
        <v>1274</v>
      </c>
      <c r="AM445">
        <v>934</v>
      </c>
      <c r="AN445">
        <v>795</v>
      </c>
      <c r="AO445">
        <v>1311</v>
      </c>
      <c r="AP445">
        <v>1889</v>
      </c>
      <c r="AQ445">
        <v>1617</v>
      </c>
      <c r="AR445">
        <v>2105</v>
      </c>
      <c r="AS445">
        <v>1566</v>
      </c>
      <c r="AT445">
        <v>37</v>
      </c>
      <c r="AU445">
        <v>165</v>
      </c>
      <c r="AV445">
        <v>95</v>
      </c>
      <c r="AW445">
        <v>1341</v>
      </c>
      <c r="AX445">
        <v>539</v>
      </c>
      <c r="AY445">
        <v>346</v>
      </c>
      <c r="AZ445">
        <v>1188</v>
      </c>
      <c r="BA445">
        <v>792</v>
      </c>
      <c r="BB445">
        <v>1444</v>
      </c>
      <c r="BC445">
        <v>735</v>
      </c>
      <c r="BD445">
        <v>168</v>
      </c>
      <c r="BE445">
        <v>1</v>
      </c>
      <c r="BF445" t="s">
        <v>64</v>
      </c>
      <c r="BG445" t="s">
        <v>65</v>
      </c>
      <c r="BH445" t="s">
        <v>260</v>
      </c>
      <c r="BI445" s="4">
        <f xml:space="preserve"> _2025teamgamelogs[[#This Row],[FGA]] + (0.44 * _2025teamgamelogs[[#This Row],[FTA]]) + _2025teamgamelogs[[#This Row],[TOV]] - _2025teamgamelogs[[#This Row],[OREB]]</f>
        <v>114.92</v>
      </c>
      <c r="BJ445" s="3">
        <f>_2025teamgamelogs[[#This Row],[TOV]]/_2025teamgamelogs[[#This Row],[POSSESIONS]]</f>
        <v>0.13052558301427081</v>
      </c>
      <c r="BK445" s="4">
        <f>_2025teamgamelogs[[#This Row],[PTS]]/_2025teamgamelogs[[#This Row],[POSSESIONS]]</f>
        <v>1.0442046641141665</v>
      </c>
      <c r="BL445" s="4">
        <f xml:space="preserve"> 100 * _2025teamgamelogs[[#This Row],[POINTS_PER_POSSESSION]]</f>
        <v>104.42046641141664</v>
      </c>
      <c r="BM445" s="4">
        <f xml:space="preserve"> _2025teamgamelogs[[#This Row],[POSSESIONS]] / (_2025teamgamelogs[[#This Row],[MIN]]/48)</f>
        <v>114.92</v>
      </c>
      <c r="BN445" s="3">
        <f>_2025teamgamelogs[[#This Row],[PTS]] / (2 * (_2025teamgamelogs[[#This Row],[FGA]] + 0.44 * _2025teamgamelogs[[#This Row],[FTA]]))</f>
        <v>0.55086301872934262</v>
      </c>
      <c r="BO445" s="4">
        <f>VLOOKUP(_2025teamgamelogs[[#This Row],[MONTH]], LEAGUE_AVERAGES!$A$2:$B$8, 2, FALSE)</f>
        <v>110.69176807777912</v>
      </c>
      <c r="BP445" s="5">
        <f>VLOOKUP(_2025teamgamelogs[[#This Row],[TEAM_NAME]], LEAGUE_AVERAGES!$A$14:$C$43, 2, FALSE)</f>
        <v>0.36843902439024395</v>
      </c>
      <c r="BQ445" s="5">
        <f>VLOOKUP(_2025teamgamelogs[[#This Row],[TEAM_NAME]], LEAGUE_AVERAGES!$A$14:$C$43, 3, FALSE)</f>
        <v>0.35765853658536584</v>
      </c>
      <c r="BR445" s="5">
        <f>VLOOKUP(_2025teamgamelogs[[#This Row],[TEAM_NAME]], LEAGUE_AVERAGES!$F$14:$H$43, 2, FALSE)</f>
        <v>0.45136585365853665</v>
      </c>
      <c r="BS445" s="5">
        <f>VLOOKUP(_2025teamgamelogs[[#This Row],[TEAM_NAME]], LEAGUE_AVERAGES!$F$14:$H$43, 3, FALSE)</f>
        <v>0.45180487804878061</v>
      </c>
      <c r="BT445" s="5">
        <f>VLOOKUP(_2025teamgamelogs[[#This Row],[TEAM_NAME]], LEAGUE_AVERAGES!$K$14:$M$43, 2, FALSE)</f>
        <v>0.56832140437053513</v>
      </c>
      <c r="BU445" s="5">
        <f>VLOOKUP(_2025teamgamelogs[[#This Row],[TEAM_NAME]], LEAGUE_AVERAGES!$K$14:$M$43, 3, FALSE)</f>
        <v>0.56980808391386595</v>
      </c>
    </row>
    <row r="446" spans="1:73" x14ac:dyDescent="0.2">
      <c r="A446" t="s">
        <v>59</v>
      </c>
      <c r="B446">
        <v>1610612739</v>
      </c>
      <c r="C446" t="s">
        <v>119</v>
      </c>
      <c r="D446" t="s">
        <v>120</v>
      </c>
      <c r="E446">
        <v>22400252</v>
      </c>
      <c r="F446" s="1">
        <v>45616</v>
      </c>
      <c r="G446" t="s">
        <v>539</v>
      </c>
      <c r="H446" t="s">
        <v>63</v>
      </c>
      <c r="I446">
        <v>48</v>
      </c>
      <c r="J446">
        <v>49</v>
      </c>
      <c r="K446">
        <v>93</v>
      </c>
      <c r="L446">
        <v>0.52700000000000002</v>
      </c>
      <c r="M446">
        <v>18</v>
      </c>
      <c r="N446">
        <v>42</v>
      </c>
      <c r="O446">
        <v>0.42899999999999999</v>
      </c>
      <c r="P446">
        <v>12</v>
      </c>
      <c r="Q446">
        <v>14</v>
      </c>
      <c r="R446">
        <v>0.85699999999999998</v>
      </c>
      <c r="S446">
        <v>16</v>
      </c>
      <c r="T446">
        <v>36</v>
      </c>
      <c r="U446">
        <v>52</v>
      </c>
      <c r="V446">
        <v>29</v>
      </c>
      <c r="W446">
        <v>14</v>
      </c>
      <c r="X446">
        <v>10</v>
      </c>
      <c r="Y446">
        <v>9</v>
      </c>
      <c r="Z446">
        <v>3</v>
      </c>
      <c r="AA446">
        <v>16</v>
      </c>
      <c r="AB446">
        <v>11</v>
      </c>
      <c r="AC446">
        <v>128</v>
      </c>
      <c r="AD446">
        <v>28</v>
      </c>
      <c r="AE446">
        <v>1</v>
      </c>
      <c r="AF446">
        <v>1</v>
      </c>
      <c r="AG446">
        <v>1</v>
      </c>
      <c r="AH446">
        <v>1</v>
      </c>
      <c r="AI446">
        <v>121</v>
      </c>
      <c r="AJ446">
        <v>174</v>
      </c>
      <c r="AK446">
        <v>664</v>
      </c>
      <c r="AL446">
        <v>341</v>
      </c>
      <c r="AM446">
        <v>288</v>
      </c>
      <c r="AN446">
        <v>568</v>
      </c>
      <c r="AO446">
        <v>461</v>
      </c>
      <c r="AP446">
        <v>1889</v>
      </c>
      <c r="AQ446">
        <v>2113</v>
      </c>
      <c r="AR446">
        <v>515</v>
      </c>
      <c r="AS446">
        <v>234</v>
      </c>
      <c r="AT446">
        <v>640</v>
      </c>
      <c r="AU446">
        <v>267</v>
      </c>
      <c r="AV446">
        <v>687</v>
      </c>
      <c r="AW446">
        <v>1092</v>
      </c>
      <c r="AX446">
        <v>539</v>
      </c>
      <c r="AY446">
        <v>109</v>
      </c>
      <c r="AZ446">
        <v>384</v>
      </c>
      <c r="BA446">
        <v>570</v>
      </c>
      <c r="BB446">
        <v>2370</v>
      </c>
      <c r="BC446">
        <v>299</v>
      </c>
      <c r="BD446">
        <v>97</v>
      </c>
      <c r="BE446">
        <v>1</v>
      </c>
      <c r="BF446" t="s">
        <v>64</v>
      </c>
      <c r="BG446" t="s">
        <v>65</v>
      </c>
      <c r="BH446" t="s">
        <v>260</v>
      </c>
      <c r="BI446" s="4">
        <f xml:space="preserve"> _2025teamgamelogs[[#This Row],[FGA]] + (0.44 * _2025teamgamelogs[[#This Row],[FTA]]) + _2025teamgamelogs[[#This Row],[TOV]] - _2025teamgamelogs[[#This Row],[OREB]]</f>
        <v>97.16</v>
      </c>
      <c r="BJ446" s="3">
        <f>_2025teamgamelogs[[#This Row],[TOV]]/_2025teamgamelogs[[#This Row],[POSSESIONS]]</f>
        <v>0.14409221902017291</v>
      </c>
      <c r="BK446" s="4">
        <f>_2025teamgamelogs[[#This Row],[PTS]]/_2025teamgamelogs[[#This Row],[POSSESIONS]]</f>
        <v>1.3174145738987237</v>
      </c>
      <c r="BL446" s="4">
        <f xml:space="preserve"> 100 * _2025teamgamelogs[[#This Row],[POINTS_PER_POSSESSION]]</f>
        <v>131.74145738987238</v>
      </c>
      <c r="BM446" s="4">
        <f xml:space="preserve"> _2025teamgamelogs[[#This Row],[POSSESIONS]] / (_2025teamgamelogs[[#This Row],[MIN]]/48)</f>
        <v>97.16</v>
      </c>
      <c r="BN446" s="3">
        <f>_2025teamgamelogs[[#This Row],[PTS]] / (2 * (_2025teamgamelogs[[#This Row],[FGA]] + 0.44 * _2025teamgamelogs[[#This Row],[FTA]]))</f>
        <v>0.64542154094392901</v>
      </c>
      <c r="BO446" s="4">
        <f>VLOOKUP(_2025teamgamelogs[[#This Row],[MONTH]], LEAGUE_AVERAGES!$A$2:$B$8, 2, FALSE)</f>
        <v>110.69176807777912</v>
      </c>
      <c r="BP446" s="5">
        <f>VLOOKUP(_2025teamgamelogs[[#This Row],[TEAM_NAME]], LEAGUE_AVERAGES!$A$14:$C$43, 2, FALSE)</f>
        <v>0.38409756097560971</v>
      </c>
      <c r="BQ446" s="5">
        <f>VLOOKUP(_2025teamgamelogs[[#This Row],[TEAM_NAME]], LEAGUE_AVERAGES!$A$14:$C$43, 3, FALSE)</f>
        <v>0.38512195121951209</v>
      </c>
      <c r="BR446" s="5">
        <f>VLOOKUP(_2025teamgamelogs[[#This Row],[TEAM_NAME]], LEAGUE_AVERAGES!$F$14:$H$43, 2, FALSE)</f>
        <v>0.49482926829268303</v>
      </c>
      <c r="BS446" s="5">
        <f>VLOOKUP(_2025teamgamelogs[[#This Row],[TEAM_NAME]], LEAGUE_AVERAGES!$F$14:$H$43, 3, FALSE)</f>
        <v>0.4880731707317072</v>
      </c>
      <c r="BT446" s="5">
        <f>VLOOKUP(_2025teamgamelogs[[#This Row],[TEAM_NAME]], LEAGUE_AVERAGES!$K$14:$M$43, 2, FALSE)</f>
        <v>0.61027349880699666</v>
      </c>
      <c r="BU446" s="5">
        <f>VLOOKUP(_2025teamgamelogs[[#This Row],[TEAM_NAME]], LEAGUE_AVERAGES!$K$14:$M$43, 3, FALSE)</f>
        <v>0.60680781397749251</v>
      </c>
    </row>
    <row r="447" spans="1:73" x14ac:dyDescent="0.2">
      <c r="A447" t="s">
        <v>59</v>
      </c>
      <c r="B447">
        <v>1610612760</v>
      </c>
      <c r="C447" t="s">
        <v>137</v>
      </c>
      <c r="D447" t="s">
        <v>138</v>
      </c>
      <c r="E447">
        <v>22400256</v>
      </c>
      <c r="F447" s="1">
        <v>45616</v>
      </c>
      <c r="G447" t="s">
        <v>540</v>
      </c>
      <c r="H447" t="s">
        <v>63</v>
      </c>
      <c r="I447">
        <v>48</v>
      </c>
      <c r="J447">
        <v>40</v>
      </c>
      <c r="K447">
        <v>91</v>
      </c>
      <c r="L447">
        <v>0.44</v>
      </c>
      <c r="M447">
        <v>9</v>
      </c>
      <c r="N447">
        <v>31</v>
      </c>
      <c r="O447">
        <v>0.28999999999999998</v>
      </c>
      <c r="P447">
        <v>20</v>
      </c>
      <c r="Q447">
        <v>23</v>
      </c>
      <c r="R447">
        <v>0.87</v>
      </c>
      <c r="S447">
        <v>15</v>
      </c>
      <c r="T447">
        <v>31</v>
      </c>
      <c r="U447">
        <v>46</v>
      </c>
      <c r="V447">
        <v>24</v>
      </c>
      <c r="W447">
        <v>14</v>
      </c>
      <c r="X447">
        <v>14</v>
      </c>
      <c r="Y447">
        <v>8</v>
      </c>
      <c r="Z447">
        <v>7</v>
      </c>
      <c r="AA447">
        <v>20</v>
      </c>
      <c r="AB447">
        <v>20</v>
      </c>
      <c r="AC447">
        <v>109</v>
      </c>
      <c r="AD447">
        <v>10</v>
      </c>
      <c r="AE447">
        <v>1</v>
      </c>
      <c r="AF447">
        <v>1</v>
      </c>
      <c r="AG447">
        <v>1</v>
      </c>
      <c r="AH447">
        <v>1</v>
      </c>
      <c r="AI447">
        <v>121</v>
      </c>
      <c r="AJ447">
        <v>1438</v>
      </c>
      <c r="AK447">
        <v>899</v>
      </c>
      <c r="AL447">
        <v>1710</v>
      </c>
      <c r="AM447">
        <v>2097</v>
      </c>
      <c r="AN447">
        <v>1971</v>
      </c>
      <c r="AO447">
        <v>1982</v>
      </c>
      <c r="AP447">
        <v>623</v>
      </c>
      <c r="AQ447">
        <v>899</v>
      </c>
      <c r="AR447">
        <v>444</v>
      </c>
      <c r="AS447">
        <v>332</v>
      </c>
      <c r="AT447">
        <v>1488</v>
      </c>
      <c r="AU447">
        <v>835</v>
      </c>
      <c r="AV447">
        <v>1570</v>
      </c>
      <c r="AW447">
        <v>1092</v>
      </c>
      <c r="AX447">
        <v>81</v>
      </c>
      <c r="AY447">
        <v>187</v>
      </c>
      <c r="AZ447">
        <v>1902</v>
      </c>
      <c r="BA447">
        <v>1491</v>
      </c>
      <c r="BB447">
        <v>767</v>
      </c>
      <c r="BC447">
        <v>1548</v>
      </c>
      <c r="BD447">
        <v>614</v>
      </c>
      <c r="BE447">
        <v>1</v>
      </c>
      <c r="BF447" t="s">
        <v>64</v>
      </c>
      <c r="BG447" t="s">
        <v>65</v>
      </c>
      <c r="BH447" t="s">
        <v>260</v>
      </c>
      <c r="BI447" s="4">
        <f xml:space="preserve"> _2025teamgamelogs[[#This Row],[FGA]] + (0.44 * _2025teamgamelogs[[#This Row],[FTA]]) + _2025teamgamelogs[[#This Row],[TOV]] - _2025teamgamelogs[[#This Row],[OREB]]</f>
        <v>100.12</v>
      </c>
      <c r="BJ447" s="3">
        <f>_2025teamgamelogs[[#This Row],[TOV]]/_2025teamgamelogs[[#This Row],[POSSESIONS]]</f>
        <v>0.13983220135836996</v>
      </c>
      <c r="BK447" s="4">
        <f>_2025teamgamelogs[[#This Row],[PTS]]/_2025teamgamelogs[[#This Row],[POSSESIONS]]</f>
        <v>1.0886935677187375</v>
      </c>
      <c r="BL447" s="4">
        <f xml:space="preserve"> 100 * _2025teamgamelogs[[#This Row],[POINTS_PER_POSSESSION]]</f>
        <v>108.86935677187375</v>
      </c>
      <c r="BM447" s="4">
        <f xml:space="preserve"> _2025teamgamelogs[[#This Row],[POSSESIONS]] / (_2025teamgamelogs[[#This Row],[MIN]]/48)</f>
        <v>100.12</v>
      </c>
      <c r="BN447" s="3">
        <f>_2025teamgamelogs[[#This Row],[PTS]] / (2 * (_2025teamgamelogs[[#This Row],[FGA]] + 0.44 * _2025teamgamelogs[[#This Row],[FTA]]))</f>
        <v>0.53896360759493667</v>
      </c>
      <c r="BO447" s="4">
        <f>VLOOKUP(_2025teamgamelogs[[#This Row],[MONTH]], LEAGUE_AVERAGES!$A$2:$B$8, 2, FALSE)</f>
        <v>110.69176807777912</v>
      </c>
      <c r="BP447" s="5">
        <f>VLOOKUP(_2025teamgamelogs[[#This Row],[TEAM_NAME]], LEAGUE_AVERAGES!$A$14:$C$43, 2, FALSE)</f>
        <v>0.38229268292682927</v>
      </c>
      <c r="BQ447" s="5">
        <f>VLOOKUP(_2025teamgamelogs[[#This Row],[TEAM_NAME]], LEAGUE_AVERAGES!$A$14:$C$43, 3, FALSE)</f>
        <v>0.36500000000000005</v>
      </c>
      <c r="BR447" s="5">
        <f>VLOOKUP(_2025teamgamelogs[[#This Row],[TEAM_NAME]], LEAGUE_AVERAGES!$F$14:$H$43, 2, FALSE)</f>
        <v>0.48607317073170736</v>
      </c>
      <c r="BS447" s="5">
        <f>VLOOKUP(_2025teamgamelogs[[#This Row],[TEAM_NAME]], LEAGUE_AVERAGES!$F$14:$H$43, 3, FALSE)</f>
        <v>0.4780731707317073</v>
      </c>
      <c r="BT447" s="5">
        <f>VLOOKUP(_2025teamgamelogs[[#This Row],[TEAM_NAME]], LEAGUE_AVERAGES!$K$14:$M$43, 2, FALSE)</f>
        <v>0.59971838422440138</v>
      </c>
      <c r="BU447" s="5">
        <f>VLOOKUP(_2025teamgamelogs[[#This Row],[TEAM_NAME]], LEAGUE_AVERAGES!$K$14:$M$43, 3, FALSE)</f>
        <v>0.58679992881439635</v>
      </c>
    </row>
    <row r="448" spans="1:73" x14ac:dyDescent="0.2">
      <c r="A448" t="s">
        <v>59</v>
      </c>
      <c r="B448">
        <v>1610612763</v>
      </c>
      <c r="C448" t="s">
        <v>128</v>
      </c>
      <c r="D448" t="s">
        <v>129</v>
      </c>
      <c r="E448">
        <v>22400255</v>
      </c>
      <c r="F448" s="1">
        <v>45616</v>
      </c>
      <c r="G448" t="s">
        <v>541</v>
      </c>
      <c r="H448" t="s">
        <v>63</v>
      </c>
      <c r="I448">
        <v>48</v>
      </c>
      <c r="J448">
        <v>41</v>
      </c>
      <c r="K448">
        <v>85</v>
      </c>
      <c r="L448">
        <v>0.48199999999999998</v>
      </c>
      <c r="M448">
        <v>19</v>
      </c>
      <c r="N448">
        <v>43</v>
      </c>
      <c r="O448">
        <v>0.442</v>
      </c>
      <c r="P448">
        <v>16</v>
      </c>
      <c r="Q448">
        <v>16</v>
      </c>
      <c r="R448">
        <v>1</v>
      </c>
      <c r="S448">
        <v>9</v>
      </c>
      <c r="T448">
        <v>32</v>
      </c>
      <c r="U448">
        <v>41</v>
      </c>
      <c r="V448">
        <v>29</v>
      </c>
      <c r="W448">
        <v>20</v>
      </c>
      <c r="X448">
        <v>5</v>
      </c>
      <c r="Y448">
        <v>6</v>
      </c>
      <c r="Z448">
        <v>6</v>
      </c>
      <c r="AA448">
        <v>17</v>
      </c>
      <c r="AB448">
        <v>19</v>
      </c>
      <c r="AC448">
        <v>117</v>
      </c>
      <c r="AD448">
        <v>6</v>
      </c>
      <c r="AE448">
        <v>1</v>
      </c>
      <c r="AF448">
        <v>1</v>
      </c>
      <c r="AG448">
        <v>1</v>
      </c>
      <c r="AH448">
        <v>1</v>
      </c>
      <c r="AI448">
        <v>121</v>
      </c>
      <c r="AJ448">
        <v>1234</v>
      </c>
      <c r="AK448">
        <v>1709</v>
      </c>
      <c r="AL448">
        <v>977</v>
      </c>
      <c r="AM448">
        <v>182</v>
      </c>
      <c r="AN448">
        <v>471</v>
      </c>
      <c r="AO448">
        <v>386</v>
      </c>
      <c r="AP448">
        <v>1228</v>
      </c>
      <c r="AQ448">
        <v>1907</v>
      </c>
      <c r="AR448">
        <v>1</v>
      </c>
      <c r="AS448">
        <v>1566</v>
      </c>
      <c r="AT448">
        <v>1307</v>
      </c>
      <c r="AU448">
        <v>1563</v>
      </c>
      <c r="AV448">
        <v>687</v>
      </c>
      <c r="AW448">
        <v>2199</v>
      </c>
      <c r="AX448">
        <v>1998</v>
      </c>
      <c r="AY448">
        <v>560</v>
      </c>
      <c r="AZ448">
        <v>1573</v>
      </c>
      <c r="BA448">
        <v>792</v>
      </c>
      <c r="BB448">
        <v>971</v>
      </c>
      <c r="BC448">
        <v>960</v>
      </c>
      <c r="BD448">
        <v>854</v>
      </c>
      <c r="BE448">
        <v>1</v>
      </c>
      <c r="BF448" t="s">
        <v>64</v>
      </c>
      <c r="BG448" t="s">
        <v>65</v>
      </c>
      <c r="BH448" t="s">
        <v>260</v>
      </c>
      <c r="BI448" s="4">
        <f xml:space="preserve"> _2025teamgamelogs[[#This Row],[FGA]] + (0.44 * _2025teamgamelogs[[#This Row],[FTA]]) + _2025teamgamelogs[[#This Row],[TOV]] - _2025teamgamelogs[[#This Row],[OREB]]</f>
        <v>103.04</v>
      </c>
      <c r="BJ448" s="3">
        <f>_2025teamgamelogs[[#This Row],[TOV]]/_2025teamgamelogs[[#This Row],[POSSESIONS]]</f>
        <v>0.19409937888198756</v>
      </c>
      <c r="BK448" s="4">
        <f>_2025teamgamelogs[[#This Row],[PTS]]/_2025teamgamelogs[[#This Row],[POSSESIONS]]</f>
        <v>1.1354813664596273</v>
      </c>
      <c r="BL448" s="4">
        <f xml:space="preserve"> 100 * _2025teamgamelogs[[#This Row],[POINTS_PER_POSSESSION]]</f>
        <v>113.54813664596273</v>
      </c>
      <c r="BM448" s="4">
        <f xml:space="preserve"> _2025teamgamelogs[[#This Row],[POSSESIONS]] / (_2025teamgamelogs[[#This Row],[MIN]]/48)</f>
        <v>103.04</v>
      </c>
      <c r="BN448" s="3">
        <f>_2025teamgamelogs[[#This Row],[PTS]] / (2 * (_2025teamgamelogs[[#This Row],[FGA]] + 0.44 * _2025teamgamelogs[[#This Row],[FTA]]))</f>
        <v>0.63559322033898302</v>
      </c>
      <c r="BO448" s="4">
        <f>VLOOKUP(_2025teamgamelogs[[#This Row],[MONTH]], LEAGUE_AVERAGES!$A$2:$B$8, 2, FALSE)</f>
        <v>110.69176807777912</v>
      </c>
      <c r="BP448" s="5">
        <f>VLOOKUP(_2025teamgamelogs[[#This Row],[TEAM_NAME]], LEAGUE_AVERAGES!$A$14:$C$43, 2, FALSE)</f>
        <v>0.36546341463414628</v>
      </c>
      <c r="BQ448" s="5">
        <f>VLOOKUP(_2025teamgamelogs[[#This Row],[TEAM_NAME]], LEAGUE_AVERAGES!$A$14:$C$43, 3, FALSE)</f>
        <v>0.36639024390243902</v>
      </c>
      <c r="BR448" s="5">
        <f>VLOOKUP(_2025teamgamelogs[[#This Row],[TEAM_NAME]], LEAGUE_AVERAGES!$F$14:$H$43, 2, FALSE)</f>
        <v>0.48997560975609772</v>
      </c>
      <c r="BS448" s="5">
        <f>VLOOKUP(_2025teamgamelogs[[#This Row],[TEAM_NAME]], LEAGUE_AVERAGES!$F$14:$H$43, 3, FALSE)</f>
        <v>0.46951219512195119</v>
      </c>
      <c r="BT448" s="5">
        <f>VLOOKUP(_2025teamgamelogs[[#This Row],[TEAM_NAME]], LEAGUE_AVERAGES!$K$14:$M$43, 2, FALSE)</f>
        <v>0.59919613060605748</v>
      </c>
      <c r="BU448" s="5">
        <f>VLOOKUP(_2025teamgamelogs[[#This Row],[TEAM_NAME]], LEAGUE_AVERAGES!$K$14:$M$43, 3, FALSE)</f>
        <v>0.57758119053457602</v>
      </c>
    </row>
    <row r="449" spans="1:73" x14ac:dyDescent="0.2">
      <c r="A449" t="s">
        <v>59</v>
      </c>
      <c r="B449">
        <v>1610612741</v>
      </c>
      <c r="C449" t="s">
        <v>86</v>
      </c>
      <c r="D449" t="s">
        <v>87</v>
      </c>
      <c r="E449">
        <v>22400253</v>
      </c>
      <c r="F449" s="1">
        <v>45616</v>
      </c>
      <c r="G449" t="s">
        <v>176</v>
      </c>
      <c r="H449" t="s">
        <v>70</v>
      </c>
      <c r="I449">
        <v>48</v>
      </c>
      <c r="J449">
        <v>41</v>
      </c>
      <c r="K449">
        <v>88</v>
      </c>
      <c r="L449">
        <v>0.46600000000000003</v>
      </c>
      <c r="M449">
        <v>17</v>
      </c>
      <c r="N449">
        <v>45</v>
      </c>
      <c r="O449">
        <v>0.378</v>
      </c>
      <c r="P449">
        <v>7</v>
      </c>
      <c r="Q449">
        <v>7</v>
      </c>
      <c r="R449">
        <v>1</v>
      </c>
      <c r="S449">
        <v>5</v>
      </c>
      <c r="T449">
        <v>28</v>
      </c>
      <c r="U449">
        <v>33</v>
      </c>
      <c r="V449">
        <v>25</v>
      </c>
      <c r="W449">
        <v>14</v>
      </c>
      <c r="X449">
        <v>7</v>
      </c>
      <c r="Y449">
        <v>2</v>
      </c>
      <c r="Z449">
        <v>2</v>
      </c>
      <c r="AA449">
        <v>23</v>
      </c>
      <c r="AB449">
        <v>13</v>
      </c>
      <c r="AC449">
        <v>106</v>
      </c>
      <c r="AD449">
        <v>-16</v>
      </c>
      <c r="AE449">
        <v>1</v>
      </c>
      <c r="AF449">
        <v>1231</v>
      </c>
      <c r="AG449">
        <v>1231</v>
      </c>
      <c r="AH449">
        <v>1231</v>
      </c>
      <c r="AI449">
        <v>121</v>
      </c>
      <c r="AJ449">
        <v>1234</v>
      </c>
      <c r="AK449">
        <v>1314</v>
      </c>
      <c r="AL449">
        <v>1262</v>
      </c>
      <c r="AM449">
        <v>410</v>
      </c>
      <c r="AN449">
        <v>312</v>
      </c>
      <c r="AO449">
        <v>1010</v>
      </c>
      <c r="AP449">
        <v>2380</v>
      </c>
      <c r="AQ449">
        <v>2439</v>
      </c>
      <c r="AR449">
        <v>1</v>
      </c>
      <c r="AS449">
        <v>2299</v>
      </c>
      <c r="AT449">
        <v>1951</v>
      </c>
      <c r="AU449">
        <v>2337</v>
      </c>
      <c r="AV449">
        <v>1358</v>
      </c>
      <c r="AW449">
        <v>1092</v>
      </c>
      <c r="AX449">
        <v>1360</v>
      </c>
      <c r="AY449">
        <v>2078</v>
      </c>
      <c r="AZ449">
        <v>158</v>
      </c>
      <c r="BA449">
        <v>2046</v>
      </c>
      <c r="BB449">
        <v>2202</v>
      </c>
      <c r="BC449">
        <v>1723</v>
      </c>
      <c r="BD449">
        <v>2086</v>
      </c>
      <c r="BE449">
        <v>1</v>
      </c>
      <c r="BF449" t="s">
        <v>71</v>
      </c>
      <c r="BG449" t="s">
        <v>65</v>
      </c>
      <c r="BH449" t="s">
        <v>260</v>
      </c>
      <c r="BI449" s="4">
        <f xml:space="preserve"> _2025teamgamelogs[[#This Row],[FGA]] + (0.44 * _2025teamgamelogs[[#This Row],[FTA]]) + _2025teamgamelogs[[#This Row],[TOV]] - _2025teamgamelogs[[#This Row],[OREB]]</f>
        <v>100.08</v>
      </c>
      <c r="BJ449" s="3">
        <f>_2025teamgamelogs[[#This Row],[TOV]]/_2025teamgamelogs[[#This Row],[POSSESIONS]]</f>
        <v>0.13988808952837731</v>
      </c>
      <c r="BK449" s="4">
        <f>_2025teamgamelogs[[#This Row],[PTS]]/_2025teamgamelogs[[#This Row],[POSSESIONS]]</f>
        <v>1.0591526778577138</v>
      </c>
      <c r="BL449" s="4">
        <f xml:space="preserve"> 100 * _2025teamgamelogs[[#This Row],[POINTS_PER_POSSESSION]]</f>
        <v>105.91526778577138</v>
      </c>
      <c r="BM449" s="4">
        <f xml:space="preserve"> _2025teamgamelogs[[#This Row],[POSSESIONS]] / (_2025teamgamelogs[[#This Row],[MIN]]/48)</f>
        <v>100.08</v>
      </c>
      <c r="BN449" s="3">
        <f>_2025teamgamelogs[[#This Row],[PTS]] / (2 * (_2025teamgamelogs[[#This Row],[FGA]] + 0.44 * _2025teamgamelogs[[#This Row],[FTA]]))</f>
        <v>0.5819060166886254</v>
      </c>
      <c r="BO449" s="4">
        <f>VLOOKUP(_2025teamgamelogs[[#This Row],[MONTH]], LEAGUE_AVERAGES!$A$2:$B$8, 2, FALSE)</f>
        <v>110.69176807777912</v>
      </c>
      <c r="BP449" s="5">
        <f>VLOOKUP(_2025teamgamelogs[[#This Row],[TEAM_NAME]], LEAGUE_AVERAGES!$A$14:$C$43, 2, FALSE)</f>
        <v>0.36141463414634156</v>
      </c>
      <c r="BQ449" s="5">
        <f>VLOOKUP(_2025teamgamelogs[[#This Row],[TEAM_NAME]], LEAGUE_AVERAGES!$A$14:$C$43, 3, FALSE)</f>
        <v>0.37548780487804878</v>
      </c>
      <c r="BR449" s="5">
        <f>VLOOKUP(_2025teamgamelogs[[#This Row],[TEAM_NAME]], LEAGUE_AVERAGES!$F$14:$H$43, 2, FALSE)</f>
        <v>0.46404878048780479</v>
      </c>
      <c r="BS449" s="5">
        <f>VLOOKUP(_2025teamgamelogs[[#This Row],[TEAM_NAME]], LEAGUE_AVERAGES!$F$14:$H$43, 3, FALSE)</f>
        <v>0.47712195121951223</v>
      </c>
      <c r="BT449" s="5">
        <f>VLOOKUP(_2025teamgamelogs[[#This Row],[TEAM_NAME]], LEAGUE_AVERAGES!$K$14:$M$43, 2, FALSE)</f>
        <v>0.57631003599073594</v>
      </c>
      <c r="BU449" s="5">
        <f>VLOOKUP(_2025teamgamelogs[[#This Row],[TEAM_NAME]], LEAGUE_AVERAGES!$K$14:$M$43, 3, FALSE)</f>
        <v>0.59556361257988066</v>
      </c>
    </row>
    <row r="450" spans="1:73" x14ac:dyDescent="0.2">
      <c r="A450" t="s">
        <v>59</v>
      </c>
      <c r="B450">
        <v>1610612753</v>
      </c>
      <c r="C450" t="s">
        <v>83</v>
      </c>
      <c r="D450" t="s">
        <v>84</v>
      </c>
      <c r="E450">
        <v>22400259</v>
      </c>
      <c r="F450" s="1">
        <v>45616</v>
      </c>
      <c r="G450" t="s">
        <v>542</v>
      </c>
      <c r="H450" t="s">
        <v>70</v>
      </c>
      <c r="I450">
        <v>48</v>
      </c>
      <c r="J450">
        <v>33</v>
      </c>
      <c r="K450">
        <v>75</v>
      </c>
      <c r="L450">
        <v>0.44</v>
      </c>
      <c r="M450">
        <v>8</v>
      </c>
      <c r="N450">
        <v>35</v>
      </c>
      <c r="O450">
        <v>0.22900000000000001</v>
      </c>
      <c r="P450">
        <v>19</v>
      </c>
      <c r="Q450">
        <v>24</v>
      </c>
      <c r="R450">
        <v>0.79200000000000004</v>
      </c>
      <c r="S450">
        <v>2</v>
      </c>
      <c r="T450">
        <v>22</v>
      </c>
      <c r="U450">
        <v>24</v>
      </c>
      <c r="V450">
        <v>21</v>
      </c>
      <c r="W450">
        <v>14</v>
      </c>
      <c r="X450">
        <v>11</v>
      </c>
      <c r="Y450">
        <v>7</v>
      </c>
      <c r="Z450">
        <v>1</v>
      </c>
      <c r="AA450">
        <v>17</v>
      </c>
      <c r="AB450">
        <v>22</v>
      </c>
      <c r="AC450">
        <v>93</v>
      </c>
      <c r="AD450">
        <v>-11</v>
      </c>
      <c r="AE450">
        <v>1</v>
      </c>
      <c r="AF450">
        <v>1231</v>
      </c>
      <c r="AG450">
        <v>1231</v>
      </c>
      <c r="AH450">
        <v>1231</v>
      </c>
      <c r="AI450">
        <v>121</v>
      </c>
      <c r="AJ450">
        <v>2321</v>
      </c>
      <c r="AK450">
        <v>2395</v>
      </c>
      <c r="AL450">
        <v>1704</v>
      </c>
      <c r="AM450">
        <v>2251</v>
      </c>
      <c r="AN450">
        <v>1495</v>
      </c>
      <c r="AO450">
        <v>2346</v>
      </c>
      <c r="AP450">
        <v>756</v>
      </c>
      <c r="AQ450">
        <v>791</v>
      </c>
      <c r="AR450">
        <v>1160</v>
      </c>
      <c r="AS450">
        <v>2452</v>
      </c>
      <c r="AT450">
        <v>2412</v>
      </c>
      <c r="AU450">
        <v>2459</v>
      </c>
      <c r="AV450">
        <v>2031</v>
      </c>
      <c r="AW450">
        <v>1092</v>
      </c>
      <c r="AX450">
        <v>346</v>
      </c>
      <c r="AY450">
        <v>346</v>
      </c>
      <c r="AZ450">
        <v>35</v>
      </c>
      <c r="BA450">
        <v>792</v>
      </c>
      <c r="BB450">
        <v>416</v>
      </c>
      <c r="BC450">
        <v>2330</v>
      </c>
      <c r="BD450">
        <v>1848</v>
      </c>
      <c r="BE450">
        <v>1</v>
      </c>
      <c r="BF450" t="s">
        <v>71</v>
      </c>
      <c r="BG450" t="s">
        <v>65</v>
      </c>
      <c r="BH450" t="s">
        <v>260</v>
      </c>
      <c r="BI450" s="4">
        <f xml:space="preserve"> _2025teamgamelogs[[#This Row],[FGA]] + (0.44 * _2025teamgamelogs[[#This Row],[FTA]]) + _2025teamgamelogs[[#This Row],[TOV]] - _2025teamgamelogs[[#This Row],[OREB]]</f>
        <v>97.56</v>
      </c>
      <c r="BJ450" s="3">
        <f>_2025teamgamelogs[[#This Row],[TOV]]/_2025teamgamelogs[[#This Row],[POSSESIONS]]</f>
        <v>0.14350143501435014</v>
      </c>
      <c r="BK450" s="4">
        <f>_2025teamgamelogs[[#This Row],[PTS]]/_2025teamgamelogs[[#This Row],[POSSESIONS]]</f>
        <v>0.95325953259532592</v>
      </c>
      <c r="BL450" s="4">
        <f xml:space="preserve"> 100 * _2025teamgamelogs[[#This Row],[POINTS_PER_POSSESSION]]</f>
        <v>95.325953259532596</v>
      </c>
      <c r="BM450" s="4">
        <f xml:space="preserve"> _2025teamgamelogs[[#This Row],[POSSESIONS]] / (_2025teamgamelogs[[#This Row],[MIN]]/48)</f>
        <v>97.56</v>
      </c>
      <c r="BN450" s="3">
        <f>_2025teamgamelogs[[#This Row],[PTS]] / (2 * (_2025teamgamelogs[[#This Row],[FGA]] + 0.44 * _2025teamgamelogs[[#This Row],[FTA]]))</f>
        <v>0.54347826086956519</v>
      </c>
      <c r="BO450" s="4">
        <f>VLOOKUP(_2025teamgamelogs[[#This Row],[MONTH]], LEAGUE_AVERAGES!$A$2:$B$8, 2, FALSE)</f>
        <v>110.69176807777912</v>
      </c>
      <c r="BP450" s="5">
        <f>VLOOKUP(_2025teamgamelogs[[#This Row],[TEAM_NAME]], LEAGUE_AVERAGES!$A$14:$C$43, 2, FALSE)</f>
        <v>0.32192682926829269</v>
      </c>
      <c r="BQ450" s="5">
        <f>VLOOKUP(_2025teamgamelogs[[#This Row],[TEAM_NAME]], LEAGUE_AVERAGES!$A$14:$C$43, 3, FALSE)</f>
        <v>0.31129268292682932</v>
      </c>
      <c r="BR450" s="5">
        <f>VLOOKUP(_2025teamgamelogs[[#This Row],[TEAM_NAME]], LEAGUE_AVERAGES!$F$14:$H$43, 2, FALSE)</f>
        <v>0.44641463414634147</v>
      </c>
      <c r="BS450" s="5">
        <f>VLOOKUP(_2025teamgamelogs[[#This Row],[TEAM_NAME]], LEAGUE_AVERAGES!$F$14:$H$43, 3, FALSE)</f>
        <v>0.44524390243902434</v>
      </c>
      <c r="BT450" s="5">
        <f>VLOOKUP(_2025teamgamelogs[[#This Row],[TEAM_NAME]], LEAGUE_AVERAGES!$K$14:$M$43, 2, FALSE)</f>
        <v>0.55194019912665027</v>
      </c>
      <c r="BU450" s="5">
        <f>VLOOKUP(_2025teamgamelogs[[#This Row],[TEAM_NAME]], LEAGUE_AVERAGES!$K$14:$M$43, 3, FALSE)</f>
        <v>0.54874950227645525</v>
      </c>
    </row>
    <row r="451" spans="1:73" x14ac:dyDescent="0.2">
      <c r="A451" t="s">
        <v>59</v>
      </c>
      <c r="B451">
        <v>1610612740</v>
      </c>
      <c r="C451" t="s">
        <v>77</v>
      </c>
      <c r="D451" t="s">
        <v>78</v>
      </c>
      <c r="E451">
        <v>22400252</v>
      </c>
      <c r="F451" s="1">
        <v>45616</v>
      </c>
      <c r="G451" t="s">
        <v>543</v>
      </c>
      <c r="H451" t="s">
        <v>70</v>
      </c>
      <c r="I451">
        <v>48</v>
      </c>
      <c r="J451">
        <v>39</v>
      </c>
      <c r="K451">
        <v>92</v>
      </c>
      <c r="L451">
        <v>0.42399999999999999</v>
      </c>
      <c r="M451">
        <v>8</v>
      </c>
      <c r="N451">
        <v>31</v>
      </c>
      <c r="O451">
        <v>0.25800000000000001</v>
      </c>
      <c r="P451">
        <v>14</v>
      </c>
      <c r="Q451">
        <v>22</v>
      </c>
      <c r="R451">
        <v>0.63600000000000001</v>
      </c>
      <c r="S451">
        <v>16</v>
      </c>
      <c r="T451">
        <v>24</v>
      </c>
      <c r="U451">
        <v>40</v>
      </c>
      <c r="V451">
        <v>23</v>
      </c>
      <c r="W451">
        <v>11</v>
      </c>
      <c r="X451">
        <v>9</v>
      </c>
      <c r="Y451">
        <v>3</v>
      </c>
      <c r="Z451">
        <v>9</v>
      </c>
      <c r="AA451">
        <v>11</v>
      </c>
      <c r="AB451">
        <v>16</v>
      </c>
      <c r="AC451">
        <v>100</v>
      </c>
      <c r="AD451">
        <v>-28</v>
      </c>
      <c r="AE451">
        <v>1</v>
      </c>
      <c r="AF451">
        <v>1231</v>
      </c>
      <c r="AG451">
        <v>1231</v>
      </c>
      <c r="AH451">
        <v>1231</v>
      </c>
      <c r="AI451">
        <v>121</v>
      </c>
      <c r="AJ451">
        <v>1609</v>
      </c>
      <c r="AK451">
        <v>768</v>
      </c>
      <c r="AL451">
        <v>1924</v>
      </c>
      <c r="AM451">
        <v>2251</v>
      </c>
      <c r="AN451">
        <v>1971</v>
      </c>
      <c r="AO451">
        <v>2206</v>
      </c>
      <c r="AP451">
        <v>1571</v>
      </c>
      <c r="AQ451">
        <v>1008</v>
      </c>
      <c r="AR451">
        <v>2249</v>
      </c>
      <c r="AS451">
        <v>234</v>
      </c>
      <c r="AT451">
        <v>2333</v>
      </c>
      <c r="AU451">
        <v>1715</v>
      </c>
      <c r="AV451">
        <v>1759</v>
      </c>
      <c r="AW451">
        <v>429</v>
      </c>
      <c r="AX451">
        <v>797</v>
      </c>
      <c r="AY451">
        <v>1712</v>
      </c>
      <c r="AZ451">
        <v>2275</v>
      </c>
      <c r="BA451">
        <v>52</v>
      </c>
      <c r="BB451">
        <v>1670</v>
      </c>
      <c r="BC451">
        <v>2099</v>
      </c>
      <c r="BD451">
        <v>2355</v>
      </c>
      <c r="BE451">
        <v>1</v>
      </c>
      <c r="BF451" t="s">
        <v>71</v>
      </c>
      <c r="BG451" t="s">
        <v>65</v>
      </c>
      <c r="BH451" t="s">
        <v>260</v>
      </c>
      <c r="BI451" s="4">
        <f xml:space="preserve"> _2025teamgamelogs[[#This Row],[FGA]] + (0.44 * _2025teamgamelogs[[#This Row],[FTA]]) + _2025teamgamelogs[[#This Row],[TOV]] - _2025teamgamelogs[[#This Row],[OREB]]</f>
        <v>96.68</v>
      </c>
      <c r="BJ451" s="3">
        <f>_2025teamgamelogs[[#This Row],[TOV]]/_2025teamgamelogs[[#This Row],[POSSESIONS]]</f>
        <v>0.11377741001241207</v>
      </c>
      <c r="BK451" s="4">
        <f>_2025teamgamelogs[[#This Row],[PTS]]/_2025teamgamelogs[[#This Row],[POSSESIONS]]</f>
        <v>1.034340091021928</v>
      </c>
      <c r="BL451" s="4">
        <f xml:space="preserve"> 100 * _2025teamgamelogs[[#This Row],[POINTS_PER_POSSESSION]]</f>
        <v>103.4340091021928</v>
      </c>
      <c r="BM451" s="4">
        <f xml:space="preserve"> _2025teamgamelogs[[#This Row],[POSSESIONS]] / (_2025teamgamelogs[[#This Row],[MIN]]/48)</f>
        <v>96.68</v>
      </c>
      <c r="BN451" s="3">
        <f>_2025teamgamelogs[[#This Row],[PTS]] / (2 * (_2025teamgamelogs[[#This Row],[FGA]] + 0.44 * _2025teamgamelogs[[#This Row],[FTA]]))</f>
        <v>0.49173878835562546</v>
      </c>
      <c r="BO451" s="4">
        <f>VLOOKUP(_2025teamgamelogs[[#This Row],[MONTH]], LEAGUE_AVERAGES!$A$2:$B$8, 2, FALSE)</f>
        <v>110.69176807777912</v>
      </c>
      <c r="BP451" s="5">
        <f>VLOOKUP(_2025teamgamelogs[[#This Row],[TEAM_NAME]], LEAGUE_AVERAGES!$A$14:$C$43, 2, FALSE)</f>
        <v>0.35068292682926827</v>
      </c>
      <c r="BQ451" s="5">
        <f>VLOOKUP(_2025teamgamelogs[[#This Row],[TEAM_NAME]], LEAGUE_AVERAGES!$A$14:$C$43, 3, FALSE)</f>
        <v>0.33902439024390252</v>
      </c>
      <c r="BR451" s="5">
        <f>VLOOKUP(_2025teamgamelogs[[#This Row],[TEAM_NAME]], LEAGUE_AVERAGES!$F$14:$H$43, 2, FALSE)</f>
        <v>0.44770731707317085</v>
      </c>
      <c r="BS451" s="5">
        <f>VLOOKUP(_2025teamgamelogs[[#This Row],[TEAM_NAME]], LEAGUE_AVERAGES!$F$14:$H$43, 3, FALSE)</f>
        <v>0.45721951219512191</v>
      </c>
      <c r="BT451" s="5">
        <f>VLOOKUP(_2025teamgamelogs[[#This Row],[TEAM_NAME]], LEAGUE_AVERAGES!$K$14:$M$43, 2, FALSE)</f>
        <v>0.55230036801172144</v>
      </c>
      <c r="BU451" s="5">
        <f>VLOOKUP(_2025teamgamelogs[[#This Row],[TEAM_NAME]], LEAGUE_AVERAGES!$K$14:$M$43, 3, FALSE)</f>
        <v>0.55239725408654039</v>
      </c>
    </row>
    <row r="452" spans="1:73" x14ac:dyDescent="0.2">
      <c r="A452" t="s">
        <v>59</v>
      </c>
      <c r="B452">
        <v>1610612750</v>
      </c>
      <c r="C452" t="s">
        <v>8</v>
      </c>
      <c r="D452" t="s">
        <v>72</v>
      </c>
      <c r="E452">
        <v>22400261</v>
      </c>
      <c r="F452" s="1">
        <v>45617</v>
      </c>
      <c r="G452" t="s">
        <v>544</v>
      </c>
      <c r="H452" t="s">
        <v>70</v>
      </c>
      <c r="I452">
        <v>48</v>
      </c>
      <c r="J452">
        <v>33</v>
      </c>
      <c r="K452">
        <v>80</v>
      </c>
      <c r="L452">
        <v>0.41299999999999998</v>
      </c>
      <c r="M452">
        <v>12</v>
      </c>
      <c r="N452">
        <v>35</v>
      </c>
      <c r="O452">
        <v>0.34300000000000003</v>
      </c>
      <c r="P452">
        <v>27</v>
      </c>
      <c r="Q452">
        <v>33</v>
      </c>
      <c r="R452">
        <v>0.81799999999999995</v>
      </c>
      <c r="S452">
        <v>10</v>
      </c>
      <c r="T452">
        <v>30</v>
      </c>
      <c r="U452">
        <v>40</v>
      </c>
      <c r="V452">
        <v>16</v>
      </c>
      <c r="W452">
        <v>17</v>
      </c>
      <c r="X452">
        <v>12</v>
      </c>
      <c r="Y452">
        <v>5</v>
      </c>
      <c r="Z452">
        <v>1</v>
      </c>
      <c r="AA452">
        <v>24</v>
      </c>
      <c r="AB452">
        <v>24</v>
      </c>
      <c r="AC452">
        <v>105</v>
      </c>
      <c r="AD452">
        <v>-5</v>
      </c>
      <c r="AE452">
        <v>1</v>
      </c>
      <c r="AF452">
        <v>1231</v>
      </c>
      <c r="AG452">
        <v>1231</v>
      </c>
      <c r="AH452">
        <v>1231</v>
      </c>
      <c r="AI452">
        <v>121</v>
      </c>
      <c r="AJ452">
        <v>2321</v>
      </c>
      <c r="AK452">
        <v>2190</v>
      </c>
      <c r="AL452">
        <v>2071</v>
      </c>
      <c r="AM452">
        <v>1413</v>
      </c>
      <c r="AN452">
        <v>1495</v>
      </c>
      <c r="AO452">
        <v>1391</v>
      </c>
      <c r="AP452">
        <v>104</v>
      </c>
      <c r="AQ452">
        <v>134</v>
      </c>
      <c r="AR452">
        <v>864</v>
      </c>
      <c r="AS452">
        <v>1308</v>
      </c>
      <c r="AT452">
        <v>1652</v>
      </c>
      <c r="AU452">
        <v>1715</v>
      </c>
      <c r="AV452">
        <v>2415</v>
      </c>
      <c r="AW452">
        <v>1759</v>
      </c>
      <c r="AX452">
        <v>217</v>
      </c>
      <c r="AY452">
        <v>889</v>
      </c>
      <c r="AZ452">
        <v>35</v>
      </c>
      <c r="BA452">
        <v>2162</v>
      </c>
      <c r="BB452">
        <v>215</v>
      </c>
      <c r="BC452">
        <v>1790</v>
      </c>
      <c r="BD452">
        <v>1476</v>
      </c>
      <c r="BE452">
        <v>1</v>
      </c>
      <c r="BF452" t="s">
        <v>71</v>
      </c>
      <c r="BG452" t="s">
        <v>65</v>
      </c>
      <c r="BH452" t="s">
        <v>260</v>
      </c>
      <c r="BI452" s="4">
        <f xml:space="preserve"> _2025teamgamelogs[[#This Row],[FGA]] + (0.44 * _2025teamgamelogs[[#This Row],[FTA]]) + _2025teamgamelogs[[#This Row],[TOV]] - _2025teamgamelogs[[#This Row],[OREB]]</f>
        <v>101.52</v>
      </c>
      <c r="BJ452" s="3">
        <f>_2025teamgamelogs[[#This Row],[TOV]]/_2025teamgamelogs[[#This Row],[POSSESIONS]]</f>
        <v>0.1674546887312845</v>
      </c>
      <c r="BK452" s="4">
        <f>_2025teamgamelogs[[#This Row],[PTS]]/_2025teamgamelogs[[#This Row],[POSSESIONS]]</f>
        <v>1.0342789598108748</v>
      </c>
      <c r="BL452" s="4">
        <f xml:space="preserve"> 100 * _2025teamgamelogs[[#This Row],[POINTS_PER_POSSESSION]]</f>
        <v>103.42789598108749</v>
      </c>
      <c r="BM452" s="4">
        <f xml:space="preserve"> _2025teamgamelogs[[#This Row],[POSSESIONS]] / (_2025teamgamelogs[[#This Row],[MIN]]/48)</f>
        <v>101.52</v>
      </c>
      <c r="BN452" s="3">
        <f>_2025teamgamelogs[[#This Row],[PTS]] / (2 * (_2025teamgamelogs[[#This Row],[FGA]] + 0.44 * _2025teamgamelogs[[#This Row],[FTA]]))</f>
        <v>0.55543800253914521</v>
      </c>
      <c r="BO452" s="4">
        <f>VLOOKUP(_2025teamgamelogs[[#This Row],[MONTH]], LEAGUE_AVERAGES!$A$2:$B$8, 2, FALSE)</f>
        <v>110.69176807777912</v>
      </c>
      <c r="BP452" s="5">
        <f>VLOOKUP(_2025teamgamelogs[[#This Row],[TEAM_NAME]], LEAGUE_AVERAGES!$A$14:$C$43, 2, FALSE)</f>
        <v>0.38256097560975622</v>
      </c>
      <c r="BQ452" s="5">
        <f>VLOOKUP(_2025teamgamelogs[[#This Row],[TEAM_NAME]], LEAGUE_AVERAGES!$A$14:$C$43, 3, FALSE)</f>
        <v>0.37156097560975615</v>
      </c>
      <c r="BR452" s="5">
        <f>VLOOKUP(_2025teamgamelogs[[#This Row],[TEAM_NAME]], LEAGUE_AVERAGES!$F$14:$H$43, 2, FALSE)</f>
        <v>0.47402439024390242</v>
      </c>
      <c r="BS452" s="5">
        <f>VLOOKUP(_2025teamgamelogs[[#This Row],[TEAM_NAME]], LEAGUE_AVERAGES!$F$14:$H$43, 3, FALSE)</f>
        <v>0.46580487804878057</v>
      </c>
      <c r="BT452" s="5">
        <f>VLOOKUP(_2025teamgamelogs[[#This Row],[TEAM_NAME]], LEAGUE_AVERAGES!$K$14:$M$43, 2, FALSE)</f>
        <v>0.59446350940954662</v>
      </c>
      <c r="BU452" s="5">
        <f>VLOOKUP(_2025teamgamelogs[[#This Row],[TEAM_NAME]], LEAGUE_AVERAGES!$K$14:$M$43, 3, FALSE)</f>
        <v>0.58583417827298701</v>
      </c>
    </row>
    <row r="453" spans="1:73" x14ac:dyDescent="0.2">
      <c r="A453" t="s">
        <v>59</v>
      </c>
      <c r="B453">
        <v>1610612759</v>
      </c>
      <c r="C453" t="s">
        <v>145</v>
      </c>
      <c r="D453" t="s">
        <v>146</v>
      </c>
      <c r="E453">
        <v>22400262</v>
      </c>
      <c r="F453" s="1">
        <v>45617</v>
      </c>
      <c r="G453" t="s">
        <v>393</v>
      </c>
      <c r="H453" t="s">
        <v>63</v>
      </c>
      <c r="I453">
        <v>48</v>
      </c>
      <c r="J453">
        <v>41</v>
      </c>
      <c r="K453">
        <v>88</v>
      </c>
      <c r="L453">
        <v>0.46600000000000003</v>
      </c>
      <c r="M453">
        <v>9</v>
      </c>
      <c r="N453">
        <v>32</v>
      </c>
      <c r="O453">
        <v>0.28100000000000003</v>
      </c>
      <c r="P453">
        <v>35</v>
      </c>
      <c r="Q453">
        <v>46</v>
      </c>
      <c r="R453">
        <v>0.76100000000000001</v>
      </c>
      <c r="S453">
        <v>11</v>
      </c>
      <c r="T453">
        <v>40</v>
      </c>
      <c r="U453">
        <v>51</v>
      </c>
      <c r="V453">
        <v>32</v>
      </c>
      <c r="W453">
        <v>11</v>
      </c>
      <c r="X453">
        <v>8</v>
      </c>
      <c r="Y453">
        <v>9</v>
      </c>
      <c r="Z453">
        <v>7</v>
      </c>
      <c r="AA453">
        <v>20</v>
      </c>
      <c r="AB453">
        <v>29</v>
      </c>
      <c r="AC453">
        <v>126</v>
      </c>
      <c r="AD453">
        <v>8</v>
      </c>
      <c r="AE453">
        <v>1</v>
      </c>
      <c r="AF453">
        <v>1</v>
      </c>
      <c r="AG453">
        <v>1</v>
      </c>
      <c r="AH453">
        <v>1</v>
      </c>
      <c r="AI453">
        <v>121</v>
      </c>
      <c r="AJ453">
        <v>1234</v>
      </c>
      <c r="AK453">
        <v>1314</v>
      </c>
      <c r="AL453">
        <v>1262</v>
      </c>
      <c r="AM453">
        <v>2097</v>
      </c>
      <c r="AN453">
        <v>1863</v>
      </c>
      <c r="AO453">
        <v>2058</v>
      </c>
      <c r="AP453">
        <v>7</v>
      </c>
      <c r="AQ453">
        <v>5</v>
      </c>
      <c r="AR453">
        <v>1490</v>
      </c>
      <c r="AS453">
        <v>1051</v>
      </c>
      <c r="AT453">
        <v>210</v>
      </c>
      <c r="AU453">
        <v>340</v>
      </c>
      <c r="AV453">
        <v>322</v>
      </c>
      <c r="AW453">
        <v>429</v>
      </c>
      <c r="AX453">
        <v>1073</v>
      </c>
      <c r="AY453">
        <v>109</v>
      </c>
      <c r="AZ453">
        <v>1902</v>
      </c>
      <c r="BA453">
        <v>1491</v>
      </c>
      <c r="BB453">
        <v>20</v>
      </c>
      <c r="BC453">
        <v>389</v>
      </c>
      <c r="BD453">
        <v>727</v>
      </c>
      <c r="BE453">
        <v>1</v>
      </c>
      <c r="BF453" t="s">
        <v>64</v>
      </c>
      <c r="BG453" t="s">
        <v>65</v>
      </c>
      <c r="BH453" t="s">
        <v>260</v>
      </c>
      <c r="BI453" s="4">
        <f xml:space="preserve"> _2025teamgamelogs[[#This Row],[FGA]] + (0.44 * _2025teamgamelogs[[#This Row],[FTA]]) + _2025teamgamelogs[[#This Row],[TOV]] - _2025teamgamelogs[[#This Row],[OREB]]</f>
        <v>108.24</v>
      </c>
      <c r="BJ453" s="3">
        <f>_2025teamgamelogs[[#This Row],[TOV]]/_2025teamgamelogs[[#This Row],[POSSESIONS]]</f>
        <v>0.10162601626016261</v>
      </c>
      <c r="BK453" s="4">
        <f>_2025teamgamelogs[[#This Row],[PTS]]/_2025teamgamelogs[[#This Row],[POSSESIONS]]</f>
        <v>1.164079822616408</v>
      </c>
      <c r="BL453" s="4">
        <f xml:space="preserve"> 100 * _2025teamgamelogs[[#This Row],[POINTS_PER_POSSESSION]]</f>
        <v>116.4079822616408</v>
      </c>
      <c r="BM453" s="4">
        <f xml:space="preserve"> _2025teamgamelogs[[#This Row],[POSSESIONS]] / (_2025teamgamelogs[[#This Row],[MIN]]/48)</f>
        <v>108.24</v>
      </c>
      <c r="BN453" s="3">
        <f>_2025teamgamelogs[[#This Row],[PTS]] / (2 * (_2025teamgamelogs[[#This Row],[FGA]] + 0.44 * _2025teamgamelogs[[#This Row],[FTA]]))</f>
        <v>0.58203991130820398</v>
      </c>
      <c r="BO453" s="4">
        <f>VLOOKUP(_2025teamgamelogs[[#This Row],[MONTH]], LEAGUE_AVERAGES!$A$2:$B$8, 2, FALSE)</f>
        <v>110.69176807777912</v>
      </c>
      <c r="BP453" s="5">
        <f>VLOOKUP(_2025teamgamelogs[[#This Row],[TEAM_NAME]], LEAGUE_AVERAGES!$A$14:$C$43, 2, FALSE)</f>
        <v>0.36502500000000004</v>
      </c>
      <c r="BQ453" s="5">
        <f>VLOOKUP(_2025teamgamelogs[[#This Row],[TEAM_NAME]], LEAGUE_AVERAGES!$A$14:$C$43, 3, FALSE)</f>
        <v>0.35016666666666663</v>
      </c>
      <c r="BR453" s="5">
        <f>VLOOKUP(_2025teamgamelogs[[#This Row],[TEAM_NAME]], LEAGUE_AVERAGES!$F$14:$H$43, 2, FALSE)</f>
        <v>0.47877500000000017</v>
      </c>
      <c r="BS453" s="5">
        <f>VLOOKUP(_2025teamgamelogs[[#This Row],[TEAM_NAME]], LEAGUE_AVERAGES!$F$14:$H$43, 3, FALSE)</f>
        <v>0.45407142857142868</v>
      </c>
      <c r="BT453" s="5">
        <f>VLOOKUP(_2025teamgamelogs[[#This Row],[TEAM_NAME]], LEAGUE_AVERAGES!$K$14:$M$43, 2, FALSE)</f>
        <v>0.59112459331758582</v>
      </c>
      <c r="BU453" s="5">
        <f>VLOOKUP(_2025teamgamelogs[[#This Row],[TEAM_NAME]], LEAGUE_AVERAGES!$K$14:$M$43, 3, FALSE)</f>
        <v>0.56254759440180246</v>
      </c>
    </row>
    <row r="454" spans="1:73" x14ac:dyDescent="0.2">
      <c r="A454" t="s">
        <v>59</v>
      </c>
      <c r="B454">
        <v>1610612761</v>
      </c>
      <c r="C454" t="s">
        <v>95</v>
      </c>
      <c r="D454" t="s">
        <v>96</v>
      </c>
      <c r="E454">
        <v>22400261</v>
      </c>
      <c r="F454" s="1">
        <v>45617</v>
      </c>
      <c r="G454" t="s">
        <v>545</v>
      </c>
      <c r="H454" t="s">
        <v>63</v>
      </c>
      <c r="I454">
        <v>48</v>
      </c>
      <c r="J454">
        <v>37</v>
      </c>
      <c r="K454">
        <v>72</v>
      </c>
      <c r="L454">
        <v>0.51400000000000001</v>
      </c>
      <c r="M454">
        <v>7</v>
      </c>
      <c r="N454">
        <v>23</v>
      </c>
      <c r="O454">
        <v>0.30399999999999999</v>
      </c>
      <c r="P454">
        <v>29</v>
      </c>
      <c r="Q454">
        <v>39</v>
      </c>
      <c r="R454">
        <v>0.74399999999999999</v>
      </c>
      <c r="S454">
        <v>10</v>
      </c>
      <c r="T454">
        <v>33</v>
      </c>
      <c r="U454">
        <v>43</v>
      </c>
      <c r="V454">
        <v>22</v>
      </c>
      <c r="W454">
        <v>17</v>
      </c>
      <c r="X454">
        <v>11</v>
      </c>
      <c r="Y454">
        <v>1</v>
      </c>
      <c r="Z454">
        <v>5</v>
      </c>
      <c r="AA454">
        <v>24</v>
      </c>
      <c r="AB454">
        <v>24</v>
      </c>
      <c r="AC454">
        <v>110</v>
      </c>
      <c r="AD454">
        <v>5</v>
      </c>
      <c r="AE454">
        <v>1</v>
      </c>
      <c r="AF454">
        <v>1</v>
      </c>
      <c r="AG454">
        <v>1</v>
      </c>
      <c r="AH454">
        <v>1</v>
      </c>
      <c r="AI454">
        <v>121</v>
      </c>
      <c r="AJ454">
        <v>1946</v>
      </c>
      <c r="AK454">
        <v>2443</v>
      </c>
      <c r="AL454">
        <v>484</v>
      </c>
      <c r="AM454">
        <v>2338</v>
      </c>
      <c r="AN454">
        <v>2421</v>
      </c>
      <c r="AO454">
        <v>1857</v>
      </c>
      <c r="AP454">
        <v>56</v>
      </c>
      <c r="AQ454">
        <v>28</v>
      </c>
      <c r="AR454">
        <v>1633</v>
      </c>
      <c r="AS454">
        <v>1308</v>
      </c>
      <c r="AT454">
        <v>1131</v>
      </c>
      <c r="AU454">
        <v>1282</v>
      </c>
      <c r="AV454">
        <v>1909</v>
      </c>
      <c r="AW454">
        <v>1759</v>
      </c>
      <c r="AX454">
        <v>346</v>
      </c>
      <c r="AY454">
        <v>2304</v>
      </c>
      <c r="AZ454">
        <v>1188</v>
      </c>
      <c r="BA454">
        <v>2162</v>
      </c>
      <c r="BB454">
        <v>215</v>
      </c>
      <c r="BC454">
        <v>1479</v>
      </c>
      <c r="BD454">
        <v>922</v>
      </c>
      <c r="BE454">
        <v>1</v>
      </c>
      <c r="BF454" t="s">
        <v>64</v>
      </c>
      <c r="BG454" t="s">
        <v>65</v>
      </c>
      <c r="BH454" t="s">
        <v>260</v>
      </c>
      <c r="BI454" s="4">
        <f xml:space="preserve"> _2025teamgamelogs[[#This Row],[FGA]] + (0.44 * _2025teamgamelogs[[#This Row],[FTA]]) + _2025teamgamelogs[[#This Row],[TOV]] - _2025teamgamelogs[[#This Row],[OREB]]</f>
        <v>96.16</v>
      </c>
      <c r="BJ454" s="3">
        <f>_2025teamgamelogs[[#This Row],[TOV]]/_2025teamgamelogs[[#This Row],[POSSESIONS]]</f>
        <v>0.17678868552412647</v>
      </c>
      <c r="BK454" s="4">
        <f>_2025teamgamelogs[[#This Row],[PTS]]/_2025teamgamelogs[[#This Row],[POSSESIONS]]</f>
        <v>1.1439267886855242</v>
      </c>
      <c r="BL454" s="4">
        <f xml:space="preserve"> 100 * _2025teamgamelogs[[#This Row],[POINTS_PER_POSSESSION]]</f>
        <v>114.39267886855242</v>
      </c>
      <c r="BM454" s="4">
        <f xml:space="preserve"> _2025teamgamelogs[[#This Row],[POSSESIONS]] / (_2025teamgamelogs[[#This Row],[MIN]]/48)</f>
        <v>96.16</v>
      </c>
      <c r="BN454" s="3">
        <f>_2025teamgamelogs[[#This Row],[PTS]] / (2 * (_2025teamgamelogs[[#This Row],[FGA]] + 0.44 * _2025teamgamelogs[[#This Row],[FTA]]))</f>
        <v>0.61686855091969495</v>
      </c>
      <c r="BO454" s="4">
        <f>VLOOKUP(_2025teamgamelogs[[#This Row],[MONTH]], LEAGUE_AVERAGES!$A$2:$B$8, 2, FALSE)</f>
        <v>110.69176807777912</v>
      </c>
      <c r="BP454" s="5">
        <f>VLOOKUP(_2025teamgamelogs[[#This Row],[TEAM_NAME]], LEAGUE_AVERAGES!$A$14:$C$43, 2, FALSE)</f>
        <v>0.35443902439024388</v>
      </c>
      <c r="BQ454" s="5">
        <f>VLOOKUP(_2025teamgamelogs[[#This Row],[TEAM_NAME]], LEAGUE_AVERAGES!$A$14:$C$43, 3, FALSE)</f>
        <v>0.34512195121951217</v>
      </c>
      <c r="BR454" s="5">
        <f>VLOOKUP(_2025teamgamelogs[[#This Row],[TEAM_NAME]], LEAGUE_AVERAGES!$F$14:$H$43, 2, FALSE)</f>
        <v>0.46104878048780484</v>
      </c>
      <c r="BS454" s="5">
        <f>VLOOKUP(_2025teamgamelogs[[#This Row],[TEAM_NAME]], LEAGUE_AVERAGES!$F$14:$H$43, 3, FALSE)</f>
        <v>0.45834146341463411</v>
      </c>
      <c r="BT454" s="5">
        <f>VLOOKUP(_2025teamgamelogs[[#This Row],[TEAM_NAME]], LEAGUE_AVERAGES!$K$14:$M$43, 2, FALSE)</f>
        <v>0.55942918094792793</v>
      </c>
      <c r="BU454" s="5">
        <f>VLOOKUP(_2025teamgamelogs[[#This Row],[TEAM_NAME]], LEAGUE_AVERAGES!$K$14:$M$43, 3, FALSE)</f>
        <v>0.54979583097447959</v>
      </c>
    </row>
    <row r="455" spans="1:73" x14ac:dyDescent="0.2">
      <c r="A455" t="s">
        <v>59</v>
      </c>
      <c r="B455">
        <v>1610612753</v>
      </c>
      <c r="C455" t="s">
        <v>83</v>
      </c>
      <c r="D455" t="s">
        <v>84</v>
      </c>
      <c r="E455">
        <v>22400263</v>
      </c>
      <c r="F455" s="1">
        <v>45617</v>
      </c>
      <c r="G455" t="s">
        <v>546</v>
      </c>
      <c r="H455" t="s">
        <v>63</v>
      </c>
      <c r="I455">
        <v>48</v>
      </c>
      <c r="J455">
        <v>43</v>
      </c>
      <c r="K455">
        <v>91</v>
      </c>
      <c r="L455">
        <v>0.47299999999999998</v>
      </c>
      <c r="M455">
        <v>15</v>
      </c>
      <c r="N455">
        <v>40</v>
      </c>
      <c r="O455">
        <v>0.375</v>
      </c>
      <c r="P455">
        <v>18</v>
      </c>
      <c r="Q455">
        <v>21</v>
      </c>
      <c r="R455">
        <v>0.85699999999999998</v>
      </c>
      <c r="S455">
        <v>15</v>
      </c>
      <c r="T455">
        <v>33</v>
      </c>
      <c r="U455">
        <v>48</v>
      </c>
      <c r="V455">
        <v>31</v>
      </c>
      <c r="W455">
        <v>17</v>
      </c>
      <c r="X455">
        <v>8</v>
      </c>
      <c r="Y455">
        <v>5</v>
      </c>
      <c r="Z455">
        <v>6</v>
      </c>
      <c r="AA455">
        <v>25</v>
      </c>
      <c r="AB455">
        <v>15</v>
      </c>
      <c r="AC455">
        <v>119</v>
      </c>
      <c r="AD455">
        <v>1</v>
      </c>
      <c r="AE455">
        <v>1</v>
      </c>
      <c r="AF455">
        <v>1</v>
      </c>
      <c r="AG455">
        <v>1</v>
      </c>
      <c r="AH455">
        <v>1</v>
      </c>
      <c r="AI455">
        <v>121</v>
      </c>
      <c r="AJ455">
        <v>866</v>
      </c>
      <c r="AK455">
        <v>899</v>
      </c>
      <c r="AL455">
        <v>1142</v>
      </c>
      <c r="AM455">
        <v>733</v>
      </c>
      <c r="AN455">
        <v>795</v>
      </c>
      <c r="AO455">
        <v>1024</v>
      </c>
      <c r="AP455">
        <v>889</v>
      </c>
      <c r="AQ455">
        <v>1164</v>
      </c>
      <c r="AR455">
        <v>515</v>
      </c>
      <c r="AS455">
        <v>332</v>
      </c>
      <c r="AT455">
        <v>1131</v>
      </c>
      <c r="AU455">
        <v>604</v>
      </c>
      <c r="AV455">
        <v>426</v>
      </c>
      <c r="AW455">
        <v>1759</v>
      </c>
      <c r="AX455">
        <v>1073</v>
      </c>
      <c r="AY455">
        <v>889</v>
      </c>
      <c r="AZ455">
        <v>1573</v>
      </c>
      <c r="BA455">
        <v>2247</v>
      </c>
      <c r="BB455">
        <v>1892</v>
      </c>
      <c r="BC455">
        <v>798</v>
      </c>
      <c r="BD455">
        <v>1176</v>
      </c>
      <c r="BE455">
        <v>1</v>
      </c>
      <c r="BF455" t="s">
        <v>71</v>
      </c>
      <c r="BG455" t="s">
        <v>65</v>
      </c>
      <c r="BH455" t="s">
        <v>260</v>
      </c>
      <c r="BI455" s="4">
        <f xml:space="preserve"> _2025teamgamelogs[[#This Row],[FGA]] + (0.44 * _2025teamgamelogs[[#This Row],[FTA]]) + _2025teamgamelogs[[#This Row],[TOV]] - _2025teamgamelogs[[#This Row],[OREB]]</f>
        <v>102.24</v>
      </c>
      <c r="BJ455" s="3">
        <f>_2025teamgamelogs[[#This Row],[TOV]]/_2025teamgamelogs[[#This Row],[POSSESIONS]]</f>
        <v>0.16627543035993742</v>
      </c>
      <c r="BK455" s="4">
        <f>_2025teamgamelogs[[#This Row],[PTS]]/_2025teamgamelogs[[#This Row],[POSSESIONS]]</f>
        <v>1.1639280125195619</v>
      </c>
      <c r="BL455" s="4">
        <f xml:space="preserve"> 100 * _2025teamgamelogs[[#This Row],[POINTS_PER_POSSESSION]]</f>
        <v>116.39280125195619</v>
      </c>
      <c r="BM455" s="4">
        <f xml:space="preserve"> _2025teamgamelogs[[#This Row],[POSSESIONS]] / (_2025teamgamelogs[[#This Row],[MIN]]/48)</f>
        <v>102.24</v>
      </c>
      <c r="BN455" s="3">
        <f>_2025teamgamelogs[[#This Row],[PTS]] / (2 * (_2025teamgamelogs[[#This Row],[FGA]] + 0.44 * _2025teamgamelogs[[#This Row],[FTA]]))</f>
        <v>0.59357541899441346</v>
      </c>
      <c r="BO455" s="4">
        <f>VLOOKUP(_2025teamgamelogs[[#This Row],[MONTH]], LEAGUE_AVERAGES!$A$2:$B$8, 2, FALSE)</f>
        <v>110.69176807777912</v>
      </c>
      <c r="BP455" s="5">
        <f>VLOOKUP(_2025teamgamelogs[[#This Row],[TEAM_NAME]], LEAGUE_AVERAGES!$A$14:$C$43, 2, FALSE)</f>
        <v>0.32192682926829269</v>
      </c>
      <c r="BQ455" s="5">
        <f>VLOOKUP(_2025teamgamelogs[[#This Row],[TEAM_NAME]], LEAGUE_AVERAGES!$A$14:$C$43, 3, FALSE)</f>
        <v>0.31129268292682932</v>
      </c>
      <c r="BR455" s="5">
        <f>VLOOKUP(_2025teamgamelogs[[#This Row],[TEAM_NAME]], LEAGUE_AVERAGES!$F$14:$H$43, 2, FALSE)</f>
        <v>0.44641463414634147</v>
      </c>
      <c r="BS455" s="5">
        <f>VLOOKUP(_2025teamgamelogs[[#This Row],[TEAM_NAME]], LEAGUE_AVERAGES!$F$14:$H$43, 3, FALSE)</f>
        <v>0.44524390243902434</v>
      </c>
      <c r="BT455" s="5">
        <f>VLOOKUP(_2025teamgamelogs[[#This Row],[TEAM_NAME]], LEAGUE_AVERAGES!$K$14:$M$43, 2, FALSE)</f>
        <v>0.55194019912665027</v>
      </c>
      <c r="BU455" s="5">
        <f>VLOOKUP(_2025teamgamelogs[[#This Row],[TEAM_NAME]], LEAGUE_AVERAGES!$K$14:$M$43, 3, FALSE)</f>
        <v>0.54874950227645525</v>
      </c>
    </row>
    <row r="456" spans="1:73" x14ac:dyDescent="0.2">
      <c r="A456" t="s">
        <v>59</v>
      </c>
      <c r="B456">
        <v>1610612762</v>
      </c>
      <c r="C456" t="s">
        <v>125</v>
      </c>
      <c r="D456" t="s">
        <v>126</v>
      </c>
      <c r="E456">
        <v>22400262</v>
      </c>
      <c r="F456" s="1">
        <v>45617</v>
      </c>
      <c r="G456" t="s">
        <v>389</v>
      </c>
      <c r="H456" t="s">
        <v>70</v>
      </c>
      <c r="I456">
        <v>48</v>
      </c>
      <c r="J456">
        <v>41</v>
      </c>
      <c r="K456">
        <v>98</v>
      </c>
      <c r="L456">
        <v>0.41799999999999998</v>
      </c>
      <c r="M456">
        <v>13</v>
      </c>
      <c r="N456">
        <v>45</v>
      </c>
      <c r="O456">
        <v>0.28899999999999998</v>
      </c>
      <c r="P456">
        <v>23</v>
      </c>
      <c r="Q456">
        <v>26</v>
      </c>
      <c r="R456">
        <v>0.88500000000000001</v>
      </c>
      <c r="S456">
        <v>12</v>
      </c>
      <c r="T456">
        <v>37</v>
      </c>
      <c r="U456">
        <v>49</v>
      </c>
      <c r="V456">
        <v>22</v>
      </c>
      <c r="W456">
        <v>14</v>
      </c>
      <c r="X456">
        <v>4</v>
      </c>
      <c r="Y456">
        <v>7</v>
      </c>
      <c r="Z456">
        <v>9</v>
      </c>
      <c r="AA456">
        <v>29</v>
      </c>
      <c r="AB456">
        <v>20</v>
      </c>
      <c r="AC456">
        <v>118</v>
      </c>
      <c r="AD456">
        <v>-8</v>
      </c>
      <c r="AE456">
        <v>1</v>
      </c>
      <c r="AF456">
        <v>1231</v>
      </c>
      <c r="AG456">
        <v>1231</v>
      </c>
      <c r="AH456">
        <v>1231</v>
      </c>
      <c r="AI456">
        <v>121</v>
      </c>
      <c r="AJ456">
        <v>1234</v>
      </c>
      <c r="AK456">
        <v>251</v>
      </c>
      <c r="AL456">
        <v>2003</v>
      </c>
      <c r="AM456">
        <v>1171</v>
      </c>
      <c r="AN456">
        <v>312</v>
      </c>
      <c r="AO456">
        <v>2012</v>
      </c>
      <c r="AP456">
        <v>314</v>
      </c>
      <c r="AQ456">
        <v>570</v>
      </c>
      <c r="AR456">
        <v>352</v>
      </c>
      <c r="AS456">
        <v>848</v>
      </c>
      <c r="AT456">
        <v>489</v>
      </c>
      <c r="AU456">
        <v>505</v>
      </c>
      <c r="AV456">
        <v>1909</v>
      </c>
      <c r="AW456">
        <v>1092</v>
      </c>
      <c r="AX456">
        <v>2190</v>
      </c>
      <c r="AY456">
        <v>346</v>
      </c>
      <c r="AZ456">
        <v>2275</v>
      </c>
      <c r="BA456">
        <v>2422</v>
      </c>
      <c r="BB456">
        <v>767</v>
      </c>
      <c r="BC456">
        <v>891</v>
      </c>
      <c r="BD456">
        <v>1667</v>
      </c>
      <c r="BE456">
        <v>1</v>
      </c>
      <c r="BF456" t="s">
        <v>71</v>
      </c>
      <c r="BG456" t="s">
        <v>65</v>
      </c>
      <c r="BH456" t="s">
        <v>260</v>
      </c>
      <c r="BI456" s="4">
        <f xml:space="preserve"> _2025teamgamelogs[[#This Row],[FGA]] + (0.44 * _2025teamgamelogs[[#This Row],[FTA]]) + _2025teamgamelogs[[#This Row],[TOV]] - _2025teamgamelogs[[#This Row],[OREB]]</f>
        <v>111.44</v>
      </c>
      <c r="BJ456" s="3">
        <f>_2025teamgamelogs[[#This Row],[TOV]]/_2025teamgamelogs[[#This Row],[POSSESIONS]]</f>
        <v>0.12562814070351758</v>
      </c>
      <c r="BK456" s="4">
        <f>_2025teamgamelogs[[#This Row],[PTS]]/_2025teamgamelogs[[#This Row],[POSSESIONS]]</f>
        <v>1.0588657573582196</v>
      </c>
      <c r="BL456" s="4">
        <f xml:space="preserve"> 100 * _2025teamgamelogs[[#This Row],[POINTS_PER_POSSESSION]]</f>
        <v>105.88657573582196</v>
      </c>
      <c r="BM456" s="4">
        <f xml:space="preserve"> _2025teamgamelogs[[#This Row],[POSSESIONS]] / (_2025teamgamelogs[[#This Row],[MIN]]/48)</f>
        <v>111.44</v>
      </c>
      <c r="BN456" s="3">
        <f>_2025teamgamelogs[[#This Row],[PTS]] / (2 * (_2025teamgamelogs[[#This Row],[FGA]] + 0.44 * _2025teamgamelogs[[#This Row],[FTA]]))</f>
        <v>0.53910818713450293</v>
      </c>
      <c r="BO456" s="4">
        <f>VLOOKUP(_2025teamgamelogs[[#This Row],[MONTH]], LEAGUE_AVERAGES!$A$2:$B$8, 2, FALSE)</f>
        <v>110.69176807777912</v>
      </c>
      <c r="BP456" s="5">
        <f>VLOOKUP(_2025teamgamelogs[[#This Row],[TEAM_NAME]], LEAGUE_AVERAGES!$A$14:$C$43, 2, FALSE)</f>
        <v>0.36446341463414633</v>
      </c>
      <c r="BQ456" s="5">
        <f>VLOOKUP(_2025teamgamelogs[[#This Row],[TEAM_NAME]], LEAGUE_AVERAGES!$A$14:$C$43, 3, FALSE)</f>
        <v>0.3413170731707319</v>
      </c>
      <c r="BR456" s="5">
        <f>VLOOKUP(_2025teamgamelogs[[#This Row],[TEAM_NAME]], LEAGUE_AVERAGES!$F$14:$H$43, 2, FALSE)</f>
        <v>0.4583902439024391</v>
      </c>
      <c r="BS456" s="5">
        <f>VLOOKUP(_2025teamgamelogs[[#This Row],[TEAM_NAME]], LEAGUE_AVERAGES!$F$14:$H$43, 3, FALSE)</f>
        <v>0.45390243902439031</v>
      </c>
      <c r="BT456" s="5">
        <f>VLOOKUP(_2025teamgamelogs[[#This Row],[TEAM_NAME]], LEAGUE_AVERAGES!$K$14:$M$43, 2, FALSE)</f>
        <v>0.57104853563970659</v>
      </c>
      <c r="BU456" s="5">
        <f>VLOOKUP(_2025teamgamelogs[[#This Row],[TEAM_NAME]], LEAGUE_AVERAGES!$K$14:$M$43, 3, FALSE)</f>
        <v>0.56826296147062372</v>
      </c>
    </row>
    <row r="457" spans="1:73" x14ac:dyDescent="0.2">
      <c r="A457" t="s">
        <v>59</v>
      </c>
      <c r="B457">
        <v>1610612765</v>
      </c>
      <c r="C457" t="s">
        <v>107</v>
      </c>
      <c r="D457" t="s">
        <v>108</v>
      </c>
      <c r="E457">
        <v>22400260</v>
      </c>
      <c r="F457" s="1">
        <v>45617</v>
      </c>
      <c r="G457" t="s">
        <v>337</v>
      </c>
      <c r="H457" t="s">
        <v>70</v>
      </c>
      <c r="I457">
        <v>53</v>
      </c>
      <c r="J457">
        <v>42</v>
      </c>
      <c r="K457">
        <v>99</v>
      </c>
      <c r="L457">
        <v>0.42399999999999999</v>
      </c>
      <c r="M457">
        <v>17</v>
      </c>
      <c r="N457">
        <v>48</v>
      </c>
      <c r="O457">
        <v>0.35399999999999998</v>
      </c>
      <c r="P457">
        <v>20</v>
      </c>
      <c r="Q457">
        <v>25</v>
      </c>
      <c r="R457">
        <v>0.8</v>
      </c>
      <c r="S457">
        <v>21</v>
      </c>
      <c r="T457">
        <v>35</v>
      </c>
      <c r="U457">
        <v>56</v>
      </c>
      <c r="V457">
        <v>30</v>
      </c>
      <c r="W457">
        <v>19</v>
      </c>
      <c r="X457">
        <v>8</v>
      </c>
      <c r="Y457">
        <v>3</v>
      </c>
      <c r="Z457">
        <v>5</v>
      </c>
      <c r="AA457">
        <v>23</v>
      </c>
      <c r="AB457">
        <v>22</v>
      </c>
      <c r="AC457">
        <v>121</v>
      </c>
      <c r="AD457">
        <v>-2</v>
      </c>
      <c r="AE457">
        <v>1</v>
      </c>
      <c r="AF457">
        <v>1231</v>
      </c>
      <c r="AG457">
        <v>1231</v>
      </c>
      <c r="AH457">
        <v>1231</v>
      </c>
      <c r="AI457">
        <v>9</v>
      </c>
      <c r="AJ457">
        <v>1068</v>
      </c>
      <c r="AK457">
        <v>206</v>
      </c>
      <c r="AL457">
        <v>1920</v>
      </c>
      <c r="AM457">
        <v>410</v>
      </c>
      <c r="AN457">
        <v>163</v>
      </c>
      <c r="AO457">
        <v>1266</v>
      </c>
      <c r="AP457">
        <v>623</v>
      </c>
      <c r="AQ457">
        <v>666</v>
      </c>
      <c r="AR457">
        <v>1029</v>
      </c>
      <c r="AS457">
        <v>27</v>
      </c>
      <c r="AT457">
        <v>769</v>
      </c>
      <c r="AU457">
        <v>99</v>
      </c>
      <c r="AV457">
        <v>541</v>
      </c>
      <c r="AW457">
        <v>2098</v>
      </c>
      <c r="AX457">
        <v>1073</v>
      </c>
      <c r="AY457">
        <v>1712</v>
      </c>
      <c r="AZ457">
        <v>1188</v>
      </c>
      <c r="BA457">
        <v>2046</v>
      </c>
      <c r="BB457">
        <v>416</v>
      </c>
      <c r="BC457">
        <v>672</v>
      </c>
      <c r="BD457">
        <v>1286</v>
      </c>
      <c r="BE457">
        <v>1</v>
      </c>
      <c r="BF457" t="s">
        <v>71</v>
      </c>
      <c r="BG457" t="s">
        <v>65</v>
      </c>
      <c r="BH457" t="s">
        <v>260</v>
      </c>
      <c r="BI457" s="4">
        <f xml:space="preserve"> _2025teamgamelogs[[#This Row],[FGA]] + (0.44 * _2025teamgamelogs[[#This Row],[FTA]]) + _2025teamgamelogs[[#This Row],[TOV]] - _2025teamgamelogs[[#This Row],[OREB]]</f>
        <v>108</v>
      </c>
      <c r="BJ457" s="3">
        <f>_2025teamgamelogs[[#This Row],[TOV]]/_2025teamgamelogs[[#This Row],[POSSESIONS]]</f>
        <v>0.17592592592592593</v>
      </c>
      <c r="BK457" s="4">
        <f>_2025teamgamelogs[[#This Row],[PTS]]/_2025teamgamelogs[[#This Row],[POSSESIONS]]</f>
        <v>1.1203703703703705</v>
      </c>
      <c r="BL457" s="4">
        <f xml:space="preserve"> 100 * _2025teamgamelogs[[#This Row],[POINTS_PER_POSSESSION]]</f>
        <v>112.03703703703705</v>
      </c>
      <c r="BM457" s="4">
        <f xml:space="preserve"> _2025teamgamelogs[[#This Row],[POSSESIONS]] / (_2025teamgamelogs[[#This Row],[MIN]]/48)</f>
        <v>97.811320754716974</v>
      </c>
      <c r="BN457" s="3">
        <f>_2025teamgamelogs[[#This Row],[PTS]] / (2 * (_2025teamgamelogs[[#This Row],[FGA]] + 0.44 * _2025teamgamelogs[[#This Row],[FTA]]))</f>
        <v>0.55000000000000004</v>
      </c>
      <c r="BO457" s="4">
        <f>VLOOKUP(_2025teamgamelogs[[#This Row],[MONTH]], LEAGUE_AVERAGES!$A$2:$B$8, 2, FALSE)</f>
        <v>110.69176807777912</v>
      </c>
      <c r="BP457" s="5">
        <f>VLOOKUP(_2025teamgamelogs[[#This Row],[TEAM_NAME]], LEAGUE_AVERAGES!$A$14:$C$43, 2, FALSE)</f>
        <v>0.3560731707317073</v>
      </c>
      <c r="BQ457" s="5">
        <f>VLOOKUP(_2025teamgamelogs[[#This Row],[TEAM_NAME]], LEAGUE_AVERAGES!$A$14:$C$43, 3, FALSE)</f>
        <v>0.3687804878048781</v>
      </c>
      <c r="BR457" s="5">
        <f>VLOOKUP(_2025teamgamelogs[[#This Row],[TEAM_NAME]], LEAGUE_AVERAGES!$F$14:$H$43, 2, FALSE)</f>
        <v>0.47321951219512204</v>
      </c>
      <c r="BS457" s="5">
        <f>VLOOKUP(_2025teamgamelogs[[#This Row],[TEAM_NAME]], LEAGUE_AVERAGES!$F$14:$H$43, 3, FALSE)</f>
        <v>0.48104878048780486</v>
      </c>
      <c r="BT457" s="5">
        <f>VLOOKUP(_2025teamgamelogs[[#This Row],[TEAM_NAME]], LEAGUE_AVERAGES!$K$14:$M$43, 2, FALSE)</f>
        <v>0.57634444021190001</v>
      </c>
      <c r="BU457" s="5">
        <f>VLOOKUP(_2025teamgamelogs[[#This Row],[TEAM_NAME]], LEAGUE_AVERAGES!$K$14:$M$43, 3, FALSE)</f>
        <v>0.58621097107374254</v>
      </c>
    </row>
    <row r="458" spans="1:73" x14ac:dyDescent="0.2">
      <c r="A458" t="s">
        <v>59</v>
      </c>
      <c r="B458">
        <v>1610612747</v>
      </c>
      <c r="C458" t="s">
        <v>60</v>
      </c>
      <c r="D458" t="s">
        <v>61</v>
      </c>
      <c r="E458">
        <v>22400263</v>
      </c>
      <c r="F458" s="1">
        <v>45617</v>
      </c>
      <c r="G458" t="s">
        <v>547</v>
      </c>
      <c r="H458" t="s">
        <v>70</v>
      </c>
      <c r="I458">
        <v>48</v>
      </c>
      <c r="J458">
        <v>44</v>
      </c>
      <c r="K458">
        <v>87</v>
      </c>
      <c r="L458">
        <v>0.50600000000000001</v>
      </c>
      <c r="M458">
        <v>13</v>
      </c>
      <c r="N458">
        <v>31</v>
      </c>
      <c r="O458">
        <v>0.41899999999999998</v>
      </c>
      <c r="P458">
        <v>17</v>
      </c>
      <c r="Q458">
        <v>26</v>
      </c>
      <c r="R458">
        <v>0.65400000000000003</v>
      </c>
      <c r="S458">
        <v>9</v>
      </c>
      <c r="T458">
        <v>27</v>
      </c>
      <c r="U458">
        <v>36</v>
      </c>
      <c r="V458">
        <v>21</v>
      </c>
      <c r="W458">
        <v>10</v>
      </c>
      <c r="X458">
        <v>4</v>
      </c>
      <c r="Y458">
        <v>6</v>
      </c>
      <c r="Z458">
        <v>5</v>
      </c>
      <c r="AA458">
        <v>15</v>
      </c>
      <c r="AB458">
        <v>25</v>
      </c>
      <c r="AC458">
        <v>118</v>
      </c>
      <c r="AD458">
        <v>-1</v>
      </c>
      <c r="AE458">
        <v>1</v>
      </c>
      <c r="AF458">
        <v>1231</v>
      </c>
      <c r="AG458">
        <v>1231</v>
      </c>
      <c r="AH458">
        <v>1231</v>
      </c>
      <c r="AI458">
        <v>121</v>
      </c>
      <c r="AJ458">
        <v>703</v>
      </c>
      <c r="AK458">
        <v>1449</v>
      </c>
      <c r="AL458">
        <v>610</v>
      </c>
      <c r="AM458">
        <v>1171</v>
      </c>
      <c r="AN458">
        <v>1971</v>
      </c>
      <c r="AO458">
        <v>554</v>
      </c>
      <c r="AP458">
        <v>1052</v>
      </c>
      <c r="AQ458">
        <v>570</v>
      </c>
      <c r="AR458">
        <v>2185</v>
      </c>
      <c r="AS458">
        <v>1566</v>
      </c>
      <c r="AT458">
        <v>2068</v>
      </c>
      <c r="AU458">
        <v>2164</v>
      </c>
      <c r="AV458">
        <v>2031</v>
      </c>
      <c r="AW458">
        <v>264</v>
      </c>
      <c r="AX458">
        <v>2190</v>
      </c>
      <c r="AY458">
        <v>560</v>
      </c>
      <c r="AZ458">
        <v>1188</v>
      </c>
      <c r="BA458">
        <v>398</v>
      </c>
      <c r="BB458">
        <v>143</v>
      </c>
      <c r="BC458">
        <v>891</v>
      </c>
      <c r="BD458">
        <v>1231</v>
      </c>
      <c r="BE458">
        <v>1</v>
      </c>
      <c r="BF458" t="s">
        <v>64</v>
      </c>
      <c r="BG458" t="s">
        <v>65</v>
      </c>
      <c r="BH458" t="s">
        <v>260</v>
      </c>
      <c r="BI458" s="4">
        <f xml:space="preserve"> _2025teamgamelogs[[#This Row],[FGA]] + (0.44 * _2025teamgamelogs[[#This Row],[FTA]]) + _2025teamgamelogs[[#This Row],[TOV]] - _2025teamgamelogs[[#This Row],[OREB]]</f>
        <v>99.44</v>
      </c>
      <c r="BJ458" s="3">
        <f>_2025teamgamelogs[[#This Row],[TOV]]/_2025teamgamelogs[[#This Row],[POSSESIONS]]</f>
        <v>0.1005631536604988</v>
      </c>
      <c r="BK458" s="4">
        <f>_2025teamgamelogs[[#This Row],[PTS]]/_2025teamgamelogs[[#This Row],[POSSESIONS]]</f>
        <v>1.1866452131938858</v>
      </c>
      <c r="BL458" s="4">
        <f xml:space="preserve"> 100 * _2025teamgamelogs[[#This Row],[POINTS_PER_POSSESSION]]</f>
        <v>118.66452131938858</v>
      </c>
      <c r="BM458" s="4">
        <f xml:space="preserve"> _2025teamgamelogs[[#This Row],[POSSESIONS]] / (_2025teamgamelogs[[#This Row],[MIN]]/48)</f>
        <v>99.44</v>
      </c>
      <c r="BN458" s="3">
        <f>_2025teamgamelogs[[#This Row],[PTS]] / (2 * (_2025teamgamelogs[[#This Row],[FGA]] + 0.44 * _2025teamgamelogs[[#This Row],[FTA]]))</f>
        <v>0.59934985778138972</v>
      </c>
      <c r="BO458" s="4">
        <f>VLOOKUP(_2025teamgamelogs[[#This Row],[MONTH]], LEAGUE_AVERAGES!$A$2:$B$8, 2, FALSE)</f>
        <v>110.69176807777912</v>
      </c>
      <c r="BP458" s="5">
        <f>VLOOKUP(_2025teamgamelogs[[#This Row],[TEAM_NAME]], LEAGUE_AVERAGES!$A$14:$C$43, 2, FALSE)</f>
        <v>0.37419512195121946</v>
      </c>
      <c r="BQ458" s="5">
        <f>VLOOKUP(_2025teamgamelogs[[#This Row],[TEAM_NAME]], LEAGUE_AVERAGES!$A$14:$C$43, 3, FALSE)</f>
        <v>0.35536585365853657</v>
      </c>
      <c r="BR458" s="5">
        <f>VLOOKUP(_2025teamgamelogs[[#This Row],[TEAM_NAME]], LEAGUE_AVERAGES!$F$14:$H$43, 2, FALSE)</f>
        <v>0.48560975609756091</v>
      </c>
      <c r="BS458" s="5">
        <f>VLOOKUP(_2025teamgamelogs[[#This Row],[TEAM_NAME]], LEAGUE_AVERAGES!$F$14:$H$43, 3, FALSE)</f>
        <v>0.47373170731707315</v>
      </c>
      <c r="BT458" s="5">
        <f>VLOOKUP(_2025teamgamelogs[[#This Row],[TEAM_NAME]], LEAGUE_AVERAGES!$K$14:$M$43, 2, FALSE)</f>
        <v>0.60200661119778875</v>
      </c>
      <c r="BU458" s="5">
        <f>VLOOKUP(_2025teamgamelogs[[#This Row],[TEAM_NAME]], LEAGUE_AVERAGES!$K$14:$M$43, 3, FALSE)</f>
        <v>0.58416138772693449</v>
      </c>
    </row>
    <row r="459" spans="1:73" x14ac:dyDescent="0.2">
      <c r="A459" t="s">
        <v>59</v>
      </c>
      <c r="B459">
        <v>1610612766</v>
      </c>
      <c r="C459" t="s">
        <v>122</v>
      </c>
      <c r="D459" t="s">
        <v>123</v>
      </c>
      <c r="E459">
        <v>22400260</v>
      </c>
      <c r="F459" s="1">
        <v>45617</v>
      </c>
      <c r="G459" t="s">
        <v>344</v>
      </c>
      <c r="H459" t="s">
        <v>63</v>
      </c>
      <c r="I459">
        <v>53</v>
      </c>
      <c r="J459">
        <v>44</v>
      </c>
      <c r="K459">
        <v>93</v>
      </c>
      <c r="L459">
        <v>0.47299999999999998</v>
      </c>
      <c r="M459">
        <v>20</v>
      </c>
      <c r="N459">
        <v>44</v>
      </c>
      <c r="O459">
        <v>0.45500000000000002</v>
      </c>
      <c r="P459">
        <v>15</v>
      </c>
      <c r="Q459">
        <v>21</v>
      </c>
      <c r="R459">
        <v>0.71399999999999997</v>
      </c>
      <c r="S459">
        <v>11</v>
      </c>
      <c r="T459">
        <v>32</v>
      </c>
      <c r="U459">
        <v>43</v>
      </c>
      <c r="V459">
        <v>23</v>
      </c>
      <c r="W459">
        <v>16</v>
      </c>
      <c r="X459">
        <v>12</v>
      </c>
      <c r="Y459">
        <v>5</v>
      </c>
      <c r="Z459">
        <v>3</v>
      </c>
      <c r="AA459">
        <v>22</v>
      </c>
      <c r="AB459">
        <v>23</v>
      </c>
      <c r="AC459">
        <v>123</v>
      </c>
      <c r="AD459">
        <v>2</v>
      </c>
      <c r="AE459">
        <v>1</v>
      </c>
      <c r="AF459">
        <v>1</v>
      </c>
      <c r="AG459">
        <v>1</v>
      </c>
      <c r="AH459">
        <v>1</v>
      </c>
      <c r="AI459">
        <v>9</v>
      </c>
      <c r="AJ459">
        <v>703</v>
      </c>
      <c r="AK459">
        <v>664</v>
      </c>
      <c r="AL459">
        <v>1135</v>
      </c>
      <c r="AM459">
        <v>114</v>
      </c>
      <c r="AN459">
        <v>384</v>
      </c>
      <c r="AO459">
        <v>299</v>
      </c>
      <c r="AP459">
        <v>1416</v>
      </c>
      <c r="AQ459">
        <v>1164</v>
      </c>
      <c r="AR459">
        <v>1839</v>
      </c>
      <c r="AS459">
        <v>1051</v>
      </c>
      <c r="AT459">
        <v>1307</v>
      </c>
      <c r="AU459">
        <v>1282</v>
      </c>
      <c r="AV459">
        <v>1759</v>
      </c>
      <c r="AW459">
        <v>1583</v>
      </c>
      <c r="AX459">
        <v>217</v>
      </c>
      <c r="AY459">
        <v>889</v>
      </c>
      <c r="AZ459">
        <v>384</v>
      </c>
      <c r="BA459">
        <v>1887</v>
      </c>
      <c r="BB459">
        <v>300</v>
      </c>
      <c r="BC459">
        <v>549</v>
      </c>
      <c r="BD459">
        <v>1106</v>
      </c>
      <c r="BE459">
        <v>1</v>
      </c>
      <c r="BF459" t="s">
        <v>64</v>
      </c>
      <c r="BG459" t="s">
        <v>65</v>
      </c>
      <c r="BH459" t="s">
        <v>260</v>
      </c>
      <c r="BI459" s="4">
        <f xml:space="preserve"> _2025teamgamelogs[[#This Row],[FGA]] + (0.44 * _2025teamgamelogs[[#This Row],[FTA]]) + _2025teamgamelogs[[#This Row],[TOV]] - _2025teamgamelogs[[#This Row],[OREB]]</f>
        <v>107.24</v>
      </c>
      <c r="BJ459" s="3">
        <f>_2025teamgamelogs[[#This Row],[TOV]]/_2025teamgamelogs[[#This Row],[POSSESIONS]]</f>
        <v>0.14919806042521447</v>
      </c>
      <c r="BK459" s="4">
        <f>_2025teamgamelogs[[#This Row],[PTS]]/_2025teamgamelogs[[#This Row],[POSSESIONS]]</f>
        <v>1.1469600895188363</v>
      </c>
      <c r="BL459" s="4">
        <f xml:space="preserve"> 100 * _2025teamgamelogs[[#This Row],[POINTS_PER_POSSESSION]]</f>
        <v>114.69600895188363</v>
      </c>
      <c r="BM459" s="4">
        <f xml:space="preserve"> _2025teamgamelogs[[#This Row],[POSSESIONS]] / (_2025teamgamelogs[[#This Row],[MIN]]/48)</f>
        <v>97.123018867924515</v>
      </c>
      <c r="BN459" s="3">
        <f>_2025teamgamelogs[[#This Row],[PTS]] / (2 * (_2025teamgamelogs[[#This Row],[FGA]] + 0.44 * _2025teamgamelogs[[#This Row],[FTA]]))</f>
        <v>0.60152582159624413</v>
      </c>
      <c r="BO459" s="4">
        <f>VLOOKUP(_2025teamgamelogs[[#This Row],[MONTH]], LEAGUE_AVERAGES!$A$2:$B$8, 2, FALSE)</f>
        <v>110.69176807777912</v>
      </c>
      <c r="BP459" s="5">
        <f>VLOOKUP(_2025teamgamelogs[[#This Row],[TEAM_NAME]], LEAGUE_AVERAGES!$A$14:$C$43, 2, FALSE)</f>
        <v>0.33860975609756089</v>
      </c>
      <c r="BQ459" s="5">
        <f>VLOOKUP(_2025teamgamelogs[[#This Row],[TEAM_NAME]], LEAGUE_AVERAGES!$A$14:$C$43, 3, FALSE)</f>
        <v>0.33580487804878045</v>
      </c>
      <c r="BR459" s="5">
        <f>VLOOKUP(_2025teamgamelogs[[#This Row],[TEAM_NAME]], LEAGUE_AVERAGES!$F$14:$H$43, 2, FALSE)</f>
        <v>0.43492682926829268</v>
      </c>
      <c r="BS459" s="5">
        <f>VLOOKUP(_2025teamgamelogs[[#This Row],[TEAM_NAME]], LEAGUE_AVERAGES!$F$14:$H$43, 3, FALSE)</f>
        <v>0.42697560975609755</v>
      </c>
      <c r="BT459" s="5">
        <f>VLOOKUP(_2025teamgamelogs[[#This Row],[TEAM_NAME]], LEAGUE_AVERAGES!$K$14:$M$43, 2, FALSE)</f>
        <v>0.5424635833805308</v>
      </c>
      <c r="BU459" s="5">
        <f>VLOOKUP(_2025teamgamelogs[[#This Row],[TEAM_NAME]], LEAGUE_AVERAGES!$K$14:$M$43, 3, FALSE)</f>
        <v>0.53419164265445196</v>
      </c>
    </row>
    <row r="460" spans="1:73" x14ac:dyDescent="0.2">
      <c r="A460" t="s">
        <v>59</v>
      </c>
      <c r="B460">
        <v>1610612749</v>
      </c>
      <c r="C460" t="s">
        <v>113</v>
      </c>
      <c r="D460" t="s">
        <v>114</v>
      </c>
      <c r="E460">
        <v>22400029</v>
      </c>
      <c r="F460" s="1">
        <v>45618</v>
      </c>
      <c r="G460" t="s">
        <v>548</v>
      </c>
      <c r="H460" t="s">
        <v>63</v>
      </c>
      <c r="I460">
        <v>48</v>
      </c>
      <c r="J460">
        <v>48</v>
      </c>
      <c r="K460">
        <v>90</v>
      </c>
      <c r="L460">
        <v>0.53300000000000003</v>
      </c>
      <c r="M460">
        <v>17</v>
      </c>
      <c r="N460">
        <v>36</v>
      </c>
      <c r="O460">
        <v>0.47199999999999998</v>
      </c>
      <c r="P460">
        <v>16</v>
      </c>
      <c r="Q460">
        <v>20</v>
      </c>
      <c r="R460">
        <v>0.8</v>
      </c>
      <c r="S460">
        <v>10</v>
      </c>
      <c r="T460">
        <v>34</v>
      </c>
      <c r="U460">
        <v>44</v>
      </c>
      <c r="V460">
        <v>33</v>
      </c>
      <c r="W460">
        <v>18</v>
      </c>
      <c r="X460">
        <v>10</v>
      </c>
      <c r="Y460">
        <v>4</v>
      </c>
      <c r="Z460">
        <v>6</v>
      </c>
      <c r="AA460">
        <v>19</v>
      </c>
      <c r="AB460">
        <v>17</v>
      </c>
      <c r="AC460">
        <v>129</v>
      </c>
      <c r="AD460">
        <v>12</v>
      </c>
      <c r="AE460">
        <v>1</v>
      </c>
      <c r="AF460">
        <v>1</v>
      </c>
      <c r="AG460">
        <v>1</v>
      </c>
      <c r="AH460">
        <v>1</v>
      </c>
      <c r="AI460">
        <v>121</v>
      </c>
      <c r="AJ460">
        <v>242</v>
      </c>
      <c r="AK460">
        <v>1029</v>
      </c>
      <c r="AL460">
        <v>274</v>
      </c>
      <c r="AM460">
        <v>410</v>
      </c>
      <c r="AN460">
        <v>1366</v>
      </c>
      <c r="AO460">
        <v>201</v>
      </c>
      <c r="AP460">
        <v>1228</v>
      </c>
      <c r="AQ460">
        <v>1301</v>
      </c>
      <c r="AR460">
        <v>1029</v>
      </c>
      <c r="AS460">
        <v>1308</v>
      </c>
      <c r="AT460">
        <v>926</v>
      </c>
      <c r="AU460">
        <v>1127</v>
      </c>
      <c r="AV460">
        <v>240</v>
      </c>
      <c r="AW460">
        <v>1953</v>
      </c>
      <c r="AX460">
        <v>539</v>
      </c>
      <c r="AY460">
        <v>1274</v>
      </c>
      <c r="AZ460">
        <v>1573</v>
      </c>
      <c r="BA460">
        <v>1258</v>
      </c>
      <c r="BB460">
        <v>1444</v>
      </c>
      <c r="BC460">
        <v>270</v>
      </c>
      <c r="BD460">
        <v>517</v>
      </c>
      <c r="BE460">
        <v>1</v>
      </c>
      <c r="BF460" t="s">
        <v>64</v>
      </c>
      <c r="BG460" t="s">
        <v>65</v>
      </c>
      <c r="BH460" t="s">
        <v>260</v>
      </c>
      <c r="BI460" s="4">
        <f xml:space="preserve"> _2025teamgamelogs[[#This Row],[FGA]] + (0.44 * _2025teamgamelogs[[#This Row],[FTA]]) + _2025teamgamelogs[[#This Row],[TOV]] - _2025teamgamelogs[[#This Row],[OREB]]</f>
        <v>106.8</v>
      </c>
      <c r="BJ460" s="3">
        <f>_2025teamgamelogs[[#This Row],[TOV]]/_2025teamgamelogs[[#This Row],[POSSESIONS]]</f>
        <v>0.16853932584269662</v>
      </c>
      <c r="BK460" s="4">
        <f>_2025teamgamelogs[[#This Row],[PTS]]/_2025teamgamelogs[[#This Row],[POSSESIONS]]</f>
        <v>1.2078651685393258</v>
      </c>
      <c r="BL460" s="4">
        <f xml:space="preserve"> 100 * _2025teamgamelogs[[#This Row],[POINTS_PER_POSSESSION]]</f>
        <v>120.78651685393258</v>
      </c>
      <c r="BM460" s="4">
        <f xml:space="preserve"> _2025teamgamelogs[[#This Row],[POSSESIONS]] / (_2025teamgamelogs[[#This Row],[MIN]]/48)</f>
        <v>106.8</v>
      </c>
      <c r="BN460" s="3">
        <f>_2025teamgamelogs[[#This Row],[PTS]] / (2 * (_2025teamgamelogs[[#This Row],[FGA]] + 0.44 * _2025teamgamelogs[[#This Row],[FTA]]))</f>
        <v>0.65283400809716596</v>
      </c>
      <c r="BO460" s="4">
        <f>VLOOKUP(_2025teamgamelogs[[#This Row],[MONTH]], LEAGUE_AVERAGES!$A$2:$B$8, 2, FALSE)</f>
        <v>110.69176807777912</v>
      </c>
      <c r="BP460" s="5">
        <f>VLOOKUP(_2025teamgamelogs[[#This Row],[TEAM_NAME]], LEAGUE_AVERAGES!$A$14:$C$43, 2, FALSE)</f>
        <v>0.4062926829268293</v>
      </c>
      <c r="BQ460" s="5">
        <f>VLOOKUP(_2025teamgamelogs[[#This Row],[TEAM_NAME]], LEAGUE_AVERAGES!$A$14:$C$43, 3, FALSE)</f>
        <v>0.36926829268292688</v>
      </c>
      <c r="BR460" s="5">
        <f>VLOOKUP(_2025teamgamelogs[[#This Row],[TEAM_NAME]], LEAGUE_AVERAGES!$F$14:$H$43, 2, FALSE)</f>
        <v>0.49804878048780482</v>
      </c>
      <c r="BS460" s="5">
        <f>VLOOKUP(_2025teamgamelogs[[#This Row],[TEAM_NAME]], LEAGUE_AVERAGES!$F$14:$H$43, 3, FALSE)</f>
        <v>0.47917073170731711</v>
      </c>
      <c r="BT460" s="5">
        <f>VLOOKUP(_2025teamgamelogs[[#This Row],[TEAM_NAME]], LEAGUE_AVERAGES!$K$14:$M$43, 2, FALSE)</f>
        <v>0.61475494156948829</v>
      </c>
      <c r="BU460" s="5">
        <f>VLOOKUP(_2025teamgamelogs[[#This Row],[TEAM_NAME]], LEAGUE_AVERAGES!$K$14:$M$43, 3, FALSE)</f>
        <v>0.58586037801226176</v>
      </c>
    </row>
    <row r="461" spans="1:73" x14ac:dyDescent="0.2">
      <c r="A461" t="s">
        <v>59</v>
      </c>
      <c r="B461">
        <v>1610612742</v>
      </c>
      <c r="C461" t="s">
        <v>154</v>
      </c>
      <c r="D461" t="s">
        <v>155</v>
      </c>
      <c r="E461">
        <v>22400033</v>
      </c>
      <c r="F461" s="1">
        <v>45618</v>
      </c>
      <c r="G461" t="s">
        <v>402</v>
      </c>
      <c r="H461" t="s">
        <v>63</v>
      </c>
      <c r="I461">
        <v>48</v>
      </c>
      <c r="J461">
        <v>46</v>
      </c>
      <c r="K461">
        <v>91</v>
      </c>
      <c r="L461">
        <v>0.505</v>
      </c>
      <c r="M461">
        <v>10</v>
      </c>
      <c r="N461">
        <v>27</v>
      </c>
      <c r="O461">
        <v>0.37</v>
      </c>
      <c r="P461">
        <v>21</v>
      </c>
      <c r="Q461">
        <v>27</v>
      </c>
      <c r="R461">
        <v>0.77800000000000002</v>
      </c>
      <c r="S461">
        <v>12</v>
      </c>
      <c r="T461">
        <v>32</v>
      </c>
      <c r="U461">
        <v>44</v>
      </c>
      <c r="V461">
        <v>24</v>
      </c>
      <c r="W461">
        <v>13</v>
      </c>
      <c r="X461">
        <v>11</v>
      </c>
      <c r="Y461">
        <v>5</v>
      </c>
      <c r="Z461">
        <v>7</v>
      </c>
      <c r="AA461">
        <v>22</v>
      </c>
      <c r="AB461">
        <v>19</v>
      </c>
      <c r="AC461">
        <v>123</v>
      </c>
      <c r="AD461">
        <v>3</v>
      </c>
      <c r="AE461">
        <v>1</v>
      </c>
      <c r="AF461">
        <v>1</v>
      </c>
      <c r="AG461">
        <v>1</v>
      </c>
      <c r="AH461">
        <v>1</v>
      </c>
      <c r="AI461">
        <v>121</v>
      </c>
      <c r="AJ461">
        <v>437</v>
      </c>
      <c r="AK461">
        <v>899</v>
      </c>
      <c r="AL461">
        <v>636</v>
      </c>
      <c r="AM461">
        <v>1891</v>
      </c>
      <c r="AN461">
        <v>2292</v>
      </c>
      <c r="AO461">
        <v>1094</v>
      </c>
      <c r="AP461">
        <v>506</v>
      </c>
      <c r="AQ461">
        <v>471</v>
      </c>
      <c r="AR461">
        <v>1292</v>
      </c>
      <c r="AS461">
        <v>848</v>
      </c>
      <c r="AT461">
        <v>1307</v>
      </c>
      <c r="AU461">
        <v>1127</v>
      </c>
      <c r="AV461">
        <v>1570</v>
      </c>
      <c r="AW461">
        <v>850</v>
      </c>
      <c r="AX461">
        <v>346</v>
      </c>
      <c r="AY461">
        <v>889</v>
      </c>
      <c r="AZ461">
        <v>1902</v>
      </c>
      <c r="BA461">
        <v>1887</v>
      </c>
      <c r="BB461">
        <v>971</v>
      </c>
      <c r="BC461">
        <v>549</v>
      </c>
      <c r="BD461">
        <v>1047</v>
      </c>
      <c r="BE461">
        <v>1</v>
      </c>
      <c r="BF461" t="s">
        <v>71</v>
      </c>
      <c r="BG461" t="s">
        <v>65</v>
      </c>
      <c r="BH461" t="s">
        <v>260</v>
      </c>
      <c r="BI461" s="4">
        <f xml:space="preserve"> _2025teamgamelogs[[#This Row],[FGA]] + (0.44 * _2025teamgamelogs[[#This Row],[FTA]]) + _2025teamgamelogs[[#This Row],[TOV]] - _2025teamgamelogs[[#This Row],[OREB]]</f>
        <v>103.88</v>
      </c>
      <c r="BJ461" s="3">
        <f>_2025teamgamelogs[[#This Row],[TOV]]/_2025teamgamelogs[[#This Row],[POSSESIONS]]</f>
        <v>0.12514439738159416</v>
      </c>
      <c r="BK461" s="4">
        <f>_2025teamgamelogs[[#This Row],[PTS]]/_2025teamgamelogs[[#This Row],[POSSESIONS]]</f>
        <v>1.1840585290720063</v>
      </c>
      <c r="BL461" s="4">
        <f xml:space="preserve"> 100 * _2025teamgamelogs[[#This Row],[POINTS_PER_POSSESSION]]</f>
        <v>118.40585290720063</v>
      </c>
      <c r="BM461" s="4">
        <f xml:space="preserve"> _2025teamgamelogs[[#This Row],[POSSESIONS]] / (_2025teamgamelogs[[#This Row],[MIN]]/48)</f>
        <v>103.88</v>
      </c>
      <c r="BN461" s="3">
        <f>_2025teamgamelogs[[#This Row],[PTS]] / (2 * (_2025teamgamelogs[[#This Row],[FGA]] + 0.44 * _2025teamgamelogs[[#This Row],[FTA]]))</f>
        <v>0.59778382581648526</v>
      </c>
      <c r="BO461" s="4">
        <f>VLOOKUP(_2025teamgamelogs[[#This Row],[MONTH]], LEAGUE_AVERAGES!$A$2:$B$8, 2, FALSE)</f>
        <v>110.69176807777912</v>
      </c>
      <c r="BP461" s="5">
        <f>VLOOKUP(_2025teamgamelogs[[#This Row],[TEAM_NAME]], LEAGUE_AVERAGES!$A$14:$C$43, 2, FALSE)</f>
        <v>0.362375</v>
      </c>
      <c r="BQ461" s="5">
        <f>VLOOKUP(_2025teamgamelogs[[#This Row],[TEAM_NAME]], LEAGUE_AVERAGES!$A$14:$C$43, 3, FALSE)</f>
        <v>0.36252380952380958</v>
      </c>
      <c r="BR461" s="5">
        <f>VLOOKUP(_2025teamgamelogs[[#This Row],[TEAM_NAME]], LEAGUE_AVERAGES!$F$14:$H$43, 2, FALSE)</f>
        <v>0.47777500000000001</v>
      </c>
      <c r="BS461" s="5">
        <f>VLOOKUP(_2025teamgamelogs[[#This Row],[TEAM_NAME]], LEAGUE_AVERAGES!$F$14:$H$43, 3, FALSE)</f>
        <v>0.48176190476190472</v>
      </c>
      <c r="BT461" s="5">
        <f>VLOOKUP(_2025teamgamelogs[[#This Row],[TEAM_NAME]], LEAGUE_AVERAGES!$K$14:$M$43, 2, FALSE)</f>
        <v>0.58283558931438928</v>
      </c>
      <c r="BU461" s="5">
        <f>VLOOKUP(_2025teamgamelogs[[#This Row],[TEAM_NAME]], LEAGUE_AVERAGES!$K$14:$M$43, 3, FALSE)</f>
        <v>0.5856179003364903</v>
      </c>
    </row>
    <row r="462" spans="1:73" x14ac:dyDescent="0.2">
      <c r="A462" t="s">
        <v>59</v>
      </c>
      <c r="B462">
        <v>1610612764</v>
      </c>
      <c r="C462" t="s">
        <v>148</v>
      </c>
      <c r="D462" t="s">
        <v>149</v>
      </c>
      <c r="E462">
        <v>22400028</v>
      </c>
      <c r="F462" s="1">
        <v>45618</v>
      </c>
      <c r="G462" t="s">
        <v>150</v>
      </c>
      <c r="H462" t="s">
        <v>70</v>
      </c>
      <c r="I462">
        <v>48</v>
      </c>
      <c r="J462">
        <v>39</v>
      </c>
      <c r="K462">
        <v>90</v>
      </c>
      <c r="L462">
        <v>0.433</v>
      </c>
      <c r="M462">
        <v>7</v>
      </c>
      <c r="N462">
        <v>28</v>
      </c>
      <c r="O462">
        <v>0.25</v>
      </c>
      <c r="P462">
        <v>11</v>
      </c>
      <c r="Q462">
        <v>16</v>
      </c>
      <c r="R462">
        <v>0.68799999999999994</v>
      </c>
      <c r="S462">
        <v>10</v>
      </c>
      <c r="T462">
        <v>38</v>
      </c>
      <c r="U462">
        <v>48</v>
      </c>
      <c r="V462">
        <v>19</v>
      </c>
      <c r="W462">
        <v>20</v>
      </c>
      <c r="X462">
        <v>6</v>
      </c>
      <c r="Y462">
        <v>4</v>
      </c>
      <c r="Z462">
        <v>7</v>
      </c>
      <c r="AA462">
        <v>29</v>
      </c>
      <c r="AB462">
        <v>19</v>
      </c>
      <c r="AC462">
        <v>96</v>
      </c>
      <c r="AD462">
        <v>-12</v>
      </c>
      <c r="AE462">
        <v>1</v>
      </c>
      <c r="AF462">
        <v>1231</v>
      </c>
      <c r="AG462">
        <v>1231</v>
      </c>
      <c r="AH462">
        <v>1231</v>
      </c>
      <c r="AI462">
        <v>121</v>
      </c>
      <c r="AJ462">
        <v>1609</v>
      </c>
      <c r="AK462">
        <v>1029</v>
      </c>
      <c r="AL462">
        <v>1796</v>
      </c>
      <c r="AM462">
        <v>2338</v>
      </c>
      <c r="AN462">
        <v>2228</v>
      </c>
      <c r="AO462">
        <v>2236</v>
      </c>
      <c r="AP462">
        <v>2028</v>
      </c>
      <c r="AQ462">
        <v>1907</v>
      </c>
      <c r="AR462">
        <v>2020</v>
      </c>
      <c r="AS462">
        <v>1308</v>
      </c>
      <c r="AT462">
        <v>377</v>
      </c>
      <c r="AU462">
        <v>604</v>
      </c>
      <c r="AV462">
        <v>2257</v>
      </c>
      <c r="AW462">
        <v>2199</v>
      </c>
      <c r="AX462">
        <v>1702</v>
      </c>
      <c r="AY462">
        <v>1274</v>
      </c>
      <c r="AZ462">
        <v>1902</v>
      </c>
      <c r="BA462">
        <v>2422</v>
      </c>
      <c r="BB462">
        <v>971</v>
      </c>
      <c r="BC462">
        <v>2258</v>
      </c>
      <c r="BD462">
        <v>1899</v>
      </c>
      <c r="BE462">
        <v>1</v>
      </c>
      <c r="BF462" t="s">
        <v>64</v>
      </c>
      <c r="BG462" t="s">
        <v>65</v>
      </c>
      <c r="BH462" t="s">
        <v>260</v>
      </c>
      <c r="BI462" s="4">
        <f xml:space="preserve"> _2025teamgamelogs[[#This Row],[FGA]] + (0.44 * _2025teamgamelogs[[#This Row],[FTA]]) + _2025teamgamelogs[[#This Row],[TOV]] - _2025teamgamelogs[[#This Row],[OREB]]</f>
        <v>107.04</v>
      </c>
      <c r="BJ462" s="3">
        <f>_2025teamgamelogs[[#This Row],[TOV]]/_2025teamgamelogs[[#This Row],[POSSESIONS]]</f>
        <v>0.18684603886397608</v>
      </c>
      <c r="BK462" s="4">
        <f>_2025teamgamelogs[[#This Row],[PTS]]/_2025teamgamelogs[[#This Row],[POSSESIONS]]</f>
        <v>0.89686098654708513</v>
      </c>
      <c r="BL462" s="4">
        <f xml:space="preserve"> 100 * _2025teamgamelogs[[#This Row],[POINTS_PER_POSSESSION]]</f>
        <v>89.686098654708516</v>
      </c>
      <c r="BM462" s="4">
        <f xml:space="preserve"> _2025teamgamelogs[[#This Row],[POSSESIONS]] / (_2025teamgamelogs[[#This Row],[MIN]]/48)</f>
        <v>107.04</v>
      </c>
      <c r="BN462" s="3">
        <f>_2025teamgamelogs[[#This Row],[PTS]] / (2 * (_2025teamgamelogs[[#This Row],[FGA]] + 0.44 * _2025teamgamelogs[[#This Row],[FTA]]))</f>
        <v>0.49464138499587795</v>
      </c>
      <c r="BO462" s="4">
        <f>VLOOKUP(_2025teamgamelogs[[#This Row],[MONTH]], LEAGUE_AVERAGES!$A$2:$B$8, 2, FALSE)</f>
        <v>110.69176807777912</v>
      </c>
      <c r="BP462" s="5">
        <f>VLOOKUP(_2025teamgamelogs[[#This Row],[TEAM_NAME]], LEAGUE_AVERAGES!$A$14:$C$43, 2, FALSE)</f>
        <v>0.32842499999999997</v>
      </c>
      <c r="BQ462" s="5">
        <f>VLOOKUP(_2025teamgamelogs[[#This Row],[TEAM_NAME]], LEAGUE_AVERAGES!$A$14:$C$43, 3, FALSE)</f>
        <v>0.33730952380952384</v>
      </c>
      <c r="BR462" s="5">
        <f>VLOOKUP(_2025teamgamelogs[[#This Row],[TEAM_NAME]], LEAGUE_AVERAGES!$F$14:$H$43, 2, FALSE)</f>
        <v>0.44209999999999994</v>
      </c>
      <c r="BS462" s="5">
        <f>VLOOKUP(_2025teamgamelogs[[#This Row],[TEAM_NAME]], LEAGUE_AVERAGES!$F$14:$H$43, 3, FALSE)</f>
        <v>0.4362619047619048</v>
      </c>
      <c r="BT462" s="5">
        <f>VLOOKUP(_2025teamgamelogs[[#This Row],[TEAM_NAME]], LEAGUE_AVERAGES!$K$14:$M$43, 2, FALSE)</f>
        <v>0.55099578881797462</v>
      </c>
      <c r="BU462" s="5">
        <f>VLOOKUP(_2025teamgamelogs[[#This Row],[TEAM_NAME]], LEAGUE_AVERAGES!$K$14:$M$43, 3, FALSE)</f>
        <v>0.54201342555394594</v>
      </c>
    </row>
    <row r="463" spans="1:73" x14ac:dyDescent="0.2">
      <c r="A463" t="s">
        <v>59</v>
      </c>
      <c r="B463">
        <v>1610612737</v>
      </c>
      <c r="C463" t="s">
        <v>92</v>
      </c>
      <c r="D463" t="s">
        <v>93</v>
      </c>
      <c r="E463">
        <v>22400030</v>
      </c>
      <c r="F463" s="1">
        <v>45618</v>
      </c>
      <c r="G463" t="s">
        <v>549</v>
      </c>
      <c r="H463" t="s">
        <v>70</v>
      </c>
      <c r="I463">
        <v>48</v>
      </c>
      <c r="J463">
        <v>49</v>
      </c>
      <c r="K463">
        <v>107</v>
      </c>
      <c r="L463">
        <v>0.45800000000000002</v>
      </c>
      <c r="M463">
        <v>10</v>
      </c>
      <c r="N463">
        <v>34</v>
      </c>
      <c r="O463">
        <v>0.29399999999999998</v>
      </c>
      <c r="P463">
        <v>14</v>
      </c>
      <c r="Q463">
        <v>19</v>
      </c>
      <c r="R463">
        <v>0.73699999999999999</v>
      </c>
      <c r="S463">
        <v>14</v>
      </c>
      <c r="T463">
        <v>28</v>
      </c>
      <c r="U463">
        <v>42</v>
      </c>
      <c r="V463">
        <v>32</v>
      </c>
      <c r="W463">
        <v>11</v>
      </c>
      <c r="X463">
        <v>11</v>
      </c>
      <c r="Y463">
        <v>4</v>
      </c>
      <c r="Z463">
        <v>10</v>
      </c>
      <c r="AA463">
        <v>16</v>
      </c>
      <c r="AB463">
        <v>17</v>
      </c>
      <c r="AC463">
        <v>122</v>
      </c>
      <c r="AD463">
        <v>-14</v>
      </c>
      <c r="AE463">
        <v>1</v>
      </c>
      <c r="AF463">
        <v>1231</v>
      </c>
      <c r="AG463">
        <v>1231</v>
      </c>
      <c r="AH463">
        <v>1231</v>
      </c>
      <c r="AI463">
        <v>121</v>
      </c>
      <c r="AJ463">
        <v>174</v>
      </c>
      <c r="AK463">
        <v>21</v>
      </c>
      <c r="AL463">
        <v>1413</v>
      </c>
      <c r="AM463">
        <v>1891</v>
      </c>
      <c r="AN463">
        <v>1627</v>
      </c>
      <c r="AO463">
        <v>1954</v>
      </c>
      <c r="AP463">
        <v>1571</v>
      </c>
      <c r="AQ463">
        <v>1458</v>
      </c>
      <c r="AR463">
        <v>1674</v>
      </c>
      <c r="AS463">
        <v>466</v>
      </c>
      <c r="AT463">
        <v>1951</v>
      </c>
      <c r="AU463">
        <v>1443</v>
      </c>
      <c r="AV463">
        <v>322</v>
      </c>
      <c r="AW463">
        <v>429</v>
      </c>
      <c r="AX463">
        <v>346</v>
      </c>
      <c r="AY463">
        <v>1274</v>
      </c>
      <c r="AZ463">
        <v>2353</v>
      </c>
      <c r="BA463">
        <v>570</v>
      </c>
      <c r="BB463">
        <v>1444</v>
      </c>
      <c r="BC463">
        <v>609</v>
      </c>
      <c r="BD463">
        <v>1995</v>
      </c>
      <c r="BE463">
        <v>1</v>
      </c>
      <c r="BF463" t="s">
        <v>71</v>
      </c>
      <c r="BG463" t="s">
        <v>65</v>
      </c>
      <c r="BH463" t="s">
        <v>260</v>
      </c>
      <c r="BI463" s="4">
        <f xml:space="preserve"> _2025teamgamelogs[[#This Row],[FGA]] + (0.44 * _2025teamgamelogs[[#This Row],[FTA]]) + _2025teamgamelogs[[#This Row],[TOV]] - _2025teamgamelogs[[#This Row],[OREB]]</f>
        <v>112.36</v>
      </c>
      <c r="BJ463" s="3">
        <f>_2025teamgamelogs[[#This Row],[TOV]]/_2025teamgamelogs[[#This Row],[POSSESIONS]]</f>
        <v>9.789960840156639E-2</v>
      </c>
      <c r="BK463" s="4">
        <f>_2025teamgamelogs[[#This Row],[PTS]]/_2025teamgamelogs[[#This Row],[POSSESIONS]]</f>
        <v>1.0857956568173728</v>
      </c>
      <c r="BL463" s="4">
        <f xml:space="preserve"> 100 * _2025teamgamelogs[[#This Row],[POINTS_PER_POSSESSION]]</f>
        <v>108.57956568173728</v>
      </c>
      <c r="BM463" s="4">
        <f xml:space="preserve"> _2025teamgamelogs[[#This Row],[POSSESIONS]] / (_2025teamgamelogs[[#This Row],[MIN]]/48)</f>
        <v>112.36</v>
      </c>
      <c r="BN463" s="3">
        <f>_2025teamgamelogs[[#This Row],[PTS]] / (2 * (_2025teamgamelogs[[#This Row],[FGA]] + 0.44 * _2025teamgamelogs[[#This Row],[FTA]]))</f>
        <v>0.52877947295423022</v>
      </c>
      <c r="BO463" s="4">
        <f>VLOOKUP(_2025teamgamelogs[[#This Row],[MONTH]], LEAGUE_AVERAGES!$A$2:$B$8, 2, FALSE)</f>
        <v>110.69176807777912</v>
      </c>
      <c r="BP463" s="5">
        <f>VLOOKUP(_2025teamgamelogs[[#This Row],[TEAM_NAME]], LEAGUE_AVERAGES!$A$14:$C$43, 2, FALSE)</f>
        <v>0.35092500000000004</v>
      </c>
      <c r="BQ463" s="5">
        <f>VLOOKUP(_2025teamgamelogs[[#This Row],[TEAM_NAME]], LEAGUE_AVERAGES!$A$14:$C$43, 3, FALSE)</f>
        <v>0.36290476190476195</v>
      </c>
      <c r="BR463" s="5">
        <f>VLOOKUP(_2025teamgamelogs[[#This Row],[TEAM_NAME]], LEAGUE_AVERAGES!$F$14:$H$43, 2, FALSE)</f>
        <v>0.47670000000000012</v>
      </c>
      <c r="BS463" s="5">
        <f>VLOOKUP(_2025teamgamelogs[[#This Row],[TEAM_NAME]], LEAGUE_AVERAGES!$F$14:$H$43, 3, FALSE)</f>
        <v>0.47069047619047621</v>
      </c>
      <c r="BT463" s="5">
        <f>VLOOKUP(_2025teamgamelogs[[#This Row],[TEAM_NAME]], LEAGUE_AVERAGES!$K$14:$M$43, 2, FALSE)</f>
        <v>0.58493933923263275</v>
      </c>
      <c r="BU463" s="5">
        <f>VLOOKUP(_2025teamgamelogs[[#This Row],[TEAM_NAME]], LEAGUE_AVERAGES!$K$14:$M$43, 3, FALSE)</f>
        <v>0.57722862424766153</v>
      </c>
    </row>
    <row r="464" spans="1:73" x14ac:dyDescent="0.2">
      <c r="A464" t="s">
        <v>59</v>
      </c>
      <c r="B464">
        <v>1610612743</v>
      </c>
      <c r="C464" t="s">
        <v>151</v>
      </c>
      <c r="D464" t="s">
        <v>152</v>
      </c>
      <c r="E464">
        <v>22400033</v>
      </c>
      <c r="F464" s="1">
        <v>45618</v>
      </c>
      <c r="G464" t="s">
        <v>405</v>
      </c>
      <c r="H464" t="s">
        <v>70</v>
      </c>
      <c r="I464">
        <v>48</v>
      </c>
      <c r="J464">
        <v>43</v>
      </c>
      <c r="K464">
        <v>90</v>
      </c>
      <c r="L464">
        <v>0.47799999999999998</v>
      </c>
      <c r="M464">
        <v>15</v>
      </c>
      <c r="N464">
        <v>29</v>
      </c>
      <c r="O464">
        <v>0.51700000000000002</v>
      </c>
      <c r="P464">
        <v>19</v>
      </c>
      <c r="Q464">
        <v>29</v>
      </c>
      <c r="R464">
        <v>0.65500000000000003</v>
      </c>
      <c r="S464">
        <v>15</v>
      </c>
      <c r="T464">
        <v>27</v>
      </c>
      <c r="U464">
        <v>42</v>
      </c>
      <c r="V464">
        <v>33</v>
      </c>
      <c r="W464">
        <v>15</v>
      </c>
      <c r="X464">
        <v>4</v>
      </c>
      <c r="Y464">
        <v>7</v>
      </c>
      <c r="Z464">
        <v>5</v>
      </c>
      <c r="AA464">
        <v>19</v>
      </c>
      <c r="AB464">
        <v>22</v>
      </c>
      <c r="AC464">
        <v>120</v>
      </c>
      <c r="AD464">
        <v>-3</v>
      </c>
      <c r="AE464">
        <v>1</v>
      </c>
      <c r="AF464">
        <v>1231</v>
      </c>
      <c r="AG464">
        <v>1231</v>
      </c>
      <c r="AH464">
        <v>1231</v>
      </c>
      <c r="AI464">
        <v>121</v>
      </c>
      <c r="AJ464">
        <v>866</v>
      </c>
      <c r="AK464">
        <v>1029</v>
      </c>
      <c r="AL464">
        <v>1036</v>
      </c>
      <c r="AM464">
        <v>733</v>
      </c>
      <c r="AN464">
        <v>2163</v>
      </c>
      <c r="AO464">
        <v>68</v>
      </c>
      <c r="AP464">
        <v>756</v>
      </c>
      <c r="AQ464">
        <v>325</v>
      </c>
      <c r="AR464">
        <v>2183</v>
      </c>
      <c r="AS464">
        <v>332</v>
      </c>
      <c r="AT464">
        <v>2068</v>
      </c>
      <c r="AU464">
        <v>1443</v>
      </c>
      <c r="AV464">
        <v>240</v>
      </c>
      <c r="AW464">
        <v>1341</v>
      </c>
      <c r="AX464">
        <v>2190</v>
      </c>
      <c r="AY464">
        <v>346</v>
      </c>
      <c r="AZ464">
        <v>1188</v>
      </c>
      <c r="BA464">
        <v>1258</v>
      </c>
      <c r="BB464">
        <v>416</v>
      </c>
      <c r="BC464">
        <v>735</v>
      </c>
      <c r="BD464">
        <v>1356</v>
      </c>
      <c r="BE464">
        <v>1</v>
      </c>
      <c r="BF464" t="s">
        <v>64</v>
      </c>
      <c r="BG464" t="s">
        <v>65</v>
      </c>
      <c r="BH464" t="s">
        <v>260</v>
      </c>
      <c r="BI464" s="4">
        <f xml:space="preserve"> _2025teamgamelogs[[#This Row],[FGA]] + (0.44 * _2025teamgamelogs[[#This Row],[FTA]]) + _2025teamgamelogs[[#This Row],[TOV]] - _2025teamgamelogs[[#This Row],[OREB]]</f>
        <v>102.76</v>
      </c>
      <c r="BJ464" s="3">
        <f>_2025teamgamelogs[[#This Row],[TOV]]/_2025teamgamelogs[[#This Row],[POSSESIONS]]</f>
        <v>0.14597119501751654</v>
      </c>
      <c r="BK464" s="4">
        <f>_2025teamgamelogs[[#This Row],[PTS]]/_2025teamgamelogs[[#This Row],[POSSESIONS]]</f>
        <v>1.1677695601401323</v>
      </c>
      <c r="BL464" s="4">
        <f xml:space="preserve"> 100 * _2025teamgamelogs[[#This Row],[POINTS_PER_POSSESSION]]</f>
        <v>116.77695601401324</v>
      </c>
      <c r="BM464" s="4">
        <f xml:space="preserve"> _2025teamgamelogs[[#This Row],[POSSESIONS]] / (_2025teamgamelogs[[#This Row],[MIN]]/48)</f>
        <v>102.76</v>
      </c>
      <c r="BN464" s="3">
        <f>_2025teamgamelogs[[#This Row],[PTS]] / (2 * (_2025teamgamelogs[[#This Row],[FGA]] + 0.44 * _2025teamgamelogs[[#This Row],[FTA]]))</f>
        <v>0.58388478007006617</v>
      </c>
      <c r="BO464" s="4">
        <f>VLOOKUP(_2025teamgamelogs[[#This Row],[MONTH]], LEAGUE_AVERAGES!$A$2:$B$8, 2, FALSE)</f>
        <v>110.69176807777912</v>
      </c>
      <c r="BP464" s="5">
        <f>VLOOKUP(_2025teamgamelogs[[#This Row],[TEAM_NAME]], LEAGUE_AVERAGES!$A$14:$C$43, 2, FALSE)</f>
        <v>0.39036585365853654</v>
      </c>
      <c r="BQ464" s="5">
        <f>VLOOKUP(_2025teamgamelogs[[#This Row],[TEAM_NAME]], LEAGUE_AVERAGES!$A$14:$C$43, 3, FALSE)</f>
        <v>0.36282926829268303</v>
      </c>
      <c r="BR464" s="5">
        <f>VLOOKUP(_2025teamgamelogs[[#This Row],[TEAM_NAME]], LEAGUE_AVERAGES!$F$14:$H$43, 2, FALSE)</f>
        <v>0.50741463414634147</v>
      </c>
      <c r="BS464" s="5">
        <f>VLOOKUP(_2025teamgamelogs[[#This Row],[TEAM_NAME]], LEAGUE_AVERAGES!$F$14:$H$43, 3, FALSE)</f>
        <v>0.50717073170731708</v>
      </c>
      <c r="BT464" s="5">
        <f>VLOOKUP(_2025teamgamelogs[[#This Row],[TEAM_NAME]], LEAGUE_AVERAGES!$K$14:$M$43, 2, FALSE)</f>
        <v>0.61183675116028358</v>
      </c>
      <c r="BU464" s="5">
        <f>VLOOKUP(_2025teamgamelogs[[#This Row],[TEAM_NAME]], LEAGUE_AVERAGES!$K$14:$M$43, 3, FALSE)</f>
        <v>0.59871853787111373</v>
      </c>
    </row>
    <row r="465" spans="1:73" x14ac:dyDescent="0.2">
      <c r="A465" t="s">
        <v>59</v>
      </c>
      <c r="B465">
        <v>1610612745</v>
      </c>
      <c r="C465" t="s">
        <v>104</v>
      </c>
      <c r="D465" t="s">
        <v>105</v>
      </c>
      <c r="E465">
        <v>22400031</v>
      </c>
      <c r="F465" s="1">
        <v>45618</v>
      </c>
      <c r="G465" t="s">
        <v>550</v>
      </c>
      <c r="H465" t="s">
        <v>63</v>
      </c>
      <c r="I465">
        <v>48</v>
      </c>
      <c r="J465">
        <v>42</v>
      </c>
      <c r="K465">
        <v>93</v>
      </c>
      <c r="L465">
        <v>0.45200000000000001</v>
      </c>
      <c r="M465">
        <v>15</v>
      </c>
      <c r="N465">
        <v>39</v>
      </c>
      <c r="O465">
        <v>0.38500000000000001</v>
      </c>
      <c r="P465">
        <v>17</v>
      </c>
      <c r="Q465">
        <v>25</v>
      </c>
      <c r="R465">
        <v>0.68</v>
      </c>
      <c r="S465">
        <v>13</v>
      </c>
      <c r="T465">
        <v>38</v>
      </c>
      <c r="U465">
        <v>51</v>
      </c>
      <c r="V465">
        <v>27</v>
      </c>
      <c r="W465">
        <v>17</v>
      </c>
      <c r="X465">
        <v>14</v>
      </c>
      <c r="Y465">
        <v>5</v>
      </c>
      <c r="Z465">
        <v>8</v>
      </c>
      <c r="AA465">
        <v>20</v>
      </c>
      <c r="AB465">
        <v>20</v>
      </c>
      <c r="AC465">
        <v>116</v>
      </c>
      <c r="AD465">
        <v>28</v>
      </c>
      <c r="AE465">
        <v>1</v>
      </c>
      <c r="AF465">
        <v>1</v>
      </c>
      <c r="AG465">
        <v>1</v>
      </c>
      <c r="AH465">
        <v>1</v>
      </c>
      <c r="AI465">
        <v>121</v>
      </c>
      <c r="AJ465">
        <v>1068</v>
      </c>
      <c r="AK465">
        <v>664</v>
      </c>
      <c r="AL465">
        <v>1521</v>
      </c>
      <c r="AM465">
        <v>733</v>
      </c>
      <c r="AN465">
        <v>933</v>
      </c>
      <c r="AO465">
        <v>909</v>
      </c>
      <c r="AP465">
        <v>1052</v>
      </c>
      <c r="AQ465">
        <v>666</v>
      </c>
      <c r="AR465">
        <v>2067</v>
      </c>
      <c r="AS465">
        <v>652</v>
      </c>
      <c r="AT465">
        <v>377</v>
      </c>
      <c r="AU465">
        <v>340</v>
      </c>
      <c r="AV465">
        <v>1013</v>
      </c>
      <c r="AW465">
        <v>1759</v>
      </c>
      <c r="AX465">
        <v>81</v>
      </c>
      <c r="AY465">
        <v>889</v>
      </c>
      <c r="AZ465">
        <v>2116</v>
      </c>
      <c r="BA465">
        <v>1491</v>
      </c>
      <c r="BB465">
        <v>767</v>
      </c>
      <c r="BC465">
        <v>1025</v>
      </c>
      <c r="BD465">
        <v>97</v>
      </c>
      <c r="BE465">
        <v>1</v>
      </c>
      <c r="BF465" t="s">
        <v>64</v>
      </c>
      <c r="BG465" t="s">
        <v>65</v>
      </c>
      <c r="BH465" t="s">
        <v>260</v>
      </c>
      <c r="BI465" s="4">
        <f xml:space="preserve"> _2025teamgamelogs[[#This Row],[FGA]] + (0.44 * _2025teamgamelogs[[#This Row],[FTA]]) + _2025teamgamelogs[[#This Row],[TOV]] - _2025teamgamelogs[[#This Row],[OREB]]</f>
        <v>108</v>
      </c>
      <c r="BJ465" s="3">
        <f>_2025teamgamelogs[[#This Row],[TOV]]/_2025teamgamelogs[[#This Row],[POSSESIONS]]</f>
        <v>0.15740740740740741</v>
      </c>
      <c r="BK465" s="4">
        <f>_2025teamgamelogs[[#This Row],[PTS]]/_2025teamgamelogs[[#This Row],[POSSESIONS]]</f>
        <v>1.0740740740740742</v>
      </c>
      <c r="BL465" s="4">
        <f xml:space="preserve"> 100 * _2025teamgamelogs[[#This Row],[POINTS_PER_POSSESSION]]</f>
        <v>107.40740740740742</v>
      </c>
      <c r="BM465" s="4">
        <f xml:space="preserve"> _2025teamgamelogs[[#This Row],[POSSESIONS]] / (_2025teamgamelogs[[#This Row],[MIN]]/48)</f>
        <v>108</v>
      </c>
      <c r="BN465" s="3">
        <f>_2025teamgamelogs[[#This Row],[PTS]] / (2 * (_2025teamgamelogs[[#This Row],[FGA]] + 0.44 * _2025teamgamelogs[[#This Row],[FTA]]))</f>
        <v>0.55769230769230771</v>
      </c>
      <c r="BO465" s="4">
        <f>VLOOKUP(_2025teamgamelogs[[#This Row],[MONTH]], LEAGUE_AVERAGES!$A$2:$B$8, 2, FALSE)</f>
        <v>110.69176807777912</v>
      </c>
      <c r="BP465" s="5">
        <f>VLOOKUP(_2025teamgamelogs[[#This Row],[TEAM_NAME]], LEAGUE_AVERAGES!$A$14:$C$43, 2, FALSE)</f>
        <v>0.35034146341463424</v>
      </c>
      <c r="BQ465" s="5">
        <f>VLOOKUP(_2025teamgamelogs[[#This Row],[TEAM_NAME]], LEAGUE_AVERAGES!$A$14:$C$43, 3, FALSE)</f>
        <v>0.35473170731707321</v>
      </c>
      <c r="BR465" s="5">
        <f>VLOOKUP(_2025teamgamelogs[[#This Row],[TEAM_NAME]], LEAGUE_AVERAGES!$F$14:$H$43, 2, FALSE)</f>
        <v>0.45260975609756104</v>
      </c>
      <c r="BS465" s="5">
        <f>VLOOKUP(_2025teamgamelogs[[#This Row],[TEAM_NAME]], LEAGUE_AVERAGES!$F$14:$H$43, 3, FALSE)</f>
        <v>0.45763414634146338</v>
      </c>
      <c r="BT465" s="5">
        <f>VLOOKUP(_2025teamgamelogs[[#This Row],[TEAM_NAME]], LEAGUE_AVERAGES!$K$14:$M$43, 2, FALSE)</f>
        <v>0.55103752047014554</v>
      </c>
      <c r="BU465" s="5">
        <f>VLOOKUP(_2025teamgamelogs[[#This Row],[TEAM_NAME]], LEAGUE_AVERAGES!$K$14:$M$43, 3, FALSE)</f>
        <v>0.55544482411316332</v>
      </c>
    </row>
    <row r="466" spans="1:73" x14ac:dyDescent="0.2">
      <c r="A466" t="s">
        <v>59</v>
      </c>
      <c r="B466">
        <v>1610612758</v>
      </c>
      <c r="C466" t="s">
        <v>142</v>
      </c>
      <c r="D466" t="s">
        <v>143</v>
      </c>
      <c r="E466">
        <v>22400034</v>
      </c>
      <c r="F466" s="1">
        <v>45618</v>
      </c>
      <c r="G466" t="s">
        <v>551</v>
      </c>
      <c r="H466" t="s">
        <v>70</v>
      </c>
      <c r="I466">
        <v>48</v>
      </c>
      <c r="J466">
        <v>32</v>
      </c>
      <c r="K466">
        <v>83</v>
      </c>
      <c r="L466">
        <v>0.38600000000000001</v>
      </c>
      <c r="M466">
        <v>7</v>
      </c>
      <c r="N466">
        <v>35</v>
      </c>
      <c r="O466">
        <v>0.2</v>
      </c>
      <c r="P466">
        <v>17</v>
      </c>
      <c r="Q466">
        <v>24</v>
      </c>
      <c r="R466">
        <v>0.70799999999999996</v>
      </c>
      <c r="S466">
        <v>8</v>
      </c>
      <c r="T466">
        <v>40</v>
      </c>
      <c r="U466">
        <v>48</v>
      </c>
      <c r="V466">
        <v>19</v>
      </c>
      <c r="W466">
        <v>15</v>
      </c>
      <c r="X466">
        <v>5</v>
      </c>
      <c r="Y466">
        <v>8</v>
      </c>
      <c r="Z466">
        <v>3</v>
      </c>
      <c r="AA466">
        <v>13</v>
      </c>
      <c r="AB466">
        <v>24</v>
      </c>
      <c r="AC466">
        <v>88</v>
      </c>
      <c r="AD466">
        <v>-16</v>
      </c>
      <c r="AE466">
        <v>1</v>
      </c>
      <c r="AF466">
        <v>1231</v>
      </c>
      <c r="AG466">
        <v>1231</v>
      </c>
      <c r="AH466">
        <v>1231</v>
      </c>
      <c r="AI466">
        <v>121</v>
      </c>
      <c r="AJ466">
        <v>2370</v>
      </c>
      <c r="AK466">
        <v>1922</v>
      </c>
      <c r="AL466">
        <v>2312</v>
      </c>
      <c r="AM466">
        <v>2338</v>
      </c>
      <c r="AN466">
        <v>1495</v>
      </c>
      <c r="AO466">
        <v>2393</v>
      </c>
      <c r="AP466">
        <v>1052</v>
      </c>
      <c r="AQ466">
        <v>791</v>
      </c>
      <c r="AR466">
        <v>1893</v>
      </c>
      <c r="AS466">
        <v>1800</v>
      </c>
      <c r="AT466">
        <v>210</v>
      </c>
      <c r="AU466">
        <v>604</v>
      </c>
      <c r="AV466">
        <v>2257</v>
      </c>
      <c r="AW466">
        <v>1341</v>
      </c>
      <c r="AX466">
        <v>1998</v>
      </c>
      <c r="AY466">
        <v>187</v>
      </c>
      <c r="AZ466">
        <v>384</v>
      </c>
      <c r="BA466">
        <v>148</v>
      </c>
      <c r="BB466">
        <v>215</v>
      </c>
      <c r="BC466">
        <v>2411</v>
      </c>
      <c r="BD466">
        <v>2086</v>
      </c>
      <c r="BE466">
        <v>1</v>
      </c>
      <c r="BF466" t="s">
        <v>71</v>
      </c>
      <c r="BG466" t="s">
        <v>65</v>
      </c>
      <c r="BH466" t="s">
        <v>260</v>
      </c>
      <c r="BI466" s="4">
        <f xml:space="preserve"> _2025teamgamelogs[[#This Row],[FGA]] + (0.44 * _2025teamgamelogs[[#This Row],[FTA]]) + _2025teamgamelogs[[#This Row],[TOV]] - _2025teamgamelogs[[#This Row],[OREB]]</f>
        <v>100.56</v>
      </c>
      <c r="BJ466" s="3">
        <f>_2025teamgamelogs[[#This Row],[TOV]]/_2025teamgamelogs[[#This Row],[POSSESIONS]]</f>
        <v>0.14916467780429593</v>
      </c>
      <c r="BK466" s="4">
        <f>_2025teamgamelogs[[#This Row],[PTS]]/_2025teamgamelogs[[#This Row],[POSSESIONS]]</f>
        <v>0.87509944311853616</v>
      </c>
      <c r="BL466" s="4">
        <f xml:space="preserve"> 100 * _2025teamgamelogs[[#This Row],[POINTS_PER_POSSESSION]]</f>
        <v>87.509944311853616</v>
      </c>
      <c r="BM466" s="4">
        <f xml:space="preserve"> _2025teamgamelogs[[#This Row],[POSSESIONS]] / (_2025teamgamelogs[[#This Row],[MIN]]/48)</f>
        <v>100.56</v>
      </c>
      <c r="BN466" s="3">
        <f>_2025teamgamelogs[[#This Row],[PTS]] / (2 * (_2025teamgamelogs[[#This Row],[FGA]] + 0.44 * _2025teamgamelogs[[#This Row],[FTA]]))</f>
        <v>0.47028644719965795</v>
      </c>
      <c r="BO466" s="4">
        <f>VLOOKUP(_2025teamgamelogs[[#This Row],[MONTH]], LEAGUE_AVERAGES!$A$2:$B$8, 2, FALSE)</f>
        <v>110.69176807777912</v>
      </c>
      <c r="BP466" s="5">
        <f>VLOOKUP(_2025teamgamelogs[[#This Row],[TEAM_NAME]], LEAGUE_AVERAGES!$A$14:$C$43, 2, FALSE)</f>
        <v>0.37158536585365853</v>
      </c>
      <c r="BQ466" s="5">
        <f>VLOOKUP(_2025teamgamelogs[[#This Row],[TEAM_NAME]], LEAGUE_AVERAGES!$A$14:$C$43, 3, FALSE)</f>
        <v>0.34029268292682929</v>
      </c>
      <c r="BR466" s="5">
        <f>VLOOKUP(_2025teamgamelogs[[#This Row],[TEAM_NAME]], LEAGUE_AVERAGES!$F$14:$H$43, 2, FALSE)</f>
        <v>0.4831951219512195</v>
      </c>
      <c r="BS466" s="5">
        <f>VLOOKUP(_2025teamgamelogs[[#This Row],[TEAM_NAME]], LEAGUE_AVERAGES!$F$14:$H$43, 3, FALSE)</f>
        <v>0.47492682926829272</v>
      </c>
      <c r="BT466" s="5">
        <f>VLOOKUP(_2025teamgamelogs[[#This Row],[TEAM_NAME]], LEAGUE_AVERAGES!$K$14:$M$43, 2, FALSE)</f>
        <v>0.59195463864629394</v>
      </c>
      <c r="BU466" s="5">
        <f>VLOOKUP(_2025teamgamelogs[[#This Row],[TEAM_NAME]], LEAGUE_AVERAGES!$K$14:$M$43, 3, FALSE)</f>
        <v>0.57517865161129356</v>
      </c>
    </row>
    <row r="467" spans="1:73" x14ac:dyDescent="0.2">
      <c r="A467" t="s">
        <v>59</v>
      </c>
      <c r="B467">
        <v>1610612757</v>
      </c>
      <c r="C467" t="s">
        <v>116</v>
      </c>
      <c r="D467" t="s">
        <v>117</v>
      </c>
      <c r="E467">
        <v>22400031</v>
      </c>
      <c r="F467" s="1">
        <v>45618</v>
      </c>
      <c r="G467" t="s">
        <v>552</v>
      </c>
      <c r="H467" t="s">
        <v>70</v>
      </c>
      <c r="I467">
        <v>48</v>
      </c>
      <c r="J467">
        <v>30</v>
      </c>
      <c r="K467">
        <v>91</v>
      </c>
      <c r="L467">
        <v>0.33</v>
      </c>
      <c r="M467">
        <v>11</v>
      </c>
      <c r="N467">
        <v>43</v>
      </c>
      <c r="O467">
        <v>0.25600000000000001</v>
      </c>
      <c r="P467">
        <v>17</v>
      </c>
      <c r="Q467">
        <v>22</v>
      </c>
      <c r="R467">
        <v>0.77300000000000002</v>
      </c>
      <c r="S467">
        <v>13</v>
      </c>
      <c r="T467">
        <v>32</v>
      </c>
      <c r="U467">
        <v>45</v>
      </c>
      <c r="V467">
        <v>17</v>
      </c>
      <c r="W467">
        <v>21</v>
      </c>
      <c r="X467">
        <v>9</v>
      </c>
      <c r="Y467">
        <v>8</v>
      </c>
      <c r="Z467">
        <v>5</v>
      </c>
      <c r="AA467">
        <v>20</v>
      </c>
      <c r="AB467">
        <v>20</v>
      </c>
      <c r="AC467">
        <v>88</v>
      </c>
      <c r="AD467">
        <v>-28</v>
      </c>
      <c r="AE467">
        <v>1</v>
      </c>
      <c r="AF467">
        <v>1231</v>
      </c>
      <c r="AG467">
        <v>1231</v>
      </c>
      <c r="AH467">
        <v>1231</v>
      </c>
      <c r="AI467">
        <v>121</v>
      </c>
      <c r="AJ467">
        <v>2431</v>
      </c>
      <c r="AK467">
        <v>899</v>
      </c>
      <c r="AL467">
        <v>2449</v>
      </c>
      <c r="AM467">
        <v>1661</v>
      </c>
      <c r="AN467">
        <v>471</v>
      </c>
      <c r="AO467">
        <v>2233</v>
      </c>
      <c r="AP467">
        <v>1052</v>
      </c>
      <c r="AQ467">
        <v>1008</v>
      </c>
      <c r="AR467">
        <v>1363</v>
      </c>
      <c r="AS467">
        <v>652</v>
      </c>
      <c r="AT467">
        <v>1307</v>
      </c>
      <c r="AU467">
        <v>976</v>
      </c>
      <c r="AV467">
        <v>2380</v>
      </c>
      <c r="AW467">
        <v>2289</v>
      </c>
      <c r="AX467">
        <v>797</v>
      </c>
      <c r="AY467">
        <v>187</v>
      </c>
      <c r="AZ467">
        <v>1188</v>
      </c>
      <c r="BA467">
        <v>1491</v>
      </c>
      <c r="BB467">
        <v>767</v>
      </c>
      <c r="BC467">
        <v>2411</v>
      </c>
      <c r="BD467">
        <v>2355</v>
      </c>
      <c r="BE467">
        <v>1</v>
      </c>
      <c r="BF467" t="s">
        <v>71</v>
      </c>
      <c r="BG467" t="s">
        <v>65</v>
      </c>
      <c r="BH467" t="s">
        <v>260</v>
      </c>
      <c r="BI467" s="4">
        <f xml:space="preserve"> _2025teamgamelogs[[#This Row],[FGA]] + (0.44 * _2025teamgamelogs[[#This Row],[FTA]]) + _2025teamgamelogs[[#This Row],[TOV]] - _2025teamgamelogs[[#This Row],[OREB]]</f>
        <v>108.68</v>
      </c>
      <c r="BJ467" s="3">
        <f>_2025teamgamelogs[[#This Row],[TOV]]/_2025teamgamelogs[[#This Row],[POSSESIONS]]</f>
        <v>0.19322782480677217</v>
      </c>
      <c r="BK467" s="4">
        <f>_2025teamgamelogs[[#This Row],[PTS]]/_2025teamgamelogs[[#This Row],[POSSESIONS]]</f>
        <v>0.80971659919028338</v>
      </c>
      <c r="BL467" s="4">
        <f xml:space="preserve"> 100 * _2025teamgamelogs[[#This Row],[POINTS_PER_POSSESSION]]</f>
        <v>80.97165991902834</v>
      </c>
      <c r="BM467" s="4">
        <f xml:space="preserve"> _2025teamgamelogs[[#This Row],[POSSESIONS]] / (_2025teamgamelogs[[#This Row],[MIN]]/48)</f>
        <v>108.68</v>
      </c>
      <c r="BN467" s="3">
        <f>_2025teamgamelogs[[#This Row],[PTS]] / (2 * (_2025teamgamelogs[[#This Row],[FGA]] + 0.44 * _2025teamgamelogs[[#This Row],[FTA]]))</f>
        <v>0.4370282081843464</v>
      </c>
      <c r="BO467" s="4">
        <f>VLOOKUP(_2025teamgamelogs[[#This Row],[MONTH]], LEAGUE_AVERAGES!$A$2:$B$8, 2, FALSE)</f>
        <v>110.69176807777912</v>
      </c>
      <c r="BP467" s="5">
        <f>VLOOKUP(_2025teamgamelogs[[#This Row],[TEAM_NAME]], LEAGUE_AVERAGES!$A$14:$C$43, 2, FALSE)</f>
        <v>0.3617317073170731</v>
      </c>
      <c r="BQ467" s="5">
        <f>VLOOKUP(_2025teamgamelogs[[#This Row],[TEAM_NAME]], LEAGUE_AVERAGES!$A$14:$C$43, 3, FALSE)</f>
        <v>0.32368292682926825</v>
      </c>
      <c r="BR467" s="5">
        <f>VLOOKUP(_2025teamgamelogs[[#This Row],[TEAM_NAME]], LEAGUE_AVERAGES!$F$14:$H$43, 2, FALSE)</f>
        <v>0.4560243902439024</v>
      </c>
      <c r="BS467" s="5">
        <f>VLOOKUP(_2025teamgamelogs[[#This Row],[TEAM_NAME]], LEAGUE_AVERAGES!$F$14:$H$43, 3, FALSE)</f>
        <v>0.4473414634146341</v>
      </c>
      <c r="BT467" s="5">
        <f>VLOOKUP(_2025teamgamelogs[[#This Row],[TEAM_NAME]], LEAGUE_AVERAGES!$K$14:$M$43, 2, FALSE)</f>
        <v>0.56794360073860606</v>
      </c>
      <c r="BU467" s="5">
        <f>VLOOKUP(_2025teamgamelogs[[#This Row],[TEAM_NAME]], LEAGUE_AVERAGES!$K$14:$M$43, 3, FALSE)</f>
        <v>0.54561285519601899</v>
      </c>
    </row>
    <row r="468" spans="1:73" x14ac:dyDescent="0.2">
      <c r="A468" t="s">
        <v>59</v>
      </c>
      <c r="B468">
        <v>1610612741</v>
      </c>
      <c r="C468" t="s">
        <v>86</v>
      </c>
      <c r="D468" t="s">
        <v>87</v>
      </c>
      <c r="E468">
        <v>22400030</v>
      </c>
      <c r="F468" s="1">
        <v>45618</v>
      </c>
      <c r="G468" t="s">
        <v>553</v>
      </c>
      <c r="H468" t="s">
        <v>63</v>
      </c>
      <c r="I468">
        <v>48</v>
      </c>
      <c r="J468">
        <v>49</v>
      </c>
      <c r="K468">
        <v>86</v>
      </c>
      <c r="L468">
        <v>0.56999999999999995</v>
      </c>
      <c r="M468">
        <v>19</v>
      </c>
      <c r="N468">
        <v>43</v>
      </c>
      <c r="O468">
        <v>0.442</v>
      </c>
      <c r="P468">
        <v>19</v>
      </c>
      <c r="Q468">
        <v>21</v>
      </c>
      <c r="R468">
        <v>0.90500000000000003</v>
      </c>
      <c r="S468">
        <v>5</v>
      </c>
      <c r="T468">
        <v>36</v>
      </c>
      <c r="U468">
        <v>41</v>
      </c>
      <c r="V468">
        <v>36</v>
      </c>
      <c r="W468">
        <v>19</v>
      </c>
      <c r="X468">
        <v>8</v>
      </c>
      <c r="Y468">
        <v>10</v>
      </c>
      <c r="Z468">
        <v>4</v>
      </c>
      <c r="AA468">
        <v>17</v>
      </c>
      <c r="AB468">
        <v>16</v>
      </c>
      <c r="AC468">
        <v>136</v>
      </c>
      <c r="AD468">
        <v>14</v>
      </c>
      <c r="AE468">
        <v>1</v>
      </c>
      <c r="AF468">
        <v>1</v>
      </c>
      <c r="AG468">
        <v>1</v>
      </c>
      <c r="AH468">
        <v>1</v>
      </c>
      <c r="AI468">
        <v>121</v>
      </c>
      <c r="AJ468">
        <v>174</v>
      </c>
      <c r="AK468">
        <v>1580</v>
      </c>
      <c r="AL468">
        <v>83</v>
      </c>
      <c r="AM468">
        <v>182</v>
      </c>
      <c r="AN468">
        <v>471</v>
      </c>
      <c r="AO468">
        <v>386</v>
      </c>
      <c r="AP468">
        <v>756</v>
      </c>
      <c r="AQ468">
        <v>1164</v>
      </c>
      <c r="AR468">
        <v>234</v>
      </c>
      <c r="AS468">
        <v>2299</v>
      </c>
      <c r="AT468">
        <v>640</v>
      </c>
      <c r="AU468">
        <v>1563</v>
      </c>
      <c r="AV468">
        <v>95</v>
      </c>
      <c r="AW468">
        <v>2098</v>
      </c>
      <c r="AX468">
        <v>1073</v>
      </c>
      <c r="AY468">
        <v>57</v>
      </c>
      <c r="AZ468">
        <v>750</v>
      </c>
      <c r="BA468">
        <v>792</v>
      </c>
      <c r="BB468">
        <v>1670</v>
      </c>
      <c r="BC468">
        <v>95</v>
      </c>
      <c r="BD468">
        <v>421</v>
      </c>
      <c r="BE468">
        <v>1</v>
      </c>
      <c r="BF468" t="s">
        <v>64</v>
      </c>
      <c r="BG468" t="s">
        <v>65</v>
      </c>
      <c r="BH468" t="s">
        <v>260</v>
      </c>
      <c r="BI468" s="4">
        <f xml:space="preserve"> _2025teamgamelogs[[#This Row],[FGA]] + (0.44 * _2025teamgamelogs[[#This Row],[FTA]]) + _2025teamgamelogs[[#This Row],[TOV]] - _2025teamgamelogs[[#This Row],[OREB]]</f>
        <v>109.24</v>
      </c>
      <c r="BJ468" s="3">
        <f>_2025teamgamelogs[[#This Row],[TOV]]/_2025teamgamelogs[[#This Row],[POSSESIONS]]</f>
        <v>0.17392896374954231</v>
      </c>
      <c r="BK468" s="4">
        <f>_2025teamgamelogs[[#This Row],[PTS]]/_2025teamgamelogs[[#This Row],[POSSESIONS]]</f>
        <v>1.2449652142072503</v>
      </c>
      <c r="BL468" s="4">
        <f xml:space="preserve"> 100 * _2025teamgamelogs[[#This Row],[POINTS_PER_POSSESSION]]</f>
        <v>124.49652142072503</v>
      </c>
      <c r="BM468" s="4">
        <f xml:space="preserve"> _2025teamgamelogs[[#This Row],[POSSESIONS]] / (_2025teamgamelogs[[#This Row],[MIN]]/48)</f>
        <v>109.24</v>
      </c>
      <c r="BN468" s="3">
        <f>_2025teamgamelogs[[#This Row],[PTS]] / (2 * (_2025teamgamelogs[[#This Row],[FGA]] + 0.44 * _2025teamgamelogs[[#This Row],[FTA]]))</f>
        <v>0.71398572028559437</v>
      </c>
      <c r="BO468" s="4">
        <f>VLOOKUP(_2025teamgamelogs[[#This Row],[MONTH]], LEAGUE_AVERAGES!$A$2:$B$8, 2, FALSE)</f>
        <v>110.69176807777912</v>
      </c>
      <c r="BP468" s="5">
        <f>VLOOKUP(_2025teamgamelogs[[#This Row],[TEAM_NAME]], LEAGUE_AVERAGES!$A$14:$C$43, 2, FALSE)</f>
        <v>0.36141463414634156</v>
      </c>
      <c r="BQ468" s="5">
        <f>VLOOKUP(_2025teamgamelogs[[#This Row],[TEAM_NAME]], LEAGUE_AVERAGES!$A$14:$C$43, 3, FALSE)</f>
        <v>0.37548780487804878</v>
      </c>
      <c r="BR468" s="5">
        <f>VLOOKUP(_2025teamgamelogs[[#This Row],[TEAM_NAME]], LEAGUE_AVERAGES!$F$14:$H$43, 2, FALSE)</f>
        <v>0.46404878048780479</v>
      </c>
      <c r="BS468" s="5">
        <f>VLOOKUP(_2025teamgamelogs[[#This Row],[TEAM_NAME]], LEAGUE_AVERAGES!$F$14:$H$43, 3, FALSE)</f>
        <v>0.47712195121951223</v>
      </c>
      <c r="BT468" s="5">
        <f>VLOOKUP(_2025teamgamelogs[[#This Row],[TEAM_NAME]], LEAGUE_AVERAGES!$K$14:$M$43, 2, FALSE)</f>
        <v>0.57631003599073594</v>
      </c>
      <c r="BU468" s="5">
        <f>VLOOKUP(_2025teamgamelogs[[#This Row],[TEAM_NAME]], LEAGUE_AVERAGES!$K$14:$M$43, 3, FALSE)</f>
        <v>0.59556361257988066</v>
      </c>
    </row>
    <row r="469" spans="1:73" x14ac:dyDescent="0.2">
      <c r="A469" t="s">
        <v>59</v>
      </c>
      <c r="B469">
        <v>1610612740</v>
      </c>
      <c r="C469" t="s">
        <v>77</v>
      </c>
      <c r="D469" t="s">
        <v>78</v>
      </c>
      <c r="E469">
        <v>22400032</v>
      </c>
      <c r="F469" s="1">
        <v>45618</v>
      </c>
      <c r="G469" t="s">
        <v>554</v>
      </c>
      <c r="H469" t="s">
        <v>70</v>
      </c>
      <c r="I469">
        <v>48</v>
      </c>
      <c r="J469">
        <v>41</v>
      </c>
      <c r="K469">
        <v>92</v>
      </c>
      <c r="L469">
        <v>0.44600000000000001</v>
      </c>
      <c r="M469">
        <v>12</v>
      </c>
      <c r="N469">
        <v>39</v>
      </c>
      <c r="O469">
        <v>0.308</v>
      </c>
      <c r="P469">
        <v>14</v>
      </c>
      <c r="Q469">
        <v>22</v>
      </c>
      <c r="R469">
        <v>0.63600000000000001</v>
      </c>
      <c r="S469">
        <v>13</v>
      </c>
      <c r="T469">
        <v>30</v>
      </c>
      <c r="U469">
        <v>43</v>
      </c>
      <c r="V469">
        <v>28</v>
      </c>
      <c r="W469">
        <v>10</v>
      </c>
      <c r="X469">
        <v>10</v>
      </c>
      <c r="Y469">
        <v>9</v>
      </c>
      <c r="Z469">
        <v>5</v>
      </c>
      <c r="AA469">
        <v>25</v>
      </c>
      <c r="AB469">
        <v>19</v>
      </c>
      <c r="AC469">
        <v>108</v>
      </c>
      <c r="AD469">
        <v>-4</v>
      </c>
      <c r="AE469">
        <v>1</v>
      </c>
      <c r="AF469">
        <v>1231</v>
      </c>
      <c r="AG469">
        <v>1231</v>
      </c>
      <c r="AH469">
        <v>1231</v>
      </c>
      <c r="AI469">
        <v>121</v>
      </c>
      <c r="AJ469">
        <v>1234</v>
      </c>
      <c r="AK469">
        <v>768</v>
      </c>
      <c r="AL469">
        <v>1606</v>
      </c>
      <c r="AM469">
        <v>1413</v>
      </c>
      <c r="AN469">
        <v>933</v>
      </c>
      <c r="AO469">
        <v>1815</v>
      </c>
      <c r="AP469">
        <v>1571</v>
      </c>
      <c r="AQ469">
        <v>1008</v>
      </c>
      <c r="AR469">
        <v>2249</v>
      </c>
      <c r="AS469">
        <v>652</v>
      </c>
      <c r="AT469">
        <v>1652</v>
      </c>
      <c r="AU469">
        <v>1282</v>
      </c>
      <c r="AV469">
        <v>840</v>
      </c>
      <c r="AW469">
        <v>264</v>
      </c>
      <c r="AX469">
        <v>539</v>
      </c>
      <c r="AY469">
        <v>109</v>
      </c>
      <c r="AZ469">
        <v>1188</v>
      </c>
      <c r="BA469">
        <v>2247</v>
      </c>
      <c r="BB469">
        <v>971</v>
      </c>
      <c r="BC469">
        <v>1616</v>
      </c>
      <c r="BD469">
        <v>1415</v>
      </c>
      <c r="BE469">
        <v>1</v>
      </c>
      <c r="BF469" t="s">
        <v>64</v>
      </c>
      <c r="BG469" t="s">
        <v>65</v>
      </c>
      <c r="BH469" t="s">
        <v>260</v>
      </c>
      <c r="BI469" s="4">
        <f xml:space="preserve"> _2025teamgamelogs[[#This Row],[FGA]] + (0.44 * _2025teamgamelogs[[#This Row],[FTA]]) + _2025teamgamelogs[[#This Row],[TOV]] - _2025teamgamelogs[[#This Row],[OREB]]</f>
        <v>98.68</v>
      </c>
      <c r="BJ469" s="3">
        <f>_2025teamgamelogs[[#This Row],[TOV]]/_2025teamgamelogs[[#This Row],[POSSESIONS]]</f>
        <v>0.10133765707336846</v>
      </c>
      <c r="BK469" s="4">
        <f>_2025teamgamelogs[[#This Row],[PTS]]/_2025teamgamelogs[[#This Row],[POSSESIONS]]</f>
        <v>1.0944466963923793</v>
      </c>
      <c r="BL469" s="4">
        <f xml:space="preserve"> 100 * _2025teamgamelogs[[#This Row],[POINTS_PER_POSSESSION]]</f>
        <v>109.44466963923793</v>
      </c>
      <c r="BM469" s="4">
        <f xml:space="preserve"> _2025teamgamelogs[[#This Row],[POSSESIONS]] / (_2025teamgamelogs[[#This Row],[MIN]]/48)</f>
        <v>98.68</v>
      </c>
      <c r="BN469" s="3">
        <f>_2025teamgamelogs[[#This Row],[PTS]] / (2 * (_2025teamgamelogs[[#This Row],[FGA]] + 0.44 * _2025teamgamelogs[[#This Row],[FTA]]))</f>
        <v>0.53107789142407547</v>
      </c>
      <c r="BO469" s="4">
        <f>VLOOKUP(_2025teamgamelogs[[#This Row],[MONTH]], LEAGUE_AVERAGES!$A$2:$B$8, 2, FALSE)</f>
        <v>110.69176807777912</v>
      </c>
      <c r="BP469" s="5">
        <f>VLOOKUP(_2025teamgamelogs[[#This Row],[TEAM_NAME]], LEAGUE_AVERAGES!$A$14:$C$43, 2, FALSE)</f>
        <v>0.35068292682926827</v>
      </c>
      <c r="BQ469" s="5">
        <f>VLOOKUP(_2025teamgamelogs[[#This Row],[TEAM_NAME]], LEAGUE_AVERAGES!$A$14:$C$43, 3, FALSE)</f>
        <v>0.33902439024390252</v>
      </c>
      <c r="BR469" s="5">
        <f>VLOOKUP(_2025teamgamelogs[[#This Row],[TEAM_NAME]], LEAGUE_AVERAGES!$F$14:$H$43, 2, FALSE)</f>
        <v>0.44770731707317085</v>
      </c>
      <c r="BS469" s="5">
        <f>VLOOKUP(_2025teamgamelogs[[#This Row],[TEAM_NAME]], LEAGUE_AVERAGES!$F$14:$H$43, 3, FALSE)</f>
        <v>0.45721951219512191</v>
      </c>
      <c r="BT469" s="5">
        <f>VLOOKUP(_2025teamgamelogs[[#This Row],[TEAM_NAME]], LEAGUE_AVERAGES!$K$14:$M$43, 2, FALSE)</f>
        <v>0.55230036801172144</v>
      </c>
      <c r="BU469" s="5">
        <f>VLOOKUP(_2025teamgamelogs[[#This Row],[TEAM_NAME]], LEAGUE_AVERAGES!$K$14:$M$43, 3, FALSE)</f>
        <v>0.55239725408654039</v>
      </c>
    </row>
    <row r="470" spans="1:73" x14ac:dyDescent="0.2">
      <c r="A470" t="s">
        <v>59</v>
      </c>
      <c r="B470">
        <v>1610612754</v>
      </c>
      <c r="C470" t="s">
        <v>110</v>
      </c>
      <c r="D470" t="s">
        <v>111</v>
      </c>
      <c r="E470">
        <v>22400029</v>
      </c>
      <c r="F470" s="1">
        <v>45618</v>
      </c>
      <c r="G470" t="s">
        <v>555</v>
      </c>
      <c r="H470" t="s">
        <v>70</v>
      </c>
      <c r="I470">
        <v>48</v>
      </c>
      <c r="J470">
        <v>43</v>
      </c>
      <c r="K470">
        <v>91</v>
      </c>
      <c r="L470">
        <v>0.47299999999999998</v>
      </c>
      <c r="M470">
        <v>11</v>
      </c>
      <c r="N470">
        <v>34</v>
      </c>
      <c r="O470">
        <v>0.32400000000000001</v>
      </c>
      <c r="P470">
        <v>20</v>
      </c>
      <c r="Q470">
        <v>27</v>
      </c>
      <c r="R470">
        <v>0.74099999999999999</v>
      </c>
      <c r="S470">
        <v>14</v>
      </c>
      <c r="T470">
        <v>32</v>
      </c>
      <c r="U470">
        <v>46</v>
      </c>
      <c r="V470">
        <v>30</v>
      </c>
      <c r="W470">
        <v>16</v>
      </c>
      <c r="X470">
        <v>11</v>
      </c>
      <c r="Y470">
        <v>6</v>
      </c>
      <c r="Z470">
        <v>4</v>
      </c>
      <c r="AA470">
        <v>17</v>
      </c>
      <c r="AB470">
        <v>19</v>
      </c>
      <c r="AC470">
        <v>117</v>
      </c>
      <c r="AD470">
        <v>-12</v>
      </c>
      <c r="AE470">
        <v>1</v>
      </c>
      <c r="AF470">
        <v>1231</v>
      </c>
      <c r="AG470">
        <v>1231</v>
      </c>
      <c r="AH470">
        <v>1231</v>
      </c>
      <c r="AI470">
        <v>121</v>
      </c>
      <c r="AJ470">
        <v>866</v>
      </c>
      <c r="AK470">
        <v>899</v>
      </c>
      <c r="AL470">
        <v>1142</v>
      </c>
      <c r="AM470">
        <v>1661</v>
      </c>
      <c r="AN470">
        <v>1627</v>
      </c>
      <c r="AO470">
        <v>1646</v>
      </c>
      <c r="AP470">
        <v>623</v>
      </c>
      <c r="AQ470">
        <v>471</v>
      </c>
      <c r="AR470">
        <v>1641</v>
      </c>
      <c r="AS470">
        <v>466</v>
      </c>
      <c r="AT470">
        <v>1307</v>
      </c>
      <c r="AU470">
        <v>835</v>
      </c>
      <c r="AV470">
        <v>541</v>
      </c>
      <c r="AW470">
        <v>1583</v>
      </c>
      <c r="AX470">
        <v>346</v>
      </c>
      <c r="AY470">
        <v>560</v>
      </c>
      <c r="AZ470">
        <v>750</v>
      </c>
      <c r="BA470">
        <v>792</v>
      </c>
      <c r="BB470">
        <v>971</v>
      </c>
      <c r="BC470">
        <v>960</v>
      </c>
      <c r="BD470">
        <v>1899</v>
      </c>
      <c r="BE470">
        <v>1</v>
      </c>
      <c r="BF470" t="s">
        <v>71</v>
      </c>
      <c r="BG470" t="s">
        <v>65</v>
      </c>
      <c r="BH470" t="s">
        <v>260</v>
      </c>
      <c r="BI470" s="4">
        <f xml:space="preserve"> _2025teamgamelogs[[#This Row],[FGA]] + (0.44 * _2025teamgamelogs[[#This Row],[FTA]]) + _2025teamgamelogs[[#This Row],[TOV]] - _2025teamgamelogs[[#This Row],[OREB]]</f>
        <v>104.88</v>
      </c>
      <c r="BJ470" s="3">
        <f>_2025teamgamelogs[[#This Row],[TOV]]/_2025teamgamelogs[[#This Row],[POSSESIONS]]</f>
        <v>0.15255530129672007</v>
      </c>
      <c r="BK470" s="4">
        <f>_2025teamgamelogs[[#This Row],[PTS]]/_2025teamgamelogs[[#This Row],[POSSESIONS]]</f>
        <v>1.1155606407322656</v>
      </c>
      <c r="BL470" s="4">
        <f xml:space="preserve"> 100 * _2025teamgamelogs[[#This Row],[POINTS_PER_POSSESSION]]</f>
        <v>111.55606407322655</v>
      </c>
      <c r="BM470" s="4">
        <f xml:space="preserve"> _2025teamgamelogs[[#This Row],[POSSESIONS]] / (_2025teamgamelogs[[#This Row],[MIN]]/48)</f>
        <v>104.88</v>
      </c>
      <c r="BN470" s="3">
        <f>_2025teamgamelogs[[#This Row],[PTS]] / (2 * (_2025teamgamelogs[[#This Row],[FGA]] + 0.44 * _2025teamgamelogs[[#This Row],[FTA]]))</f>
        <v>0.56862363919129089</v>
      </c>
      <c r="BO470" s="4">
        <f>VLOOKUP(_2025teamgamelogs[[#This Row],[MONTH]], LEAGUE_AVERAGES!$A$2:$B$8, 2, FALSE)</f>
        <v>110.69176807777912</v>
      </c>
      <c r="BP470" s="5">
        <f>VLOOKUP(_2025teamgamelogs[[#This Row],[TEAM_NAME]], LEAGUE_AVERAGES!$A$14:$C$43, 2, FALSE)</f>
        <v>0.37909999999999999</v>
      </c>
      <c r="BQ470" s="5">
        <f>VLOOKUP(_2025teamgamelogs[[#This Row],[TEAM_NAME]], LEAGUE_AVERAGES!$A$14:$C$43, 3, FALSE)</f>
        <v>0.35511904761904761</v>
      </c>
      <c r="BR470" s="5">
        <f>VLOOKUP(_2025teamgamelogs[[#This Row],[TEAM_NAME]], LEAGUE_AVERAGES!$F$14:$H$43, 2, FALSE)</f>
        <v>0.49785000000000013</v>
      </c>
      <c r="BS470" s="5">
        <f>VLOOKUP(_2025teamgamelogs[[#This Row],[TEAM_NAME]], LEAGUE_AVERAGES!$F$14:$H$43, 3, FALSE)</f>
        <v>0.47942857142857148</v>
      </c>
      <c r="BT470" s="5">
        <f>VLOOKUP(_2025teamgamelogs[[#This Row],[TEAM_NAME]], LEAGUE_AVERAGES!$K$14:$M$43, 2, FALSE)</f>
        <v>0.60805571751162091</v>
      </c>
      <c r="BU470" s="5">
        <f>VLOOKUP(_2025teamgamelogs[[#This Row],[TEAM_NAME]], LEAGUE_AVERAGES!$K$14:$M$43, 3, FALSE)</f>
        <v>0.58190704341109034</v>
      </c>
    </row>
    <row r="471" spans="1:73" x14ac:dyDescent="0.2">
      <c r="A471" t="s">
        <v>59</v>
      </c>
      <c r="B471">
        <v>1610612746</v>
      </c>
      <c r="C471" t="s">
        <v>131</v>
      </c>
      <c r="D471" t="s">
        <v>132</v>
      </c>
      <c r="E471">
        <v>22400034</v>
      </c>
      <c r="F471" s="1">
        <v>45618</v>
      </c>
      <c r="G471" t="s">
        <v>556</v>
      </c>
      <c r="H471" t="s">
        <v>63</v>
      </c>
      <c r="I471">
        <v>48</v>
      </c>
      <c r="J471">
        <v>39</v>
      </c>
      <c r="K471">
        <v>94</v>
      </c>
      <c r="L471">
        <v>0.41499999999999998</v>
      </c>
      <c r="M471">
        <v>10</v>
      </c>
      <c r="N471">
        <v>42</v>
      </c>
      <c r="O471">
        <v>0.23799999999999999</v>
      </c>
      <c r="P471">
        <v>16</v>
      </c>
      <c r="Q471">
        <v>16</v>
      </c>
      <c r="R471">
        <v>1</v>
      </c>
      <c r="S471">
        <v>11</v>
      </c>
      <c r="T471">
        <v>43</v>
      </c>
      <c r="U471">
        <v>54</v>
      </c>
      <c r="V471">
        <v>27</v>
      </c>
      <c r="W471">
        <v>12</v>
      </c>
      <c r="X471">
        <v>13</v>
      </c>
      <c r="Y471">
        <v>3</v>
      </c>
      <c r="Z471">
        <v>8</v>
      </c>
      <c r="AA471">
        <v>24</v>
      </c>
      <c r="AB471">
        <v>13</v>
      </c>
      <c r="AC471">
        <v>104</v>
      </c>
      <c r="AD471">
        <v>16</v>
      </c>
      <c r="AE471">
        <v>1</v>
      </c>
      <c r="AF471">
        <v>1</v>
      </c>
      <c r="AG471">
        <v>1</v>
      </c>
      <c r="AH471">
        <v>1</v>
      </c>
      <c r="AI471">
        <v>121</v>
      </c>
      <c r="AJ471">
        <v>1609</v>
      </c>
      <c r="AK471">
        <v>570</v>
      </c>
      <c r="AL471">
        <v>2043</v>
      </c>
      <c r="AM471">
        <v>1891</v>
      </c>
      <c r="AN471">
        <v>568</v>
      </c>
      <c r="AO471">
        <v>2308</v>
      </c>
      <c r="AP471">
        <v>1228</v>
      </c>
      <c r="AQ471">
        <v>1907</v>
      </c>
      <c r="AR471">
        <v>1</v>
      </c>
      <c r="AS471">
        <v>1051</v>
      </c>
      <c r="AT471">
        <v>78</v>
      </c>
      <c r="AU471">
        <v>165</v>
      </c>
      <c r="AV471">
        <v>1013</v>
      </c>
      <c r="AW471">
        <v>640</v>
      </c>
      <c r="AX471">
        <v>137</v>
      </c>
      <c r="AY471">
        <v>1712</v>
      </c>
      <c r="AZ471">
        <v>2116</v>
      </c>
      <c r="BA471">
        <v>2162</v>
      </c>
      <c r="BB471">
        <v>2202</v>
      </c>
      <c r="BC471">
        <v>1870</v>
      </c>
      <c r="BD471">
        <v>338</v>
      </c>
      <c r="BE471">
        <v>1</v>
      </c>
      <c r="BF471" t="s">
        <v>64</v>
      </c>
      <c r="BG471" t="s">
        <v>65</v>
      </c>
      <c r="BH471" t="s">
        <v>260</v>
      </c>
      <c r="BI471" s="4">
        <f xml:space="preserve"> _2025teamgamelogs[[#This Row],[FGA]] + (0.44 * _2025teamgamelogs[[#This Row],[FTA]]) + _2025teamgamelogs[[#This Row],[TOV]] - _2025teamgamelogs[[#This Row],[OREB]]</f>
        <v>102.04</v>
      </c>
      <c r="BJ471" s="3">
        <f>_2025teamgamelogs[[#This Row],[TOV]]/_2025teamgamelogs[[#This Row],[POSSESIONS]]</f>
        <v>0.11760094080752645</v>
      </c>
      <c r="BK471" s="4">
        <f>_2025teamgamelogs[[#This Row],[PTS]]/_2025teamgamelogs[[#This Row],[POSSESIONS]]</f>
        <v>1.0192081536652293</v>
      </c>
      <c r="BL471" s="4">
        <f xml:space="preserve"> 100 * _2025teamgamelogs[[#This Row],[POINTS_PER_POSSESSION]]</f>
        <v>101.92081536652293</v>
      </c>
      <c r="BM471" s="4">
        <f xml:space="preserve"> _2025teamgamelogs[[#This Row],[POSSESIONS]] / (_2025teamgamelogs[[#This Row],[MIN]]/48)</f>
        <v>102.04</v>
      </c>
      <c r="BN471" s="3">
        <f>_2025teamgamelogs[[#This Row],[PTS]] / (2 * (_2025teamgamelogs[[#This Row],[FGA]] + 0.44 * _2025teamgamelogs[[#This Row],[FTA]]))</f>
        <v>0.51464766429136977</v>
      </c>
      <c r="BO471" s="4">
        <f>VLOOKUP(_2025teamgamelogs[[#This Row],[MONTH]], LEAGUE_AVERAGES!$A$2:$B$8, 2, FALSE)</f>
        <v>110.69176807777912</v>
      </c>
      <c r="BP471" s="5">
        <f>VLOOKUP(_2025teamgamelogs[[#This Row],[TEAM_NAME]], LEAGUE_AVERAGES!$A$14:$C$43, 2, FALSE)</f>
        <v>0.38978048780487806</v>
      </c>
      <c r="BQ471" s="5">
        <f>VLOOKUP(_2025teamgamelogs[[#This Row],[TEAM_NAME]], LEAGUE_AVERAGES!$A$14:$C$43, 3, FALSE)</f>
        <v>0.36475609756097566</v>
      </c>
      <c r="BR471" s="5">
        <f>VLOOKUP(_2025teamgamelogs[[#This Row],[TEAM_NAME]], LEAGUE_AVERAGES!$F$14:$H$43, 2, FALSE)</f>
        <v>0.49036585365853652</v>
      </c>
      <c r="BS471" s="5">
        <f>VLOOKUP(_2025teamgamelogs[[#This Row],[TEAM_NAME]], LEAGUE_AVERAGES!$F$14:$H$43, 3, FALSE)</f>
        <v>0.47582926829268285</v>
      </c>
      <c r="BT471" s="5">
        <f>VLOOKUP(_2025teamgamelogs[[#This Row],[TEAM_NAME]], LEAGUE_AVERAGES!$K$14:$M$43, 2, FALSE)</f>
        <v>0.59895938905835644</v>
      </c>
      <c r="BU471" s="5">
        <f>VLOOKUP(_2025teamgamelogs[[#This Row],[TEAM_NAME]], LEAGUE_AVERAGES!$K$14:$M$43, 3, FALSE)</f>
        <v>0.58126724036545818</v>
      </c>
    </row>
    <row r="472" spans="1:73" x14ac:dyDescent="0.2">
      <c r="A472" t="s">
        <v>59</v>
      </c>
      <c r="B472">
        <v>1610612755</v>
      </c>
      <c r="C472" t="s">
        <v>134</v>
      </c>
      <c r="D472" t="s">
        <v>135</v>
      </c>
      <c r="E472">
        <v>22400027</v>
      </c>
      <c r="F472" s="1">
        <v>45618</v>
      </c>
      <c r="G472" t="s">
        <v>557</v>
      </c>
      <c r="H472" t="s">
        <v>63</v>
      </c>
      <c r="I472">
        <v>48</v>
      </c>
      <c r="J472">
        <v>41</v>
      </c>
      <c r="K472">
        <v>92</v>
      </c>
      <c r="L472">
        <v>0.44600000000000001</v>
      </c>
      <c r="M472">
        <v>16</v>
      </c>
      <c r="N472">
        <v>43</v>
      </c>
      <c r="O472">
        <v>0.372</v>
      </c>
      <c r="P472">
        <v>15</v>
      </c>
      <c r="Q472">
        <v>20</v>
      </c>
      <c r="R472">
        <v>0.75</v>
      </c>
      <c r="S472">
        <v>15</v>
      </c>
      <c r="T472">
        <v>25</v>
      </c>
      <c r="U472">
        <v>40</v>
      </c>
      <c r="V472">
        <v>25</v>
      </c>
      <c r="W472">
        <v>12</v>
      </c>
      <c r="X472">
        <v>13</v>
      </c>
      <c r="Y472">
        <v>9</v>
      </c>
      <c r="Z472">
        <v>4</v>
      </c>
      <c r="AA472">
        <v>16</v>
      </c>
      <c r="AB472">
        <v>17</v>
      </c>
      <c r="AC472">
        <v>113</v>
      </c>
      <c r="AD472">
        <v>15</v>
      </c>
      <c r="AE472">
        <v>1</v>
      </c>
      <c r="AF472">
        <v>1</v>
      </c>
      <c r="AG472">
        <v>1</v>
      </c>
      <c r="AH472">
        <v>1</v>
      </c>
      <c r="AI472">
        <v>121</v>
      </c>
      <c r="AJ472">
        <v>1234</v>
      </c>
      <c r="AK472">
        <v>768</v>
      </c>
      <c r="AL472">
        <v>1606</v>
      </c>
      <c r="AM472">
        <v>567</v>
      </c>
      <c r="AN472">
        <v>471</v>
      </c>
      <c r="AO472">
        <v>1067</v>
      </c>
      <c r="AP472">
        <v>1416</v>
      </c>
      <c r="AQ472">
        <v>1301</v>
      </c>
      <c r="AR472">
        <v>1525</v>
      </c>
      <c r="AS472">
        <v>332</v>
      </c>
      <c r="AT472">
        <v>2271</v>
      </c>
      <c r="AU472">
        <v>1715</v>
      </c>
      <c r="AV472">
        <v>1358</v>
      </c>
      <c r="AW472">
        <v>640</v>
      </c>
      <c r="AX472">
        <v>137</v>
      </c>
      <c r="AY472">
        <v>109</v>
      </c>
      <c r="AZ472">
        <v>750</v>
      </c>
      <c r="BA472">
        <v>570</v>
      </c>
      <c r="BB472">
        <v>1444</v>
      </c>
      <c r="BC472">
        <v>1250</v>
      </c>
      <c r="BD472">
        <v>376</v>
      </c>
      <c r="BE472">
        <v>1</v>
      </c>
      <c r="BF472" t="s">
        <v>64</v>
      </c>
      <c r="BG472" t="s">
        <v>65</v>
      </c>
      <c r="BH472" t="s">
        <v>260</v>
      </c>
      <c r="BI472" s="4">
        <f xml:space="preserve"> _2025teamgamelogs[[#This Row],[FGA]] + (0.44 * _2025teamgamelogs[[#This Row],[FTA]]) + _2025teamgamelogs[[#This Row],[TOV]] - _2025teamgamelogs[[#This Row],[OREB]]</f>
        <v>97.8</v>
      </c>
      <c r="BJ472" s="3">
        <f>_2025teamgamelogs[[#This Row],[TOV]]/_2025teamgamelogs[[#This Row],[POSSESIONS]]</f>
        <v>0.12269938650306748</v>
      </c>
      <c r="BK472" s="4">
        <f>_2025teamgamelogs[[#This Row],[PTS]]/_2025teamgamelogs[[#This Row],[POSSESIONS]]</f>
        <v>1.1554192229038855</v>
      </c>
      <c r="BL472" s="4">
        <f xml:space="preserve"> 100 * _2025teamgamelogs[[#This Row],[POINTS_PER_POSSESSION]]</f>
        <v>115.54192229038856</v>
      </c>
      <c r="BM472" s="4">
        <f xml:space="preserve"> _2025teamgamelogs[[#This Row],[POSSESIONS]] / (_2025teamgamelogs[[#This Row],[MIN]]/48)</f>
        <v>97.8</v>
      </c>
      <c r="BN472" s="3">
        <f>_2025teamgamelogs[[#This Row],[PTS]] / (2 * (_2025teamgamelogs[[#This Row],[FGA]] + 0.44 * _2025teamgamelogs[[#This Row],[FTA]]))</f>
        <v>0.56051587301587302</v>
      </c>
      <c r="BO472" s="4">
        <f>VLOOKUP(_2025teamgamelogs[[#This Row],[MONTH]], LEAGUE_AVERAGES!$A$2:$B$8, 2, FALSE)</f>
        <v>110.69176807777912</v>
      </c>
      <c r="BP472" s="5">
        <f>VLOOKUP(_2025teamgamelogs[[#This Row],[TEAM_NAME]], LEAGUE_AVERAGES!$A$14:$C$43, 2, FALSE)</f>
        <v>0.34129268292682929</v>
      </c>
      <c r="BQ472" s="5">
        <f>VLOOKUP(_2025teamgamelogs[[#This Row],[TEAM_NAME]], LEAGUE_AVERAGES!$A$14:$C$43, 3, FALSE)</f>
        <v>0.34026829268292691</v>
      </c>
      <c r="BR472" s="5">
        <f>VLOOKUP(_2025teamgamelogs[[#This Row],[TEAM_NAME]], LEAGUE_AVERAGES!$F$14:$H$43, 2, FALSE)</f>
        <v>0.45178048780487812</v>
      </c>
      <c r="BS472" s="5">
        <f>VLOOKUP(_2025teamgamelogs[[#This Row],[TEAM_NAME]], LEAGUE_AVERAGES!$F$14:$H$43, 3, FALSE)</f>
        <v>0.45797560975609758</v>
      </c>
      <c r="BT472" s="5">
        <f>VLOOKUP(_2025teamgamelogs[[#This Row],[TEAM_NAME]], LEAGUE_AVERAGES!$K$14:$M$43, 2, FALSE)</f>
        <v>0.55774018976963147</v>
      </c>
      <c r="BU472" s="5">
        <f>VLOOKUP(_2025teamgamelogs[[#This Row],[TEAM_NAME]], LEAGUE_AVERAGES!$K$14:$M$43, 3, FALSE)</f>
        <v>0.57066794818423772</v>
      </c>
    </row>
    <row r="473" spans="1:73" x14ac:dyDescent="0.2">
      <c r="A473" t="s">
        <v>59</v>
      </c>
      <c r="B473">
        <v>1610612744</v>
      </c>
      <c r="C473" t="s">
        <v>98</v>
      </c>
      <c r="D473" t="s">
        <v>99</v>
      </c>
      <c r="E473">
        <v>22400032</v>
      </c>
      <c r="F473" s="1">
        <v>45618</v>
      </c>
      <c r="G473" t="s">
        <v>558</v>
      </c>
      <c r="H473" t="s">
        <v>63</v>
      </c>
      <c r="I473">
        <v>48</v>
      </c>
      <c r="J473">
        <v>39</v>
      </c>
      <c r="K473">
        <v>87</v>
      </c>
      <c r="L473">
        <v>0.44800000000000001</v>
      </c>
      <c r="M473">
        <v>12</v>
      </c>
      <c r="N473">
        <v>37</v>
      </c>
      <c r="O473">
        <v>0.32400000000000001</v>
      </c>
      <c r="P473">
        <v>22</v>
      </c>
      <c r="Q473">
        <v>29</v>
      </c>
      <c r="R473">
        <v>0.75900000000000001</v>
      </c>
      <c r="S473">
        <v>14</v>
      </c>
      <c r="T473">
        <v>38</v>
      </c>
      <c r="U473">
        <v>52</v>
      </c>
      <c r="V473">
        <v>27</v>
      </c>
      <c r="W473">
        <v>17</v>
      </c>
      <c r="X473">
        <v>5</v>
      </c>
      <c r="Y473">
        <v>5</v>
      </c>
      <c r="Z473">
        <v>9</v>
      </c>
      <c r="AA473">
        <v>19</v>
      </c>
      <c r="AB473">
        <v>25</v>
      </c>
      <c r="AC473">
        <v>112</v>
      </c>
      <c r="AD473">
        <v>4</v>
      </c>
      <c r="AE473">
        <v>1</v>
      </c>
      <c r="AF473">
        <v>1</v>
      </c>
      <c r="AG473">
        <v>1</v>
      </c>
      <c r="AH473">
        <v>1</v>
      </c>
      <c r="AI473">
        <v>121</v>
      </c>
      <c r="AJ473">
        <v>1609</v>
      </c>
      <c r="AK473">
        <v>1449</v>
      </c>
      <c r="AL473">
        <v>1564</v>
      </c>
      <c r="AM473">
        <v>1413</v>
      </c>
      <c r="AN473">
        <v>1227</v>
      </c>
      <c r="AO473">
        <v>1625</v>
      </c>
      <c r="AP473">
        <v>406</v>
      </c>
      <c r="AQ473">
        <v>325</v>
      </c>
      <c r="AR473">
        <v>1506</v>
      </c>
      <c r="AS473">
        <v>466</v>
      </c>
      <c r="AT473">
        <v>377</v>
      </c>
      <c r="AU473">
        <v>267</v>
      </c>
      <c r="AV473">
        <v>1013</v>
      </c>
      <c r="AW473">
        <v>1759</v>
      </c>
      <c r="AX473">
        <v>1998</v>
      </c>
      <c r="AY473">
        <v>889</v>
      </c>
      <c r="AZ473">
        <v>2275</v>
      </c>
      <c r="BA473">
        <v>1258</v>
      </c>
      <c r="BB473">
        <v>143</v>
      </c>
      <c r="BC473">
        <v>1331</v>
      </c>
      <c r="BD473">
        <v>986</v>
      </c>
      <c r="BE473">
        <v>1</v>
      </c>
      <c r="BF473" t="s">
        <v>71</v>
      </c>
      <c r="BG473" t="s">
        <v>65</v>
      </c>
      <c r="BH473" t="s">
        <v>260</v>
      </c>
      <c r="BI473" s="4">
        <f xml:space="preserve"> _2025teamgamelogs[[#This Row],[FGA]] + (0.44 * _2025teamgamelogs[[#This Row],[FTA]]) + _2025teamgamelogs[[#This Row],[TOV]] - _2025teamgamelogs[[#This Row],[OREB]]</f>
        <v>102.76</v>
      </c>
      <c r="BJ473" s="3">
        <f>_2025teamgamelogs[[#This Row],[TOV]]/_2025teamgamelogs[[#This Row],[POSSESIONS]]</f>
        <v>0.16543402101985208</v>
      </c>
      <c r="BK473" s="4">
        <f>_2025teamgamelogs[[#This Row],[PTS]]/_2025teamgamelogs[[#This Row],[POSSESIONS]]</f>
        <v>1.0899182561307901</v>
      </c>
      <c r="BL473" s="4">
        <f xml:space="preserve"> 100 * _2025teamgamelogs[[#This Row],[POINTS_PER_POSSESSION]]</f>
        <v>108.991825613079</v>
      </c>
      <c r="BM473" s="4">
        <f xml:space="preserve"> _2025teamgamelogs[[#This Row],[POSSESIONS]] / (_2025teamgamelogs[[#This Row],[MIN]]/48)</f>
        <v>102.76</v>
      </c>
      <c r="BN473" s="3">
        <f>_2025teamgamelogs[[#This Row],[PTS]] / (2 * (_2025teamgamelogs[[#This Row],[FGA]] + 0.44 * _2025teamgamelogs[[#This Row],[FTA]]))</f>
        <v>0.56134723336006409</v>
      </c>
      <c r="BO473" s="4">
        <f>VLOOKUP(_2025teamgamelogs[[#This Row],[MONTH]], LEAGUE_AVERAGES!$A$2:$B$8, 2, FALSE)</f>
        <v>110.69176807777912</v>
      </c>
      <c r="BP473" s="5">
        <f>VLOOKUP(_2025teamgamelogs[[#This Row],[TEAM_NAME]], LEAGUE_AVERAGES!$A$14:$C$43, 2, FALSE)</f>
        <v>0.36843902439024395</v>
      </c>
      <c r="BQ473" s="5">
        <f>VLOOKUP(_2025teamgamelogs[[#This Row],[TEAM_NAME]], LEAGUE_AVERAGES!$A$14:$C$43, 3, FALSE)</f>
        <v>0.35765853658536584</v>
      </c>
      <c r="BR473" s="5">
        <f>VLOOKUP(_2025teamgamelogs[[#This Row],[TEAM_NAME]], LEAGUE_AVERAGES!$F$14:$H$43, 2, FALSE)</f>
        <v>0.45136585365853665</v>
      </c>
      <c r="BS473" s="5">
        <f>VLOOKUP(_2025teamgamelogs[[#This Row],[TEAM_NAME]], LEAGUE_AVERAGES!$F$14:$H$43, 3, FALSE)</f>
        <v>0.45180487804878061</v>
      </c>
      <c r="BT473" s="5">
        <f>VLOOKUP(_2025teamgamelogs[[#This Row],[TEAM_NAME]], LEAGUE_AVERAGES!$K$14:$M$43, 2, FALSE)</f>
        <v>0.56832140437053513</v>
      </c>
      <c r="BU473" s="5">
        <f>VLOOKUP(_2025teamgamelogs[[#This Row],[TEAM_NAME]], LEAGUE_AVERAGES!$K$14:$M$43, 3, FALSE)</f>
        <v>0.56980808391386595</v>
      </c>
    </row>
    <row r="474" spans="1:73" x14ac:dyDescent="0.2">
      <c r="A474" t="s">
        <v>59</v>
      </c>
      <c r="B474">
        <v>1610612751</v>
      </c>
      <c r="C474" t="s">
        <v>89</v>
      </c>
      <c r="D474" t="s">
        <v>90</v>
      </c>
      <c r="E474">
        <v>22400027</v>
      </c>
      <c r="F474" s="1">
        <v>45618</v>
      </c>
      <c r="G474" t="s">
        <v>559</v>
      </c>
      <c r="H474" t="s">
        <v>70</v>
      </c>
      <c r="I474">
        <v>48</v>
      </c>
      <c r="J474">
        <v>39</v>
      </c>
      <c r="K474">
        <v>79</v>
      </c>
      <c r="L474">
        <v>0.49399999999999999</v>
      </c>
      <c r="M474">
        <v>13</v>
      </c>
      <c r="N474">
        <v>37</v>
      </c>
      <c r="O474">
        <v>0.35099999999999998</v>
      </c>
      <c r="P474">
        <v>7</v>
      </c>
      <c r="Q474">
        <v>7</v>
      </c>
      <c r="R474">
        <v>1</v>
      </c>
      <c r="S474">
        <v>7</v>
      </c>
      <c r="T474">
        <v>27</v>
      </c>
      <c r="U474">
        <v>34</v>
      </c>
      <c r="V474">
        <v>28</v>
      </c>
      <c r="W474">
        <v>19</v>
      </c>
      <c r="X474">
        <v>1</v>
      </c>
      <c r="Y474">
        <v>4</v>
      </c>
      <c r="Z474">
        <v>9</v>
      </c>
      <c r="AA474">
        <v>17</v>
      </c>
      <c r="AB474">
        <v>16</v>
      </c>
      <c r="AC474">
        <v>98</v>
      </c>
      <c r="AD474">
        <v>-15</v>
      </c>
      <c r="AE474">
        <v>1</v>
      </c>
      <c r="AF474">
        <v>1231</v>
      </c>
      <c r="AG474">
        <v>1231</v>
      </c>
      <c r="AH474">
        <v>1231</v>
      </c>
      <c r="AI474">
        <v>121</v>
      </c>
      <c r="AJ474">
        <v>1609</v>
      </c>
      <c r="AK474">
        <v>2245</v>
      </c>
      <c r="AL474">
        <v>802</v>
      </c>
      <c r="AM474">
        <v>1171</v>
      </c>
      <c r="AN474">
        <v>1227</v>
      </c>
      <c r="AO474">
        <v>1294</v>
      </c>
      <c r="AP474">
        <v>2380</v>
      </c>
      <c r="AQ474">
        <v>2439</v>
      </c>
      <c r="AR474">
        <v>1</v>
      </c>
      <c r="AS474">
        <v>2024</v>
      </c>
      <c r="AT474">
        <v>2068</v>
      </c>
      <c r="AU474">
        <v>2282</v>
      </c>
      <c r="AV474">
        <v>840</v>
      </c>
      <c r="AW474">
        <v>2098</v>
      </c>
      <c r="AX474">
        <v>2452</v>
      </c>
      <c r="AY474">
        <v>1274</v>
      </c>
      <c r="AZ474">
        <v>2275</v>
      </c>
      <c r="BA474">
        <v>792</v>
      </c>
      <c r="BB474">
        <v>1670</v>
      </c>
      <c r="BC474">
        <v>2178</v>
      </c>
      <c r="BD474">
        <v>2041</v>
      </c>
      <c r="BE474">
        <v>1</v>
      </c>
      <c r="BF474" t="s">
        <v>71</v>
      </c>
      <c r="BG474" t="s">
        <v>65</v>
      </c>
      <c r="BH474" t="s">
        <v>260</v>
      </c>
      <c r="BI474" s="4">
        <f xml:space="preserve"> _2025teamgamelogs[[#This Row],[FGA]] + (0.44 * _2025teamgamelogs[[#This Row],[FTA]]) + _2025teamgamelogs[[#This Row],[TOV]] - _2025teamgamelogs[[#This Row],[OREB]]</f>
        <v>94.08</v>
      </c>
      <c r="BJ474" s="3">
        <f>_2025teamgamelogs[[#This Row],[TOV]]/_2025teamgamelogs[[#This Row],[POSSESIONS]]</f>
        <v>0.20195578231292519</v>
      </c>
      <c r="BK474" s="4">
        <f>_2025teamgamelogs[[#This Row],[PTS]]/_2025teamgamelogs[[#This Row],[POSSESIONS]]</f>
        <v>1.0416666666666667</v>
      </c>
      <c r="BL474" s="4">
        <f xml:space="preserve"> 100 * _2025teamgamelogs[[#This Row],[POINTS_PER_POSSESSION]]</f>
        <v>104.16666666666667</v>
      </c>
      <c r="BM474" s="4">
        <f xml:space="preserve"> _2025teamgamelogs[[#This Row],[POSSESIONS]] / (_2025teamgamelogs[[#This Row],[MIN]]/48)</f>
        <v>94.08</v>
      </c>
      <c r="BN474" s="3">
        <f>_2025teamgamelogs[[#This Row],[PTS]] / (2 * (_2025teamgamelogs[[#This Row],[FGA]] + 0.44 * _2025teamgamelogs[[#This Row],[FTA]]))</f>
        <v>0.59697855750487328</v>
      </c>
      <c r="BO474" s="4">
        <f>VLOOKUP(_2025teamgamelogs[[#This Row],[MONTH]], LEAGUE_AVERAGES!$A$2:$B$8, 2, FALSE)</f>
        <v>110.69176807777912</v>
      </c>
      <c r="BP474" s="5">
        <f>VLOOKUP(_2025teamgamelogs[[#This Row],[TEAM_NAME]], LEAGUE_AVERAGES!$A$14:$C$43, 2, FALSE)</f>
        <v>0.337609756097561</v>
      </c>
      <c r="BQ474" s="5">
        <f>VLOOKUP(_2025teamgamelogs[[#This Row],[TEAM_NAME]], LEAGUE_AVERAGES!$A$14:$C$43, 3, FALSE)</f>
        <v>0.34709756097560968</v>
      </c>
      <c r="BR474" s="5">
        <f>VLOOKUP(_2025teamgamelogs[[#This Row],[TEAM_NAME]], LEAGUE_AVERAGES!$F$14:$H$43, 2, FALSE)</f>
        <v>0.43748780487804872</v>
      </c>
      <c r="BS474" s="5">
        <f>VLOOKUP(_2025teamgamelogs[[#This Row],[TEAM_NAME]], LEAGUE_AVERAGES!$F$14:$H$43, 3, FALSE)</f>
        <v>0.43895121951219529</v>
      </c>
      <c r="BT474" s="5">
        <f>VLOOKUP(_2025teamgamelogs[[#This Row],[TEAM_NAME]], LEAGUE_AVERAGES!$K$14:$M$43, 2, FALSE)</f>
        <v>0.54767404365624284</v>
      </c>
      <c r="BU474" s="5">
        <f>VLOOKUP(_2025teamgamelogs[[#This Row],[TEAM_NAME]], LEAGUE_AVERAGES!$K$14:$M$43, 3, FALSE)</f>
        <v>0.5592142433904097</v>
      </c>
    </row>
    <row r="475" spans="1:73" x14ac:dyDescent="0.2">
      <c r="A475" t="s">
        <v>59</v>
      </c>
      <c r="B475">
        <v>1610612738</v>
      </c>
      <c r="C475" t="s">
        <v>74</v>
      </c>
      <c r="D475" t="s">
        <v>75</v>
      </c>
      <c r="E475">
        <v>22400028</v>
      </c>
      <c r="F475" s="1">
        <v>45618</v>
      </c>
      <c r="G475" t="s">
        <v>141</v>
      </c>
      <c r="H475" t="s">
        <v>63</v>
      </c>
      <c r="I475">
        <v>48</v>
      </c>
      <c r="J475">
        <v>36</v>
      </c>
      <c r="K475">
        <v>85</v>
      </c>
      <c r="L475">
        <v>0.42399999999999999</v>
      </c>
      <c r="M475">
        <v>11</v>
      </c>
      <c r="N475">
        <v>46</v>
      </c>
      <c r="O475">
        <v>0.23899999999999999</v>
      </c>
      <c r="P475">
        <v>25</v>
      </c>
      <c r="Q475">
        <v>32</v>
      </c>
      <c r="R475">
        <v>0.78100000000000003</v>
      </c>
      <c r="S475">
        <v>10</v>
      </c>
      <c r="T475">
        <v>33</v>
      </c>
      <c r="U475">
        <v>43</v>
      </c>
      <c r="V475">
        <v>22</v>
      </c>
      <c r="W475">
        <v>12</v>
      </c>
      <c r="X475">
        <v>11</v>
      </c>
      <c r="Y475">
        <v>7</v>
      </c>
      <c r="Z475">
        <v>4</v>
      </c>
      <c r="AA475">
        <v>19</v>
      </c>
      <c r="AB475">
        <v>29</v>
      </c>
      <c r="AC475">
        <v>108</v>
      </c>
      <c r="AD475">
        <v>12</v>
      </c>
      <c r="AE475">
        <v>1</v>
      </c>
      <c r="AF475">
        <v>1</v>
      </c>
      <c r="AG475">
        <v>1</v>
      </c>
      <c r="AH475">
        <v>1</v>
      </c>
      <c r="AI475">
        <v>121</v>
      </c>
      <c r="AJ475">
        <v>2070</v>
      </c>
      <c r="AK475">
        <v>1709</v>
      </c>
      <c r="AL475">
        <v>1934</v>
      </c>
      <c r="AM475">
        <v>1661</v>
      </c>
      <c r="AN475">
        <v>249</v>
      </c>
      <c r="AO475">
        <v>2303</v>
      </c>
      <c r="AP475">
        <v>183</v>
      </c>
      <c r="AQ475">
        <v>163</v>
      </c>
      <c r="AR475">
        <v>1282</v>
      </c>
      <c r="AS475">
        <v>1308</v>
      </c>
      <c r="AT475">
        <v>1131</v>
      </c>
      <c r="AU475">
        <v>1282</v>
      </c>
      <c r="AV475">
        <v>1909</v>
      </c>
      <c r="AW475">
        <v>640</v>
      </c>
      <c r="AX475">
        <v>346</v>
      </c>
      <c r="AY475">
        <v>346</v>
      </c>
      <c r="AZ475">
        <v>750</v>
      </c>
      <c r="BA475">
        <v>1258</v>
      </c>
      <c r="BB475">
        <v>20</v>
      </c>
      <c r="BC475">
        <v>1616</v>
      </c>
      <c r="BD475">
        <v>517</v>
      </c>
      <c r="BE475">
        <v>1</v>
      </c>
      <c r="BF475" t="s">
        <v>71</v>
      </c>
      <c r="BG475" t="s">
        <v>65</v>
      </c>
      <c r="BH475" t="s">
        <v>260</v>
      </c>
      <c r="BI475" s="4">
        <f xml:space="preserve"> _2025teamgamelogs[[#This Row],[FGA]] + (0.44 * _2025teamgamelogs[[#This Row],[FTA]]) + _2025teamgamelogs[[#This Row],[TOV]] - _2025teamgamelogs[[#This Row],[OREB]]</f>
        <v>101.08</v>
      </c>
      <c r="BJ475" s="3">
        <f>_2025teamgamelogs[[#This Row],[TOV]]/_2025teamgamelogs[[#This Row],[POSSESIONS]]</f>
        <v>0.1187178472497032</v>
      </c>
      <c r="BK475" s="4">
        <f>_2025teamgamelogs[[#This Row],[PTS]]/_2025teamgamelogs[[#This Row],[POSSESIONS]]</f>
        <v>1.0684606252473288</v>
      </c>
      <c r="BL475" s="4">
        <f xml:space="preserve"> 100 * _2025teamgamelogs[[#This Row],[POINTS_PER_POSSESSION]]</f>
        <v>106.84606252473287</v>
      </c>
      <c r="BM475" s="4">
        <f xml:space="preserve"> _2025teamgamelogs[[#This Row],[POSSESIONS]] / (_2025teamgamelogs[[#This Row],[MIN]]/48)</f>
        <v>101.08</v>
      </c>
      <c r="BN475" s="3">
        <f>_2025teamgamelogs[[#This Row],[PTS]] / (2 * (_2025teamgamelogs[[#This Row],[FGA]] + 0.44 * _2025teamgamelogs[[#This Row],[FTA]]))</f>
        <v>0.54501412999596288</v>
      </c>
      <c r="BO475" s="4">
        <f>VLOOKUP(_2025teamgamelogs[[#This Row],[MONTH]], LEAGUE_AVERAGES!$A$2:$B$8, 2, FALSE)</f>
        <v>110.69176807777912</v>
      </c>
      <c r="BP475" s="5">
        <f>VLOOKUP(_2025teamgamelogs[[#This Row],[TEAM_NAME]], LEAGUE_AVERAGES!$A$14:$C$43, 2, FALSE)</f>
        <v>0.3739024390243903</v>
      </c>
      <c r="BQ475" s="5">
        <f>VLOOKUP(_2025teamgamelogs[[#This Row],[TEAM_NAME]], LEAGUE_AVERAGES!$A$14:$C$43, 3, FALSE)</f>
        <v>0.36424390243902455</v>
      </c>
      <c r="BR475" s="5">
        <f>VLOOKUP(_2025teamgamelogs[[#This Row],[TEAM_NAME]], LEAGUE_AVERAGES!$F$14:$H$43, 2, FALSE)</f>
        <v>0.46717073170731704</v>
      </c>
      <c r="BS475" s="5">
        <f>VLOOKUP(_2025teamgamelogs[[#This Row],[TEAM_NAME]], LEAGUE_AVERAGES!$F$14:$H$43, 3, FALSE)</f>
        <v>0.45907317073170728</v>
      </c>
      <c r="BT475" s="5">
        <f>VLOOKUP(_2025teamgamelogs[[#This Row],[TEAM_NAME]], LEAGUE_AVERAGES!$K$14:$M$43, 2, FALSE)</f>
        <v>0.59645910798675039</v>
      </c>
      <c r="BU475" s="5">
        <f>VLOOKUP(_2025teamgamelogs[[#This Row],[TEAM_NAME]], LEAGUE_AVERAGES!$K$14:$M$43, 3, FALSE)</f>
        <v>0.58679053151616523</v>
      </c>
    </row>
    <row r="476" spans="1:73" x14ac:dyDescent="0.2">
      <c r="A476" t="s">
        <v>59</v>
      </c>
      <c r="B476">
        <v>1610612753</v>
      </c>
      <c r="C476" t="s">
        <v>83</v>
      </c>
      <c r="D476" t="s">
        <v>84</v>
      </c>
      <c r="E476">
        <v>22400265</v>
      </c>
      <c r="F476" s="1">
        <v>45619</v>
      </c>
      <c r="G476" t="s">
        <v>560</v>
      </c>
      <c r="H476" t="s">
        <v>63</v>
      </c>
      <c r="I476">
        <v>48</v>
      </c>
      <c r="J476">
        <v>40</v>
      </c>
      <c r="K476">
        <v>87</v>
      </c>
      <c r="L476">
        <v>0.46</v>
      </c>
      <c r="M476">
        <v>12</v>
      </c>
      <c r="N476">
        <v>39</v>
      </c>
      <c r="O476">
        <v>0.308</v>
      </c>
      <c r="P476">
        <v>19</v>
      </c>
      <c r="Q476">
        <v>22</v>
      </c>
      <c r="R476">
        <v>0.86399999999999999</v>
      </c>
      <c r="S476">
        <v>17</v>
      </c>
      <c r="T476">
        <v>27</v>
      </c>
      <c r="U476">
        <v>44</v>
      </c>
      <c r="V476">
        <v>25</v>
      </c>
      <c r="W476">
        <v>15</v>
      </c>
      <c r="X476">
        <v>13</v>
      </c>
      <c r="Y476">
        <v>9</v>
      </c>
      <c r="Z476">
        <v>8</v>
      </c>
      <c r="AA476">
        <v>20</v>
      </c>
      <c r="AB476">
        <v>21</v>
      </c>
      <c r="AC476">
        <v>111</v>
      </c>
      <c r="AD476">
        <v>11</v>
      </c>
      <c r="AE476">
        <v>1</v>
      </c>
      <c r="AF476">
        <v>1</v>
      </c>
      <c r="AG476">
        <v>1</v>
      </c>
      <c r="AH476">
        <v>1</v>
      </c>
      <c r="AI476">
        <v>121</v>
      </c>
      <c r="AJ476">
        <v>1438</v>
      </c>
      <c r="AK476">
        <v>1449</v>
      </c>
      <c r="AL476">
        <v>1378</v>
      </c>
      <c r="AM476">
        <v>1413</v>
      </c>
      <c r="AN476">
        <v>933</v>
      </c>
      <c r="AO476">
        <v>1815</v>
      </c>
      <c r="AP476">
        <v>756</v>
      </c>
      <c r="AQ476">
        <v>1008</v>
      </c>
      <c r="AR476">
        <v>482</v>
      </c>
      <c r="AS476">
        <v>160</v>
      </c>
      <c r="AT476">
        <v>2068</v>
      </c>
      <c r="AU476">
        <v>1127</v>
      </c>
      <c r="AV476">
        <v>1358</v>
      </c>
      <c r="AW476">
        <v>1341</v>
      </c>
      <c r="AX476">
        <v>137</v>
      </c>
      <c r="AY476">
        <v>109</v>
      </c>
      <c r="AZ476">
        <v>2116</v>
      </c>
      <c r="BA476">
        <v>1491</v>
      </c>
      <c r="BB476">
        <v>575</v>
      </c>
      <c r="BC476">
        <v>1402</v>
      </c>
      <c r="BD476">
        <v>563</v>
      </c>
      <c r="BE476">
        <v>1</v>
      </c>
      <c r="BF476" t="s">
        <v>64</v>
      </c>
      <c r="BG476" t="s">
        <v>65</v>
      </c>
      <c r="BH476" t="s">
        <v>260</v>
      </c>
      <c r="BI476" s="4">
        <f xml:space="preserve"> _2025teamgamelogs[[#This Row],[FGA]] + (0.44 * _2025teamgamelogs[[#This Row],[FTA]]) + _2025teamgamelogs[[#This Row],[TOV]] - _2025teamgamelogs[[#This Row],[OREB]]</f>
        <v>94.68</v>
      </c>
      <c r="BJ476" s="3">
        <f>_2025teamgamelogs[[#This Row],[TOV]]/_2025teamgamelogs[[#This Row],[POSSESIONS]]</f>
        <v>0.15842839036755385</v>
      </c>
      <c r="BK476" s="4">
        <f>_2025teamgamelogs[[#This Row],[PTS]]/_2025teamgamelogs[[#This Row],[POSSESIONS]]</f>
        <v>1.1723700887198985</v>
      </c>
      <c r="BL476" s="4">
        <f xml:space="preserve"> 100 * _2025teamgamelogs[[#This Row],[POINTS_PER_POSSESSION]]</f>
        <v>117.23700887198984</v>
      </c>
      <c r="BM476" s="4">
        <f xml:space="preserve"> _2025teamgamelogs[[#This Row],[POSSESIONS]] / (_2025teamgamelogs[[#This Row],[MIN]]/48)</f>
        <v>94.68</v>
      </c>
      <c r="BN476" s="3">
        <f>_2025teamgamelogs[[#This Row],[PTS]] / (2 * (_2025teamgamelogs[[#This Row],[FGA]] + 0.44 * _2025teamgamelogs[[#This Row],[FTA]]))</f>
        <v>0.57405875051717004</v>
      </c>
      <c r="BO476" s="4">
        <f>VLOOKUP(_2025teamgamelogs[[#This Row],[MONTH]], LEAGUE_AVERAGES!$A$2:$B$8, 2, FALSE)</f>
        <v>110.69176807777912</v>
      </c>
      <c r="BP476" s="5">
        <f>VLOOKUP(_2025teamgamelogs[[#This Row],[TEAM_NAME]], LEAGUE_AVERAGES!$A$14:$C$43, 2, FALSE)</f>
        <v>0.32192682926829269</v>
      </c>
      <c r="BQ476" s="5">
        <f>VLOOKUP(_2025teamgamelogs[[#This Row],[TEAM_NAME]], LEAGUE_AVERAGES!$A$14:$C$43, 3, FALSE)</f>
        <v>0.31129268292682932</v>
      </c>
      <c r="BR476" s="5">
        <f>VLOOKUP(_2025teamgamelogs[[#This Row],[TEAM_NAME]], LEAGUE_AVERAGES!$F$14:$H$43, 2, FALSE)</f>
        <v>0.44641463414634147</v>
      </c>
      <c r="BS476" s="5">
        <f>VLOOKUP(_2025teamgamelogs[[#This Row],[TEAM_NAME]], LEAGUE_AVERAGES!$F$14:$H$43, 3, FALSE)</f>
        <v>0.44524390243902434</v>
      </c>
      <c r="BT476" s="5">
        <f>VLOOKUP(_2025teamgamelogs[[#This Row],[TEAM_NAME]], LEAGUE_AVERAGES!$K$14:$M$43, 2, FALSE)</f>
        <v>0.55194019912665027</v>
      </c>
      <c r="BU476" s="5">
        <f>VLOOKUP(_2025teamgamelogs[[#This Row],[TEAM_NAME]], LEAGUE_AVERAGES!$K$14:$M$43, 3, FALSE)</f>
        <v>0.54874950227645525</v>
      </c>
    </row>
    <row r="477" spans="1:73" x14ac:dyDescent="0.2">
      <c r="A477" t="s">
        <v>59</v>
      </c>
      <c r="B477">
        <v>1610612763</v>
      </c>
      <c r="C477" t="s">
        <v>128</v>
      </c>
      <c r="D477" t="s">
        <v>129</v>
      </c>
      <c r="E477">
        <v>22400266</v>
      </c>
      <c r="F477" s="1">
        <v>45619</v>
      </c>
      <c r="G477" t="s">
        <v>561</v>
      </c>
      <c r="H477" t="s">
        <v>63</v>
      </c>
      <c r="I477">
        <v>48</v>
      </c>
      <c r="J477">
        <v>55</v>
      </c>
      <c r="K477">
        <v>96</v>
      </c>
      <c r="L477">
        <v>0.57299999999999995</v>
      </c>
      <c r="M477">
        <v>19</v>
      </c>
      <c r="N477">
        <v>42</v>
      </c>
      <c r="O477">
        <v>0.45200000000000001</v>
      </c>
      <c r="P477">
        <v>13</v>
      </c>
      <c r="Q477">
        <v>20</v>
      </c>
      <c r="R477">
        <v>0.65</v>
      </c>
      <c r="S477">
        <v>13</v>
      </c>
      <c r="T477">
        <v>36</v>
      </c>
      <c r="U477">
        <v>49</v>
      </c>
      <c r="V477">
        <v>38</v>
      </c>
      <c r="W477">
        <v>14</v>
      </c>
      <c r="X477">
        <v>5</v>
      </c>
      <c r="Y477">
        <v>4</v>
      </c>
      <c r="Z477">
        <v>8</v>
      </c>
      <c r="AA477">
        <v>18</v>
      </c>
      <c r="AB477">
        <v>14</v>
      </c>
      <c r="AC477">
        <v>142</v>
      </c>
      <c r="AD477">
        <v>11</v>
      </c>
      <c r="AE477">
        <v>1</v>
      </c>
      <c r="AF477">
        <v>1</v>
      </c>
      <c r="AG477">
        <v>1</v>
      </c>
      <c r="AH477">
        <v>1</v>
      </c>
      <c r="AI477">
        <v>121</v>
      </c>
      <c r="AJ477">
        <v>21</v>
      </c>
      <c r="AK477">
        <v>392</v>
      </c>
      <c r="AL477">
        <v>73</v>
      </c>
      <c r="AM477">
        <v>182</v>
      </c>
      <c r="AN477">
        <v>568</v>
      </c>
      <c r="AO477">
        <v>311</v>
      </c>
      <c r="AP477">
        <v>1755</v>
      </c>
      <c r="AQ477">
        <v>1301</v>
      </c>
      <c r="AR477">
        <v>2199</v>
      </c>
      <c r="AS477">
        <v>652</v>
      </c>
      <c r="AT477">
        <v>640</v>
      </c>
      <c r="AU477">
        <v>505</v>
      </c>
      <c r="AV477">
        <v>44</v>
      </c>
      <c r="AW477">
        <v>1092</v>
      </c>
      <c r="AX477">
        <v>1998</v>
      </c>
      <c r="AY477">
        <v>1274</v>
      </c>
      <c r="AZ477">
        <v>2116</v>
      </c>
      <c r="BA477">
        <v>1018</v>
      </c>
      <c r="BB477">
        <v>2064</v>
      </c>
      <c r="BC477">
        <v>39</v>
      </c>
      <c r="BD477">
        <v>563</v>
      </c>
      <c r="BE477">
        <v>1</v>
      </c>
      <c r="BF477" t="s">
        <v>71</v>
      </c>
      <c r="BG477" t="s">
        <v>65</v>
      </c>
      <c r="BH477" t="s">
        <v>260</v>
      </c>
      <c r="BI477" s="4">
        <f xml:space="preserve"> _2025teamgamelogs[[#This Row],[FGA]] + (0.44 * _2025teamgamelogs[[#This Row],[FTA]]) + _2025teamgamelogs[[#This Row],[TOV]] - _2025teamgamelogs[[#This Row],[OREB]]</f>
        <v>105.8</v>
      </c>
      <c r="BJ477" s="3">
        <f>_2025teamgamelogs[[#This Row],[TOV]]/_2025teamgamelogs[[#This Row],[POSSESIONS]]</f>
        <v>0.13232514177693763</v>
      </c>
      <c r="BK477" s="4">
        <f>_2025teamgamelogs[[#This Row],[PTS]]/_2025teamgamelogs[[#This Row],[POSSESIONS]]</f>
        <v>1.3421550094517958</v>
      </c>
      <c r="BL477" s="4">
        <f xml:space="preserve"> 100 * _2025teamgamelogs[[#This Row],[POINTS_PER_POSSESSION]]</f>
        <v>134.21550094517957</v>
      </c>
      <c r="BM477" s="4">
        <f xml:space="preserve"> _2025teamgamelogs[[#This Row],[POSSESIONS]] / (_2025teamgamelogs[[#This Row],[MIN]]/48)</f>
        <v>105.8</v>
      </c>
      <c r="BN477" s="3">
        <f>_2025teamgamelogs[[#This Row],[PTS]] / (2 * (_2025teamgamelogs[[#This Row],[FGA]] + 0.44 * _2025teamgamelogs[[#This Row],[FTA]]))</f>
        <v>0.6774809160305344</v>
      </c>
      <c r="BO477" s="4">
        <f>VLOOKUP(_2025teamgamelogs[[#This Row],[MONTH]], LEAGUE_AVERAGES!$A$2:$B$8, 2, FALSE)</f>
        <v>110.69176807777912</v>
      </c>
      <c r="BP477" s="5">
        <f>VLOOKUP(_2025teamgamelogs[[#This Row],[TEAM_NAME]], LEAGUE_AVERAGES!$A$14:$C$43, 2, FALSE)</f>
        <v>0.36546341463414628</v>
      </c>
      <c r="BQ477" s="5">
        <f>VLOOKUP(_2025teamgamelogs[[#This Row],[TEAM_NAME]], LEAGUE_AVERAGES!$A$14:$C$43, 3, FALSE)</f>
        <v>0.36639024390243902</v>
      </c>
      <c r="BR477" s="5">
        <f>VLOOKUP(_2025teamgamelogs[[#This Row],[TEAM_NAME]], LEAGUE_AVERAGES!$F$14:$H$43, 2, FALSE)</f>
        <v>0.48997560975609772</v>
      </c>
      <c r="BS477" s="5">
        <f>VLOOKUP(_2025teamgamelogs[[#This Row],[TEAM_NAME]], LEAGUE_AVERAGES!$F$14:$H$43, 3, FALSE)</f>
        <v>0.46951219512195119</v>
      </c>
      <c r="BT477" s="5">
        <f>VLOOKUP(_2025teamgamelogs[[#This Row],[TEAM_NAME]], LEAGUE_AVERAGES!$K$14:$M$43, 2, FALSE)</f>
        <v>0.59919613060605748</v>
      </c>
      <c r="BU477" s="5">
        <f>VLOOKUP(_2025teamgamelogs[[#This Row],[TEAM_NAME]], LEAGUE_AVERAGES!$K$14:$M$43, 3, FALSE)</f>
        <v>0.57758119053457602</v>
      </c>
    </row>
    <row r="478" spans="1:73" x14ac:dyDescent="0.2">
      <c r="A478" t="s">
        <v>59</v>
      </c>
      <c r="B478">
        <v>1610612752</v>
      </c>
      <c r="C478" t="s">
        <v>67</v>
      </c>
      <c r="D478" t="s">
        <v>68</v>
      </c>
      <c r="E478">
        <v>22400264</v>
      </c>
      <c r="F478" s="1">
        <v>45619</v>
      </c>
      <c r="G478" t="s">
        <v>562</v>
      </c>
      <c r="H478" t="s">
        <v>70</v>
      </c>
      <c r="I478">
        <v>48</v>
      </c>
      <c r="J478">
        <v>39</v>
      </c>
      <c r="K478">
        <v>100</v>
      </c>
      <c r="L478">
        <v>0.39</v>
      </c>
      <c r="M478">
        <v>17</v>
      </c>
      <c r="N478">
        <v>51</v>
      </c>
      <c r="O478">
        <v>0.33300000000000002</v>
      </c>
      <c r="P478">
        <v>11</v>
      </c>
      <c r="Q478">
        <v>12</v>
      </c>
      <c r="R478">
        <v>0.91700000000000004</v>
      </c>
      <c r="S478">
        <v>11</v>
      </c>
      <c r="T478">
        <v>29</v>
      </c>
      <c r="U478">
        <v>40</v>
      </c>
      <c r="V478">
        <v>25</v>
      </c>
      <c r="W478">
        <v>9</v>
      </c>
      <c r="X478">
        <v>10</v>
      </c>
      <c r="Y478">
        <v>10</v>
      </c>
      <c r="Z478">
        <v>4</v>
      </c>
      <c r="AA478">
        <v>19</v>
      </c>
      <c r="AB478">
        <v>19</v>
      </c>
      <c r="AC478">
        <v>106</v>
      </c>
      <c r="AD478">
        <v>-15</v>
      </c>
      <c r="AE478">
        <v>1</v>
      </c>
      <c r="AF478">
        <v>1231</v>
      </c>
      <c r="AG478">
        <v>1231</v>
      </c>
      <c r="AH478">
        <v>1231</v>
      </c>
      <c r="AI478">
        <v>121</v>
      </c>
      <c r="AJ478">
        <v>1609</v>
      </c>
      <c r="AK478">
        <v>153</v>
      </c>
      <c r="AL478">
        <v>2293</v>
      </c>
      <c r="AM478">
        <v>410</v>
      </c>
      <c r="AN478">
        <v>83</v>
      </c>
      <c r="AO478">
        <v>1468</v>
      </c>
      <c r="AP478">
        <v>2028</v>
      </c>
      <c r="AQ478">
        <v>2282</v>
      </c>
      <c r="AR478">
        <v>182</v>
      </c>
      <c r="AS478">
        <v>1051</v>
      </c>
      <c r="AT478">
        <v>1807</v>
      </c>
      <c r="AU478">
        <v>1715</v>
      </c>
      <c r="AV478">
        <v>1358</v>
      </c>
      <c r="AW478">
        <v>152</v>
      </c>
      <c r="AX478">
        <v>539</v>
      </c>
      <c r="AY478">
        <v>57</v>
      </c>
      <c r="AZ478">
        <v>750</v>
      </c>
      <c r="BA478">
        <v>1258</v>
      </c>
      <c r="BB478">
        <v>971</v>
      </c>
      <c r="BC478">
        <v>1723</v>
      </c>
      <c r="BD478">
        <v>2041</v>
      </c>
      <c r="BE478">
        <v>1</v>
      </c>
      <c r="BF478" t="s">
        <v>71</v>
      </c>
      <c r="BG478" t="s">
        <v>65</v>
      </c>
      <c r="BH478" t="s">
        <v>260</v>
      </c>
      <c r="BI478" s="4">
        <f xml:space="preserve"> _2025teamgamelogs[[#This Row],[FGA]] + (0.44 * _2025teamgamelogs[[#This Row],[FTA]]) + _2025teamgamelogs[[#This Row],[TOV]] - _2025teamgamelogs[[#This Row],[OREB]]</f>
        <v>103.28</v>
      </c>
      <c r="BJ478" s="3">
        <f>_2025teamgamelogs[[#This Row],[TOV]]/_2025teamgamelogs[[#This Row],[POSSESIONS]]</f>
        <v>8.7141750580945004E-2</v>
      </c>
      <c r="BK478" s="4">
        <f>_2025teamgamelogs[[#This Row],[PTS]]/_2025teamgamelogs[[#This Row],[POSSESIONS]]</f>
        <v>1.0263361735089078</v>
      </c>
      <c r="BL478" s="4">
        <f xml:space="preserve"> 100 * _2025teamgamelogs[[#This Row],[POINTS_PER_POSSESSION]]</f>
        <v>102.63361735089079</v>
      </c>
      <c r="BM478" s="4">
        <f xml:space="preserve"> _2025teamgamelogs[[#This Row],[POSSESIONS]] / (_2025teamgamelogs[[#This Row],[MIN]]/48)</f>
        <v>103.28</v>
      </c>
      <c r="BN478" s="3">
        <f>_2025teamgamelogs[[#This Row],[PTS]] / (2 * (_2025teamgamelogs[[#This Row],[FGA]] + 0.44 * _2025teamgamelogs[[#This Row],[FTA]]))</f>
        <v>0.50341945288753798</v>
      </c>
      <c r="BO478" s="4">
        <f>VLOOKUP(_2025teamgamelogs[[#This Row],[MONTH]], LEAGUE_AVERAGES!$A$2:$B$8, 2, FALSE)</f>
        <v>110.69176807777912</v>
      </c>
      <c r="BP478" s="5">
        <f>VLOOKUP(_2025teamgamelogs[[#This Row],[TEAM_NAME]], LEAGUE_AVERAGES!$A$14:$C$43, 2, FALSE)</f>
        <v>0.370219512195122</v>
      </c>
      <c r="BQ478" s="5">
        <f>VLOOKUP(_2025teamgamelogs[[#This Row],[TEAM_NAME]], LEAGUE_AVERAGES!$A$14:$C$43, 3, FALSE)</f>
        <v>0.36224390243902438</v>
      </c>
      <c r="BR478" s="5">
        <f>VLOOKUP(_2025teamgamelogs[[#This Row],[TEAM_NAME]], LEAGUE_AVERAGES!$F$14:$H$43, 2, FALSE)</f>
        <v>0.49358536585365859</v>
      </c>
      <c r="BS478" s="5">
        <f>VLOOKUP(_2025teamgamelogs[[#This Row],[TEAM_NAME]], LEAGUE_AVERAGES!$F$14:$H$43, 3, FALSE)</f>
        <v>0.47975609756097559</v>
      </c>
      <c r="BT478" s="5">
        <f>VLOOKUP(_2025teamgamelogs[[#This Row],[TEAM_NAME]], LEAGUE_AVERAGES!$K$14:$M$43, 2, FALSE)</f>
        <v>0.59525043511857889</v>
      </c>
      <c r="BU478" s="5">
        <f>VLOOKUP(_2025teamgamelogs[[#This Row],[TEAM_NAME]], LEAGUE_AVERAGES!$K$14:$M$43, 3, FALSE)</f>
        <v>0.58413739951743537</v>
      </c>
    </row>
    <row r="479" spans="1:73" x14ac:dyDescent="0.2">
      <c r="A479" t="s">
        <v>59</v>
      </c>
      <c r="B479">
        <v>1610612759</v>
      </c>
      <c r="C479" t="s">
        <v>145</v>
      </c>
      <c r="D479" t="s">
        <v>146</v>
      </c>
      <c r="E479">
        <v>22400269</v>
      </c>
      <c r="F479" s="1">
        <v>45619</v>
      </c>
      <c r="G479" t="s">
        <v>563</v>
      </c>
      <c r="H479" t="s">
        <v>63</v>
      </c>
      <c r="I479">
        <v>48</v>
      </c>
      <c r="J479">
        <v>38</v>
      </c>
      <c r="K479">
        <v>85</v>
      </c>
      <c r="L479">
        <v>0.44700000000000001</v>
      </c>
      <c r="M479">
        <v>13</v>
      </c>
      <c r="N479">
        <v>47</v>
      </c>
      <c r="O479">
        <v>0.27700000000000002</v>
      </c>
      <c r="P479">
        <v>15</v>
      </c>
      <c r="Q479">
        <v>19</v>
      </c>
      <c r="R479">
        <v>0.78900000000000003</v>
      </c>
      <c r="S479">
        <v>9</v>
      </c>
      <c r="T479">
        <v>39</v>
      </c>
      <c r="U479">
        <v>48</v>
      </c>
      <c r="V479">
        <v>29</v>
      </c>
      <c r="W479">
        <v>9</v>
      </c>
      <c r="X479">
        <v>5</v>
      </c>
      <c r="Y479">
        <v>9</v>
      </c>
      <c r="Z479">
        <v>3</v>
      </c>
      <c r="AA479">
        <v>16</v>
      </c>
      <c r="AB479">
        <v>21</v>
      </c>
      <c r="AC479">
        <v>104</v>
      </c>
      <c r="AD479">
        <v>10</v>
      </c>
      <c r="AE479">
        <v>1</v>
      </c>
      <c r="AF479">
        <v>1</v>
      </c>
      <c r="AG479">
        <v>1</v>
      </c>
      <c r="AH479">
        <v>1</v>
      </c>
      <c r="AI479">
        <v>121</v>
      </c>
      <c r="AJ479">
        <v>1796</v>
      </c>
      <c r="AK479">
        <v>1709</v>
      </c>
      <c r="AL479">
        <v>1583</v>
      </c>
      <c r="AM479">
        <v>1171</v>
      </c>
      <c r="AN479">
        <v>200</v>
      </c>
      <c r="AO479">
        <v>2099</v>
      </c>
      <c r="AP479">
        <v>1416</v>
      </c>
      <c r="AQ479">
        <v>1458</v>
      </c>
      <c r="AR479">
        <v>1180</v>
      </c>
      <c r="AS479">
        <v>1566</v>
      </c>
      <c r="AT479">
        <v>277</v>
      </c>
      <c r="AU479">
        <v>604</v>
      </c>
      <c r="AV479">
        <v>687</v>
      </c>
      <c r="AW479">
        <v>152</v>
      </c>
      <c r="AX479">
        <v>1998</v>
      </c>
      <c r="AY479">
        <v>109</v>
      </c>
      <c r="AZ479">
        <v>384</v>
      </c>
      <c r="BA479">
        <v>570</v>
      </c>
      <c r="BB479">
        <v>575</v>
      </c>
      <c r="BC479">
        <v>1870</v>
      </c>
      <c r="BD479">
        <v>614</v>
      </c>
      <c r="BE479">
        <v>1</v>
      </c>
      <c r="BF479" t="s">
        <v>64</v>
      </c>
      <c r="BG479" t="s">
        <v>65</v>
      </c>
      <c r="BH479" t="s">
        <v>260</v>
      </c>
      <c r="BI479" s="4">
        <f xml:space="preserve"> _2025teamgamelogs[[#This Row],[FGA]] + (0.44 * _2025teamgamelogs[[#This Row],[FTA]]) + _2025teamgamelogs[[#This Row],[TOV]] - _2025teamgamelogs[[#This Row],[OREB]]</f>
        <v>93.36</v>
      </c>
      <c r="BJ479" s="3">
        <f>_2025teamgamelogs[[#This Row],[TOV]]/_2025teamgamelogs[[#This Row],[POSSESIONS]]</f>
        <v>9.6401028277634956E-2</v>
      </c>
      <c r="BK479" s="4">
        <f>_2025teamgamelogs[[#This Row],[PTS]]/_2025teamgamelogs[[#This Row],[POSSESIONS]]</f>
        <v>1.1139674378748929</v>
      </c>
      <c r="BL479" s="4">
        <f xml:space="preserve"> 100 * _2025teamgamelogs[[#This Row],[POINTS_PER_POSSESSION]]</f>
        <v>111.3967437874893</v>
      </c>
      <c r="BM479" s="4">
        <f xml:space="preserve"> _2025teamgamelogs[[#This Row],[POSSESIONS]] / (_2025teamgamelogs[[#This Row],[MIN]]/48)</f>
        <v>93.36</v>
      </c>
      <c r="BN479" s="3">
        <f>_2025teamgamelogs[[#This Row],[PTS]] / (2 * (_2025teamgamelogs[[#This Row],[FGA]] + 0.44 * _2025teamgamelogs[[#This Row],[FTA]]))</f>
        <v>0.55698371893744647</v>
      </c>
      <c r="BO479" s="4">
        <f>VLOOKUP(_2025teamgamelogs[[#This Row],[MONTH]], LEAGUE_AVERAGES!$A$2:$B$8, 2, FALSE)</f>
        <v>110.69176807777912</v>
      </c>
      <c r="BP479" s="5">
        <f>VLOOKUP(_2025teamgamelogs[[#This Row],[TEAM_NAME]], LEAGUE_AVERAGES!$A$14:$C$43, 2, FALSE)</f>
        <v>0.36502500000000004</v>
      </c>
      <c r="BQ479" s="5">
        <f>VLOOKUP(_2025teamgamelogs[[#This Row],[TEAM_NAME]], LEAGUE_AVERAGES!$A$14:$C$43, 3, FALSE)</f>
        <v>0.35016666666666663</v>
      </c>
      <c r="BR479" s="5">
        <f>VLOOKUP(_2025teamgamelogs[[#This Row],[TEAM_NAME]], LEAGUE_AVERAGES!$F$14:$H$43, 2, FALSE)</f>
        <v>0.47877500000000017</v>
      </c>
      <c r="BS479" s="5">
        <f>VLOOKUP(_2025teamgamelogs[[#This Row],[TEAM_NAME]], LEAGUE_AVERAGES!$F$14:$H$43, 3, FALSE)</f>
        <v>0.45407142857142868</v>
      </c>
      <c r="BT479" s="5">
        <f>VLOOKUP(_2025teamgamelogs[[#This Row],[TEAM_NAME]], LEAGUE_AVERAGES!$K$14:$M$43, 2, FALSE)</f>
        <v>0.59112459331758582</v>
      </c>
      <c r="BU479" s="5">
        <f>VLOOKUP(_2025teamgamelogs[[#This Row],[TEAM_NAME]], LEAGUE_AVERAGES!$K$14:$M$43, 3, FALSE)</f>
        <v>0.56254759440180246</v>
      </c>
    </row>
    <row r="480" spans="1:73" x14ac:dyDescent="0.2">
      <c r="A480" t="s">
        <v>59</v>
      </c>
      <c r="B480">
        <v>1610612741</v>
      </c>
      <c r="C480" t="s">
        <v>86</v>
      </c>
      <c r="D480" t="s">
        <v>87</v>
      </c>
      <c r="E480">
        <v>22400266</v>
      </c>
      <c r="F480" s="1">
        <v>45619</v>
      </c>
      <c r="G480" t="s">
        <v>564</v>
      </c>
      <c r="H480" t="s">
        <v>70</v>
      </c>
      <c r="I480">
        <v>48</v>
      </c>
      <c r="J480">
        <v>49</v>
      </c>
      <c r="K480">
        <v>97</v>
      </c>
      <c r="L480">
        <v>0.505</v>
      </c>
      <c r="M480">
        <v>19</v>
      </c>
      <c r="N480">
        <v>42</v>
      </c>
      <c r="O480">
        <v>0.45200000000000001</v>
      </c>
      <c r="P480">
        <v>14</v>
      </c>
      <c r="Q480">
        <v>19</v>
      </c>
      <c r="R480">
        <v>0.73699999999999999</v>
      </c>
      <c r="S480">
        <v>10</v>
      </c>
      <c r="T480">
        <v>25</v>
      </c>
      <c r="U480">
        <v>35</v>
      </c>
      <c r="V480">
        <v>29</v>
      </c>
      <c r="W480">
        <v>11</v>
      </c>
      <c r="X480">
        <v>4</v>
      </c>
      <c r="Y480">
        <v>8</v>
      </c>
      <c r="Z480">
        <v>4</v>
      </c>
      <c r="AA480">
        <v>14</v>
      </c>
      <c r="AB480">
        <v>18</v>
      </c>
      <c r="AC480">
        <v>131</v>
      </c>
      <c r="AD480">
        <v>-11</v>
      </c>
      <c r="AE480">
        <v>1</v>
      </c>
      <c r="AF480">
        <v>1231</v>
      </c>
      <c r="AG480">
        <v>1231</v>
      </c>
      <c r="AH480">
        <v>1231</v>
      </c>
      <c r="AI480">
        <v>121</v>
      </c>
      <c r="AJ480">
        <v>174</v>
      </c>
      <c r="AK480">
        <v>324</v>
      </c>
      <c r="AL480">
        <v>655</v>
      </c>
      <c r="AM480">
        <v>182</v>
      </c>
      <c r="AN480">
        <v>568</v>
      </c>
      <c r="AO480">
        <v>311</v>
      </c>
      <c r="AP480">
        <v>1571</v>
      </c>
      <c r="AQ480">
        <v>1458</v>
      </c>
      <c r="AR480">
        <v>1674</v>
      </c>
      <c r="AS480">
        <v>1308</v>
      </c>
      <c r="AT480">
        <v>2271</v>
      </c>
      <c r="AU480">
        <v>2225</v>
      </c>
      <c r="AV480">
        <v>687</v>
      </c>
      <c r="AW480">
        <v>429</v>
      </c>
      <c r="AX480">
        <v>2190</v>
      </c>
      <c r="AY480">
        <v>187</v>
      </c>
      <c r="AZ480">
        <v>750</v>
      </c>
      <c r="BA480">
        <v>260</v>
      </c>
      <c r="BB480">
        <v>1204</v>
      </c>
      <c r="BC480">
        <v>218</v>
      </c>
      <c r="BD480">
        <v>1848</v>
      </c>
      <c r="BE480">
        <v>1</v>
      </c>
      <c r="BF480" t="s">
        <v>64</v>
      </c>
      <c r="BG480" t="s">
        <v>65</v>
      </c>
      <c r="BH480" t="s">
        <v>260</v>
      </c>
      <c r="BI480" s="4">
        <f xml:space="preserve"> _2025teamgamelogs[[#This Row],[FGA]] + (0.44 * _2025teamgamelogs[[#This Row],[FTA]]) + _2025teamgamelogs[[#This Row],[TOV]] - _2025teamgamelogs[[#This Row],[OREB]]</f>
        <v>106.36</v>
      </c>
      <c r="BJ480" s="3">
        <f>_2025teamgamelogs[[#This Row],[TOV]]/_2025teamgamelogs[[#This Row],[POSSESIONS]]</f>
        <v>0.10342233922527266</v>
      </c>
      <c r="BK480" s="4">
        <f>_2025teamgamelogs[[#This Row],[PTS]]/_2025teamgamelogs[[#This Row],[POSSESIONS]]</f>
        <v>1.2316660398646109</v>
      </c>
      <c r="BL480" s="4">
        <f xml:space="preserve"> 100 * _2025teamgamelogs[[#This Row],[POINTS_PER_POSSESSION]]</f>
        <v>123.16660398646108</v>
      </c>
      <c r="BM480" s="4">
        <f xml:space="preserve"> _2025teamgamelogs[[#This Row],[POSSESIONS]] / (_2025teamgamelogs[[#This Row],[MIN]]/48)</f>
        <v>106.36</v>
      </c>
      <c r="BN480" s="3">
        <f>_2025teamgamelogs[[#This Row],[PTS]] / (2 * (_2025teamgamelogs[[#This Row],[FGA]] + 0.44 * _2025teamgamelogs[[#This Row],[FTA]]))</f>
        <v>0.62167805618830674</v>
      </c>
      <c r="BO480" s="4">
        <f>VLOOKUP(_2025teamgamelogs[[#This Row],[MONTH]], LEAGUE_AVERAGES!$A$2:$B$8, 2, FALSE)</f>
        <v>110.69176807777912</v>
      </c>
      <c r="BP480" s="5">
        <f>VLOOKUP(_2025teamgamelogs[[#This Row],[TEAM_NAME]], LEAGUE_AVERAGES!$A$14:$C$43, 2, FALSE)</f>
        <v>0.36141463414634156</v>
      </c>
      <c r="BQ480" s="5">
        <f>VLOOKUP(_2025teamgamelogs[[#This Row],[TEAM_NAME]], LEAGUE_AVERAGES!$A$14:$C$43, 3, FALSE)</f>
        <v>0.37548780487804878</v>
      </c>
      <c r="BR480" s="5">
        <f>VLOOKUP(_2025teamgamelogs[[#This Row],[TEAM_NAME]], LEAGUE_AVERAGES!$F$14:$H$43, 2, FALSE)</f>
        <v>0.46404878048780479</v>
      </c>
      <c r="BS480" s="5">
        <f>VLOOKUP(_2025teamgamelogs[[#This Row],[TEAM_NAME]], LEAGUE_AVERAGES!$F$14:$H$43, 3, FALSE)</f>
        <v>0.47712195121951223</v>
      </c>
      <c r="BT480" s="5">
        <f>VLOOKUP(_2025teamgamelogs[[#This Row],[TEAM_NAME]], LEAGUE_AVERAGES!$K$14:$M$43, 2, FALSE)</f>
        <v>0.57631003599073594</v>
      </c>
      <c r="BU480" s="5">
        <f>VLOOKUP(_2025teamgamelogs[[#This Row],[TEAM_NAME]], LEAGUE_AVERAGES!$K$14:$M$43, 3, FALSE)</f>
        <v>0.59556361257988066</v>
      </c>
    </row>
    <row r="481" spans="1:73" x14ac:dyDescent="0.2">
      <c r="A481" t="s">
        <v>59</v>
      </c>
      <c r="B481">
        <v>1610612757</v>
      </c>
      <c r="C481" t="s">
        <v>116</v>
      </c>
      <c r="D481" t="s">
        <v>117</v>
      </c>
      <c r="E481">
        <v>22400267</v>
      </c>
      <c r="F481" s="1">
        <v>45619</v>
      </c>
      <c r="G481" t="s">
        <v>552</v>
      </c>
      <c r="H481" t="s">
        <v>63</v>
      </c>
      <c r="I481">
        <v>48</v>
      </c>
      <c r="J481">
        <v>34</v>
      </c>
      <c r="K481">
        <v>90</v>
      </c>
      <c r="L481">
        <v>0.378</v>
      </c>
      <c r="M481">
        <v>18</v>
      </c>
      <c r="N481">
        <v>44</v>
      </c>
      <c r="O481">
        <v>0.40899999999999997</v>
      </c>
      <c r="P481">
        <v>18</v>
      </c>
      <c r="Q481">
        <v>23</v>
      </c>
      <c r="R481">
        <v>0.78300000000000003</v>
      </c>
      <c r="S481">
        <v>16</v>
      </c>
      <c r="T481">
        <v>37</v>
      </c>
      <c r="U481">
        <v>53</v>
      </c>
      <c r="V481">
        <v>16</v>
      </c>
      <c r="W481">
        <v>18</v>
      </c>
      <c r="X481">
        <v>5</v>
      </c>
      <c r="Y481">
        <v>12</v>
      </c>
      <c r="Z481">
        <v>5</v>
      </c>
      <c r="AA481">
        <v>26</v>
      </c>
      <c r="AB481">
        <v>19</v>
      </c>
      <c r="AC481">
        <v>104</v>
      </c>
      <c r="AD481">
        <v>6</v>
      </c>
      <c r="AE481">
        <v>1</v>
      </c>
      <c r="AF481">
        <v>1</v>
      </c>
      <c r="AG481">
        <v>1</v>
      </c>
      <c r="AH481">
        <v>1</v>
      </c>
      <c r="AI481">
        <v>121</v>
      </c>
      <c r="AJ481">
        <v>2258</v>
      </c>
      <c r="AK481">
        <v>1029</v>
      </c>
      <c r="AL481">
        <v>2353</v>
      </c>
      <c r="AM481">
        <v>288</v>
      </c>
      <c r="AN481">
        <v>384</v>
      </c>
      <c r="AO481">
        <v>652</v>
      </c>
      <c r="AP481">
        <v>889</v>
      </c>
      <c r="AQ481">
        <v>899</v>
      </c>
      <c r="AR481">
        <v>1256</v>
      </c>
      <c r="AS481">
        <v>234</v>
      </c>
      <c r="AT481">
        <v>489</v>
      </c>
      <c r="AU481">
        <v>209</v>
      </c>
      <c r="AV481">
        <v>2415</v>
      </c>
      <c r="AW481">
        <v>1953</v>
      </c>
      <c r="AX481">
        <v>1998</v>
      </c>
      <c r="AY481">
        <v>18</v>
      </c>
      <c r="AZ481">
        <v>1188</v>
      </c>
      <c r="BA481">
        <v>2319</v>
      </c>
      <c r="BB481">
        <v>971</v>
      </c>
      <c r="BC481">
        <v>1870</v>
      </c>
      <c r="BD481">
        <v>854</v>
      </c>
      <c r="BE481">
        <v>1</v>
      </c>
      <c r="BF481" t="s">
        <v>71</v>
      </c>
      <c r="BG481" t="s">
        <v>65</v>
      </c>
      <c r="BH481" t="s">
        <v>260</v>
      </c>
      <c r="BI481" s="4">
        <f xml:space="preserve"> _2025teamgamelogs[[#This Row],[FGA]] + (0.44 * _2025teamgamelogs[[#This Row],[FTA]]) + _2025teamgamelogs[[#This Row],[TOV]] - _2025teamgamelogs[[#This Row],[OREB]]</f>
        <v>102.12</v>
      </c>
      <c r="BJ481" s="3">
        <f>_2025teamgamelogs[[#This Row],[TOV]]/_2025teamgamelogs[[#This Row],[POSSESIONS]]</f>
        <v>0.1762632197414806</v>
      </c>
      <c r="BK481" s="4">
        <f>_2025teamgamelogs[[#This Row],[PTS]]/_2025teamgamelogs[[#This Row],[POSSESIONS]]</f>
        <v>1.018409714061888</v>
      </c>
      <c r="BL481" s="4">
        <f xml:space="preserve"> 100 * _2025teamgamelogs[[#This Row],[POINTS_PER_POSSESSION]]</f>
        <v>101.8409714061888</v>
      </c>
      <c r="BM481" s="4">
        <f xml:space="preserve"> _2025teamgamelogs[[#This Row],[POSSESIONS]] / (_2025teamgamelogs[[#This Row],[MIN]]/48)</f>
        <v>102.12</v>
      </c>
      <c r="BN481" s="3">
        <f>_2025teamgamelogs[[#This Row],[PTS]] / (2 * (_2025teamgamelogs[[#This Row],[FGA]] + 0.44 * _2025teamgamelogs[[#This Row],[FTA]]))</f>
        <v>0.51937674790251698</v>
      </c>
      <c r="BO481" s="4">
        <f>VLOOKUP(_2025teamgamelogs[[#This Row],[MONTH]], LEAGUE_AVERAGES!$A$2:$B$8, 2, FALSE)</f>
        <v>110.69176807777912</v>
      </c>
      <c r="BP481" s="5">
        <f>VLOOKUP(_2025teamgamelogs[[#This Row],[TEAM_NAME]], LEAGUE_AVERAGES!$A$14:$C$43, 2, FALSE)</f>
        <v>0.3617317073170731</v>
      </c>
      <c r="BQ481" s="5">
        <f>VLOOKUP(_2025teamgamelogs[[#This Row],[TEAM_NAME]], LEAGUE_AVERAGES!$A$14:$C$43, 3, FALSE)</f>
        <v>0.32368292682926825</v>
      </c>
      <c r="BR481" s="5">
        <f>VLOOKUP(_2025teamgamelogs[[#This Row],[TEAM_NAME]], LEAGUE_AVERAGES!$F$14:$H$43, 2, FALSE)</f>
        <v>0.4560243902439024</v>
      </c>
      <c r="BS481" s="5">
        <f>VLOOKUP(_2025teamgamelogs[[#This Row],[TEAM_NAME]], LEAGUE_AVERAGES!$F$14:$H$43, 3, FALSE)</f>
        <v>0.4473414634146341</v>
      </c>
      <c r="BT481" s="5">
        <f>VLOOKUP(_2025teamgamelogs[[#This Row],[TEAM_NAME]], LEAGUE_AVERAGES!$K$14:$M$43, 2, FALSE)</f>
        <v>0.56794360073860606</v>
      </c>
      <c r="BU481" s="5">
        <f>VLOOKUP(_2025teamgamelogs[[#This Row],[TEAM_NAME]], LEAGUE_AVERAGES!$K$14:$M$43, 3, FALSE)</f>
        <v>0.54561285519601899</v>
      </c>
    </row>
    <row r="482" spans="1:73" x14ac:dyDescent="0.2">
      <c r="A482" t="s">
        <v>59</v>
      </c>
      <c r="B482">
        <v>1610612747</v>
      </c>
      <c r="C482" t="s">
        <v>60</v>
      </c>
      <c r="D482" t="s">
        <v>61</v>
      </c>
      <c r="E482">
        <v>22400270</v>
      </c>
      <c r="F482" s="1">
        <v>45619</v>
      </c>
      <c r="G482" t="s">
        <v>565</v>
      </c>
      <c r="H482" t="s">
        <v>70</v>
      </c>
      <c r="I482">
        <v>48</v>
      </c>
      <c r="J482">
        <v>39</v>
      </c>
      <c r="K482">
        <v>88</v>
      </c>
      <c r="L482">
        <v>0.443</v>
      </c>
      <c r="M482">
        <v>13</v>
      </c>
      <c r="N482">
        <v>36</v>
      </c>
      <c r="O482">
        <v>0.36099999999999999</v>
      </c>
      <c r="P482">
        <v>11</v>
      </c>
      <c r="Q482">
        <v>14</v>
      </c>
      <c r="R482">
        <v>0.78600000000000003</v>
      </c>
      <c r="S482">
        <v>6</v>
      </c>
      <c r="T482">
        <v>26</v>
      </c>
      <c r="U482">
        <v>32</v>
      </c>
      <c r="V482">
        <v>27</v>
      </c>
      <c r="W482">
        <v>15</v>
      </c>
      <c r="X482">
        <v>11</v>
      </c>
      <c r="Y482">
        <v>3</v>
      </c>
      <c r="Z482">
        <v>2</v>
      </c>
      <c r="AA482">
        <v>16</v>
      </c>
      <c r="AB482">
        <v>18</v>
      </c>
      <c r="AC482">
        <v>102</v>
      </c>
      <c r="AD482">
        <v>-25</v>
      </c>
      <c r="AE482">
        <v>1</v>
      </c>
      <c r="AF482">
        <v>1231</v>
      </c>
      <c r="AG482">
        <v>1231</v>
      </c>
      <c r="AH482">
        <v>1231</v>
      </c>
      <c r="AI482">
        <v>121</v>
      </c>
      <c r="AJ482">
        <v>1609</v>
      </c>
      <c r="AK482">
        <v>1314</v>
      </c>
      <c r="AL482">
        <v>1660</v>
      </c>
      <c r="AM482">
        <v>1171</v>
      </c>
      <c r="AN482">
        <v>1366</v>
      </c>
      <c r="AO482">
        <v>1193</v>
      </c>
      <c r="AP482">
        <v>2028</v>
      </c>
      <c r="AQ482">
        <v>2113</v>
      </c>
      <c r="AR482">
        <v>1221</v>
      </c>
      <c r="AS482">
        <v>2189</v>
      </c>
      <c r="AT482">
        <v>2171</v>
      </c>
      <c r="AU482">
        <v>2378</v>
      </c>
      <c r="AV482">
        <v>1013</v>
      </c>
      <c r="AW482">
        <v>1341</v>
      </c>
      <c r="AX482">
        <v>346</v>
      </c>
      <c r="AY482">
        <v>1712</v>
      </c>
      <c r="AZ482">
        <v>158</v>
      </c>
      <c r="BA482">
        <v>570</v>
      </c>
      <c r="BB482">
        <v>1204</v>
      </c>
      <c r="BC482">
        <v>2003</v>
      </c>
      <c r="BD482">
        <v>2312</v>
      </c>
      <c r="BE482">
        <v>1</v>
      </c>
      <c r="BF482" t="s">
        <v>64</v>
      </c>
      <c r="BG482" t="s">
        <v>65</v>
      </c>
      <c r="BH482" t="s">
        <v>260</v>
      </c>
      <c r="BI482" s="4">
        <f xml:space="preserve"> _2025teamgamelogs[[#This Row],[FGA]] + (0.44 * _2025teamgamelogs[[#This Row],[FTA]]) + _2025teamgamelogs[[#This Row],[TOV]] - _2025teamgamelogs[[#This Row],[OREB]]</f>
        <v>103.16</v>
      </c>
      <c r="BJ482" s="3">
        <f>_2025teamgamelogs[[#This Row],[TOV]]/_2025teamgamelogs[[#This Row],[POSSESIONS]]</f>
        <v>0.14540519581233036</v>
      </c>
      <c r="BK482" s="4">
        <f>_2025teamgamelogs[[#This Row],[PTS]]/_2025teamgamelogs[[#This Row],[POSSESIONS]]</f>
        <v>0.98875533152384654</v>
      </c>
      <c r="BL482" s="4">
        <f xml:space="preserve"> 100 * _2025teamgamelogs[[#This Row],[POINTS_PER_POSSESSION]]</f>
        <v>98.875533152384648</v>
      </c>
      <c r="BM482" s="4">
        <f xml:space="preserve"> _2025teamgamelogs[[#This Row],[POSSESIONS]] / (_2025teamgamelogs[[#This Row],[MIN]]/48)</f>
        <v>103.16</v>
      </c>
      <c r="BN482" s="3">
        <f>_2025teamgamelogs[[#This Row],[PTS]] / (2 * (_2025teamgamelogs[[#This Row],[FGA]] + 0.44 * _2025teamgamelogs[[#This Row],[FTA]]))</f>
        <v>0.5416312659303314</v>
      </c>
      <c r="BO482" s="4">
        <f>VLOOKUP(_2025teamgamelogs[[#This Row],[MONTH]], LEAGUE_AVERAGES!$A$2:$B$8, 2, FALSE)</f>
        <v>110.69176807777912</v>
      </c>
      <c r="BP482" s="5">
        <f>VLOOKUP(_2025teamgamelogs[[#This Row],[TEAM_NAME]], LEAGUE_AVERAGES!$A$14:$C$43, 2, FALSE)</f>
        <v>0.37419512195121946</v>
      </c>
      <c r="BQ482" s="5">
        <f>VLOOKUP(_2025teamgamelogs[[#This Row],[TEAM_NAME]], LEAGUE_AVERAGES!$A$14:$C$43, 3, FALSE)</f>
        <v>0.35536585365853657</v>
      </c>
      <c r="BR482" s="5">
        <f>VLOOKUP(_2025teamgamelogs[[#This Row],[TEAM_NAME]], LEAGUE_AVERAGES!$F$14:$H$43, 2, FALSE)</f>
        <v>0.48560975609756091</v>
      </c>
      <c r="BS482" s="5">
        <f>VLOOKUP(_2025teamgamelogs[[#This Row],[TEAM_NAME]], LEAGUE_AVERAGES!$F$14:$H$43, 3, FALSE)</f>
        <v>0.47373170731707315</v>
      </c>
      <c r="BT482" s="5">
        <f>VLOOKUP(_2025teamgamelogs[[#This Row],[TEAM_NAME]], LEAGUE_AVERAGES!$K$14:$M$43, 2, FALSE)</f>
        <v>0.60200661119778875</v>
      </c>
      <c r="BU482" s="5">
        <f>VLOOKUP(_2025teamgamelogs[[#This Row],[TEAM_NAME]], LEAGUE_AVERAGES!$K$14:$M$43, 3, FALSE)</f>
        <v>0.58416138772693449</v>
      </c>
    </row>
    <row r="483" spans="1:73" x14ac:dyDescent="0.2">
      <c r="A483" t="s">
        <v>59</v>
      </c>
      <c r="B483">
        <v>1610612766</v>
      </c>
      <c r="C483" t="s">
        <v>122</v>
      </c>
      <c r="D483" t="s">
        <v>123</v>
      </c>
      <c r="E483">
        <v>22400268</v>
      </c>
      <c r="F483" s="1">
        <v>45619</v>
      </c>
      <c r="G483" t="s">
        <v>566</v>
      </c>
      <c r="H483" t="s">
        <v>70</v>
      </c>
      <c r="I483">
        <v>48</v>
      </c>
      <c r="J483">
        <v>41</v>
      </c>
      <c r="K483">
        <v>100</v>
      </c>
      <c r="L483">
        <v>0.41</v>
      </c>
      <c r="M483">
        <v>19</v>
      </c>
      <c r="N483">
        <v>47</v>
      </c>
      <c r="O483">
        <v>0.40400000000000003</v>
      </c>
      <c r="P483">
        <v>18</v>
      </c>
      <c r="Q483">
        <v>21</v>
      </c>
      <c r="R483">
        <v>0.85699999999999998</v>
      </c>
      <c r="S483">
        <v>14</v>
      </c>
      <c r="T483">
        <v>34</v>
      </c>
      <c r="U483">
        <v>48</v>
      </c>
      <c r="V483">
        <v>22</v>
      </c>
      <c r="W483">
        <v>10</v>
      </c>
      <c r="X483">
        <v>6</v>
      </c>
      <c r="Y483">
        <v>5</v>
      </c>
      <c r="Z483">
        <v>9</v>
      </c>
      <c r="AA483">
        <v>21</v>
      </c>
      <c r="AB483">
        <v>22</v>
      </c>
      <c r="AC483">
        <v>119</v>
      </c>
      <c r="AD483">
        <v>-6</v>
      </c>
      <c r="AE483">
        <v>1</v>
      </c>
      <c r="AF483">
        <v>1231</v>
      </c>
      <c r="AG483">
        <v>1231</v>
      </c>
      <c r="AH483">
        <v>1231</v>
      </c>
      <c r="AI483">
        <v>121</v>
      </c>
      <c r="AJ483">
        <v>1234</v>
      </c>
      <c r="AK483">
        <v>153</v>
      </c>
      <c r="AL483">
        <v>2098</v>
      </c>
      <c r="AM483">
        <v>182</v>
      </c>
      <c r="AN483">
        <v>200</v>
      </c>
      <c r="AO483">
        <v>714</v>
      </c>
      <c r="AP483">
        <v>889</v>
      </c>
      <c r="AQ483">
        <v>1164</v>
      </c>
      <c r="AR483">
        <v>515</v>
      </c>
      <c r="AS483">
        <v>466</v>
      </c>
      <c r="AT483">
        <v>926</v>
      </c>
      <c r="AU483">
        <v>604</v>
      </c>
      <c r="AV483">
        <v>1909</v>
      </c>
      <c r="AW483">
        <v>264</v>
      </c>
      <c r="AX483">
        <v>1702</v>
      </c>
      <c r="AY483">
        <v>889</v>
      </c>
      <c r="AZ483">
        <v>2275</v>
      </c>
      <c r="BA483">
        <v>1694</v>
      </c>
      <c r="BB483">
        <v>416</v>
      </c>
      <c r="BC483">
        <v>798</v>
      </c>
      <c r="BD483">
        <v>1540</v>
      </c>
      <c r="BE483">
        <v>1</v>
      </c>
      <c r="BF483" t="s">
        <v>71</v>
      </c>
      <c r="BG483" t="s">
        <v>65</v>
      </c>
      <c r="BH483" t="s">
        <v>260</v>
      </c>
      <c r="BI483" s="4">
        <f xml:space="preserve"> _2025teamgamelogs[[#This Row],[FGA]] + (0.44 * _2025teamgamelogs[[#This Row],[FTA]]) + _2025teamgamelogs[[#This Row],[TOV]] - _2025teamgamelogs[[#This Row],[OREB]]</f>
        <v>105.24</v>
      </c>
      <c r="BJ483" s="3">
        <f>_2025teamgamelogs[[#This Row],[TOV]]/_2025teamgamelogs[[#This Row],[POSSESIONS]]</f>
        <v>9.5020904599011788E-2</v>
      </c>
      <c r="BK483" s="4">
        <f>_2025teamgamelogs[[#This Row],[PTS]]/_2025teamgamelogs[[#This Row],[POSSESIONS]]</f>
        <v>1.1307487647282404</v>
      </c>
      <c r="BL483" s="4">
        <f xml:space="preserve"> 100 * _2025teamgamelogs[[#This Row],[POINTS_PER_POSSESSION]]</f>
        <v>113.07487647282403</v>
      </c>
      <c r="BM483" s="4">
        <f xml:space="preserve"> _2025teamgamelogs[[#This Row],[POSSESIONS]] / (_2025teamgamelogs[[#This Row],[MIN]]/48)</f>
        <v>105.24</v>
      </c>
      <c r="BN483" s="3">
        <f>_2025teamgamelogs[[#This Row],[PTS]] / (2 * (_2025teamgamelogs[[#This Row],[FGA]] + 0.44 * _2025teamgamelogs[[#This Row],[FTA]]))</f>
        <v>0.54467228121567191</v>
      </c>
      <c r="BO483" s="4">
        <f>VLOOKUP(_2025teamgamelogs[[#This Row],[MONTH]], LEAGUE_AVERAGES!$A$2:$B$8, 2, FALSE)</f>
        <v>110.69176807777912</v>
      </c>
      <c r="BP483" s="5">
        <f>VLOOKUP(_2025teamgamelogs[[#This Row],[TEAM_NAME]], LEAGUE_AVERAGES!$A$14:$C$43, 2, FALSE)</f>
        <v>0.33860975609756089</v>
      </c>
      <c r="BQ483" s="5">
        <f>VLOOKUP(_2025teamgamelogs[[#This Row],[TEAM_NAME]], LEAGUE_AVERAGES!$A$14:$C$43, 3, FALSE)</f>
        <v>0.33580487804878045</v>
      </c>
      <c r="BR483" s="5">
        <f>VLOOKUP(_2025teamgamelogs[[#This Row],[TEAM_NAME]], LEAGUE_AVERAGES!$F$14:$H$43, 2, FALSE)</f>
        <v>0.43492682926829268</v>
      </c>
      <c r="BS483" s="5">
        <f>VLOOKUP(_2025teamgamelogs[[#This Row],[TEAM_NAME]], LEAGUE_AVERAGES!$F$14:$H$43, 3, FALSE)</f>
        <v>0.42697560975609755</v>
      </c>
      <c r="BT483" s="5">
        <f>VLOOKUP(_2025teamgamelogs[[#This Row],[TEAM_NAME]], LEAGUE_AVERAGES!$K$14:$M$43, 2, FALSE)</f>
        <v>0.5424635833805308</v>
      </c>
      <c r="BU483" s="5">
        <f>VLOOKUP(_2025teamgamelogs[[#This Row],[TEAM_NAME]], LEAGUE_AVERAGES!$K$14:$M$43, 3, FALSE)</f>
        <v>0.53419164265445196</v>
      </c>
    </row>
    <row r="484" spans="1:73" x14ac:dyDescent="0.2">
      <c r="A484" t="s">
        <v>59</v>
      </c>
      <c r="B484">
        <v>1610612745</v>
      </c>
      <c r="C484" t="s">
        <v>104</v>
      </c>
      <c r="D484" t="s">
        <v>105</v>
      </c>
      <c r="E484">
        <v>22400267</v>
      </c>
      <c r="F484" s="1">
        <v>45619</v>
      </c>
      <c r="G484" t="s">
        <v>550</v>
      </c>
      <c r="H484" t="s">
        <v>70</v>
      </c>
      <c r="I484">
        <v>48</v>
      </c>
      <c r="J484">
        <v>32</v>
      </c>
      <c r="K484">
        <v>90</v>
      </c>
      <c r="L484">
        <v>0.35599999999999998</v>
      </c>
      <c r="M484">
        <v>8</v>
      </c>
      <c r="N484">
        <v>32</v>
      </c>
      <c r="O484">
        <v>0.25</v>
      </c>
      <c r="P484">
        <v>26</v>
      </c>
      <c r="Q484">
        <v>33</v>
      </c>
      <c r="R484">
        <v>0.78800000000000003</v>
      </c>
      <c r="S484">
        <v>14</v>
      </c>
      <c r="T484">
        <v>29</v>
      </c>
      <c r="U484">
        <v>43</v>
      </c>
      <c r="V484">
        <v>17</v>
      </c>
      <c r="W484">
        <v>10</v>
      </c>
      <c r="X484">
        <v>8</v>
      </c>
      <c r="Y484">
        <v>5</v>
      </c>
      <c r="Z484">
        <v>12</v>
      </c>
      <c r="AA484">
        <v>19</v>
      </c>
      <c r="AB484">
        <v>26</v>
      </c>
      <c r="AC484">
        <v>98</v>
      </c>
      <c r="AD484">
        <v>-6</v>
      </c>
      <c r="AE484">
        <v>1</v>
      </c>
      <c r="AF484">
        <v>1231</v>
      </c>
      <c r="AG484">
        <v>1231</v>
      </c>
      <c r="AH484">
        <v>1231</v>
      </c>
      <c r="AI484">
        <v>121</v>
      </c>
      <c r="AJ484">
        <v>2370</v>
      </c>
      <c r="AK484">
        <v>1029</v>
      </c>
      <c r="AL484">
        <v>2418</v>
      </c>
      <c r="AM484">
        <v>2251</v>
      </c>
      <c r="AN484">
        <v>1863</v>
      </c>
      <c r="AO484">
        <v>2236</v>
      </c>
      <c r="AP484">
        <v>133</v>
      </c>
      <c r="AQ484">
        <v>134</v>
      </c>
      <c r="AR484">
        <v>1213</v>
      </c>
      <c r="AS484">
        <v>466</v>
      </c>
      <c r="AT484">
        <v>1807</v>
      </c>
      <c r="AU484">
        <v>1282</v>
      </c>
      <c r="AV484">
        <v>2380</v>
      </c>
      <c r="AW484">
        <v>264</v>
      </c>
      <c r="AX484">
        <v>1073</v>
      </c>
      <c r="AY484">
        <v>889</v>
      </c>
      <c r="AZ484">
        <v>2430</v>
      </c>
      <c r="BA484">
        <v>1258</v>
      </c>
      <c r="BB484">
        <v>94</v>
      </c>
      <c r="BC484">
        <v>2178</v>
      </c>
      <c r="BD484">
        <v>1540</v>
      </c>
      <c r="BE484">
        <v>1</v>
      </c>
      <c r="BF484" t="s">
        <v>64</v>
      </c>
      <c r="BG484" t="s">
        <v>65</v>
      </c>
      <c r="BH484" t="s">
        <v>260</v>
      </c>
      <c r="BI484" s="4">
        <f xml:space="preserve"> _2025teamgamelogs[[#This Row],[FGA]] + (0.44 * _2025teamgamelogs[[#This Row],[FTA]]) + _2025teamgamelogs[[#This Row],[TOV]] - _2025teamgamelogs[[#This Row],[OREB]]</f>
        <v>100.52</v>
      </c>
      <c r="BJ484" s="3">
        <f>_2025teamgamelogs[[#This Row],[TOV]]/_2025teamgamelogs[[#This Row],[POSSESIONS]]</f>
        <v>9.9482690011937921E-2</v>
      </c>
      <c r="BK484" s="4">
        <f>_2025teamgamelogs[[#This Row],[PTS]]/_2025teamgamelogs[[#This Row],[POSSESIONS]]</f>
        <v>0.97493036211699169</v>
      </c>
      <c r="BL484" s="4">
        <f xml:space="preserve"> 100 * _2025teamgamelogs[[#This Row],[POINTS_PER_POSSESSION]]</f>
        <v>97.493036211699163</v>
      </c>
      <c r="BM484" s="4">
        <f xml:space="preserve"> _2025teamgamelogs[[#This Row],[POSSESIONS]] / (_2025teamgamelogs[[#This Row],[MIN]]/48)</f>
        <v>100.52</v>
      </c>
      <c r="BN484" s="3">
        <f>_2025teamgamelogs[[#This Row],[PTS]] / (2 * (_2025teamgamelogs[[#This Row],[FGA]] + 0.44 * _2025teamgamelogs[[#This Row],[FTA]]))</f>
        <v>0.46880979716800614</v>
      </c>
      <c r="BO484" s="4">
        <f>VLOOKUP(_2025teamgamelogs[[#This Row],[MONTH]], LEAGUE_AVERAGES!$A$2:$B$8, 2, FALSE)</f>
        <v>110.69176807777912</v>
      </c>
      <c r="BP484" s="5">
        <f>VLOOKUP(_2025teamgamelogs[[#This Row],[TEAM_NAME]], LEAGUE_AVERAGES!$A$14:$C$43, 2, FALSE)</f>
        <v>0.35034146341463424</v>
      </c>
      <c r="BQ484" s="5">
        <f>VLOOKUP(_2025teamgamelogs[[#This Row],[TEAM_NAME]], LEAGUE_AVERAGES!$A$14:$C$43, 3, FALSE)</f>
        <v>0.35473170731707321</v>
      </c>
      <c r="BR484" s="5">
        <f>VLOOKUP(_2025teamgamelogs[[#This Row],[TEAM_NAME]], LEAGUE_AVERAGES!$F$14:$H$43, 2, FALSE)</f>
        <v>0.45260975609756104</v>
      </c>
      <c r="BS484" s="5">
        <f>VLOOKUP(_2025teamgamelogs[[#This Row],[TEAM_NAME]], LEAGUE_AVERAGES!$F$14:$H$43, 3, FALSE)</f>
        <v>0.45763414634146338</v>
      </c>
      <c r="BT484" s="5">
        <f>VLOOKUP(_2025teamgamelogs[[#This Row],[TEAM_NAME]], LEAGUE_AVERAGES!$K$14:$M$43, 2, FALSE)</f>
        <v>0.55103752047014554</v>
      </c>
      <c r="BU484" s="5">
        <f>VLOOKUP(_2025teamgamelogs[[#This Row],[TEAM_NAME]], LEAGUE_AVERAGES!$K$14:$M$43, 3, FALSE)</f>
        <v>0.55544482411316332</v>
      </c>
    </row>
    <row r="485" spans="1:73" x14ac:dyDescent="0.2">
      <c r="A485" t="s">
        <v>59</v>
      </c>
      <c r="B485">
        <v>1610612743</v>
      </c>
      <c r="C485" t="s">
        <v>151</v>
      </c>
      <c r="D485" t="s">
        <v>152</v>
      </c>
      <c r="E485">
        <v>22400270</v>
      </c>
      <c r="F485" s="1">
        <v>45619</v>
      </c>
      <c r="G485" t="s">
        <v>567</v>
      </c>
      <c r="H485" t="s">
        <v>63</v>
      </c>
      <c r="I485">
        <v>48</v>
      </c>
      <c r="J485">
        <v>50</v>
      </c>
      <c r="K485">
        <v>82</v>
      </c>
      <c r="L485">
        <v>0.61</v>
      </c>
      <c r="M485">
        <v>16</v>
      </c>
      <c r="N485">
        <v>32</v>
      </c>
      <c r="O485">
        <v>0.5</v>
      </c>
      <c r="P485">
        <v>11</v>
      </c>
      <c r="Q485">
        <v>19</v>
      </c>
      <c r="R485">
        <v>0.57899999999999996</v>
      </c>
      <c r="S485">
        <v>8</v>
      </c>
      <c r="T485">
        <v>40</v>
      </c>
      <c r="U485">
        <v>48</v>
      </c>
      <c r="V485">
        <v>37</v>
      </c>
      <c r="W485">
        <v>18</v>
      </c>
      <c r="X485">
        <v>7</v>
      </c>
      <c r="Y485">
        <v>2</v>
      </c>
      <c r="Z485">
        <v>3</v>
      </c>
      <c r="AA485">
        <v>18</v>
      </c>
      <c r="AB485">
        <v>16</v>
      </c>
      <c r="AC485">
        <v>127</v>
      </c>
      <c r="AD485">
        <v>25</v>
      </c>
      <c r="AE485">
        <v>1</v>
      </c>
      <c r="AF485">
        <v>1</v>
      </c>
      <c r="AG485">
        <v>1</v>
      </c>
      <c r="AH485">
        <v>1</v>
      </c>
      <c r="AI485">
        <v>121</v>
      </c>
      <c r="AJ485">
        <v>131</v>
      </c>
      <c r="AK485">
        <v>2022</v>
      </c>
      <c r="AL485">
        <v>11</v>
      </c>
      <c r="AM485">
        <v>567</v>
      </c>
      <c r="AN485">
        <v>1863</v>
      </c>
      <c r="AO485">
        <v>94</v>
      </c>
      <c r="AP485">
        <v>2028</v>
      </c>
      <c r="AQ485">
        <v>1458</v>
      </c>
      <c r="AR485">
        <v>2388</v>
      </c>
      <c r="AS485">
        <v>1800</v>
      </c>
      <c r="AT485">
        <v>210</v>
      </c>
      <c r="AU485">
        <v>604</v>
      </c>
      <c r="AV485">
        <v>68</v>
      </c>
      <c r="AW485">
        <v>1953</v>
      </c>
      <c r="AX485">
        <v>1360</v>
      </c>
      <c r="AY485">
        <v>2078</v>
      </c>
      <c r="AZ485">
        <v>384</v>
      </c>
      <c r="BA485">
        <v>1018</v>
      </c>
      <c r="BB485">
        <v>1670</v>
      </c>
      <c r="BC485">
        <v>341</v>
      </c>
      <c r="BD485">
        <v>135</v>
      </c>
      <c r="BE485">
        <v>1</v>
      </c>
      <c r="BF485" t="s">
        <v>71</v>
      </c>
      <c r="BG485" t="s">
        <v>65</v>
      </c>
      <c r="BH485" t="s">
        <v>260</v>
      </c>
      <c r="BI485" s="4">
        <f xml:space="preserve"> _2025teamgamelogs[[#This Row],[FGA]] + (0.44 * _2025teamgamelogs[[#This Row],[FTA]]) + _2025teamgamelogs[[#This Row],[TOV]] - _2025teamgamelogs[[#This Row],[OREB]]</f>
        <v>100.36</v>
      </c>
      <c r="BJ485" s="3">
        <f>_2025teamgamelogs[[#This Row],[TOV]]/_2025teamgamelogs[[#This Row],[POSSESIONS]]</f>
        <v>0.17935432443204463</v>
      </c>
      <c r="BK485" s="4">
        <f>_2025teamgamelogs[[#This Row],[PTS]]/_2025teamgamelogs[[#This Row],[POSSESIONS]]</f>
        <v>1.2654444001594261</v>
      </c>
      <c r="BL485" s="4">
        <f xml:space="preserve"> 100 * _2025teamgamelogs[[#This Row],[POINTS_PER_POSSESSION]]</f>
        <v>126.5444400159426</v>
      </c>
      <c r="BM485" s="4">
        <f xml:space="preserve"> _2025teamgamelogs[[#This Row],[POSSESIONS]] / (_2025teamgamelogs[[#This Row],[MIN]]/48)</f>
        <v>100.36</v>
      </c>
      <c r="BN485" s="3">
        <f>_2025teamgamelogs[[#This Row],[PTS]] / (2 * (_2025teamgamelogs[[#This Row],[FGA]] + 0.44 * _2025teamgamelogs[[#This Row],[FTA]]))</f>
        <v>0.70274457724656925</v>
      </c>
      <c r="BO485" s="4">
        <f>VLOOKUP(_2025teamgamelogs[[#This Row],[MONTH]], LEAGUE_AVERAGES!$A$2:$B$8, 2, FALSE)</f>
        <v>110.69176807777912</v>
      </c>
      <c r="BP485" s="5">
        <f>VLOOKUP(_2025teamgamelogs[[#This Row],[TEAM_NAME]], LEAGUE_AVERAGES!$A$14:$C$43, 2, FALSE)</f>
        <v>0.39036585365853654</v>
      </c>
      <c r="BQ485" s="5">
        <f>VLOOKUP(_2025teamgamelogs[[#This Row],[TEAM_NAME]], LEAGUE_AVERAGES!$A$14:$C$43, 3, FALSE)</f>
        <v>0.36282926829268303</v>
      </c>
      <c r="BR485" s="5">
        <f>VLOOKUP(_2025teamgamelogs[[#This Row],[TEAM_NAME]], LEAGUE_AVERAGES!$F$14:$H$43, 2, FALSE)</f>
        <v>0.50741463414634147</v>
      </c>
      <c r="BS485" s="5">
        <f>VLOOKUP(_2025teamgamelogs[[#This Row],[TEAM_NAME]], LEAGUE_AVERAGES!$F$14:$H$43, 3, FALSE)</f>
        <v>0.50717073170731708</v>
      </c>
      <c r="BT485" s="5">
        <f>VLOOKUP(_2025teamgamelogs[[#This Row],[TEAM_NAME]], LEAGUE_AVERAGES!$K$14:$M$43, 2, FALSE)</f>
        <v>0.61183675116028358</v>
      </c>
      <c r="BU485" s="5">
        <f>VLOOKUP(_2025teamgamelogs[[#This Row],[TEAM_NAME]], LEAGUE_AVERAGES!$K$14:$M$43, 3, FALSE)</f>
        <v>0.59871853787111373</v>
      </c>
    </row>
    <row r="486" spans="1:73" x14ac:dyDescent="0.2">
      <c r="A486" t="s">
        <v>59</v>
      </c>
      <c r="B486">
        <v>1610612744</v>
      </c>
      <c r="C486" t="s">
        <v>98</v>
      </c>
      <c r="D486" t="s">
        <v>99</v>
      </c>
      <c r="E486">
        <v>22400269</v>
      </c>
      <c r="F486" s="1">
        <v>45619</v>
      </c>
      <c r="G486" t="s">
        <v>568</v>
      </c>
      <c r="H486" t="s">
        <v>70</v>
      </c>
      <c r="I486">
        <v>48</v>
      </c>
      <c r="J486">
        <v>36</v>
      </c>
      <c r="K486">
        <v>95</v>
      </c>
      <c r="L486">
        <v>0.379</v>
      </c>
      <c r="M486">
        <v>14</v>
      </c>
      <c r="N486">
        <v>44</v>
      </c>
      <c r="O486">
        <v>0.318</v>
      </c>
      <c r="P486">
        <v>8</v>
      </c>
      <c r="Q486">
        <v>13</v>
      </c>
      <c r="R486">
        <v>0.61499999999999999</v>
      </c>
      <c r="S486">
        <v>17</v>
      </c>
      <c r="T486">
        <v>32</v>
      </c>
      <c r="U486">
        <v>49</v>
      </c>
      <c r="V486">
        <v>29</v>
      </c>
      <c r="W486">
        <v>10</v>
      </c>
      <c r="X486">
        <v>4</v>
      </c>
      <c r="Y486">
        <v>3</v>
      </c>
      <c r="Z486">
        <v>9</v>
      </c>
      <c r="AA486">
        <v>21</v>
      </c>
      <c r="AB486">
        <v>16</v>
      </c>
      <c r="AC486">
        <v>94</v>
      </c>
      <c r="AD486">
        <v>-10</v>
      </c>
      <c r="AE486">
        <v>1</v>
      </c>
      <c r="AF486">
        <v>1231</v>
      </c>
      <c r="AG486">
        <v>1231</v>
      </c>
      <c r="AH486">
        <v>1231</v>
      </c>
      <c r="AI486">
        <v>121</v>
      </c>
      <c r="AJ486">
        <v>2070</v>
      </c>
      <c r="AK486">
        <v>477</v>
      </c>
      <c r="AL486">
        <v>2347</v>
      </c>
      <c r="AM486">
        <v>934</v>
      </c>
      <c r="AN486">
        <v>384</v>
      </c>
      <c r="AO486">
        <v>1711</v>
      </c>
      <c r="AP486">
        <v>2336</v>
      </c>
      <c r="AQ486">
        <v>2188</v>
      </c>
      <c r="AR486">
        <v>2315</v>
      </c>
      <c r="AS486">
        <v>160</v>
      </c>
      <c r="AT486">
        <v>1307</v>
      </c>
      <c r="AU486">
        <v>505</v>
      </c>
      <c r="AV486">
        <v>687</v>
      </c>
      <c r="AW486">
        <v>264</v>
      </c>
      <c r="AX486">
        <v>2190</v>
      </c>
      <c r="AY486">
        <v>1712</v>
      </c>
      <c r="AZ486">
        <v>2275</v>
      </c>
      <c r="BA486">
        <v>1694</v>
      </c>
      <c r="BB486">
        <v>1670</v>
      </c>
      <c r="BC486">
        <v>2304</v>
      </c>
      <c r="BD486">
        <v>1790</v>
      </c>
      <c r="BE486">
        <v>1</v>
      </c>
      <c r="BF486" t="s">
        <v>71</v>
      </c>
      <c r="BG486" t="s">
        <v>65</v>
      </c>
      <c r="BH486" t="s">
        <v>260</v>
      </c>
      <c r="BI486" s="4">
        <f xml:space="preserve"> _2025teamgamelogs[[#This Row],[FGA]] + (0.44 * _2025teamgamelogs[[#This Row],[FTA]]) + _2025teamgamelogs[[#This Row],[TOV]] - _2025teamgamelogs[[#This Row],[OREB]]</f>
        <v>93.72</v>
      </c>
      <c r="BJ486" s="3">
        <f>_2025teamgamelogs[[#This Row],[TOV]]/_2025teamgamelogs[[#This Row],[POSSESIONS]]</f>
        <v>0.10670081092616304</v>
      </c>
      <c r="BK486" s="4">
        <f>_2025teamgamelogs[[#This Row],[PTS]]/_2025teamgamelogs[[#This Row],[POSSESIONS]]</f>
        <v>1.0029876227059327</v>
      </c>
      <c r="BL486" s="4">
        <f xml:space="preserve"> 100 * _2025teamgamelogs[[#This Row],[POINTS_PER_POSSESSION]]</f>
        <v>100.29876227059327</v>
      </c>
      <c r="BM486" s="4">
        <f xml:space="preserve"> _2025teamgamelogs[[#This Row],[POSSESIONS]] / (_2025teamgamelogs[[#This Row],[MIN]]/48)</f>
        <v>93.72</v>
      </c>
      <c r="BN486" s="3">
        <f>_2025teamgamelogs[[#This Row],[PTS]] / (2 * (_2025teamgamelogs[[#This Row],[FGA]] + 0.44 * _2025teamgamelogs[[#This Row],[FTA]]))</f>
        <v>0.46664019062748213</v>
      </c>
      <c r="BO486" s="4">
        <f>VLOOKUP(_2025teamgamelogs[[#This Row],[MONTH]], LEAGUE_AVERAGES!$A$2:$B$8, 2, FALSE)</f>
        <v>110.69176807777912</v>
      </c>
      <c r="BP486" s="5">
        <f>VLOOKUP(_2025teamgamelogs[[#This Row],[TEAM_NAME]], LEAGUE_AVERAGES!$A$14:$C$43, 2, FALSE)</f>
        <v>0.36843902439024395</v>
      </c>
      <c r="BQ486" s="5">
        <f>VLOOKUP(_2025teamgamelogs[[#This Row],[TEAM_NAME]], LEAGUE_AVERAGES!$A$14:$C$43, 3, FALSE)</f>
        <v>0.35765853658536584</v>
      </c>
      <c r="BR486" s="5">
        <f>VLOOKUP(_2025teamgamelogs[[#This Row],[TEAM_NAME]], LEAGUE_AVERAGES!$F$14:$H$43, 2, FALSE)</f>
        <v>0.45136585365853665</v>
      </c>
      <c r="BS486" s="5">
        <f>VLOOKUP(_2025teamgamelogs[[#This Row],[TEAM_NAME]], LEAGUE_AVERAGES!$F$14:$H$43, 3, FALSE)</f>
        <v>0.45180487804878061</v>
      </c>
      <c r="BT486" s="5">
        <f>VLOOKUP(_2025teamgamelogs[[#This Row],[TEAM_NAME]], LEAGUE_AVERAGES!$K$14:$M$43, 2, FALSE)</f>
        <v>0.56832140437053513</v>
      </c>
      <c r="BU486" s="5">
        <f>VLOOKUP(_2025teamgamelogs[[#This Row],[TEAM_NAME]], LEAGUE_AVERAGES!$K$14:$M$43, 3, FALSE)</f>
        <v>0.56980808391386595</v>
      </c>
    </row>
    <row r="487" spans="1:73" x14ac:dyDescent="0.2">
      <c r="A487" t="s">
        <v>59</v>
      </c>
      <c r="B487">
        <v>1610612765</v>
      </c>
      <c r="C487" t="s">
        <v>107</v>
      </c>
      <c r="D487" t="s">
        <v>108</v>
      </c>
      <c r="E487">
        <v>22400265</v>
      </c>
      <c r="F487" s="1">
        <v>45619</v>
      </c>
      <c r="G487" t="s">
        <v>569</v>
      </c>
      <c r="H487" t="s">
        <v>70</v>
      </c>
      <c r="I487">
        <v>48</v>
      </c>
      <c r="J487">
        <v>35</v>
      </c>
      <c r="K487">
        <v>75</v>
      </c>
      <c r="L487">
        <v>0.46700000000000003</v>
      </c>
      <c r="M487">
        <v>13</v>
      </c>
      <c r="N487">
        <v>33</v>
      </c>
      <c r="O487">
        <v>0.39400000000000002</v>
      </c>
      <c r="P487">
        <v>17</v>
      </c>
      <c r="Q487">
        <v>22</v>
      </c>
      <c r="R487">
        <v>0.77300000000000002</v>
      </c>
      <c r="S487">
        <v>10</v>
      </c>
      <c r="T487">
        <v>24</v>
      </c>
      <c r="U487">
        <v>34</v>
      </c>
      <c r="V487">
        <v>16</v>
      </c>
      <c r="W487">
        <v>17</v>
      </c>
      <c r="X487">
        <v>7</v>
      </c>
      <c r="Y487">
        <v>8</v>
      </c>
      <c r="Z487">
        <v>9</v>
      </c>
      <c r="AA487">
        <v>21</v>
      </c>
      <c r="AB487">
        <v>20</v>
      </c>
      <c r="AC487">
        <v>100</v>
      </c>
      <c r="AD487">
        <v>-11</v>
      </c>
      <c r="AE487">
        <v>1</v>
      </c>
      <c r="AF487">
        <v>1231</v>
      </c>
      <c r="AG487">
        <v>1231</v>
      </c>
      <c r="AH487">
        <v>1231</v>
      </c>
      <c r="AI487">
        <v>121</v>
      </c>
      <c r="AJ487">
        <v>2164</v>
      </c>
      <c r="AK487">
        <v>2395</v>
      </c>
      <c r="AL487">
        <v>1245</v>
      </c>
      <c r="AM487">
        <v>1171</v>
      </c>
      <c r="AN487">
        <v>1749</v>
      </c>
      <c r="AO487">
        <v>813</v>
      </c>
      <c r="AP487">
        <v>1052</v>
      </c>
      <c r="AQ487">
        <v>1008</v>
      </c>
      <c r="AR487">
        <v>1363</v>
      </c>
      <c r="AS487">
        <v>1308</v>
      </c>
      <c r="AT487">
        <v>2333</v>
      </c>
      <c r="AU487">
        <v>2282</v>
      </c>
      <c r="AV487">
        <v>2415</v>
      </c>
      <c r="AW487">
        <v>1759</v>
      </c>
      <c r="AX487">
        <v>1360</v>
      </c>
      <c r="AY487">
        <v>187</v>
      </c>
      <c r="AZ487">
        <v>2275</v>
      </c>
      <c r="BA487">
        <v>1694</v>
      </c>
      <c r="BB487">
        <v>767</v>
      </c>
      <c r="BC487">
        <v>2099</v>
      </c>
      <c r="BD487">
        <v>1848</v>
      </c>
      <c r="BE487">
        <v>1</v>
      </c>
      <c r="BF487" t="s">
        <v>71</v>
      </c>
      <c r="BG487" t="s">
        <v>65</v>
      </c>
      <c r="BH487" t="s">
        <v>260</v>
      </c>
      <c r="BI487" s="4">
        <f xml:space="preserve"> _2025teamgamelogs[[#This Row],[FGA]] + (0.44 * _2025teamgamelogs[[#This Row],[FTA]]) + _2025teamgamelogs[[#This Row],[TOV]] - _2025teamgamelogs[[#This Row],[OREB]]</f>
        <v>91.68</v>
      </c>
      <c r="BJ487" s="3">
        <f>_2025teamgamelogs[[#This Row],[TOV]]/_2025teamgamelogs[[#This Row],[POSSESIONS]]</f>
        <v>0.18542757417102965</v>
      </c>
      <c r="BK487" s="4">
        <f>_2025teamgamelogs[[#This Row],[PTS]]/_2025teamgamelogs[[#This Row],[POSSESIONS]]</f>
        <v>1.0907504363001745</v>
      </c>
      <c r="BL487" s="4">
        <f xml:space="preserve"> 100 * _2025teamgamelogs[[#This Row],[POINTS_PER_POSSESSION]]</f>
        <v>109.07504363001746</v>
      </c>
      <c r="BM487" s="4">
        <f xml:space="preserve"> _2025teamgamelogs[[#This Row],[POSSESIONS]] / (_2025teamgamelogs[[#This Row],[MIN]]/48)</f>
        <v>91.68</v>
      </c>
      <c r="BN487" s="3">
        <f>_2025teamgamelogs[[#This Row],[PTS]] / (2 * (_2025teamgamelogs[[#This Row],[FGA]] + 0.44 * _2025teamgamelogs[[#This Row],[FTA]]))</f>
        <v>0.59045819555975432</v>
      </c>
      <c r="BO487" s="4">
        <f>VLOOKUP(_2025teamgamelogs[[#This Row],[MONTH]], LEAGUE_AVERAGES!$A$2:$B$8, 2, FALSE)</f>
        <v>110.69176807777912</v>
      </c>
      <c r="BP487" s="5">
        <f>VLOOKUP(_2025teamgamelogs[[#This Row],[TEAM_NAME]], LEAGUE_AVERAGES!$A$14:$C$43, 2, FALSE)</f>
        <v>0.3560731707317073</v>
      </c>
      <c r="BQ487" s="5">
        <f>VLOOKUP(_2025teamgamelogs[[#This Row],[TEAM_NAME]], LEAGUE_AVERAGES!$A$14:$C$43, 3, FALSE)</f>
        <v>0.3687804878048781</v>
      </c>
      <c r="BR487" s="5">
        <f>VLOOKUP(_2025teamgamelogs[[#This Row],[TEAM_NAME]], LEAGUE_AVERAGES!$F$14:$H$43, 2, FALSE)</f>
        <v>0.47321951219512204</v>
      </c>
      <c r="BS487" s="5">
        <f>VLOOKUP(_2025teamgamelogs[[#This Row],[TEAM_NAME]], LEAGUE_AVERAGES!$F$14:$H$43, 3, FALSE)</f>
        <v>0.48104878048780486</v>
      </c>
      <c r="BT487" s="5">
        <f>VLOOKUP(_2025teamgamelogs[[#This Row],[TEAM_NAME]], LEAGUE_AVERAGES!$K$14:$M$43, 2, FALSE)</f>
        <v>0.57634444021190001</v>
      </c>
      <c r="BU487" s="5">
        <f>VLOOKUP(_2025teamgamelogs[[#This Row],[TEAM_NAME]], LEAGUE_AVERAGES!$K$14:$M$43, 3, FALSE)</f>
        <v>0.58621097107374254</v>
      </c>
    </row>
    <row r="488" spans="1:73" x14ac:dyDescent="0.2">
      <c r="A488" t="s">
        <v>59</v>
      </c>
      <c r="B488">
        <v>1610612762</v>
      </c>
      <c r="C488" t="s">
        <v>125</v>
      </c>
      <c r="D488" t="s">
        <v>126</v>
      </c>
      <c r="E488">
        <v>22400264</v>
      </c>
      <c r="F488" s="1">
        <v>45619</v>
      </c>
      <c r="G488" t="s">
        <v>570</v>
      </c>
      <c r="H488" t="s">
        <v>63</v>
      </c>
      <c r="I488">
        <v>48</v>
      </c>
      <c r="J488">
        <v>44</v>
      </c>
      <c r="K488">
        <v>87</v>
      </c>
      <c r="L488">
        <v>0.50600000000000001</v>
      </c>
      <c r="M488">
        <v>19</v>
      </c>
      <c r="N488">
        <v>34</v>
      </c>
      <c r="O488">
        <v>0.55900000000000005</v>
      </c>
      <c r="P488">
        <v>14</v>
      </c>
      <c r="Q488">
        <v>19</v>
      </c>
      <c r="R488">
        <v>0.73699999999999999</v>
      </c>
      <c r="S488">
        <v>9</v>
      </c>
      <c r="T488">
        <v>43</v>
      </c>
      <c r="U488">
        <v>52</v>
      </c>
      <c r="V488">
        <v>30</v>
      </c>
      <c r="W488">
        <v>18</v>
      </c>
      <c r="X488">
        <v>4</v>
      </c>
      <c r="Y488">
        <v>4</v>
      </c>
      <c r="Z488">
        <v>10</v>
      </c>
      <c r="AA488">
        <v>19</v>
      </c>
      <c r="AB488">
        <v>19</v>
      </c>
      <c r="AC488">
        <v>121</v>
      </c>
      <c r="AD488">
        <v>15</v>
      </c>
      <c r="AE488">
        <v>1</v>
      </c>
      <c r="AF488">
        <v>1</v>
      </c>
      <c r="AG488">
        <v>1</v>
      </c>
      <c r="AH488">
        <v>1</v>
      </c>
      <c r="AI488">
        <v>121</v>
      </c>
      <c r="AJ488">
        <v>703</v>
      </c>
      <c r="AK488">
        <v>1449</v>
      </c>
      <c r="AL488">
        <v>610</v>
      </c>
      <c r="AM488">
        <v>182</v>
      </c>
      <c r="AN488">
        <v>1627</v>
      </c>
      <c r="AO488">
        <v>23</v>
      </c>
      <c r="AP488">
        <v>1571</v>
      </c>
      <c r="AQ488">
        <v>1458</v>
      </c>
      <c r="AR488">
        <v>1674</v>
      </c>
      <c r="AS488">
        <v>1566</v>
      </c>
      <c r="AT488">
        <v>78</v>
      </c>
      <c r="AU488">
        <v>267</v>
      </c>
      <c r="AV488">
        <v>541</v>
      </c>
      <c r="AW488">
        <v>1953</v>
      </c>
      <c r="AX488">
        <v>2190</v>
      </c>
      <c r="AY488">
        <v>1274</v>
      </c>
      <c r="AZ488">
        <v>2353</v>
      </c>
      <c r="BA488">
        <v>1258</v>
      </c>
      <c r="BB488">
        <v>971</v>
      </c>
      <c r="BC488">
        <v>672</v>
      </c>
      <c r="BD488">
        <v>376</v>
      </c>
      <c r="BE488">
        <v>1</v>
      </c>
      <c r="BF488" t="s">
        <v>64</v>
      </c>
      <c r="BG488" t="s">
        <v>65</v>
      </c>
      <c r="BH488" t="s">
        <v>260</v>
      </c>
      <c r="BI488" s="4">
        <f xml:space="preserve"> _2025teamgamelogs[[#This Row],[FGA]] + (0.44 * _2025teamgamelogs[[#This Row],[FTA]]) + _2025teamgamelogs[[#This Row],[TOV]] - _2025teamgamelogs[[#This Row],[OREB]]</f>
        <v>104.36</v>
      </c>
      <c r="BJ488" s="3">
        <f>_2025teamgamelogs[[#This Row],[TOV]]/_2025teamgamelogs[[#This Row],[POSSESIONS]]</f>
        <v>0.17247987734764278</v>
      </c>
      <c r="BK488" s="4">
        <f>_2025teamgamelogs[[#This Row],[PTS]]/_2025teamgamelogs[[#This Row],[POSSESIONS]]</f>
        <v>1.1594480643924876</v>
      </c>
      <c r="BL488" s="4">
        <f xml:space="preserve"> 100 * _2025teamgamelogs[[#This Row],[POINTS_PER_POSSESSION]]</f>
        <v>115.94480643924877</v>
      </c>
      <c r="BM488" s="4">
        <f xml:space="preserve"> _2025teamgamelogs[[#This Row],[POSSESIONS]] / (_2025teamgamelogs[[#This Row],[MIN]]/48)</f>
        <v>104.36</v>
      </c>
      <c r="BN488" s="3">
        <f>_2025teamgamelogs[[#This Row],[PTS]] / (2 * (_2025teamgamelogs[[#This Row],[FGA]] + 0.44 * _2025teamgamelogs[[#This Row],[FTA]]))</f>
        <v>0.63443791946308725</v>
      </c>
      <c r="BO488" s="4">
        <f>VLOOKUP(_2025teamgamelogs[[#This Row],[MONTH]], LEAGUE_AVERAGES!$A$2:$B$8, 2, FALSE)</f>
        <v>110.69176807777912</v>
      </c>
      <c r="BP488" s="5">
        <f>VLOOKUP(_2025teamgamelogs[[#This Row],[TEAM_NAME]], LEAGUE_AVERAGES!$A$14:$C$43, 2, FALSE)</f>
        <v>0.36446341463414633</v>
      </c>
      <c r="BQ488" s="5">
        <f>VLOOKUP(_2025teamgamelogs[[#This Row],[TEAM_NAME]], LEAGUE_AVERAGES!$A$14:$C$43, 3, FALSE)</f>
        <v>0.3413170731707319</v>
      </c>
      <c r="BR488" s="5">
        <f>VLOOKUP(_2025teamgamelogs[[#This Row],[TEAM_NAME]], LEAGUE_AVERAGES!$F$14:$H$43, 2, FALSE)</f>
        <v>0.4583902439024391</v>
      </c>
      <c r="BS488" s="5">
        <f>VLOOKUP(_2025teamgamelogs[[#This Row],[TEAM_NAME]], LEAGUE_AVERAGES!$F$14:$H$43, 3, FALSE)</f>
        <v>0.45390243902439031</v>
      </c>
      <c r="BT488" s="5">
        <f>VLOOKUP(_2025teamgamelogs[[#This Row],[TEAM_NAME]], LEAGUE_AVERAGES!$K$14:$M$43, 2, FALSE)</f>
        <v>0.57104853563970659</v>
      </c>
      <c r="BU488" s="5">
        <f>VLOOKUP(_2025teamgamelogs[[#This Row],[TEAM_NAME]], LEAGUE_AVERAGES!$K$14:$M$43, 3, FALSE)</f>
        <v>0.56826296147062372</v>
      </c>
    </row>
    <row r="489" spans="1:73" x14ac:dyDescent="0.2">
      <c r="A489" t="s">
        <v>59</v>
      </c>
      <c r="B489">
        <v>1610612749</v>
      </c>
      <c r="C489" t="s">
        <v>113</v>
      </c>
      <c r="D489" t="s">
        <v>114</v>
      </c>
      <c r="E489">
        <v>22400268</v>
      </c>
      <c r="F489" s="1">
        <v>45619</v>
      </c>
      <c r="G489" t="s">
        <v>571</v>
      </c>
      <c r="H489" t="s">
        <v>63</v>
      </c>
      <c r="I489">
        <v>48</v>
      </c>
      <c r="J489">
        <v>43</v>
      </c>
      <c r="K489">
        <v>89</v>
      </c>
      <c r="L489">
        <v>0.48299999999999998</v>
      </c>
      <c r="M489">
        <v>18</v>
      </c>
      <c r="N489">
        <v>37</v>
      </c>
      <c r="O489">
        <v>0.48599999999999999</v>
      </c>
      <c r="P489">
        <v>21</v>
      </c>
      <c r="Q489">
        <v>26</v>
      </c>
      <c r="R489">
        <v>0.80800000000000005</v>
      </c>
      <c r="S489">
        <v>10</v>
      </c>
      <c r="T489">
        <v>41</v>
      </c>
      <c r="U489">
        <v>51</v>
      </c>
      <c r="V489">
        <v>20</v>
      </c>
      <c r="W489">
        <v>14</v>
      </c>
      <c r="X489">
        <v>3</v>
      </c>
      <c r="Y489">
        <v>9</v>
      </c>
      <c r="Z489">
        <v>5</v>
      </c>
      <c r="AA489">
        <v>22</v>
      </c>
      <c r="AB489">
        <v>21</v>
      </c>
      <c r="AC489">
        <v>125</v>
      </c>
      <c r="AD489">
        <v>6</v>
      </c>
      <c r="AE489">
        <v>1</v>
      </c>
      <c r="AF489">
        <v>1</v>
      </c>
      <c r="AG489">
        <v>1</v>
      </c>
      <c r="AH489">
        <v>1</v>
      </c>
      <c r="AI489">
        <v>121</v>
      </c>
      <c r="AJ489">
        <v>866</v>
      </c>
      <c r="AK489">
        <v>1176</v>
      </c>
      <c r="AL489">
        <v>953</v>
      </c>
      <c r="AM489">
        <v>288</v>
      </c>
      <c r="AN489">
        <v>1227</v>
      </c>
      <c r="AO489">
        <v>149</v>
      </c>
      <c r="AP489">
        <v>506</v>
      </c>
      <c r="AQ489">
        <v>570</v>
      </c>
      <c r="AR489">
        <v>993</v>
      </c>
      <c r="AS489">
        <v>1308</v>
      </c>
      <c r="AT489">
        <v>148</v>
      </c>
      <c r="AU489">
        <v>340</v>
      </c>
      <c r="AV489">
        <v>2163</v>
      </c>
      <c r="AW489">
        <v>1092</v>
      </c>
      <c r="AX489">
        <v>2344</v>
      </c>
      <c r="AY489">
        <v>109</v>
      </c>
      <c r="AZ489">
        <v>1188</v>
      </c>
      <c r="BA489">
        <v>1887</v>
      </c>
      <c r="BB489">
        <v>575</v>
      </c>
      <c r="BC489">
        <v>437</v>
      </c>
      <c r="BD489">
        <v>854</v>
      </c>
      <c r="BE489">
        <v>1</v>
      </c>
      <c r="BF489" t="s">
        <v>64</v>
      </c>
      <c r="BG489" t="s">
        <v>65</v>
      </c>
      <c r="BH489" t="s">
        <v>260</v>
      </c>
      <c r="BI489" s="4">
        <f xml:space="preserve"> _2025teamgamelogs[[#This Row],[FGA]] + (0.44 * _2025teamgamelogs[[#This Row],[FTA]]) + _2025teamgamelogs[[#This Row],[TOV]] - _2025teamgamelogs[[#This Row],[OREB]]</f>
        <v>104.44</v>
      </c>
      <c r="BJ489" s="3">
        <f>_2025teamgamelogs[[#This Row],[TOV]]/_2025teamgamelogs[[#This Row],[POSSESIONS]]</f>
        <v>0.13404825737265416</v>
      </c>
      <c r="BK489" s="4">
        <f>_2025teamgamelogs[[#This Row],[PTS]]/_2025teamgamelogs[[#This Row],[POSSESIONS]]</f>
        <v>1.1968594408272692</v>
      </c>
      <c r="BL489" s="4">
        <f xml:space="preserve"> 100 * _2025teamgamelogs[[#This Row],[POINTS_PER_POSSESSION]]</f>
        <v>119.68594408272692</v>
      </c>
      <c r="BM489" s="4">
        <f xml:space="preserve"> _2025teamgamelogs[[#This Row],[POSSESIONS]] / (_2025teamgamelogs[[#This Row],[MIN]]/48)</f>
        <v>104.44</v>
      </c>
      <c r="BN489" s="3">
        <f>_2025teamgamelogs[[#This Row],[PTS]] / (2 * (_2025teamgamelogs[[#This Row],[FGA]] + 0.44 * _2025teamgamelogs[[#This Row],[FTA]]))</f>
        <v>0.62226204699322984</v>
      </c>
      <c r="BO489" s="4">
        <f>VLOOKUP(_2025teamgamelogs[[#This Row],[MONTH]], LEAGUE_AVERAGES!$A$2:$B$8, 2, FALSE)</f>
        <v>110.69176807777912</v>
      </c>
      <c r="BP489" s="5">
        <f>VLOOKUP(_2025teamgamelogs[[#This Row],[TEAM_NAME]], LEAGUE_AVERAGES!$A$14:$C$43, 2, FALSE)</f>
        <v>0.4062926829268293</v>
      </c>
      <c r="BQ489" s="5">
        <f>VLOOKUP(_2025teamgamelogs[[#This Row],[TEAM_NAME]], LEAGUE_AVERAGES!$A$14:$C$43, 3, FALSE)</f>
        <v>0.36926829268292688</v>
      </c>
      <c r="BR489" s="5">
        <f>VLOOKUP(_2025teamgamelogs[[#This Row],[TEAM_NAME]], LEAGUE_AVERAGES!$F$14:$H$43, 2, FALSE)</f>
        <v>0.49804878048780482</v>
      </c>
      <c r="BS489" s="5">
        <f>VLOOKUP(_2025teamgamelogs[[#This Row],[TEAM_NAME]], LEAGUE_AVERAGES!$F$14:$H$43, 3, FALSE)</f>
        <v>0.47917073170731711</v>
      </c>
      <c r="BT489" s="5">
        <f>VLOOKUP(_2025teamgamelogs[[#This Row],[TEAM_NAME]], LEAGUE_AVERAGES!$K$14:$M$43, 2, FALSE)</f>
        <v>0.61475494156948829</v>
      </c>
      <c r="BU489" s="5">
        <f>VLOOKUP(_2025teamgamelogs[[#This Row],[TEAM_NAME]], LEAGUE_AVERAGES!$K$14:$M$43, 3, FALSE)</f>
        <v>0.58586037801226176</v>
      </c>
    </row>
    <row r="490" spans="1:73" x14ac:dyDescent="0.2">
      <c r="A490" t="s">
        <v>59</v>
      </c>
      <c r="B490">
        <v>1610612764</v>
      </c>
      <c r="C490" t="s">
        <v>148</v>
      </c>
      <c r="D490" t="s">
        <v>149</v>
      </c>
      <c r="E490">
        <v>22400272</v>
      </c>
      <c r="F490" s="1">
        <v>45620</v>
      </c>
      <c r="G490" t="s">
        <v>572</v>
      </c>
      <c r="H490" t="s">
        <v>70</v>
      </c>
      <c r="I490">
        <v>48</v>
      </c>
      <c r="J490">
        <v>36</v>
      </c>
      <c r="K490">
        <v>79</v>
      </c>
      <c r="L490">
        <v>0.45600000000000002</v>
      </c>
      <c r="M490">
        <v>11</v>
      </c>
      <c r="N490">
        <v>35</v>
      </c>
      <c r="O490">
        <v>0.314</v>
      </c>
      <c r="P490">
        <v>20</v>
      </c>
      <c r="Q490">
        <v>25</v>
      </c>
      <c r="R490">
        <v>0.8</v>
      </c>
      <c r="S490">
        <v>8</v>
      </c>
      <c r="T490">
        <v>33</v>
      </c>
      <c r="U490">
        <v>41</v>
      </c>
      <c r="V490">
        <v>24</v>
      </c>
      <c r="W490">
        <v>17</v>
      </c>
      <c r="X490">
        <v>8</v>
      </c>
      <c r="Y490">
        <v>5</v>
      </c>
      <c r="Z490">
        <v>3</v>
      </c>
      <c r="AA490">
        <v>19</v>
      </c>
      <c r="AB490">
        <v>18</v>
      </c>
      <c r="AC490">
        <v>103</v>
      </c>
      <c r="AD490">
        <v>-12</v>
      </c>
      <c r="AE490">
        <v>1</v>
      </c>
      <c r="AF490">
        <v>1231</v>
      </c>
      <c r="AG490">
        <v>1231</v>
      </c>
      <c r="AH490">
        <v>1231</v>
      </c>
      <c r="AI490">
        <v>121</v>
      </c>
      <c r="AJ490">
        <v>2070</v>
      </c>
      <c r="AK490">
        <v>2245</v>
      </c>
      <c r="AL490">
        <v>1444</v>
      </c>
      <c r="AM490">
        <v>1661</v>
      </c>
      <c r="AN490">
        <v>1495</v>
      </c>
      <c r="AO490">
        <v>1754</v>
      </c>
      <c r="AP490">
        <v>623</v>
      </c>
      <c r="AQ490">
        <v>666</v>
      </c>
      <c r="AR490">
        <v>1029</v>
      </c>
      <c r="AS490">
        <v>1800</v>
      </c>
      <c r="AT490">
        <v>1131</v>
      </c>
      <c r="AU490">
        <v>1563</v>
      </c>
      <c r="AV490">
        <v>1570</v>
      </c>
      <c r="AW490">
        <v>1759</v>
      </c>
      <c r="AX490">
        <v>1073</v>
      </c>
      <c r="AY490">
        <v>889</v>
      </c>
      <c r="AZ490">
        <v>384</v>
      </c>
      <c r="BA490">
        <v>1258</v>
      </c>
      <c r="BB490">
        <v>1204</v>
      </c>
      <c r="BC490">
        <v>1945</v>
      </c>
      <c r="BD490">
        <v>1899</v>
      </c>
      <c r="BE490">
        <v>1</v>
      </c>
      <c r="BF490" t="s">
        <v>71</v>
      </c>
      <c r="BG490" t="s">
        <v>65</v>
      </c>
      <c r="BH490" t="s">
        <v>260</v>
      </c>
      <c r="BI490" s="4">
        <f xml:space="preserve"> _2025teamgamelogs[[#This Row],[FGA]] + (0.44 * _2025teamgamelogs[[#This Row],[FTA]]) + _2025teamgamelogs[[#This Row],[TOV]] - _2025teamgamelogs[[#This Row],[OREB]]</f>
        <v>99</v>
      </c>
      <c r="BJ490" s="3">
        <f>_2025teamgamelogs[[#This Row],[TOV]]/_2025teamgamelogs[[#This Row],[POSSESIONS]]</f>
        <v>0.17171717171717171</v>
      </c>
      <c r="BK490" s="4">
        <f>_2025teamgamelogs[[#This Row],[PTS]]/_2025teamgamelogs[[#This Row],[POSSESIONS]]</f>
        <v>1.0404040404040404</v>
      </c>
      <c r="BL490" s="4">
        <f xml:space="preserve"> 100 * _2025teamgamelogs[[#This Row],[POINTS_PER_POSSESSION]]</f>
        <v>104.04040404040404</v>
      </c>
      <c r="BM490" s="4">
        <f xml:space="preserve"> _2025teamgamelogs[[#This Row],[POSSESIONS]] / (_2025teamgamelogs[[#This Row],[MIN]]/48)</f>
        <v>99</v>
      </c>
      <c r="BN490" s="3">
        <f>_2025teamgamelogs[[#This Row],[PTS]] / (2 * (_2025teamgamelogs[[#This Row],[FGA]] + 0.44 * _2025teamgamelogs[[#This Row],[FTA]]))</f>
        <v>0.57222222222222219</v>
      </c>
      <c r="BO490" s="4">
        <f>VLOOKUP(_2025teamgamelogs[[#This Row],[MONTH]], LEAGUE_AVERAGES!$A$2:$B$8, 2, FALSE)</f>
        <v>110.69176807777912</v>
      </c>
      <c r="BP490" s="5">
        <f>VLOOKUP(_2025teamgamelogs[[#This Row],[TEAM_NAME]], LEAGUE_AVERAGES!$A$14:$C$43, 2, FALSE)</f>
        <v>0.32842499999999997</v>
      </c>
      <c r="BQ490" s="5">
        <f>VLOOKUP(_2025teamgamelogs[[#This Row],[TEAM_NAME]], LEAGUE_AVERAGES!$A$14:$C$43, 3, FALSE)</f>
        <v>0.33730952380952384</v>
      </c>
      <c r="BR490" s="5">
        <f>VLOOKUP(_2025teamgamelogs[[#This Row],[TEAM_NAME]], LEAGUE_AVERAGES!$F$14:$H$43, 2, FALSE)</f>
        <v>0.44209999999999994</v>
      </c>
      <c r="BS490" s="5">
        <f>VLOOKUP(_2025teamgamelogs[[#This Row],[TEAM_NAME]], LEAGUE_AVERAGES!$F$14:$H$43, 3, FALSE)</f>
        <v>0.4362619047619048</v>
      </c>
      <c r="BT490" s="5">
        <f>VLOOKUP(_2025teamgamelogs[[#This Row],[TEAM_NAME]], LEAGUE_AVERAGES!$K$14:$M$43, 2, FALSE)</f>
        <v>0.55099578881797462</v>
      </c>
      <c r="BU490" s="5">
        <f>VLOOKUP(_2025teamgamelogs[[#This Row],[TEAM_NAME]], LEAGUE_AVERAGES!$K$14:$M$43, 3, FALSE)</f>
        <v>0.54201342555394594</v>
      </c>
    </row>
    <row r="491" spans="1:73" x14ac:dyDescent="0.2">
      <c r="A491" t="s">
        <v>59</v>
      </c>
      <c r="B491">
        <v>1610612738</v>
      </c>
      <c r="C491" t="s">
        <v>74</v>
      </c>
      <c r="D491" t="s">
        <v>75</v>
      </c>
      <c r="E491">
        <v>22400271</v>
      </c>
      <c r="F491" s="1">
        <v>45620</v>
      </c>
      <c r="G491" t="s">
        <v>573</v>
      </c>
      <c r="H491" t="s">
        <v>63</v>
      </c>
      <c r="I491">
        <v>48</v>
      </c>
      <c r="J491">
        <v>37</v>
      </c>
      <c r="K491">
        <v>87</v>
      </c>
      <c r="L491">
        <v>0.42499999999999999</v>
      </c>
      <c r="M491">
        <v>21</v>
      </c>
      <c r="N491">
        <v>56</v>
      </c>
      <c r="O491">
        <v>0.375</v>
      </c>
      <c r="P491">
        <v>12</v>
      </c>
      <c r="Q491">
        <v>15</v>
      </c>
      <c r="R491">
        <v>0.8</v>
      </c>
      <c r="S491">
        <v>8</v>
      </c>
      <c r="T491">
        <v>32</v>
      </c>
      <c r="U491">
        <v>40</v>
      </c>
      <c r="V491">
        <v>25</v>
      </c>
      <c r="W491">
        <v>7</v>
      </c>
      <c r="X491">
        <v>5</v>
      </c>
      <c r="Y491">
        <v>7</v>
      </c>
      <c r="Z491">
        <v>1</v>
      </c>
      <c r="AA491">
        <v>23</v>
      </c>
      <c r="AB491">
        <v>18</v>
      </c>
      <c r="AC491">
        <v>107</v>
      </c>
      <c r="AD491">
        <v>2</v>
      </c>
      <c r="AE491">
        <v>1</v>
      </c>
      <c r="AF491">
        <v>1</v>
      </c>
      <c r="AG491">
        <v>1</v>
      </c>
      <c r="AH491">
        <v>1</v>
      </c>
      <c r="AI491">
        <v>121</v>
      </c>
      <c r="AJ491">
        <v>1946</v>
      </c>
      <c r="AK491">
        <v>1449</v>
      </c>
      <c r="AL491">
        <v>1907</v>
      </c>
      <c r="AM491">
        <v>74</v>
      </c>
      <c r="AN491">
        <v>16</v>
      </c>
      <c r="AO491">
        <v>1024</v>
      </c>
      <c r="AP491">
        <v>1889</v>
      </c>
      <c r="AQ491">
        <v>2021</v>
      </c>
      <c r="AR491">
        <v>1029</v>
      </c>
      <c r="AS491">
        <v>1800</v>
      </c>
      <c r="AT491">
        <v>1307</v>
      </c>
      <c r="AU491">
        <v>1715</v>
      </c>
      <c r="AV491">
        <v>1358</v>
      </c>
      <c r="AW491">
        <v>38</v>
      </c>
      <c r="AX491">
        <v>1998</v>
      </c>
      <c r="AY491">
        <v>346</v>
      </c>
      <c r="AZ491">
        <v>35</v>
      </c>
      <c r="BA491">
        <v>2046</v>
      </c>
      <c r="BB491">
        <v>1204</v>
      </c>
      <c r="BC491">
        <v>1677</v>
      </c>
      <c r="BD491">
        <v>1106</v>
      </c>
      <c r="BE491">
        <v>1</v>
      </c>
      <c r="BF491" t="s">
        <v>64</v>
      </c>
      <c r="BG491" t="s">
        <v>65</v>
      </c>
      <c r="BH491" t="s">
        <v>260</v>
      </c>
      <c r="BI491" s="4">
        <f xml:space="preserve"> _2025teamgamelogs[[#This Row],[FGA]] + (0.44 * _2025teamgamelogs[[#This Row],[FTA]]) + _2025teamgamelogs[[#This Row],[TOV]] - _2025teamgamelogs[[#This Row],[OREB]]</f>
        <v>92.6</v>
      </c>
      <c r="BJ491" s="3">
        <f>_2025teamgamelogs[[#This Row],[TOV]]/_2025teamgamelogs[[#This Row],[POSSESIONS]]</f>
        <v>7.5593952483801297E-2</v>
      </c>
      <c r="BK491" s="4">
        <f>_2025teamgamelogs[[#This Row],[PTS]]/_2025teamgamelogs[[#This Row],[POSSESIONS]]</f>
        <v>1.1555075593952484</v>
      </c>
      <c r="BL491" s="4">
        <f xml:space="preserve"> 100 * _2025teamgamelogs[[#This Row],[POINTS_PER_POSSESSION]]</f>
        <v>115.55075593952483</v>
      </c>
      <c r="BM491" s="4">
        <f xml:space="preserve"> _2025teamgamelogs[[#This Row],[POSSESIONS]] / (_2025teamgamelogs[[#This Row],[MIN]]/48)</f>
        <v>92.6</v>
      </c>
      <c r="BN491" s="3">
        <f>_2025teamgamelogs[[#This Row],[PTS]] / (2 * (_2025teamgamelogs[[#This Row],[FGA]] + 0.44 * _2025teamgamelogs[[#This Row],[FTA]]))</f>
        <v>0.57158119658119666</v>
      </c>
      <c r="BO491" s="4">
        <f>VLOOKUP(_2025teamgamelogs[[#This Row],[MONTH]], LEAGUE_AVERAGES!$A$2:$B$8, 2, FALSE)</f>
        <v>110.69176807777912</v>
      </c>
      <c r="BP491" s="5">
        <f>VLOOKUP(_2025teamgamelogs[[#This Row],[TEAM_NAME]], LEAGUE_AVERAGES!$A$14:$C$43, 2, FALSE)</f>
        <v>0.3739024390243903</v>
      </c>
      <c r="BQ491" s="5">
        <f>VLOOKUP(_2025teamgamelogs[[#This Row],[TEAM_NAME]], LEAGUE_AVERAGES!$A$14:$C$43, 3, FALSE)</f>
        <v>0.36424390243902455</v>
      </c>
      <c r="BR491" s="5">
        <f>VLOOKUP(_2025teamgamelogs[[#This Row],[TEAM_NAME]], LEAGUE_AVERAGES!$F$14:$H$43, 2, FALSE)</f>
        <v>0.46717073170731704</v>
      </c>
      <c r="BS491" s="5">
        <f>VLOOKUP(_2025teamgamelogs[[#This Row],[TEAM_NAME]], LEAGUE_AVERAGES!$F$14:$H$43, 3, FALSE)</f>
        <v>0.45907317073170728</v>
      </c>
      <c r="BT491" s="5">
        <f>VLOOKUP(_2025teamgamelogs[[#This Row],[TEAM_NAME]], LEAGUE_AVERAGES!$K$14:$M$43, 2, FALSE)</f>
        <v>0.59645910798675039</v>
      </c>
      <c r="BU491" s="5">
        <f>VLOOKUP(_2025teamgamelogs[[#This Row],[TEAM_NAME]], LEAGUE_AVERAGES!$K$14:$M$43, 3, FALSE)</f>
        <v>0.58679053151616523</v>
      </c>
    </row>
    <row r="492" spans="1:73" x14ac:dyDescent="0.2">
      <c r="A492" t="s">
        <v>59</v>
      </c>
      <c r="B492">
        <v>1610612750</v>
      </c>
      <c r="C492" t="s">
        <v>8</v>
      </c>
      <c r="D492" t="s">
        <v>72</v>
      </c>
      <c r="E492">
        <v>22400271</v>
      </c>
      <c r="F492" s="1">
        <v>45620</v>
      </c>
      <c r="G492" t="s">
        <v>574</v>
      </c>
      <c r="H492" t="s">
        <v>70</v>
      </c>
      <c r="I492">
        <v>48</v>
      </c>
      <c r="J492">
        <v>37</v>
      </c>
      <c r="K492">
        <v>88</v>
      </c>
      <c r="L492">
        <v>0.42</v>
      </c>
      <c r="M492">
        <v>15</v>
      </c>
      <c r="N492">
        <v>41</v>
      </c>
      <c r="O492">
        <v>0.36599999999999999</v>
      </c>
      <c r="P492">
        <v>16</v>
      </c>
      <c r="Q492">
        <v>21</v>
      </c>
      <c r="R492">
        <v>0.76200000000000001</v>
      </c>
      <c r="S492">
        <v>11</v>
      </c>
      <c r="T492">
        <v>38</v>
      </c>
      <c r="U492">
        <v>49</v>
      </c>
      <c r="V492">
        <v>19</v>
      </c>
      <c r="W492">
        <v>8</v>
      </c>
      <c r="X492">
        <v>2</v>
      </c>
      <c r="Y492">
        <v>1</v>
      </c>
      <c r="Z492">
        <v>7</v>
      </c>
      <c r="AA492">
        <v>18</v>
      </c>
      <c r="AB492">
        <v>23</v>
      </c>
      <c r="AC492">
        <v>105</v>
      </c>
      <c r="AD492">
        <v>-2</v>
      </c>
      <c r="AE492">
        <v>1</v>
      </c>
      <c r="AF492">
        <v>1231</v>
      </c>
      <c r="AG492">
        <v>1231</v>
      </c>
      <c r="AH492">
        <v>1231</v>
      </c>
      <c r="AI492">
        <v>121</v>
      </c>
      <c r="AJ492">
        <v>1946</v>
      </c>
      <c r="AK492">
        <v>1314</v>
      </c>
      <c r="AL492">
        <v>1969</v>
      </c>
      <c r="AM492">
        <v>733</v>
      </c>
      <c r="AN492">
        <v>681</v>
      </c>
      <c r="AO492">
        <v>1141</v>
      </c>
      <c r="AP492">
        <v>1228</v>
      </c>
      <c r="AQ492">
        <v>1164</v>
      </c>
      <c r="AR492">
        <v>1465</v>
      </c>
      <c r="AS492">
        <v>1051</v>
      </c>
      <c r="AT492">
        <v>377</v>
      </c>
      <c r="AU492">
        <v>505</v>
      </c>
      <c r="AV492">
        <v>2257</v>
      </c>
      <c r="AW492">
        <v>78</v>
      </c>
      <c r="AX492">
        <v>2421</v>
      </c>
      <c r="AY492">
        <v>2304</v>
      </c>
      <c r="AZ492">
        <v>1902</v>
      </c>
      <c r="BA492">
        <v>1018</v>
      </c>
      <c r="BB492">
        <v>300</v>
      </c>
      <c r="BC492">
        <v>1790</v>
      </c>
      <c r="BD492">
        <v>1286</v>
      </c>
      <c r="BE492">
        <v>1</v>
      </c>
      <c r="BF492" t="s">
        <v>71</v>
      </c>
      <c r="BG492" t="s">
        <v>65</v>
      </c>
      <c r="BH492" t="s">
        <v>260</v>
      </c>
      <c r="BI492" s="4">
        <f xml:space="preserve"> _2025teamgamelogs[[#This Row],[FGA]] + (0.44 * _2025teamgamelogs[[#This Row],[FTA]]) + _2025teamgamelogs[[#This Row],[TOV]] - _2025teamgamelogs[[#This Row],[OREB]]</f>
        <v>94.24</v>
      </c>
      <c r="BJ492" s="3">
        <f>_2025teamgamelogs[[#This Row],[TOV]]/_2025teamgamelogs[[#This Row],[POSSESIONS]]</f>
        <v>8.4889643463497463E-2</v>
      </c>
      <c r="BK492" s="4">
        <f>_2025teamgamelogs[[#This Row],[PTS]]/_2025teamgamelogs[[#This Row],[POSSESIONS]]</f>
        <v>1.1141765704584041</v>
      </c>
      <c r="BL492" s="4">
        <f xml:space="preserve"> 100 * _2025teamgamelogs[[#This Row],[POINTS_PER_POSSESSION]]</f>
        <v>111.41765704584041</v>
      </c>
      <c r="BM492" s="4">
        <f xml:space="preserve"> _2025teamgamelogs[[#This Row],[POSSESIONS]] / (_2025teamgamelogs[[#This Row],[MIN]]/48)</f>
        <v>94.24</v>
      </c>
      <c r="BN492" s="3">
        <f>_2025teamgamelogs[[#This Row],[PTS]] / (2 * (_2025teamgamelogs[[#This Row],[FGA]] + 0.44 * _2025teamgamelogs[[#This Row],[FTA]]))</f>
        <v>0.53990127519539288</v>
      </c>
      <c r="BO492" s="4">
        <f>VLOOKUP(_2025teamgamelogs[[#This Row],[MONTH]], LEAGUE_AVERAGES!$A$2:$B$8, 2, FALSE)</f>
        <v>110.69176807777912</v>
      </c>
      <c r="BP492" s="5">
        <f>VLOOKUP(_2025teamgamelogs[[#This Row],[TEAM_NAME]], LEAGUE_AVERAGES!$A$14:$C$43, 2, FALSE)</f>
        <v>0.38256097560975622</v>
      </c>
      <c r="BQ492" s="5">
        <f>VLOOKUP(_2025teamgamelogs[[#This Row],[TEAM_NAME]], LEAGUE_AVERAGES!$A$14:$C$43, 3, FALSE)</f>
        <v>0.37156097560975615</v>
      </c>
      <c r="BR492" s="5">
        <f>VLOOKUP(_2025teamgamelogs[[#This Row],[TEAM_NAME]], LEAGUE_AVERAGES!$F$14:$H$43, 2, FALSE)</f>
        <v>0.47402439024390242</v>
      </c>
      <c r="BS492" s="5">
        <f>VLOOKUP(_2025teamgamelogs[[#This Row],[TEAM_NAME]], LEAGUE_AVERAGES!$F$14:$H$43, 3, FALSE)</f>
        <v>0.46580487804878057</v>
      </c>
      <c r="BT492" s="5">
        <f>VLOOKUP(_2025teamgamelogs[[#This Row],[TEAM_NAME]], LEAGUE_AVERAGES!$K$14:$M$43, 2, FALSE)</f>
        <v>0.59446350940954662</v>
      </c>
      <c r="BU492" s="5">
        <f>VLOOKUP(_2025teamgamelogs[[#This Row],[TEAM_NAME]], LEAGUE_AVERAGES!$K$14:$M$43, 3, FALSE)</f>
        <v>0.58583417827298701</v>
      </c>
    </row>
    <row r="493" spans="1:73" x14ac:dyDescent="0.2">
      <c r="A493" t="s">
        <v>59</v>
      </c>
      <c r="B493">
        <v>1610612754</v>
      </c>
      <c r="C493" t="s">
        <v>110</v>
      </c>
      <c r="D493" t="s">
        <v>111</v>
      </c>
      <c r="E493">
        <v>22400272</v>
      </c>
      <c r="F493" s="1">
        <v>45620</v>
      </c>
      <c r="G493" t="s">
        <v>575</v>
      </c>
      <c r="H493" t="s">
        <v>63</v>
      </c>
      <c r="I493">
        <v>48</v>
      </c>
      <c r="J493">
        <v>41</v>
      </c>
      <c r="K493">
        <v>86</v>
      </c>
      <c r="L493">
        <v>0.47699999999999998</v>
      </c>
      <c r="M493">
        <v>12</v>
      </c>
      <c r="N493">
        <v>27</v>
      </c>
      <c r="O493">
        <v>0.44400000000000001</v>
      </c>
      <c r="P493">
        <v>21</v>
      </c>
      <c r="Q493">
        <v>27</v>
      </c>
      <c r="R493">
        <v>0.77800000000000002</v>
      </c>
      <c r="S493">
        <v>12</v>
      </c>
      <c r="T493">
        <v>33</v>
      </c>
      <c r="U493">
        <v>45</v>
      </c>
      <c r="V493">
        <v>31</v>
      </c>
      <c r="W493">
        <v>12</v>
      </c>
      <c r="X493">
        <v>8</v>
      </c>
      <c r="Y493">
        <v>3</v>
      </c>
      <c r="Z493">
        <v>5</v>
      </c>
      <c r="AA493">
        <v>18</v>
      </c>
      <c r="AB493">
        <v>19</v>
      </c>
      <c r="AC493">
        <v>115</v>
      </c>
      <c r="AD493">
        <v>12</v>
      </c>
      <c r="AE493">
        <v>1</v>
      </c>
      <c r="AF493">
        <v>1</v>
      </c>
      <c r="AG493">
        <v>1</v>
      </c>
      <c r="AH493">
        <v>1</v>
      </c>
      <c r="AI493">
        <v>121</v>
      </c>
      <c r="AJ493">
        <v>1234</v>
      </c>
      <c r="AK493">
        <v>1580</v>
      </c>
      <c r="AL493">
        <v>1059</v>
      </c>
      <c r="AM493">
        <v>1413</v>
      </c>
      <c r="AN493">
        <v>2292</v>
      </c>
      <c r="AO493">
        <v>359</v>
      </c>
      <c r="AP493">
        <v>506</v>
      </c>
      <c r="AQ493">
        <v>471</v>
      </c>
      <c r="AR493">
        <v>1292</v>
      </c>
      <c r="AS493">
        <v>848</v>
      </c>
      <c r="AT493">
        <v>1131</v>
      </c>
      <c r="AU493">
        <v>976</v>
      </c>
      <c r="AV493">
        <v>426</v>
      </c>
      <c r="AW493">
        <v>640</v>
      </c>
      <c r="AX493">
        <v>1073</v>
      </c>
      <c r="AY493">
        <v>1712</v>
      </c>
      <c r="AZ493">
        <v>1188</v>
      </c>
      <c r="BA493">
        <v>1018</v>
      </c>
      <c r="BB493">
        <v>971</v>
      </c>
      <c r="BC493">
        <v>1095</v>
      </c>
      <c r="BD493">
        <v>517</v>
      </c>
      <c r="BE493">
        <v>1</v>
      </c>
      <c r="BF493" t="s">
        <v>64</v>
      </c>
      <c r="BG493" t="s">
        <v>65</v>
      </c>
      <c r="BH493" t="s">
        <v>260</v>
      </c>
      <c r="BI493" s="4">
        <f xml:space="preserve"> _2025teamgamelogs[[#This Row],[FGA]] + (0.44 * _2025teamgamelogs[[#This Row],[FTA]]) + _2025teamgamelogs[[#This Row],[TOV]] - _2025teamgamelogs[[#This Row],[OREB]]</f>
        <v>97.88</v>
      </c>
      <c r="BJ493" s="3">
        <f>_2025teamgamelogs[[#This Row],[TOV]]/_2025teamgamelogs[[#This Row],[POSSESIONS]]</f>
        <v>0.12259910093992644</v>
      </c>
      <c r="BK493" s="4">
        <f>_2025teamgamelogs[[#This Row],[PTS]]/_2025teamgamelogs[[#This Row],[POSSESIONS]]</f>
        <v>1.174908050674295</v>
      </c>
      <c r="BL493" s="4">
        <f xml:space="preserve"> 100 * _2025teamgamelogs[[#This Row],[POINTS_PER_POSSESSION]]</f>
        <v>117.49080506742951</v>
      </c>
      <c r="BM493" s="4">
        <f xml:space="preserve"> _2025teamgamelogs[[#This Row],[POSSESIONS]] / (_2025teamgamelogs[[#This Row],[MIN]]/48)</f>
        <v>97.88</v>
      </c>
      <c r="BN493" s="3">
        <f>_2025teamgamelogs[[#This Row],[PTS]] / (2 * (_2025teamgamelogs[[#This Row],[FGA]] + 0.44 * _2025teamgamelogs[[#This Row],[FTA]]))</f>
        <v>0.58745402533714752</v>
      </c>
      <c r="BO493" s="4">
        <f>VLOOKUP(_2025teamgamelogs[[#This Row],[MONTH]], LEAGUE_AVERAGES!$A$2:$B$8, 2, FALSE)</f>
        <v>110.69176807777912</v>
      </c>
      <c r="BP493" s="5">
        <f>VLOOKUP(_2025teamgamelogs[[#This Row],[TEAM_NAME]], LEAGUE_AVERAGES!$A$14:$C$43, 2, FALSE)</f>
        <v>0.37909999999999999</v>
      </c>
      <c r="BQ493" s="5">
        <f>VLOOKUP(_2025teamgamelogs[[#This Row],[TEAM_NAME]], LEAGUE_AVERAGES!$A$14:$C$43, 3, FALSE)</f>
        <v>0.35511904761904761</v>
      </c>
      <c r="BR493" s="5">
        <f>VLOOKUP(_2025teamgamelogs[[#This Row],[TEAM_NAME]], LEAGUE_AVERAGES!$F$14:$H$43, 2, FALSE)</f>
        <v>0.49785000000000013</v>
      </c>
      <c r="BS493" s="5">
        <f>VLOOKUP(_2025teamgamelogs[[#This Row],[TEAM_NAME]], LEAGUE_AVERAGES!$F$14:$H$43, 3, FALSE)</f>
        <v>0.47942857142857148</v>
      </c>
      <c r="BT493" s="5">
        <f>VLOOKUP(_2025teamgamelogs[[#This Row],[TEAM_NAME]], LEAGUE_AVERAGES!$K$14:$M$43, 2, FALSE)</f>
        <v>0.60805571751162091</v>
      </c>
      <c r="BU493" s="5">
        <f>VLOOKUP(_2025teamgamelogs[[#This Row],[TEAM_NAME]], LEAGUE_AVERAGES!$K$14:$M$43, 3, FALSE)</f>
        <v>0.58190704341109034</v>
      </c>
    </row>
    <row r="494" spans="1:73" x14ac:dyDescent="0.2">
      <c r="A494" t="s">
        <v>59</v>
      </c>
      <c r="B494">
        <v>1610612758</v>
      </c>
      <c r="C494" t="s">
        <v>142</v>
      </c>
      <c r="D494" t="s">
        <v>143</v>
      </c>
      <c r="E494">
        <v>22400276</v>
      </c>
      <c r="F494" s="1">
        <v>45620</v>
      </c>
      <c r="G494" t="s">
        <v>576</v>
      </c>
      <c r="H494" t="s">
        <v>70</v>
      </c>
      <c r="I494">
        <v>48</v>
      </c>
      <c r="J494">
        <v>37</v>
      </c>
      <c r="K494">
        <v>77</v>
      </c>
      <c r="L494">
        <v>0.48099999999999998</v>
      </c>
      <c r="M494">
        <v>9</v>
      </c>
      <c r="N494">
        <v>25</v>
      </c>
      <c r="O494">
        <v>0.36</v>
      </c>
      <c r="P494">
        <v>20</v>
      </c>
      <c r="Q494">
        <v>31</v>
      </c>
      <c r="R494">
        <v>0.64500000000000002</v>
      </c>
      <c r="S494">
        <v>11</v>
      </c>
      <c r="T494">
        <v>33</v>
      </c>
      <c r="U494">
        <v>44</v>
      </c>
      <c r="V494">
        <v>21</v>
      </c>
      <c r="W494">
        <v>16</v>
      </c>
      <c r="X494">
        <v>6</v>
      </c>
      <c r="Y494">
        <v>6</v>
      </c>
      <c r="Z494">
        <v>5</v>
      </c>
      <c r="AA494">
        <v>22</v>
      </c>
      <c r="AB494">
        <v>23</v>
      </c>
      <c r="AC494">
        <v>103</v>
      </c>
      <c r="AD494">
        <v>-5</v>
      </c>
      <c r="AE494">
        <v>1</v>
      </c>
      <c r="AF494">
        <v>1231</v>
      </c>
      <c r="AG494">
        <v>1231</v>
      </c>
      <c r="AH494">
        <v>1231</v>
      </c>
      <c r="AI494">
        <v>121</v>
      </c>
      <c r="AJ494">
        <v>1946</v>
      </c>
      <c r="AK494">
        <v>2335</v>
      </c>
      <c r="AL494">
        <v>1003</v>
      </c>
      <c r="AM494">
        <v>2097</v>
      </c>
      <c r="AN494">
        <v>2375</v>
      </c>
      <c r="AO494">
        <v>1210</v>
      </c>
      <c r="AP494">
        <v>623</v>
      </c>
      <c r="AQ494">
        <v>202</v>
      </c>
      <c r="AR494">
        <v>2230</v>
      </c>
      <c r="AS494">
        <v>1051</v>
      </c>
      <c r="AT494">
        <v>1131</v>
      </c>
      <c r="AU494">
        <v>1127</v>
      </c>
      <c r="AV494">
        <v>2031</v>
      </c>
      <c r="AW494">
        <v>1583</v>
      </c>
      <c r="AX494">
        <v>1702</v>
      </c>
      <c r="AY494">
        <v>560</v>
      </c>
      <c r="AZ494">
        <v>1188</v>
      </c>
      <c r="BA494">
        <v>1887</v>
      </c>
      <c r="BB494">
        <v>300</v>
      </c>
      <c r="BC494">
        <v>1945</v>
      </c>
      <c r="BD494">
        <v>1476</v>
      </c>
      <c r="BE494">
        <v>1</v>
      </c>
      <c r="BF494" t="s">
        <v>64</v>
      </c>
      <c r="BG494" t="s">
        <v>65</v>
      </c>
      <c r="BH494" t="s">
        <v>260</v>
      </c>
      <c r="BI494" s="4">
        <f xml:space="preserve"> _2025teamgamelogs[[#This Row],[FGA]] + (0.44 * _2025teamgamelogs[[#This Row],[FTA]]) + _2025teamgamelogs[[#This Row],[TOV]] - _2025teamgamelogs[[#This Row],[OREB]]</f>
        <v>95.64</v>
      </c>
      <c r="BJ494" s="3">
        <f>_2025teamgamelogs[[#This Row],[TOV]]/_2025teamgamelogs[[#This Row],[POSSESIONS]]</f>
        <v>0.16729401923881221</v>
      </c>
      <c r="BK494" s="4">
        <f>_2025teamgamelogs[[#This Row],[PTS]]/_2025teamgamelogs[[#This Row],[POSSESIONS]]</f>
        <v>1.0769552488498537</v>
      </c>
      <c r="BL494" s="4">
        <f xml:space="preserve"> 100 * _2025teamgamelogs[[#This Row],[POINTS_PER_POSSESSION]]</f>
        <v>107.69552488498537</v>
      </c>
      <c r="BM494" s="4">
        <f xml:space="preserve"> _2025teamgamelogs[[#This Row],[POSSESIONS]] / (_2025teamgamelogs[[#This Row],[MIN]]/48)</f>
        <v>95.64</v>
      </c>
      <c r="BN494" s="3">
        <f>_2025teamgamelogs[[#This Row],[PTS]] / (2 * (_2025teamgamelogs[[#This Row],[FGA]] + 0.44 * _2025teamgamelogs[[#This Row],[FTA]]))</f>
        <v>0.56818181818181823</v>
      </c>
      <c r="BO494" s="4">
        <f>VLOOKUP(_2025teamgamelogs[[#This Row],[MONTH]], LEAGUE_AVERAGES!$A$2:$B$8, 2, FALSE)</f>
        <v>110.69176807777912</v>
      </c>
      <c r="BP494" s="5">
        <f>VLOOKUP(_2025teamgamelogs[[#This Row],[TEAM_NAME]], LEAGUE_AVERAGES!$A$14:$C$43, 2, FALSE)</f>
        <v>0.37158536585365853</v>
      </c>
      <c r="BQ494" s="5">
        <f>VLOOKUP(_2025teamgamelogs[[#This Row],[TEAM_NAME]], LEAGUE_AVERAGES!$A$14:$C$43, 3, FALSE)</f>
        <v>0.34029268292682929</v>
      </c>
      <c r="BR494" s="5">
        <f>VLOOKUP(_2025teamgamelogs[[#This Row],[TEAM_NAME]], LEAGUE_AVERAGES!$F$14:$H$43, 2, FALSE)</f>
        <v>0.4831951219512195</v>
      </c>
      <c r="BS494" s="5">
        <f>VLOOKUP(_2025teamgamelogs[[#This Row],[TEAM_NAME]], LEAGUE_AVERAGES!$F$14:$H$43, 3, FALSE)</f>
        <v>0.47492682926829272</v>
      </c>
      <c r="BT494" s="5">
        <f>VLOOKUP(_2025teamgamelogs[[#This Row],[TEAM_NAME]], LEAGUE_AVERAGES!$K$14:$M$43, 2, FALSE)</f>
        <v>0.59195463864629394</v>
      </c>
      <c r="BU494" s="5">
        <f>VLOOKUP(_2025teamgamelogs[[#This Row],[TEAM_NAME]], LEAGUE_AVERAGES!$K$14:$M$43, 3, FALSE)</f>
        <v>0.57517865161129356</v>
      </c>
    </row>
    <row r="495" spans="1:73" x14ac:dyDescent="0.2">
      <c r="A495" t="s">
        <v>59</v>
      </c>
      <c r="B495">
        <v>1610612761</v>
      </c>
      <c r="C495" t="s">
        <v>95</v>
      </c>
      <c r="D495" t="s">
        <v>96</v>
      </c>
      <c r="E495">
        <v>22400275</v>
      </c>
      <c r="F495" s="1">
        <v>45620</v>
      </c>
      <c r="G495" t="s">
        <v>577</v>
      </c>
      <c r="H495" t="s">
        <v>70</v>
      </c>
      <c r="I495">
        <v>48</v>
      </c>
      <c r="J495">
        <v>37</v>
      </c>
      <c r="K495">
        <v>92</v>
      </c>
      <c r="L495">
        <v>0.40200000000000002</v>
      </c>
      <c r="M495">
        <v>12</v>
      </c>
      <c r="N495">
        <v>39</v>
      </c>
      <c r="O495">
        <v>0.308</v>
      </c>
      <c r="P495">
        <v>22</v>
      </c>
      <c r="Q495">
        <v>34</v>
      </c>
      <c r="R495">
        <v>0.64700000000000002</v>
      </c>
      <c r="S495">
        <v>19</v>
      </c>
      <c r="T495">
        <v>36</v>
      </c>
      <c r="U495">
        <v>55</v>
      </c>
      <c r="V495">
        <v>22</v>
      </c>
      <c r="W495">
        <v>16</v>
      </c>
      <c r="X495">
        <v>9</v>
      </c>
      <c r="Y495">
        <v>5</v>
      </c>
      <c r="Z495">
        <v>4</v>
      </c>
      <c r="AA495">
        <v>18</v>
      </c>
      <c r="AB495">
        <v>21</v>
      </c>
      <c r="AC495">
        <v>108</v>
      </c>
      <c r="AD495">
        <v>-14</v>
      </c>
      <c r="AE495">
        <v>1</v>
      </c>
      <c r="AF495">
        <v>1231</v>
      </c>
      <c r="AG495">
        <v>1231</v>
      </c>
      <c r="AH495">
        <v>1231</v>
      </c>
      <c r="AI495">
        <v>121</v>
      </c>
      <c r="AJ495">
        <v>1946</v>
      </c>
      <c r="AK495">
        <v>768</v>
      </c>
      <c r="AL495">
        <v>2181</v>
      </c>
      <c r="AM495">
        <v>1413</v>
      </c>
      <c r="AN495">
        <v>933</v>
      </c>
      <c r="AO495">
        <v>1815</v>
      </c>
      <c r="AP495">
        <v>406</v>
      </c>
      <c r="AQ495">
        <v>106</v>
      </c>
      <c r="AR495">
        <v>2210</v>
      </c>
      <c r="AS495">
        <v>61</v>
      </c>
      <c r="AT495">
        <v>640</v>
      </c>
      <c r="AU495">
        <v>135</v>
      </c>
      <c r="AV495">
        <v>1909</v>
      </c>
      <c r="AW495">
        <v>1583</v>
      </c>
      <c r="AX495">
        <v>797</v>
      </c>
      <c r="AY495">
        <v>889</v>
      </c>
      <c r="AZ495">
        <v>750</v>
      </c>
      <c r="BA495">
        <v>1018</v>
      </c>
      <c r="BB495">
        <v>575</v>
      </c>
      <c r="BC495">
        <v>1616</v>
      </c>
      <c r="BD495">
        <v>1995</v>
      </c>
      <c r="BE495">
        <v>1</v>
      </c>
      <c r="BF495" t="s">
        <v>71</v>
      </c>
      <c r="BG495" t="s">
        <v>65</v>
      </c>
      <c r="BH495" t="s">
        <v>260</v>
      </c>
      <c r="BI495" s="4">
        <f xml:space="preserve"> _2025teamgamelogs[[#This Row],[FGA]] + (0.44 * _2025teamgamelogs[[#This Row],[FTA]]) + _2025teamgamelogs[[#This Row],[TOV]] - _2025teamgamelogs[[#This Row],[OREB]]</f>
        <v>103.96000000000001</v>
      </c>
      <c r="BJ495" s="3">
        <f>_2025teamgamelogs[[#This Row],[TOV]]/_2025teamgamelogs[[#This Row],[POSSESIONS]]</f>
        <v>0.15390534821085031</v>
      </c>
      <c r="BK495" s="4">
        <f>_2025teamgamelogs[[#This Row],[PTS]]/_2025teamgamelogs[[#This Row],[POSSESIONS]]</f>
        <v>1.0388611004232395</v>
      </c>
      <c r="BL495" s="4">
        <f xml:space="preserve"> 100 * _2025teamgamelogs[[#This Row],[POINTS_PER_POSSESSION]]</f>
        <v>103.88611004232395</v>
      </c>
      <c r="BM495" s="4">
        <f xml:space="preserve"> _2025teamgamelogs[[#This Row],[POSSESIONS]] / (_2025teamgamelogs[[#This Row],[MIN]]/48)</f>
        <v>103.96000000000001</v>
      </c>
      <c r="BN495" s="3">
        <f>_2025teamgamelogs[[#This Row],[PTS]] / (2 * (_2025teamgamelogs[[#This Row],[FGA]] + 0.44 * _2025teamgamelogs[[#This Row],[FTA]]))</f>
        <v>0.50486163051608079</v>
      </c>
      <c r="BO495" s="4">
        <f>VLOOKUP(_2025teamgamelogs[[#This Row],[MONTH]], LEAGUE_AVERAGES!$A$2:$B$8, 2, FALSE)</f>
        <v>110.69176807777912</v>
      </c>
      <c r="BP495" s="5">
        <f>VLOOKUP(_2025teamgamelogs[[#This Row],[TEAM_NAME]], LEAGUE_AVERAGES!$A$14:$C$43, 2, FALSE)</f>
        <v>0.35443902439024388</v>
      </c>
      <c r="BQ495" s="5">
        <f>VLOOKUP(_2025teamgamelogs[[#This Row],[TEAM_NAME]], LEAGUE_AVERAGES!$A$14:$C$43, 3, FALSE)</f>
        <v>0.34512195121951217</v>
      </c>
      <c r="BR495" s="5">
        <f>VLOOKUP(_2025teamgamelogs[[#This Row],[TEAM_NAME]], LEAGUE_AVERAGES!$F$14:$H$43, 2, FALSE)</f>
        <v>0.46104878048780484</v>
      </c>
      <c r="BS495" s="5">
        <f>VLOOKUP(_2025teamgamelogs[[#This Row],[TEAM_NAME]], LEAGUE_AVERAGES!$F$14:$H$43, 3, FALSE)</f>
        <v>0.45834146341463411</v>
      </c>
      <c r="BT495" s="5">
        <f>VLOOKUP(_2025teamgamelogs[[#This Row],[TEAM_NAME]], LEAGUE_AVERAGES!$K$14:$M$43, 2, FALSE)</f>
        <v>0.55942918094792793</v>
      </c>
      <c r="BU495" s="5">
        <f>VLOOKUP(_2025teamgamelogs[[#This Row],[TEAM_NAME]], LEAGUE_AVERAGES!$K$14:$M$43, 3, FALSE)</f>
        <v>0.54979583097447959</v>
      </c>
    </row>
    <row r="496" spans="1:73" x14ac:dyDescent="0.2">
      <c r="A496" t="s">
        <v>59</v>
      </c>
      <c r="B496">
        <v>1610612746</v>
      </c>
      <c r="C496" t="s">
        <v>131</v>
      </c>
      <c r="D496" t="s">
        <v>132</v>
      </c>
      <c r="E496">
        <v>22400274</v>
      </c>
      <c r="F496" s="1">
        <v>45620</v>
      </c>
      <c r="G496" t="s">
        <v>578</v>
      </c>
      <c r="H496" t="s">
        <v>63</v>
      </c>
      <c r="I496">
        <v>48</v>
      </c>
      <c r="J496">
        <v>47</v>
      </c>
      <c r="K496">
        <v>81</v>
      </c>
      <c r="L496">
        <v>0.57999999999999996</v>
      </c>
      <c r="M496">
        <v>12</v>
      </c>
      <c r="N496">
        <v>30</v>
      </c>
      <c r="O496">
        <v>0.4</v>
      </c>
      <c r="P496">
        <v>19</v>
      </c>
      <c r="Q496">
        <v>25</v>
      </c>
      <c r="R496">
        <v>0.76</v>
      </c>
      <c r="S496">
        <v>10</v>
      </c>
      <c r="T496">
        <v>34</v>
      </c>
      <c r="U496">
        <v>44</v>
      </c>
      <c r="V496">
        <v>31</v>
      </c>
      <c r="W496">
        <v>17</v>
      </c>
      <c r="X496">
        <v>9</v>
      </c>
      <c r="Y496">
        <v>5</v>
      </c>
      <c r="Z496">
        <v>5</v>
      </c>
      <c r="AA496">
        <v>22</v>
      </c>
      <c r="AB496">
        <v>17</v>
      </c>
      <c r="AC496">
        <v>125</v>
      </c>
      <c r="AD496">
        <v>26</v>
      </c>
      <c r="AE496">
        <v>1</v>
      </c>
      <c r="AF496">
        <v>1</v>
      </c>
      <c r="AG496">
        <v>1</v>
      </c>
      <c r="AH496">
        <v>1</v>
      </c>
      <c r="AI496">
        <v>121</v>
      </c>
      <c r="AJ496">
        <v>335</v>
      </c>
      <c r="AK496">
        <v>2117</v>
      </c>
      <c r="AL496">
        <v>44</v>
      </c>
      <c r="AM496">
        <v>1413</v>
      </c>
      <c r="AN496">
        <v>2077</v>
      </c>
      <c r="AO496">
        <v>723</v>
      </c>
      <c r="AP496">
        <v>756</v>
      </c>
      <c r="AQ496">
        <v>666</v>
      </c>
      <c r="AR496">
        <v>1491</v>
      </c>
      <c r="AS496">
        <v>1308</v>
      </c>
      <c r="AT496">
        <v>926</v>
      </c>
      <c r="AU496">
        <v>1127</v>
      </c>
      <c r="AV496">
        <v>426</v>
      </c>
      <c r="AW496">
        <v>1759</v>
      </c>
      <c r="AX496">
        <v>797</v>
      </c>
      <c r="AY496">
        <v>889</v>
      </c>
      <c r="AZ496">
        <v>1188</v>
      </c>
      <c r="BA496">
        <v>1887</v>
      </c>
      <c r="BB496">
        <v>1444</v>
      </c>
      <c r="BC496">
        <v>437</v>
      </c>
      <c r="BD496">
        <v>120</v>
      </c>
      <c r="BE496">
        <v>1</v>
      </c>
      <c r="BF496" t="s">
        <v>71</v>
      </c>
      <c r="BG496" t="s">
        <v>65</v>
      </c>
      <c r="BH496" t="s">
        <v>260</v>
      </c>
      <c r="BI496" s="4">
        <f xml:space="preserve"> _2025teamgamelogs[[#This Row],[FGA]] + (0.44 * _2025teamgamelogs[[#This Row],[FTA]]) + _2025teamgamelogs[[#This Row],[TOV]] - _2025teamgamelogs[[#This Row],[OREB]]</f>
        <v>99</v>
      </c>
      <c r="BJ496" s="3">
        <f>_2025teamgamelogs[[#This Row],[TOV]]/_2025teamgamelogs[[#This Row],[POSSESIONS]]</f>
        <v>0.17171717171717171</v>
      </c>
      <c r="BK496" s="4">
        <f>_2025teamgamelogs[[#This Row],[PTS]]/_2025teamgamelogs[[#This Row],[POSSESIONS]]</f>
        <v>1.2626262626262625</v>
      </c>
      <c r="BL496" s="4">
        <f xml:space="preserve"> 100 * _2025teamgamelogs[[#This Row],[POINTS_PER_POSSESSION]]</f>
        <v>126.26262626262626</v>
      </c>
      <c r="BM496" s="4">
        <f xml:space="preserve"> _2025teamgamelogs[[#This Row],[POSSESIONS]] / (_2025teamgamelogs[[#This Row],[MIN]]/48)</f>
        <v>99</v>
      </c>
      <c r="BN496" s="3">
        <f>_2025teamgamelogs[[#This Row],[PTS]] / (2 * (_2025teamgamelogs[[#This Row],[FGA]] + 0.44 * _2025teamgamelogs[[#This Row],[FTA]]))</f>
        <v>0.67934782608695654</v>
      </c>
      <c r="BO496" s="4">
        <f>VLOOKUP(_2025teamgamelogs[[#This Row],[MONTH]], LEAGUE_AVERAGES!$A$2:$B$8, 2, FALSE)</f>
        <v>110.69176807777912</v>
      </c>
      <c r="BP496" s="5">
        <f>VLOOKUP(_2025teamgamelogs[[#This Row],[TEAM_NAME]], LEAGUE_AVERAGES!$A$14:$C$43, 2, FALSE)</f>
        <v>0.38978048780487806</v>
      </c>
      <c r="BQ496" s="5">
        <f>VLOOKUP(_2025teamgamelogs[[#This Row],[TEAM_NAME]], LEAGUE_AVERAGES!$A$14:$C$43, 3, FALSE)</f>
        <v>0.36475609756097566</v>
      </c>
      <c r="BR496" s="5">
        <f>VLOOKUP(_2025teamgamelogs[[#This Row],[TEAM_NAME]], LEAGUE_AVERAGES!$F$14:$H$43, 2, FALSE)</f>
        <v>0.49036585365853652</v>
      </c>
      <c r="BS496" s="5">
        <f>VLOOKUP(_2025teamgamelogs[[#This Row],[TEAM_NAME]], LEAGUE_AVERAGES!$F$14:$H$43, 3, FALSE)</f>
        <v>0.47582926829268285</v>
      </c>
      <c r="BT496" s="5">
        <f>VLOOKUP(_2025teamgamelogs[[#This Row],[TEAM_NAME]], LEAGUE_AVERAGES!$K$14:$M$43, 2, FALSE)</f>
        <v>0.59895938905835644</v>
      </c>
      <c r="BU496" s="5">
        <f>VLOOKUP(_2025teamgamelogs[[#This Row],[TEAM_NAME]], LEAGUE_AVERAGES!$K$14:$M$43, 3, FALSE)</f>
        <v>0.58126724036545818</v>
      </c>
    </row>
    <row r="497" spans="1:73" x14ac:dyDescent="0.2">
      <c r="A497" t="s">
        <v>59</v>
      </c>
      <c r="B497">
        <v>1610612748</v>
      </c>
      <c r="C497" t="s">
        <v>101</v>
      </c>
      <c r="D497" t="s">
        <v>102</v>
      </c>
      <c r="E497">
        <v>22400273</v>
      </c>
      <c r="F497" s="1">
        <v>45620</v>
      </c>
      <c r="G497" t="s">
        <v>579</v>
      </c>
      <c r="H497" t="s">
        <v>63</v>
      </c>
      <c r="I497">
        <v>53</v>
      </c>
      <c r="J497">
        <v>46</v>
      </c>
      <c r="K497">
        <v>107</v>
      </c>
      <c r="L497">
        <v>0.43</v>
      </c>
      <c r="M497">
        <v>14</v>
      </c>
      <c r="N497">
        <v>41</v>
      </c>
      <c r="O497">
        <v>0.34100000000000003</v>
      </c>
      <c r="P497">
        <v>17</v>
      </c>
      <c r="Q497">
        <v>27</v>
      </c>
      <c r="R497">
        <v>0.63</v>
      </c>
      <c r="S497">
        <v>12</v>
      </c>
      <c r="T497">
        <v>45</v>
      </c>
      <c r="U497">
        <v>57</v>
      </c>
      <c r="V497">
        <v>27</v>
      </c>
      <c r="W497">
        <v>9</v>
      </c>
      <c r="X497">
        <v>6</v>
      </c>
      <c r="Y497">
        <v>6</v>
      </c>
      <c r="Z497">
        <v>9</v>
      </c>
      <c r="AA497">
        <v>22</v>
      </c>
      <c r="AB497">
        <v>24</v>
      </c>
      <c r="AC497">
        <v>123</v>
      </c>
      <c r="AD497">
        <v>5</v>
      </c>
      <c r="AE497">
        <v>1</v>
      </c>
      <c r="AF497">
        <v>1</v>
      </c>
      <c r="AG497">
        <v>1</v>
      </c>
      <c r="AH497">
        <v>1</v>
      </c>
      <c r="AI497">
        <v>9</v>
      </c>
      <c r="AJ497">
        <v>437</v>
      </c>
      <c r="AK497">
        <v>21</v>
      </c>
      <c r="AL497">
        <v>1858</v>
      </c>
      <c r="AM497">
        <v>934</v>
      </c>
      <c r="AN497">
        <v>681</v>
      </c>
      <c r="AO497">
        <v>1431</v>
      </c>
      <c r="AP497">
        <v>1052</v>
      </c>
      <c r="AQ497">
        <v>471</v>
      </c>
      <c r="AR497">
        <v>2286</v>
      </c>
      <c r="AS497">
        <v>848</v>
      </c>
      <c r="AT497">
        <v>37</v>
      </c>
      <c r="AU497">
        <v>74</v>
      </c>
      <c r="AV497">
        <v>1013</v>
      </c>
      <c r="AW497">
        <v>152</v>
      </c>
      <c r="AX497">
        <v>1702</v>
      </c>
      <c r="AY497">
        <v>560</v>
      </c>
      <c r="AZ497">
        <v>2275</v>
      </c>
      <c r="BA497">
        <v>1887</v>
      </c>
      <c r="BB497">
        <v>215</v>
      </c>
      <c r="BC497">
        <v>549</v>
      </c>
      <c r="BD497">
        <v>922</v>
      </c>
      <c r="BE497">
        <v>1</v>
      </c>
      <c r="BF497" t="s">
        <v>64</v>
      </c>
      <c r="BG497" t="s">
        <v>65</v>
      </c>
      <c r="BH497" t="s">
        <v>260</v>
      </c>
      <c r="BI497" s="4">
        <f xml:space="preserve"> _2025teamgamelogs[[#This Row],[FGA]] + (0.44 * _2025teamgamelogs[[#This Row],[FTA]]) + _2025teamgamelogs[[#This Row],[TOV]] - _2025teamgamelogs[[#This Row],[OREB]]</f>
        <v>115.88</v>
      </c>
      <c r="BJ497" s="3">
        <f>_2025teamgamelogs[[#This Row],[TOV]]/_2025teamgamelogs[[#This Row],[POSSESIONS]]</f>
        <v>7.7666551605108741E-2</v>
      </c>
      <c r="BK497" s="4">
        <f>_2025teamgamelogs[[#This Row],[PTS]]/_2025teamgamelogs[[#This Row],[POSSESIONS]]</f>
        <v>1.0614428719364861</v>
      </c>
      <c r="BL497" s="4">
        <f xml:space="preserve"> 100 * _2025teamgamelogs[[#This Row],[POINTS_PER_POSSESSION]]</f>
        <v>106.14428719364861</v>
      </c>
      <c r="BM497" s="4">
        <f xml:space="preserve"> _2025teamgamelogs[[#This Row],[POSSESIONS]] / (_2025teamgamelogs[[#This Row],[MIN]]/48)</f>
        <v>104.94792452830188</v>
      </c>
      <c r="BN497" s="3">
        <f>_2025teamgamelogs[[#This Row],[PTS]] / (2 * (_2025teamgamelogs[[#This Row],[FGA]] + 0.44 * _2025teamgamelogs[[#This Row],[FTA]]))</f>
        <v>0.51732839838492595</v>
      </c>
      <c r="BO497" s="4">
        <f>VLOOKUP(_2025teamgamelogs[[#This Row],[MONTH]], LEAGUE_AVERAGES!$A$2:$B$8, 2, FALSE)</f>
        <v>110.69176807777912</v>
      </c>
      <c r="BP497" s="5">
        <f>VLOOKUP(_2025teamgamelogs[[#This Row],[TEAM_NAME]], LEAGUE_AVERAGES!$A$14:$C$43, 2, FALSE)</f>
        <v>0.38887804878048787</v>
      </c>
      <c r="BQ497" s="5">
        <f>VLOOKUP(_2025teamgamelogs[[#This Row],[TEAM_NAME]], LEAGUE_AVERAGES!$A$14:$C$43, 3, FALSE)</f>
        <v>0.35180487804878063</v>
      </c>
      <c r="BR497" s="5">
        <f>VLOOKUP(_2025teamgamelogs[[#This Row],[TEAM_NAME]], LEAGUE_AVERAGES!$F$14:$H$43, 2, FALSE)</f>
        <v>0.48178048780487814</v>
      </c>
      <c r="BS497" s="5">
        <f>VLOOKUP(_2025teamgamelogs[[#This Row],[TEAM_NAME]], LEAGUE_AVERAGES!$F$14:$H$43, 3, FALSE)</f>
        <v>0.44997560975609752</v>
      </c>
      <c r="BT497" s="5">
        <f>VLOOKUP(_2025teamgamelogs[[#This Row],[TEAM_NAME]], LEAGUE_AVERAGES!$K$14:$M$43, 2, FALSE)</f>
        <v>0.59307433364150897</v>
      </c>
      <c r="BU497" s="5">
        <f>VLOOKUP(_2025teamgamelogs[[#This Row],[TEAM_NAME]], LEAGUE_AVERAGES!$K$14:$M$43, 3, FALSE)</f>
        <v>0.56311679796954139</v>
      </c>
    </row>
    <row r="498" spans="1:73" x14ac:dyDescent="0.2">
      <c r="A498" t="s">
        <v>59</v>
      </c>
      <c r="B498">
        <v>1610612751</v>
      </c>
      <c r="C498" t="s">
        <v>89</v>
      </c>
      <c r="D498" t="s">
        <v>90</v>
      </c>
      <c r="E498">
        <v>22400276</v>
      </c>
      <c r="F498" s="1">
        <v>45620</v>
      </c>
      <c r="G498" t="s">
        <v>580</v>
      </c>
      <c r="H498" t="s">
        <v>63</v>
      </c>
      <c r="I498">
        <v>48</v>
      </c>
      <c r="J498">
        <v>36</v>
      </c>
      <c r="K498">
        <v>75</v>
      </c>
      <c r="L498">
        <v>0.48</v>
      </c>
      <c r="M498">
        <v>19</v>
      </c>
      <c r="N498">
        <v>39</v>
      </c>
      <c r="O498">
        <v>0.48699999999999999</v>
      </c>
      <c r="P498">
        <v>17</v>
      </c>
      <c r="Q498">
        <v>25</v>
      </c>
      <c r="R498">
        <v>0.68</v>
      </c>
      <c r="S498">
        <v>6</v>
      </c>
      <c r="T498">
        <v>25</v>
      </c>
      <c r="U498">
        <v>31</v>
      </c>
      <c r="V498">
        <v>24</v>
      </c>
      <c r="W498">
        <v>14</v>
      </c>
      <c r="X498">
        <v>7</v>
      </c>
      <c r="Y498">
        <v>5</v>
      </c>
      <c r="Z498">
        <v>6</v>
      </c>
      <c r="AA498">
        <v>23</v>
      </c>
      <c r="AB498">
        <v>22</v>
      </c>
      <c r="AC498">
        <v>108</v>
      </c>
      <c r="AD498">
        <v>5</v>
      </c>
      <c r="AE498">
        <v>1</v>
      </c>
      <c r="AF498">
        <v>1</v>
      </c>
      <c r="AG498">
        <v>1</v>
      </c>
      <c r="AH498">
        <v>1</v>
      </c>
      <c r="AI498">
        <v>121</v>
      </c>
      <c r="AJ498">
        <v>2070</v>
      </c>
      <c r="AK498">
        <v>2395</v>
      </c>
      <c r="AL498">
        <v>1008</v>
      </c>
      <c r="AM498">
        <v>182</v>
      </c>
      <c r="AN498">
        <v>933</v>
      </c>
      <c r="AO498">
        <v>140</v>
      </c>
      <c r="AP498">
        <v>1052</v>
      </c>
      <c r="AQ498">
        <v>666</v>
      </c>
      <c r="AR498">
        <v>2067</v>
      </c>
      <c r="AS498">
        <v>2189</v>
      </c>
      <c r="AT498">
        <v>2271</v>
      </c>
      <c r="AU498">
        <v>2414</v>
      </c>
      <c r="AV498">
        <v>1570</v>
      </c>
      <c r="AW498">
        <v>1092</v>
      </c>
      <c r="AX498">
        <v>1360</v>
      </c>
      <c r="AY498">
        <v>889</v>
      </c>
      <c r="AZ498">
        <v>1573</v>
      </c>
      <c r="BA498">
        <v>2046</v>
      </c>
      <c r="BB498">
        <v>416</v>
      </c>
      <c r="BC498">
        <v>1616</v>
      </c>
      <c r="BD498">
        <v>922</v>
      </c>
      <c r="BE498">
        <v>1</v>
      </c>
      <c r="BF498" t="s">
        <v>71</v>
      </c>
      <c r="BG498" t="s">
        <v>65</v>
      </c>
      <c r="BH498" t="s">
        <v>260</v>
      </c>
      <c r="BI498" s="4">
        <f xml:space="preserve"> _2025teamgamelogs[[#This Row],[FGA]] + (0.44 * _2025teamgamelogs[[#This Row],[FTA]]) + _2025teamgamelogs[[#This Row],[TOV]] - _2025teamgamelogs[[#This Row],[OREB]]</f>
        <v>94</v>
      </c>
      <c r="BJ498" s="3">
        <f>_2025teamgamelogs[[#This Row],[TOV]]/_2025teamgamelogs[[#This Row],[POSSESIONS]]</f>
        <v>0.14893617021276595</v>
      </c>
      <c r="BK498" s="4">
        <f>_2025teamgamelogs[[#This Row],[PTS]]/_2025teamgamelogs[[#This Row],[POSSESIONS]]</f>
        <v>1.1489361702127661</v>
      </c>
      <c r="BL498" s="4">
        <f xml:space="preserve"> 100 * _2025teamgamelogs[[#This Row],[POINTS_PER_POSSESSION]]</f>
        <v>114.89361702127661</v>
      </c>
      <c r="BM498" s="4">
        <f xml:space="preserve"> _2025teamgamelogs[[#This Row],[POSSESIONS]] / (_2025teamgamelogs[[#This Row],[MIN]]/48)</f>
        <v>94</v>
      </c>
      <c r="BN498" s="3">
        <f>_2025teamgamelogs[[#This Row],[PTS]] / (2 * (_2025teamgamelogs[[#This Row],[FGA]] + 0.44 * _2025teamgamelogs[[#This Row],[FTA]]))</f>
        <v>0.62790697674418605</v>
      </c>
      <c r="BO498" s="4">
        <f>VLOOKUP(_2025teamgamelogs[[#This Row],[MONTH]], LEAGUE_AVERAGES!$A$2:$B$8, 2, FALSE)</f>
        <v>110.69176807777912</v>
      </c>
      <c r="BP498" s="5">
        <f>VLOOKUP(_2025teamgamelogs[[#This Row],[TEAM_NAME]], LEAGUE_AVERAGES!$A$14:$C$43, 2, FALSE)</f>
        <v>0.337609756097561</v>
      </c>
      <c r="BQ498" s="5">
        <f>VLOOKUP(_2025teamgamelogs[[#This Row],[TEAM_NAME]], LEAGUE_AVERAGES!$A$14:$C$43, 3, FALSE)</f>
        <v>0.34709756097560968</v>
      </c>
      <c r="BR498" s="5">
        <f>VLOOKUP(_2025teamgamelogs[[#This Row],[TEAM_NAME]], LEAGUE_AVERAGES!$F$14:$H$43, 2, FALSE)</f>
        <v>0.43748780487804872</v>
      </c>
      <c r="BS498" s="5">
        <f>VLOOKUP(_2025teamgamelogs[[#This Row],[TEAM_NAME]], LEAGUE_AVERAGES!$F$14:$H$43, 3, FALSE)</f>
        <v>0.43895121951219529</v>
      </c>
      <c r="BT498" s="5">
        <f>VLOOKUP(_2025teamgamelogs[[#This Row],[TEAM_NAME]], LEAGUE_AVERAGES!$K$14:$M$43, 2, FALSE)</f>
        <v>0.54767404365624284</v>
      </c>
      <c r="BU498" s="5">
        <f>VLOOKUP(_2025teamgamelogs[[#This Row],[TEAM_NAME]], LEAGUE_AVERAGES!$K$14:$M$43, 3, FALSE)</f>
        <v>0.5592142433904097</v>
      </c>
    </row>
    <row r="499" spans="1:73" x14ac:dyDescent="0.2">
      <c r="A499" t="s">
        <v>59</v>
      </c>
      <c r="B499">
        <v>1610612739</v>
      </c>
      <c r="C499" t="s">
        <v>119</v>
      </c>
      <c r="D499" t="s">
        <v>120</v>
      </c>
      <c r="E499">
        <v>22400275</v>
      </c>
      <c r="F499" s="1">
        <v>45620</v>
      </c>
      <c r="G499" t="s">
        <v>581</v>
      </c>
      <c r="H499" t="s">
        <v>63</v>
      </c>
      <c r="I499">
        <v>48</v>
      </c>
      <c r="J499">
        <v>48</v>
      </c>
      <c r="K499">
        <v>97</v>
      </c>
      <c r="L499">
        <v>0.495</v>
      </c>
      <c r="M499">
        <v>16</v>
      </c>
      <c r="N499">
        <v>41</v>
      </c>
      <c r="O499">
        <v>0.39</v>
      </c>
      <c r="P499">
        <v>10</v>
      </c>
      <c r="Q499">
        <v>14</v>
      </c>
      <c r="R499">
        <v>0.71399999999999997</v>
      </c>
      <c r="S499">
        <v>14</v>
      </c>
      <c r="T499">
        <v>35</v>
      </c>
      <c r="U499">
        <v>49</v>
      </c>
      <c r="V499">
        <v>27</v>
      </c>
      <c r="W499">
        <v>14</v>
      </c>
      <c r="X499">
        <v>11</v>
      </c>
      <c r="Y499">
        <v>4</v>
      </c>
      <c r="Z499">
        <v>5</v>
      </c>
      <c r="AA499">
        <v>21</v>
      </c>
      <c r="AB499">
        <v>18</v>
      </c>
      <c r="AC499">
        <v>122</v>
      </c>
      <c r="AD499">
        <v>14</v>
      </c>
      <c r="AE499">
        <v>1</v>
      </c>
      <c r="AF499">
        <v>1</v>
      </c>
      <c r="AG499">
        <v>1</v>
      </c>
      <c r="AH499">
        <v>1</v>
      </c>
      <c r="AI499">
        <v>121</v>
      </c>
      <c r="AJ499">
        <v>242</v>
      </c>
      <c r="AK499">
        <v>324</v>
      </c>
      <c r="AL499">
        <v>746</v>
      </c>
      <c r="AM499">
        <v>567</v>
      </c>
      <c r="AN499">
        <v>681</v>
      </c>
      <c r="AO499">
        <v>848</v>
      </c>
      <c r="AP499">
        <v>2148</v>
      </c>
      <c r="AQ499">
        <v>2113</v>
      </c>
      <c r="AR499">
        <v>1839</v>
      </c>
      <c r="AS499">
        <v>466</v>
      </c>
      <c r="AT499">
        <v>769</v>
      </c>
      <c r="AU499">
        <v>505</v>
      </c>
      <c r="AV499">
        <v>1013</v>
      </c>
      <c r="AW499">
        <v>1092</v>
      </c>
      <c r="AX499">
        <v>346</v>
      </c>
      <c r="AY499">
        <v>1274</v>
      </c>
      <c r="AZ499">
        <v>1188</v>
      </c>
      <c r="BA499">
        <v>1694</v>
      </c>
      <c r="BB499">
        <v>1204</v>
      </c>
      <c r="BC499">
        <v>609</v>
      </c>
      <c r="BD499">
        <v>421</v>
      </c>
      <c r="BE499">
        <v>1</v>
      </c>
      <c r="BF499" t="s">
        <v>64</v>
      </c>
      <c r="BG499" t="s">
        <v>65</v>
      </c>
      <c r="BH499" t="s">
        <v>260</v>
      </c>
      <c r="BI499" s="4">
        <f xml:space="preserve"> _2025teamgamelogs[[#This Row],[FGA]] + (0.44 * _2025teamgamelogs[[#This Row],[FTA]]) + _2025teamgamelogs[[#This Row],[TOV]] - _2025teamgamelogs[[#This Row],[OREB]]</f>
        <v>103.16</v>
      </c>
      <c r="BJ499" s="3">
        <f>_2025teamgamelogs[[#This Row],[TOV]]/_2025teamgamelogs[[#This Row],[POSSESIONS]]</f>
        <v>0.13571151609150833</v>
      </c>
      <c r="BK499" s="4">
        <f>_2025teamgamelogs[[#This Row],[PTS]]/_2025teamgamelogs[[#This Row],[POSSESIONS]]</f>
        <v>1.1826289259402869</v>
      </c>
      <c r="BL499" s="4">
        <f xml:space="preserve"> 100 * _2025teamgamelogs[[#This Row],[POINTS_PER_POSSESSION]]</f>
        <v>118.26289259402868</v>
      </c>
      <c r="BM499" s="4">
        <f xml:space="preserve"> _2025teamgamelogs[[#This Row],[POSSESIONS]] / (_2025teamgamelogs[[#This Row],[MIN]]/48)</f>
        <v>103.16</v>
      </c>
      <c r="BN499" s="3">
        <f>_2025teamgamelogs[[#This Row],[PTS]] / (2 * (_2025teamgamelogs[[#This Row],[FGA]] + 0.44 * _2025teamgamelogs[[#This Row],[FTA]]))</f>
        <v>0.59131446297014345</v>
      </c>
      <c r="BO499" s="4">
        <f>VLOOKUP(_2025teamgamelogs[[#This Row],[MONTH]], LEAGUE_AVERAGES!$A$2:$B$8, 2, FALSE)</f>
        <v>110.69176807777912</v>
      </c>
      <c r="BP499" s="5">
        <f>VLOOKUP(_2025teamgamelogs[[#This Row],[TEAM_NAME]], LEAGUE_AVERAGES!$A$14:$C$43, 2, FALSE)</f>
        <v>0.38409756097560971</v>
      </c>
      <c r="BQ499" s="5">
        <f>VLOOKUP(_2025teamgamelogs[[#This Row],[TEAM_NAME]], LEAGUE_AVERAGES!$A$14:$C$43, 3, FALSE)</f>
        <v>0.38512195121951209</v>
      </c>
      <c r="BR499" s="5">
        <f>VLOOKUP(_2025teamgamelogs[[#This Row],[TEAM_NAME]], LEAGUE_AVERAGES!$F$14:$H$43, 2, FALSE)</f>
        <v>0.49482926829268303</v>
      </c>
      <c r="BS499" s="5">
        <f>VLOOKUP(_2025teamgamelogs[[#This Row],[TEAM_NAME]], LEAGUE_AVERAGES!$F$14:$H$43, 3, FALSE)</f>
        <v>0.4880731707317072</v>
      </c>
      <c r="BT499" s="5">
        <f>VLOOKUP(_2025teamgamelogs[[#This Row],[TEAM_NAME]], LEAGUE_AVERAGES!$K$14:$M$43, 2, FALSE)</f>
        <v>0.61027349880699666</v>
      </c>
      <c r="BU499" s="5">
        <f>VLOOKUP(_2025teamgamelogs[[#This Row],[TEAM_NAME]], LEAGUE_AVERAGES!$K$14:$M$43, 3, FALSE)</f>
        <v>0.60680781397749251</v>
      </c>
    </row>
    <row r="500" spans="1:73" x14ac:dyDescent="0.2">
      <c r="A500" t="s">
        <v>59</v>
      </c>
      <c r="B500">
        <v>1610612742</v>
      </c>
      <c r="C500" t="s">
        <v>154</v>
      </c>
      <c r="D500" t="s">
        <v>155</v>
      </c>
      <c r="E500">
        <v>22400273</v>
      </c>
      <c r="F500" s="1">
        <v>45620</v>
      </c>
      <c r="G500" t="s">
        <v>582</v>
      </c>
      <c r="H500" t="s">
        <v>70</v>
      </c>
      <c r="I500">
        <v>53</v>
      </c>
      <c r="J500">
        <v>44</v>
      </c>
      <c r="K500">
        <v>105</v>
      </c>
      <c r="L500">
        <v>0.41899999999999998</v>
      </c>
      <c r="M500">
        <v>10</v>
      </c>
      <c r="N500">
        <v>40</v>
      </c>
      <c r="O500">
        <v>0.25</v>
      </c>
      <c r="P500">
        <v>20</v>
      </c>
      <c r="Q500">
        <v>25</v>
      </c>
      <c r="R500">
        <v>0.8</v>
      </c>
      <c r="S500">
        <v>15</v>
      </c>
      <c r="T500">
        <v>44</v>
      </c>
      <c r="U500">
        <v>59</v>
      </c>
      <c r="V500">
        <v>29</v>
      </c>
      <c r="W500">
        <v>14</v>
      </c>
      <c r="X500">
        <v>6</v>
      </c>
      <c r="Y500">
        <v>9</v>
      </c>
      <c r="Z500">
        <v>6</v>
      </c>
      <c r="AA500">
        <v>24</v>
      </c>
      <c r="AB500">
        <v>22</v>
      </c>
      <c r="AC500">
        <v>118</v>
      </c>
      <c r="AD500">
        <v>-5</v>
      </c>
      <c r="AE500">
        <v>1</v>
      </c>
      <c r="AF500">
        <v>1231</v>
      </c>
      <c r="AG500">
        <v>1231</v>
      </c>
      <c r="AH500">
        <v>1231</v>
      </c>
      <c r="AI500">
        <v>9</v>
      </c>
      <c r="AJ500">
        <v>703</v>
      </c>
      <c r="AK500">
        <v>44</v>
      </c>
      <c r="AL500">
        <v>1992</v>
      </c>
      <c r="AM500">
        <v>1891</v>
      </c>
      <c r="AN500">
        <v>795</v>
      </c>
      <c r="AO500">
        <v>2236</v>
      </c>
      <c r="AP500">
        <v>623</v>
      </c>
      <c r="AQ500">
        <v>666</v>
      </c>
      <c r="AR500">
        <v>1029</v>
      </c>
      <c r="AS500">
        <v>332</v>
      </c>
      <c r="AT500">
        <v>50</v>
      </c>
      <c r="AU500">
        <v>46</v>
      </c>
      <c r="AV500">
        <v>687</v>
      </c>
      <c r="AW500">
        <v>1092</v>
      </c>
      <c r="AX500">
        <v>1702</v>
      </c>
      <c r="AY500">
        <v>109</v>
      </c>
      <c r="AZ500">
        <v>1573</v>
      </c>
      <c r="BA500">
        <v>2162</v>
      </c>
      <c r="BB500">
        <v>416</v>
      </c>
      <c r="BC500">
        <v>891</v>
      </c>
      <c r="BD500">
        <v>1476</v>
      </c>
      <c r="BE500">
        <v>1</v>
      </c>
      <c r="BF500" t="s">
        <v>71</v>
      </c>
      <c r="BG500" t="s">
        <v>65</v>
      </c>
      <c r="BH500" t="s">
        <v>260</v>
      </c>
      <c r="BI500" s="4">
        <f xml:space="preserve"> _2025teamgamelogs[[#This Row],[FGA]] + (0.44 * _2025teamgamelogs[[#This Row],[FTA]]) + _2025teamgamelogs[[#This Row],[TOV]] - _2025teamgamelogs[[#This Row],[OREB]]</f>
        <v>115</v>
      </c>
      <c r="BJ500" s="3">
        <f>_2025teamgamelogs[[#This Row],[TOV]]/_2025teamgamelogs[[#This Row],[POSSESIONS]]</f>
        <v>0.12173913043478261</v>
      </c>
      <c r="BK500" s="4">
        <f>_2025teamgamelogs[[#This Row],[PTS]]/_2025teamgamelogs[[#This Row],[POSSESIONS]]</f>
        <v>1.0260869565217392</v>
      </c>
      <c r="BL500" s="4">
        <f xml:space="preserve"> 100 * _2025teamgamelogs[[#This Row],[POINTS_PER_POSSESSION]]</f>
        <v>102.60869565217392</v>
      </c>
      <c r="BM500" s="4">
        <f xml:space="preserve"> _2025teamgamelogs[[#This Row],[POSSESIONS]] / (_2025teamgamelogs[[#This Row],[MIN]]/48)</f>
        <v>104.15094339622641</v>
      </c>
      <c r="BN500" s="3">
        <f>_2025teamgamelogs[[#This Row],[PTS]] / (2 * (_2025teamgamelogs[[#This Row],[FGA]] + 0.44 * _2025teamgamelogs[[#This Row],[FTA]]))</f>
        <v>0.50862068965517238</v>
      </c>
      <c r="BO500" s="4">
        <f>VLOOKUP(_2025teamgamelogs[[#This Row],[MONTH]], LEAGUE_AVERAGES!$A$2:$B$8, 2, FALSE)</f>
        <v>110.69176807777912</v>
      </c>
      <c r="BP500" s="5">
        <f>VLOOKUP(_2025teamgamelogs[[#This Row],[TEAM_NAME]], LEAGUE_AVERAGES!$A$14:$C$43, 2, FALSE)</f>
        <v>0.362375</v>
      </c>
      <c r="BQ500" s="5">
        <f>VLOOKUP(_2025teamgamelogs[[#This Row],[TEAM_NAME]], LEAGUE_AVERAGES!$A$14:$C$43, 3, FALSE)</f>
        <v>0.36252380952380958</v>
      </c>
      <c r="BR500" s="5">
        <f>VLOOKUP(_2025teamgamelogs[[#This Row],[TEAM_NAME]], LEAGUE_AVERAGES!$F$14:$H$43, 2, FALSE)</f>
        <v>0.47777500000000001</v>
      </c>
      <c r="BS500" s="5">
        <f>VLOOKUP(_2025teamgamelogs[[#This Row],[TEAM_NAME]], LEAGUE_AVERAGES!$F$14:$H$43, 3, FALSE)</f>
        <v>0.48176190476190472</v>
      </c>
      <c r="BT500" s="5">
        <f>VLOOKUP(_2025teamgamelogs[[#This Row],[TEAM_NAME]], LEAGUE_AVERAGES!$K$14:$M$43, 2, FALSE)</f>
        <v>0.58283558931438928</v>
      </c>
      <c r="BU500" s="5">
        <f>VLOOKUP(_2025teamgamelogs[[#This Row],[TEAM_NAME]], LEAGUE_AVERAGES!$K$14:$M$43, 3, FALSE)</f>
        <v>0.5856179003364903</v>
      </c>
    </row>
    <row r="501" spans="1:73" x14ac:dyDescent="0.2">
      <c r="A501" t="s">
        <v>59</v>
      </c>
      <c r="B501">
        <v>1610612755</v>
      </c>
      <c r="C501" t="s">
        <v>134</v>
      </c>
      <c r="D501" t="s">
        <v>135</v>
      </c>
      <c r="E501">
        <v>22400274</v>
      </c>
      <c r="F501" s="1">
        <v>45620</v>
      </c>
      <c r="G501" t="s">
        <v>583</v>
      </c>
      <c r="H501" t="s">
        <v>70</v>
      </c>
      <c r="I501">
        <v>48</v>
      </c>
      <c r="J501">
        <v>34</v>
      </c>
      <c r="K501">
        <v>86</v>
      </c>
      <c r="L501">
        <v>0.39500000000000002</v>
      </c>
      <c r="M501">
        <v>9</v>
      </c>
      <c r="N501">
        <v>39</v>
      </c>
      <c r="O501">
        <v>0.23100000000000001</v>
      </c>
      <c r="P501">
        <v>22</v>
      </c>
      <c r="Q501">
        <v>26</v>
      </c>
      <c r="R501">
        <v>0.84599999999999997</v>
      </c>
      <c r="S501">
        <v>13</v>
      </c>
      <c r="T501">
        <v>20</v>
      </c>
      <c r="U501">
        <v>33</v>
      </c>
      <c r="V501">
        <v>22</v>
      </c>
      <c r="W501">
        <v>14</v>
      </c>
      <c r="X501">
        <v>8</v>
      </c>
      <c r="Y501">
        <v>5</v>
      </c>
      <c r="Z501">
        <v>5</v>
      </c>
      <c r="AA501">
        <v>17</v>
      </c>
      <c r="AB501">
        <v>22</v>
      </c>
      <c r="AC501">
        <v>99</v>
      </c>
      <c r="AD501">
        <v>-26</v>
      </c>
      <c r="AE501">
        <v>1</v>
      </c>
      <c r="AF501">
        <v>1231</v>
      </c>
      <c r="AG501">
        <v>1231</v>
      </c>
      <c r="AH501">
        <v>1231</v>
      </c>
      <c r="AI501">
        <v>121</v>
      </c>
      <c r="AJ501">
        <v>2258</v>
      </c>
      <c r="AK501">
        <v>1580</v>
      </c>
      <c r="AL501">
        <v>2250</v>
      </c>
      <c r="AM501">
        <v>2097</v>
      </c>
      <c r="AN501">
        <v>933</v>
      </c>
      <c r="AO501">
        <v>2338</v>
      </c>
      <c r="AP501">
        <v>406</v>
      </c>
      <c r="AQ501">
        <v>570</v>
      </c>
      <c r="AR501">
        <v>605</v>
      </c>
      <c r="AS501">
        <v>652</v>
      </c>
      <c r="AT501">
        <v>2439</v>
      </c>
      <c r="AU501">
        <v>2337</v>
      </c>
      <c r="AV501">
        <v>1909</v>
      </c>
      <c r="AW501">
        <v>1092</v>
      </c>
      <c r="AX501">
        <v>1073</v>
      </c>
      <c r="AY501">
        <v>889</v>
      </c>
      <c r="AZ501">
        <v>1188</v>
      </c>
      <c r="BA501">
        <v>792</v>
      </c>
      <c r="BB501">
        <v>416</v>
      </c>
      <c r="BC501">
        <v>2137</v>
      </c>
      <c r="BD501">
        <v>2327</v>
      </c>
      <c r="BE501">
        <v>1</v>
      </c>
      <c r="BF501" t="s">
        <v>64</v>
      </c>
      <c r="BG501" t="s">
        <v>65</v>
      </c>
      <c r="BH501" t="s">
        <v>260</v>
      </c>
      <c r="BI501" s="4">
        <f xml:space="preserve"> _2025teamgamelogs[[#This Row],[FGA]] + (0.44 * _2025teamgamelogs[[#This Row],[FTA]]) + _2025teamgamelogs[[#This Row],[TOV]] - _2025teamgamelogs[[#This Row],[OREB]]</f>
        <v>98.44</v>
      </c>
      <c r="BJ501" s="3">
        <f>_2025teamgamelogs[[#This Row],[TOV]]/_2025teamgamelogs[[#This Row],[POSSESIONS]]</f>
        <v>0.14221861032100772</v>
      </c>
      <c r="BK501" s="4">
        <f>_2025teamgamelogs[[#This Row],[PTS]]/_2025teamgamelogs[[#This Row],[POSSESIONS]]</f>
        <v>1.0056887444128404</v>
      </c>
      <c r="BL501" s="4">
        <f xml:space="preserve"> 100 * _2025teamgamelogs[[#This Row],[POINTS_PER_POSSESSION]]</f>
        <v>100.56887444128404</v>
      </c>
      <c r="BM501" s="4">
        <f xml:space="preserve"> _2025teamgamelogs[[#This Row],[POSSESIONS]] / (_2025teamgamelogs[[#This Row],[MIN]]/48)</f>
        <v>98.44</v>
      </c>
      <c r="BN501" s="3">
        <f>_2025teamgamelogs[[#This Row],[PTS]] / (2 * (_2025teamgamelogs[[#This Row],[FGA]] + 0.44 * _2025teamgamelogs[[#This Row],[FTA]]))</f>
        <v>0.50800492610837444</v>
      </c>
      <c r="BO501" s="4">
        <f>VLOOKUP(_2025teamgamelogs[[#This Row],[MONTH]], LEAGUE_AVERAGES!$A$2:$B$8, 2, FALSE)</f>
        <v>110.69176807777912</v>
      </c>
      <c r="BP501" s="5">
        <f>VLOOKUP(_2025teamgamelogs[[#This Row],[TEAM_NAME]], LEAGUE_AVERAGES!$A$14:$C$43, 2, FALSE)</f>
        <v>0.34129268292682929</v>
      </c>
      <c r="BQ501" s="5">
        <f>VLOOKUP(_2025teamgamelogs[[#This Row],[TEAM_NAME]], LEAGUE_AVERAGES!$A$14:$C$43, 3, FALSE)</f>
        <v>0.34026829268292691</v>
      </c>
      <c r="BR501" s="5">
        <f>VLOOKUP(_2025teamgamelogs[[#This Row],[TEAM_NAME]], LEAGUE_AVERAGES!$F$14:$H$43, 2, FALSE)</f>
        <v>0.45178048780487812</v>
      </c>
      <c r="BS501" s="5">
        <f>VLOOKUP(_2025teamgamelogs[[#This Row],[TEAM_NAME]], LEAGUE_AVERAGES!$F$14:$H$43, 3, FALSE)</f>
        <v>0.45797560975609758</v>
      </c>
      <c r="BT501" s="5">
        <f>VLOOKUP(_2025teamgamelogs[[#This Row],[TEAM_NAME]], LEAGUE_AVERAGES!$K$14:$M$43, 2, FALSE)</f>
        <v>0.55774018976963147</v>
      </c>
      <c r="BU501" s="5">
        <f>VLOOKUP(_2025teamgamelogs[[#This Row],[TEAM_NAME]], LEAGUE_AVERAGES!$K$14:$M$43, 3, FALSE)</f>
        <v>0.57066794818423772</v>
      </c>
    </row>
    <row r="502" spans="1:73" x14ac:dyDescent="0.2">
      <c r="A502" t="s">
        <v>59</v>
      </c>
      <c r="B502">
        <v>1610612757</v>
      </c>
      <c r="C502" t="s">
        <v>116</v>
      </c>
      <c r="D502" t="s">
        <v>117</v>
      </c>
      <c r="E502">
        <v>22400282</v>
      </c>
      <c r="F502" s="1">
        <v>45621</v>
      </c>
      <c r="G502" t="s">
        <v>584</v>
      </c>
      <c r="H502" t="s">
        <v>70</v>
      </c>
      <c r="I502">
        <v>48</v>
      </c>
      <c r="J502">
        <v>34</v>
      </c>
      <c r="K502">
        <v>102</v>
      </c>
      <c r="L502">
        <v>0.33300000000000002</v>
      </c>
      <c r="M502">
        <v>8</v>
      </c>
      <c r="N502">
        <v>46</v>
      </c>
      <c r="O502">
        <v>0.17399999999999999</v>
      </c>
      <c r="P502">
        <v>22</v>
      </c>
      <c r="Q502">
        <v>28</v>
      </c>
      <c r="R502">
        <v>0.78600000000000003</v>
      </c>
      <c r="S502">
        <v>19</v>
      </c>
      <c r="T502">
        <v>25</v>
      </c>
      <c r="U502">
        <v>44</v>
      </c>
      <c r="V502">
        <v>22</v>
      </c>
      <c r="W502">
        <v>11</v>
      </c>
      <c r="X502">
        <v>10</v>
      </c>
      <c r="Y502">
        <v>7</v>
      </c>
      <c r="Z502">
        <v>13</v>
      </c>
      <c r="AA502">
        <v>21</v>
      </c>
      <c r="AB502">
        <v>20</v>
      </c>
      <c r="AC502">
        <v>98</v>
      </c>
      <c r="AD502">
        <v>-25</v>
      </c>
      <c r="AE502">
        <v>1</v>
      </c>
      <c r="AF502">
        <v>1231</v>
      </c>
      <c r="AG502">
        <v>1231</v>
      </c>
      <c r="AH502">
        <v>1231</v>
      </c>
      <c r="AI502">
        <v>121</v>
      </c>
      <c r="AJ502">
        <v>2258</v>
      </c>
      <c r="AK502">
        <v>96</v>
      </c>
      <c r="AL502">
        <v>2443</v>
      </c>
      <c r="AM502">
        <v>2251</v>
      </c>
      <c r="AN502">
        <v>249</v>
      </c>
      <c r="AO502">
        <v>2438</v>
      </c>
      <c r="AP502">
        <v>406</v>
      </c>
      <c r="AQ502">
        <v>377</v>
      </c>
      <c r="AR502">
        <v>1221</v>
      </c>
      <c r="AS502">
        <v>61</v>
      </c>
      <c r="AT502">
        <v>2271</v>
      </c>
      <c r="AU502">
        <v>1127</v>
      </c>
      <c r="AV502">
        <v>1909</v>
      </c>
      <c r="AW502">
        <v>429</v>
      </c>
      <c r="AX502">
        <v>539</v>
      </c>
      <c r="AY502">
        <v>346</v>
      </c>
      <c r="AZ502">
        <v>2444</v>
      </c>
      <c r="BA502">
        <v>1694</v>
      </c>
      <c r="BB502">
        <v>767</v>
      </c>
      <c r="BC502">
        <v>2178</v>
      </c>
      <c r="BD502">
        <v>2312</v>
      </c>
      <c r="BE502">
        <v>1</v>
      </c>
      <c r="BF502" t="s">
        <v>71</v>
      </c>
      <c r="BG502" t="s">
        <v>65</v>
      </c>
      <c r="BH502" t="s">
        <v>260</v>
      </c>
      <c r="BI502" s="4">
        <f xml:space="preserve"> _2025teamgamelogs[[#This Row],[FGA]] + (0.44 * _2025teamgamelogs[[#This Row],[FTA]]) + _2025teamgamelogs[[#This Row],[TOV]] - _2025teamgamelogs[[#This Row],[OREB]]</f>
        <v>106.32</v>
      </c>
      <c r="BJ502" s="3">
        <f>_2025teamgamelogs[[#This Row],[TOV]]/_2025teamgamelogs[[#This Row],[POSSESIONS]]</f>
        <v>0.10346124905944319</v>
      </c>
      <c r="BK502" s="4">
        <f>_2025teamgamelogs[[#This Row],[PTS]]/_2025teamgamelogs[[#This Row],[POSSESIONS]]</f>
        <v>0.92174567343867575</v>
      </c>
      <c r="BL502" s="4">
        <f xml:space="preserve"> 100 * _2025teamgamelogs[[#This Row],[POINTS_PER_POSSESSION]]</f>
        <v>92.174567343867579</v>
      </c>
      <c r="BM502" s="4">
        <f xml:space="preserve"> _2025teamgamelogs[[#This Row],[POSSESIONS]] / (_2025teamgamelogs[[#This Row],[MIN]]/48)</f>
        <v>106.32</v>
      </c>
      <c r="BN502" s="3">
        <f>_2025teamgamelogs[[#This Row],[PTS]] / (2 * (_2025teamgamelogs[[#This Row],[FGA]] + 0.44 * _2025teamgamelogs[[#This Row],[FTA]]))</f>
        <v>0.42862141357592726</v>
      </c>
      <c r="BO502" s="4">
        <f>VLOOKUP(_2025teamgamelogs[[#This Row],[MONTH]], LEAGUE_AVERAGES!$A$2:$B$8, 2, FALSE)</f>
        <v>110.69176807777912</v>
      </c>
      <c r="BP502" s="5">
        <f>VLOOKUP(_2025teamgamelogs[[#This Row],[TEAM_NAME]], LEAGUE_AVERAGES!$A$14:$C$43, 2, FALSE)</f>
        <v>0.3617317073170731</v>
      </c>
      <c r="BQ502" s="5">
        <f>VLOOKUP(_2025teamgamelogs[[#This Row],[TEAM_NAME]], LEAGUE_AVERAGES!$A$14:$C$43, 3, FALSE)</f>
        <v>0.32368292682926825</v>
      </c>
      <c r="BR502" s="5">
        <f>VLOOKUP(_2025teamgamelogs[[#This Row],[TEAM_NAME]], LEAGUE_AVERAGES!$F$14:$H$43, 2, FALSE)</f>
        <v>0.4560243902439024</v>
      </c>
      <c r="BS502" s="5">
        <f>VLOOKUP(_2025teamgamelogs[[#This Row],[TEAM_NAME]], LEAGUE_AVERAGES!$F$14:$H$43, 3, FALSE)</f>
        <v>0.4473414634146341</v>
      </c>
      <c r="BT502" s="5">
        <f>VLOOKUP(_2025teamgamelogs[[#This Row],[TEAM_NAME]], LEAGUE_AVERAGES!$K$14:$M$43, 2, FALSE)</f>
        <v>0.56794360073860606</v>
      </c>
      <c r="BU502" s="5">
        <f>VLOOKUP(_2025teamgamelogs[[#This Row],[TEAM_NAME]], LEAGUE_AVERAGES!$K$14:$M$43, 3, FALSE)</f>
        <v>0.54561285519601899</v>
      </c>
    </row>
    <row r="503" spans="1:73" x14ac:dyDescent="0.2">
      <c r="A503" t="s">
        <v>59</v>
      </c>
      <c r="B503">
        <v>1610612744</v>
      </c>
      <c r="C503" t="s">
        <v>98</v>
      </c>
      <c r="D503" t="s">
        <v>99</v>
      </c>
      <c r="E503">
        <v>22400284</v>
      </c>
      <c r="F503" s="1">
        <v>45621</v>
      </c>
      <c r="G503" t="s">
        <v>585</v>
      </c>
      <c r="H503" t="s">
        <v>70</v>
      </c>
      <c r="I503">
        <v>48</v>
      </c>
      <c r="J503">
        <v>45</v>
      </c>
      <c r="K503">
        <v>93</v>
      </c>
      <c r="L503">
        <v>0.48399999999999999</v>
      </c>
      <c r="M503">
        <v>19</v>
      </c>
      <c r="N503">
        <v>46</v>
      </c>
      <c r="O503">
        <v>0.41299999999999998</v>
      </c>
      <c r="P503">
        <v>11</v>
      </c>
      <c r="Q503">
        <v>17</v>
      </c>
      <c r="R503">
        <v>0.64700000000000002</v>
      </c>
      <c r="S503">
        <v>11</v>
      </c>
      <c r="T503">
        <v>32</v>
      </c>
      <c r="U503">
        <v>43</v>
      </c>
      <c r="V503">
        <v>32</v>
      </c>
      <c r="W503">
        <v>13</v>
      </c>
      <c r="X503">
        <v>8</v>
      </c>
      <c r="Y503">
        <v>5</v>
      </c>
      <c r="Z503">
        <v>3</v>
      </c>
      <c r="AA503">
        <v>21</v>
      </c>
      <c r="AB503">
        <v>18</v>
      </c>
      <c r="AC503">
        <v>120</v>
      </c>
      <c r="AD503">
        <v>-8</v>
      </c>
      <c r="AE503">
        <v>1</v>
      </c>
      <c r="AF503">
        <v>1231</v>
      </c>
      <c r="AG503">
        <v>1231</v>
      </c>
      <c r="AH503">
        <v>1231</v>
      </c>
      <c r="AI503">
        <v>121</v>
      </c>
      <c r="AJ503">
        <v>564</v>
      </c>
      <c r="AK503">
        <v>664</v>
      </c>
      <c r="AL503">
        <v>926</v>
      </c>
      <c r="AM503">
        <v>182</v>
      </c>
      <c r="AN503">
        <v>249</v>
      </c>
      <c r="AO503">
        <v>613</v>
      </c>
      <c r="AP503">
        <v>2028</v>
      </c>
      <c r="AQ503">
        <v>1778</v>
      </c>
      <c r="AR503">
        <v>2210</v>
      </c>
      <c r="AS503">
        <v>1051</v>
      </c>
      <c r="AT503">
        <v>1307</v>
      </c>
      <c r="AU503">
        <v>1282</v>
      </c>
      <c r="AV503">
        <v>322</v>
      </c>
      <c r="AW503">
        <v>850</v>
      </c>
      <c r="AX503">
        <v>1073</v>
      </c>
      <c r="AY503">
        <v>889</v>
      </c>
      <c r="AZ503">
        <v>384</v>
      </c>
      <c r="BA503">
        <v>1694</v>
      </c>
      <c r="BB503">
        <v>1204</v>
      </c>
      <c r="BC503">
        <v>735</v>
      </c>
      <c r="BD503">
        <v>1667</v>
      </c>
      <c r="BE503">
        <v>1</v>
      </c>
      <c r="BF503" t="s">
        <v>64</v>
      </c>
      <c r="BG503" t="s">
        <v>65</v>
      </c>
      <c r="BH503" t="s">
        <v>260</v>
      </c>
      <c r="BI503" s="4">
        <f xml:space="preserve"> _2025teamgamelogs[[#This Row],[FGA]] + (0.44 * _2025teamgamelogs[[#This Row],[FTA]]) + _2025teamgamelogs[[#This Row],[TOV]] - _2025teamgamelogs[[#This Row],[OREB]]</f>
        <v>102.48</v>
      </c>
      <c r="BJ503" s="3">
        <f>_2025teamgamelogs[[#This Row],[TOV]]/_2025teamgamelogs[[#This Row],[POSSESIONS]]</f>
        <v>0.12685402029664325</v>
      </c>
      <c r="BK503" s="4">
        <f>_2025teamgamelogs[[#This Row],[PTS]]/_2025teamgamelogs[[#This Row],[POSSESIONS]]</f>
        <v>1.1709601873536299</v>
      </c>
      <c r="BL503" s="4">
        <f xml:space="preserve"> 100 * _2025teamgamelogs[[#This Row],[POINTS_PER_POSSESSION]]</f>
        <v>117.09601873536299</v>
      </c>
      <c r="BM503" s="4">
        <f xml:space="preserve"> _2025teamgamelogs[[#This Row],[POSSESIONS]] / (_2025teamgamelogs[[#This Row],[MIN]]/48)</f>
        <v>102.48</v>
      </c>
      <c r="BN503" s="3">
        <f>_2025teamgamelogs[[#This Row],[PTS]] / (2 * (_2025teamgamelogs[[#This Row],[FGA]] + 0.44 * _2025teamgamelogs[[#This Row],[FTA]]))</f>
        <v>0.59713375796178336</v>
      </c>
      <c r="BO503" s="4">
        <f>VLOOKUP(_2025teamgamelogs[[#This Row],[MONTH]], LEAGUE_AVERAGES!$A$2:$B$8, 2, FALSE)</f>
        <v>110.69176807777912</v>
      </c>
      <c r="BP503" s="5">
        <f>VLOOKUP(_2025teamgamelogs[[#This Row],[TEAM_NAME]], LEAGUE_AVERAGES!$A$14:$C$43, 2, FALSE)</f>
        <v>0.36843902439024395</v>
      </c>
      <c r="BQ503" s="5">
        <f>VLOOKUP(_2025teamgamelogs[[#This Row],[TEAM_NAME]], LEAGUE_AVERAGES!$A$14:$C$43, 3, FALSE)</f>
        <v>0.35765853658536584</v>
      </c>
      <c r="BR503" s="5">
        <f>VLOOKUP(_2025teamgamelogs[[#This Row],[TEAM_NAME]], LEAGUE_AVERAGES!$F$14:$H$43, 2, FALSE)</f>
        <v>0.45136585365853665</v>
      </c>
      <c r="BS503" s="5">
        <f>VLOOKUP(_2025teamgamelogs[[#This Row],[TEAM_NAME]], LEAGUE_AVERAGES!$F$14:$H$43, 3, FALSE)</f>
        <v>0.45180487804878061</v>
      </c>
      <c r="BT503" s="5">
        <f>VLOOKUP(_2025teamgamelogs[[#This Row],[TEAM_NAME]], LEAGUE_AVERAGES!$K$14:$M$43, 2, FALSE)</f>
        <v>0.56832140437053513</v>
      </c>
      <c r="BU503" s="5">
        <f>VLOOKUP(_2025teamgamelogs[[#This Row],[TEAM_NAME]], LEAGUE_AVERAGES!$K$14:$M$43, 3, FALSE)</f>
        <v>0.56980808391386595</v>
      </c>
    </row>
    <row r="504" spans="1:73" x14ac:dyDescent="0.2">
      <c r="A504" t="s">
        <v>59</v>
      </c>
      <c r="B504">
        <v>1610612742</v>
      </c>
      <c r="C504" t="s">
        <v>154</v>
      </c>
      <c r="D504" t="s">
        <v>155</v>
      </c>
      <c r="E504">
        <v>22400280</v>
      </c>
      <c r="F504" s="1">
        <v>45621</v>
      </c>
      <c r="G504" t="s">
        <v>586</v>
      </c>
      <c r="H504" t="s">
        <v>63</v>
      </c>
      <c r="I504">
        <v>48</v>
      </c>
      <c r="J504">
        <v>47</v>
      </c>
      <c r="K504">
        <v>94</v>
      </c>
      <c r="L504">
        <v>0.5</v>
      </c>
      <c r="M504">
        <v>16</v>
      </c>
      <c r="N504">
        <v>35</v>
      </c>
      <c r="O504">
        <v>0.45700000000000002</v>
      </c>
      <c r="P504">
        <v>19</v>
      </c>
      <c r="Q504">
        <v>22</v>
      </c>
      <c r="R504">
        <v>0.86399999999999999</v>
      </c>
      <c r="S504">
        <v>10</v>
      </c>
      <c r="T504">
        <v>41</v>
      </c>
      <c r="U504">
        <v>51</v>
      </c>
      <c r="V504">
        <v>24</v>
      </c>
      <c r="W504">
        <v>18</v>
      </c>
      <c r="X504">
        <v>6</v>
      </c>
      <c r="Y504">
        <v>8</v>
      </c>
      <c r="Z504">
        <v>6</v>
      </c>
      <c r="AA504">
        <v>13</v>
      </c>
      <c r="AB504">
        <v>15</v>
      </c>
      <c r="AC504">
        <v>129</v>
      </c>
      <c r="AD504">
        <v>10</v>
      </c>
      <c r="AE504">
        <v>1</v>
      </c>
      <c r="AF504">
        <v>1</v>
      </c>
      <c r="AG504">
        <v>1</v>
      </c>
      <c r="AH504">
        <v>1</v>
      </c>
      <c r="AI504">
        <v>121</v>
      </c>
      <c r="AJ504">
        <v>335</v>
      </c>
      <c r="AK504">
        <v>570</v>
      </c>
      <c r="AL504">
        <v>663</v>
      </c>
      <c r="AM504">
        <v>567</v>
      </c>
      <c r="AN504">
        <v>1495</v>
      </c>
      <c r="AO504">
        <v>281</v>
      </c>
      <c r="AP504">
        <v>756</v>
      </c>
      <c r="AQ504">
        <v>1008</v>
      </c>
      <c r="AR504">
        <v>482</v>
      </c>
      <c r="AS504">
        <v>1308</v>
      </c>
      <c r="AT504">
        <v>148</v>
      </c>
      <c r="AU504">
        <v>340</v>
      </c>
      <c r="AV504">
        <v>1570</v>
      </c>
      <c r="AW504">
        <v>1953</v>
      </c>
      <c r="AX504">
        <v>1702</v>
      </c>
      <c r="AY504">
        <v>187</v>
      </c>
      <c r="AZ504">
        <v>1573</v>
      </c>
      <c r="BA504">
        <v>148</v>
      </c>
      <c r="BB504">
        <v>1892</v>
      </c>
      <c r="BC504">
        <v>270</v>
      </c>
      <c r="BD504">
        <v>614</v>
      </c>
      <c r="BE504">
        <v>1</v>
      </c>
      <c r="BF504" t="s">
        <v>71</v>
      </c>
      <c r="BG504" t="s">
        <v>65</v>
      </c>
      <c r="BH504" t="s">
        <v>260</v>
      </c>
      <c r="BI504" s="4">
        <f xml:space="preserve"> _2025teamgamelogs[[#This Row],[FGA]] + (0.44 * _2025teamgamelogs[[#This Row],[FTA]]) + _2025teamgamelogs[[#This Row],[TOV]] - _2025teamgamelogs[[#This Row],[OREB]]</f>
        <v>111.68</v>
      </c>
      <c r="BJ504" s="3">
        <f>_2025teamgamelogs[[#This Row],[TOV]]/_2025teamgamelogs[[#This Row],[POSSESIONS]]</f>
        <v>0.16117478510028652</v>
      </c>
      <c r="BK504" s="4">
        <f>_2025teamgamelogs[[#This Row],[PTS]]/_2025teamgamelogs[[#This Row],[POSSESIONS]]</f>
        <v>1.1550859598853866</v>
      </c>
      <c r="BL504" s="4">
        <f xml:space="preserve"> 100 * _2025teamgamelogs[[#This Row],[POINTS_PER_POSSESSION]]</f>
        <v>115.50859598853866</v>
      </c>
      <c r="BM504" s="4">
        <f xml:space="preserve"> _2025teamgamelogs[[#This Row],[POSSESIONS]] / (_2025teamgamelogs[[#This Row],[MIN]]/48)</f>
        <v>111.68</v>
      </c>
      <c r="BN504" s="3">
        <f>_2025teamgamelogs[[#This Row],[PTS]] / (2 * (_2025teamgamelogs[[#This Row],[FGA]] + 0.44 * _2025teamgamelogs[[#This Row],[FTA]]))</f>
        <v>0.6221064814814814</v>
      </c>
      <c r="BO504" s="4">
        <f>VLOOKUP(_2025teamgamelogs[[#This Row],[MONTH]], LEAGUE_AVERAGES!$A$2:$B$8, 2, FALSE)</f>
        <v>110.69176807777912</v>
      </c>
      <c r="BP504" s="5">
        <f>VLOOKUP(_2025teamgamelogs[[#This Row],[TEAM_NAME]], LEAGUE_AVERAGES!$A$14:$C$43, 2, FALSE)</f>
        <v>0.362375</v>
      </c>
      <c r="BQ504" s="5">
        <f>VLOOKUP(_2025teamgamelogs[[#This Row],[TEAM_NAME]], LEAGUE_AVERAGES!$A$14:$C$43, 3, FALSE)</f>
        <v>0.36252380952380958</v>
      </c>
      <c r="BR504" s="5">
        <f>VLOOKUP(_2025teamgamelogs[[#This Row],[TEAM_NAME]], LEAGUE_AVERAGES!$F$14:$H$43, 2, FALSE)</f>
        <v>0.47777500000000001</v>
      </c>
      <c r="BS504" s="5">
        <f>VLOOKUP(_2025teamgamelogs[[#This Row],[TEAM_NAME]], LEAGUE_AVERAGES!$F$14:$H$43, 3, FALSE)</f>
        <v>0.48176190476190472</v>
      </c>
      <c r="BT504" s="5">
        <f>VLOOKUP(_2025teamgamelogs[[#This Row],[TEAM_NAME]], LEAGUE_AVERAGES!$K$14:$M$43, 2, FALSE)</f>
        <v>0.58283558931438928</v>
      </c>
      <c r="BU504" s="5">
        <f>VLOOKUP(_2025teamgamelogs[[#This Row],[TEAM_NAME]], LEAGUE_AVERAGES!$K$14:$M$43, 3, FALSE)</f>
        <v>0.5856179003364903</v>
      </c>
    </row>
    <row r="505" spans="1:73" x14ac:dyDescent="0.2">
      <c r="A505" t="s">
        <v>59</v>
      </c>
      <c r="B505">
        <v>1610612752</v>
      </c>
      <c r="C505" t="s">
        <v>67</v>
      </c>
      <c r="D505" t="s">
        <v>68</v>
      </c>
      <c r="E505">
        <v>22400283</v>
      </c>
      <c r="F505" s="1">
        <v>45621</v>
      </c>
      <c r="G505" t="s">
        <v>587</v>
      </c>
      <c r="H505" t="s">
        <v>63</v>
      </c>
      <c r="I505">
        <v>48</v>
      </c>
      <c r="J505">
        <v>56</v>
      </c>
      <c r="K505">
        <v>92</v>
      </c>
      <c r="L505">
        <v>0.60899999999999999</v>
      </c>
      <c r="M505">
        <v>19</v>
      </c>
      <c r="N505">
        <v>36</v>
      </c>
      <c r="O505">
        <v>0.52800000000000002</v>
      </c>
      <c r="P505">
        <v>14</v>
      </c>
      <c r="Q505">
        <v>16</v>
      </c>
      <c r="R505">
        <v>0.875</v>
      </c>
      <c r="S505">
        <v>8</v>
      </c>
      <c r="T505">
        <v>35</v>
      </c>
      <c r="U505">
        <v>43</v>
      </c>
      <c r="V505">
        <v>45</v>
      </c>
      <c r="W505">
        <v>11</v>
      </c>
      <c r="X505">
        <v>5</v>
      </c>
      <c r="Y505">
        <v>4</v>
      </c>
      <c r="Z505">
        <v>3</v>
      </c>
      <c r="AA505">
        <v>23</v>
      </c>
      <c r="AB505">
        <v>18</v>
      </c>
      <c r="AC505">
        <v>145</v>
      </c>
      <c r="AD505">
        <v>27</v>
      </c>
      <c r="AE505">
        <v>1</v>
      </c>
      <c r="AF505">
        <v>1</v>
      </c>
      <c r="AG505">
        <v>1</v>
      </c>
      <c r="AH505">
        <v>1</v>
      </c>
      <c r="AI505">
        <v>121</v>
      </c>
      <c r="AJ505">
        <v>10</v>
      </c>
      <c r="AK505">
        <v>768</v>
      </c>
      <c r="AL505">
        <v>14</v>
      </c>
      <c r="AM505">
        <v>182</v>
      </c>
      <c r="AN505">
        <v>1366</v>
      </c>
      <c r="AO505">
        <v>54</v>
      </c>
      <c r="AP505">
        <v>1571</v>
      </c>
      <c r="AQ505">
        <v>1907</v>
      </c>
      <c r="AR505">
        <v>401</v>
      </c>
      <c r="AS505">
        <v>1800</v>
      </c>
      <c r="AT505">
        <v>769</v>
      </c>
      <c r="AU505">
        <v>1282</v>
      </c>
      <c r="AV505">
        <v>2</v>
      </c>
      <c r="AW505">
        <v>429</v>
      </c>
      <c r="AX505">
        <v>1998</v>
      </c>
      <c r="AY505">
        <v>1274</v>
      </c>
      <c r="AZ505">
        <v>384</v>
      </c>
      <c r="BA505">
        <v>2046</v>
      </c>
      <c r="BB505">
        <v>1204</v>
      </c>
      <c r="BC505">
        <v>18</v>
      </c>
      <c r="BD505">
        <v>107</v>
      </c>
      <c r="BE505">
        <v>1</v>
      </c>
      <c r="BF505" t="s">
        <v>71</v>
      </c>
      <c r="BG505" t="s">
        <v>65</v>
      </c>
      <c r="BH505" t="s">
        <v>260</v>
      </c>
      <c r="BI505" s="4">
        <f xml:space="preserve"> _2025teamgamelogs[[#This Row],[FGA]] + (0.44 * _2025teamgamelogs[[#This Row],[FTA]]) + _2025teamgamelogs[[#This Row],[TOV]] - _2025teamgamelogs[[#This Row],[OREB]]</f>
        <v>102.04</v>
      </c>
      <c r="BJ505" s="3">
        <f>_2025teamgamelogs[[#This Row],[TOV]]/_2025teamgamelogs[[#This Row],[POSSESIONS]]</f>
        <v>0.10780086240689925</v>
      </c>
      <c r="BK505" s="4">
        <f>_2025teamgamelogs[[#This Row],[PTS]]/_2025teamgamelogs[[#This Row],[POSSESIONS]]</f>
        <v>1.4210113680909446</v>
      </c>
      <c r="BL505" s="4">
        <f xml:space="preserve"> 100 * _2025teamgamelogs[[#This Row],[POINTS_PER_POSSESSION]]</f>
        <v>142.10113680909447</v>
      </c>
      <c r="BM505" s="4">
        <f xml:space="preserve"> _2025teamgamelogs[[#This Row],[POSSESIONS]] / (_2025teamgamelogs[[#This Row],[MIN]]/48)</f>
        <v>102.04</v>
      </c>
      <c r="BN505" s="3">
        <f>_2025teamgamelogs[[#This Row],[PTS]] / (2 * (_2025teamgamelogs[[#This Row],[FGA]] + 0.44 * _2025teamgamelogs[[#This Row],[FTA]]))</f>
        <v>0.73202746365104998</v>
      </c>
      <c r="BO505" s="4">
        <f>VLOOKUP(_2025teamgamelogs[[#This Row],[MONTH]], LEAGUE_AVERAGES!$A$2:$B$8, 2, FALSE)</f>
        <v>110.69176807777912</v>
      </c>
      <c r="BP505" s="5">
        <f>VLOOKUP(_2025teamgamelogs[[#This Row],[TEAM_NAME]], LEAGUE_AVERAGES!$A$14:$C$43, 2, FALSE)</f>
        <v>0.370219512195122</v>
      </c>
      <c r="BQ505" s="5">
        <f>VLOOKUP(_2025teamgamelogs[[#This Row],[TEAM_NAME]], LEAGUE_AVERAGES!$A$14:$C$43, 3, FALSE)</f>
        <v>0.36224390243902438</v>
      </c>
      <c r="BR505" s="5">
        <f>VLOOKUP(_2025teamgamelogs[[#This Row],[TEAM_NAME]], LEAGUE_AVERAGES!$F$14:$H$43, 2, FALSE)</f>
        <v>0.49358536585365859</v>
      </c>
      <c r="BS505" s="5">
        <f>VLOOKUP(_2025teamgamelogs[[#This Row],[TEAM_NAME]], LEAGUE_AVERAGES!$F$14:$H$43, 3, FALSE)</f>
        <v>0.47975609756097559</v>
      </c>
      <c r="BT505" s="5">
        <f>VLOOKUP(_2025teamgamelogs[[#This Row],[TEAM_NAME]], LEAGUE_AVERAGES!$K$14:$M$43, 2, FALSE)</f>
        <v>0.59525043511857889</v>
      </c>
      <c r="BU505" s="5">
        <f>VLOOKUP(_2025teamgamelogs[[#This Row],[TEAM_NAME]], LEAGUE_AVERAGES!$K$14:$M$43, 3, FALSE)</f>
        <v>0.58413739951743537</v>
      </c>
    </row>
    <row r="506" spans="1:73" x14ac:dyDescent="0.2">
      <c r="A506" t="s">
        <v>59</v>
      </c>
      <c r="B506">
        <v>1610612746</v>
      </c>
      <c r="C506" t="s">
        <v>131</v>
      </c>
      <c r="D506" t="s">
        <v>132</v>
      </c>
      <c r="E506">
        <v>22400281</v>
      </c>
      <c r="F506" s="1">
        <v>45621</v>
      </c>
      <c r="G506" t="s">
        <v>588</v>
      </c>
      <c r="H506" t="s">
        <v>70</v>
      </c>
      <c r="I506">
        <v>48</v>
      </c>
      <c r="J506">
        <v>39</v>
      </c>
      <c r="K506">
        <v>90</v>
      </c>
      <c r="L506">
        <v>0.433</v>
      </c>
      <c r="M506">
        <v>7</v>
      </c>
      <c r="N506">
        <v>26</v>
      </c>
      <c r="O506">
        <v>0.26900000000000002</v>
      </c>
      <c r="P506">
        <v>9</v>
      </c>
      <c r="Q506">
        <v>13</v>
      </c>
      <c r="R506">
        <v>0.69199999999999995</v>
      </c>
      <c r="S506">
        <v>10</v>
      </c>
      <c r="T506">
        <v>34</v>
      </c>
      <c r="U506">
        <v>44</v>
      </c>
      <c r="V506">
        <v>18</v>
      </c>
      <c r="W506">
        <v>14</v>
      </c>
      <c r="X506">
        <v>8</v>
      </c>
      <c r="Y506">
        <v>3</v>
      </c>
      <c r="Z506">
        <v>11</v>
      </c>
      <c r="AA506">
        <v>12</v>
      </c>
      <c r="AB506">
        <v>12</v>
      </c>
      <c r="AC506">
        <v>94</v>
      </c>
      <c r="AD506">
        <v>-32</v>
      </c>
      <c r="AE506">
        <v>1</v>
      </c>
      <c r="AF506">
        <v>1231</v>
      </c>
      <c r="AG506">
        <v>1231</v>
      </c>
      <c r="AH506">
        <v>1231</v>
      </c>
      <c r="AI506">
        <v>121</v>
      </c>
      <c r="AJ506">
        <v>1609</v>
      </c>
      <c r="AK506">
        <v>1029</v>
      </c>
      <c r="AL506">
        <v>1796</v>
      </c>
      <c r="AM506">
        <v>2338</v>
      </c>
      <c r="AN506">
        <v>2340</v>
      </c>
      <c r="AO506">
        <v>2142</v>
      </c>
      <c r="AP506">
        <v>2256</v>
      </c>
      <c r="AQ506">
        <v>2188</v>
      </c>
      <c r="AR506">
        <v>1984</v>
      </c>
      <c r="AS506">
        <v>1308</v>
      </c>
      <c r="AT506">
        <v>926</v>
      </c>
      <c r="AU506">
        <v>1127</v>
      </c>
      <c r="AV506">
        <v>2327</v>
      </c>
      <c r="AW506">
        <v>1092</v>
      </c>
      <c r="AX506">
        <v>1073</v>
      </c>
      <c r="AY506">
        <v>1712</v>
      </c>
      <c r="AZ506">
        <v>2405</v>
      </c>
      <c r="BA506">
        <v>92</v>
      </c>
      <c r="BB506">
        <v>2314</v>
      </c>
      <c r="BC506">
        <v>2304</v>
      </c>
      <c r="BD506">
        <v>2400</v>
      </c>
      <c r="BE506">
        <v>1</v>
      </c>
      <c r="BF506" t="s">
        <v>71</v>
      </c>
      <c r="BG506" t="s">
        <v>65</v>
      </c>
      <c r="BH506" t="s">
        <v>260</v>
      </c>
      <c r="BI506" s="4">
        <f xml:space="preserve"> _2025teamgamelogs[[#This Row],[FGA]] + (0.44 * _2025teamgamelogs[[#This Row],[FTA]]) + _2025teamgamelogs[[#This Row],[TOV]] - _2025teamgamelogs[[#This Row],[OREB]]</f>
        <v>99.72</v>
      </c>
      <c r="BJ506" s="3">
        <f>_2025teamgamelogs[[#This Row],[TOV]]/_2025teamgamelogs[[#This Row],[POSSESIONS]]</f>
        <v>0.14039310068190936</v>
      </c>
      <c r="BK506" s="4">
        <f>_2025teamgamelogs[[#This Row],[PTS]]/_2025teamgamelogs[[#This Row],[POSSESIONS]]</f>
        <v>0.94263939029281996</v>
      </c>
      <c r="BL506" s="4">
        <f xml:space="preserve"> 100 * _2025teamgamelogs[[#This Row],[POINTS_PER_POSSESSION]]</f>
        <v>94.263939029282</v>
      </c>
      <c r="BM506" s="4">
        <f xml:space="preserve"> _2025teamgamelogs[[#This Row],[POSSESIONS]] / (_2025teamgamelogs[[#This Row],[MIN]]/48)</f>
        <v>99.72</v>
      </c>
      <c r="BN506" s="3">
        <f>_2025teamgamelogs[[#This Row],[PTS]] / (2 * (_2025teamgamelogs[[#This Row],[FGA]] + 0.44 * _2025teamgamelogs[[#This Row],[FTA]]))</f>
        <v>0.49101546176347682</v>
      </c>
      <c r="BO506" s="4">
        <f>VLOOKUP(_2025teamgamelogs[[#This Row],[MONTH]], LEAGUE_AVERAGES!$A$2:$B$8, 2, FALSE)</f>
        <v>110.69176807777912</v>
      </c>
      <c r="BP506" s="5">
        <f>VLOOKUP(_2025teamgamelogs[[#This Row],[TEAM_NAME]], LEAGUE_AVERAGES!$A$14:$C$43, 2, FALSE)</f>
        <v>0.38978048780487806</v>
      </c>
      <c r="BQ506" s="5">
        <f>VLOOKUP(_2025teamgamelogs[[#This Row],[TEAM_NAME]], LEAGUE_AVERAGES!$A$14:$C$43, 3, FALSE)</f>
        <v>0.36475609756097566</v>
      </c>
      <c r="BR506" s="5">
        <f>VLOOKUP(_2025teamgamelogs[[#This Row],[TEAM_NAME]], LEAGUE_AVERAGES!$F$14:$H$43, 2, FALSE)</f>
        <v>0.49036585365853652</v>
      </c>
      <c r="BS506" s="5">
        <f>VLOOKUP(_2025teamgamelogs[[#This Row],[TEAM_NAME]], LEAGUE_AVERAGES!$F$14:$H$43, 3, FALSE)</f>
        <v>0.47582926829268285</v>
      </c>
      <c r="BT506" s="5">
        <f>VLOOKUP(_2025teamgamelogs[[#This Row],[TEAM_NAME]], LEAGUE_AVERAGES!$K$14:$M$43, 2, FALSE)</f>
        <v>0.59895938905835644</v>
      </c>
      <c r="BU506" s="5">
        <f>VLOOKUP(_2025teamgamelogs[[#This Row],[TEAM_NAME]], LEAGUE_AVERAGES!$K$14:$M$43, 3, FALSE)</f>
        <v>0.58126724036545818</v>
      </c>
    </row>
    <row r="507" spans="1:73" x14ac:dyDescent="0.2">
      <c r="A507" t="s">
        <v>59</v>
      </c>
      <c r="B507">
        <v>1610612754</v>
      </c>
      <c r="C507" t="s">
        <v>110</v>
      </c>
      <c r="D507" t="s">
        <v>111</v>
      </c>
      <c r="E507">
        <v>22400279</v>
      </c>
      <c r="F507" s="1">
        <v>45621</v>
      </c>
      <c r="G507" t="s">
        <v>589</v>
      </c>
      <c r="H507" t="s">
        <v>63</v>
      </c>
      <c r="I507">
        <v>48</v>
      </c>
      <c r="J507">
        <v>43</v>
      </c>
      <c r="K507">
        <v>91</v>
      </c>
      <c r="L507">
        <v>0.47299999999999998</v>
      </c>
      <c r="M507">
        <v>17</v>
      </c>
      <c r="N507">
        <v>47</v>
      </c>
      <c r="O507">
        <v>0.36199999999999999</v>
      </c>
      <c r="P507">
        <v>11</v>
      </c>
      <c r="Q507">
        <v>16</v>
      </c>
      <c r="R507">
        <v>0.68799999999999994</v>
      </c>
      <c r="S507">
        <v>7</v>
      </c>
      <c r="T507">
        <v>34</v>
      </c>
      <c r="U507">
        <v>41</v>
      </c>
      <c r="V507">
        <v>30</v>
      </c>
      <c r="W507">
        <v>15</v>
      </c>
      <c r="X507">
        <v>10</v>
      </c>
      <c r="Y507">
        <v>2</v>
      </c>
      <c r="Z507">
        <v>3</v>
      </c>
      <c r="AA507">
        <v>16</v>
      </c>
      <c r="AB507">
        <v>16</v>
      </c>
      <c r="AC507">
        <v>114</v>
      </c>
      <c r="AD507">
        <v>4</v>
      </c>
      <c r="AE507">
        <v>1</v>
      </c>
      <c r="AF507">
        <v>1</v>
      </c>
      <c r="AG507">
        <v>1</v>
      </c>
      <c r="AH507">
        <v>1</v>
      </c>
      <c r="AI507">
        <v>121</v>
      </c>
      <c r="AJ507">
        <v>866</v>
      </c>
      <c r="AK507">
        <v>899</v>
      </c>
      <c r="AL507">
        <v>1142</v>
      </c>
      <c r="AM507">
        <v>410</v>
      </c>
      <c r="AN507">
        <v>200</v>
      </c>
      <c r="AO507">
        <v>1186</v>
      </c>
      <c r="AP507">
        <v>2028</v>
      </c>
      <c r="AQ507">
        <v>1907</v>
      </c>
      <c r="AR507">
        <v>2020</v>
      </c>
      <c r="AS507">
        <v>2024</v>
      </c>
      <c r="AT507">
        <v>926</v>
      </c>
      <c r="AU507">
        <v>1563</v>
      </c>
      <c r="AV507">
        <v>541</v>
      </c>
      <c r="AW507">
        <v>1341</v>
      </c>
      <c r="AX507">
        <v>539</v>
      </c>
      <c r="AY507">
        <v>2078</v>
      </c>
      <c r="AZ507">
        <v>384</v>
      </c>
      <c r="BA507">
        <v>570</v>
      </c>
      <c r="BB507">
        <v>1670</v>
      </c>
      <c r="BC507">
        <v>1168</v>
      </c>
      <c r="BD507">
        <v>986</v>
      </c>
      <c r="BE507">
        <v>1</v>
      </c>
      <c r="BF507" t="s">
        <v>64</v>
      </c>
      <c r="BG507" t="s">
        <v>65</v>
      </c>
      <c r="BH507" t="s">
        <v>260</v>
      </c>
      <c r="BI507" s="4">
        <f xml:space="preserve"> _2025teamgamelogs[[#This Row],[FGA]] + (0.44 * _2025teamgamelogs[[#This Row],[FTA]]) + _2025teamgamelogs[[#This Row],[TOV]] - _2025teamgamelogs[[#This Row],[OREB]]</f>
        <v>106.04</v>
      </c>
      <c r="BJ507" s="3">
        <f>_2025teamgamelogs[[#This Row],[TOV]]/_2025teamgamelogs[[#This Row],[POSSESIONS]]</f>
        <v>0.14145605431912486</v>
      </c>
      <c r="BK507" s="4">
        <f>_2025teamgamelogs[[#This Row],[PTS]]/_2025teamgamelogs[[#This Row],[POSSESIONS]]</f>
        <v>1.0750660128253489</v>
      </c>
      <c r="BL507" s="4">
        <f xml:space="preserve"> 100 * _2025teamgamelogs[[#This Row],[POINTS_PER_POSSESSION]]</f>
        <v>107.50660128253489</v>
      </c>
      <c r="BM507" s="4">
        <f xml:space="preserve"> _2025teamgamelogs[[#This Row],[POSSESIONS]] / (_2025teamgamelogs[[#This Row],[MIN]]/48)</f>
        <v>106.04</v>
      </c>
      <c r="BN507" s="3">
        <f>_2025teamgamelogs[[#This Row],[PTS]] / (2 * (_2025teamgamelogs[[#This Row],[FGA]] + 0.44 * _2025teamgamelogs[[#This Row],[FTA]]))</f>
        <v>0.58139534883720922</v>
      </c>
      <c r="BO507" s="4">
        <f>VLOOKUP(_2025teamgamelogs[[#This Row],[MONTH]], LEAGUE_AVERAGES!$A$2:$B$8, 2, FALSE)</f>
        <v>110.69176807777912</v>
      </c>
      <c r="BP507" s="5">
        <f>VLOOKUP(_2025teamgamelogs[[#This Row],[TEAM_NAME]], LEAGUE_AVERAGES!$A$14:$C$43, 2, FALSE)</f>
        <v>0.37909999999999999</v>
      </c>
      <c r="BQ507" s="5">
        <f>VLOOKUP(_2025teamgamelogs[[#This Row],[TEAM_NAME]], LEAGUE_AVERAGES!$A$14:$C$43, 3, FALSE)</f>
        <v>0.35511904761904761</v>
      </c>
      <c r="BR507" s="5">
        <f>VLOOKUP(_2025teamgamelogs[[#This Row],[TEAM_NAME]], LEAGUE_AVERAGES!$F$14:$H$43, 2, FALSE)</f>
        <v>0.49785000000000013</v>
      </c>
      <c r="BS507" s="5">
        <f>VLOOKUP(_2025teamgamelogs[[#This Row],[TEAM_NAME]], LEAGUE_AVERAGES!$F$14:$H$43, 3, FALSE)</f>
        <v>0.47942857142857148</v>
      </c>
      <c r="BT507" s="5">
        <f>VLOOKUP(_2025teamgamelogs[[#This Row],[TEAM_NAME]], LEAGUE_AVERAGES!$K$14:$M$43, 2, FALSE)</f>
        <v>0.60805571751162091</v>
      </c>
      <c r="BU507" s="5">
        <f>VLOOKUP(_2025teamgamelogs[[#This Row],[TEAM_NAME]], LEAGUE_AVERAGES!$K$14:$M$43, 3, FALSE)</f>
        <v>0.58190704341109034</v>
      </c>
    </row>
    <row r="508" spans="1:73" x14ac:dyDescent="0.2">
      <c r="A508" t="s">
        <v>59</v>
      </c>
      <c r="B508">
        <v>1610612743</v>
      </c>
      <c r="C508" t="s">
        <v>151</v>
      </c>
      <c r="D508" t="s">
        <v>152</v>
      </c>
      <c r="E508">
        <v>22400283</v>
      </c>
      <c r="F508" s="1">
        <v>45621</v>
      </c>
      <c r="G508" t="s">
        <v>590</v>
      </c>
      <c r="H508" t="s">
        <v>70</v>
      </c>
      <c r="I508">
        <v>48</v>
      </c>
      <c r="J508">
        <v>41</v>
      </c>
      <c r="K508">
        <v>92</v>
      </c>
      <c r="L508">
        <v>0.44600000000000001</v>
      </c>
      <c r="M508">
        <v>11</v>
      </c>
      <c r="N508">
        <v>33</v>
      </c>
      <c r="O508">
        <v>0.33300000000000002</v>
      </c>
      <c r="P508">
        <v>25</v>
      </c>
      <c r="Q508">
        <v>27</v>
      </c>
      <c r="R508">
        <v>0.92600000000000005</v>
      </c>
      <c r="S508">
        <v>10</v>
      </c>
      <c r="T508">
        <v>23</v>
      </c>
      <c r="U508">
        <v>33</v>
      </c>
      <c r="V508">
        <v>23</v>
      </c>
      <c r="W508">
        <v>11</v>
      </c>
      <c r="X508">
        <v>5</v>
      </c>
      <c r="Y508">
        <v>3</v>
      </c>
      <c r="Z508">
        <v>4</v>
      </c>
      <c r="AA508">
        <v>18</v>
      </c>
      <c r="AB508">
        <v>23</v>
      </c>
      <c r="AC508">
        <v>118</v>
      </c>
      <c r="AD508">
        <v>-27</v>
      </c>
      <c r="AE508">
        <v>1</v>
      </c>
      <c r="AF508">
        <v>1231</v>
      </c>
      <c r="AG508">
        <v>1231</v>
      </c>
      <c r="AH508">
        <v>1231</v>
      </c>
      <c r="AI508">
        <v>121</v>
      </c>
      <c r="AJ508">
        <v>1234</v>
      </c>
      <c r="AK508">
        <v>768</v>
      </c>
      <c r="AL508">
        <v>1606</v>
      </c>
      <c r="AM508">
        <v>1661</v>
      </c>
      <c r="AN508">
        <v>1749</v>
      </c>
      <c r="AO508">
        <v>1468</v>
      </c>
      <c r="AP508">
        <v>183</v>
      </c>
      <c r="AQ508">
        <v>471</v>
      </c>
      <c r="AR508">
        <v>151</v>
      </c>
      <c r="AS508">
        <v>1308</v>
      </c>
      <c r="AT508">
        <v>2380</v>
      </c>
      <c r="AU508">
        <v>2337</v>
      </c>
      <c r="AV508">
        <v>1759</v>
      </c>
      <c r="AW508">
        <v>429</v>
      </c>
      <c r="AX508">
        <v>1998</v>
      </c>
      <c r="AY508">
        <v>1712</v>
      </c>
      <c r="AZ508">
        <v>750</v>
      </c>
      <c r="BA508">
        <v>1018</v>
      </c>
      <c r="BB508">
        <v>300</v>
      </c>
      <c r="BC508">
        <v>891</v>
      </c>
      <c r="BD508">
        <v>2342</v>
      </c>
      <c r="BE508">
        <v>1</v>
      </c>
      <c r="BF508" t="s">
        <v>64</v>
      </c>
      <c r="BG508" t="s">
        <v>65</v>
      </c>
      <c r="BH508" t="s">
        <v>260</v>
      </c>
      <c r="BI508" s="4">
        <f xml:space="preserve"> _2025teamgamelogs[[#This Row],[FGA]] + (0.44 * _2025teamgamelogs[[#This Row],[FTA]]) + _2025teamgamelogs[[#This Row],[TOV]] - _2025teamgamelogs[[#This Row],[OREB]]</f>
        <v>104.88</v>
      </c>
      <c r="BJ508" s="3">
        <f>_2025teamgamelogs[[#This Row],[TOV]]/_2025teamgamelogs[[#This Row],[POSSESIONS]]</f>
        <v>0.10488176964149505</v>
      </c>
      <c r="BK508" s="4">
        <f>_2025teamgamelogs[[#This Row],[PTS]]/_2025teamgamelogs[[#This Row],[POSSESIONS]]</f>
        <v>1.1250953470633105</v>
      </c>
      <c r="BL508" s="4">
        <f xml:space="preserve"> 100 * _2025teamgamelogs[[#This Row],[POINTS_PER_POSSESSION]]</f>
        <v>112.50953470633105</v>
      </c>
      <c r="BM508" s="4">
        <f xml:space="preserve"> _2025teamgamelogs[[#This Row],[POSSESIONS]] / (_2025teamgamelogs[[#This Row],[MIN]]/48)</f>
        <v>104.88</v>
      </c>
      <c r="BN508" s="3">
        <f>_2025teamgamelogs[[#This Row],[PTS]] / (2 * (_2025teamgamelogs[[#This Row],[FGA]] + 0.44 * _2025teamgamelogs[[#This Row],[FTA]]))</f>
        <v>0.56796303427031192</v>
      </c>
      <c r="BO508" s="4">
        <f>VLOOKUP(_2025teamgamelogs[[#This Row],[MONTH]], LEAGUE_AVERAGES!$A$2:$B$8, 2, FALSE)</f>
        <v>110.69176807777912</v>
      </c>
      <c r="BP508" s="5">
        <f>VLOOKUP(_2025teamgamelogs[[#This Row],[TEAM_NAME]], LEAGUE_AVERAGES!$A$14:$C$43, 2, FALSE)</f>
        <v>0.39036585365853654</v>
      </c>
      <c r="BQ508" s="5">
        <f>VLOOKUP(_2025teamgamelogs[[#This Row],[TEAM_NAME]], LEAGUE_AVERAGES!$A$14:$C$43, 3, FALSE)</f>
        <v>0.36282926829268303</v>
      </c>
      <c r="BR508" s="5">
        <f>VLOOKUP(_2025teamgamelogs[[#This Row],[TEAM_NAME]], LEAGUE_AVERAGES!$F$14:$H$43, 2, FALSE)</f>
        <v>0.50741463414634147</v>
      </c>
      <c r="BS508" s="5">
        <f>VLOOKUP(_2025teamgamelogs[[#This Row],[TEAM_NAME]], LEAGUE_AVERAGES!$F$14:$H$43, 3, FALSE)</f>
        <v>0.50717073170731708</v>
      </c>
      <c r="BT508" s="5">
        <f>VLOOKUP(_2025teamgamelogs[[#This Row],[TEAM_NAME]], LEAGUE_AVERAGES!$K$14:$M$43, 2, FALSE)</f>
        <v>0.61183675116028358</v>
      </c>
      <c r="BU508" s="5">
        <f>VLOOKUP(_2025teamgamelogs[[#This Row],[TEAM_NAME]], LEAGUE_AVERAGES!$K$14:$M$43, 3, FALSE)</f>
        <v>0.59871853787111373</v>
      </c>
    </row>
    <row r="509" spans="1:73" x14ac:dyDescent="0.2">
      <c r="A509" t="s">
        <v>59</v>
      </c>
      <c r="B509">
        <v>1610612760</v>
      </c>
      <c r="C509" t="s">
        <v>137</v>
      </c>
      <c r="D509" t="s">
        <v>138</v>
      </c>
      <c r="E509">
        <v>22400285</v>
      </c>
      <c r="F509" s="1">
        <v>45621</v>
      </c>
      <c r="G509" t="s">
        <v>591</v>
      </c>
      <c r="H509" t="s">
        <v>63</v>
      </c>
      <c r="I509">
        <v>48</v>
      </c>
      <c r="J509">
        <v>48</v>
      </c>
      <c r="K509">
        <v>86</v>
      </c>
      <c r="L509">
        <v>0.55800000000000005</v>
      </c>
      <c r="M509">
        <v>14</v>
      </c>
      <c r="N509">
        <v>31</v>
      </c>
      <c r="O509">
        <v>0.45200000000000001</v>
      </c>
      <c r="P509">
        <v>20</v>
      </c>
      <c r="Q509">
        <v>25</v>
      </c>
      <c r="R509">
        <v>0.8</v>
      </c>
      <c r="S509">
        <v>11</v>
      </c>
      <c r="T509">
        <v>33</v>
      </c>
      <c r="U509">
        <v>44</v>
      </c>
      <c r="V509">
        <v>28</v>
      </c>
      <c r="W509">
        <v>15</v>
      </c>
      <c r="X509">
        <v>6</v>
      </c>
      <c r="Y509">
        <v>3</v>
      </c>
      <c r="Z509">
        <v>4</v>
      </c>
      <c r="AA509">
        <v>18</v>
      </c>
      <c r="AB509">
        <v>22</v>
      </c>
      <c r="AC509">
        <v>130</v>
      </c>
      <c r="AD509">
        <v>21</v>
      </c>
      <c r="AE509">
        <v>1</v>
      </c>
      <c r="AF509">
        <v>1</v>
      </c>
      <c r="AG509">
        <v>1</v>
      </c>
      <c r="AH509">
        <v>1</v>
      </c>
      <c r="AI509">
        <v>121</v>
      </c>
      <c r="AJ509">
        <v>242</v>
      </c>
      <c r="AK509">
        <v>1580</v>
      </c>
      <c r="AL509">
        <v>124</v>
      </c>
      <c r="AM509">
        <v>934</v>
      </c>
      <c r="AN509">
        <v>1971</v>
      </c>
      <c r="AO509">
        <v>321</v>
      </c>
      <c r="AP509">
        <v>623</v>
      </c>
      <c r="AQ509">
        <v>666</v>
      </c>
      <c r="AR509">
        <v>1029</v>
      </c>
      <c r="AS509">
        <v>1051</v>
      </c>
      <c r="AT509">
        <v>1131</v>
      </c>
      <c r="AU509">
        <v>1127</v>
      </c>
      <c r="AV509">
        <v>840</v>
      </c>
      <c r="AW509">
        <v>1341</v>
      </c>
      <c r="AX509">
        <v>1702</v>
      </c>
      <c r="AY509">
        <v>1712</v>
      </c>
      <c r="AZ509">
        <v>750</v>
      </c>
      <c r="BA509">
        <v>1018</v>
      </c>
      <c r="BB509">
        <v>416</v>
      </c>
      <c r="BC509">
        <v>239</v>
      </c>
      <c r="BD509">
        <v>211</v>
      </c>
      <c r="BE509">
        <v>1</v>
      </c>
      <c r="BF509" t="s">
        <v>71</v>
      </c>
      <c r="BG509" t="s">
        <v>65</v>
      </c>
      <c r="BH509" t="s">
        <v>260</v>
      </c>
      <c r="BI509" s="4">
        <f xml:space="preserve"> _2025teamgamelogs[[#This Row],[FGA]] + (0.44 * _2025teamgamelogs[[#This Row],[FTA]]) + _2025teamgamelogs[[#This Row],[TOV]] - _2025teamgamelogs[[#This Row],[OREB]]</f>
        <v>101</v>
      </c>
      <c r="BJ509" s="3">
        <f>_2025teamgamelogs[[#This Row],[TOV]]/_2025teamgamelogs[[#This Row],[POSSESIONS]]</f>
        <v>0.14851485148514851</v>
      </c>
      <c r="BK509" s="4">
        <f>_2025teamgamelogs[[#This Row],[PTS]]/_2025teamgamelogs[[#This Row],[POSSESIONS]]</f>
        <v>1.2871287128712872</v>
      </c>
      <c r="BL509" s="4">
        <f xml:space="preserve"> 100 * _2025teamgamelogs[[#This Row],[POINTS_PER_POSSESSION]]</f>
        <v>128.71287128712871</v>
      </c>
      <c r="BM509" s="4">
        <f xml:space="preserve"> _2025teamgamelogs[[#This Row],[POSSESIONS]] / (_2025teamgamelogs[[#This Row],[MIN]]/48)</f>
        <v>101</v>
      </c>
      <c r="BN509" s="3">
        <f>_2025teamgamelogs[[#This Row],[PTS]] / (2 * (_2025teamgamelogs[[#This Row],[FGA]] + 0.44 * _2025teamgamelogs[[#This Row],[FTA]]))</f>
        <v>0.67010309278350511</v>
      </c>
      <c r="BO509" s="4">
        <f>VLOOKUP(_2025teamgamelogs[[#This Row],[MONTH]], LEAGUE_AVERAGES!$A$2:$B$8, 2, FALSE)</f>
        <v>110.69176807777912</v>
      </c>
      <c r="BP509" s="5">
        <f>VLOOKUP(_2025teamgamelogs[[#This Row],[TEAM_NAME]], LEAGUE_AVERAGES!$A$14:$C$43, 2, FALSE)</f>
        <v>0.38229268292682927</v>
      </c>
      <c r="BQ509" s="5">
        <f>VLOOKUP(_2025teamgamelogs[[#This Row],[TEAM_NAME]], LEAGUE_AVERAGES!$A$14:$C$43, 3, FALSE)</f>
        <v>0.36500000000000005</v>
      </c>
      <c r="BR509" s="5">
        <f>VLOOKUP(_2025teamgamelogs[[#This Row],[TEAM_NAME]], LEAGUE_AVERAGES!$F$14:$H$43, 2, FALSE)</f>
        <v>0.48607317073170736</v>
      </c>
      <c r="BS509" s="5">
        <f>VLOOKUP(_2025teamgamelogs[[#This Row],[TEAM_NAME]], LEAGUE_AVERAGES!$F$14:$H$43, 3, FALSE)</f>
        <v>0.4780731707317073</v>
      </c>
      <c r="BT509" s="5">
        <f>VLOOKUP(_2025teamgamelogs[[#This Row],[TEAM_NAME]], LEAGUE_AVERAGES!$K$14:$M$43, 2, FALSE)</f>
        <v>0.59971838422440138</v>
      </c>
      <c r="BU509" s="5">
        <f>VLOOKUP(_2025teamgamelogs[[#This Row],[TEAM_NAME]], LEAGUE_AVERAGES!$K$14:$M$43, 3, FALSE)</f>
        <v>0.58679992881439635</v>
      </c>
    </row>
    <row r="510" spans="1:73" x14ac:dyDescent="0.2">
      <c r="A510" t="s">
        <v>59</v>
      </c>
      <c r="B510">
        <v>1610612740</v>
      </c>
      <c r="C510" t="s">
        <v>77</v>
      </c>
      <c r="D510" t="s">
        <v>78</v>
      </c>
      <c r="E510">
        <v>22400279</v>
      </c>
      <c r="F510" s="1">
        <v>45621</v>
      </c>
      <c r="G510" t="s">
        <v>592</v>
      </c>
      <c r="H510" t="s">
        <v>70</v>
      </c>
      <c r="I510">
        <v>48</v>
      </c>
      <c r="J510">
        <v>45</v>
      </c>
      <c r="K510">
        <v>87</v>
      </c>
      <c r="L510">
        <v>0.51700000000000002</v>
      </c>
      <c r="M510">
        <v>9</v>
      </c>
      <c r="N510">
        <v>33</v>
      </c>
      <c r="O510">
        <v>0.27300000000000002</v>
      </c>
      <c r="P510">
        <v>11</v>
      </c>
      <c r="Q510">
        <v>19</v>
      </c>
      <c r="R510">
        <v>0.57899999999999996</v>
      </c>
      <c r="S510">
        <v>8</v>
      </c>
      <c r="T510">
        <v>36</v>
      </c>
      <c r="U510">
        <v>44</v>
      </c>
      <c r="V510">
        <v>35</v>
      </c>
      <c r="W510">
        <v>15</v>
      </c>
      <c r="X510">
        <v>9</v>
      </c>
      <c r="Y510">
        <v>3</v>
      </c>
      <c r="Z510">
        <v>2</v>
      </c>
      <c r="AA510">
        <v>16</v>
      </c>
      <c r="AB510">
        <v>16</v>
      </c>
      <c r="AC510">
        <v>110</v>
      </c>
      <c r="AD510">
        <v>-4</v>
      </c>
      <c r="AE510">
        <v>1</v>
      </c>
      <c r="AF510">
        <v>1231</v>
      </c>
      <c r="AG510">
        <v>1231</v>
      </c>
      <c r="AH510">
        <v>1231</v>
      </c>
      <c r="AI510">
        <v>121</v>
      </c>
      <c r="AJ510">
        <v>564</v>
      </c>
      <c r="AK510">
        <v>1449</v>
      </c>
      <c r="AL510">
        <v>442</v>
      </c>
      <c r="AM510">
        <v>2097</v>
      </c>
      <c r="AN510">
        <v>1749</v>
      </c>
      <c r="AO510">
        <v>2122</v>
      </c>
      <c r="AP510">
        <v>2028</v>
      </c>
      <c r="AQ510">
        <v>1458</v>
      </c>
      <c r="AR510">
        <v>2388</v>
      </c>
      <c r="AS510">
        <v>1800</v>
      </c>
      <c r="AT510">
        <v>640</v>
      </c>
      <c r="AU510">
        <v>1127</v>
      </c>
      <c r="AV510">
        <v>132</v>
      </c>
      <c r="AW510">
        <v>1341</v>
      </c>
      <c r="AX510">
        <v>797</v>
      </c>
      <c r="AY510">
        <v>1712</v>
      </c>
      <c r="AZ510">
        <v>158</v>
      </c>
      <c r="BA510">
        <v>570</v>
      </c>
      <c r="BB510">
        <v>1670</v>
      </c>
      <c r="BC510">
        <v>1479</v>
      </c>
      <c r="BD510">
        <v>1415</v>
      </c>
      <c r="BE510">
        <v>1</v>
      </c>
      <c r="BF510" t="s">
        <v>71</v>
      </c>
      <c r="BG510" t="s">
        <v>65</v>
      </c>
      <c r="BH510" t="s">
        <v>260</v>
      </c>
      <c r="BI510" s="4">
        <f xml:space="preserve"> _2025teamgamelogs[[#This Row],[FGA]] + (0.44 * _2025teamgamelogs[[#This Row],[FTA]]) + _2025teamgamelogs[[#This Row],[TOV]] - _2025teamgamelogs[[#This Row],[OREB]]</f>
        <v>102.36</v>
      </c>
      <c r="BJ510" s="3">
        <f>_2025teamgamelogs[[#This Row],[TOV]]/_2025teamgamelogs[[#This Row],[POSSESIONS]]</f>
        <v>0.14654161781946073</v>
      </c>
      <c r="BK510" s="4">
        <f>_2025teamgamelogs[[#This Row],[PTS]]/_2025teamgamelogs[[#This Row],[POSSESIONS]]</f>
        <v>1.0746385306760453</v>
      </c>
      <c r="BL510" s="4">
        <f xml:space="preserve"> 100 * _2025teamgamelogs[[#This Row],[POINTS_PER_POSSESSION]]</f>
        <v>107.46385306760453</v>
      </c>
      <c r="BM510" s="4">
        <f xml:space="preserve"> _2025teamgamelogs[[#This Row],[POSSESIONS]] / (_2025teamgamelogs[[#This Row],[MIN]]/48)</f>
        <v>102.36</v>
      </c>
      <c r="BN510" s="3">
        <f>_2025teamgamelogs[[#This Row],[PTS]] / (2 * (_2025teamgamelogs[[#This Row],[FGA]] + 0.44 * _2025teamgamelogs[[#This Row],[FTA]]))</f>
        <v>0.57676174496644295</v>
      </c>
      <c r="BO510" s="4">
        <f>VLOOKUP(_2025teamgamelogs[[#This Row],[MONTH]], LEAGUE_AVERAGES!$A$2:$B$8, 2, FALSE)</f>
        <v>110.69176807777912</v>
      </c>
      <c r="BP510" s="5">
        <f>VLOOKUP(_2025teamgamelogs[[#This Row],[TEAM_NAME]], LEAGUE_AVERAGES!$A$14:$C$43, 2, FALSE)</f>
        <v>0.35068292682926827</v>
      </c>
      <c r="BQ510" s="5">
        <f>VLOOKUP(_2025teamgamelogs[[#This Row],[TEAM_NAME]], LEAGUE_AVERAGES!$A$14:$C$43, 3, FALSE)</f>
        <v>0.33902439024390252</v>
      </c>
      <c r="BR510" s="5">
        <f>VLOOKUP(_2025teamgamelogs[[#This Row],[TEAM_NAME]], LEAGUE_AVERAGES!$F$14:$H$43, 2, FALSE)</f>
        <v>0.44770731707317085</v>
      </c>
      <c r="BS510" s="5">
        <f>VLOOKUP(_2025teamgamelogs[[#This Row],[TEAM_NAME]], LEAGUE_AVERAGES!$F$14:$H$43, 3, FALSE)</f>
        <v>0.45721951219512191</v>
      </c>
      <c r="BT510" s="5">
        <f>VLOOKUP(_2025teamgamelogs[[#This Row],[TEAM_NAME]], LEAGUE_AVERAGES!$K$14:$M$43, 2, FALSE)</f>
        <v>0.55230036801172144</v>
      </c>
      <c r="BU510" s="5">
        <f>VLOOKUP(_2025teamgamelogs[[#This Row],[TEAM_NAME]], LEAGUE_AVERAGES!$K$14:$M$43, 3, FALSE)</f>
        <v>0.55239725408654039</v>
      </c>
    </row>
    <row r="511" spans="1:73" x14ac:dyDescent="0.2">
      <c r="A511" t="s">
        <v>59</v>
      </c>
      <c r="B511">
        <v>1610612765</v>
      </c>
      <c r="C511" t="s">
        <v>107</v>
      </c>
      <c r="D511" t="s">
        <v>108</v>
      </c>
      <c r="E511">
        <v>22400278</v>
      </c>
      <c r="F511" s="1">
        <v>45621</v>
      </c>
      <c r="G511" t="s">
        <v>593</v>
      </c>
      <c r="H511" t="s">
        <v>63</v>
      </c>
      <c r="I511">
        <v>48</v>
      </c>
      <c r="J511">
        <v>34</v>
      </c>
      <c r="K511">
        <v>76</v>
      </c>
      <c r="L511">
        <v>0.44700000000000001</v>
      </c>
      <c r="M511">
        <v>12</v>
      </c>
      <c r="N511">
        <v>37</v>
      </c>
      <c r="O511">
        <v>0.32400000000000001</v>
      </c>
      <c r="P511">
        <v>22</v>
      </c>
      <c r="Q511">
        <v>31</v>
      </c>
      <c r="R511">
        <v>0.71</v>
      </c>
      <c r="S511">
        <v>6</v>
      </c>
      <c r="T511">
        <v>32</v>
      </c>
      <c r="U511">
        <v>38</v>
      </c>
      <c r="V511">
        <v>27</v>
      </c>
      <c r="W511">
        <v>14</v>
      </c>
      <c r="X511">
        <v>4</v>
      </c>
      <c r="Y511">
        <v>7</v>
      </c>
      <c r="Z511">
        <v>5</v>
      </c>
      <c r="AA511">
        <v>19</v>
      </c>
      <c r="AB511">
        <v>27</v>
      </c>
      <c r="AC511">
        <v>102</v>
      </c>
      <c r="AD511">
        <v>2</v>
      </c>
      <c r="AE511">
        <v>1</v>
      </c>
      <c r="AF511">
        <v>1</v>
      </c>
      <c r="AG511">
        <v>1</v>
      </c>
      <c r="AH511">
        <v>1</v>
      </c>
      <c r="AI511">
        <v>121</v>
      </c>
      <c r="AJ511">
        <v>2258</v>
      </c>
      <c r="AK511">
        <v>2372</v>
      </c>
      <c r="AL511">
        <v>1581</v>
      </c>
      <c r="AM511">
        <v>1413</v>
      </c>
      <c r="AN511">
        <v>1227</v>
      </c>
      <c r="AO511">
        <v>1625</v>
      </c>
      <c r="AP511">
        <v>406</v>
      </c>
      <c r="AQ511">
        <v>202</v>
      </c>
      <c r="AR511">
        <v>1888</v>
      </c>
      <c r="AS511">
        <v>2189</v>
      </c>
      <c r="AT511">
        <v>1307</v>
      </c>
      <c r="AU511">
        <v>1966</v>
      </c>
      <c r="AV511">
        <v>1013</v>
      </c>
      <c r="AW511">
        <v>1092</v>
      </c>
      <c r="AX511">
        <v>2190</v>
      </c>
      <c r="AY511">
        <v>346</v>
      </c>
      <c r="AZ511">
        <v>1188</v>
      </c>
      <c r="BA511">
        <v>1258</v>
      </c>
      <c r="BB511">
        <v>59</v>
      </c>
      <c r="BC511">
        <v>2003</v>
      </c>
      <c r="BD511">
        <v>1106</v>
      </c>
      <c r="BE511">
        <v>1</v>
      </c>
      <c r="BF511" t="s">
        <v>64</v>
      </c>
      <c r="BG511" t="s">
        <v>65</v>
      </c>
      <c r="BH511" t="s">
        <v>260</v>
      </c>
      <c r="BI511" s="4">
        <f xml:space="preserve"> _2025teamgamelogs[[#This Row],[FGA]] + (0.44 * _2025teamgamelogs[[#This Row],[FTA]]) + _2025teamgamelogs[[#This Row],[TOV]] - _2025teamgamelogs[[#This Row],[OREB]]</f>
        <v>97.64</v>
      </c>
      <c r="BJ511" s="3">
        <f>_2025teamgamelogs[[#This Row],[TOV]]/_2025teamgamelogs[[#This Row],[POSSESIONS]]</f>
        <v>0.14338385907414994</v>
      </c>
      <c r="BK511" s="4">
        <f>_2025teamgamelogs[[#This Row],[PTS]]/_2025teamgamelogs[[#This Row],[POSSESIONS]]</f>
        <v>1.044653830397378</v>
      </c>
      <c r="BL511" s="4">
        <f xml:space="preserve"> 100 * _2025teamgamelogs[[#This Row],[POINTS_PER_POSSESSION]]</f>
        <v>104.4653830397378</v>
      </c>
      <c r="BM511" s="4">
        <f xml:space="preserve"> _2025teamgamelogs[[#This Row],[POSSESIONS]] / (_2025teamgamelogs[[#This Row],[MIN]]/48)</f>
        <v>97.64</v>
      </c>
      <c r="BN511" s="3">
        <f>_2025teamgamelogs[[#This Row],[PTS]] / (2 * (_2025teamgamelogs[[#This Row],[FGA]] + 0.44 * _2025teamgamelogs[[#This Row],[FTA]]))</f>
        <v>0.5689424364123159</v>
      </c>
      <c r="BO511" s="4">
        <f>VLOOKUP(_2025teamgamelogs[[#This Row],[MONTH]], LEAGUE_AVERAGES!$A$2:$B$8, 2, FALSE)</f>
        <v>110.69176807777912</v>
      </c>
      <c r="BP511" s="5">
        <f>VLOOKUP(_2025teamgamelogs[[#This Row],[TEAM_NAME]], LEAGUE_AVERAGES!$A$14:$C$43, 2, FALSE)</f>
        <v>0.3560731707317073</v>
      </c>
      <c r="BQ511" s="5">
        <f>VLOOKUP(_2025teamgamelogs[[#This Row],[TEAM_NAME]], LEAGUE_AVERAGES!$A$14:$C$43, 3, FALSE)</f>
        <v>0.3687804878048781</v>
      </c>
      <c r="BR511" s="5">
        <f>VLOOKUP(_2025teamgamelogs[[#This Row],[TEAM_NAME]], LEAGUE_AVERAGES!$F$14:$H$43, 2, FALSE)</f>
        <v>0.47321951219512204</v>
      </c>
      <c r="BS511" s="5">
        <f>VLOOKUP(_2025teamgamelogs[[#This Row],[TEAM_NAME]], LEAGUE_AVERAGES!$F$14:$H$43, 3, FALSE)</f>
        <v>0.48104878048780486</v>
      </c>
      <c r="BT511" s="5">
        <f>VLOOKUP(_2025teamgamelogs[[#This Row],[TEAM_NAME]], LEAGUE_AVERAGES!$K$14:$M$43, 2, FALSE)</f>
        <v>0.57634444021190001</v>
      </c>
      <c r="BU511" s="5">
        <f>VLOOKUP(_2025teamgamelogs[[#This Row],[TEAM_NAME]], LEAGUE_AVERAGES!$K$14:$M$43, 3, FALSE)</f>
        <v>0.58621097107374254</v>
      </c>
    </row>
    <row r="512" spans="1:73" x14ac:dyDescent="0.2">
      <c r="A512" t="s">
        <v>59</v>
      </c>
      <c r="B512">
        <v>1610612763</v>
      </c>
      <c r="C512" t="s">
        <v>128</v>
      </c>
      <c r="D512" t="s">
        <v>129</v>
      </c>
      <c r="E512">
        <v>22400282</v>
      </c>
      <c r="F512" s="1">
        <v>45621</v>
      </c>
      <c r="G512" t="s">
        <v>594</v>
      </c>
      <c r="H512" t="s">
        <v>63</v>
      </c>
      <c r="I512">
        <v>48</v>
      </c>
      <c r="J512">
        <v>43</v>
      </c>
      <c r="K512">
        <v>87</v>
      </c>
      <c r="L512">
        <v>0.49399999999999999</v>
      </c>
      <c r="M512">
        <v>12</v>
      </c>
      <c r="N512">
        <v>28</v>
      </c>
      <c r="O512">
        <v>0.42899999999999999</v>
      </c>
      <c r="P512">
        <v>25</v>
      </c>
      <c r="Q512">
        <v>34</v>
      </c>
      <c r="R512">
        <v>0.73499999999999999</v>
      </c>
      <c r="S512">
        <v>16</v>
      </c>
      <c r="T512">
        <v>44</v>
      </c>
      <c r="U512">
        <v>60</v>
      </c>
      <c r="V512">
        <v>35</v>
      </c>
      <c r="W512">
        <v>19</v>
      </c>
      <c r="X512">
        <v>7</v>
      </c>
      <c r="Y512">
        <v>13</v>
      </c>
      <c r="Z512">
        <v>7</v>
      </c>
      <c r="AA512">
        <v>20</v>
      </c>
      <c r="AB512">
        <v>21</v>
      </c>
      <c r="AC512">
        <v>123</v>
      </c>
      <c r="AD512">
        <v>25</v>
      </c>
      <c r="AE512">
        <v>1</v>
      </c>
      <c r="AF512">
        <v>1</v>
      </c>
      <c r="AG512">
        <v>1</v>
      </c>
      <c r="AH512">
        <v>1</v>
      </c>
      <c r="AI512">
        <v>121</v>
      </c>
      <c r="AJ512">
        <v>866</v>
      </c>
      <c r="AK512">
        <v>1449</v>
      </c>
      <c r="AL512">
        <v>773</v>
      </c>
      <c r="AM512">
        <v>1413</v>
      </c>
      <c r="AN512">
        <v>2228</v>
      </c>
      <c r="AO512">
        <v>461</v>
      </c>
      <c r="AP512">
        <v>183</v>
      </c>
      <c r="AQ512">
        <v>106</v>
      </c>
      <c r="AR512">
        <v>1703</v>
      </c>
      <c r="AS512">
        <v>234</v>
      </c>
      <c r="AT512">
        <v>50</v>
      </c>
      <c r="AU512">
        <v>32</v>
      </c>
      <c r="AV512">
        <v>132</v>
      </c>
      <c r="AW512">
        <v>2098</v>
      </c>
      <c r="AX512">
        <v>1360</v>
      </c>
      <c r="AY512">
        <v>7</v>
      </c>
      <c r="AZ512">
        <v>1902</v>
      </c>
      <c r="BA512">
        <v>1491</v>
      </c>
      <c r="BB512">
        <v>575</v>
      </c>
      <c r="BC512">
        <v>549</v>
      </c>
      <c r="BD512">
        <v>135</v>
      </c>
      <c r="BE512">
        <v>1</v>
      </c>
      <c r="BF512" t="s">
        <v>64</v>
      </c>
      <c r="BG512" t="s">
        <v>65</v>
      </c>
      <c r="BH512" t="s">
        <v>260</v>
      </c>
      <c r="BI512" s="4">
        <f xml:space="preserve"> _2025teamgamelogs[[#This Row],[FGA]] + (0.44 * _2025teamgamelogs[[#This Row],[FTA]]) + _2025teamgamelogs[[#This Row],[TOV]] - _2025teamgamelogs[[#This Row],[OREB]]</f>
        <v>104.96000000000001</v>
      </c>
      <c r="BJ512" s="3">
        <f>_2025teamgamelogs[[#This Row],[TOV]]/_2025teamgamelogs[[#This Row],[POSSESIONS]]</f>
        <v>0.18102134146341461</v>
      </c>
      <c r="BK512" s="4">
        <f>_2025teamgamelogs[[#This Row],[PTS]]/_2025teamgamelogs[[#This Row],[POSSESIONS]]</f>
        <v>1.171875</v>
      </c>
      <c r="BL512" s="4">
        <f xml:space="preserve"> 100 * _2025teamgamelogs[[#This Row],[POINTS_PER_POSSESSION]]</f>
        <v>117.1875</v>
      </c>
      <c r="BM512" s="4">
        <f xml:space="preserve"> _2025teamgamelogs[[#This Row],[POSSESIONS]] / (_2025teamgamelogs[[#This Row],[MIN]]/48)</f>
        <v>104.96000000000001</v>
      </c>
      <c r="BN512" s="3">
        <f>_2025teamgamelogs[[#This Row],[PTS]] / (2 * (_2025teamgamelogs[[#This Row],[FGA]] + 0.44 * _2025teamgamelogs[[#This Row],[FTA]]))</f>
        <v>0.60317771675166731</v>
      </c>
      <c r="BO512" s="4">
        <f>VLOOKUP(_2025teamgamelogs[[#This Row],[MONTH]], LEAGUE_AVERAGES!$A$2:$B$8, 2, FALSE)</f>
        <v>110.69176807777912</v>
      </c>
      <c r="BP512" s="5">
        <f>VLOOKUP(_2025teamgamelogs[[#This Row],[TEAM_NAME]], LEAGUE_AVERAGES!$A$14:$C$43, 2, FALSE)</f>
        <v>0.36546341463414628</v>
      </c>
      <c r="BQ512" s="5">
        <f>VLOOKUP(_2025teamgamelogs[[#This Row],[TEAM_NAME]], LEAGUE_AVERAGES!$A$14:$C$43, 3, FALSE)</f>
        <v>0.36639024390243902</v>
      </c>
      <c r="BR512" s="5">
        <f>VLOOKUP(_2025teamgamelogs[[#This Row],[TEAM_NAME]], LEAGUE_AVERAGES!$F$14:$H$43, 2, FALSE)</f>
        <v>0.48997560975609772</v>
      </c>
      <c r="BS512" s="5">
        <f>VLOOKUP(_2025teamgamelogs[[#This Row],[TEAM_NAME]], LEAGUE_AVERAGES!$F$14:$H$43, 3, FALSE)</f>
        <v>0.46951219512195119</v>
      </c>
      <c r="BT512" s="5">
        <f>VLOOKUP(_2025teamgamelogs[[#This Row],[TEAM_NAME]], LEAGUE_AVERAGES!$K$14:$M$43, 2, FALSE)</f>
        <v>0.59919613060605748</v>
      </c>
      <c r="BU512" s="5">
        <f>VLOOKUP(_2025teamgamelogs[[#This Row],[TEAM_NAME]], LEAGUE_AVERAGES!$K$14:$M$43, 3, FALSE)</f>
        <v>0.57758119053457602</v>
      </c>
    </row>
    <row r="513" spans="1:73" x14ac:dyDescent="0.2">
      <c r="A513" t="s">
        <v>59</v>
      </c>
      <c r="B513">
        <v>1610612758</v>
      </c>
      <c r="C513" t="s">
        <v>142</v>
      </c>
      <c r="D513" t="s">
        <v>143</v>
      </c>
      <c r="E513">
        <v>22400285</v>
      </c>
      <c r="F513" s="1">
        <v>45621</v>
      </c>
      <c r="G513" t="s">
        <v>595</v>
      </c>
      <c r="H513" t="s">
        <v>70</v>
      </c>
      <c r="I513">
        <v>48</v>
      </c>
      <c r="J513">
        <v>42</v>
      </c>
      <c r="K513">
        <v>87</v>
      </c>
      <c r="L513">
        <v>0.48299999999999998</v>
      </c>
      <c r="M513">
        <v>8</v>
      </c>
      <c r="N513">
        <v>32</v>
      </c>
      <c r="O513">
        <v>0.25</v>
      </c>
      <c r="P513">
        <v>17</v>
      </c>
      <c r="Q513">
        <v>23</v>
      </c>
      <c r="R513">
        <v>0.73899999999999999</v>
      </c>
      <c r="S513">
        <v>9</v>
      </c>
      <c r="T513">
        <v>22</v>
      </c>
      <c r="U513">
        <v>31</v>
      </c>
      <c r="V513">
        <v>24</v>
      </c>
      <c r="W513">
        <v>12</v>
      </c>
      <c r="X513">
        <v>10</v>
      </c>
      <c r="Y513">
        <v>4</v>
      </c>
      <c r="Z513">
        <v>3</v>
      </c>
      <c r="AA513">
        <v>22</v>
      </c>
      <c r="AB513">
        <v>18</v>
      </c>
      <c r="AC513">
        <v>109</v>
      </c>
      <c r="AD513">
        <v>-21</v>
      </c>
      <c r="AE513">
        <v>1</v>
      </c>
      <c r="AF513">
        <v>1231</v>
      </c>
      <c r="AG513">
        <v>1231</v>
      </c>
      <c r="AH513">
        <v>1231</v>
      </c>
      <c r="AI513">
        <v>121</v>
      </c>
      <c r="AJ513">
        <v>1068</v>
      </c>
      <c r="AK513">
        <v>1449</v>
      </c>
      <c r="AL513">
        <v>969</v>
      </c>
      <c r="AM513">
        <v>2251</v>
      </c>
      <c r="AN513">
        <v>1863</v>
      </c>
      <c r="AO513">
        <v>2236</v>
      </c>
      <c r="AP513">
        <v>1052</v>
      </c>
      <c r="AQ513">
        <v>899</v>
      </c>
      <c r="AR513">
        <v>1655</v>
      </c>
      <c r="AS513">
        <v>1566</v>
      </c>
      <c r="AT513">
        <v>2412</v>
      </c>
      <c r="AU513">
        <v>2414</v>
      </c>
      <c r="AV513">
        <v>1570</v>
      </c>
      <c r="AW513">
        <v>640</v>
      </c>
      <c r="AX513">
        <v>539</v>
      </c>
      <c r="AY513">
        <v>1274</v>
      </c>
      <c r="AZ513">
        <v>384</v>
      </c>
      <c r="BA513">
        <v>1887</v>
      </c>
      <c r="BB513">
        <v>1204</v>
      </c>
      <c r="BC513">
        <v>1548</v>
      </c>
      <c r="BD513">
        <v>2231</v>
      </c>
      <c r="BE513">
        <v>1</v>
      </c>
      <c r="BF513" t="s">
        <v>64</v>
      </c>
      <c r="BG513" t="s">
        <v>65</v>
      </c>
      <c r="BH513" t="s">
        <v>260</v>
      </c>
      <c r="BI513" s="4">
        <f xml:space="preserve"> _2025teamgamelogs[[#This Row],[FGA]] + (0.44 * _2025teamgamelogs[[#This Row],[FTA]]) + _2025teamgamelogs[[#This Row],[TOV]] - _2025teamgamelogs[[#This Row],[OREB]]</f>
        <v>100.12</v>
      </c>
      <c r="BJ513" s="3">
        <f>_2025teamgamelogs[[#This Row],[TOV]]/_2025teamgamelogs[[#This Row],[POSSESIONS]]</f>
        <v>0.11985617259288853</v>
      </c>
      <c r="BK513" s="4">
        <f>_2025teamgamelogs[[#This Row],[PTS]]/_2025teamgamelogs[[#This Row],[POSSESIONS]]</f>
        <v>1.0886935677187375</v>
      </c>
      <c r="BL513" s="4">
        <f xml:space="preserve"> 100 * _2025teamgamelogs[[#This Row],[POINTS_PER_POSSESSION]]</f>
        <v>108.86935677187375</v>
      </c>
      <c r="BM513" s="4">
        <f xml:space="preserve"> _2025teamgamelogs[[#This Row],[POSSESIONS]] / (_2025teamgamelogs[[#This Row],[MIN]]/48)</f>
        <v>100.12</v>
      </c>
      <c r="BN513" s="3">
        <f>_2025teamgamelogs[[#This Row],[PTS]] / (2 * (_2025teamgamelogs[[#This Row],[FGA]] + 0.44 * _2025teamgamelogs[[#This Row],[FTA]]))</f>
        <v>0.56116144975288296</v>
      </c>
      <c r="BO513" s="4">
        <f>VLOOKUP(_2025teamgamelogs[[#This Row],[MONTH]], LEAGUE_AVERAGES!$A$2:$B$8, 2, FALSE)</f>
        <v>110.69176807777912</v>
      </c>
      <c r="BP513" s="5">
        <f>VLOOKUP(_2025teamgamelogs[[#This Row],[TEAM_NAME]], LEAGUE_AVERAGES!$A$14:$C$43, 2, FALSE)</f>
        <v>0.37158536585365853</v>
      </c>
      <c r="BQ513" s="5">
        <f>VLOOKUP(_2025teamgamelogs[[#This Row],[TEAM_NAME]], LEAGUE_AVERAGES!$A$14:$C$43, 3, FALSE)</f>
        <v>0.34029268292682929</v>
      </c>
      <c r="BR513" s="5">
        <f>VLOOKUP(_2025teamgamelogs[[#This Row],[TEAM_NAME]], LEAGUE_AVERAGES!$F$14:$H$43, 2, FALSE)</f>
        <v>0.4831951219512195</v>
      </c>
      <c r="BS513" s="5">
        <f>VLOOKUP(_2025teamgamelogs[[#This Row],[TEAM_NAME]], LEAGUE_AVERAGES!$F$14:$H$43, 3, FALSE)</f>
        <v>0.47492682926829272</v>
      </c>
      <c r="BT513" s="5">
        <f>VLOOKUP(_2025teamgamelogs[[#This Row],[TEAM_NAME]], LEAGUE_AVERAGES!$K$14:$M$43, 2, FALSE)</f>
        <v>0.59195463864629394</v>
      </c>
      <c r="BU513" s="5">
        <f>VLOOKUP(_2025teamgamelogs[[#This Row],[TEAM_NAME]], LEAGUE_AVERAGES!$K$14:$M$43, 3, FALSE)</f>
        <v>0.57517865161129356</v>
      </c>
    </row>
    <row r="514" spans="1:73" x14ac:dyDescent="0.2">
      <c r="A514" t="s">
        <v>59</v>
      </c>
      <c r="B514">
        <v>1610612753</v>
      </c>
      <c r="C514" t="s">
        <v>83</v>
      </c>
      <c r="D514" t="s">
        <v>84</v>
      </c>
      <c r="E514">
        <v>22400277</v>
      </c>
      <c r="F514" s="1">
        <v>45621</v>
      </c>
      <c r="G514" t="s">
        <v>596</v>
      </c>
      <c r="H514" t="s">
        <v>63</v>
      </c>
      <c r="I514">
        <v>48</v>
      </c>
      <c r="J514">
        <v>37</v>
      </c>
      <c r="K514">
        <v>94</v>
      </c>
      <c r="L514">
        <v>0.39400000000000002</v>
      </c>
      <c r="M514">
        <v>12</v>
      </c>
      <c r="N514">
        <v>46</v>
      </c>
      <c r="O514">
        <v>0.26100000000000001</v>
      </c>
      <c r="P514">
        <v>9</v>
      </c>
      <c r="Q514">
        <v>17</v>
      </c>
      <c r="R514">
        <v>0.52900000000000003</v>
      </c>
      <c r="S514">
        <v>13</v>
      </c>
      <c r="T514">
        <v>26</v>
      </c>
      <c r="U514">
        <v>39</v>
      </c>
      <c r="V514">
        <v>21</v>
      </c>
      <c r="W514">
        <v>8</v>
      </c>
      <c r="X514">
        <v>12</v>
      </c>
      <c r="Y514">
        <v>6</v>
      </c>
      <c r="Z514">
        <v>5</v>
      </c>
      <c r="AA514">
        <v>21</v>
      </c>
      <c r="AB514">
        <v>20</v>
      </c>
      <c r="AC514">
        <v>95</v>
      </c>
      <c r="AD514">
        <v>11</v>
      </c>
      <c r="AE514">
        <v>1</v>
      </c>
      <c r="AF514">
        <v>1</v>
      </c>
      <c r="AG514">
        <v>1</v>
      </c>
      <c r="AH514">
        <v>1</v>
      </c>
      <c r="AI514">
        <v>121</v>
      </c>
      <c r="AJ514">
        <v>1946</v>
      </c>
      <c r="AK514">
        <v>570</v>
      </c>
      <c r="AL514">
        <v>2264</v>
      </c>
      <c r="AM514">
        <v>1413</v>
      </c>
      <c r="AN514">
        <v>249</v>
      </c>
      <c r="AO514">
        <v>2198</v>
      </c>
      <c r="AP514">
        <v>2256</v>
      </c>
      <c r="AQ514">
        <v>1778</v>
      </c>
      <c r="AR514">
        <v>2431</v>
      </c>
      <c r="AS514">
        <v>652</v>
      </c>
      <c r="AT514">
        <v>2171</v>
      </c>
      <c r="AU514">
        <v>1833</v>
      </c>
      <c r="AV514">
        <v>2031</v>
      </c>
      <c r="AW514">
        <v>78</v>
      </c>
      <c r="AX514">
        <v>217</v>
      </c>
      <c r="AY514">
        <v>560</v>
      </c>
      <c r="AZ514">
        <v>1188</v>
      </c>
      <c r="BA514">
        <v>1694</v>
      </c>
      <c r="BB514">
        <v>767</v>
      </c>
      <c r="BC514">
        <v>2285</v>
      </c>
      <c r="BD514">
        <v>563</v>
      </c>
      <c r="BE514">
        <v>1</v>
      </c>
      <c r="BF514" t="s">
        <v>71</v>
      </c>
      <c r="BG514" t="s">
        <v>65</v>
      </c>
      <c r="BH514" t="s">
        <v>260</v>
      </c>
      <c r="BI514" s="4">
        <f xml:space="preserve"> _2025teamgamelogs[[#This Row],[FGA]] + (0.44 * _2025teamgamelogs[[#This Row],[FTA]]) + _2025teamgamelogs[[#This Row],[TOV]] - _2025teamgamelogs[[#This Row],[OREB]]</f>
        <v>96.48</v>
      </c>
      <c r="BJ514" s="3">
        <f>_2025teamgamelogs[[#This Row],[TOV]]/_2025teamgamelogs[[#This Row],[POSSESIONS]]</f>
        <v>8.2918739635157543E-2</v>
      </c>
      <c r="BK514" s="4">
        <f>_2025teamgamelogs[[#This Row],[PTS]]/_2025teamgamelogs[[#This Row],[POSSESIONS]]</f>
        <v>0.98466003316749584</v>
      </c>
      <c r="BL514" s="4">
        <f xml:space="preserve"> 100 * _2025teamgamelogs[[#This Row],[POINTS_PER_POSSESSION]]</f>
        <v>98.466003316749578</v>
      </c>
      <c r="BM514" s="4">
        <f xml:space="preserve"> _2025teamgamelogs[[#This Row],[POSSESIONS]] / (_2025teamgamelogs[[#This Row],[MIN]]/48)</f>
        <v>96.48</v>
      </c>
      <c r="BN514" s="3">
        <f>_2025teamgamelogs[[#This Row],[PTS]] / (2 * (_2025teamgamelogs[[#This Row],[FGA]] + 0.44 * _2025teamgamelogs[[#This Row],[FTA]]))</f>
        <v>0.46807252660622783</v>
      </c>
      <c r="BO514" s="4">
        <f>VLOOKUP(_2025teamgamelogs[[#This Row],[MONTH]], LEAGUE_AVERAGES!$A$2:$B$8, 2, FALSE)</f>
        <v>110.69176807777912</v>
      </c>
      <c r="BP514" s="5">
        <f>VLOOKUP(_2025teamgamelogs[[#This Row],[TEAM_NAME]], LEAGUE_AVERAGES!$A$14:$C$43, 2, FALSE)</f>
        <v>0.32192682926829269</v>
      </c>
      <c r="BQ514" s="5">
        <f>VLOOKUP(_2025teamgamelogs[[#This Row],[TEAM_NAME]], LEAGUE_AVERAGES!$A$14:$C$43, 3, FALSE)</f>
        <v>0.31129268292682932</v>
      </c>
      <c r="BR514" s="5">
        <f>VLOOKUP(_2025teamgamelogs[[#This Row],[TEAM_NAME]], LEAGUE_AVERAGES!$F$14:$H$43, 2, FALSE)</f>
        <v>0.44641463414634147</v>
      </c>
      <c r="BS514" s="5">
        <f>VLOOKUP(_2025teamgamelogs[[#This Row],[TEAM_NAME]], LEAGUE_AVERAGES!$F$14:$H$43, 3, FALSE)</f>
        <v>0.44524390243902434</v>
      </c>
      <c r="BT514" s="5">
        <f>VLOOKUP(_2025teamgamelogs[[#This Row],[TEAM_NAME]], LEAGUE_AVERAGES!$K$14:$M$43, 2, FALSE)</f>
        <v>0.55194019912665027</v>
      </c>
      <c r="BU514" s="5">
        <f>VLOOKUP(_2025teamgamelogs[[#This Row],[TEAM_NAME]], LEAGUE_AVERAGES!$K$14:$M$43, 3, FALSE)</f>
        <v>0.54874950227645525</v>
      </c>
    </row>
    <row r="515" spans="1:73" x14ac:dyDescent="0.2">
      <c r="A515" t="s">
        <v>59</v>
      </c>
      <c r="B515">
        <v>1610612761</v>
      </c>
      <c r="C515" t="s">
        <v>95</v>
      </c>
      <c r="D515" t="s">
        <v>96</v>
      </c>
      <c r="E515">
        <v>22400278</v>
      </c>
      <c r="F515" s="1">
        <v>45621</v>
      </c>
      <c r="G515" t="s">
        <v>597</v>
      </c>
      <c r="H515" t="s">
        <v>70</v>
      </c>
      <c r="I515">
        <v>48</v>
      </c>
      <c r="J515">
        <v>41</v>
      </c>
      <c r="K515">
        <v>104</v>
      </c>
      <c r="L515">
        <v>0.39400000000000002</v>
      </c>
      <c r="M515">
        <v>10</v>
      </c>
      <c r="N515">
        <v>35</v>
      </c>
      <c r="O515">
        <v>0.28599999999999998</v>
      </c>
      <c r="P515">
        <v>8</v>
      </c>
      <c r="Q515">
        <v>10</v>
      </c>
      <c r="R515">
        <v>0.8</v>
      </c>
      <c r="S515">
        <v>23</v>
      </c>
      <c r="T515">
        <v>27</v>
      </c>
      <c r="U515">
        <v>50</v>
      </c>
      <c r="V515">
        <v>26</v>
      </c>
      <c r="W515">
        <v>10</v>
      </c>
      <c r="X515">
        <v>7</v>
      </c>
      <c r="Y515">
        <v>5</v>
      </c>
      <c r="Z515">
        <v>7</v>
      </c>
      <c r="AA515">
        <v>27</v>
      </c>
      <c r="AB515">
        <v>19</v>
      </c>
      <c r="AC515">
        <v>100</v>
      </c>
      <c r="AD515">
        <v>-2</v>
      </c>
      <c r="AE515">
        <v>1</v>
      </c>
      <c r="AF515">
        <v>1231</v>
      </c>
      <c r="AG515">
        <v>1231</v>
      </c>
      <c r="AH515">
        <v>1231</v>
      </c>
      <c r="AI515">
        <v>121</v>
      </c>
      <c r="AJ515">
        <v>1234</v>
      </c>
      <c r="AK515">
        <v>59</v>
      </c>
      <c r="AL515">
        <v>2261</v>
      </c>
      <c r="AM515">
        <v>1891</v>
      </c>
      <c r="AN515">
        <v>1495</v>
      </c>
      <c r="AO515">
        <v>2019</v>
      </c>
      <c r="AP515">
        <v>2336</v>
      </c>
      <c r="AQ515">
        <v>2381</v>
      </c>
      <c r="AR515">
        <v>1029</v>
      </c>
      <c r="AS515">
        <v>8</v>
      </c>
      <c r="AT515">
        <v>2068</v>
      </c>
      <c r="AU515">
        <v>427</v>
      </c>
      <c r="AV515">
        <v>1195</v>
      </c>
      <c r="AW515">
        <v>264</v>
      </c>
      <c r="AX515">
        <v>1360</v>
      </c>
      <c r="AY515">
        <v>889</v>
      </c>
      <c r="AZ515">
        <v>1902</v>
      </c>
      <c r="BA515">
        <v>2368</v>
      </c>
      <c r="BB515">
        <v>971</v>
      </c>
      <c r="BC515">
        <v>2099</v>
      </c>
      <c r="BD515">
        <v>1286</v>
      </c>
      <c r="BE515">
        <v>1</v>
      </c>
      <c r="BF515" t="s">
        <v>71</v>
      </c>
      <c r="BG515" t="s">
        <v>65</v>
      </c>
      <c r="BH515" t="s">
        <v>260</v>
      </c>
      <c r="BI515" s="4">
        <f xml:space="preserve"> _2025teamgamelogs[[#This Row],[FGA]] + (0.44 * _2025teamgamelogs[[#This Row],[FTA]]) + _2025teamgamelogs[[#This Row],[TOV]] - _2025teamgamelogs[[#This Row],[OREB]]</f>
        <v>95.4</v>
      </c>
      <c r="BJ515" s="3">
        <f>_2025teamgamelogs[[#This Row],[TOV]]/_2025teamgamelogs[[#This Row],[POSSESIONS]]</f>
        <v>0.10482180293501048</v>
      </c>
      <c r="BK515" s="4">
        <f>_2025teamgamelogs[[#This Row],[PTS]]/_2025teamgamelogs[[#This Row],[POSSESIONS]]</f>
        <v>1.0482180293501047</v>
      </c>
      <c r="BL515" s="4">
        <f xml:space="preserve"> 100 * _2025teamgamelogs[[#This Row],[POINTS_PER_POSSESSION]]</f>
        <v>104.82180293501047</v>
      </c>
      <c r="BM515" s="4">
        <f xml:space="preserve"> _2025teamgamelogs[[#This Row],[POSSESIONS]] / (_2025teamgamelogs[[#This Row],[MIN]]/48)</f>
        <v>95.4</v>
      </c>
      <c r="BN515" s="3">
        <f>_2025teamgamelogs[[#This Row],[PTS]] / (2 * (_2025teamgamelogs[[#This Row],[FGA]] + 0.44 * _2025teamgamelogs[[#This Row],[FTA]]))</f>
        <v>0.46125461254612543</v>
      </c>
      <c r="BO515" s="4">
        <f>VLOOKUP(_2025teamgamelogs[[#This Row],[MONTH]], LEAGUE_AVERAGES!$A$2:$B$8, 2, FALSE)</f>
        <v>110.69176807777912</v>
      </c>
      <c r="BP515" s="5">
        <f>VLOOKUP(_2025teamgamelogs[[#This Row],[TEAM_NAME]], LEAGUE_AVERAGES!$A$14:$C$43, 2, FALSE)</f>
        <v>0.35443902439024388</v>
      </c>
      <c r="BQ515" s="5">
        <f>VLOOKUP(_2025teamgamelogs[[#This Row],[TEAM_NAME]], LEAGUE_AVERAGES!$A$14:$C$43, 3, FALSE)</f>
        <v>0.34512195121951217</v>
      </c>
      <c r="BR515" s="5">
        <f>VLOOKUP(_2025teamgamelogs[[#This Row],[TEAM_NAME]], LEAGUE_AVERAGES!$F$14:$H$43, 2, FALSE)</f>
        <v>0.46104878048780484</v>
      </c>
      <c r="BS515" s="5">
        <f>VLOOKUP(_2025teamgamelogs[[#This Row],[TEAM_NAME]], LEAGUE_AVERAGES!$F$14:$H$43, 3, FALSE)</f>
        <v>0.45834146341463411</v>
      </c>
      <c r="BT515" s="5">
        <f>VLOOKUP(_2025teamgamelogs[[#This Row],[TEAM_NAME]], LEAGUE_AVERAGES!$K$14:$M$43, 2, FALSE)</f>
        <v>0.55942918094792793</v>
      </c>
      <c r="BU515" s="5">
        <f>VLOOKUP(_2025teamgamelogs[[#This Row],[TEAM_NAME]], LEAGUE_AVERAGES!$K$14:$M$43, 3, FALSE)</f>
        <v>0.54979583097447959</v>
      </c>
    </row>
    <row r="516" spans="1:73" x14ac:dyDescent="0.2">
      <c r="A516" t="s">
        <v>59</v>
      </c>
      <c r="B516">
        <v>1610612738</v>
      </c>
      <c r="C516" t="s">
        <v>74</v>
      </c>
      <c r="D516" t="s">
        <v>75</v>
      </c>
      <c r="E516">
        <v>22400281</v>
      </c>
      <c r="F516" s="1">
        <v>45621</v>
      </c>
      <c r="G516" t="s">
        <v>598</v>
      </c>
      <c r="H516" t="s">
        <v>63</v>
      </c>
      <c r="I516">
        <v>48</v>
      </c>
      <c r="J516">
        <v>45</v>
      </c>
      <c r="K516">
        <v>88</v>
      </c>
      <c r="L516">
        <v>0.51100000000000001</v>
      </c>
      <c r="M516">
        <v>22</v>
      </c>
      <c r="N516">
        <v>51</v>
      </c>
      <c r="O516">
        <v>0.43099999999999999</v>
      </c>
      <c r="P516">
        <v>14</v>
      </c>
      <c r="Q516">
        <v>20</v>
      </c>
      <c r="R516">
        <v>0.7</v>
      </c>
      <c r="S516">
        <v>8</v>
      </c>
      <c r="T516">
        <v>39</v>
      </c>
      <c r="U516">
        <v>47</v>
      </c>
      <c r="V516">
        <v>33</v>
      </c>
      <c r="W516">
        <v>11</v>
      </c>
      <c r="X516">
        <v>10</v>
      </c>
      <c r="Y516">
        <v>11</v>
      </c>
      <c r="Z516">
        <v>3</v>
      </c>
      <c r="AA516">
        <v>12</v>
      </c>
      <c r="AB516">
        <v>12</v>
      </c>
      <c r="AC516">
        <v>126</v>
      </c>
      <c r="AD516">
        <v>32</v>
      </c>
      <c r="AE516">
        <v>1</v>
      </c>
      <c r="AF516">
        <v>1</v>
      </c>
      <c r="AG516">
        <v>1</v>
      </c>
      <c r="AH516">
        <v>1</v>
      </c>
      <c r="AI516">
        <v>121</v>
      </c>
      <c r="AJ516">
        <v>564</v>
      </c>
      <c r="AK516">
        <v>1314</v>
      </c>
      <c r="AL516">
        <v>535</v>
      </c>
      <c r="AM516">
        <v>40</v>
      </c>
      <c r="AN516">
        <v>83</v>
      </c>
      <c r="AO516">
        <v>459</v>
      </c>
      <c r="AP516">
        <v>1571</v>
      </c>
      <c r="AQ516">
        <v>1301</v>
      </c>
      <c r="AR516">
        <v>1932</v>
      </c>
      <c r="AS516">
        <v>1800</v>
      </c>
      <c r="AT516">
        <v>277</v>
      </c>
      <c r="AU516">
        <v>705</v>
      </c>
      <c r="AV516">
        <v>240</v>
      </c>
      <c r="AW516">
        <v>429</v>
      </c>
      <c r="AX516">
        <v>539</v>
      </c>
      <c r="AY516">
        <v>32</v>
      </c>
      <c r="AZ516">
        <v>384</v>
      </c>
      <c r="BA516">
        <v>92</v>
      </c>
      <c r="BB516">
        <v>2314</v>
      </c>
      <c r="BC516">
        <v>389</v>
      </c>
      <c r="BD516">
        <v>58</v>
      </c>
      <c r="BE516">
        <v>1</v>
      </c>
      <c r="BF516" t="s">
        <v>64</v>
      </c>
      <c r="BG516" t="s">
        <v>65</v>
      </c>
      <c r="BH516" t="s">
        <v>260</v>
      </c>
      <c r="BI516" s="4">
        <f xml:space="preserve"> _2025teamgamelogs[[#This Row],[FGA]] + (0.44 * _2025teamgamelogs[[#This Row],[FTA]]) + _2025teamgamelogs[[#This Row],[TOV]] - _2025teamgamelogs[[#This Row],[OREB]]</f>
        <v>99.8</v>
      </c>
      <c r="BJ516" s="3">
        <f>_2025teamgamelogs[[#This Row],[TOV]]/_2025teamgamelogs[[#This Row],[POSSESIONS]]</f>
        <v>0.11022044088176353</v>
      </c>
      <c r="BK516" s="4">
        <f>_2025teamgamelogs[[#This Row],[PTS]]/_2025teamgamelogs[[#This Row],[POSSESIONS]]</f>
        <v>1.2625250501002003</v>
      </c>
      <c r="BL516" s="4">
        <f xml:space="preserve"> 100 * _2025teamgamelogs[[#This Row],[POINTS_PER_POSSESSION]]</f>
        <v>126.25250501002003</v>
      </c>
      <c r="BM516" s="4">
        <f xml:space="preserve"> _2025teamgamelogs[[#This Row],[POSSESIONS]] / (_2025teamgamelogs[[#This Row],[MIN]]/48)</f>
        <v>99.8</v>
      </c>
      <c r="BN516" s="3">
        <f>_2025teamgamelogs[[#This Row],[PTS]] / (2 * (_2025teamgamelogs[[#This Row],[FGA]] + 0.44 * _2025teamgamelogs[[#This Row],[FTA]]))</f>
        <v>0.65082644628099173</v>
      </c>
      <c r="BO516" s="4">
        <f>VLOOKUP(_2025teamgamelogs[[#This Row],[MONTH]], LEAGUE_AVERAGES!$A$2:$B$8, 2, FALSE)</f>
        <v>110.69176807777912</v>
      </c>
      <c r="BP516" s="5">
        <f>VLOOKUP(_2025teamgamelogs[[#This Row],[TEAM_NAME]], LEAGUE_AVERAGES!$A$14:$C$43, 2, FALSE)</f>
        <v>0.3739024390243903</v>
      </c>
      <c r="BQ516" s="5">
        <f>VLOOKUP(_2025teamgamelogs[[#This Row],[TEAM_NAME]], LEAGUE_AVERAGES!$A$14:$C$43, 3, FALSE)</f>
        <v>0.36424390243902455</v>
      </c>
      <c r="BR516" s="5">
        <f>VLOOKUP(_2025teamgamelogs[[#This Row],[TEAM_NAME]], LEAGUE_AVERAGES!$F$14:$H$43, 2, FALSE)</f>
        <v>0.46717073170731704</v>
      </c>
      <c r="BS516" s="5">
        <f>VLOOKUP(_2025teamgamelogs[[#This Row],[TEAM_NAME]], LEAGUE_AVERAGES!$F$14:$H$43, 3, FALSE)</f>
        <v>0.45907317073170728</v>
      </c>
      <c r="BT516" s="5">
        <f>VLOOKUP(_2025teamgamelogs[[#This Row],[TEAM_NAME]], LEAGUE_AVERAGES!$K$14:$M$43, 2, FALSE)</f>
        <v>0.59645910798675039</v>
      </c>
      <c r="BU516" s="5">
        <f>VLOOKUP(_2025teamgamelogs[[#This Row],[TEAM_NAME]], LEAGUE_AVERAGES!$K$14:$M$43, 3, FALSE)</f>
        <v>0.58679053151616523</v>
      </c>
    </row>
    <row r="517" spans="1:73" x14ac:dyDescent="0.2">
      <c r="A517" t="s">
        <v>59</v>
      </c>
      <c r="B517">
        <v>1610612737</v>
      </c>
      <c r="C517" t="s">
        <v>92</v>
      </c>
      <c r="D517" t="s">
        <v>93</v>
      </c>
      <c r="E517">
        <v>22400280</v>
      </c>
      <c r="F517" s="1">
        <v>45621</v>
      </c>
      <c r="G517" t="s">
        <v>599</v>
      </c>
      <c r="H517" t="s">
        <v>70</v>
      </c>
      <c r="I517">
        <v>48</v>
      </c>
      <c r="J517">
        <v>48</v>
      </c>
      <c r="K517">
        <v>101</v>
      </c>
      <c r="L517">
        <v>0.47499999999999998</v>
      </c>
      <c r="M517">
        <v>9</v>
      </c>
      <c r="N517">
        <v>31</v>
      </c>
      <c r="O517">
        <v>0.28999999999999998</v>
      </c>
      <c r="P517">
        <v>14</v>
      </c>
      <c r="Q517">
        <v>16</v>
      </c>
      <c r="R517">
        <v>0.875</v>
      </c>
      <c r="S517">
        <v>9</v>
      </c>
      <c r="T517">
        <v>30</v>
      </c>
      <c r="U517">
        <v>39</v>
      </c>
      <c r="V517">
        <v>32</v>
      </c>
      <c r="W517">
        <v>14</v>
      </c>
      <c r="X517">
        <v>10</v>
      </c>
      <c r="Y517">
        <v>6</v>
      </c>
      <c r="Z517">
        <v>8</v>
      </c>
      <c r="AA517">
        <v>15</v>
      </c>
      <c r="AB517">
        <v>13</v>
      </c>
      <c r="AC517">
        <v>119</v>
      </c>
      <c r="AD517">
        <v>-10</v>
      </c>
      <c r="AE517">
        <v>1</v>
      </c>
      <c r="AF517">
        <v>1231</v>
      </c>
      <c r="AG517">
        <v>1231</v>
      </c>
      <c r="AH517">
        <v>1231</v>
      </c>
      <c r="AI517">
        <v>121</v>
      </c>
      <c r="AJ517">
        <v>242</v>
      </c>
      <c r="AK517">
        <v>121</v>
      </c>
      <c r="AL517">
        <v>1106</v>
      </c>
      <c r="AM517">
        <v>2097</v>
      </c>
      <c r="AN517">
        <v>1971</v>
      </c>
      <c r="AO517">
        <v>1982</v>
      </c>
      <c r="AP517">
        <v>1571</v>
      </c>
      <c r="AQ517">
        <v>1907</v>
      </c>
      <c r="AR517">
        <v>401</v>
      </c>
      <c r="AS517">
        <v>1566</v>
      </c>
      <c r="AT517">
        <v>1652</v>
      </c>
      <c r="AU517">
        <v>1833</v>
      </c>
      <c r="AV517">
        <v>322</v>
      </c>
      <c r="AW517">
        <v>1092</v>
      </c>
      <c r="AX517">
        <v>539</v>
      </c>
      <c r="AY517">
        <v>560</v>
      </c>
      <c r="AZ517">
        <v>2116</v>
      </c>
      <c r="BA517">
        <v>398</v>
      </c>
      <c r="BB517">
        <v>2202</v>
      </c>
      <c r="BC517">
        <v>798</v>
      </c>
      <c r="BD517">
        <v>1790</v>
      </c>
      <c r="BE517">
        <v>1</v>
      </c>
      <c r="BF517" t="s">
        <v>64</v>
      </c>
      <c r="BG517" t="s">
        <v>65</v>
      </c>
      <c r="BH517" t="s">
        <v>260</v>
      </c>
      <c r="BI517" s="4">
        <f xml:space="preserve"> _2025teamgamelogs[[#This Row],[FGA]] + (0.44 * _2025teamgamelogs[[#This Row],[FTA]]) + _2025teamgamelogs[[#This Row],[TOV]] - _2025teamgamelogs[[#This Row],[OREB]]</f>
        <v>113.04</v>
      </c>
      <c r="BJ517" s="3">
        <f>_2025teamgamelogs[[#This Row],[TOV]]/_2025teamgamelogs[[#This Row],[POSSESIONS]]</f>
        <v>0.12384996461429582</v>
      </c>
      <c r="BK517" s="4">
        <f>_2025teamgamelogs[[#This Row],[PTS]]/_2025teamgamelogs[[#This Row],[POSSESIONS]]</f>
        <v>1.0527246992215145</v>
      </c>
      <c r="BL517" s="4">
        <f xml:space="preserve"> 100 * _2025teamgamelogs[[#This Row],[POINTS_PER_POSSESSION]]</f>
        <v>105.27246992215144</v>
      </c>
      <c r="BM517" s="4">
        <f xml:space="preserve"> _2025teamgamelogs[[#This Row],[POSSESIONS]] / (_2025teamgamelogs[[#This Row],[MIN]]/48)</f>
        <v>113.04</v>
      </c>
      <c r="BN517" s="3">
        <f>_2025teamgamelogs[[#This Row],[PTS]] / (2 * (_2025teamgamelogs[[#This Row],[FGA]] + 0.44 * _2025teamgamelogs[[#This Row],[FTA]]))</f>
        <v>0.55072195483154385</v>
      </c>
      <c r="BO517" s="4">
        <f>VLOOKUP(_2025teamgamelogs[[#This Row],[MONTH]], LEAGUE_AVERAGES!$A$2:$B$8, 2, FALSE)</f>
        <v>110.69176807777912</v>
      </c>
      <c r="BP517" s="5">
        <f>VLOOKUP(_2025teamgamelogs[[#This Row],[TEAM_NAME]], LEAGUE_AVERAGES!$A$14:$C$43, 2, FALSE)</f>
        <v>0.35092500000000004</v>
      </c>
      <c r="BQ517" s="5">
        <f>VLOOKUP(_2025teamgamelogs[[#This Row],[TEAM_NAME]], LEAGUE_AVERAGES!$A$14:$C$43, 3, FALSE)</f>
        <v>0.36290476190476195</v>
      </c>
      <c r="BR517" s="5">
        <f>VLOOKUP(_2025teamgamelogs[[#This Row],[TEAM_NAME]], LEAGUE_AVERAGES!$F$14:$H$43, 2, FALSE)</f>
        <v>0.47670000000000012</v>
      </c>
      <c r="BS517" s="5">
        <f>VLOOKUP(_2025teamgamelogs[[#This Row],[TEAM_NAME]], LEAGUE_AVERAGES!$F$14:$H$43, 3, FALSE)</f>
        <v>0.47069047619047621</v>
      </c>
      <c r="BT517" s="5">
        <f>VLOOKUP(_2025teamgamelogs[[#This Row],[TEAM_NAME]], LEAGUE_AVERAGES!$K$14:$M$43, 2, FALSE)</f>
        <v>0.58493933923263275</v>
      </c>
      <c r="BU517" s="5">
        <f>VLOOKUP(_2025teamgamelogs[[#This Row],[TEAM_NAME]], LEAGUE_AVERAGES!$K$14:$M$43, 3, FALSE)</f>
        <v>0.57722862424766153</v>
      </c>
    </row>
    <row r="518" spans="1:73" x14ac:dyDescent="0.2">
      <c r="A518" t="s">
        <v>59</v>
      </c>
      <c r="B518">
        <v>1610612766</v>
      </c>
      <c r="C518" t="s">
        <v>122</v>
      </c>
      <c r="D518" t="s">
        <v>123</v>
      </c>
      <c r="E518">
        <v>22400277</v>
      </c>
      <c r="F518" s="1">
        <v>45621</v>
      </c>
      <c r="G518" t="s">
        <v>600</v>
      </c>
      <c r="H518" t="s">
        <v>70</v>
      </c>
      <c r="I518">
        <v>48</v>
      </c>
      <c r="J518">
        <v>31</v>
      </c>
      <c r="K518">
        <v>75</v>
      </c>
      <c r="L518">
        <v>0.41299999999999998</v>
      </c>
      <c r="M518">
        <v>7</v>
      </c>
      <c r="N518">
        <v>32</v>
      </c>
      <c r="O518">
        <v>0.219</v>
      </c>
      <c r="P518">
        <v>15</v>
      </c>
      <c r="Q518">
        <v>19</v>
      </c>
      <c r="R518">
        <v>0.78900000000000003</v>
      </c>
      <c r="S518">
        <v>13</v>
      </c>
      <c r="T518">
        <v>39</v>
      </c>
      <c r="U518">
        <v>52</v>
      </c>
      <c r="V518">
        <v>14</v>
      </c>
      <c r="W518">
        <v>27</v>
      </c>
      <c r="X518">
        <v>6</v>
      </c>
      <c r="Y518">
        <v>5</v>
      </c>
      <c r="Z518">
        <v>6</v>
      </c>
      <c r="AA518">
        <v>20</v>
      </c>
      <c r="AB518">
        <v>21</v>
      </c>
      <c r="AC518">
        <v>84</v>
      </c>
      <c r="AD518">
        <v>-11</v>
      </c>
      <c r="AE518">
        <v>1</v>
      </c>
      <c r="AF518">
        <v>1231</v>
      </c>
      <c r="AG518">
        <v>1231</v>
      </c>
      <c r="AH518">
        <v>1231</v>
      </c>
      <c r="AI518">
        <v>121</v>
      </c>
      <c r="AJ518">
        <v>2413</v>
      </c>
      <c r="AK518">
        <v>2395</v>
      </c>
      <c r="AL518">
        <v>2059</v>
      </c>
      <c r="AM518">
        <v>2338</v>
      </c>
      <c r="AN518">
        <v>1863</v>
      </c>
      <c r="AO518">
        <v>2368</v>
      </c>
      <c r="AP518">
        <v>1416</v>
      </c>
      <c r="AQ518">
        <v>1458</v>
      </c>
      <c r="AR518">
        <v>1180</v>
      </c>
      <c r="AS518">
        <v>652</v>
      </c>
      <c r="AT518">
        <v>277</v>
      </c>
      <c r="AU518">
        <v>267</v>
      </c>
      <c r="AV518">
        <v>2444</v>
      </c>
      <c r="AW518">
        <v>2451</v>
      </c>
      <c r="AX518">
        <v>1702</v>
      </c>
      <c r="AY518">
        <v>889</v>
      </c>
      <c r="AZ518">
        <v>1573</v>
      </c>
      <c r="BA518">
        <v>1491</v>
      </c>
      <c r="BB518">
        <v>575</v>
      </c>
      <c r="BC518">
        <v>2445</v>
      </c>
      <c r="BD518">
        <v>1848</v>
      </c>
      <c r="BE518">
        <v>1</v>
      </c>
      <c r="BF518" t="s">
        <v>64</v>
      </c>
      <c r="BG518" t="s">
        <v>65</v>
      </c>
      <c r="BH518" t="s">
        <v>260</v>
      </c>
      <c r="BI518" s="4">
        <f xml:space="preserve"> _2025teamgamelogs[[#This Row],[FGA]] + (0.44 * _2025teamgamelogs[[#This Row],[FTA]]) + _2025teamgamelogs[[#This Row],[TOV]] - _2025teamgamelogs[[#This Row],[OREB]]</f>
        <v>97.36</v>
      </c>
      <c r="BJ518" s="3">
        <f>_2025teamgamelogs[[#This Row],[TOV]]/_2025teamgamelogs[[#This Row],[POSSESIONS]]</f>
        <v>0.27732128184059163</v>
      </c>
      <c r="BK518" s="4">
        <f>_2025teamgamelogs[[#This Row],[PTS]]/_2025teamgamelogs[[#This Row],[POSSESIONS]]</f>
        <v>0.86277732128184059</v>
      </c>
      <c r="BL518" s="4">
        <f xml:space="preserve"> 100 * _2025teamgamelogs[[#This Row],[POINTS_PER_POSSESSION]]</f>
        <v>86.277732128184056</v>
      </c>
      <c r="BM518" s="4">
        <f xml:space="preserve"> _2025teamgamelogs[[#This Row],[POSSESIONS]] / (_2025teamgamelogs[[#This Row],[MIN]]/48)</f>
        <v>97.36</v>
      </c>
      <c r="BN518" s="3">
        <f>_2025teamgamelogs[[#This Row],[PTS]] / (2 * (_2025teamgamelogs[[#This Row],[FGA]] + 0.44 * _2025teamgamelogs[[#This Row],[FTA]]))</f>
        <v>0.50383877159309021</v>
      </c>
      <c r="BO518" s="4">
        <f>VLOOKUP(_2025teamgamelogs[[#This Row],[MONTH]], LEAGUE_AVERAGES!$A$2:$B$8, 2, FALSE)</f>
        <v>110.69176807777912</v>
      </c>
      <c r="BP518" s="5">
        <f>VLOOKUP(_2025teamgamelogs[[#This Row],[TEAM_NAME]], LEAGUE_AVERAGES!$A$14:$C$43, 2, FALSE)</f>
        <v>0.33860975609756089</v>
      </c>
      <c r="BQ518" s="5">
        <f>VLOOKUP(_2025teamgamelogs[[#This Row],[TEAM_NAME]], LEAGUE_AVERAGES!$A$14:$C$43, 3, FALSE)</f>
        <v>0.33580487804878045</v>
      </c>
      <c r="BR518" s="5">
        <f>VLOOKUP(_2025teamgamelogs[[#This Row],[TEAM_NAME]], LEAGUE_AVERAGES!$F$14:$H$43, 2, FALSE)</f>
        <v>0.43492682926829268</v>
      </c>
      <c r="BS518" s="5">
        <f>VLOOKUP(_2025teamgamelogs[[#This Row],[TEAM_NAME]], LEAGUE_AVERAGES!$F$14:$H$43, 3, FALSE)</f>
        <v>0.42697560975609755</v>
      </c>
      <c r="BT518" s="5">
        <f>VLOOKUP(_2025teamgamelogs[[#This Row],[TEAM_NAME]], LEAGUE_AVERAGES!$K$14:$M$43, 2, FALSE)</f>
        <v>0.5424635833805308</v>
      </c>
      <c r="BU518" s="5">
        <f>VLOOKUP(_2025teamgamelogs[[#This Row],[TEAM_NAME]], LEAGUE_AVERAGES!$K$14:$M$43, 3, FALSE)</f>
        <v>0.53419164265445196</v>
      </c>
    </row>
    <row r="519" spans="1:73" x14ac:dyDescent="0.2">
      <c r="A519" t="s">
        <v>59</v>
      </c>
      <c r="B519">
        <v>1610612751</v>
      </c>
      <c r="C519" t="s">
        <v>89</v>
      </c>
      <c r="D519" t="s">
        <v>90</v>
      </c>
      <c r="E519">
        <v>22400284</v>
      </c>
      <c r="F519" s="1">
        <v>45621</v>
      </c>
      <c r="G519" t="s">
        <v>601</v>
      </c>
      <c r="H519" t="s">
        <v>63</v>
      </c>
      <c r="I519">
        <v>48</v>
      </c>
      <c r="J519">
        <v>41</v>
      </c>
      <c r="K519">
        <v>83</v>
      </c>
      <c r="L519">
        <v>0.49399999999999999</v>
      </c>
      <c r="M519">
        <v>20</v>
      </c>
      <c r="N519">
        <v>45</v>
      </c>
      <c r="O519">
        <v>0.44400000000000001</v>
      </c>
      <c r="P519">
        <v>26</v>
      </c>
      <c r="Q519">
        <v>30</v>
      </c>
      <c r="R519">
        <v>0.86699999999999999</v>
      </c>
      <c r="S519">
        <v>7</v>
      </c>
      <c r="T519">
        <v>35</v>
      </c>
      <c r="U519">
        <v>42</v>
      </c>
      <c r="V519">
        <v>23</v>
      </c>
      <c r="W519">
        <v>12</v>
      </c>
      <c r="X519">
        <v>6</v>
      </c>
      <c r="Y519">
        <v>3</v>
      </c>
      <c r="Z519">
        <v>5</v>
      </c>
      <c r="AA519">
        <v>18</v>
      </c>
      <c r="AB519">
        <v>21</v>
      </c>
      <c r="AC519">
        <v>128</v>
      </c>
      <c r="AD519">
        <v>8</v>
      </c>
      <c r="AE519">
        <v>1</v>
      </c>
      <c r="AF519">
        <v>1</v>
      </c>
      <c r="AG519">
        <v>1</v>
      </c>
      <c r="AH519">
        <v>1</v>
      </c>
      <c r="AI519">
        <v>121</v>
      </c>
      <c r="AJ519">
        <v>1234</v>
      </c>
      <c r="AK519">
        <v>1922</v>
      </c>
      <c r="AL519">
        <v>788</v>
      </c>
      <c r="AM519">
        <v>114</v>
      </c>
      <c r="AN519">
        <v>312</v>
      </c>
      <c r="AO519">
        <v>359</v>
      </c>
      <c r="AP519">
        <v>133</v>
      </c>
      <c r="AQ519">
        <v>259</v>
      </c>
      <c r="AR519">
        <v>459</v>
      </c>
      <c r="AS519">
        <v>2024</v>
      </c>
      <c r="AT519">
        <v>769</v>
      </c>
      <c r="AU519">
        <v>1443</v>
      </c>
      <c r="AV519">
        <v>1759</v>
      </c>
      <c r="AW519">
        <v>640</v>
      </c>
      <c r="AX519">
        <v>1702</v>
      </c>
      <c r="AY519">
        <v>1712</v>
      </c>
      <c r="AZ519">
        <v>1188</v>
      </c>
      <c r="BA519">
        <v>1018</v>
      </c>
      <c r="BB519">
        <v>575</v>
      </c>
      <c r="BC519">
        <v>299</v>
      </c>
      <c r="BD519">
        <v>727</v>
      </c>
      <c r="BE519">
        <v>1</v>
      </c>
      <c r="BF519" t="s">
        <v>71</v>
      </c>
      <c r="BG519" t="s">
        <v>65</v>
      </c>
      <c r="BH519" t="s">
        <v>260</v>
      </c>
      <c r="BI519" s="4">
        <f xml:space="preserve"> _2025teamgamelogs[[#This Row],[FGA]] + (0.44 * _2025teamgamelogs[[#This Row],[FTA]]) + _2025teamgamelogs[[#This Row],[TOV]] - _2025teamgamelogs[[#This Row],[OREB]]</f>
        <v>101.2</v>
      </c>
      <c r="BJ519" s="3">
        <f>_2025teamgamelogs[[#This Row],[TOV]]/_2025teamgamelogs[[#This Row],[POSSESIONS]]</f>
        <v>0.11857707509881422</v>
      </c>
      <c r="BK519" s="4">
        <f>_2025teamgamelogs[[#This Row],[PTS]]/_2025teamgamelogs[[#This Row],[POSSESIONS]]</f>
        <v>1.2648221343873518</v>
      </c>
      <c r="BL519" s="4">
        <f xml:space="preserve"> 100 * _2025teamgamelogs[[#This Row],[POINTS_PER_POSSESSION]]</f>
        <v>126.48221343873519</v>
      </c>
      <c r="BM519" s="4">
        <f xml:space="preserve"> _2025teamgamelogs[[#This Row],[POSSESIONS]] / (_2025teamgamelogs[[#This Row],[MIN]]/48)</f>
        <v>101.2</v>
      </c>
      <c r="BN519" s="3">
        <f>_2025teamgamelogs[[#This Row],[PTS]] / (2 * (_2025teamgamelogs[[#This Row],[FGA]] + 0.44 * _2025teamgamelogs[[#This Row],[FTA]]))</f>
        <v>0.66528066528066521</v>
      </c>
      <c r="BO519" s="4">
        <f>VLOOKUP(_2025teamgamelogs[[#This Row],[MONTH]], LEAGUE_AVERAGES!$A$2:$B$8, 2, FALSE)</f>
        <v>110.69176807777912</v>
      </c>
      <c r="BP519" s="5">
        <f>VLOOKUP(_2025teamgamelogs[[#This Row],[TEAM_NAME]], LEAGUE_AVERAGES!$A$14:$C$43, 2, FALSE)</f>
        <v>0.337609756097561</v>
      </c>
      <c r="BQ519" s="5">
        <f>VLOOKUP(_2025teamgamelogs[[#This Row],[TEAM_NAME]], LEAGUE_AVERAGES!$A$14:$C$43, 3, FALSE)</f>
        <v>0.34709756097560968</v>
      </c>
      <c r="BR519" s="5">
        <f>VLOOKUP(_2025teamgamelogs[[#This Row],[TEAM_NAME]], LEAGUE_AVERAGES!$F$14:$H$43, 2, FALSE)</f>
        <v>0.43748780487804872</v>
      </c>
      <c r="BS519" s="5">
        <f>VLOOKUP(_2025teamgamelogs[[#This Row],[TEAM_NAME]], LEAGUE_AVERAGES!$F$14:$H$43, 3, FALSE)</f>
        <v>0.43895121951219529</v>
      </c>
      <c r="BT519" s="5">
        <f>VLOOKUP(_2025teamgamelogs[[#This Row],[TEAM_NAME]], LEAGUE_AVERAGES!$K$14:$M$43, 2, FALSE)</f>
        <v>0.54767404365624284</v>
      </c>
      <c r="BU519" s="5">
        <f>VLOOKUP(_2025teamgamelogs[[#This Row],[TEAM_NAME]], LEAGUE_AVERAGES!$K$14:$M$43, 3, FALSE)</f>
        <v>0.5592142433904097</v>
      </c>
    </row>
    <row r="520" spans="1:73" x14ac:dyDescent="0.2">
      <c r="A520" t="s">
        <v>59</v>
      </c>
      <c r="B520">
        <v>1610612747</v>
      </c>
      <c r="C520" t="s">
        <v>60</v>
      </c>
      <c r="D520" t="s">
        <v>61</v>
      </c>
      <c r="E520">
        <v>22400039</v>
      </c>
      <c r="F520" s="1">
        <v>45622</v>
      </c>
      <c r="G520" t="s">
        <v>216</v>
      </c>
      <c r="H520" t="s">
        <v>70</v>
      </c>
      <c r="I520">
        <v>48</v>
      </c>
      <c r="J520">
        <v>37</v>
      </c>
      <c r="K520">
        <v>85</v>
      </c>
      <c r="L520">
        <v>0.435</v>
      </c>
      <c r="M520">
        <v>8</v>
      </c>
      <c r="N520">
        <v>34</v>
      </c>
      <c r="O520">
        <v>0.23499999999999999</v>
      </c>
      <c r="P520">
        <v>18</v>
      </c>
      <c r="Q520">
        <v>25</v>
      </c>
      <c r="R520">
        <v>0.72</v>
      </c>
      <c r="S520">
        <v>7</v>
      </c>
      <c r="T520">
        <v>35</v>
      </c>
      <c r="U520">
        <v>42</v>
      </c>
      <c r="V520">
        <v>25</v>
      </c>
      <c r="W520">
        <v>12</v>
      </c>
      <c r="X520">
        <v>7</v>
      </c>
      <c r="Y520">
        <v>6</v>
      </c>
      <c r="Z520">
        <v>3</v>
      </c>
      <c r="AA520">
        <v>11</v>
      </c>
      <c r="AB520">
        <v>18</v>
      </c>
      <c r="AC520">
        <v>100</v>
      </c>
      <c r="AD520">
        <v>-27</v>
      </c>
      <c r="AE520">
        <v>1</v>
      </c>
      <c r="AF520">
        <v>1231</v>
      </c>
      <c r="AG520">
        <v>1231</v>
      </c>
      <c r="AH520">
        <v>1231</v>
      </c>
      <c r="AI520">
        <v>121</v>
      </c>
      <c r="AJ520">
        <v>1946</v>
      </c>
      <c r="AK520">
        <v>1709</v>
      </c>
      <c r="AL520">
        <v>1773</v>
      </c>
      <c r="AM520">
        <v>2251</v>
      </c>
      <c r="AN520">
        <v>1627</v>
      </c>
      <c r="AO520">
        <v>2322</v>
      </c>
      <c r="AP520">
        <v>889</v>
      </c>
      <c r="AQ520">
        <v>666</v>
      </c>
      <c r="AR520">
        <v>1811</v>
      </c>
      <c r="AS520">
        <v>2024</v>
      </c>
      <c r="AT520">
        <v>769</v>
      </c>
      <c r="AU520">
        <v>1443</v>
      </c>
      <c r="AV520">
        <v>1358</v>
      </c>
      <c r="AW520">
        <v>640</v>
      </c>
      <c r="AX520">
        <v>1360</v>
      </c>
      <c r="AY520">
        <v>560</v>
      </c>
      <c r="AZ520">
        <v>384</v>
      </c>
      <c r="BA520">
        <v>52</v>
      </c>
      <c r="BB520">
        <v>1204</v>
      </c>
      <c r="BC520">
        <v>2099</v>
      </c>
      <c r="BD520">
        <v>2342</v>
      </c>
      <c r="BE520">
        <v>1</v>
      </c>
      <c r="BF520" t="s">
        <v>71</v>
      </c>
      <c r="BG520" t="s">
        <v>65</v>
      </c>
      <c r="BH520" t="s">
        <v>260</v>
      </c>
      <c r="BI520" s="4">
        <f xml:space="preserve"> _2025teamgamelogs[[#This Row],[FGA]] + (0.44 * _2025teamgamelogs[[#This Row],[FTA]]) + _2025teamgamelogs[[#This Row],[TOV]] - _2025teamgamelogs[[#This Row],[OREB]]</f>
        <v>101</v>
      </c>
      <c r="BJ520" s="3">
        <f>_2025teamgamelogs[[#This Row],[TOV]]/_2025teamgamelogs[[#This Row],[POSSESIONS]]</f>
        <v>0.11881188118811881</v>
      </c>
      <c r="BK520" s="4">
        <f>_2025teamgamelogs[[#This Row],[PTS]]/_2025teamgamelogs[[#This Row],[POSSESIONS]]</f>
        <v>0.99009900990099009</v>
      </c>
      <c r="BL520" s="4">
        <f xml:space="preserve"> 100 * _2025teamgamelogs[[#This Row],[POINTS_PER_POSSESSION]]</f>
        <v>99.009900990099013</v>
      </c>
      <c r="BM520" s="4">
        <f xml:space="preserve"> _2025teamgamelogs[[#This Row],[POSSESIONS]] / (_2025teamgamelogs[[#This Row],[MIN]]/48)</f>
        <v>101</v>
      </c>
      <c r="BN520" s="3">
        <f>_2025teamgamelogs[[#This Row],[PTS]] / (2 * (_2025teamgamelogs[[#This Row],[FGA]] + 0.44 * _2025teamgamelogs[[#This Row],[FTA]]))</f>
        <v>0.52083333333333337</v>
      </c>
      <c r="BO520" s="4">
        <f>VLOOKUP(_2025teamgamelogs[[#This Row],[MONTH]], LEAGUE_AVERAGES!$A$2:$B$8, 2, FALSE)</f>
        <v>110.69176807777912</v>
      </c>
      <c r="BP520" s="5">
        <f>VLOOKUP(_2025teamgamelogs[[#This Row],[TEAM_NAME]], LEAGUE_AVERAGES!$A$14:$C$43, 2, FALSE)</f>
        <v>0.37419512195121946</v>
      </c>
      <c r="BQ520" s="5">
        <f>VLOOKUP(_2025teamgamelogs[[#This Row],[TEAM_NAME]], LEAGUE_AVERAGES!$A$14:$C$43, 3, FALSE)</f>
        <v>0.35536585365853657</v>
      </c>
      <c r="BR520" s="5">
        <f>VLOOKUP(_2025teamgamelogs[[#This Row],[TEAM_NAME]], LEAGUE_AVERAGES!$F$14:$H$43, 2, FALSE)</f>
        <v>0.48560975609756091</v>
      </c>
      <c r="BS520" s="5">
        <f>VLOOKUP(_2025teamgamelogs[[#This Row],[TEAM_NAME]], LEAGUE_AVERAGES!$F$14:$H$43, 3, FALSE)</f>
        <v>0.47373170731707315</v>
      </c>
      <c r="BT520" s="5">
        <f>VLOOKUP(_2025teamgamelogs[[#This Row],[TEAM_NAME]], LEAGUE_AVERAGES!$K$14:$M$43, 2, FALSE)</f>
        <v>0.60200661119778875</v>
      </c>
      <c r="BU520" s="5">
        <f>VLOOKUP(_2025teamgamelogs[[#This Row],[TEAM_NAME]], LEAGUE_AVERAGES!$K$14:$M$43, 3, FALSE)</f>
        <v>0.58416138772693449</v>
      </c>
    </row>
    <row r="521" spans="1:73" x14ac:dyDescent="0.2">
      <c r="A521" t="s">
        <v>59</v>
      </c>
      <c r="B521">
        <v>1610612759</v>
      </c>
      <c r="C521" t="s">
        <v>145</v>
      </c>
      <c r="D521" t="s">
        <v>146</v>
      </c>
      <c r="E521">
        <v>22400038</v>
      </c>
      <c r="F521" s="1">
        <v>45622</v>
      </c>
      <c r="G521" t="s">
        <v>258</v>
      </c>
      <c r="H521" t="s">
        <v>63</v>
      </c>
      <c r="I521">
        <v>48</v>
      </c>
      <c r="J521">
        <v>45</v>
      </c>
      <c r="K521">
        <v>93</v>
      </c>
      <c r="L521">
        <v>0.48399999999999999</v>
      </c>
      <c r="M521">
        <v>18</v>
      </c>
      <c r="N521">
        <v>48</v>
      </c>
      <c r="O521">
        <v>0.375</v>
      </c>
      <c r="P521">
        <v>20</v>
      </c>
      <c r="Q521">
        <v>26</v>
      </c>
      <c r="R521">
        <v>0.76900000000000002</v>
      </c>
      <c r="S521">
        <v>13</v>
      </c>
      <c r="T521">
        <v>26</v>
      </c>
      <c r="U521">
        <v>39</v>
      </c>
      <c r="V521">
        <v>30</v>
      </c>
      <c r="W521">
        <v>10</v>
      </c>
      <c r="X521">
        <v>12</v>
      </c>
      <c r="Y521">
        <v>5</v>
      </c>
      <c r="Z521">
        <v>4</v>
      </c>
      <c r="AA521">
        <v>17</v>
      </c>
      <c r="AB521">
        <v>20</v>
      </c>
      <c r="AC521">
        <v>128</v>
      </c>
      <c r="AD521">
        <v>13</v>
      </c>
      <c r="AE521">
        <v>1</v>
      </c>
      <c r="AF521">
        <v>1</v>
      </c>
      <c r="AG521">
        <v>1</v>
      </c>
      <c r="AH521">
        <v>1</v>
      </c>
      <c r="AI521">
        <v>121</v>
      </c>
      <c r="AJ521">
        <v>564</v>
      </c>
      <c r="AK521">
        <v>664</v>
      </c>
      <c r="AL521">
        <v>926</v>
      </c>
      <c r="AM521">
        <v>288</v>
      </c>
      <c r="AN521">
        <v>163</v>
      </c>
      <c r="AO521">
        <v>1024</v>
      </c>
      <c r="AP521">
        <v>623</v>
      </c>
      <c r="AQ521">
        <v>570</v>
      </c>
      <c r="AR521">
        <v>1388</v>
      </c>
      <c r="AS521">
        <v>652</v>
      </c>
      <c r="AT521">
        <v>2171</v>
      </c>
      <c r="AU521">
        <v>1833</v>
      </c>
      <c r="AV521">
        <v>541</v>
      </c>
      <c r="AW521">
        <v>264</v>
      </c>
      <c r="AX521">
        <v>217</v>
      </c>
      <c r="AY521">
        <v>889</v>
      </c>
      <c r="AZ521">
        <v>750</v>
      </c>
      <c r="BA521">
        <v>792</v>
      </c>
      <c r="BB521">
        <v>767</v>
      </c>
      <c r="BC521">
        <v>299</v>
      </c>
      <c r="BD521">
        <v>467</v>
      </c>
      <c r="BE521">
        <v>1</v>
      </c>
      <c r="BF521" t="s">
        <v>71</v>
      </c>
      <c r="BG521" t="s">
        <v>65</v>
      </c>
      <c r="BH521" t="s">
        <v>260</v>
      </c>
      <c r="BI521" s="4">
        <f xml:space="preserve"> _2025teamgamelogs[[#This Row],[FGA]] + (0.44 * _2025teamgamelogs[[#This Row],[FTA]]) + _2025teamgamelogs[[#This Row],[TOV]] - _2025teamgamelogs[[#This Row],[OREB]]</f>
        <v>101.44</v>
      </c>
      <c r="BJ521" s="3">
        <f>_2025teamgamelogs[[#This Row],[TOV]]/_2025teamgamelogs[[#This Row],[POSSESIONS]]</f>
        <v>9.8580441640378547E-2</v>
      </c>
      <c r="BK521" s="4">
        <f>_2025teamgamelogs[[#This Row],[PTS]]/_2025teamgamelogs[[#This Row],[POSSESIONS]]</f>
        <v>1.2618296529968454</v>
      </c>
      <c r="BL521" s="4">
        <f xml:space="preserve"> 100 * _2025teamgamelogs[[#This Row],[POINTS_PER_POSSESSION]]</f>
        <v>126.18296529968454</v>
      </c>
      <c r="BM521" s="4">
        <f xml:space="preserve"> _2025teamgamelogs[[#This Row],[POSSESIONS]] / (_2025teamgamelogs[[#This Row],[MIN]]/48)</f>
        <v>101.44</v>
      </c>
      <c r="BN521" s="3">
        <f>_2025teamgamelogs[[#This Row],[PTS]] / (2 * (_2025teamgamelogs[[#This Row],[FGA]] + 0.44 * _2025teamgamelogs[[#This Row],[FTA]]))</f>
        <v>0.61279203370356183</v>
      </c>
      <c r="BO521" s="4">
        <f>VLOOKUP(_2025teamgamelogs[[#This Row],[MONTH]], LEAGUE_AVERAGES!$A$2:$B$8, 2, FALSE)</f>
        <v>110.69176807777912</v>
      </c>
      <c r="BP521" s="5">
        <f>VLOOKUP(_2025teamgamelogs[[#This Row],[TEAM_NAME]], LEAGUE_AVERAGES!$A$14:$C$43, 2, FALSE)</f>
        <v>0.36502500000000004</v>
      </c>
      <c r="BQ521" s="5">
        <f>VLOOKUP(_2025teamgamelogs[[#This Row],[TEAM_NAME]], LEAGUE_AVERAGES!$A$14:$C$43, 3, FALSE)</f>
        <v>0.35016666666666663</v>
      </c>
      <c r="BR521" s="5">
        <f>VLOOKUP(_2025teamgamelogs[[#This Row],[TEAM_NAME]], LEAGUE_AVERAGES!$F$14:$H$43, 2, FALSE)</f>
        <v>0.47877500000000017</v>
      </c>
      <c r="BS521" s="5">
        <f>VLOOKUP(_2025teamgamelogs[[#This Row],[TEAM_NAME]], LEAGUE_AVERAGES!$F$14:$H$43, 3, FALSE)</f>
        <v>0.45407142857142868</v>
      </c>
      <c r="BT521" s="5">
        <f>VLOOKUP(_2025teamgamelogs[[#This Row],[TEAM_NAME]], LEAGUE_AVERAGES!$K$14:$M$43, 2, FALSE)</f>
        <v>0.59112459331758582</v>
      </c>
      <c r="BU521" s="5">
        <f>VLOOKUP(_2025teamgamelogs[[#This Row],[TEAM_NAME]], LEAGUE_AVERAGES!$K$14:$M$43, 3, FALSE)</f>
        <v>0.56254759440180246</v>
      </c>
    </row>
    <row r="522" spans="1:73" x14ac:dyDescent="0.2">
      <c r="A522" t="s">
        <v>59</v>
      </c>
      <c r="B522">
        <v>1610612750</v>
      </c>
      <c r="C522" t="s">
        <v>8</v>
      </c>
      <c r="D522" t="s">
        <v>72</v>
      </c>
      <c r="E522">
        <v>22400037</v>
      </c>
      <c r="F522" s="1">
        <v>45622</v>
      </c>
      <c r="G522" t="s">
        <v>602</v>
      </c>
      <c r="H522" t="s">
        <v>70</v>
      </c>
      <c r="I522">
        <v>53</v>
      </c>
      <c r="J522">
        <v>42</v>
      </c>
      <c r="K522">
        <v>98</v>
      </c>
      <c r="L522">
        <v>0.42899999999999999</v>
      </c>
      <c r="M522">
        <v>9</v>
      </c>
      <c r="N522">
        <v>38</v>
      </c>
      <c r="O522">
        <v>0.23699999999999999</v>
      </c>
      <c r="P522">
        <v>18</v>
      </c>
      <c r="Q522">
        <v>20</v>
      </c>
      <c r="R522">
        <v>0.9</v>
      </c>
      <c r="S522">
        <v>14</v>
      </c>
      <c r="T522">
        <v>38</v>
      </c>
      <c r="U522">
        <v>52</v>
      </c>
      <c r="V522">
        <v>21</v>
      </c>
      <c r="W522">
        <v>17</v>
      </c>
      <c r="X522">
        <v>6</v>
      </c>
      <c r="Y522">
        <v>4</v>
      </c>
      <c r="Z522">
        <v>9</v>
      </c>
      <c r="AA522">
        <v>18</v>
      </c>
      <c r="AB522">
        <v>20</v>
      </c>
      <c r="AC522">
        <v>111</v>
      </c>
      <c r="AD522">
        <v>-6</v>
      </c>
      <c r="AE522">
        <v>1</v>
      </c>
      <c r="AF522">
        <v>1231</v>
      </c>
      <c r="AG522">
        <v>1231</v>
      </c>
      <c r="AH522">
        <v>1231</v>
      </c>
      <c r="AI522">
        <v>9</v>
      </c>
      <c r="AJ522">
        <v>1068</v>
      </c>
      <c r="AK522">
        <v>251</v>
      </c>
      <c r="AL522">
        <v>1860</v>
      </c>
      <c r="AM522">
        <v>2097</v>
      </c>
      <c r="AN522">
        <v>1078</v>
      </c>
      <c r="AO522">
        <v>2315</v>
      </c>
      <c r="AP522">
        <v>889</v>
      </c>
      <c r="AQ522">
        <v>1301</v>
      </c>
      <c r="AR522">
        <v>246</v>
      </c>
      <c r="AS522">
        <v>466</v>
      </c>
      <c r="AT522">
        <v>377</v>
      </c>
      <c r="AU522">
        <v>267</v>
      </c>
      <c r="AV522">
        <v>2031</v>
      </c>
      <c r="AW522">
        <v>1759</v>
      </c>
      <c r="AX522">
        <v>1702</v>
      </c>
      <c r="AY522">
        <v>1274</v>
      </c>
      <c r="AZ522">
        <v>2275</v>
      </c>
      <c r="BA522">
        <v>1018</v>
      </c>
      <c r="BB522">
        <v>767</v>
      </c>
      <c r="BC522">
        <v>1402</v>
      </c>
      <c r="BD522">
        <v>1540</v>
      </c>
      <c r="BE522">
        <v>1</v>
      </c>
      <c r="BF522" t="s">
        <v>64</v>
      </c>
      <c r="BG522" t="s">
        <v>65</v>
      </c>
      <c r="BH522" t="s">
        <v>260</v>
      </c>
      <c r="BI522" s="4">
        <f xml:space="preserve"> _2025teamgamelogs[[#This Row],[FGA]] + (0.44 * _2025teamgamelogs[[#This Row],[FTA]]) + _2025teamgamelogs[[#This Row],[TOV]] - _2025teamgamelogs[[#This Row],[OREB]]</f>
        <v>109.8</v>
      </c>
      <c r="BJ522" s="3">
        <f>_2025teamgamelogs[[#This Row],[TOV]]/_2025teamgamelogs[[#This Row],[POSSESIONS]]</f>
        <v>0.15482695810564664</v>
      </c>
      <c r="BK522" s="4">
        <f>_2025teamgamelogs[[#This Row],[PTS]]/_2025teamgamelogs[[#This Row],[POSSESIONS]]</f>
        <v>1.0109289617486339</v>
      </c>
      <c r="BL522" s="4">
        <f xml:space="preserve"> 100 * _2025teamgamelogs[[#This Row],[POINTS_PER_POSSESSION]]</f>
        <v>101.09289617486338</v>
      </c>
      <c r="BM522" s="4">
        <f xml:space="preserve"> _2025teamgamelogs[[#This Row],[POSSESIONS]] / (_2025teamgamelogs[[#This Row],[MIN]]/48)</f>
        <v>99.441509433962253</v>
      </c>
      <c r="BN522" s="3">
        <f>_2025teamgamelogs[[#This Row],[PTS]] / (2 * (_2025teamgamelogs[[#This Row],[FGA]] + 0.44 * _2025teamgamelogs[[#This Row],[FTA]]))</f>
        <v>0.5196629213483146</v>
      </c>
      <c r="BO522" s="4">
        <f>VLOOKUP(_2025teamgamelogs[[#This Row],[MONTH]], LEAGUE_AVERAGES!$A$2:$B$8, 2, FALSE)</f>
        <v>110.69176807777912</v>
      </c>
      <c r="BP522" s="5">
        <f>VLOOKUP(_2025teamgamelogs[[#This Row],[TEAM_NAME]], LEAGUE_AVERAGES!$A$14:$C$43, 2, FALSE)</f>
        <v>0.38256097560975622</v>
      </c>
      <c r="BQ522" s="5">
        <f>VLOOKUP(_2025teamgamelogs[[#This Row],[TEAM_NAME]], LEAGUE_AVERAGES!$A$14:$C$43, 3, FALSE)</f>
        <v>0.37156097560975615</v>
      </c>
      <c r="BR522" s="5">
        <f>VLOOKUP(_2025teamgamelogs[[#This Row],[TEAM_NAME]], LEAGUE_AVERAGES!$F$14:$H$43, 2, FALSE)</f>
        <v>0.47402439024390242</v>
      </c>
      <c r="BS522" s="5">
        <f>VLOOKUP(_2025teamgamelogs[[#This Row],[TEAM_NAME]], LEAGUE_AVERAGES!$F$14:$H$43, 3, FALSE)</f>
        <v>0.46580487804878057</v>
      </c>
      <c r="BT522" s="5">
        <f>VLOOKUP(_2025teamgamelogs[[#This Row],[TEAM_NAME]], LEAGUE_AVERAGES!$K$14:$M$43, 2, FALSE)</f>
        <v>0.59446350940954662</v>
      </c>
      <c r="BU522" s="5">
        <f>VLOOKUP(_2025teamgamelogs[[#This Row],[TEAM_NAME]], LEAGUE_AVERAGES!$K$14:$M$43, 3, FALSE)</f>
        <v>0.58583417827298701</v>
      </c>
    </row>
    <row r="523" spans="1:73" x14ac:dyDescent="0.2">
      <c r="A523" t="s">
        <v>59</v>
      </c>
      <c r="B523">
        <v>1610612749</v>
      </c>
      <c r="C523" t="s">
        <v>113</v>
      </c>
      <c r="D523" t="s">
        <v>114</v>
      </c>
      <c r="E523">
        <v>22400036</v>
      </c>
      <c r="F523" s="1">
        <v>45622</v>
      </c>
      <c r="G523" t="s">
        <v>603</v>
      </c>
      <c r="H523" t="s">
        <v>63</v>
      </c>
      <c r="I523">
        <v>48</v>
      </c>
      <c r="J523">
        <v>36</v>
      </c>
      <c r="K523">
        <v>77</v>
      </c>
      <c r="L523">
        <v>0.46800000000000003</v>
      </c>
      <c r="M523">
        <v>20</v>
      </c>
      <c r="N523">
        <v>42</v>
      </c>
      <c r="O523">
        <v>0.47599999999999998</v>
      </c>
      <c r="P523">
        <v>14</v>
      </c>
      <c r="Q523">
        <v>17</v>
      </c>
      <c r="R523">
        <v>0.82399999999999995</v>
      </c>
      <c r="S523">
        <v>9</v>
      </c>
      <c r="T523">
        <v>32</v>
      </c>
      <c r="U523">
        <v>41</v>
      </c>
      <c r="V523">
        <v>23</v>
      </c>
      <c r="W523">
        <v>13</v>
      </c>
      <c r="X523">
        <v>5</v>
      </c>
      <c r="Y523">
        <v>7</v>
      </c>
      <c r="Z523">
        <v>2</v>
      </c>
      <c r="AA523">
        <v>19</v>
      </c>
      <c r="AB523">
        <v>14</v>
      </c>
      <c r="AC523">
        <v>106</v>
      </c>
      <c r="AD523">
        <v>3</v>
      </c>
      <c r="AE523">
        <v>1</v>
      </c>
      <c r="AF523">
        <v>1</v>
      </c>
      <c r="AG523">
        <v>1</v>
      </c>
      <c r="AH523">
        <v>1</v>
      </c>
      <c r="AI523">
        <v>121</v>
      </c>
      <c r="AJ523">
        <v>2070</v>
      </c>
      <c r="AK523">
        <v>2335</v>
      </c>
      <c r="AL523">
        <v>1233</v>
      </c>
      <c r="AM523">
        <v>114</v>
      </c>
      <c r="AN523">
        <v>568</v>
      </c>
      <c r="AO523">
        <v>187</v>
      </c>
      <c r="AP523">
        <v>1571</v>
      </c>
      <c r="AQ523">
        <v>1778</v>
      </c>
      <c r="AR523">
        <v>811</v>
      </c>
      <c r="AS523">
        <v>1566</v>
      </c>
      <c r="AT523">
        <v>1307</v>
      </c>
      <c r="AU523">
        <v>1563</v>
      </c>
      <c r="AV523">
        <v>1759</v>
      </c>
      <c r="AW523">
        <v>850</v>
      </c>
      <c r="AX523">
        <v>1998</v>
      </c>
      <c r="AY523">
        <v>346</v>
      </c>
      <c r="AZ523">
        <v>158</v>
      </c>
      <c r="BA523">
        <v>1258</v>
      </c>
      <c r="BB523">
        <v>2064</v>
      </c>
      <c r="BC523">
        <v>1723</v>
      </c>
      <c r="BD523">
        <v>1047</v>
      </c>
      <c r="BE523">
        <v>1</v>
      </c>
      <c r="BF523" t="s">
        <v>71</v>
      </c>
      <c r="BG523" t="s">
        <v>65</v>
      </c>
      <c r="BH523" t="s">
        <v>260</v>
      </c>
      <c r="BI523" s="4">
        <f xml:space="preserve"> _2025teamgamelogs[[#This Row],[FGA]] + (0.44 * _2025teamgamelogs[[#This Row],[FTA]]) + _2025teamgamelogs[[#This Row],[TOV]] - _2025teamgamelogs[[#This Row],[OREB]]</f>
        <v>88.48</v>
      </c>
      <c r="BJ523" s="3">
        <f>_2025teamgamelogs[[#This Row],[TOV]]/_2025teamgamelogs[[#This Row],[POSSESIONS]]</f>
        <v>0.14692585895117541</v>
      </c>
      <c r="BK523" s="4">
        <f>_2025teamgamelogs[[#This Row],[PTS]]/_2025teamgamelogs[[#This Row],[POSSESIONS]]</f>
        <v>1.1980108499095841</v>
      </c>
      <c r="BL523" s="4">
        <f xml:space="preserve"> 100 * _2025teamgamelogs[[#This Row],[POINTS_PER_POSSESSION]]</f>
        <v>119.8010849909584</v>
      </c>
      <c r="BM523" s="4">
        <f xml:space="preserve"> _2025teamgamelogs[[#This Row],[POSSESIONS]] / (_2025teamgamelogs[[#This Row],[MIN]]/48)</f>
        <v>88.48</v>
      </c>
      <c r="BN523" s="3">
        <f>_2025teamgamelogs[[#This Row],[PTS]] / (2 * (_2025teamgamelogs[[#This Row],[FGA]] + 0.44 * _2025teamgamelogs[[#This Row],[FTA]]))</f>
        <v>0.6273674242424242</v>
      </c>
      <c r="BO523" s="4">
        <f>VLOOKUP(_2025teamgamelogs[[#This Row],[MONTH]], LEAGUE_AVERAGES!$A$2:$B$8, 2, FALSE)</f>
        <v>110.69176807777912</v>
      </c>
      <c r="BP523" s="5">
        <f>VLOOKUP(_2025teamgamelogs[[#This Row],[TEAM_NAME]], LEAGUE_AVERAGES!$A$14:$C$43, 2, FALSE)</f>
        <v>0.4062926829268293</v>
      </c>
      <c r="BQ523" s="5">
        <f>VLOOKUP(_2025teamgamelogs[[#This Row],[TEAM_NAME]], LEAGUE_AVERAGES!$A$14:$C$43, 3, FALSE)</f>
        <v>0.36926829268292688</v>
      </c>
      <c r="BR523" s="5">
        <f>VLOOKUP(_2025teamgamelogs[[#This Row],[TEAM_NAME]], LEAGUE_AVERAGES!$F$14:$H$43, 2, FALSE)</f>
        <v>0.49804878048780482</v>
      </c>
      <c r="BS523" s="5">
        <f>VLOOKUP(_2025teamgamelogs[[#This Row],[TEAM_NAME]], LEAGUE_AVERAGES!$F$14:$H$43, 3, FALSE)</f>
        <v>0.47917073170731711</v>
      </c>
      <c r="BT523" s="5">
        <f>VLOOKUP(_2025teamgamelogs[[#This Row],[TEAM_NAME]], LEAGUE_AVERAGES!$K$14:$M$43, 2, FALSE)</f>
        <v>0.61475494156948829</v>
      </c>
      <c r="BU523" s="5">
        <f>VLOOKUP(_2025teamgamelogs[[#This Row],[TEAM_NAME]], LEAGUE_AVERAGES!$K$14:$M$43, 3, FALSE)</f>
        <v>0.58586037801226176</v>
      </c>
    </row>
    <row r="524" spans="1:73" x14ac:dyDescent="0.2">
      <c r="A524" t="s">
        <v>59</v>
      </c>
      <c r="B524">
        <v>1610612756</v>
      </c>
      <c r="C524" t="s">
        <v>80</v>
      </c>
      <c r="D524" t="s">
        <v>81</v>
      </c>
      <c r="E524">
        <v>22400039</v>
      </c>
      <c r="F524" s="1">
        <v>45622</v>
      </c>
      <c r="G524" t="s">
        <v>213</v>
      </c>
      <c r="H524" t="s">
        <v>63</v>
      </c>
      <c r="I524">
        <v>48</v>
      </c>
      <c r="J524">
        <v>51</v>
      </c>
      <c r="K524">
        <v>99</v>
      </c>
      <c r="L524">
        <v>0.51500000000000001</v>
      </c>
      <c r="M524">
        <v>17</v>
      </c>
      <c r="N524">
        <v>42</v>
      </c>
      <c r="O524">
        <v>0.40500000000000003</v>
      </c>
      <c r="P524">
        <v>8</v>
      </c>
      <c r="Q524">
        <v>10</v>
      </c>
      <c r="R524">
        <v>0.8</v>
      </c>
      <c r="S524">
        <v>8</v>
      </c>
      <c r="T524">
        <v>38</v>
      </c>
      <c r="U524">
        <v>46</v>
      </c>
      <c r="V524">
        <v>31</v>
      </c>
      <c r="W524">
        <v>9</v>
      </c>
      <c r="X524">
        <v>9</v>
      </c>
      <c r="Y524">
        <v>3</v>
      </c>
      <c r="Z524">
        <v>6</v>
      </c>
      <c r="AA524">
        <v>18</v>
      </c>
      <c r="AB524">
        <v>11</v>
      </c>
      <c r="AC524">
        <v>127</v>
      </c>
      <c r="AD524">
        <v>27</v>
      </c>
      <c r="AE524">
        <v>1</v>
      </c>
      <c r="AF524">
        <v>1</v>
      </c>
      <c r="AG524">
        <v>1</v>
      </c>
      <c r="AH524">
        <v>1</v>
      </c>
      <c r="AI524">
        <v>121</v>
      </c>
      <c r="AJ524">
        <v>94</v>
      </c>
      <c r="AK524">
        <v>206</v>
      </c>
      <c r="AL524">
        <v>478</v>
      </c>
      <c r="AM524">
        <v>410</v>
      </c>
      <c r="AN524">
        <v>568</v>
      </c>
      <c r="AO524">
        <v>700</v>
      </c>
      <c r="AP524">
        <v>2336</v>
      </c>
      <c r="AQ524">
        <v>2381</v>
      </c>
      <c r="AR524">
        <v>1029</v>
      </c>
      <c r="AS524">
        <v>1800</v>
      </c>
      <c r="AT524">
        <v>377</v>
      </c>
      <c r="AU524">
        <v>835</v>
      </c>
      <c r="AV524">
        <v>426</v>
      </c>
      <c r="AW524">
        <v>152</v>
      </c>
      <c r="AX524">
        <v>797</v>
      </c>
      <c r="AY524">
        <v>1712</v>
      </c>
      <c r="AZ524">
        <v>1573</v>
      </c>
      <c r="BA524">
        <v>1018</v>
      </c>
      <c r="BB524">
        <v>2370</v>
      </c>
      <c r="BC524">
        <v>341</v>
      </c>
      <c r="BD524">
        <v>107</v>
      </c>
      <c r="BE524">
        <v>1</v>
      </c>
      <c r="BF524" t="s">
        <v>64</v>
      </c>
      <c r="BG524" t="s">
        <v>65</v>
      </c>
      <c r="BH524" t="s">
        <v>260</v>
      </c>
      <c r="BI524" s="4">
        <f xml:space="preserve"> _2025teamgamelogs[[#This Row],[FGA]] + (0.44 * _2025teamgamelogs[[#This Row],[FTA]]) + _2025teamgamelogs[[#This Row],[TOV]] - _2025teamgamelogs[[#This Row],[OREB]]</f>
        <v>104.4</v>
      </c>
      <c r="BJ524" s="3">
        <f>_2025teamgamelogs[[#This Row],[TOV]]/_2025teamgamelogs[[#This Row],[POSSESIONS]]</f>
        <v>8.620689655172413E-2</v>
      </c>
      <c r="BK524" s="4">
        <f>_2025teamgamelogs[[#This Row],[PTS]]/_2025teamgamelogs[[#This Row],[POSSESIONS]]</f>
        <v>1.2164750957854404</v>
      </c>
      <c r="BL524" s="4">
        <f xml:space="preserve"> 100 * _2025teamgamelogs[[#This Row],[POINTS_PER_POSSESSION]]</f>
        <v>121.64750957854405</v>
      </c>
      <c r="BM524" s="4">
        <f xml:space="preserve"> _2025teamgamelogs[[#This Row],[POSSESIONS]] / (_2025teamgamelogs[[#This Row],[MIN]]/48)</f>
        <v>104.4</v>
      </c>
      <c r="BN524" s="3">
        <f>_2025teamgamelogs[[#This Row],[PTS]] / (2 * (_2025teamgamelogs[[#This Row],[FGA]] + 0.44 * _2025teamgamelogs[[#This Row],[FTA]]))</f>
        <v>0.61411992263056092</v>
      </c>
      <c r="BO524" s="4">
        <f>VLOOKUP(_2025teamgamelogs[[#This Row],[MONTH]], LEAGUE_AVERAGES!$A$2:$B$8, 2, FALSE)</f>
        <v>110.69176807777912</v>
      </c>
      <c r="BP524" s="5">
        <f>VLOOKUP(_2025teamgamelogs[[#This Row],[TEAM_NAME]], LEAGUE_AVERAGES!$A$14:$C$43, 2, FALSE)</f>
        <v>0.37692682926829268</v>
      </c>
      <c r="BQ524" s="5">
        <f>VLOOKUP(_2025teamgamelogs[[#This Row],[TEAM_NAME]], LEAGUE_AVERAGES!$A$14:$C$43, 3, FALSE)</f>
        <v>0.37741463414634141</v>
      </c>
      <c r="BR524" s="5">
        <f>VLOOKUP(_2025teamgamelogs[[#This Row],[TEAM_NAME]], LEAGUE_AVERAGES!$F$14:$H$43, 2, FALSE)</f>
        <v>0.4768536585365854</v>
      </c>
      <c r="BS524" s="5">
        <f>VLOOKUP(_2025teamgamelogs[[#This Row],[TEAM_NAME]], LEAGUE_AVERAGES!$F$14:$H$43, 3, FALSE)</f>
        <v>0.48056097560975608</v>
      </c>
      <c r="BT524" s="5">
        <f>VLOOKUP(_2025teamgamelogs[[#This Row],[TEAM_NAME]], LEAGUE_AVERAGES!$K$14:$M$43, 2, FALSE)</f>
        <v>0.59622840480117467</v>
      </c>
      <c r="BU524" s="5">
        <f>VLOOKUP(_2025teamgamelogs[[#This Row],[TEAM_NAME]], LEAGUE_AVERAGES!$K$14:$M$43, 3, FALSE)</f>
        <v>0.59682738613401276</v>
      </c>
    </row>
    <row r="525" spans="1:73" x14ac:dyDescent="0.2">
      <c r="A525" t="s">
        <v>59</v>
      </c>
      <c r="B525">
        <v>1610612762</v>
      </c>
      <c r="C525" t="s">
        <v>125</v>
      </c>
      <c r="D525" t="s">
        <v>126</v>
      </c>
      <c r="E525">
        <v>22400038</v>
      </c>
      <c r="F525" s="1">
        <v>45622</v>
      </c>
      <c r="G525" t="s">
        <v>255</v>
      </c>
      <c r="H525" t="s">
        <v>70</v>
      </c>
      <c r="I525">
        <v>48</v>
      </c>
      <c r="J525">
        <v>43</v>
      </c>
      <c r="K525">
        <v>84</v>
      </c>
      <c r="L525">
        <v>0.51200000000000001</v>
      </c>
      <c r="M525">
        <v>13</v>
      </c>
      <c r="N525">
        <v>35</v>
      </c>
      <c r="O525">
        <v>0.371</v>
      </c>
      <c r="P525">
        <v>16</v>
      </c>
      <c r="Q525">
        <v>20</v>
      </c>
      <c r="R525">
        <v>0.8</v>
      </c>
      <c r="S525">
        <v>10</v>
      </c>
      <c r="T525">
        <v>31</v>
      </c>
      <c r="U525">
        <v>41</v>
      </c>
      <c r="V525">
        <v>24</v>
      </c>
      <c r="W525">
        <v>21</v>
      </c>
      <c r="X525">
        <v>6</v>
      </c>
      <c r="Y525">
        <v>4</v>
      </c>
      <c r="Z525">
        <v>5</v>
      </c>
      <c r="AA525">
        <v>20</v>
      </c>
      <c r="AB525">
        <v>17</v>
      </c>
      <c r="AC525">
        <v>115</v>
      </c>
      <c r="AD525">
        <v>-13</v>
      </c>
      <c r="AE525">
        <v>1</v>
      </c>
      <c r="AF525">
        <v>1231</v>
      </c>
      <c r="AG525">
        <v>1231</v>
      </c>
      <c r="AH525">
        <v>1231</v>
      </c>
      <c r="AI525">
        <v>121</v>
      </c>
      <c r="AJ525">
        <v>866</v>
      </c>
      <c r="AK525">
        <v>1815</v>
      </c>
      <c r="AL525">
        <v>510</v>
      </c>
      <c r="AM525">
        <v>1171</v>
      </c>
      <c r="AN525">
        <v>1495</v>
      </c>
      <c r="AO525">
        <v>1077</v>
      </c>
      <c r="AP525">
        <v>1228</v>
      </c>
      <c r="AQ525">
        <v>1301</v>
      </c>
      <c r="AR525">
        <v>1029</v>
      </c>
      <c r="AS525">
        <v>1308</v>
      </c>
      <c r="AT525">
        <v>1488</v>
      </c>
      <c r="AU525">
        <v>1563</v>
      </c>
      <c r="AV525">
        <v>1570</v>
      </c>
      <c r="AW525">
        <v>2289</v>
      </c>
      <c r="AX525">
        <v>1702</v>
      </c>
      <c r="AY525">
        <v>1274</v>
      </c>
      <c r="AZ525">
        <v>1188</v>
      </c>
      <c r="BA525">
        <v>1491</v>
      </c>
      <c r="BB525">
        <v>1444</v>
      </c>
      <c r="BC525">
        <v>1095</v>
      </c>
      <c r="BD525">
        <v>1945</v>
      </c>
      <c r="BE525">
        <v>1</v>
      </c>
      <c r="BF525" t="s">
        <v>64</v>
      </c>
      <c r="BG525" t="s">
        <v>65</v>
      </c>
      <c r="BH525" t="s">
        <v>260</v>
      </c>
      <c r="BI525" s="4">
        <f xml:space="preserve"> _2025teamgamelogs[[#This Row],[FGA]] + (0.44 * _2025teamgamelogs[[#This Row],[FTA]]) + _2025teamgamelogs[[#This Row],[TOV]] - _2025teamgamelogs[[#This Row],[OREB]]</f>
        <v>103.8</v>
      </c>
      <c r="BJ525" s="3">
        <f>_2025teamgamelogs[[#This Row],[TOV]]/_2025teamgamelogs[[#This Row],[POSSESIONS]]</f>
        <v>0.20231213872832371</v>
      </c>
      <c r="BK525" s="4">
        <f>_2025teamgamelogs[[#This Row],[PTS]]/_2025teamgamelogs[[#This Row],[POSSESIONS]]</f>
        <v>1.1078998073217727</v>
      </c>
      <c r="BL525" s="4">
        <f xml:space="preserve"> 100 * _2025teamgamelogs[[#This Row],[POINTS_PER_POSSESSION]]</f>
        <v>110.78998073217727</v>
      </c>
      <c r="BM525" s="4">
        <f xml:space="preserve"> _2025teamgamelogs[[#This Row],[POSSESIONS]] / (_2025teamgamelogs[[#This Row],[MIN]]/48)</f>
        <v>103.8</v>
      </c>
      <c r="BN525" s="3">
        <f>_2025teamgamelogs[[#This Row],[PTS]] / (2 * (_2025teamgamelogs[[#This Row],[FGA]] + 0.44 * _2025teamgamelogs[[#This Row],[FTA]]))</f>
        <v>0.61961206896551724</v>
      </c>
      <c r="BO525" s="4">
        <f>VLOOKUP(_2025teamgamelogs[[#This Row],[MONTH]], LEAGUE_AVERAGES!$A$2:$B$8, 2, FALSE)</f>
        <v>110.69176807777912</v>
      </c>
      <c r="BP525" s="5">
        <f>VLOOKUP(_2025teamgamelogs[[#This Row],[TEAM_NAME]], LEAGUE_AVERAGES!$A$14:$C$43, 2, FALSE)</f>
        <v>0.36446341463414633</v>
      </c>
      <c r="BQ525" s="5">
        <f>VLOOKUP(_2025teamgamelogs[[#This Row],[TEAM_NAME]], LEAGUE_AVERAGES!$A$14:$C$43, 3, FALSE)</f>
        <v>0.3413170731707319</v>
      </c>
      <c r="BR525" s="5">
        <f>VLOOKUP(_2025teamgamelogs[[#This Row],[TEAM_NAME]], LEAGUE_AVERAGES!$F$14:$H$43, 2, FALSE)</f>
        <v>0.4583902439024391</v>
      </c>
      <c r="BS525" s="5">
        <f>VLOOKUP(_2025teamgamelogs[[#This Row],[TEAM_NAME]], LEAGUE_AVERAGES!$F$14:$H$43, 3, FALSE)</f>
        <v>0.45390243902439031</v>
      </c>
      <c r="BT525" s="5">
        <f>VLOOKUP(_2025teamgamelogs[[#This Row],[TEAM_NAME]], LEAGUE_AVERAGES!$K$14:$M$43, 2, FALSE)</f>
        <v>0.57104853563970659</v>
      </c>
      <c r="BU525" s="5">
        <f>VLOOKUP(_2025teamgamelogs[[#This Row],[TEAM_NAME]], LEAGUE_AVERAGES!$K$14:$M$43, 3, FALSE)</f>
        <v>0.56826296147062372</v>
      </c>
    </row>
    <row r="526" spans="1:73" x14ac:dyDescent="0.2">
      <c r="A526" t="s">
        <v>59</v>
      </c>
      <c r="B526">
        <v>1610612745</v>
      </c>
      <c r="C526" t="s">
        <v>104</v>
      </c>
      <c r="D526" t="s">
        <v>105</v>
      </c>
      <c r="E526">
        <v>22400037</v>
      </c>
      <c r="F526" s="1">
        <v>45622</v>
      </c>
      <c r="G526" t="s">
        <v>604</v>
      </c>
      <c r="H526" t="s">
        <v>63</v>
      </c>
      <c r="I526">
        <v>53</v>
      </c>
      <c r="J526">
        <v>45</v>
      </c>
      <c r="K526">
        <v>99</v>
      </c>
      <c r="L526">
        <v>0.45500000000000002</v>
      </c>
      <c r="M526">
        <v>15</v>
      </c>
      <c r="N526">
        <v>37</v>
      </c>
      <c r="O526">
        <v>0.40500000000000003</v>
      </c>
      <c r="P526">
        <v>12</v>
      </c>
      <c r="Q526">
        <v>13</v>
      </c>
      <c r="R526">
        <v>0.92300000000000004</v>
      </c>
      <c r="S526">
        <v>7</v>
      </c>
      <c r="T526">
        <v>37</v>
      </c>
      <c r="U526">
        <v>44</v>
      </c>
      <c r="V526">
        <v>31</v>
      </c>
      <c r="W526">
        <v>12</v>
      </c>
      <c r="X526">
        <v>12</v>
      </c>
      <c r="Y526">
        <v>9</v>
      </c>
      <c r="Z526">
        <v>4</v>
      </c>
      <c r="AA526">
        <v>20</v>
      </c>
      <c r="AB526">
        <v>18</v>
      </c>
      <c r="AC526">
        <v>117</v>
      </c>
      <c r="AD526">
        <v>6</v>
      </c>
      <c r="AE526">
        <v>1</v>
      </c>
      <c r="AF526">
        <v>1</v>
      </c>
      <c r="AG526">
        <v>1</v>
      </c>
      <c r="AH526">
        <v>1</v>
      </c>
      <c r="AI526">
        <v>9</v>
      </c>
      <c r="AJ526">
        <v>564</v>
      </c>
      <c r="AK526">
        <v>206</v>
      </c>
      <c r="AL526">
        <v>1464</v>
      </c>
      <c r="AM526">
        <v>733</v>
      </c>
      <c r="AN526">
        <v>1227</v>
      </c>
      <c r="AO526">
        <v>684</v>
      </c>
      <c r="AP526">
        <v>1889</v>
      </c>
      <c r="AQ526">
        <v>2188</v>
      </c>
      <c r="AR526">
        <v>155</v>
      </c>
      <c r="AS526">
        <v>2024</v>
      </c>
      <c r="AT526">
        <v>489</v>
      </c>
      <c r="AU526">
        <v>1127</v>
      </c>
      <c r="AV526">
        <v>426</v>
      </c>
      <c r="AW526">
        <v>640</v>
      </c>
      <c r="AX526">
        <v>217</v>
      </c>
      <c r="AY526">
        <v>109</v>
      </c>
      <c r="AZ526">
        <v>750</v>
      </c>
      <c r="BA526">
        <v>1491</v>
      </c>
      <c r="BB526">
        <v>1204</v>
      </c>
      <c r="BC526">
        <v>960</v>
      </c>
      <c r="BD526">
        <v>854</v>
      </c>
      <c r="BE526">
        <v>1</v>
      </c>
      <c r="BF526" t="s">
        <v>71</v>
      </c>
      <c r="BG526" t="s">
        <v>65</v>
      </c>
      <c r="BH526" t="s">
        <v>260</v>
      </c>
      <c r="BI526" s="4">
        <f xml:space="preserve"> _2025teamgamelogs[[#This Row],[FGA]] + (0.44 * _2025teamgamelogs[[#This Row],[FTA]]) + _2025teamgamelogs[[#This Row],[TOV]] - _2025teamgamelogs[[#This Row],[OREB]]</f>
        <v>109.72</v>
      </c>
      <c r="BJ526" s="3">
        <f>_2025teamgamelogs[[#This Row],[TOV]]/_2025teamgamelogs[[#This Row],[POSSESIONS]]</f>
        <v>0.10936930368209989</v>
      </c>
      <c r="BK526" s="4">
        <f>_2025teamgamelogs[[#This Row],[PTS]]/_2025teamgamelogs[[#This Row],[POSSESIONS]]</f>
        <v>1.066350710900474</v>
      </c>
      <c r="BL526" s="4">
        <f xml:space="preserve"> 100 * _2025teamgamelogs[[#This Row],[POINTS_PER_POSSESSION]]</f>
        <v>106.63507109004739</v>
      </c>
      <c r="BM526" s="4">
        <f xml:space="preserve"> _2025teamgamelogs[[#This Row],[POSSESIONS]] / (_2025teamgamelogs[[#This Row],[MIN]]/48)</f>
        <v>99.369056603773572</v>
      </c>
      <c r="BN526" s="3">
        <f>_2025teamgamelogs[[#This Row],[PTS]] / (2 * (_2025teamgamelogs[[#This Row],[FGA]] + 0.44 * _2025teamgamelogs[[#This Row],[FTA]]))</f>
        <v>0.55863254392666162</v>
      </c>
      <c r="BO526" s="4">
        <f>VLOOKUP(_2025teamgamelogs[[#This Row],[MONTH]], LEAGUE_AVERAGES!$A$2:$B$8, 2, FALSE)</f>
        <v>110.69176807777912</v>
      </c>
      <c r="BP526" s="5">
        <f>VLOOKUP(_2025teamgamelogs[[#This Row],[TEAM_NAME]], LEAGUE_AVERAGES!$A$14:$C$43, 2, FALSE)</f>
        <v>0.35034146341463424</v>
      </c>
      <c r="BQ526" s="5">
        <f>VLOOKUP(_2025teamgamelogs[[#This Row],[TEAM_NAME]], LEAGUE_AVERAGES!$A$14:$C$43, 3, FALSE)</f>
        <v>0.35473170731707321</v>
      </c>
      <c r="BR526" s="5">
        <f>VLOOKUP(_2025teamgamelogs[[#This Row],[TEAM_NAME]], LEAGUE_AVERAGES!$F$14:$H$43, 2, FALSE)</f>
        <v>0.45260975609756104</v>
      </c>
      <c r="BS526" s="5">
        <f>VLOOKUP(_2025teamgamelogs[[#This Row],[TEAM_NAME]], LEAGUE_AVERAGES!$F$14:$H$43, 3, FALSE)</f>
        <v>0.45763414634146338</v>
      </c>
      <c r="BT526" s="5">
        <f>VLOOKUP(_2025teamgamelogs[[#This Row],[TEAM_NAME]], LEAGUE_AVERAGES!$K$14:$M$43, 2, FALSE)</f>
        <v>0.55103752047014554</v>
      </c>
      <c r="BU526" s="5">
        <f>VLOOKUP(_2025teamgamelogs[[#This Row],[TEAM_NAME]], LEAGUE_AVERAGES!$K$14:$M$43, 3, FALSE)</f>
        <v>0.55544482411316332</v>
      </c>
    </row>
    <row r="527" spans="1:73" x14ac:dyDescent="0.2">
      <c r="A527" t="s">
        <v>59</v>
      </c>
      <c r="B527">
        <v>1610612764</v>
      </c>
      <c r="C527" t="s">
        <v>148</v>
      </c>
      <c r="D527" t="s">
        <v>149</v>
      </c>
      <c r="E527">
        <v>22400035</v>
      </c>
      <c r="F527" s="1">
        <v>45622</v>
      </c>
      <c r="G527" t="s">
        <v>605</v>
      </c>
      <c r="H527" t="s">
        <v>70</v>
      </c>
      <c r="I527">
        <v>48</v>
      </c>
      <c r="J527">
        <v>39</v>
      </c>
      <c r="K527">
        <v>91</v>
      </c>
      <c r="L527">
        <v>0.42899999999999999</v>
      </c>
      <c r="M527">
        <v>10</v>
      </c>
      <c r="N527">
        <v>37</v>
      </c>
      <c r="O527">
        <v>0.27</v>
      </c>
      <c r="P527">
        <v>20</v>
      </c>
      <c r="Q527">
        <v>31</v>
      </c>
      <c r="R527">
        <v>0.64500000000000002</v>
      </c>
      <c r="S527">
        <v>5</v>
      </c>
      <c r="T527">
        <v>38</v>
      </c>
      <c r="U527">
        <v>43</v>
      </c>
      <c r="V527">
        <v>27</v>
      </c>
      <c r="W527">
        <v>14</v>
      </c>
      <c r="X527">
        <v>7</v>
      </c>
      <c r="Y527">
        <v>3</v>
      </c>
      <c r="Z527">
        <v>4</v>
      </c>
      <c r="AA527">
        <v>18</v>
      </c>
      <c r="AB527">
        <v>22</v>
      </c>
      <c r="AC527">
        <v>108</v>
      </c>
      <c r="AD527">
        <v>-19</v>
      </c>
      <c r="AE527">
        <v>1</v>
      </c>
      <c r="AF527">
        <v>1231</v>
      </c>
      <c r="AG527">
        <v>1231</v>
      </c>
      <c r="AH527">
        <v>1231</v>
      </c>
      <c r="AI527">
        <v>121</v>
      </c>
      <c r="AJ527">
        <v>1609</v>
      </c>
      <c r="AK527">
        <v>899</v>
      </c>
      <c r="AL527">
        <v>1860</v>
      </c>
      <c r="AM527">
        <v>1891</v>
      </c>
      <c r="AN527">
        <v>1227</v>
      </c>
      <c r="AO527">
        <v>2136</v>
      </c>
      <c r="AP527">
        <v>623</v>
      </c>
      <c r="AQ527">
        <v>202</v>
      </c>
      <c r="AR527">
        <v>2230</v>
      </c>
      <c r="AS527">
        <v>2299</v>
      </c>
      <c r="AT527">
        <v>377</v>
      </c>
      <c r="AU527">
        <v>1282</v>
      </c>
      <c r="AV527">
        <v>1013</v>
      </c>
      <c r="AW527">
        <v>1092</v>
      </c>
      <c r="AX527">
        <v>1360</v>
      </c>
      <c r="AY527">
        <v>1712</v>
      </c>
      <c r="AZ527">
        <v>750</v>
      </c>
      <c r="BA527">
        <v>1018</v>
      </c>
      <c r="BB527">
        <v>416</v>
      </c>
      <c r="BC527">
        <v>1616</v>
      </c>
      <c r="BD527">
        <v>2175</v>
      </c>
      <c r="BE527">
        <v>1</v>
      </c>
      <c r="BF527" t="s">
        <v>64</v>
      </c>
      <c r="BG527" t="s">
        <v>65</v>
      </c>
      <c r="BH527" t="s">
        <v>260</v>
      </c>
      <c r="BI527" s="4">
        <f xml:space="preserve"> _2025teamgamelogs[[#This Row],[FGA]] + (0.44 * _2025teamgamelogs[[#This Row],[FTA]]) + _2025teamgamelogs[[#This Row],[TOV]] - _2025teamgamelogs[[#This Row],[OREB]]</f>
        <v>113.64</v>
      </c>
      <c r="BJ527" s="3">
        <f>_2025teamgamelogs[[#This Row],[TOV]]/_2025teamgamelogs[[#This Row],[POSSESIONS]]</f>
        <v>0.12319605772615276</v>
      </c>
      <c r="BK527" s="4">
        <f>_2025teamgamelogs[[#This Row],[PTS]]/_2025teamgamelogs[[#This Row],[POSSESIONS]]</f>
        <v>0.9503695881731784</v>
      </c>
      <c r="BL527" s="4">
        <f xml:space="preserve"> 100 * _2025teamgamelogs[[#This Row],[POINTS_PER_POSSESSION]]</f>
        <v>95.036958817317839</v>
      </c>
      <c r="BM527" s="4">
        <f xml:space="preserve"> _2025teamgamelogs[[#This Row],[POSSESIONS]] / (_2025teamgamelogs[[#This Row],[MIN]]/48)</f>
        <v>113.64</v>
      </c>
      <c r="BN527" s="3">
        <f>_2025teamgamelogs[[#This Row],[PTS]] / (2 * (_2025teamgamelogs[[#This Row],[FGA]] + 0.44 * _2025teamgamelogs[[#This Row],[FTA]]))</f>
        <v>0.51605504587155959</v>
      </c>
      <c r="BO527" s="4">
        <f>VLOOKUP(_2025teamgamelogs[[#This Row],[MONTH]], LEAGUE_AVERAGES!$A$2:$B$8, 2, FALSE)</f>
        <v>110.69176807777912</v>
      </c>
      <c r="BP527" s="5">
        <f>VLOOKUP(_2025teamgamelogs[[#This Row],[TEAM_NAME]], LEAGUE_AVERAGES!$A$14:$C$43, 2, FALSE)</f>
        <v>0.32842499999999997</v>
      </c>
      <c r="BQ527" s="5">
        <f>VLOOKUP(_2025teamgamelogs[[#This Row],[TEAM_NAME]], LEAGUE_AVERAGES!$A$14:$C$43, 3, FALSE)</f>
        <v>0.33730952380952384</v>
      </c>
      <c r="BR527" s="5">
        <f>VLOOKUP(_2025teamgamelogs[[#This Row],[TEAM_NAME]], LEAGUE_AVERAGES!$F$14:$H$43, 2, FALSE)</f>
        <v>0.44209999999999994</v>
      </c>
      <c r="BS527" s="5">
        <f>VLOOKUP(_2025teamgamelogs[[#This Row],[TEAM_NAME]], LEAGUE_AVERAGES!$F$14:$H$43, 3, FALSE)</f>
        <v>0.4362619047619048</v>
      </c>
      <c r="BT527" s="5">
        <f>VLOOKUP(_2025teamgamelogs[[#This Row],[TEAM_NAME]], LEAGUE_AVERAGES!$K$14:$M$43, 2, FALSE)</f>
        <v>0.55099578881797462</v>
      </c>
      <c r="BU527" s="5">
        <f>VLOOKUP(_2025teamgamelogs[[#This Row],[TEAM_NAME]], LEAGUE_AVERAGES!$K$14:$M$43, 3, FALSE)</f>
        <v>0.54201342555394594</v>
      </c>
    </row>
    <row r="528" spans="1:73" x14ac:dyDescent="0.2">
      <c r="A528" t="s">
        <v>59</v>
      </c>
      <c r="B528">
        <v>1610612748</v>
      </c>
      <c r="C528" t="s">
        <v>101</v>
      </c>
      <c r="D528" t="s">
        <v>102</v>
      </c>
      <c r="E528">
        <v>22400036</v>
      </c>
      <c r="F528" s="1">
        <v>45622</v>
      </c>
      <c r="G528" t="s">
        <v>606</v>
      </c>
      <c r="H528" t="s">
        <v>70</v>
      </c>
      <c r="I528">
        <v>48</v>
      </c>
      <c r="J528">
        <v>35</v>
      </c>
      <c r="K528">
        <v>77</v>
      </c>
      <c r="L528">
        <v>0.45500000000000002</v>
      </c>
      <c r="M528">
        <v>10</v>
      </c>
      <c r="N528">
        <v>29</v>
      </c>
      <c r="O528">
        <v>0.34499999999999997</v>
      </c>
      <c r="P528">
        <v>23</v>
      </c>
      <c r="Q528">
        <v>30</v>
      </c>
      <c r="R528">
        <v>0.76700000000000002</v>
      </c>
      <c r="S528">
        <v>9</v>
      </c>
      <c r="T528">
        <v>29</v>
      </c>
      <c r="U528">
        <v>38</v>
      </c>
      <c r="V528">
        <v>26</v>
      </c>
      <c r="W528">
        <v>8</v>
      </c>
      <c r="X528">
        <v>6</v>
      </c>
      <c r="Y528">
        <v>2</v>
      </c>
      <c r="Z528">
        <v>7</v>
      </c>
      <c r="AA528">
        <v>14</v>
      </c>
      <c r="AB528">
        <v>19</v>
      </c>
      <c r="AC528">
        <v>103</v>
      </c>
      <c r="AD528">
        <v>-3</v>
      </c>
      <c r="AE528">
        <v>1</v>
      </c>
      <c r="AF528">
        <v>1231</v>
      </c>
      <c r="AG528">
        <v>1231</v>
      </c>
      <c r="AH528">
        <v>1231</v>
      </c>
      <c r="AI528">
        <v>121</v>
      </c>
      <c r="AJ528">
        <v>2164</v>
      </c>
      <c r="AK528">
        <v>2335</v>
      </c>
      <c r="AL528">
        <v>1464</v>
      </c>
      <c r="AM528">
        <v>1891</v>
      </c>
      <c r="AN528">
        <v>2163</v>
      </c>
      <c r="AO528">
        <v>1357</v>
      </c>
      <c r="AP528">
        <v>314</v>
      </c>
      <c r="AQ528">
        <v>259</v>
      </c>
      <c r="AR528">
        <v>1428</v>
      </c>
      <c r="AS528">
        <v>1566</v>
      </c>
      <c r="AT528">
        <v>1807</v>
      </c>
      <c r="AU528">
        <v>1966</v>
      </c>
      <c r="AV528">
        <v>1195</v>
      </c>
      <c r="AW528">
        <v>78</v>
      </c>
      <c r="AX528">
        <v>1702</v>
      </c>
      <c r="AY528">
        <v>2078</v>
      </c>
      <c r="AZ528">
        <v>1902</v>
      </c>
      <c r="BA528">
        <v>260</v>
      </c>
      <c r="BB528">
        <v>971</v>
      </c>
      <c r="BC528">
        <v>1945</v>
      </c>
      <c r="BD528">
        <v>1356</v>
      </c>
      <c r="BE528">
        <v>1</v>
      </c>
      <c r="BF528" t="s">
        <v>64</v>
      </c>
      <c r="BG528" t="s">
        <v>65</v>
      </c>
      <c r="BH528" t="s">
        <v>260</v>
      </c>
      <c r="BI528" s="4">
        <f xml:space="preserve"> _2025teamgamelogs[[#This Row],[FGA]] + (0.44 * _2025teamgamelogs[[#This Row],[FTA]]) + _2025teamgamelogs[[#This Row],[TOV]] - _2025teamgamelogs[[#This Row],[OREB]]</f>
        <v>89.2</v>
      </c>
      <c r="BJ528" s="3">
        <f>_2025teamgamelogs[[#This Row],[TOV]]/_2025teamgamelogs[[#This Row],[POSSESIONS]]</f>
        <v>8.9686098654708515E-2</v>
      </c>
      <c r="BK528" s="4">
        <f>_2025teamgamelogs[[#This Row],[PTS]]/_2025teamgamelogs[[#This Row],[POSSESIONS]]</f>
        <v>1.1547085201793721</v>
      </c>
      <c r="BL528" s="4">
        <f xml:space="preserve"> 100 * _2025teamgamelogs[[#This Row],[POINTS_PER_POSSESSION]]</f>
        <v>115.4708520179372</v>
      </c>
      <c r="BM528" s="4">
        <f xml:space="preserve"> _2025teamgamelogs[[#This Row],[POSSESIONS]] / (_2025teamgamelogs[[#This Row],[MIN]]/48)</f>
        <v>89.2</v>
      </c>
      <c r="BN528" s="3">
        <f>_2025teamgamelogs[[#This Row],[PTS]] / (2 * (_2025teamgamelogs[[#This Row],[FGA]] + 0.44 * _2025teamgamelogs[[#This Row],[FTA]]))</f>
        <v>0.57095343680709532</v>
      </c>
      <c r="BO528" s="4">
        <f>VLOOKUP(_2025teamgamelogs[[#This Row],[MONTH]], LEAGUE_AVERAGES!$A$2:$B$8, 2, FALSE)</f>
        <v>110.69176807777912</v>
      </c>
      <c r="BP528" s="5">
        <f>VLOOKUP(_2025teamgamelogs[[#This Row],[TEAM_NAME]], LEAGUE_AVERAGES!$A$14:$C$43, 2, FALSE)</f>
        <v>0.38887804878048787</v>
      </c>
      <c r="BQ528" s="5">
        <f>VLOOKUP(_2025teamgamelogs[[#This Row],[TEAM_NAME]], LEAGUE_AVERAGES!$A$14:$C$43, 3, FALSE)</f>
        <v>0.35180487804878063</v>
      </c>
      <c r="BR528" s="5">
        <f>VLOOKUP(_2025teamgamelogs[[#This Row],[TEAM_NAME]], LEAGUE_AVERAGES!$F$14:$H$43, 2, FALSE)</f>
        <v>0.48178048780487814</v>
      </c>
      <c r="BS528" s="5">
        <f>VLOOKUP(_2025teamgamelogs[[#This Row],[TEAM_NAME]], LEAGUE_AVERAGES!$F$14:$H$43, 3, FALSE)</f>
        <v>0.44997560975609752</v>
      </c>
      <c r="BT528" s="5">
        <f>VLOOKUP(_2025teamgamelogs[[#This Row],[TEAM_NAME]], LEAGUE_AVERAGES!$K$14:$M$43, 2, FALSE)</f>
        <v>0.59307433364150897</v>
      </c>
      <c r="BU528" s="5">
        <f>VLOOKUP(_2025teamgamelogs[[#This Row],[TEAM_NAME]], LEAGUE_AVERAGES!$K$14:$M$43, 3, FALSE)</f>
        <v>0.56311679796954139</v>
      </c>
    </row>
    <row r="529" spans="1:73" x14ac:dyDescent="0.2">
      <c r="A529" t="s">
        <v>59</v>
      </c>
      <c r="B529">
        <v>1610612741</v>
      </c>
      <c r="C529" t="s">
        <v>86</v>
      </c>
      <c r="D529" t="s">
        <v>87</v>
      </c>
      <c r="E529">
        <v>22400035</v>
      </c>
      <c r="F529" s="1">
        <v>45622</v>
      </c>
      <c r="G529" t="s">
        <v>607</v>
      </c>
      <c r="H529" t="s">
        <v>63</v>
      </c>
      <c r="I529">
        <v>48</v>
      </c>
      <c r="J529">
        <v>47</v>
      </c>
      <c r="K529">
        <v>94</v>
      </c>
      <c r="L529">
        <v>0.5</v>
      </c>
      <c r="M529">
        <v>14</v>
      </c>
      <c r="N529">
        <v>40</v>
      </c>
      <c r="O529">
        <v>0.35</v>
      </c>
      <c r="P529">
        <v>19</v>
      </c>
      <c r="Q529">
        <v>22</v>
      </c>
      <c r="R529">
        <v>0.86399999999999999</v>
      </c>
      <c r="S529">
        <v>8</v>
      </c>
      <c r="T529">
        <v>42</v>
      </c>
      <c r="U529">
        <v>50</v>
      </c>
      <c r="V529">
        <v>29</v>
      </c>
      <c r="W529">
        <v>11</v>
      </c>
      <c r="X529">
        <v>6</v>
      </c>
      <c r="Y529">
        <v>4</v>
      </c>
      <c r="Z529">
        <v>3</v>
      </c>
      <c r="AA529">
        <v>22</v>
      </c>
      <c r="AB529">
        <v>18</v>
      </c>
      <c r="AC529">
        <v>127</v>
      </c>
      <c r="AD529">
        <v>19</v>
      </c>
      <c r="AE529">
        <v>1</v>
      </c>
      <c r="AF529">
        <v>1</v>
      </c>
      <c r="AG529">
        <v>1</v>
      </c>
      <c r="AH529">
        <v>1</v>
      </c>
      <c r="AI529">
        <v>121</v>
      </c>
      <c r="AJ529">
        <v>335</v>
      </c>
      <c r="AK529">
        <v>570</v>
      </c>
      <c r="AL529">
        <v>663</v>
      </c>
      <c r="AM529">
        <v>934</v>
      </c>
      <c r="AN529">
        <v>795</v>
      </c>
      <c r="AO529">
        <v>1311</v>
      </c>
      <c r="AP529">
        <v>756</v>
      </c>
      <c r="AQ529">
        <v>1008</v>
      </c>
      <c r="AR529">
        <v>482</v>
      </c>
      <c r="AS529">
        <v>1800</v>
      </c>
      <c r="AT529">
        <v>105</v>
      </c>
      <c r="AU529">
        <v>427</v>
      </c>
      <c r="AV529">
        <v>687</v>
      </c>
      <c r="AW529">
        <v>429</v>
      </c>
      <c r="AX529">
        <v>1702</v>
      </c>
      <c r="AY529">
        <v>1274</v>
      </c>
      <c r="AZ529">
        <v>384</v>
      </c>
      <c r="BA529">
        <v>1887</v>
      </c>
      <c r="BB529">
        <v>1204</v>
      </c>
      <c r="BC529">
        <v>341</v>
      </c>
      <c r="BD529">
        <v>260</v>
      </c>
      <c r="BE529">
        <v>1</v>
      </c>
      <c r="BF529" t="s">
        <v>71</v>
      </c>
      <c r="BG529" t="s">
        <v>65</v>
      </c>
      <c r="BH529" t="s">
        <v>260</v>
      </c>
      <c r="BI529" s="4">
        <f xml:space="preserve"> _2025teamgamelogs[[#This Row],[FGA]] + (0.44 * _2025teamgamelogs[[#This Row],[FTA]]) + _2025teamgamelogs[[#This Row],[TOV]] - _2025teamgamelogs[[#This Row],[OREB]]</f>
        <v>106.68</v>
      </c>
      <c r="BJ529" s="3">
        <f>_2025teamgamelogs[[#This Row],[TOV]]/_2025teamgamelogs[[#This Row],[POSSESIONS]]</f>
        <v>0.10311211098612673</v>
      </c>
      <c r="BK529" s="4">
        <f>_2025teamgamelogs[[#This Row],[PTS]]/_2025teamgamelogs[[#This Row],[POSSESIONS]]</f>
        <v>1.1904761904761905</v>
      </c>
      <c r="BL529" s="4">
        <f xml:space="preserve"> 100 * _2025teamgamelogs[[#This Row],[POINTS_PER_POSSESSION]]</f>
        <v>119.04761904761905</v>
      </c>
      <c r="BM529" s="4">
        <f xml:space="preserve"> _2025teamgamelogs[[#This Row],[POSSESIONS]] / (_2025teamgamelogs[[#This Row],[MIN]]/48)</f>
        <v>106.68</v>
      </c>
      <c r="BN529" s="3">
        <f>_2025teamgamelogs[[#This Row],[PTS]] / (2 * (_2025teamgamelogs[[#This Row],[FGA]] + 0.44 * _2025teamgamelogs[[#This Row],[FTA]]))</f>
        <v>0.61246141975308643</v>
      </c>
      <c r="BO529" s="4">
        <f>VLOOKUP(_2025teamgamelogs[[#This Row],[MONTH]], LEAGUE_AVERAGES!$A$2:$B$8, 2, FALSE)</f>
        <v>110.69176807777912</v>
      </c>
      <c r="BP529" s="5">
        <f>VLOOKUP(_2025teamgamelogs[[#This Row],[TEAM_NAME]], LEAGUE_AVERAGES!$A$14:$C$43, 2, FALSE)</f>
        <v>0.36141463414634156</v>
      </c>
      <c r="BQ529" s="5">
        <f>VLOOKUP(_2025teamgamelogs[[#This Row],[TEAM_NAME]], LEAGUE_AVERAGES!$A$14:$C$43, 3, FALSE)</f>
        <v>0.37548780487804878</v>
      </c>
      <c r="BR529" s="5">
        <f>VLOOKUP(_2025teamgamelogs[[#This Row],[TEAM_NAME]], LEAGUE_AVERAGES!$F$14:$H$43, 2, FALSE)</f>
        <v>0.46404878048780479</v>
      </c>
      <c r="BS529" s="5">
        <f>VLOOKUP(_2025teamgamelogs[[#This Row],[TEAM_NAME]], LEAGUE_AVERAGES!$F$14:$H$43, 3, FALSE)</f>
        <v>0.47712195121951223</v>
      </c>
      <c r="BT529" s="5">
        <f>VLOOKUP(_2025teamgamelogs[[#This Row],[TEAM_NAME]], LEAGUE_AVERAGES!$K$14:$M$43, 2, FALSE)</f>
        <v>0.57631003599073594</v>
      </c>
      <c r="BU529" s="5">
        <f>VLOOKUP(_2025teamgamelogs[[#This Row],[TEAM_NAME]], LEAGUE_AVERAGES!$K$14:$M$43, 3, FALSE)</f>
        <v>0.59556361257988066</v>
      </c>
    </row>
    <row r="530" spans="1:73" x14ac:dyDescent="0.2">
      <c r="A530" t="s">
        <v>59</v>
      </c>
      <c r="B530">
        <v>1610612747</v>
      </c>
      <c r="C530" t="s">
        <v>60</v>
      </c>
      <c r="D530" t="s">
        <v>61</v>
      </c>
      <c r="E530">
        <v>22400296</v>
      </c>
      <c r="F530" s="1">
        <v>45623</v>
      </c>
      <c r="G530" t="s">
        <v>475</v>
      </c>
      <c r="H530" t="s">
        <v>63</v>
      </c>
      <c r="I530">
        <v>48</v>
      </c>
      <c r="J530">
        <v>48</v>
      </c>
      <c r="K530">
        <v>90</v>
      </c>
      <c r="L530">
        <v>0.53300000000000003</v>
      </c>
      <c r="M530">
        <v>13</v>
      </c>
      <c r="N530">
        <v>34</v>
      </c>
      <c r="O530">
        <v>0.38200000000000001</v>
      </c>
      <c r="P530">
        <v>10</v>
      </c>
      <c r="Q530">
        <v>10</v>
      </c>
      <c r="R530">
        <v>1</v>
      </c>
      <c r="S530">
        <v>11</v>
      </c>
      <c r="T530">
        <v>35</v>
      </c>
      <c r="U530">
        <v>46</v>
      </c>
      <c r="V530">
        <v>31</v>
      </c>
      <c r="W530">
        <v>13</v>
      </c>
      <c r="X530">
        <v>8</v>
      </c>
      <c r="Y530">
        <v>3</v>
      </c>
      <c r="Z530">
        <v>4</v>
      </c>
      <c r="AA530">
        <v>15</v>
      </c>
      <c r="AB530">
        <v>13</v>
      </c>
      <c r="AC530">
        <v>119</v>
      </c>
      <c r="AD530">
        <v>18</v>
      </c>
      <c r="AE530">
        <v>1</v>
      </c>
      <c r="AF530">
        <v>1</v>
      </c>
      <c r="AG530">
        <v>1</v>
      </c>
      <c r="AH530">
        <v>1</v>
      </c>
      <c r="AI530">
        <v>121</v>
      </c>
      <c r="AJ530">
        <v>242</v>
      </c>
      <c r="AK530">
        <v>1029</v>
      </c>
      <c r="AL530">
        <v>274</v>
      </c>
      <c r="AM530">
        <v>1171</v>
      </c>
      <c r="AN530">
        <v>1627</v>
      </c>
      <c r="AO530">
        <v>943</v>
      </c>
      <c r="AP530">
        <v>2148</v>
      </c>
      <c r="AQ530">
        <v>2381</v>
      </c>
      <c r="AR530">
        <v>1</v>
      </c>
      <c r="AS530">
        <v>1051</v>
      </c>
      <c r="AT530">
        <v>769</v>
      </c>
      <c r="AU530">
        <v>835</v>
      </c>
      <c r="AV530">
        <v>426</v>
      </c>
      <c r="AW530">
        <v>850</v>
      </c>
      <c r="AX530">
        <v>1073</v>
      </c>
      <c r="AY530">
        <v>1712</v>
      </c>
      <c r="AZ530">
        <v>750</v>
      </c>
      <c r="BA530">
        <v>398</v>
      </c>
      <c r="BB530">
        <v>2202</v>
      </c>
      <c r="BC530">
        <v>798</v>
      </c>
      <c r="BD530">
        <v>287</v>
      </c>
      <c r="BE530">
        <v>1</v>
      </c>
      <c r="BF530" t="s">
        <v>71</v>
      </c>
      <c r="BG530" t="s">
        <v>65</v>
      </c>
      <c r="BH530" t="s">
        <v>260</v>
      </c>
      <c r="BI530" s="4">
        <f xml:space="preserve"> _2025teamgamelogs[[#This Row],[FGA]] + (0.44 * _2025teamgamelogs[[#This Row],[FTA]]) + _2025teamgamelogs[[#This Row],[TOV]] - _2025teamgamelogs[[#This Row],[OREB]]</f>
        <v>96.4</v>
      </c>
      <c r="BJ530" s="3">
        <f>_2025teamgamelogs[[#This Row],[TOV]]/_2025teamgamelogs[[#This Row],[POSSESIONS]]</f>
        <v>0.13485477178423236</v>
      </c>
      <c r="BK530" s="4">
        <f>_2025teamgamelogs[[#This Row],[PTS]]/_2025teamgamelogs[[#This Row],[POSSESIONS]]</f>
        <v>1.2344398340248961</v>
      </c>
      <c r="BL530" s="4">
        <f xml:space="preserve"> 100 * _2025teamgamelogs[[#This Row],[POINTS_PER_POSSESSION]]</f>
        <v>123.44398340248961</v>
      </c>
      <c r="BM530" s="4">
        <f xml:space="preserve"> _2025teamgamelogs[[#This Row],[POSSESIONS]] / (_2025teamgamelogs[[#This Row],[MIN]]/48)</f>
        <v>96.4</v>
      </c>
      <c r="BN530" s="3">
        <f>_2025teamgamelogs[[#This Row],[PTS]] / (2 * (_2025teamgamelogs[[#This Row],[FGA]] + 0.44 * _2025teamgamelogs[[#This Row],[FTA]]))</f>
        <v>0.63029661016949146</v>
      </c>
      <c r="BO530" s="4">
        <f>VLOOKUP(_2025teamgamelogs[[#This Row],[MONTH]], LEAGUE_AVERAGES!$A$2:$B$8, 2, FALSE)</f>
        <v>110.69176807777912</v>
      </c>
      <c r="BP530" s="5">
        <f>VLOOKUP(_2025teamgamelogs[[#This Row],[TEAM_NAME]], LEAGUE_AVERAGES!$A$14:$C$43, 2, FALSE)</f>
        <v>0.37419512195121946</v>
      </c>
      <c r="BQ530" s="5">
        <f>VLOOKUP(_2025teamgamelogs[[#This Row],[TEAM_NAME]], LEAGUE_AVERAGES!$A$14:$C$43, 3, FALSE)</f>
        <v>0.35536585365853657</v>
      </c>
      <c r="BR530" s="5">
        <f>VLOOKUP(_2025teamgamelogs[[#This Row],[TEAM_NAME]], LEAGUE_AVERAGES!$F$14:$H$43, 2, FALSE)</f>
        <v>0.48560975609756091</v>
      </c>
      <c r="BS530" s="5">
        <f>VLOOKUP(_2025teamgamelogs[[#This Row],[TEAM_NAME]], LEAGUE_AVERAGES!$F$14:$H$43, 3, FALSE)</f>
        <v>0.47373170731707315</v>
      </c>
      <c r="BT530" s="5">
        <f>VLOOKUP(_2025teamgamelogs[[#This Row],[TEAM_NAME]], LEAGUE_AVERAGES!$K$14:$M$43, 2, FALSE)</f>
        <v>0.60200661119778875</v>
      </c>
      <c r="BU530" s="5">
        <f>VLOOKUP(_2025teamgamelogs[[#This Row],[TEAM_NAME]], LEAGUE_AVERAGES!$K$14:$M$43, 3, FALSE)</f>
        <v>0.58416138772693449</v>
      </c>
    </row>
    <row r="531" spans="1:73" x14ac:dyDescent="0.2">
      <c r="A531" t="s">
        <v>59</v>
      </c>
      <c r="B531">
        <v>1610612739</v>
      </c>
      <c r="C531" t="s">
        <v>119</v>
      </c>
      <c r="D531" t="s">
        <v>120</v>
      </c>
      <c r="E531">
        <v>22400287</v>
      </c>
      <c r="F531" s="1">
        <v>45623</v>
      </c>
      <c r="G531" t="s">
        <v>608</v>
      </c>
      <c r="H531" t="s">
        <v>70</v>
      </c>
      <c r="I531">
        <v>48</v>
      </c>
      <c r="J531">
        <v>44</v>
      </c>
      <c r="K531">
        <v>95</v>
      </c>
      <c r="L531">
        <v>0.46300000000000002</v>
      </c>
      <c r="M531">
        <v>15</v>
      </c>
      <c r="N531">
        <v>48</v>
      </c>
      <c r="O531">
        <v>0.313</v>
      </c>
      <c r="P531">
        <v>21</v>
      </c>
      <c r="Q531">
        <v>28</v>
      </c>
      <c r="R531">
        <v>0.75</v>
      </c>
      <c r="S531">
        <v>12</v>
      </c>
      <c r="T531">
        <v>32</v>
      </c>
      <c r="U531">
        <v>44</v>
      </c>
      <c r="V531">
        <v>31</v>
      </c>
      <c r="W531">
        <v>13</v>
      </c>
      <c r="X531">
        <v>11</v>
      </c>
      <c r="Y531">
        <v>5</v>
      </c>
      <c r="Z531">
        <v>6</v>
      </c>
      <c r="AA531">
        <v>21</v>
      </c>
      <c r="AB531">
        <v>21</v>
      </c>
      <c r="AC531">
        <v>124</v>
      </c>
      <c r="AD531">
        <v>-11</v>
      </c>
      <c r="AE531">
        <v>1</v>
      </c>
      <c r="AF531">
        <v>1231</v>
      </c>
      <c r="AG531">
        <v>1231</v>
      </c>
      <c r="AH531">
        <v>1231</v>
      </c>
      <c r="AI531">
        <v>121</v>
      </c>
      <c r="AJ531">
        <v>703</v>
      </c>
      <c r="AK531">
        <v>477</v>
      </c>
      <c r="AL531">
        <v>1318</v>
      </c>
      <c r="AM531">
        <v>733</v>
      </c>
      <c r="AN531">
        <v>163</v>
      </c>
      <c r="AO531">
        <v>1774</v>
      </c>
      <c r="AP531">
        <v>506</v>
      </c>
      <c r="AQ531">
        <v>377</v>
      </c>
      <c r="AR531">
        <v>1525</v>
      </c>
      <c r="AS531">
        <v>848</v>
      </c>
      <c r="AT531">
        <v>1307</v>
      </c>
      <c r="AU531">
        <v>1127</v>
      </c>
      <c r="AV531">
        <v>426</v>
      </c>
      <c r="AW531">
        <v>850</v>
      </c>
      <c r="AX531">
        <v>346</v>
      </c>
      <c r="AY531">
        <v>889</v>
      </c>
      <c r="AZ531">
        <v>1573</v>
      </c>
      <c r="BA531">
        <v>1694</v>
      </c>
      <c r="BB531">
        <v>575</v>
      </c>
      <c r="BC531">
        <v>497</v>
      </c>
      <c r="BD531">
        <v>1848</v>
      </c>
      <c r="BE531">
        <v>1</v>
      </c>
      <c r="BF531" t="s">
        <v>64</v>
      </c>
      <c r="BG531" t="s">
        <v>65</v>
      </c>
      <c r="BH531" t="s">
        <v>260</v>
      </c>
      <c r="BI531" s="4">
        <f xml:space="preserve"> _2025teamgamelogs[[#This Row],[FGA]] + (0.44 * _2025teamgamelogs[[#This Row],[FTA]]) + _2025teamgamelogs[[#This Row],[TOV]] - _2025teamgamelogs[[#This Row],[OREB]]</f>
        <v>108.32</v>
      </c>
      <c r="BJ531" s="3">
        <f>_2025teamgamelogs[[#This Row],[TOV]]/_2025teamgamelogs[[#This Row],[POSSESIONS]]</f>
        <v>0.12001477104874447</v>
      </c>
      <c r="BK531" s="4">
        <f>_2025teamgamelogs[[#This Row],[PTS]]/_2025teamgamelogs[[#This Row],[POSSESIONS]]</f>
        <v>1.1447562776957165</v>
      </c>
      <c r="BL531" s="4">
        <f xml:space="preserve"> 100 * _2025teamgamelogs[[#This Row],[POINTS_PER_POSSESSION]]</f>
        <v>114.47562776957166</v>
      </c>
      <c r="BM531" s="4">
        <f xml:space="preserve"> _2025teamgamelogs[[#This Row],[POSSESIONS]] / (_2025teamgamelogs[[#This Row],[MIN]]/48)</f>
        <v>108.32</v>
      </c>
      <c r="BN531" s="3">
        <f>_2025teamgamelogs[[#This Row],[PTS]] / (2 * (_2025teamgamelogs[[#This Row],[FGA]] + 0.44 * _2025teamgamelogs[[#This Row],[FTA]]))</f>
        <v>0.57771151695862843</v>
      </c>
      <c r="BO531" s="4">
        <f>VLOOKUP(_2025teamgamelogs[[#This Row],[MONTH]], LEAGUE_AVERAGES!$A$2:$B$8, 2, FALSE)</f>
        <v>110.69176807777912</v>
      </c>
      <c r="BP531" s="5">
        <f>VLOOKUP(_2025teamgamelogs[[#This Row],[TEAM_NAME]], LEAGUE_AVERAGES!$A$14:$C$43, 2, FALSE)</f>
        <v>0.38409756097560971</v>
      </c>
      <c r="BQ531" s="5">
        <f>VLOOKUP(_2025teamgamelogs[[#This Row],[TEAM_NAME]], LEAGUE_AVERAGES!$A$14:$C$43, 3, FALSE)</f>
        <v>0.38512195121951209</v>
      </c>
      <c r="BR531" s="5">
        <f>VLOOKUP(_2025teamgamelogs[[#This Row],[TEAM_NAME]], LEAGUE_AVERAGES!$F$14:$H$43, 2, FALSE)</f>
        <v>0.49482926829268303</v>
      </c>
      <c r="BS531" s="5">
        <f>VLOOKUP(_2025teamgamelogs[[#This Row],[TEAM_NAME]], LEAGUE_AVERAGES!$F$14:$H$43, 3, FALSE)</f>
        <v>0.4880731707317072</v>
      </c>
      <c r="BT531" s="5">
        <f>VLOOKUP(_2025teamgamelogs[[#This Row],[TEAM_NAME]], LEAGUE_AVERAGES!$K$14:$M$43, 2, FALSE)</f>
        <v>0.61027349880699666</v>
      </c>
      <c r="BU531" s="5">
        <f>VLOOKUP(_2025teamgamelogs[[#This Row],[TEAM_NAME]], LEAGUE_AVERAGES!$K$14:$M$43, 3, FALSE)</f>
        <v>0.60680781397749251</v>
      </c>
    </row>
    <row r="532" spans="1:73" x14ac:dyDescent="0.2">
      <c r="A532" t="s">
        <v>59</v>
      </c>
      <c r="B532">
        <v>1610612744</v>
      </c>
      <c r="C532" t="s">
        <v>98</v>
      </c>
      <c r="D532" t="s">
        <v>99</v>
      </c>
      <c r="E532">
        <v>22400299</v>
      </c>
      <c r="F532" s="1">
        <v>45623</v>
      </c>
      <c r="G532" t="s">
        <v>609</v>
      </c>
      <c r="H532" t="s">
        <v>70</v>
      </c>
      <c r="I532">
        <v>48</v>
      </c>
      <c r="J532">
        <v>35</v>
      </c>
      <c r="K532">
        <v>98</v>
      </c>
      <c r="L532">
        <v>0.35699999999999998</v>
      </c>
      <c r="M532">
        <v>16</v>
      </c>
      <c r="N532">
        <v>50</v>
      </c>
      <c r="O532">
        <v>0.32</v>
      </c>
      <c r="P532">
        <v>15</v>
      </c>
      <c r="Q532">
        <v>21</v>
      </c>
      <c r="R532">
        <v>0.71399999999999997</v>
      </c>
      <c r="S532">
        <v>18</v>
      </c>
      <c r="T532">
        <v>39</v>
      </c>
      <c r="U532">
        <v>57</v>
      </c>
      <c r="V532">
        <v>25</v>
      </c>
      <c r="W532">
        <v>16</v>
      </c>
      <c r="X532">
        <v>7</v>
      </c>
      <c r="Y532">
        <v>6</v>
      </c>
      <c r="Z532">
        <v>9</v>
      </c>
      <c r="AA532">
        <v>21</v>
      </c>
      <c r="AB532">
        <v>21</v>
      </c>
      <c r="AC532">
        <v>101</v>
      </c>
      <c r="AD532">
        <v>-4</v>
      </c>
      <c r="AE532">
        <v>1</v>
      </c>
      <c r="AF532">
        <v>1231</v>
      </c>
      <c r="AG532">
        <v>1231</v>
      </c>
      <c r="AH532">
        <v>1231</v>
      </c>
      <c r="AI532">
        <v>121</v>
      </c>
      <c r="AJ532">
        <v>2164</v>
      </c>
      <c r="AK532">
        <v>251</v>
      </c>
      <c r="AL532">
        <v>2409</v>
      </c>
      <c r="AM532">
        <v>567</v>
      </c>
      <c r="AN532">
        <v>104</v>
      </c>
      <c r="AO532">
        <v>1701</v>
      </c>
      <c r="AP532">
        <v>1416</v>
      </c>
      <c r="AQ532">
        <v>1164</v>
      </c>
      <c r="AR532">
        <v>1839</v>
      </c>
      <c r="AS532">
        <v>100</v>
      </c>
      <c r="AT532">
        <v>277</v>
      </c>
      <c r="AU532">
        <v>74</v>
      </c>
      <c r="AV532">
        <v>1358</v>
      </c>
      <c r="AW532">
        <v>1583</v>
      </c>
      <c r="AX532">
        <v>1360</v>
      </c>
      <c r="AY532">
        <v>560</v>
      </c>
      <c r="AZ532">
        <v>2275</v>
      </c>
      <c r="BA532">
        <v>1694</v>
      </c>
      <c r="BB532">
        <v>575</v>
      </c>
      <c r="BC532">
        <v>2059</v>
      </c>
      <c r="BD532">
        <v>1415</v>
      </c>
      <c r="BE532">
        <v>1</v>
      </c>
      <c r="BF532" t="s">
        <v>64</v>
      </c>
      <c r="BG532" t="s">
        <v>65</v>
      </c>
      <c r="BH532" t="s">
        <v>260</v>
      </c>
      <c r="BI532" s="4">
        <f xml:space="preserve"> _2025teamgamelogs[[#This Row],[FGA]] + (0.44 * _2025teamgamelogs[[#This Row],[FTA]]) + _2025teamgamelogs[[#This Row],[TOV]] - _2025teamgamelogs[[#This Row],[OREB]]</f>
        <v>105.24</v>
      </c>
      <c r="BJ532" s="3">
        <f>_2025teamgamelogs[[#This Row],[TOV]]/_2025teamgamelogs[[#This Row],[POSSESIONS]]</f>
        <v>0.15203344735841887</v>
      </c>
      <c r="BK532" s="4">
        <f>_2025teamgamelogs[[#This Row],[PTS]]/_2025teamgamelogs[[#This Row],[POSSESIONS]]</f>
        <v>0.95971113645001904</v>
      </c>
      <c r="BL532" s="4">
        <f xml:space="preserve"> 100 * _2025teamgamelogs[[#This Row],[POINTS_PER_POSSESSION]]</f>
        <v>95.971113645001907</v>
      </c>
      <c r="BM532" s="4">
        <f xml:space="preserve"> _2025teamgamelogs[[#This Row],[POSSESIONS]] / (_2025teamgamelogs[[#This Row],[MIN]]/48)</f>
        <v>105.24</v>
      </c>
      <c r="BN532" s="3">
        <f>_2025teamgamelogs[[#This Row],[PTS]] / (2 * (_2025teamgamelogs[[#This Row],[FGA]] + 0.44 * _2025teamgamelogs[[#This Row],[FTA]]))</f>
        <v>0.4709063782170832</v>
      </c>
      <c r="BO532" s="4">
        <f>VLOOKUP(_2025teamgamelogs[[#This Row],[MONTH]], LEAGUE_AVERAGES!$A$2:$B$8, 2, FALSE)</f>
        <v>110.69176807777912</v>
      </c>
      <c r="BP532" s="5">
        <f>VLOOKUP(_2025teamgamelogs[[#This Row],[TEAM_NAME]], LEAGUE_AVERAGES!$A$14:$C$43, 2, FALSE)</f>
        <v>0.36843902439024395</v>
      </c>
      <c r="BQ532" s="5">
        <f>VLOOKUP(_2025teamgamelogs[[#This Row],[TEAM_NAME]], LEAGUE_AVERAGES!$A$14:$C$43, 3, FALSE)</f>
        <v>0.35765853658536584</v>
      </c>
      <c r="BR532" s="5">
        <f>VLOOKUP(_2025teamgamelogs[[#This Row],[TEAM_NAME]], LEAGUE_AVERAGES!$F$14:$H$43, 2, FALSE)</f>
        <v>0.45136585365853665</v>
      </c>
      <c r="BS532" s="5">
        <f>VLOOKUP(_2025teamgamelogs[[#This Row],[TEAM_NAME]], LEAGUE_AVERAGES!$F$14:$H$43, 3, FALSE)</f>
        <v>0.45180487804878061</v>
      </c>
      <c r="BT532" s="5">
        <f>VLOOKUP(_2025teamgamelogs[[#This Row],[TEAM_NAME]], LEAGUE_AVERAGES!$K$14:$M$43, 2, FALSE)</f>
        <v>0.56832140437053513</v>
      </c>
      <c r="BU532" s="5">
        <f>VLOOKUP(_2025teamgamelogs[[#This Row],[TEAM_NAME]], LEAGUE_AVERAGES!$K$14:$M$43, 3, FALSE)</f>
        <v>0.56980808391386595</v>
      </c>
    </row>
    <row r="533" spans="1:73" x14ac:dyDescent="0.2">
      <c r="A533" t="s">
        <v>59</v>
      </c>
      <c r="B533">
        <v>1610612741</v>
      </c>
      <c r="C533" t="s">
        <v>86</v>
      </c>
      <c r="D533" t="s">
        <v>87</v>
      </c>
      <c r="E533">
        <v>22400289</v>
      </c>
      <c r="F533" s="1">
        <v>45623</v>
      </c>
      <c r="G533" t="s">
        <v>610</v>
      </c>
      <c r="H533" t="s">
        <v>70</v>
      </c>
      <c r="I533">
        <v>48</v>
      </c>
      <c r="J533">
        <v>46</v>
      </c>
      <c r="K533">
        <v>87</v>
      </c>
      <c r="L533">
        <v>0.52900000000000003</v>
      </c>
      <c r="M533">
        <v>16</v>
      </c>
      <c r="N533">
        <v>42</v>
      </c>
      <c r="O533">
        <v>0.38100000000000001</v>
      </c>
      <c r="P533">
        <v>11</v>
      </c>
      <c r="Q533">
        <v>16</v>
      </c>
      <c r="R533">
        <v>0.68799999999999994</v>
      </c>
      <c r="S533">
        <v>7</v>
      </c>
      <c r="T533">
        <v>30</v>
      </c>
      <c r="U533">
        <v>37</v>
      </c>
      <c r="V533">
        <v>30</v>
      </c>
      <c r="W533">
        <v>18</v>
      </c>
      <c r="X533">
        <v>9</v>
      </c>
      <c r="Y533">
        <v>6</v>
      </c>
      <c r="Z533">
        <v>8</v>
      </c>
      <c r="AA533">
        <v>26</v>
      </c>
      <c r="AB533">
        <v>14</v>
      </c>
      <c r="AC533">
        <v>119</v>
      </c>
      <c r="AD533">
        <v>-14</v>
      </c>
      <c r="AE533">
        <v>1</v>
      </c>
      <c r="AF533">
        <v>1231</v>
      </c>
      <c r="AG533">
        <v>1231</v>
      </c>
      <c r="AH533">
        <v>1231</v>
      </c>
      <c r="AI533">
        <v>121</v>
      </c>
      <c r="AJ533">
        <v>437</v>
      </c>
      <c r="AK533">
        <v>1449</v>
      </c>
      <c r="AL533">
        <v>323</v>
      </c>
      <c r="AM533">
        <v>567</v>
      </c>
      <c r="AN533">
        <v>568</v>
      </c>
      <c r="AO533">
        <v>962</v>
      </c>
      <c r="AP533">
        <v>2028</v>
      </c>
      <c r="AQ533">
        <v>1907</v>
      </c>
      <c r="AR533">
        <v>2020</v>
      </c>
      <c r="AS533">
        <v>2024</v>
      </c>
      <c r="AT533">
        <v>1652</v>
      </c>
      <c r="AU533">
        <v>2073</v>
      </c>
      <c r="AV533">
        <v>541</v>
      </c>
      <c r="AW533">
        <v>1953</v>
      </c>
      <c r="AX533">
        <v>797</v>
      </c>
      <c r="AY533">
        <v>560</v>
      </c>
      <c r="AZ533">
        <v>2116</v>
      </c>
      <c r="BA533">
        <v>2319</v>
      </c>
      <c r="BB533">
        <v>2064</v>
      </c>
      <c r="BC533">
        <v>798</v>
      </c>
      <c r="BD533">
        <v>1995</v>
      </c>
      <c r="BE533">
        <v>1</v>
      </c>
      <c r="BF533" t="s">
        <v>71</v>
      </c>
      <c r="BG533" t="s">
        <v>65</v>
      </c>
      <c r="BH533" t="s">
        <v>260</v>
      </c>
      <c r="BI533" s="4">
        <f xml:space="preserve"> _2025teamgamelogs[[#This Row],[FGA]] + (0.44 * _2025teamgamelogs[[#This Row],[FTA]]) + _2025teamgamelogs[[#This Row],[TOV]] - _2025teamgamelogs[[#This Row],[OREB]]</f>
        <v>105.04</v>
      </c>
      <c r="BJ533" s="3">
        <f>_2025teamgamelogs[[#This Row],[TOV]]/_2025teamgamelogs[[#This Row],[POSSESIONS]]</f>
        <v>0.17136329017517135</v>
      </c>
      <c r="BK533" s="4">
        <f>_2025teamgamelogs[[#This Row],[PTS]]/_2025teamgamelogs[[#This Row],[POSSESIONS]]</f>
        <v>1.1329017517136328</v>
      </c>
      <c r="BL533" s="4">
        <f xml:space="preserve"> 100 * _2025teamgamelogs[[#This Row],[POINTS_PER_POSSESSION]]</f>
        <v>113.29017517136329</v>
      </c>
      <c r="BM533" s="4">
        <f xml:space="preserve"> _2025teamgamelogs[[#This Row],[POSSESIONS]] / (_2025teamgamelogs[[#This Row],[MIN]]/48)</f>
        <v>105.04</v>
      </c>
      <c r="BN533" s="3">
        <f>_2025teamgamelogs[[#This Row],[PTS]] / (2 * (_2025teamgamelogs[[#This Row],[FGA]] + 0.44 * _2025teamgamelogs[[#This Row],[FTA]]))</f>
        <v>0.63270948532539339</v>
      </c>
      <c r="BO533" s="4">
        <f>VLOOKUP(_2025teamgamelogs[[#This Row],[MONTH]], LEAGUE_AVERAGES!$A$2:$B$8, 2, FALSE)</f>
        <v>110.69176807777912</v>
      </c>
      <c r="BP533" s="5">
        <f>VLOOKUP(_2025teamgamelogs[[#This Row],[TEAM_NAME]], LEAGUE_AVERAGES!$A$14:$C$43, 2, FALSE)</f>
        <v>0.36141463414634156</v>
      </c>
      <c r="BQ533" s="5">
        <f>VLOOKUP(_2025teamgamelogs[[#This Row],[TEAM_NAME]], LEAGUE_AVERAGES!$A$14:$C$43, 3, FALSE)</f>
        <v>0.37548780487804878</v>
      </c>
      <c r="BR533" s="5">
        <f>VLOOKUP(_2025teamgamelogs[[#This Row],[TEAM_NAME]], LEAGUE_AVERAGES!$F$14:$H$43, 2, FALSE)</f>
        <v>0.46404878048780479</v>
      </c>
      <c r="BS533" s="5">
        <f>VLOOKUP(_2025teamgamelogs[[#This Row],[TEAM_NAME]], LEAGUE_AVERAGES!$F$14:$H$43, 3, FALSE)</f>
        <v>0.47712195121951223</v>
      </c>
      <c r="BT533" s="5">
        <f>VLOOKUP(_2025teamgamelogs[[#This Row],[TEAM_NAME]], LEAGUE_AVERAGES!$K$14:$M$43, 2, FALSE)</f>
        <v>0.57631003599073594</v>
      </c>
      <c r="BU533" s="5">
        <f>VLOOKUP(_2025teamgamelogs[[#This Row],[TEAM_NAME]], LEAGUE_AVERAGES!$K$14:$M$43, 3, FALSE)</f>
        <v>0.59556361257988066</v>
      </c>
    </row>
    <row r="534" spans="1:73" x14ac:dyDescent="0.2">
      <c r="A534" t="s">
        <v>59</v>
      </c>
      <c r="B534">
        <v>1610612745</v>
      </c>
      <c r="C534" t="s">
        <v>104</v>
      </c>
      <c r="D534" t="s">
        <v>105</v>
      </c>
      <c r="E534">
        <v>22400290</v>
      </c>
      <c r="F534" s="1">
        <v>45623</v>
      </c>
      <c r="G534" t="s">
        <v>611</v>
      </c>
      <c r="H534" t="s">
        <v>63</v>
      </c>
      <c r="I534">
        <v>53</v>
      </c>
      <c r="J534">
        <v>40</v>
      </c>
      <c r="K534">
        <v>88</v>
      </c>
      <c r="L534">
        <v>0.45500000000000002</v>
      </c>
      <c r="M534">
        <v>10</v>
      </c>
      <c r="N534">
        <v>31</v>
      </c>
      <c r="O534">
        <v>0.32300000000000001</v>
      </c>
      <c r="P534">
        <v>32</v>
      </c>
      <c r="Q534">
        <v>38</v>
      </c>
      <c r="R534">
        <v>0.84199999999999997</v>
      </c>
      <c r="S534">
        <v>14</v>
      </c>
      <c r="T534">
        <v>37</v>
      </c>
      <c r="U534">
        <v>51</v>
      </c>
      <c r="V534">
        <v>23</v>
      </c>
      <c r="W534">
        <v>21</v>
      </c>
      <c r="X534">
        <v>10</v>
      </c>
      <c r="Y534">
        <v>14</v>
      </c>
      <c r="Z534">
        <v>7</v>
      </c>
      <c r="AA534">
        <v>19</v>
      </c>
      <c r="AB534">
        <v>26</v>
      </c>
      <c r="AC534">
        <v>122</v>
      </c>
      <c r="AD534">
        <v>7</v>
      </c>
      <c r="AE534">
        <v>1</v>
      </c>
      <c r="AF534">
        <v>1</v>
      </c>
      <c r="AG534">
        <v>1</v>
      </c>
      <c r="AH534">
        <v>1</v>
      </c>
      <c r="AI534">
        <v>9</v>
      </c>
      <c r="AJ534">
        <v>1438</v>
      </c>
      <c r="AK534">
        <v>1314</v>
      </c>
      <c r="AL534">
        <v>1464</v>
      </c>
      <c r="AM534">
        <v>1891</v>
      </c>
      <c r="AN534">
        <v>1971</v>
      </c>
      <c r="AO534">
        <v>1671</v>
      </c>
      <c r="AP534">
        <v>23</v>
      </c>
      <c r="AQ534">
        <v>39</v>
      </c>
      <c r="AR534">
        <v>642</v>
      </c>
      <c r="AS534">
        <v>466</v>
      </c>
      <c r="AT534">
        <v>489</v>
      </c>
      <c r="AU534">
        <v>340</v>
      </c>
      <c r="AV534">
        <v>1759</v>
      </c>
      <c r="AW534">
        <v>2289</v>
      </c>
      <c r="AX534">
        <v>539</v>
      </c>
      <c r="AY534">
        <v>5</v>
      </c>
      <c r="AZ534">
        <v>1902</v>
      </c>
      <c r="BA534">
        <v>1258</v>
      </c>
      <c r="BB534">
        <v>94</v>
      </c>
      <c r="BC534">
        <v>609</v>
      </c>
      <c r="BD534">
        <v>795</v>
      </c>
      <c r="BE534">
        <v>1</v>
      </c>
      <c r="BF534" t="s">
        <v>71</v>
      </c>
      <c r="BG534" t="s">
        <v>65</v>
      </c>
      <c r="BH534" t="s">
        <v>260</v>
      </c>
      <c r="BI534" s="4">
        <f xml:space="preserve"> _2025teamgamelogs[[#This Row],[FGA]] + (0.44 * _2025teamgamelogs[[#This Row],[FTA]]) + _2025teamgamelogs[[#This Row],[TOV]] - _2025teamgamelogs[[#This Row],[OREB]]</f>
        <v>111.72</v>
      </c>
      <c r="BJ534" s="3">
        <f>_2025teamgamelogs[[#This Row],[TOV]]/_2025teamgamelogs[[#This Row],[POSSESIONS]]</f>
        <v>0.18796992481203006</v>
      </c>
      <c r="BK534" s="4">
        <f>_2025teamgamelogs[[#This Row],[PTS]]/_2025teamgamelogs[[#This Row],[POSSESIONS]]</f>
        <v>1.0920157536698891</v>
      </c>
      <c r="BL534" s="4">
        <f xml:space="preserve"> 100 * _2025teamgamelogs[[#This Row],[POINTS_PER_POSSESSION]]</f>
        <v>109.20157536698892</v>
      </c>
      <c r="BM534" s="4">
        <f xml:space="preserve"> _2025teamgamelogs[[#This Row],[POSSESIONS]] / (_2025teamgamelogs[[#This Row],[MIN]]/48)</f>
        <v>101.18037735849056</v>
      </c>
      <c r="BN534" s="3">
        <f>_2025teamgamelogs[[#This Row],[PTS]] / (2 * (_2025teamgamelogs[[#This Row],[FGA]] + 0.44 * _2025teamgamelogs[[#This Row],[FTA]]))</f>
        <v>0.58250572956455315</v>
      </c>
      <c r="BO534" s="4">
        <f>VLOOKUP(_2025teamgamelogs[[#This Row],[MONTH]], LEAGUE_AVERAGES!$A$2:$B$8, 2, FALSE)</f>
        <v>110.69176807777912</v>
      </c>
      <c r="BP534" s="5">
        <f>VLOOKUP(_2025teamgamelogs[[#This Row],[TEAM_NAME]], LEAGUE_AVERAGES!$A$14:$C$43, 2, FALSE)</f>
        <v>0.35034146341463424</v>
      </c>
      <c r="BQ534" s="5">
        <f>VLOOKUP(_2025teamgamelogs[[#This Row],[TEAM_NAME]], LEAGUE_AVERAGES!$A$14:$C$43, 3, FALSE)</f>
        <v>0.35473170731707321</v>
      </c>
      <c r="BR534" s="5">
        <f>VLOOKUP(_2025teamgamelogs[[#This Row],[TEAM_NAME]], LEAGUE_AVERAGES!$F$14:$H$43, 2, FALSE)</f>
        <v>0.45260975609756104</v>
      </c>
      <c r="BS534" s="5">
        <f>VLOOKUP(_2025teamgamelogs[[#This Row],[TEAM_NAME]], LEAGUE_AVERAGES!$F$14:$H$43, 3, FALSE)</f>
        <v>0.45763414634146338</v>
      </c>
      <c r="BT534" s="5">
        <f>VLOOKUP(_2025teamgamelogs[[#This Row],[TEAM_NAME]], LEAGUE_AVERAGES!$K$14:$M$43, 2, FALSE)</f>
        <v>0.55103752047014554</v>
      </c>
      <c r="BU534" s="5">
        <f>VLOOKUP(_2025teamgamelogs[[#This Row],[TEAM_NAME]], LEAGUE_AVERAGES!$K$14:$M$43, 3, FALSE)</f>
        <v>0.55544482411316332</v>
      </c>
    </row>
    <row r="535" spans="1:73" x14ac:dyDescent="0.2">
      <c r="A535" t="s">
        <v>59</v>
      </c>
      <c r="B535">
        <v>1610612743</v>
      </c>
      <c r="C535" t="s">
        <v>151</v>
      </c>
      <c r="D535" t="s">
        <v>152</v>
      </c>
      <c r="E535">
        <v>22400298</v>
      </c>
      <c r="F535" s="1">
        <v>45623</v>
      </c>
      <c r="G535" t="s">
        <v>612</v>
      </c>
      <c r="H535" t="s">
        <v>63</v>
      </c>
      <c r="I535">
        <v>48</v>
      </c>
      <c r="J535">
        <v>46</v>
      </c>
      <c r="K535">
        <v>84</v>
      </c>
      <c r="L535">
        <v>0.54800000000000004</v>
      </c>
      <c r="M535">
        <v>11</v>
      </c>
      <c r="N535">
        <v>33</v>
      </c>
      <c r="O535">
        <v>0.33300000000000002</v>
      </c>
      <c r="P535">
        <v>19</v>
      </c>
      <c r="Q535">
        <v>23</v>
      </c>
      <c r="R535">
        <v>0.82599999999999996</v>
      </c>
      <c r="S535">
        <v>10</v>
      </c>
      <c r="T535">
        <v>29</v>
      </c>
      <c r="U535">
        <v>39</v>
      </c>
      <c r="V535">
        <v>30</v>
      </c>
      <c r="W535">
        <v>11</v>
      </c>
      <c r="X535">
        <v>10</v>
      </c>
      <c r="Y535">
        <v>8</v>
      </c>
      <c r="Z535">
        <v>5</v>
      </c>
      <c r="AA535">
        <v>14</v>
      </c>
      <c r="AB535">
        <v>17</v>
      </c>
      <c r="AC535">
        <v>122</v>
      </c>
      <c r="AD535">
        <v>19</v>
      </c>
      <c r="AE535">
        <v>1</v>
      </c>
      <c r="AF535">
        <v>1</v>
      </c>
      <c r="AG535">
        <v>1</v>
      </c>
      <c r="AH535">
        <v>1</v>
      </c>
      <c r="AI535">
        <v>121</v>
      </c>
      <c r="AJ535">
        <v>437</v>
      </c>
      <c r="AK535">
        <v>1815</v>
      </c>
      <c r="AL535">
        <v>171</v>
      </c>
      <c r="AM535">
        <v>1661</v>
      </c>
      <c r="AN535">
        <v>1749</v>
      </c>
      <c r="AO535">
        <v>1468</v>
      </c>
      <c r="AP535">
        <v>756</v>
      </c>
      <c r="AQ535">
        <v>899</v>
      </c>
      <c r="AR535">
        <v>794</v>
      </c>
      <c r="AS535">
        <v>1308</v>
      </c>
      <c r="AT535">
        <v>1807</v>
      </c>
      <c r="AU535">
        <v>1833</v>
      </c>
      <c r="AV535">
        <v>541</v>
      </c>
      <c r="AW535">
        <v>429</v>
      </c>
      <c r="AX535">
        <v>539</v>
      </c>
      <c r="AY535">
        <v>187</v>
      </c>
      <c r="AZ535">
        <v>1188</v>
      </c>
      <c r="BA535">
        <v>260</v>
      </c>
      <c r="BB535">
        <v>1444</v>
      </c>
      <c r="BC535">
        <v>609</v>
      </c>
      <c r="BD535">
        <v>260</v>
      </c>
      <c r="BE535">
        <v>1</v>
      </c>
      <c r="BF535" t="s">
        <v>71</v>
      </c>
      <c r="BG535" t="s">
        <v>65</v>
      </c>
      <c r="BH535" t="s">
        <v>260</v>
      </c>
      <c r="BI535" s="4">
        <f xml:space="preserve"> _2025teamgamelogs[[#This Row],[FGA]] + (0.44 * _2025teamgamelogs[[#This Row],[FTA]]) + _2025teamgamelogs[[#This Row],[TOV]] - _2025teamgamelogs[[#This Row],[OREB]]</f>
        <v>95.12</v>
      </c>
      <c r="BJ535" s="3">
        <f>_2025teamgamelogs[[#This Row],[TOV]]/_2025teamgamelogs[[#This Row],[POSSESIONS]]</f>
        <v>0.11564339781328847</v>
      </c>
      <c r="BK535" s="4">
        <f>_2025teamgamelogs[[#This Row],[PTS]]/_2025teamgamelogs[[#This Row],[POSSESIONS]]</f>
        <v>1.2825904121110177</v>
      </c>
      <c r="BL535" s="4">
        <f xml:space="preserve"> 100 * _2025teamgamelogs[[#This Row],[POINTS_PER_POSSESSION]]</f>
        <v>128.25904121110176</v>
      </c>
      <c r="BM535" s="4">
        <f xml:space="preserve"> _2025teamgamelogs[[#This Row],[POSSESIONS]] / (_2025teamgamelogs[[#This Row],[MIN]]/48)</f>
        <v>95.12</v>
      </c>
      <c r="BN535" s="3">
        <f>_2025teamgamelogs[[#This Row],[PTS]] / (2 * (_2025teamgamelogs[[#This Row],[FGA]] + 0.44 * _2025teamgamelogs[[#This Row],[FTA]]))</f>
        <v>0.64810879728006798</v>
      </c>
      <c r="BO535" s="4">
        <f>VLOOKUP(_2025teamgamelogs[[#This Row],[MONTH]], LEAGUE_AVERAGES!$A$2:$B$8, 2, FALSE)</f>
        <v>110.69176807777912</v>
      </c>
      <c r="BP535" s="5">
        <f>VLOOKUP(_2025teamgamelogs[[#This Row],[TEAM_NAME]], LEAGUE_AVERAGES!$A$14:$C$43, 2, FALSE)</f>
        <v>0.39036585365853654</v>
      </c>
      <c r="BQ535" s="5">
        <f>VLOOKUP(_2025teamgamelogs[[#This Row],[TEAM_NAME]], LEAGUE_AVERAGES!$A$14:$C$43, 3, FALSE)</f>
        <v>0.36282926829268303</v>
      </c>
      <c r="BR535" s="5">
        <f>VLOOKUP(_2025teamgamelogs[[#This Row],[TEAM_NAME]], LEAGUE_AVERAGES!$F$14:$H$43, 2, FALSE)</f>
        <v>0.50741463414634147</v>
      </c>
      <c r="BS535" s="5">
        <f>VLOOKUP(_2025teamgamelogs[[#This Row],[TEAM_NAME]], LEAGUE_AVERAGES!$F$14:$H$43, 3, FALSE)</f>
        <v>0.50717073170731708</v>
      </c>
      <c r="BT535" s="5">
        <f>VLOOKUP(_2025teamgamelogs[[#This Row],[TEAM_NAME]], LEAGUE_AVERAGES!$K$14:$M$43, 2, FALSE)</f>
        <v>0.61183675116028358</v>
      </c>
      <c r="BU535" s="5">
        <f>VLOOKUP(_2025teamgamelogs[[#This Row],[TEAM_NAME]], LEAGUE_AVERAGES!$K$14:$M$43, 3, FALSE)</f>
        <v>0.59871853787111373</v>
      </c>
    </row>
    <row r="536" spans="1:73" x14ac:dyDescent="0.2">
      <c r="A536" t="s">
        <v>59</v>
      </c>
      <c r="B536">
        <v>1610612754</v>
      </c>
      <c r="C536" t="s">
        <v>110</v>
      </c>
      <c r="D536" t="s">
        <v>111</v>
      </c>
      <c r="E536">
        <v>22400288</v>
      </c>
      <c r="F536" s="1">
        <v>45623</v>
      </c>
      <c r="G536" t="s">
        <v>613</v>
      </c>
      <c r="H536" t="s">
        <v>63</v>
      </c>
      <c r="I536">
        <v>48</v>
      </c>
      <c r="J536">
        <v>46</v>
      </c>
      <c r="K536">
        <v>94</v>
      </c>
      <c r="L536">
        <v>0.48899999999999999</v>
      </c>
      <c r="M536">
        <v>13</v>
      </c>
      <c r="N536">
        <v>32</v>
      </c>
      <c r="O536">
        <v>0.40600000000000003</v>
      </c>
      <c r="P536">
        <v>16</v>
      </c>
      <c r="Q536">
        <v>20</v>
      </c>
      <c r="R536">
        <v>0.8</v>
      </c>
      <c r="S536">
        <v>19</v>
      </c>
      <c r="T536">
        <v>28</v>
      </c>
      <c r="U536">
        <v>47</v>
      </c>
      <c r="V536">
        <v>27</v>
      </c>
      <c r="W536">
        <v>12</v>
      </c>
      <c r="X536">
        <v>10</v>
      </c>
      <c r="Y536">
        <v>10</v>
      </c>
      <c r="Z536">
        <v>5</v>
      </c>
      <c r="AA536">
        <v>21</v>
      </c>
      <c r="AB536">
        <v>18</v>
      </c>
      <c r="AC536">
        <v>121</v>
      </c>
      <c r="AD536">
        <v>7</v>
      </c>
      <c r="AE536">
        <v>1</v>
      </c>
      <c r="AF536">
        <v>1</v>
      </c>
      <c r="AG536">
        <v>1</v>
      </c>
      <c r="AH536">
        <v>1</v>
      </c>
      <c r="AI536">
        <v>121</v>
      </c>
      <c r="AJ536">
        <v>437</v>
      </c>
      <c r="AK536">
        <v>570</v>
      </c>
      <c r="AL536">
        <v>825</v>
      </c>
      <c r="AM536">
        <v>1171</v>
      </c>
      <c r="AN536">
        <v>1863</v>
      </c>
      <c r="AO536">
        <v>669</v>
      </c>
      <c r="AP536">
        <v>1228</v>
      </c>
      <c r="AQ536">
        <v>1301</v>
      </c>
      <c r="AR536">
        <v>1029</v>
      </c>
      <c r="AS536">
        <v>61</v>
      </c>
      <c r="AT536">
        <v>1951</v>
      </c>
      <c r="AU536">
        <v>705</v>
      </c>
      <c r="AV536">
        <v>1013</v>
      </c>
      <c r="AW536">
        <v>640</v>
      </c>
      <c r="AX536">
        <v>539</v>
      </c>
      <c r="AY536">
        <v>57</v>
      </c>
      <c r="AZ536">
        <v>1188</v>
      </c>
      <c r="BA536">
        <v>1694</v>
      </c>
      <c r="BB536">
        <v>1204</v>
      </c>
      <c r="BC536">
        <v>672</v>
      </c>
      <c r="BD536">
        <v>795</v>
      </c>
      <c r="BE536">
        <v>1</v>
      </c>
      <c r="BF536" t="s">
        <v>64</v>
      </c>
      <c r="BG536" t="s">
        <v>65</v>
      </c>
      <c r="BH536" t="s">
        <v>260</v>
      </c>
      <c r="BI536" s="4">
        <f xml:space="preserve"> _2025teamgamelogs[[#This Row],[FGA]] + (0.44 * _2025teamgamelogs[[#This Row],[FTA]]) + _2025teamgamelogs[[#This Row],[TOV]] - _2025teamgamelogs[[#This Row],[OREB]]</f>
        <v>95.8</v>
      </c>
      <c r="BJ536" s="3">
        <f>_2025teamgamelogs[[#This Row],[TOV]]/_2025teamgamelogs[[#This Row],[POSSESIONS]]</f>
        <v>0.12526096033402923</v>
      </c>
      <c r="BK536" s="4">
        <f>_2025teamgamelogs[[#This Row],[PTS]]/_2025teamgamelogs[[#This Row],[POSSESIONS]]</f>
        <v>1.2630480167014615</v>
      </c>
      <c r="BL536" s="4">
        <f xml:space="preserve"> 100 * _2025teamgamelogs[[#This Row],[POINTS_PER_POSSESSION]]</f>
        <v>126.30480167014615</v>
      </c>
      <c r="BM536" s="4">
        <f xml:space="preserve"> _2025teamgamelogs[[#This Row],[POSSESIONS]] / (_2025teamgamelogs[[#This Row],[MIN]]/48)</f>
        <v>95.8</v>
      </c>
      <c r="BN536" s="3">
        <f>_2025teamgamelogs[[#This Row],[PTS]] / (2 * (_2025teamgamelogs[[#This Row],[FGA]] + 0.44 * _2025teamgamelogs[[#This Row],[FTA]]))</f>
        <v>0.58852140077821014</v>
      </c>
      <c r="BO536" s="4">
        <f>VLOOKUP(_2025teamgamelogs[[#This Row],[MONTH]], LEAGUE_AVERAGES!$A$2:$B$8, 2, FALSE)</f>
        <v>110.69176807777912</v>
      </c>
      <c r="BP536" s="5">
        <f>VLOOKUP(_2025teamgamelogs[[#This Row],[TEAM_NAME]], LEAGUE_AVERAGES!$A$14:$C$43, 2, FALSE)</f>
        <v>0.37909999999999999</v>
      </c>
      <c r="BQ536" s="5">
        <f>VLOOKUP(_2025teamgamelogs[[#This Row],[TEAM_NAME]], LEAGUE_AVERAGES!$A$14:$C$43, 3, FALSE)</f>
        <v>0.35511904761904761</v>
      </c>
      <c r="BR536" s="5">
        <f>VLOOKUP(_2025teamgamelogs[[#This Row],[TEAM_NAME]], LEAGUE_AVERAGES!$F$14:$H$43, 2, FALSE)</f>
        <v>0.49785000000000013</v>
      </c>
      <c r="BS536" s="5">
        <f>VLOOKUP(_2025teamgamelogs[[#This Row],[TEAM_NAME]], LEAGUE_AVERAGES!$F$14:$H$43, 3, FALSE)</f>
        <v>0.47942857142857148</v>
      </c>
      <c r="BT536" s="5">
        <f>VLOOKUP(_2025teamgamelogs[[#This Row],[TEAM_NAME]], LEAGUE_AVERAGES!$K$14:$M$43, 2, FALSE)</f>
        <v>0.60805571751162091</v>
      </c>
      <c r="BU536" s="5">
        <f>VLOOKUP(_2025teamgamelogs[[#This Row],[TEAM_NAME]], LEAGUE_AVERAGES!$K$14:$M$43, 3, FALSE)</f>
        <v>0.58190704341109034</v>
      </c>
    </row>
    <row r="537" spans="1:73" x14ac:dyDescent="0.2">
      <c r="A537" t="s">
        <v>59</v>
      </c>
      <c r="B537">
        <v>1610612766</v>
      </c>
      <c r="C537" t="s">
        <v>122</v>
      </c>
      <c r="D537" t="s">
        <v>123</v>
      </c>
      <c r="E537">
        <v>22400286</v>
      </c>
      <c r="F537" s="1">
        <v>45623</v>
      </c>
      <c r="G537" t="s">
        <v>195</v>
      </c>
      <c r="H537" t="s">
        <v>70</v>
      </c>
      <c r="I537">
        <v>48</v>
      </c>
      <c r="J537">
        <v>37</v>
      </c>
      <c r="K537">
        <v>98</v>
      </c>
      <c r="L537">
        <v>0.378</v>
      </c>
      <c r="M537">
        <v>17</v>
      </c>
      <c r="N537">
        <v>51</v>
      </c>
      <c r="O537">
        <v>0.33300000000000002</v>
      </c>
      <c r="P537">
        <v>3</v>
      </c>
      <c r="Q537">
        <v>8</v>
      </c>
      <c r="R537">
        <v>0.375</v>
      </c>
      <c r="S537">
        <v>16</v>
      </c>
      <c r="T537">
        <v>27</v>
      </c>
      <c r="U537">
        <v>43</v>
      </c>
      <c r="V537">
        <v>22</v>
      </c>
      <c r="W537">
        <v>13</v>
      </c>
      <c r="X537">
        <v>10</v>
      </c>
      <c r="Y537">
        <v>5</v>
      </c>
      <c r="Z537">
        <v>5</v>
      </c>
      <c r="AA537">
        <v>19</v>
      </c>
      <c r="AB537">
        <v>9</v>
      </c>
      <c r="AC537">
        <v>94</v>
      </c>
      <c r="AD537">
        <v>-4</v>
      </c>
      <c r="AE537">
        <v>1</v>
      </c>
      <c r="AF537">
        <v>1231</v>
      </c>
      <c r="AG537">
        <v>1231</v>
      </c>
      <c r="AH537">
        <v>1231</v>
      </c>
      <c r="AI537">
        <v>121</v>
      </c>
      <c r="AJ537">
        <v>1946</v>
      </c>
      <c r="AK537">
        <v>251</v>
      </c>
      <c r="AL537">
        <v>2355</v>
      </c>
      <c r="AM537">
        <v>410</v>
      </c>
      <c r="AN537">
        <v>83</v>
      </c>
      <c r="AO537">
        <v>1468</v>
      </c>
      <c r="AP537">
        <v>2455</v>
      </c>
      <c r="AQ537">
        <v>2420</v>
      </c>
      <c r="AR537">
        <v>2458</v>
      </c>
      <c r="AS537">
        <v>234</v>
      </c>
      <c r="AT537">
        <v>2068</v>
      </c>
      <c r="AU537">
        <v>1282</v>
      </c>
      <c r="AV537">
        <v>1909</v>
      </c>
      <c r="AW537">
        <v>850</v>
      </c>
      <c r="AX537">
        <v>539</v>
      </c>
      <c r="AY537">
        <v>889</v>
      </c>
      <c r="AZ537">
        <v>1188</v>
      </c>
      <c r="BA537">
        <v>1258</v>
      </c>
      <c r="BB537">
        <v>2437</v>
      </c>
      <c r="BC537">
        <v>2304</v>
      </c>
      <c r="BD537">
        <v>1415</v>
      </c>
      <c r="BE537">
        <v>1</v>
      </c>
      <c r="BF537" t="s">
        <v>64</v>
      </c>
      <c r="BG537" t="s">
        <v>65</v>
      </c>
      <c r="BH537" t="s">
        <v>260</v>
      </c>
      <c r="BI537" s="4">
        <f xml:space="preserve"> _2025teamgamelogs[[#This Row],[FGA]] + (0.44 * _2025teamgamelogs[[#This Row],[FTA]]) + _2025teamgamelogs[[#This Row],[TOV]] - _2025teamgamelogs[[#This Row],[OREB]]</f>
        <v>98.52</v>
      </c>
      <c r="BJ537" s="3">
        <f>_2025teamgamelogs[[#This Row],[TOV]]/_2025teamgamelogs[[#This Row],[POSSESIONS]]</f>
        <v>0.13195290296386522</v>
      </c>
      <c r="BK537" s="4">
        <f>_2025teamgamelogs[[#This Row],[PTS]]/_2025teamgamelogs[[#This Row],[POSSESIONS]]</f>
        <v>0.95412099066179457</v>
      </c>
      <c r="BL537" s="4">
        <f xml:space="preserve"> 100 * _2025teamgamelogs[[#This Row],[POINTS_PER_POSSESSION]]</f>
        <v>95.412099066179451</v>
      </c>
      <c r="BM537" s="4">
        <f xml:space="preserve"> _2025teamgamelogs[[#This Row],[POSSESIONS]] / (_2025teamgamelogs[[#This Row],[MIN]]/48)</f>
        <v>98.52</v>
      </c>
      <c r="BN537" s="3">
        <f>_2025teamgamelogs[[#This Row],[PTS]] / (2 * (_2025teamgamelogs[[#This Row],[FGA]] + 0.44 * _2025teamgamelogs[[#This Row],[FTA]]))</f>
        <v>0.46296296296296297</v>
      </c>
      <c r="BO537" s="4">
        <f>VLOOKUP(_2025teamgamelogs[[#This Row],[MONTH]], LEAGUE_AVERAGES!$A$2:$B$8, 2, FALSE)</f>
        <v>110.69176807777912</v>
      </c>
      <c r="BP537" s="5">
        <f>VLOOKUP(_2025teamgamelogs[[#This Row],[TEAM_NAME]], LEAGUE_AVERAGES!$A$14:$C$43, 2, FALSE)</f>
        <v>0.33860975609756089</v>
      </c>
      <c r="BQ537" s="5">
        <f>VLOOKUP(_2025teamgamelogs[[#This Row],[TEAM_NAME]], LEAGUE_AVERAGES!$A$14:$C$43, 3, FALSE)</f>
        <v>0.33580487804878045</v>
      </c>
      <c r="BR537" s="5">
        <f>VLOOKUP(_2025teamgamelogs[[#This Row],[TEAM_NAME]], LEAGUE_AVERAGES!$F$14:$H$43, 2, FALSE)</f>
        <v>0.43492682926829268</v>
      </c>
      <c r="BS537" s="5">
        <f>VLOOKUP(_2025teamgamelogs[[#This Row],[TEAM_NAME]], LEAGUE_AVERAGES!$F$14:$H$43, 3, FALSE)</f>
        <v>0.42697560975609755</v>
      </c>
      <c r="BT537" s="5">
        <f>VLOOKUP(_2025teamgamelogs[[#This Row],[TEAM_NAME]], LEAGUE_AVERAGES!$K$14:$M$43, 2, FALSE)</f>
        <v>0.5424635833805308</v>
      </c>
      <c r="BU537" s="5">
        <f>VLOOKUP(_2025teamgamelogs[[#This Row],[TEAM_NAME]], LEAGUE_AVERAGES!$K$14:$M$43, 3, FALSE)</f>
        <v>0.53419164265445196</v>
      </c>
    </row>
    <row r="538" spans="1:73" x14ac:dyDescent="0.2">
      <c r="A538" t="s">
        <v>59</v>
      </c>
      <c r="B538">
        <v>1610612763</v>
      </c>
      <c r="C538" t="s">
        <v>128</v>
      </c>
      <c r="D538" t="s">
        <v>129</v>
      </c>
      <c r="E538">
        <v>22400293</v>
      </c>
      <c r="F538" s="1">
        <v>45623</v>
      </c>
      <c r="G538" t="s">
        <v>614</v>
      </c>
      <c r="H538" t="s">
        <v>63</v>
      </c>
      <c r="I538">
        <v>48</v>
      </c>
      <c r="J538">
        <v>51</v>
      </c>
      <c r="K538">
        <v>93</v>
      </c>
      <c r="L538">
        <v>0.54800000000000004</v>
      </c>
      <c r="M538">
        <v>17</v>
      </c>
      <c r="N538">
        <v>46</v>
      </c>
      <c r="O538">
        <v>0.37</v>
      </c>
      <c r="P538">
        <v>12</v>
      </c>
      <c r="Q538">
        <v>16</v>
      </c>
      <c r="R538">
        <v>0.75</v>
      </c>
      <c r="S538">
        <v>10</v>
      </c>
      <c r="T538">
        <v>32</v>
      </c>
      <c r="U538">
        <v>42</v>
      </c>
      <c r="V538">
        <v>31</v>
      </c>
      <c r="W538">
        <v>17</v>
      </c>
      <c r="X538">
        <v>13</v>
      </c>
      <c r="Y538">
        <v>4</v>
      </c>
      <c r="Z538">
        <v>4</v>
      </c>
      <c r="AA538">
        <v>21</v>
      </c>
      <c r="AB538">
        <v>17</v>
      </c>
      <c r="AC538">
        <v>131</v>
      </c>
      <c r="AD538">
        <v>20</v>
      </c>
      <c r="AE538">
        <v>1</v>
      </c>
      <c r="AF538">
        <v>1</v>
      </c>
      <c r="AG538">
        <v>1</v>
      </c>
      <c r="AH538">
        <v>1</v>
      </c>
      <c r="AI538">
        <v>121</v>
      </c>
      <c r="AJ538">
        <v>94</v>
      </c>
      <c r="AK538">
        <v>664</v>
      </c>
      <c r="AL538">
        <v>167</v>
      </c>
      <c r="AM538">
        <v>410</v>
      </c>
      <c r="AN538">
        <v>249</v>
      </c>
      <c r="AO538">
        <v>1106</v>
      </c>
      <c r="AP538">
        <v>1889</v>
      </c>
      <c r="AQ538">
        <v>1907</v>
      </c>
      <c r="AR538">
        <v>1525</v>
      </c>
      <c r="AS538">
        <v>1308</v>
      </c>
      <c r="AT538">
        <v>1307</v>
      </c>
      <c r="AU538">
        <v>1443</v>
      </c>
      <c r="AV538">
        <v>426</v>
      </c>
      <c r="AW538">
        <v>1759</v>
      </c>
      <c r="AX538">
        <v>137</v>
      </c>
      <c r="AY538">
        <v>1274</v>
      </c>
      <c r="AZ538">
        <v>750</v>
      </c>
      <c r="BA538">
        <v>1694</v>
      </c>
      <c r="BB538">
        <v>1444</v>
      </c>
      <c r="BC538">
        <v>218</v>
      </c>
      <c r="BD538">
        <v>231</v>
      </c>
      <c r="BE538">
        <v>1</v>
      </c>
      <c r="BF538" t="s">
        <v>64</v>
      </c>
      <c r="BG538" t="s">
        <v>65</v>
      </c>
      <c r="BH538" t="s">
        <v>260</v>
      </c>
      <c r="BI538" s="4">
        <f xml:space="preserve"> _2025teamgamelogs[[#This Row],[FGA]] + (0.44 * _2025teamgamelogs[[#This Row],[FTA]]) + _2025teamgamelogs[[#This Row],[TOV]] - _2025teamgamelogs[[#This Row],[OREB]]</f>
        <v>107.04</v>
      </c>
      <c r="BJ538" s="3">
        <f>_2025teamgamelogs[[#This Row],[TOV]]/_2025teamgamelogs[[#This Row],[POSSESIONS]]</f>
        <v>0.15881913303437967</v>
      </c>
      <c r="BK538" s="4">
        <f>_2025teamgamelogs[[#This Row],[PTS]]/_2025teamgamelogs[[#This Row],[POSSESIONS]]</f>
        <v>1.2238415545590433</v>
      </c>
      <c r="BL538" s="4">
        <f xml:space="preserve"> 100 * _2025teamgamelogs[[#This Row],[POINTS_PER_POSSESSION]]</f>
        <v>122.38415545590433</v>
      </c>
      <c r="BM538" s="4">
        <f xml:space="preserve"> _2025teamgamelogs[[#This Row],[POSSESIONS]] / (_2025teamgamelogs[[#This Row],[MIN]]/48)</f>
        <v>107.04</v>
      </c>
      <c r="BN538" s="3">
        <f>_2025teamgamelogs[[#This Row],[PTS]] / (2 * (_2025teamgamelogs[[#This Row],[FGA]] + 0.44 * _2025teamgamelogs[[#This Row],[FTA]]))</f>
        <v>0.65473810475809668</v>
      </c>
      <c r="BO538" s="4">
        <f>VLOOKUP(_2025teamgamelogs[[#This Row],[MONTH]], LEAGUE_AVERAGES!$A$2:$B$8, 2, FALSE)</f>
        <v>110.69176807777912</v>
      </c>
      <c r="BP538" s="5">
        <f>VLOOKUP(_2025teamgamelogs[[#This Row],[TEAM_NAME]], LEAGUE_AVERAGES!$A$14:$C$43, 2, FALSE)</f>
        <v>0.36546341463414628</v>
      </c>
      <c r="BQ538" s="5">
        <f>VLOOKUP(_2025teamgamelogs[[#This Row],[TEAM_NAME]], LEAGUE_AVERAGES!$A$14:$C$43, 3, FALSE)</f>
        <v>0.36639024390243902</v>
      </c>
      <c r="BR538" s="5">
        <f>VLOOKUP(_2025teamgamelogs[[#This Row],[TEAM_NAME]], LEAGUE_AVERAGES!$F$14:$H$43, 2, FALSE)</f>
        <v>0.48997560975609772</v>
      </c>
      <c r="BS538" s="5">
        <f>VLOOKUP(_2025teamgamelogs[[#This Row],[TEAM_NAME]], LEAGUE_AVERAGES!$F$14:$H$43, 3, FALSE)</f>
        <v>0.46951219512195119</v>
      </c>
      <c r="BT538" s="5">
        <f>VLOOKUP(_2025teamgamelogs[[#This Row],[TEAM_NAME]], LEAGUE_AVERAGES!$K$14:$M$43, 2, FALSE)</f>
        <v>0.59919613060605748</v>
      </c>
      <c r="BU538" s="5">
        <f>VLOOKUP(_2025teamgamelogs[[#This Row],[TEAM_NAME]], LEAGUE_AVERAGES!$K$14:$M$43, 3, FALSE)</f>
        <v>0.57758119053457602</v>
      </c>
    </row>
    <row r="539" spans="1:73" x14ac:dyDescent="0.2">
      <c r="A539" t="s">
        <v>59</v>
      </c>
      <c r="B539">
        <v>1610612758</v>
      </c>
      <c r="C539" t="s">
        <v>142</v>
      </c>
      <c r="D539" t="s">
        <v>143</v>
      </c>
      <c r="E539">
        <v>22400294</v>
      </c>
      <c r="F539" s="1">
        <v>45623</v>
      </c>
      <c r="G539" t="s">
        <v>615</v>
      </c>
      <c r="H539" t="s">
        <v>63</v>
      </c>
      <c r="I539">
        <v>48</v>
      </c>
      <c r="J539">
        <v>46</v>
      </c>
      <c r="K539">
        <v>94</v>
      </c>
      <c r="L539">
        <v>0.48899999999999999</v>
      </c>
      <c r="M539">
        <v>12</v>
      </c>
      <c r="N539">
        <v>37</v>
      </c>
      <c r="O539">
        <v>0.32400000000000001</v>
      </c>
      <c r="P539">
        <v>11</v>
      </c>
      <c r="Q539">
        <v>15</v>
      </c>
      <c r="R539">
        <v>0.73299999999999998</v>
      </c>
      <c r="S539">
        <v>12</v>
      </c>
      <c r="T539">
        <v>35</v>
      </c>
      <c r="U539">
        <v>47</v>
      </c>
      <c r="V539">
        <v>28</v>
      </c>
      <c r="W539">
        <v>17</v>
      </c>
      <c r="X539">
        <v>8</v>
      </c>
      <c r="Y539">
        <v>3</v>
      </c>
      <c r="Z539">
        <v>9</v>
      </c>
      <c r="AA539">
        <v>21</v>
      </c>
      <c r="AB539">
        <v>19</v>
      </c>
      <c r="AC539">
        <v>115</v>
      </c>
      <c r="AD539">
        <v>11</v>
      </c>
      <c r="AE539">
        <v>1</v>
      </c>
      <c r="AF539">
        <v>1</v>
      </c>
      <c r="AG539">
        <v>1</v>
      </c>
      <c r="AH539">
        <v>1</v>
      </c>
      <c r="AI539">
        <v>121</v>
      </c>
      <c r="AJ539">
        <v>437</v>
      </c>
      <c r="AK539">
        <v>570</v>
      </c>
      <c r="AL539">
        <v>825</v>
      </c>
      <c r="AM539">
        <v>1413</v>
      </c>
      <c r="AN539">
        <v>1227</v>
      </c>
      <c r="AO539">
        <v>1625</v>
      </c>
      <c r="AP539">
        <v>2028</v>
      </c>
      <c r="AQ539">
        <v>2021</v>
      </c>
      <c r="AR539">
        <v>1708</v>
      </c>
      <c r="AS539">
        <v>848</v>
      </c>
      <c r="AT539">
        <v>769</v>
      </c>
      <c r="AU539">
        <v>705</v>
      </c>
      <c r="AV539">
        <v>840</v>
      </c>
      <c r="AW539">
        <v>1759</v>
      </c>
      <c r="AX539">
        <v>1073</v>
      </c>
      <c r="AY539">
        <v>1712</v>
      </c>
      <c r="AZ539">
        <v>2275</v>
      </c>
      <c r="BA539">
        <v>1694</v>
      </c>
      <c r="BB539">
        <v>971</v>
      </c>
      <c r="BC539">
        <v>1095</v>
      </c>
      <c r="BD539">
        <v>563</v>
      </c>
      <c r="BE539">
        <v>1</v>
      </c>
      <c r="BF539" t="s">
        <v>71</v>
      </c>
      <c r="BG539" t="s">
        <v>65</v>
      </c>
      <c r="BH539" t="s">
        <v>260</v>
      </c>
      <c r="BI539" s="4">
        <f xml:space="preserve"> _2025teamgamelogs[[#This Row],[FGA]] + (0.44 * _2025teamgamelogs[[#This Row],[FTA]]) + _2025teamgamelogs[[#This Row],[TOV]] - _2025teamgamelogs[[#This Row],[OREB]]</f>
        <v>105.6</v>
      </c>
      <c r="BJ539" s="3">
        <f>_2025teamgamelogs[[#This Row],[TOV]]/_2025teamgamelogs[[#This Row],[POSSESIONS]]</f>
        <v>0.16098484848484848</v>
      </c>
      <c r="BK539" s="4">
        <f>_2025teamgamelogs[[#This Row],[PTS]]/_2025teamgamelogs[[#This Row],[POSSESIONS]]</f>
        <v>1.0890151515151516</v>
      </c>
      <c r="BL539" s="4">
        <f xml:space="preserve"> 100 * _2025teamgamelogs[[#This Row],[POINTS_PER_POSSESSION]]</f>
        <v>108.90151515151516</v>
      </c>
      <c r="BM539" s="4">
        <f xml:space="preserve"> _2025teamgamelogs[[#This Row],[POSSESIONS]] / (_2025teamgamelogs[[#This Row],[MIN]]/48)</f>
        <v>105.6</v>
      </c>
      <c r="BN539" s="3">
        <f>_2025teamgamelogs[[#This Row],[PTS]] / (2 * (_2025teamgamelogs[[#This Row],[FGA]] + 0.44 * _2025teamgamelogs[[#This Row],[FTA]]))</f>
        <v>0.57157057654075549</v>
      </c>
      <c r="BO539" s="4">
        <f>VLOOKUP(_2025teamgamelogs[[#This Row],[MONTH]], LEAGUE_AVERAGES!$A$2:$B$8, 2, FALSE)</f>
        <v>110.69176807777912</v>
      </c>
      <c r="BP539" s="5">
        <f>VLOOKUP(_2025teamgamelogs[[#This Row],[TEAM_NAME]], LEAGUE_AVERAGES!$A$14:$C$43, 2, FALSE)</f>
        <v>0.37158536585365853</v>
      </c>
      <c r="BQ539" s="5">
        <f>VLOOKUP(_2025teamgamelogs[[#This Row],[TEAM_NAME]], LEAGUE_AVERAGES!$A$14:$C$43, 3, FALSE)</f>
        <v>0.34029268292682929</v>
      </c>
      <c r="BR539" s="5">
        <f>VLOOKUP(_2025teamgamelogs[[#This Row],[TEAM_NAME]], LEAGUE_AVERAGES!$F$14:$H$43, 2, FALSE)</f>
        <v>0.4831951219512195</v>
      </c>
      <c r="BS539" s="5">
        <f>VLOOKUP(_2025teamgamelogs[[#This Row],[TEAM_NAME]], LEAGUE_AVERAGES!$F$14:$H$43, 3, FALSE)</f>
        <v>0.47492682926829272</v>
      </c>
      <c r="BT539" s="5">
        <f>VLOOKUP(_2025teamgamelogs[[#This Row],[TEAM_NAME]], LEAGUE_AVERAGES!$K$14:$M$43, 2, FALSE)</f>
        <v>0.59195463864629394</v>
      </c>
      <c r="BU539" s="5">
        <f>VLOOKUP(_2025teamgamelogs[[#This Row],[TEAM_NAME]], LEAGUE_AVERAGES!$K$14:$M$43, 3, FALSE)</f>
        <v>0.57517865161129356</v>
      </c>
    </row>
    <row r="540" spans="1:73" x14ac:dyDescent="0.2">
      <c r="A540" t="s">
        <v>59</v>
      </c>
      <c r="B540">
        <v>1610612737</v>
      </c>
      <c r="C540" t="s">
        <v>92</v>
      </c>
      <c r="D540" t="s">
        <v>93</v>
      </c>
      <c r="E540">
        <v>22400287</v>
      </c>
      <c r="F540" s="1">
        <v>45623</v>
      </c>
      <c r="G540" t="s">
        <v>616</v>
      </c>
      <c r="H540" t="s">
        <v>63</v>
      </c>
      <c r="I540">
        <v>48</v>
      </c>
      <c r="J540">
        <v>46</v>
      </c>
      <c r="K540">
        <v>97</v>
      </c>
      <c r="L540">
        <v>0.47399999999999998</v>
      </c>
      <c r="M540">
        <v>20</v>
      </c>
      <c r="N540">
        <v>42</v>
      </c>
      <c r="O540">
        <v>0.47599999999999998</v>
      </c>
      <c r="P540">
        <v>23</v>
      </c>
      <c r="Q540">
        <v>25</v>
      </c>
      <c r="R540">
        <v>0.92</v>
      </c>
      <c r="S540">
        <v>14</v>
      </c>
      <c r="T540">
        <v>37</v>
      </c>
      <c r="U540">
        <v>51</v>
      </c>
      <c r="V540">
        <v>39</v>
      </c>
      <c r="W540">
        <v>15</v>
      </c>
      <c r="X540">
        <v>6</v>
      </c>
      <c r="Y540">
        <v>6</v>
      </c>
      <c r="Z540">
        <v>5</v>
      </c>
      <c r="AA540">
        <v>21</v>
      </c>
      <c r="AB540">
        <v>21</v>
      </c>
      <c r="AC540">
        <v>135</v>
      </c>
      <c r="AD540">
        <v>11</v>
      </c>
      <c r="AE540">
        <v>1</v>
      </c>
      <c r="AF540">
        <v>1</v>
      </c>
      <c r="AG540">
        <v>1</v>
      </c>
      <c r="AH540">
        <v>1</v>
      </c>
      <c r="AI540">
        <v>121</v>
      </c>
      <c r="AJ540">
        <v>437</v>
      </c>
      <c r="AK540">
        <v>324</v>
      </c>
      <c r="AL540">
        <v>1119</v>
      </c>
      <c r="AM540">
        <v>114</v>
      </c>
      <c r="AN540">
        <v>568</v>
      </c>
      <c r="AO540">
        <v>187</v>
      </c>
      <c r="AP540">
        <v>314</v>
      </c>
      <c r="AQ540">
        <v>666</v>
      </c>
      <c r="AR540">
        <v>174</v>
      </c>
      <c r="AS540">
        <v>466</v>
      </c>
      <c r="AT540">
        <v>489</v>
      </c>
      <c r="AU540">
        <v>340</v>
      </c>
      <c r="AV540">
        <v>27</v>
      </c>
      <c r="AW540">
        <v>1341</v>
      </c>
      <c r="AX540">
        <v>1702</v>
      </c>
      <c r="AY540">
        <v>560</v>
      </c>
      <c r="AZ540">
        <v>1188</v>
      </c>
      <c r="BA540">
        <v>1694</v>
      </c>
      <c r="BB540">
        <v>575</v>
      </c>
      <c r="BC540">
        <v>110</v>
      </c>
      <c r="BD540">
        <v>563</v>
      </c>
      <c r="BE540">
        <v>1</v>
      </c>
      <c r="BF540" t="s">
        <v>71</v>
      </c>
      <c r="BG540" t="s">
        <v>65</v>
      </c>
      <c r="BH540" t="s">
        <v>260</v>
      </c>
      <c r="BI540" s="4">
        <f xml:space="preserve"> _2025teamgamelogs[[#This Row],[FGA]] + (0.44 * _2025teamgamelogs[[#This Row],[FTA]]) + _2025teamgamelogs[[#This Row],[TOV]] - _2025teamgamelogs[[#This Row],[OREB]]</f>
        <v>109</v>
      </c>
      <c r="BJ540" s="3">
        <f>_2025teamgamelogs[[#This Row],[TOV]]/_2025teamgamelogs[[#This Row],[POSSESIONS]]</f>
        <v>0.13761467889908258</v>
      </c>
      <c r="BK540" s="4">
        <f>_2025teamgamelogs[[#This Row],[PTS]]/_2025teamgamelogs[[#This Row],[POSSESIONS]]</f>
        <v>1.238532110091743</v>
      </c>
      <c r="BL540" s="4">
        <f xml:space="preserve"> 100 * _2025teamgamelogs[[#This Row],[POINTS_PER_POSSESSION]]</f>
        <v>123.8532110091743</v>
      </c>
      <c r="BM540" s="4">
        <f xml:space="preserve"> _2025teamgamelogs[[#This Row],[POSSESIONS]] / (_2025teamgamelogs[[#This Row],[MIN]]/48)</f>
        <v>109</v>
      </c>
      <c r="BN540" s="3">
        <f>_2025teamgamelogs[[#This Row],[PTS]] / (2 * (_2025teamgamelogs[[#This Row],[FGA]] + 0.44 * _2025teamgamelogs[[#This Row],[FTA]]))</f>
        <v>0.625</v>
      </c>
      <c r="BO540" s="4">
        <f>VLOOKUP(_2025teamgamelogs[[#This Row],[MONTH]], LEAGUE_AVERAGES!$A$2:$B$8, 2, FALSE)</f>
        <v>110.69176807777912</v>
      </c>
      <c r="BP540" s="5">
        <f>VLOOKUP(_2025teamgamelogs[[#This Row],[TEAM_NAME]], LEAGUE_AVERAGES!$A$14:$C$43, 2, FALSE)</f>
        <v>0.35092500000000004</v>
      </c>
      <c r="BQ540" s="5">
        <f>VLOOKUP(_2025teamgamelogs[[#This Row],[TEAM_NAME]], LEAGUE_AVERAGES!$A$14:$C$43, 3, FALSE)</f>
        <v>0.36290476190476195</v>
      </c>
      <c r="BR540" s="5">
        <f>VLOOKUP(_2025teamgamelogs[[#This Row],[TEAM_NAME]], LEAGUE_AVERAGES!$F$14:$H$43, 2, FALSE)</f>
        <v>0.47670000000000012</v>
      </c>
      <c r="BS540" s="5">
        <f>VLOOKUP(_2025teamgamelogs[[#This Row],[TEAM_NAME]], LEAGUE_AVERAGES!$F$14:$H$43, 3, FALSE)</f>
        <v>0.47069047619047621</v>
      </c>
      <c r="BT540" s="5">
        <f>VLOOKUP(_2025teamgamelogs[[#This Row],[TEAM_NAME]], LEAGUE_AVERAGES!$K$14:$M$43, 2, FALSE)</f>
        <v>0.58493933923263275</v>
      </c>
      <c r="BU540" s="5">
        <f>VLOOKUP(_2025teamgamelogs[[#This Row],[TEAM_NAME]], LEAGUE_AVERAGES!$K$14:$M$43, 3, FALSE)</f>
        <v>0.57722862424766153</v>
      </c>
    </row>
    <row r="541" spans="1:73" x14ac:dyDescent="0.2">
      <c r="A541" t="s">
        <v>59</v>
      </c>
      <c r="B541">
        <v>1610612756</v>
      </c>
      <c r="C541" t="s">
        <v>80</v>
      </c>
      <c r="D541" t="s">
        <v>81</v>
      </c>
      <c r="E541">
        <v>22400297</v>
      </c>
      <c r="F541" s="1">
        <v>45623</v>
      </c>
      <c r="G541" t="s">
        <v>617</v>
      </c>
      <c r="H541" t="s">
        <v>70</v>
      </c>
      <c r="I541">
        <v>48</v>
      </c>
      <c r="J541">
        <v>41</v>
      </c>
      <c r="K541">
        <v>77</v>
      </c>
      <c r="L541">
        <v>0.53200000000000003</v>
      </c>
      <c r="M541">
        <v>12</v>
      </c>
      <c r="N541">
        <v>31</v>
      </c>
      <c r="O541">
        <v>0.38700000000000001</v>
      </c>
      <c r="P541">
        <v>23</v>
      </c>
      <c r="Q541">
        <v>28</v>
      </c>
      <c r="R541">
        <v>0.82099999999999995</v>
      </c>
      <c r="S541">
        <v>3</v>
      </c>
      <c r="T541">
        <v>34</v>
      </c>
      <c r="U541">
        <v>37</v>
      </c>
      <c r="V541">
        <v>25</v>
      </c>
      <c r="W541">
        <v>17</v>
      </c>
      <c r="X541">
        <v>7</v>
      </c>
      <c r="Y541">
        <v>5</v>
      </c>
      <c r="Z541">
        <v>1</v>
      </c>
      <c r="AA541">
        <v>26</v>
      </c>
      <c r="AB541">
        <v>24</v>
      </c>
      <c r="AC541">
        <v>117</v>
      </c>
      <c r="AD541">
        <v>-10</v>
      </c>
      <c r="AE541">
        <v>1</v>
      </c>
      <c r="AF541">
        <v>1231</v>
      </c>
      <c r="AG541">
        <v>1231</v>
      </c>
      <c r="AH541">
        <v>1231</v>
      </c>
      <c r="AI541">
        <v>121</v>
      </c>
      <c r="AJ541">
        <v>1234</v>
      </c>
      <c r="AK541">
        <v>2335</v>
      </c>
      <c r="AL541">
        <v>293</v>
      </c>
      <c r="AM541">
        <v>1413</v>
      </c>
      <c r="AN541">
        <v>1971</v>
      </c>
      <c r="AO541">
        <v>887</v>
      </c>
      <c r="AP541">
        <v>314</v>
      </c>
      <c r="AQ541">
        <v>377</v>
      </c>
      <c r="AR541">
        <v>844</v>
      </c>
      <c r="AS541">
        <v>2426</v>
      </c>
      <c r="AT541">
        <v>926</v>
      </c>
      <c r="AU541">
        <v>2073</v>
      </c>
      <c r="AV541">
        <v>1358</v>
      </c>
      <c r="AW541">
        <v>1759</v>
      </c>
      <c r="AX541">
        <v>1360</v>
      </c>
      <c r="AY541">
        <v>889</v>
      </c>
      <c r="AZ541">
        <v>35</v>
      </c>
      <c r="BA541">
        <v>2319</v>
      </c>
      <c r="BB541">
        <v>215</v>
      </c>
      <c r="BC541">
        <v>960</v>
      </c>
      <c r="BD541">
        <v>1790</v>
      </c>
      <c r="BE541">
        <v>1</v>
      </c>
      <c r="BF541" t="s">
        <v>64</v>
      </c>
      <c r="BG541" t="s">
        <v>65</v>
      </c>
      <c r="BH541" t="s">
        <v>260</v>
      </c>
      <c r="BI541" s="4">
        <f xml:space="preserve"> _2025teamgamelogs[[#This Row],[FGA]] + (0.44 * _2025teamgamelogs[[#This Row],[FTA]]) + _2025teamgamelogs[[#This Row],[TOV]] - _2025teamgamelogs[[#This Row],[OREB]]</f>
        <v>103.32</v>
      </c>
      <c r="BJ541" s="3">
        <f>_2025teamgamelogs[[#This Row],[TOV]]/_2025teamgamelogs[[#This Row],[POSSESIONS]]</f>
        <v>0.16453735965931088</v>
      </c>
      <c r="BK541" s="4">
        <f>_2025teamgamelogs[[#This Row],[PTS]]/_2025teamgamelogs[[#This Row],[POSSESIONS]]</f>
        <v>1.132404181184669</v>
      </c>
      <c r="BL541" s="4">
        <f xml:space="preserve"> 100 * _2025teamgamelogs[[#This Row],[POINTS_PER_POSSESSION]]</f>
        <v>113.24041811846691</v>
      </c>
      <c r="BM541" s="4">
        <f xml:space="preserve"> _2025teamgamelogs[[#This Row],[POSSESIONS]] / (_2025teamgamelogs[[#This Row],[MIN]]/48)</f>
        <v>103.32</v>
      </c>
      <c r="BN541" s="3">
        <f>_2025teamgamelogs[[#This Row],[PTS]] / (2 * (_2025teamgamelogs[[#This Row],[FGA]] + 0.44 * _2025teamgamelogs[[#This Row],[FTA]]))</f>
        <v>0.65494849977608605</v>
      </c>
      <c r="BO541" s="4">
        <f>VLOOKUP(_2025teamgamelogs[[#This Row],[MONTH]], LEAGUE_AVERAGES!$A$2:$B$8, 2, FALSE)</f>
        <v>110.69176807777912</v>
      </c>
      <c r="BP541" s="5">
        <f>VLOOKUP(_2025teamgamelogs[[#This Row],[TEAM_NAME]], LEAGUE_AVERAGES!$A$14:$C$43, 2, FALSE)</f>
        <v>0.37692682926829268</v>
      </c>
      <c r="BQ541" s="5">
        <f>VLOOKUP(_2025teamgamelogs[[#This Row],[TEAM_NAME]], LEAGUE_AVERAGES!$A$14:$C$43, 3, FALSE)</f>
        <v>0.37741463414634141</v>
      </c>
      <c r="BR541" s="5">
        <f>VLOOKUP(_2025teamgamelogs[[#This Row],[TEAM_NAME]], LEAGUE_AVERAGES!$F$14:$H$43, 2, FALSE)</f>
        <v>0.4768536585365854</v>
      </c>
      <c r="BS541" s="5">
        <f>VLOOKUP(_2025teamgamelogs[[#This Row],[TEAM_NAME]], LEAGUE_AVERAGES!$F$14:$H$43, 3, FALSE)</f>
        <v>0.48056097560975608</v>
      </c>
      <c r="BT541" s="5">
        <f>VLOOKUP(_2025teamgamelogs[[#This Row],[TEAM_NAME]], LEAGUE_AVERAGES!$K$14:$M$43, 2, FALSE)</f>
        <v>0.59622840480117467</v>
      </c>
      <c r="BU541" s="5">
        <f>VLOOKUP(_2025teamgamelogs[[#This Row],[TEAM_NAME]], LEAGUE_AVERAGES!$K$14:$M$43, 3, FALSE)</f>
        <v>0.59682738613401276</v>
      </c>
    </row>
    <row r="542" spans="1:73" x14ac:dyDescent="0.2">
      <c r="A542" t="s">
        <v>59</v>
      </c>
      <c r="B542">
        <v>1610612761</v>
      </c>
      <c r="C542" t="s">
        <v>95</v>
      </c>
      <c r="D542" t="s">
        <v>96</v>
      </c>
      <c r="E542">
        <v>22400295</v>
      </c>
      <c r="F542" s="1">
        <v>45623</v>
      </c>
      <c r="G542" t="s">
        <v>618</v>
      </c>
      <c r="H542" t="s">
        <v>63</v>
      </c>
      <c r="I542">
        <v>48</v>
      </c>
      <c r="J542">
        <v>47</v>
      </c>
      <c r="K542">
        <v>95</v>
      </c>
      <c r="L542">
        <v>0.495</v>
      </c>
      <c r="M542">
        <v>21</v>
      </c>
      <c r="N542">
        <v>52</v>
      </c>
      <c r="O542">
        <v>0.40400000000000003</v>
      </c>
      <c r="P542">
        <v>4</v>
      </c>
      <c r="Q542">
        <v>12</v>
      </c>
      <c r="R542">
        <v>0.33300000000000002</v>
      </c>
      <c r="S542">
        <v>12</v>
      </c>
      <c r="T542">
        <v>40</v>
      </c>
      <c r="U542">
        <v>52</v>
      </c>
      <c r="V542">
        <v>38</v>
      </c>
      <c r="W542">
        <v>16</v>
      </c>
      <c r="X542">
        <v>11</v>
      </c>
      <c r="Y542">
        <v>4</v>
      </c>
      <c r="Z542">
        <v>4</v>
      </c>
      <c r="AA542">
        <v>16</v>
      </c>
      <c r="AB542">
        <v>16</v>
      </c>
      <c r="AC542">
        <v>119</v>
      </c>
      <c r="AD542">
        <v>26</v>
      </c>
      <c r="AE542">
        <v>1</v>
      </c>
      <c r="AF542">
        <v>1</v>
      </c>
      <c r="AG542">
        <v>1</v>
      </c>
      <c r="AH542">
        <v>1</v>
      </c>
      <c r="AI542">
        <v>121</v>
      </c>
      <c r="AJ542">
        <v>335</v>
      </c>
      <c r="AK542">
        <v>477</v>
      </c>
      <c r="AL542">
        <v>752</v>
      </c>
      <c r="AM542">
        <v>74</v>
      </c>
      <c r="AN542">
        <v>60</v>
      </c>
      <c r="AO542">
        <v>721</v>
      </c>
      <c r="AP542">
        <v>2447</v>
      </c>
      <c r="AQ542">
        <v>2282</v>
      </c>
      <c r="AR542">
        <v>2460</v>
      </c>
      <c r="AS542">
        <v>848</v>
      </c>
      <c r="AT542">
        <v>210</v>
      </c>
      <c r="AU542">
        <v>267</v>
      </c>
      <c r="AV542">
        <v>44</v>
      </c>
      <c r="AW542">
        <v>1583</v>
      </c>
      <c r="AX542">
        <v>346</v>
      </c>
      <c r="AY542">
        <v>1274</v>
      </c>
      <c r="AZ542">
        <v>750</v>
      </c>
      <c r="BA542">
        <v>570</v>
      </c>
      <c r="BB542">
        <v>1670</v>
      </c>
      <c r="BC542">
        <v>798</v>
      </c>
      <c r="BD542">
        <v>120</v>
      </c>
      <c r="BE542">
        <v>1</v>
      </c>
      <c r="BF542" t="s">
        <v>71</v>
      </c>
      <c r="BG542" t="s">
        <v>65</v>
      </c>
      <c r="BH542" t="s">
        <v>260</v>
      </c>
      <c r="BI542" s="4">
        <f xml:space="preserve"> _2025teamgamelogs[[#This Row],[FGA]] + (0.44 * _2025teamgamelogs[[#This Row],[FTA]]) + _2025teamgamelogs[[#This Row],[TOV]] - _2025teamgamelogs[[#This Row],[OREB]]</f>
        <v>104.28</v>
      </c>
      <c r="BJ542" s="3">
        <f>_2025teamgamelogs[[#This Row],[TOV]]/_2025teamgamelogs[[#This Row],[POSSESIONS]]</f>
        <v>0.15343306482546989</v>
      </c>
      <c r="BK542" s="4">
        <f>_2025teamgamelogs[[#This Row],[PTS]]/_2025teamgamelogs[[#This Row],[POSSESIONS]]</f>
        <v>1.1411584196394322</v>
      </c>
      <c r="BL542" s="4">
        <f xml:space="preserve"> 100 * _2025teamgamelogs[[#This Row],[POINTS_PER_POSSESSION]]</f>
        <v>114.11584196394323</v>
      </c>
      <c r="BM542" s="4">
        <f xml:space="preserve"> _2025teamgamelogs[[#This Row],[POSSESIONS]] / (_2025teamgamelogs[[#This Row],[MIN]]/48)</f>
        <v>104.28</v>
      </c>
      <c r="BN542" s="3">
        <f>_2025teamgamelogs[[#This Row],[PTS]] / (2 * (_2025teamgamelogs[[#This Row],[FGA]] + 0.44 * _2025teamgamelogs[[#This Row],[FTA]]))</f>
        <v>0.59333865177502987</v>
      </c>
      <c r="BO542" s="4">
        <f>VLOOKUP(_2025teamgamelogs[[#This Row],[MONTH]], LEAGUE_AVERAGES!$A$2:$B$8, 2, FALSE)</f>
        <v>110.69176807777912</v>
      </c>
      <c r="BP542" s="5">
        <f>VLOOKUP(_2025teamgamelogs[[#This Row],[TEAM_NAME]], LEAGUE_AVERAGES!$A$14:$C$43, 2, FALSE)</f>
        <v>0.35443902439024388</v>
      </c>
      <c r="BQ542" s="5">
        <f>VLOOKUP(_2025teamgamelogs[[#This Row],[TEAM_NAME]], LEAGUE_AVERAGES!$A$14:$C$43, 3, FALSE)</f>
        <v>0.34512195121951217</v>
      </c>
      <c r="BR542" s="5">
        <f>VLOOKUP(_2025teamgamelogs[[#This Row],[TEAM_NAME]], LEAGUE_AVERAGES!$F$14:$H$43, 2, FALSE)</f>
        <v>0.46104878048780484</v>
      </c>
      <c r="BS542" s="5">
        <f>VLOOKUP(_2025teamgamelogs[[#This Row],[TEAM_NAME]], LEAGUE_AVERAGES!$F$14:$H$43, 3, FALSE)</f>
        <v>0.45834146341463411</v>
      </c>
      <c r="BT542" s="5">
        <f>VLOOKUP(_2025teamgamelogs[[#This Row],[TEAM_NAME]], LEAGUE_AVERAGES!$K$14:$M$43, 2, FALSE)</f>
        <v>0.55942918094792793</v>
      </c>
      <c r="BU542" s="5">
        <f>VLOOKUP(_2025teamgamelogs[[#This Row],[TEAM_NAME]], LEAGUE_AVERAGES!$K$14:$M$43, 3, FALSE)</f>
        <v>0.54979583097447959</v>
      </c>
    </row>
    <row r="543" spans="1:73" x14ac:dyDescent="0.2">
      <c r="A543" t="s">
        <v>59</v>
      </c>
      <c r="B543">
        <v>1610612752</v>
      </c>
      <c r="C543" t="s">
        <v>67</v>
      </c>
      <c r="D543" t="s">
        <v>68</v>
      </c>
      <c r="E543">
        <v>22400292</v>
      </c>
      <c r="F543" s="1">
        <v>45623</v>
      </c>
      <c r="G543" t="s">
        <v>619</v>
      </c>
      <c r="H543" t="s">
        <v>70</v>
      </c>
      <c r="I543">
        <v>48</v>
      </c>
      <c r="J543">
        <v>40</v>
      </c>
      <c r="K543">
        <v>86</v>
      </c>
      <c r="L543">
        <v>0.46500000000000002</v>
      </c>
      <c r="M543">
        <v>7</v>
      </c>
      <c r="N543">
        <v>29</v>
      </c>
      <c r="O543">
        <v>0.24099999999999999</v>
      </c>
      <c r="P543">
        <v>27</v>
      </c>
      <c r="Q543">
        <v>30</v>
      </c>
      <c r="R543">
        <v>0.9</v>
      </c>
      <c r="S543">
        <v>7</v>
      </c>
      <c r="T543">
        <v>26</v>
      </c>
      <c r="U543">
        <v>33</v>
      </c>
      <c r="V543">
        <v>20</v>
      </c>
      <c r="W543">
        <v>9</v>
      </c>
      <c r="X543">
        <v>9</v>
      </c>
      <c r="Y543">
        <v>3</v>
      </c>
      <c r="Z543">
        <v>4</v>
      </c>
      <c r="AA543">
        <v>19</v>
      </c>
      <c r="AB543">
        <v>25</v>
      </c>
      <c r="AC543">
        <v>114</v>
      </c>
      <c r="AD543">
        <v>-15</v>
      </c>
      <c r="AE543">
        <v>1</v>
      </c>
      <c r="AF543">
        <v>1231</v>
      </c>
      <c r="AG543">
        <v>1231</v>
      </c>
      <c r="AH543">
        <v>1231</v>
      </c>
      <c r="AI543">
        <v>121</v>
      </c>
      <c r="AJ543">
        <v>1438</v>
      </c>
      <c r="AK543">
        <v>1580</v>
      </c>
      <c r="AL543">
        <v>1280</v>
      </c>
      <c r="AM543">
        <v>2338</v>
      </c>
      <c r="AN543">
        <v>2163</v>
      </c>
      <c r="AO543">
        <v>2297</v>
      </c>
      <c r="AP543">
        <v>104</v>
      </c>
      <c r="AQ543">
        <v>259</v>
      </c>
      <c r="AR543">
        <v>246</v>
      </c>
      <c r="AS543">
        <v>2024</v>
      </c>
      <c r="AT543">
        <v>2171</v>
      </c>
      <c r="AU543">
        <v>2337</v>
      </c>
      <c r="AV543">
        <v>2163</v>
      </c>
      <c r="AW543">
        <v>152</v>
      </c>
      <c r="AX543">
        <v>797</v>
      </c>
      <c r="AY543">
        <v>1712</v>
      </c>
      <c r="AZ543">
        <v>750</v>
      </c>
      <c r="BA543">
        <v>1258</v>
      </c>
      <c r="BB543">
        <v>143</v>
      </c>
      <c r="BC543">
        <v>1168</v>
      </c>
      <c r="BD543">
        <v>2041</v>
      </c>
      <c r="BE543">
        <v>1</v>
      </c>
      <c r="BF543" t="s">
        <v>71</v>
      </c>
      <c r="BG543" t="s">
        <v>65</v>
      </c>
      <c r="BH543" t="s">
        <v>260</v>
      </c>
      <c r="BI543" s="4">
        <f xml:space="preserve"> _2025teamgamelogs[[#This Row],[FGA]] + (0.44 * _2025teamgamelogs[[#This Row],[FTA]]) + _2025teamgamelogs[[#This Row],[TOV]] - _2025teamgamelogs[[#This Row],[OREB]]</f>
        <v>101.2</v>
      </c>
      <c r="BJ543" s="3">
        <f>_2025teamgamelogs[[#This Row],[TOV]]/_2025teamgamelogs[[#This Row],[POSSESIONS]]</f>
        <v>8.8932806324110672E-2</v>
      </c>
      <c r="BK543" s="4">
        <f>_2025teamgamelogs[[#This Row],[PTS]]/_2025teamgamelogs[[#This Row],[POSSESIONS]]</f>
        <v>1.1264822134387351</v>
      </c>
      <c r="BL543" s="4">
        <f xml:space="preserve"> 100 * _2025teamgamelogs[[#This Row],[POINTS_PER_POSSESSION]]</f>
        <v>112.64822134387352</v>
      </c>
      <c r="BM543" s="4">
        <f xml:space="preserve"> _2025teamgamelogs[[#This Row],[POSSESIONS]] / (_2025teamgamelogs[[#This Row],[MIN]]/48)</f>
        <v>101.2</v>
      </c>
      <c r="BN543" s="3">
        <f>_2025teamgamelogs[[#This Row],[PTS]] / (2 * (_2025teamgamelogs[[#This Row],[FGA]] + 0.44 * _2025teamgamelogs[[#This Row],[FTA]]))</f>
        <v>0.57459677419354838</v>
      </c>
      <c r="BO543" s="4">
        <f>VLOOKUP(_2025teamgamelogs[[#This Row],[MONTH]], LEAGUE_AVERAGES!$A$2:$B$8, 2, FALSE)</f>
        <v>110.69176807777912</v>
      </c>
      <c r="BP543" s="5">
        <f>VLOOKUP(_2025teamgamelogs[[#This Row],[TEAM_NAME]], LEAGUE_AVERAGES!$A$14:$C$43, 2, FALSE)</f>
        <v>0.370219512195122</v>
      </c>
      <c r="BQ543" s="5">
        <f>VLOOKUP(_2025teamgamelogs[[#This Row],[TEAM_NAME]], LEAGUE_AVERAGES!$A$14:$C$43, 3, FALSE)</f>
        <v>0.36224390243902438</v>
      </c>
      <c r="BR543" s="5">
        <f>VLOOKUP(_2025teamgamelogs[[#This Row],[TEAM_NAME]], LEAGUE_AVERAGES!$F$14:$H$43, 2, FALSE)</f>
        <v>0.49358536585365859</v>
      </c>
      <c r="BS543" s="5">
        <f>VLOOKUP(_2025teamgamelogs[[#This Row],[TEAM_NAME]], LEAGUE_AVERAGES!$F$14:$H$43, 3, FALSE)</f>
        <v>0.47975609756097559</v>
      </c>
      <c r="BT543" s="5">
        <f>VLOOKUP(_2025teamgamelogs[[#This Row],[TEAM_NAME]], LEAGUE_AVERAGES!$K$14:$M$43, 2, FALSE)</f>
        <v>0.59525043511857889</v>
      </c>
      <c r="BU543" s="5">
        <f>VLOOKUP(_2025teamgamelogs[[#This Row],[TEAM_NAME]], LEAGUE_AVERAGES!$K$14:$M$43, 3, FALSE)</f>
        <v>0.58413739951743537</v>
      </c>
    </row>
    <row r="544" spans="1:73" x14ac:dyDescent="0.2">
      <c r="A544" t="s">
        <v>59</v>
      </c>
      <c r="B544">
        <v>1610612748</v>
      </c>
      <c r="C544" t="s">
        <v>101</v>
      </c>
      <c r="D544" t="s">
        <v>102</v>
      </c>
      <c r="E544">
        <v>22400286</v>
      </c>
      <c r="F544" s="1">
        <v>45623</v>
      </c>
      <c r="G544" t="s">
        <v>182</v>
      </c>
      <c r="H544" t="s">
        <v>63</v>
      </c>
      <c r="I544">
        <v>48</v>
      </c>
      <c r="J544">
        <v>33</v>
      </c>
      <c r="K544">
        <v>73</v>
      </c>
      <c r="L544">
        <v>0.45200000000000001</v>
      </c>
      <c r="M544">
        <v>14</v>
      </c>
      <c r="N544">
        <v>37</v>
      </c>
      <c r="O544">
        <v>0.378</v>
      </c>
      <c r="P544">
        <v>18</v>
      </c>
      <c r="Q544">
        <v>22</v>
      </c>
      <c r="R544">
        <v>0.81799999999999995</v>
      </c>
      <c r="S544">
        <v>4</v>
      </c>
      <c r="T544">
        <v>40</v>
      </c>
      <c r="U544">
        <v>44</v>
      </c>
      <c r="V544">
        <v>21</v>
      </c>
      <c r="W544">
        <v>22</v>
      </c>
      <c r="X544">
        <v>6</v>
      </c>
      <c r="Y544">
        <v>5</v>
      </c>
      <c r="Z544">
        <v>5</v>
      </c>
      <c r="AA544">
        <v>9</v>
      </c>
      <c r="AB544">
        <v>19</v>
      </c>
      <c r="AC544">
        <v>98</v>
      </c>
      <c r="AD544">
        <v>4</v>
      </c>
      <c r="AE544">
        <v>1</v>
      </c>
      <c r="AF544">
        <v>1</v>
      </c>
      <c r="AG544">
        <v>1</v>
      </c>
      <c r="AH544">
        <v>1</v>
      </c>
      <c r="AI544">
        <v>121</v>
      </c>
      <c r="AJ544">
        <v>2321</v>
      </c>
      <c r="AK544">
        <v>2432</v>
      </c>
      <c r="AL544">
        <v>1518</v>
      </c>
      <c r="AM544">
        <v>934</v>
      </c>
      <c r="AN544">
        <v>1227</v>
      </c>
      <c r="AO544">
        <v>993</v>
      </c>
      <c r="AP544">
        <v>889</v>
      </c>
      <c r="AQ544">
        <v>1008</v>
      </c>
      <c r="AR544">
        <v>864</v>
      </c>
      <c r="AS544">
        <v>2385</v>
      </c>
      <c r="AT544">
        <v>210</v>
      </c>
      <c r="AU544">
        <v>1127</v>
      </c>
      <c r="AV544">
        <v>2031</v>
      </c>
      <c r="AW544">
        <v>2345</v>
      </c>
      <c r="AX544">
        <v>1702</v>
      </c>
      <c r="AY544">
        <v>889</v>
      </c>
      <c r="AZ544">
        <v>1188</v>
      </c>
      <c r="BA544">
        <v>9</v>
      </c>
      <c r="BB544">
        <v>971</v>
      </c>
      <c r="BC544">
        <v>2178</v>
      </c>
      <c r="BD544">
        <v>986</v>
      </c>
      <c r="BE544">
        <v>1</v>
      </c>
      <c r="BF544" t="s">
        <v>71</v>
      </c>
      <c r="BG544" t="s">
        <v>65</v>
      </c>
      <c r="BH544" t="s">
        <v>260</v>
      </c>
      <c r="BI544" s="4">
        <f xml:space="preserve"> _2025teamgamelogs[[#This Row],[FGA]] + (0.44 * _2025teamgamelogs[[#This Row],[FTA]]) + _2025teamgamelogs[[#This Row],[TOV]] - _2025teamgamelogs[[#This Row],[OREB]]</f>
        <v>100.68</v>
      </c>
      <c r="BJ544" s="3">
        <f>_2025teamgamelogs[[#This Row],[TOV]]/_2025teamgamelogs[[#This Row],[POSSESIONS]]</f>
        <v>0.2185141040921732</v>
      </c>
      <c r="BK544" s="4">
        <f>_2025teamgamelogs[[#This Row],[PTS]]/_2025teamgamelogs[[#This Row],[POSSESIONS]]</f>
        <v>0.97338100913786252</v>
      </c>
      <c r="BL544" s="4">
        <f xml:space="preserve"> 100 * _2025teamgamelogs[[#This Row],[POINTS_PER_POSSESSION]]</f>
        <v>97.338100913786249</v>
      </c>
      <c r="BM544" s="4">
        <f xml:space="preserve"> _2025teamgamelogs[[#This Row],[POSSESIONS]] / (_2025teamgamelogs[[#This Row],[MIN]]/48)</f>
        <v>100.68</v>
      </c>
      <c r="BN544" s="3">
        <f>_2025teamgamelogs[[#This Row],[PTS]] / (2 * (_2025teamgamelogs[[#This Row],[FGA]] + 0.44 * _2025teamgamelogs[[#This Row],[FTA]]))</f>
        <v>0.59264634736332844</v>
      </c>
      <c r="BO544" s="4">
        <f>VLOOKUP(_2025teamgamelogs[[#This Row],[MONTH]], LEAGUE_AVERAGES!$A$2:$B$8, 2, FALSE)</f>
        <v>110.69176807777912</v>
      </c>
      <c r="BP544" s="5">
        <f>VLOOKUP(_2025teamgamelogs[[#This Row],[TEAM_NAME]], LEAGUE_AVERAGES!$A$14:$C$43, 2, FALSE)</f>
        <v>0.38887804878048787</v>
      </c>
      <c r="BQ544" s="5">
        <f>VLOOKUP(_2025teamgamelogs[[#This Row],[TEAM_NAME]], LEAGUE_AVERAGES!$A$14:$C$43, 3, FALSE)</f>
        <v>0.35180487804878063</v>
      </c>
      <c r="BR544" s="5">
        <f>VLOOKUP(_2025teamgamelogs[[#This Row],[TEAM_NAME]], LEAGUE_AVERAGES!$F$14:$H$43, 2, FALSE)</f>
        <v>0.48178048780487814</v>
      </c>
      <c r="BS544" s="5">
        <f>VLOOKUP(_2025teamgamelogs[[#This Row],[TEAM_NAME]], LEAGUE_AVERAGES!$F$14:$H$43, 3, FALSE)</f>
        <v>0.44997560975609752</v>
      </c>
      <c r="BT544" s="5">
        <f>VLOOKUP(_2025teamgamelogs[[#This Row],[TEAM_NAME]], LEAGUE_AVERAGES!$K$14:$M$43, 2, FALSE)</f>
        <v>0.59307433364150897</v>
      </c>
      <c r="BU544" s="5">
        <f>VLOOKUP(_2025teamgamelogs[[#This Row],[TEAM_NAME]], LEAGUE_AVERAGES!$K$14:$M$43, 3, FALSE)</f>
        <v>0.56311679796954139</v>
      </c>
    </row>
    <row r="545" spans="1:73" x14ac:dyDescent="0.2">
      <c r="A545" t="s">
        <v>59</v>
      </c>
      <c r="B545">
        <v>1610612746</v>
      </c>
      <c r="C545" t="s">
        <v>131</v>
      </c>
      <c r="D545" t="s">
        <v>132</v>
      </c>
      <c r="E545">
        <v>22400291</v>
      </c>
      <c r="F545" s="1">
        <v>45623</v>
      </c>
      <c r="G545" t="s">
        <v>620</v>
      </c>
      <c r="H545" t="s">
        <v>63</v>
      </c>
      <c r="I545">
        <v>48</v>
      </c>
      <c r="J545">
        <v>45</v>
      </c>
      <c r="K545">
        <v>89</v>
      </c>
      <c r="L545">
        <v>0.50600000000000001</v>
      </c>
      <c r="M545">
        <v>12</v>
      </c>
      <c r="N545">
        <v>33</v>
      </c>
      <c r="O545">
        <v>0.36399999999999999</v>
      </c>
      <c r="P545">
        <v>19</v>
      </c>
      <c r="Q545">
        <v>25</v>
      </c>
      <c r="R545">
        <v>0.76</v>
      </c>
      <c r="S545">
        <v>13</v>
      </c>
      <c r="T545">
        <v>34</v>
      </c>
      <c r="U545">
        <v>47</v>
      </c>
      <c r="V545">
        <v>27</v>
      </c>
      <c r="W545">
        <v>16</v>
      </c>
      <c r="X545">
        <v>18</v>
      </c>
      <c r="Y545">
        <v>4</v>
      </c>
      <c r="Z545">
        <v>4</v>
      </c>
      <c r="AA545">
        <v>19</v>
      </c>
      <c r="AB545">
        <v>18</v>
      </c>
      <c r="AC545">
        <v>121</v>
      </c>
      <c r="AD545">
        <v>25</v>
      </c>
      <c r="AE545">
        <v>1</v>
      </c>
      <c r="AF545">
        <v>1</v>
      </c>
      <c r="AG545">
        <v>1</v>
      </c>
      <c r="AH545">
        <v>1</v>
      </c>
      <c r="AI545">
        <v>121</v>
      </c>
      <c r="AJ545">
        <v>564</v>
      </c>
      <c r="AK545">
        <v>1176</v>
      </c>
      <c r="AL545">
        <v>625</v>
      </c>
      <c r="AM545">
        <v>1413</v>
      </c>
      <c r="AN545">
        <v>1749</v>
      </c>
      <c r="AO545">
        <v>1156</v>
      </c>
      <c r="AP545">
        <v>756</v>
      </c>
      <c r="AQ545">
        <v>666</v>
      </c>
      <c r="AR545">
        <v>1491</v>
      </c>
      <c r="AS545">
        <v>652</v>
      </c>
      <c r="AT545">
        <v>926</v>
      </c>
      <c r="AU545">
        <v>705</v>
      </c>
      <c r="AV545">
        <v>1013</v>
      </c>
      <c r="AW545">
        <v>1583</v>
      </c>
      <c r="AX545">
        <v>3</v>
      </c>
      <c r="AY545">
        <v>1274</v>
      </c>
      <c r="AZ545">
        <v>750</v>
      </c>
      <c r="BA545">
        <v>1258</v>
      </c>
      <c r="BB545">
        <v>1204</v>
      </c>
      <c r="BC545">
        <v>672</v>
      </c>
      <c r="BD545">
        <v>135</v>
      </c>
      <c r="BE545">
        <v>1</v>
      </c>
      <c r="BF545" t="s">
        <v>71</v>
      </c>
      <c r="BG545" t="s">
        <v>65</v>
      </c>
      <c r="BH545" t="s">
        <v>260</v>
      </c>
      <c r="BI545" s="4">
        <f xml:space="preserve"> _2025teamgamelogs[[#This Row],[FGA]] + (0.44 * _2025teamgamelogs[[#This Row],[FTA]]) + _2025teamgamelogs[[#This Row],[TOV]] - _2025teamgamelogs[[#This Row],[OREB]]</f>
        <v>103</v>
      </c>
      <c r="BJ545" s="3">
        <f>_2025teamgamelogs[[#This Row],[TOV]]/_2025teamgamelogs[[#This Row],[POSSESIONS]]</f>
        <v>0.1553398058252427</v>
      </c>
      <c r="BK545" s="4">
        <f>_2025teamgamelogs[[#This Row],[PTS]]/_2025teamgamelogs[[#This Row],[POSSESIONS]]</f>
        <v>1.174757281553398</v>
      </c>
      <c r="BL545" s="4">
        <f xml:space="preserve"> 100 * _2025teamgamelogs[[#This Row],[POINTS_PER_POSSESSION]]</f>
        <v>117.47572815533979</v>
      </c>
      <c r="BM545" s="4">
        <f xml:space="preserve"> _2025teamgamelogs[[#This Row],[POSSESIONS]] / (_2025teamgamelogs[[#This Row],[MIN]]/48)</f>
        <v>103</v>
      </c>
      <c r="BN545" s="3">
        <f>_2025teamgamelogs[[#This Row],[PTS]] / (2 * (_2025teamgamelogs[[#This Row],[FGA]] + 0.44 * _2025teamgamelogs[[#This Row],[FTA]]))</f>
        <v>0.60499999999999998</v>
      </c>
      <c r="BO545" s="4">
        <f>VLOOKUP(_2025teamgamelogs[[#This Row],[MONTH]], LEAGUE_AVERAGES!$A$2:$B$8, 2, FALSE)</f>
        <v>110.69176807777912</v>
      </c>
      <c r="BP545" s="5">
        <f>VLOOKUP(_2025teamgamelogs[[#This Row],[TEAM_NAME]], LEAGUE_AVERAGES!$A$14:$C$43, 2, FALSE)</f>
        <v>0.38978048780487806</v>
      </c>
      <c r="BQ545" s="5">
        <f>VLOOKUP(_2025teamgamelogs[[#This Row],[TEAM_NAME]], LEAGUE_AVERAGES!$A$14:$C$43, 3, FALSE)</f>
        <v>0.36475609756097566</v>
      </c>
      <c r="BR545" s="5">
        <f>VLOOKUP(_2025teamgamelogs[[#This Row],[TEAM_NAME]], LEAGUE_AVERAGES!$F$14:$H$43, 2, FALSE)</f>
        <v>0.49036585365853652</v>
      </c>
      <c r="BS545" s="5">
        <f>VLOOKUP(_2025teamgamelogs[[#This Row],[TEAM_NAME]], LEAGUE_AVERAGES!$F$14:$H$43, 3, FALSE)</f>
        <v>0.47582926829268285</v>
      </c>
      <c r="BT545" s="5">
        <f>VLOOKUP(_2025teamgamelogs[[#This Row],[TEAM_NAME]], LEAGUE_AVERAGES!$K$14:$M$43, 2, FALSE)</f>
        <v>0.59895938905835644</v>
      </c>
      <c r="BU545" s="5">
        <f>VLOOKUP(_2025teamgamelogs[[#This Row],[TEAM_NAME]], LEAGUE_AVERAGES!$K$14:$M$43, 3, FALSE)</f>
        <v>0.58126724036545818</v>
      </c>
    </row>
    <row r="546" spans="1:73" x14ac:dyDescent="0.2">
      <c r="A546" t="s">
        <v>59</v>
      </c>
      <c r="B546">
        <v>1610612753</v>
      </c>
      <c r="C546" t="s">
        <v>83</v>
      </c>
      <c r="D546" t="s">
        <v>84</v>
      </c>
      <c r="E546">
        <v>22400289</v>
      </c>
      <c r="F546" s="1">
        <v>45623</v>
      </c>
      <c r="G546" t="s">
        <v>621</v>
      </c>
      <c r="H546" t="s">
        <v>63</v>
      </c>
      <c r="I546">
        <v>48</v>
      </c>
      <c r="J546">
        <v>46</v>
      </c>
      <c r="K546">
        <v>90</v>
      </c>
      <c r="L546">
        <v>0.51100000000000001</v>
      </c>
      <c r="M546">
        <v>15</v>
      </c>
      <c r="N546">
        <v>39</v>
      </c>
      <c r="O546">
        <v>0.38500000000000001</v>
      </c>
      <c r="P546">
        <v>26</v>
      </c>
      <c r="Q546">
        <v>28</v>
      </c>
      <c r="R546">
        <v>0.92900000000000005</v>
      </c>
      <c r="S546">
        <v>7</v>
      </c>
      <c r="T546">
        <v>32</v>
      </c>
      <c r="U546">
        <v>39</v>
      </c>
      <c r="V546">
        <v>30</v>
      </c>
      <c r="W546">
        <v>13</v>
      </c>
      <c r="X546">
        <v>10</v>
      </c>
      <c r="Y546">
        <v>8</v>
      </c>
      <c r="Z546">
        <v>6</v>
      </c>
      <c r="AA546">
        <v>14</v>
      </c>
      <c r="AB546">
        <v>26</v>
      </c>
      <c r="AC546">
        <v>133</v>
      </c>
      <c r="AD546">
        <v>14</v>
      </c>
      <c r="AE546">
        <v>1</v>
      </c>
      <c r="AF546">
        <v>1</v>
      </c>
      <c r="AG546">
        <v>1</v>
      </c>
      <c r="AH546">
        <v>1</v>
      </c>
      <c r="AI546">
        <v>121</v>
      </c>
      <c r="AJ546">
        <v>437</v>
      </c>
      <c r="AK546">
        <v>1029</v>
      </c>
      <c r="AL546">
        <v>546</v>
      </c>
      <c r="AM546">
        <v>733</v>
      </c>
      <c r="AN546">
        <v>933</v>
      </c>
      <c r="AO546">
        <v>909</v>
      </c>
      <c r="AP546">
        <v>133</v>
      </c>
      <c r="AQ546">
        <v>377</v>
      </c>
      <c r="AR546">
        <v>140</v>
      </c>
      <c r="AS546">
        <v>2024</v>
      </c>
      <c r="AT546">
        <v>1307</v>
      </c>
      <c r="AU546">
        <v>1833</v>
      </c>
      <c r="AV546">
        <v>541</v>
      </c>
      <c r="AW546">
        <v>850</v>
      </c>
      <c r="AX546">
        <v>539</v>
      </c>
      <c r="AY546">
        <v>187</v>
      </c>
      <c r="AZ546">
        <v>1573</v>
      </c>
      <c r="BA546">
        <v>260</v>
      </c>
      <c r="BB546">
        <v>94</v>
      </c>
      <c r="BC546">
        <v>150</v>
      </c>
      <c r="BD546">
        <v>421</v>
      </c>
      <c r="BE546">
        <v>1</v>
      </c>
      <c r="BF546" t="s">
        <v>64</v>
      </c>
      <c r="BG546" t="s">
        <v>65</v>
      </c>
      <c r="BH546" t="s">
        <v>260</v>
      </c>
      <c r="BI546" s="4">
        <f xml:space="preserve"> _2025teamgamelogs[[#This Row],[FGA]] + (0.44 * _2025teamgamelogs[[#This Row],[FTA]]) + _2025teamgamelogs[[#This Row],[TOV]] - _2025teamgamelogs[[#This Row],[OREB]]</f>
        <v>108.32</v>
      </c>
      <c r="BJ546" s="3">
        <f>_2025teamgamelogs[[#This Row],[TOV]]/_2025teamgamelogs[[#This Row],[POSSESIONS]]</f>
        <v>0.12001477104874447</v>
      </c>
      <c r="BK546" s="4">
        <f>_2025teamgamelogs[[#This Row],[PTS]]/_2025teamgamelogs[[#This Row],[POSSESIONS]]</f>
        <v>1.2278434268833087</v>
      </c>
      <c r="BL546" s="4">
        <f xml:space="preserve"> 100 * _2025teamgamelogs[[#This Row],[POINTS_PER_POSSESSION]]</f>
        <v>122.78434268833087</v>
      </c>
      <c r="BM546" s="4">
        <f xml:space="preserve"> _2025teamgamelogs[[#This Row],[POSSESIONS]] / (_2025teamgamelogs[[#This Row],[MIN]]/48)</f>
        <v>108.32</v>
      </c>
      <c r="BN546" s="3">
        <f>_2025teamgamelogs[[#This Row],[PTS]] / (2 * (_2025teamgamelogs[[#This Row],[FGA]] + 0.44 * _2025teamgamelogs[[#This Row],[FTA]]))</f>
        <v>0.64992181391712278</v>
      </c>
      <c r="BO546" s="4">
        <f>VLOOKUP(_2025teamgamelogs[[#This Row],[MONTH]], LEAGUE_AVERAGES!$A$2:$B$8, 2, FALSE)</f>
        <v>110.69176807777912</v>
      </c>
      <c r="BP546" s="5">
        <f>VLOOKUP(_2025teamgamelogs[[#This Row],[TEAM_NAME]], LEAGUE_AVERAGES!$A$14:$C$43, 2, FALSE)</f>
        <v>0.32192682926829269</v>
      </c>
      <c r="BQ546" s="5">
        <f>VLOOKUP(_2025teamgamelogs[[#This Row],[TEAM_NAME]], LEAGUE_AVERAGES!$A$14:$C$43, 3, FALSE)</f>
        <v>0.31129268292682932</v>
      </c>
      <c r="BR546" s="5">
        <f>VLOOKUP(_2025teamgamelogs[[#This Row],[TEAM_NAME]], LEAGUE_AVERAGES!$F$14:$H$43, 2, FALSE)</f>
        <v>0.44641463414634147</v>
      </c>
      <c r="BS546" s="5">
        <f>VLOOKUP(_2025teamgamelogs[[#This Row],[TEAM_NAME]], LEAGUE_AVERAGES!$F$14:$H$43, 3, FALSE)</f>
        <v>0.44524390243902434</v>
      </c>
      <c r="BT546" s="5">
        <f>VLOOKUP(_2025teamgamelogs[[#This Row],[TEAM_NAME]], LEAGUE_AVERAGES!$K$14:$M$43, 2, FALSE)</f>
        <v>0.55194019912665027</v>
      </c>
      <c r="BU546" s="5">
        <f>VLOOKUP(_2025teamgamelogs[[#This Row],[TEAM_NAME]], LEAGUE_AVERAGES!$K$14:$M$43, 3, FALSE)</f>
        <v>0.54874950227645525</v>
      </c>
    </row>
    <row r="547" spans="1:73" x14ac:dyDescent="0.2">
      <c r="A547" t="s">
        <v>59</v>
      </c>
      <c r="B547">
        <v>1610612760</v>
      </c>
      <c r="C547" t="s">
        <v>137</v>
      </c>
      <c r="D547" t="s">
        <v>138</v>
      </c>
      <c r="E547">
        <v>22400299</v>
      </c>
      <c r="F547" s="1">
        <v>45623</v>
      </c>
      <c r="G547" t="s">
        <v>622</v>
      </c>
      <c r="H547" t="s">
        <v>63</v>
      </c>
      <c r="I547">
        <v>48</v>
      </c>
      <c r="J547">
        <v>39</v>
      </c>
      <c r="K547">
        <v>85</v>
      </c>
      <c r="L547">
        <v>0.45900000000000002</v>
      </c>
      <c r="M547">
        <v>11</v>
      </c>
      <c r="N547">
        <v>37</v>
      </c>
      <c r="O547">
        <v>0.29699999999999999</v>
      </c>
      <c r="P547">
        <v>16</v>
      </c>
      <c r="Q547">
        <v>26</v>
      </c>
      <c r="R547">
        <v>0.61499999999999999</v>
      </c>
      <c r="S547">
        <v>8</v>
      </c>
      <c r="T547">
        <v>40</v>
      </c>
      <c r="U547">
        <v>48</v>
      </c>
      <c r="V547">
        <v>26</v>
      </c>
      <c r="W547">
        <v>14</v>
      </c>
      <c r="X547">
        <v>10</v>
      </c>
      <c r="Y547">
        <v>9</v>
      </c>
      <c r="Z547">
        <v>6</v>
      </c>
      <c r="AA547">
        <v>21</v>
      </c>
      <c r="AB547">
        <v>21</v>
      </c>
      <c r="AC547">
        <v>105</v>
      </c>
      <c r="AD547">
        <v>4</v>
      </c>
      <c r="AE547">
        <v>1</v>
      </c>
      <c r="AF547">
        <v>1</v>
      </c>
      <c r="AG547">
        <v>1</v>
      </c>
      <c r="AH547">
        <v>1</v>
      </c>
      <c r="AI547">
        <v>121</v>
      </c>
      <c r="AJ547">
        <v>1609</v>
      </c>
      <c r="AK547">
        <v>1709</v>
      </c>
      <c r="AL547">
        <v>1398</v>
      </c>
      <c r="AM547">
        <v>1661</v>
      </c>
      <c r="AN547">
        <v>1227</v>
      </c>
      <c r="AO547">
        <v>1927</v>
      </c>
      <c r="AP547">
        <v>1228</v>
      </c>
      <c r="AQ547">
        <v>570</v>
      </c>
      <c r="AR547">
        <v>2315</v>
      </c>
      <c r="AS547">
        <v>1800</v>
      </c>
      <c r="AT547">
        <v>210</v>
      </c>
      <c r="AU547">
        <v>604</v>
      </c>
      <c r="AV547">
        <v>1195</v>
      </c>
      <c r="AW547">
        <v>1092</v>
      </c>
      <c r="AX547">
        <v>539</v>
      </c>
      <c r="AY547">
        <v>109</v>
      </c>
      <c r="AZ547">
        <v>1573</v>
      </c>
      <c r="BA547">
        <v>1694</v>
      </c>
      <c r="BB547">
        <v>575</v>
      </c>
      <c r="BC547">
        <v>1790</v>
      </c>
      <c r="BD547">
        <v>986</v>
      </c>
      <c r="BE547">
        <v>1</v>
      </c>
      <c r="BF547" t="s">
        <v>71</v>
      </c>
      <c r="BG547" t="s">
        <v>65</v>
      </c>
      <c r="BH547" t="s">
        <v>260</v>
      </c>
      <c r="BI547" s="4">
        <f xml:space="preserve"> _2025teamgamelogs[[#This Row],[FGA]] + (0.44 * _2025teamgamelogs[[#This Row],[FTA]]) + _2025teamgamelogs[[#This Row],[TOV]] - _2025teamgamelogs[[#This Row],[OREB]]</f>
        <v>102.44</v>
      </c>
      <c r="BJ547" s="3">
        <f>_2025teamgamelogs[[#This Row],[TOV]]/_2025teamgamelogs[[#This Row],[POSSESIONS]]</f>
        <v>0.13666536509176103</v>
      </c>
      <c r="BK547" s="4">
        <f>_2025teamgamelogs[[#This Row],[PTS]]/_2025teamgamelogs[[#This Row],[POSSESIONS]]</f>
        <v>1.0249902381882077</v>
      </c>
      <c r="BL547" s="4">
        <f xml:space="preserve"> 100 * _2025teamgamelogs[[#This Row],[POINTS_PER_POSSESSION]]</f>
        <v>102.49902381882077</v>
      </c>
      <c r="BM547" s="4">
        <f xml:space="preserve"> _2025teamgamelogs[[#This Row],[POSSESIONS]] / (_2025teamgamelogs[[#This Row],[MIN]]/48)</f>
        <v>102.44</v>
      </c>
      <c r="BN547" s="3">
        <f>_2025teamgamelogs[[#This Row],[PTS]] / (2 * (_2025teamgamelogs[[#This Row],[FGA]] + 0.44 * _2025teamgamelogs[[#This Row],[FTA]]))</f>
        <v>0.54437992534218171</v>
      </c>
      <c r="BO547" s="4">
        <f>VLOOKUP(_2025teamgamelogs[[#This Row],[MONTH]], LEAGUE_AVERAGES!$A$2:$B$8, 2, FALSE)</f>
        <v>110.69176807777912</v>
      </c>
      <c r="BP547" s="5">
        <f>VLOOKUP(_2025teamgamelogs[[#This Row],[TEAM_NAME]], LEAGUE_AVERAGES!$A$14:$C$43, 2, FALSE)</f>
        <v>0.38229268292682927</v>
      </c>
      <c r="BQ547" s="5">
        <f>VLOOKUP(_2025teamgamelogs[[#This Row],[TEAM_NAME]], LEAGUE_AVERAGES!$A$14:$C$43, 3, FALSE)</f>
        <v>0.36500000000000005</v>
      </c>
      <c r="BR547" s="5">
        <f>VLOOKUP(_2025teamgamelogs[[#This Row],[TEAM_NAME]], LEAGUE_AVERAGES!$F$14:$H$43, 2, FALSE)</f>
        <v>0.48607317073170736</v>
      </c>
      <c r="BS547" s="5">
        <f>VLOOKUP(_2025teamgamelogs[[#This Row],[TEAM_NAME]], LEAGUE_AVERAGES!$F$14:$H$43, 3, FALSE)</f>
        <v>0.4780731707317073</v>
      </c>
      <c r="BT547" s="5">
        <f>VLOOKUP(_2025teamgamelogs[[#This Row],[TEAM_NAME]], LEAGUE_AVERAGES!$K$14:$M$43, 2, FALSE)</f>
        <v>0.59971838422440138</v>
      </c>
      <c r="BU547" s="5">
        <f>VLOOKUP(_2025teamgamelogs[[#This Row],[TEAM_NAME]], LEAGUE_AVERAGES!$K$14:$M$43, 3, FALSE)</f>
        <v>0.58679992881439635</v>
      </c>
    </row>
    <row r="548" spans="1:73" x14ac:dyDescent="0.2">
      <c r="A548" t="s">
        <v>59</v>
      </c>
      <c r="B548">
        <v>1610612755</v>
      </c>
      <c r="C548" t="s">
        <v>134</v>
      </c>
      <c r="D548" t="s">
        <v>135</v>
      </c>
      <c r="E548">
        <v>22400290</v>
      </c>
      <c r="F548" s="1">
        <v>45623</v>
      </c>
      <c r="G548" t="s">
        <v>623</v>
      </c>
      <c r="H548" t="s">
        <v>70</v>
      </c>
      <c r="I548">
        <v>53</v>
      </c>
      <c r="J548">
        <v>43</v>
      </c>
      <c r="K548">
        <v>96</v>
      </c>
      <c r="L548">
        <v>0.44800000000000001</v>
      </c>
      <c r="M548">
        <v>12</v>
      </c>
      <c r="N548">
        <v>33</v>
      </c>
      <c r="O548">
        <v>0.36399999999999999</v>
      </c>
      <c r="P548">
        <v>17</v>
      </c>
      <c r="Q548">
        <v>23</v>
      </c>
      <c r="R548">
        <v>0.73899999999999999</v>
      </c>
      <c r="S548">
        <v>10</v>
      </c>
      <c r="T548">
        <v>32</v>
      </c>
      <c r="U548">
        <v>42</v>
      </c>
      <c r="V548">
        <v>19</v>
      </c>
      <c r="W548">
        <v>16</v>
      </c>
      <c r="X548">
        <v>12</v>
      </c>
      <c r="Y548">
        <v>7</v>
      </c>
      <c r="Z548">
        <v>14</v>
      </c>
      <c r="AA548">
        <v>26</v>
      </c>
      <c r="AB548">
        <v>19</v>
      </c>
      <c r="AC548">
        <v>115</v>
      </c>
      <c r="AD548">
        <v>-7</v>
      </c>
      <c r="AE548">
        <v>1</v>
      </c>
      <c r="AF548">
        <v>1231</v>
      </c>
      <c r="AG548">
        <v>1231</v>
      </c>
      <c r="AH548">
        <v>1231</v>
      </c>
      <c r="AI548">
        <v>9</v>
      </c>
      <c r="AJ548">
        <v>866</v>
      </c>
      <c r="AK548">
        <v>392</v>
      </c>
      <c r="AL548">
        <v>1574</v>
      </c>
      <c r="AM548">
        <v>1413</v>
      </c>
      <c r="AN548">
        <v>1749</v>
      </c>
      <c r="AO548">
        <v>1156</v>
      </c>
      <c r="AP548">
        <v>1052</v>
      </c>
      <c r="AQ548">
        <v>899</v>
      </c>
      <c r="AR548">
        <v>1655</v>
      </c>
      <c r="AS548">
        <v>1308</v>
      </c>
      <c r="AT548">
        <v>1307</v>
      </c>
      <c r="AU548">
        <v>1443</v>
      </c>
      <c r="AV548">
        <v>2257</v>
      </c>
      <c r="AW548">
        <v>1583</v>
      </c>
      <c r="AX548">
        <v>217</v>
      </c>
      <c r="AY548">
        <v>346</v>
      </c>
      <c r="AZ548">
        <v>2455</v>
      </c>
      <c r="BA548">
        <v>2319</v>
      </c>
      <c r="BB548">
        <v>971</v>
      </c>
      <c r="BC548">
        <v>1095</v>
      </c>
      <c r="BD548">
        <v>1608</v>
      </c>
      <c r="BE548">
        <v>1</v>
      </c>
      <c r="BF548" t="s">
        <v>64</v>
      </c>
      <c r="BG548" t="s">
        <v>65</v>
      </c>
      <c r="BH548" t="s">
        <v>260</v>
      </c>
      <c r="BI548" s="4">
        <f xml:space="preserve"> _2025teamgamelogs[[#This Row],[FGA]] + (0.44 * _2025teamgamelogs[[#This Row],[FTA]]) + _2025teamgamelogs[[#This Row],[TOV]] - _2025teamgamelogs[[#This Row],[OREB]]</f>
        <v>112.12</v>
      </c>
      <c r="BJ548" s="3">
        <f>_2025teamgamelogs[[#This Row],[TOV]]/_2025teamgamelogs[[#This Row],[POSSESIONS]]</f>
        <v>0.14270424545130217</v>
      </c>
      <c r="BK548" s="4">
        <f>_2025teamgamelogs[[#This Row],[PTS]]/_2025teamgamelogs[[#This Row],[POSSESIONS]]</f>
        <v>1.0256867641812344</v>
      </c>
      <c r="BL548" s="4">
        <f xml:space="preserve"> 100 * _2025teamgamelogs[[#This Row],[POINTS_PER_POSSESSION]]</f>
        <v>102.56867641812345</v>
      </c>
      <c r="BM548" s="4">
        <f xml:space="preserve"> _2025teamgamelogs[[#This Row],[POSSESIONS]] / (_2025teamgamelogs[[#This Row],[MIN]]/48)</f>
        <v>101.54264150943396</v>
      </c>
      <c r="BN548" s="3">
        <f>_2025teamgamelogs[[#This Row],[PTS]] / (2 * (_2025teamgamelogs[[#This Row],[FGA]] + 0.44 * _2025teamgamelogs[[#This Row],[FTA]]))</f>
        <v>0.54183942706370147</v>
      </c>
      <c r="BO548" s="4">
        <f>VLOOKUP(_2025teamgamelogs[[#This Row],[MONTH]], LEAGUE_AVERAGES!$A$2:$B$8, 2, FALSE)</f>
        <v>110.69176807777912</v>
      </c>
      <c r="BP548" s="5">
        <f>VLOOKUP(_2025teamgamelogs[[#This Row],[TEAM_NAME]], LEAGUE_AVERAGES!$A$14:$C$43, 2, FALSE)</f>
        <v>0.34129268292682929</v>
      </c>
      <c r="BQ548" s="5">
        <f>VLOOKUP(_2025teamgamelogs[[#This Row],[TEAM_NAME]], LEAGUE_AVERAGES!$A$14:$C$43, 3, FALSE)</f>
        <v>0.34026829268292691</v>
      </c>
      <c r="BR548" s="5">
        <f>VLOOKUP(_2025teamgamelogs[[#This Row],[TEAM_NAME]], LEAGUE_AVERAGES!$F$14:$H$43, 2, FALSE)</f>
        <v>0.45178048780487812</v>
      </c>
      <c r="BS548" s="5">
        <f>VLOOKUP(_2025teamgamelogs[[#This Row],[TEAM_NAME]], LEAGUE_AVERAGES!$F$14:$H$43, 3, FALSE)</f>
        <v>0.45797560975609758</v>
      </c>
      <c r="BT548" s="5">
        <f>VLOOKUP(_2025teamgamelogs[[#This Row],[TEAM_NAME]], LEAGUE_AVERAGES!$K$14:$M$43, 2, FALSE)</f>
        <v>0.55774018976963147</v>
      </c>
      <c r="BU548" s="5">
        <f>VLOOKUP(_2025teamgamelogs[[#This Row],[TEAM_NAME]], LEAGUE_AVERAGES!$K$14:$M$43, 3, FALSE)</f>
        <v>0.57066794818423772</v>
      </c>
    </row>
    <row r="549" spans="1:73" x14ac:dyDescent="0.2">
      <c r="A549" t="s">
        <v>59</v>
      </c>
      <c r="B549">
        <v>1610612757</v>
      </c>
      <c r="C549" t="s">
        <v>116</v>
      </c>
      <c r="D549" t="s">
        <v>117</v>
      </c>
      <c r="E549">
        <v>22400288</v>
      </c>
      <c r="F549" s="1">
        <v>45623</v>
      </c>
      <c r="G549" t="s">
        <v>624</v>
      </c>
      <c r="H549" t="s">
        <v>70</v>
      </c>
      <c r="I549">
        <v>48</v>
      </c>
      <c r="J549">
        <v>44</v>
      </c>
      <c r="K549">
        <v>87</v>
      </c>
      <c r="L549">
        <v>0.50600000000000001</v>
      </c>
      <c r="M549">
        <v>16</v>
      </c>
      <c r="N549">
        <v>35</v>
      </c>
      <c r="O549">
        <v>0.45700000000000002</v>
      </c>
      <c r="P549">
        <v>10</v>
      </c>
      <c r="Q549">
        <v>17</v>
      </c>
      <c r="R549">
        <v>0.58799999999999997</v>
      </c>
      <c r="S549">
        <v>13</v>
      </c>
      <c r="T549">
        <v>25</v>
      </c>
      <c r="U549">
        <v>38</v>
      </c>
      <c r="V549">
        <v>31</v>
      </c>
      <c r="W549">
        <v>14</v>
      </c>
      <c r="X549">
        <v>6</v>
      </c>
      <c r="Y549">
        <v>5</v>
      </c>
      <c r="Z549">
        <v>10</v>
      </c>
      <c r="AA549">
        <v>18</v>
      </c>
      <c r="AB549">
        <v>21</v>
      </c>
      <c r="AC549">
        <v>114</v>
      </c>
      <c r="AD549">
        <v>-7</v>
      </c>
      <c r="AE549">
        <v>1</v>
      </c>
      <c r="AF549">
        <v>1231</v>
      </c>
      <c r="AG549">
        <v>1231</v>
      </c>
      <c r="AH549">
        <v>1231</v>
      </c>
      <c r="AI549">
        <v>121</v>
      </c>
      <c r="AJ549">
        <v>703</v>
      </c>
      <c r="AK549">
        <v>1449</v>
      </c>
      <c r="AL549">
        <v>610</v>
      </c>
      <c r="AM549">
        <v>567</v>
      </c>
      <c r="AN549">
        <v>1495</v>
      </c>
      <c r="AO549">
        <v>281</v>
      </c>
      <c r="AP549">
        <v>2148</v>
      </c>
      <c r="AQ549">
        <v>1778</v>
      </c>
      <c r="AR549">
        <v>2371</v>
      </c>
      <c r="AS549">
        <v>652</v>
      </c>
      <c r="AT549">
        <v>2271</v>
      </c>
      <c r="AU549">
        <v>1966</v>
      </c>
      <c r="AV549">
        <v>426</v>
      </c>
      <c r="AW549">
        <v>1092</v>
      </c>
      <c r="AX549">
        <v>1702</v>
      </c>
      <c r="AY549">
        <v>889</v>
      </c>
      <c r="AZ549">
        <v>2353</v>
      </c>
      <c r="BA549">
        <v>1018</v>
      </c>
      <c r="BB549">
        <v>575</v>
      </c>
      <c r="BC549">
        <v>1168</v>
      </c>
      <c r="BD549">
        <v>1608</v>
      </c>
      <c r="BE549">
        <v>1</v>
      </c>
      <c r="BF549" t="s">
        <v>71</v>
      </c>
      <c r="BG549" t="s">
        <v>65</v>
      </c>
      <c r="BH549" t="s">
        <v>260</v>
      </c>
      <c r="BI549" s="4">
        <f xml:space="preserve"> _2025teamgamelogs[[#This Row],[FGA]] + (0.44 * _2025teamgamelogs[[#This Row],[FTA]]) + _2025teamgamelogs[[#This Row],[TOV]] - _2025teamgamelogs[[#This Row],[OREB]]</f>
        <v>95.48</v>
      </c>
      <c r="BJ549" s="3">
        <f>_2025teamgamelogs[[#This Row],[TOV]]/_2025teamgamelogs[[#This Row],[POSSESIONS]]</f>
        <v>0.14662756598240467</v>
      </c>
      <c r="BK549" s="4">
        <f>_2025teamgamelogs[[#This Row],[PTS]]/_2025teamgamelogs[[#This Row],[POSSESIONS]]</f>
        <v>1.1939673229995811</v>
      </c>
      <c r="BL549" s="4">
        <f xml:space="preserve"> 100 * _2025teamgamelogs[[#This Row],[POINTS_PER_POSSESSION]]</f>
        <v>119.3967322999581</v>
      </c>
      <c r="BM549" s="4">
        <f xml:space="preserve"> _2025teamgamelogs[[#This Row],[POSSESIONS]] / (_2025teamgamelogs[[#This Row],[MIN]]/48)</f>
        <v>95.48</v>
      </c>
      <c r="BN549" s="3">
        <f>_2025teamgamelogs[[#This Row],[PTS]] / (2 * (_2025teamgamelogs[[#This Row],[FGA]] + 0.44 * _2025teamgamelogs[[#This Row],[FTA]]))</f>
        <v>0.60330228619813719</v>
      </c>
      <c r="BO549" s="4">
        <f>VLOOKUP(_2025teamgamelogs[[#This Row],[MONTH]], LEAGUE_AVERAGES!$A$2:$B$8, 2, FALSE)</f>
        <v>110.69176807777912</v>
      </c>
      <c r="BP549" s="5">
        <f>VLOOKUP(_2025teamgamelogs[[#This Row],[TEAM_NAME]], LEAGUE_AVERAGES!$A$14:$C$43, 2, FALSE)</f>
        <v>0.3617317073170731</v>
      </c>
      <c r="BQ549" s="5">
        <f>VLOOKUP(_2025teamgamelogs[[#This Row],[TEAM_NAME]], LEAGUE_AVERAGES!$A$14:$C$43, 3, FALSE)</f>
        <v>0.32368292682926825</v>
      </c>
      <c r="BR549" s="5">
        <f>VLOOKUP(_2025teamgamelogs[[#This Row],[TEAM_NAME]], LEAGUE_AVERAGES!$F$14:$H$43, 2, FALSE)</f>
        <v>0.4560243902439024</v>
      </c>
      <c r="BS549" s="5">
        <f>VLOOKUP(_2025teamgamelogs[[#This Row],[TEAM_NAME]], LEAGUE_AVERAGES!$F$14:$H$43, 3, FALSE)</f>
        <v>0.4473414634146341</v>
      </c>
      <c r="BT549" s="5">
        <f>VLOOKUP(_2025teamgamelogs[[#This Row],[TEAM_NAME]], LEAGUE_AVERAGES!$K$14:$M$43, 2, FALSE)</f>
        <v>0.56794360073860606</v>
      </c>
      <c r="BU549" s="5">
        <f>VLOOKUP(_2025teamgamelogs[[#This Row],[TEAM_NAME]], LEAGUE_AVERAGES!$K$14:$M$43, 3, FALSE)</f>
        <v>0.54561285519601899</v>
      </c>
    </row>
    <row r="550" spans="1:73" x14ac:dyDescent="0.2">
      <c r="A550" t="s">
        <v>59</v>
      </c>
      <c r="B550">
        <v>1610612742</v>
      </c>
      <c r="C550" t="s">
        <v>154</v>
      </c>
      <c r="D550" t="s">
        <v>155</v>
      </c>
      <c r="E550">
        <v>22400292</v>
      </c>
      <c r="F550" s="1">
        <v>45623</v>
      </c>
      <c r="G550" t="s">
        <v>625</v>
      </c>
      <c r="H550" t="s">
        <v>63</v>
      </c>
      <c r="I550">
        <v>48</v>
      </c>
      <c r="J550">
        <v>48</v>
      </c>
      <c r="K550">
        <v>85</v>
      </c>
      <c r="L550">
        <v>0.56499999999999995</v>
      </c>
      <c r="M550">
        <v>17</v>
      </c>
      <c r="N550">
        <v>33</v>
      </c>
      <c r="O550">
        <v>0.51500000000000001</v>
      </c>
      <c r="P550">
        <v>16</v>
      </c>
      <c r="Q550">
        <v>21</v>
      </c>
      <c r="R550">
        <v>0.76200000000000001</v>
      </c>
      <c r="S550">
        <v>10</v>
      </c>
      <c r="T550">
        <v>33</v>
      </c>
      <c r="U550">
        <v>43</v>
      </c>
      <c r="V550">
        <v>27</v>
      </c>
      <c r="W550">
        <v>13</v>
      </c>
      <c r="X550">
        <v>6</v>
      </c>
      <c r="Y550">
        <v>4</v>
      </c>
      <c r="Z550">
        <v>3</v>
      </c>
      <c r="AA550">
        <v>25</v>
      </c>
      <c r="AB550">
        <v>19</v>
      </c>
      <c r="AC550">
        <v>129</v>
      </c>
      <c r="AD550">
        <v>15</v>
      </c>
      <c r="AE550">
        <v>1</v>
      </c>
      <c r="AF550">
        <v>1</v>
      </c>
      <c r="AG550">
        <v>1</v>
      </c>
      <c r="AH550">
        <v>1</v>
      </c>
      <c r="AI550">
        <v>121</v>
      </c>
      <c r="AJ550">
        <v>242</v>
      </c>
      <c r="AK550">
        <v>1709</v>
      </c>
      <c r="AL550">
        <v>99</v>
      </c>
      <c r="AM550">
        <v>410</v>
      </c>
      <c r="AN550">
        <v>1749</v>
      </c>
      <c r="AO550">
        <v>74</v>
      </c>
      <c r="AP550">
        <v>1228</v>
      </c>
      <c r="AQ550">
        <v>1164</v>
      </c>
      <c r="AR550">
        <v>1465</v>
      </c>
      <c r="AS550">
        <v>1308</v>
      </c>
      <c r="AT550">
        <v>1131</v>
      </c>
      <c r="AU550">
        <v>1282</v>
      </c>
      <c r="AV550">
        <v>1013</v>
      </c>
      <c r="AW550">
        <v>850</v>
      </c>
      <c r="AX550">
        <v>1702</v>
      </c>
      <c r="AY550">
        <v>1274</v>
      </c>
      <c r="AZ550">
        <v>384</v>
      </c>
      <c r="BA550">
        <v>2247</v>
      </c>
      <c r="BB550">
        <v>971</v>
      </c>
      <c r="BC550">
        <v>270</v>
      </c>
      <c r="BD550">
        <v>376</v>
      </c>
      <c r="BE550">
        <v>1</v>
      </c>
      <c r="BF550" t="s">
        <v>64</v>
      </c>
      <c r="BG550" t="s">
        <v>65</v>
      </c>
      <c r="BH550" t="s">
        <v>260</v>
      </c>
      <c r="BI550" s="4">
        <f xml:space="preserve"> _2025teamgamelogs[[#This Row],[FGA]] + (0.44 * _2025teamgamelogs[[#This Row],[FTA]]) + _2025teamgamelogs[[#This Row],[TOV]] - _2025teamgamelogs[[#This Row],[OREB]]</f>
        <v>97.24</v>
      </c>
      <c r="BJ550" s="3">
        <f>_2025teamgamelogs[[#This Row],[TOV]]/_2025teamgamelogs[[#This Row],[POSSESIONS]]</f>
        <v>0.13368983957219252</v>
      </c>
      <c r="BK550" s="4">
        <f>_2025teamgamelogs[[#This Row],[PTS]]/_2025teamgamelogs[[#This Row],[POSSESIONS]]</f>
        <v>1.3266145619086795</v>
      </c>
      <c r="BL550" s="4">
        <f xml:space="preserve"> 100 * _2025teamgamelogs[[#This Row],[POINTS_PER_POSSESSION]]</f>
        <v>132.66145619086797</v>
      </c>
      <c r="BM550" s="4">
        <f xml:space="preserve"> _2025teamgamelogs[[#This Row],[POSSESIONS]] / (_2025teamgamelogs[[#This Row],[MIN]]/48)</f>
        <v>97.24</v>
      </c>
      <c r="BN550" s="3">
        <f>_2025teamgamelogs[[#This Row],[PTS]] / (2 * (_2025teamgamelogs[[#This Row],[FGA]] + 0.44 * _2025teamgamelogs[[#This Row],[FTA]]))</f>
        <v>0.68442275042444822</v>
      </c>
      <c r="BO550" s="4">
        <f>VLOOKUP(_2025teamgamelogs[[#This Row],[MONTH]], LEAGUE_AVERAGES!$A$2:$B$8, 2, FALSE)</f>
        <v>110.69176807777912</v>
      </c>
      <c r="BP550" s="5">
        <f>VLOOKUP(_2025teamgamelogs[[#This Row],[TEAM_NAME]], LEAGUE_AVERAGES!$A$14:$C$43, 2, FALSE)</f>
        <v>0.362375</v>
      </c>
      <c r="BQ550" s="5">
        <f>VLOOKUP(_2025teamgamelogs[[#This Row],[TEAM_NAME]], LEAGUE_AVERAGES!$A$14:$C$43, 3, FALSE)</f>
        <v>0.36252380952380958</v>
      </c>
      <c r="BR550" s="5">
        <f>VLOOKUP(_2025teamgamelogs[[#This Row],[TEAM_NAME]], LEAGUE_AVERAGES!$F$14:$H$43, 2, FALSE)</f>
        <v>0.47777500000000001</v>
      </c>
      <c r="BS550" s="5">
        <f>VLOOKUP(_2025teamgamelogs[[#This Row],[TEAM_NAME]], LEAGUE_AVERAGES!$F$14:$H$43, 3, FALSE)</f>
        <v>0.48176190476190472</v>
      </c>
      <c r="BT550" s="5">
        <f>VLOOKUP(_2025teamgamelogs[[#This Row],[TEAM_NAME]], LEAGUE_AVERAGES!$K$14:$M$43, 2, FALSE)</f>
        <v>0.58283558931438928</v>
      </c>
      <c r="BU550" s="5">
        <f>VLOOKUP(_2025teamgamelogs[[#This Row],[TEAM_NAME]], LEAGUE_AVERAGES!$K$14:$M$43, 3, FALSE)</f>
        <v>0.5856179003364903</v>
      </c>
    </row>
    <row r="551" spans="1:73" x14ac:dyDescent="0.2">
      <c r="A551" t="s">
        <v>59</v>
      </c>
      <c r="B551">
        <v>1610612765</v>
      </c>
      <c r="C551" t="s">
        <v>107</v>
      </c>
      <c r="D551" t="s">
        <v>108</v>
      </c>
      <c r="E551">
        <v>22400293</v>
      </c>
      <c r="F551" s="1">
        <v>45623</v>
      </c>
      <c r="G551" t="s">
        <v>626</v>
      </c>
      <c r="H551" t="s">
        <v>70</v>
      </c>
      <c r="I551">
        <v>48</v>
      </c>
      <c r="J551">
        <v>40</v>
      </c>
      <c r="K551">
        <v>85</v>
      </c>
      <c r="L551">
        <v>0.47099999999999997</v>
      </c>
      <c r="M551">
        <v>13</v>
      </c>
      <c r="N551">
        <v>38</v>
      </c>
      <c r="O551">
        <v>0.34200000000000003</v>
      </c>
      <c r="P551">
        <v>18</v>
      </c>
      <c r="Q551">
        <v>25</v>
      </c>
      <c r="R551">
        <v>0.72</v>
      </c>
      <c r="S551">
        <v>9</v>
      </c>
      <c r="T551">
        <v>33</v>
      </c>
      <c r="U551">
        <v>42</v>
      </c>
      <c r="V551">
        <v>24</v>
      </c>
      <c r="W551">
        <v>20</v>
      </c>
      <c r="X551">
        <v>6</v>
      </c>
      <c r="Y551">
        <v>4</v>
      </c>
      <c r="Z551">
        <v>4</v>
      </c>
      <c r="AA551">
        <v>17</v>
      </c>
      <c r="AB551">
        <v>21</v>
      </c>
      <c r="AC551">
        <v>111</v>
      </c>
      <c r="AD551">
        <v>-20</v>
      </c>
      <c r="AE551">
        <v>1</v>
      </c>
      <c r="AF551">
        <v>1231</v>
      </c>
      <c r="AG551">
        <v>1231</v>
      </c>
      <c r="AH551">
        <v>1231</v>
      </c>
      <c r="AI551">
        <v>121</v>
      </c>
      <c r="AJ551">
        <v>1438</v>
      </c>
      <c r="AK551">
        <v>1709</v>
      </c>
      <c r="AL551">
        <v>1183</v>
      </c>
      <c r="AM551">
        <v>1171</v>
      </c>
      <c r="AN551">
        <v>1078</v>
      </c>
      <c r="AO551">
        <v>1411</v>
      </c>
      <c r="AP551">
        <v>889</v>
      </c>
      <c r="AQ551">
        <v>666</v>
      </c>
      <c r="AR551">
        <v>1811</v>
      </c>
      <c r="AS551">
        <v>1566</v>
      </c>
      <c r="AT551">
        <v>1131</v>
      </c>
      <c r="AU551">
        <v>1443</v>
      </c>
      <c r="AV551">
        <v>1570</v>
      </c>
      <c r="AW551">
        <v>2199</v>
      </c>
      <c r="AX551">
        <v>1702</v>
      </c>
      <c r="AY551">
        <v>1274</v>
      </c>
      <c r="AZ551">
        <v>750</v>
      </c>
      <c r="BA551">
        <v>792</v>
      </c>
      <c r="BB551">
        <v>575</v>
      </c>
      <c r="BC551">
        <v>1402</v>
      </c>
      <c r="BD551">
        <v>2202</v>
      </c>
      <c r="BE551">
        <v>1</v>
      </c>
      <c r="BF551" t="s">
        <v>71</v>
      </c>
      <c r="BG551" t="s">
        <v>65</v>
      </c>
      <c r="BH551" t="s">
        <v>260</v>
      </c>
      <c r="BI551" s="4">
        <f xml:space="preserve"> _2025teamgamelogs[[#This Row],[FGA]] + (0.44 * _2025teamgamelogs[[#This Row],[FTA]]) + _2025teamgamelogs[[#This Row],[TOV]] - _2025teamgamelogs[[#This Row],[OREB]]</f>
        <v>107</v>
      </c>
      <c r="BJ551" s="3">
        <f>_2025teamgamelogs[[#This Row],[TOV]]/_2025teamgamelogs[[#This Row],[POSSESIONS]]</f>
        <v>0.18691588785046728</v>
      </c>
      <c r="BK551" s="4">
        <f>_2025teamgamelogs[[#This Row],[PTS]]/_2025teamgamelogs[[#This Row],[POSSESIONS]]</f>
        <v>1.0373831775700935</v>
      </c>
      <c r="BL551" s="4">
        <f xml:space="preserve"> 100 * _2025teamgamelogs[[#This Row],[POINTS_PER_POSSESSION]]</f>
        <v>103.73831775700934</v>
      </c>
      <c r="BM551" s="4">
        <f xml:space="preserve"> _2025teamgamelogs[[#This Row],[POSSESIONS]] / (_2025teamgamelogs[[#This Row],[MIN]]/48)</f>
        <v>107</v>
      </c>
      <c r="BN551" s="3">
        <f>_2025teamgamelogs[[#This Row],[PTS]] / (2 * (_2025teamgamelogs[[#This Row],[FGA]] + 0.44 * _2025teamgamelogs[[#This Row],[FTA]]))</f>
        <v>0.578125</v>
      </c>
      <c r="BO551" s="4">
        <f>VLOOKUP(_2025teamgamelogs[[#This Row],[MONTH]], LEAGUE_AVERAGES!$A$2:$B$8, 2, FALSE)</f>
        <v>110.69176807777912</v>
      </c>
      <c r="BP551" s="5">
        <f>VLOOKUP(_2025teamgamelogs[[#This Row],[TEAM_NAME]], LEAGUE_AVERAGES!$A$14:$C$43, 2, FALSE)</f>
        <v>0.3560731707317073</v>
      </c>
      <c r="BQ551" s="5">
        <f>VLOOKUP(_2025teamgamelogs[[#This Row],[TEAM_NAME]], LEAGUE_AVERAGES!$A$14:$C$43, 3, FALSE)</f>
        <v>0.3687804878048781</v>
      </c>
      <c r="BR551" s="5">
        <f>VLOOKUP(_2025teamgamelogs[[#This Row],[TEAM_NAME]], LEAGUE_AVERAGES!$F$14:$H$43, 2, FALSE)</f>
        <v>0.47321951219512204</v>
      </c>
      <c r="BS551" s="5">
        <f>VLOOKUP(_2025teamgamelogs[[#This Row],[TEAM_NAME]], LEAGUE_AVERAGES!$F$14:$H$43, 3, FALSE)</f>
        <v>0.48104878048780486</v>
      </c>
      <c r="BT551" s="5">
        <f>VLOOKUP(_2025teamgamelogs[[#This Row],[TEAM_NAME]], LEAGUE_AVERAGES!$K$14:$M$43, 2, FALSE)</f>
        <v>0.57634444021190001</v>
      </c>
      <c r="BU551" s="5">
        <f>VLOOKUP(_2025teamgamelogs[[#This Row],[TEAM_NAME]], LEAGUE_AVERAGES!$K$14:$M$43, 3, FALSE)</f>
        <v>0.58621097107374254</v>
      </c>
    </row>
    <row r="552" spans="1:73" x14ac:dyDescent="0.2">
      <c r="A552" t="s">
        <v>59</v>
      </c>
      <c r="B552">
        <v>1610612750</v>
      </c>
      <c r="C552" t="s">
        <v>8</v>
      </c>
      <c r="D552" t="s">
        <v>72</v>
      </c>
      <c r="E552">
        <v>22400294</v>
      </c>
      <c r="F552" s="1">
        <v>45623</v>
      </c>
      <c r="G552" t="s">
        <v>627</v>
      </c>
      <c r="H552" t="s">
        <v>70</v>
      </c>
      <c r="I552">
        <v>48</v>
      </c>
      <c r="J552">
        <v>33</v>
      </c>
      <c r="K552">
        <v>74</v>
      </c>
      <c r="L552">
        <v>0.44600000000000001</v>
      </c>
      <c r="M552">
        <v>14</v>
      </c>
      <c r="N552">
        <v>39</v>
      </c>
      <c r="O552">
        <v>0.35899999999999999</v>
      </c>
      <c r="P552">
        <v>24</v>
      </c>
      <c r="Q552">
        <v>27</v>
      </c>
      <c r="R552">
        <v>0.88900000000000001</v>
      </c>
      <c r="S552">
        <v>4</v>
      </c>
      <c r="T552">
        <v>29</v>
      </c>
      <c r="U552">
        <v>33</v>
      </c>
      <c r="V552">
        <v>25</v>
      </c>
      <c r="W552">
        <v>15</v>
      </c>
      <c r="X552">
        <v>11</v>
      </c>
      <c r="Y552">
        <v>9</v>
      </c>
      <c r="Z552">
        <v>3</v>
      </c>
      <c r="AA552">
        <v>19</v>
      </c>
      <c r="AB552">
        <v>21</v>
      </c>
      <c r="AC552">
        <v>104</v>
      </c>
      <c r="AD552">
        <v>-11</v>
      </c>
      <c r="AE552">
        <v>1</v>
      </c>
      <c r="AF552">
        <v>1231</v>
      </c>
      <c r="AG552">
        <v>1231</v>
      </c>
      <c r="AH552">
        <v>1231</v>
      </c>
      <c r="AI552">
        <v>121</v>
      </c>
      <c r="AJ552">
        <v>2321</v>
      </c>
      <c r="AK552">
        <v>2419</v>
      </c>
      <c r="AL552">
        <v>1599</v>
      </c>
      <c r="AM552">
        <v>934</v>
      </c>
      <c r="AN552">
        <v>933</v>
      </c>
      <c r="AO552">
        <v>1217</v>
      </c>
      <c r="AP552">
        <v>238</v>
      </c>
      <c r="AQ552">
        <v>471</v>
      </c>
      <c r="AR552">
        <v>316</v>
      </c>
      <c r="AS552">
        <v>2385</v>
      </c>
      <c r="AT552">
        <v>1807</v>
      </c>
      <c r="AU552">
        <v>2337</v>
      </c>
      <c r="AV552">
        <v>1358</v>
      </c>
      <c r="AW552">
        <v>1341</v>
      </c>
      <c r="AX552">
        <v>346</v>
      </c>
      <c r="AY552">
        <v>109</v>
      </c>
      <c r="AZ552">
        <v>384</v>
      </c>
      <c r="BA552">
        <v>1258</v>
      </c>
      <c r="BB552">
        <v>575</v>
      </c>
      <c r="BC552">
        <v>1870</v>
      </c>
      <c r="BD552">
        <v>1848</v>
      </c>
      <c r="BE552">
        <v>1</v>
      </c>
      <c r="BF552" t="s">
        <v>64</v>
      </c>
      <c r="BG552" t="s">
        <v>65</v>
      </c>
      <c r="BH552" t="s">
        <v>260</v>
      </c>
      <c r="BI552" s="4">
        <f xml:space="preserve"> _2025teamgamelogs[[#This Row],[FGA]] + (0.44 * _2025teamgamelogs[[#This Row],[FTA]]) + _2025teamgamelogs[[#This Row],[TOV]] - _2025teamgamelogs[[#This Row],[OREB]]</f>
        <v>96.88</v>
      </c>
      <c r="BJ552" s="3">
        <f>_2025teamgamelogs[[#This Row],[TOV]]/_2025teamgamelogs[[#This Row],[POSSESIONS]]</f>
        <v>0.15483071841453344</v>
      </c>
      <c r="BK552" s="4">
        <f>_2025teamgamelogs[[#This Row],[PTS]]/_2025teamgamelogs[[#This Row],[POSSESIONS]]</f>
        <v>1.0734929810074318</v>
      </c>
      <c r="BL552" s="4">
        <f xml:space="preserve"> 100 * _2025teamgamelogs[[#This Row],[POINTS_PER_POSSESSION]]</f>
        <v>107.34929810074318</v>
      </c>
      <c r="BM552" s="4">
        <f xml:space="preserve"> _2025teamgamelogs[[#This Row],[POSSESIONS]] / (_2025teamgamelogs[[#This Row],[MIN]]/48)</f>
        <v>96.88</v>
      </c>
      <c r="BN552" s="3">
        <f>_2025teamgamelogs[[#This Row],[PTS]] / (2 * (_2025teamgamelogs[[#This Row],[FGA]] + 0.44 * _2025teamgamelogs[[#This Row],[FTA]]))</f>
        <v>0.60549604098742438</v>
      </c>
      <c r="BO552" s="4">
        <f>VLOOKUP(_2025teamgamelogs[[#This Row],[MONTH]], LEAGUE_AVERAGES!$A$2:$B$8, 2, FALSE)</f>
        <v>110.69176807777912</v>
      </c>
      <c r="BP552" s="5">
        <f>VLOOKUP(_2025teamgamelogs[[#This Row],[TEAM_NAME]], LEAGUE_AVERAGES!$A$14:$C$43, 2, FALSE)</f>
        <v>0.38256097560975622</v>
      </c>
      <c r="BQ552" s="5">
        <f>VLOOKUP(_2025teamgamelogs[[#This Row],[TEAM_NAME]], LEAGUE_AVERAGES!$A$14:$C$43, 3, FALSE)</f>
        <v>0.37156097560975615</v>
      </c>
      <c r="BR552" s="5">
        <f>VLOOKUP(_2025teamgamelogs[[#This Row],[TEAM_NAME]], LEAGUE_AVERAGES!$F$14:$H$43, 2, FALSE)</f>
        <v>0.47402439024390242</v>
      </c>
      <c r="BS552" s="5">
        <f>VLOOKUP(_2025teamgamelogs[[#This Row],[TEAM_NAME]], LEAGUE_AVERAGES!$F$14:$H$43, 3, FALSE)</f>
        <v>0.46580487804878057</v>
      </c>
      <c r="BT552" s="5">
        <f>VLOOKUP(_2025teamgamelogs[[#This Row],[TEAM_NAME]], LEAGUE_AVERAGES!$K$14:$M$43, 2, FALSE)</f>
        <v>0.59446350940954662</v>
      </c>
      <c r="BU552" s="5">
        <f>VLOOKUP(_2025teamgamelogs[[#This Row],[TEAM_NAME]], LEAGUE_AVERAGES!$K$14:$M$43, 3, FALSE)</f>
        <v>0.58583417827298701</v>
      </c>
    </row>
    <row r="553" spans="1:73" x14ac:dyDescent="0.2">
      <c r="A553" t="s">
        <v>59</v>
      </c>
      <c r="B553">
        <v>1610612764</v>
      </c>
      <c r="C553" t="s">
        <v>148</v>
      </c>
      <c r="D553" t="s">
        <v>149</v>
      </c>
      <c r="E553">
        <v>22400291</v>
      </c>
      <c r="F553" s="1">
        <v>45623</v>
      </c>
      <c r="G553" t="s">
        <v>628</v>
      </c>
      <c r="H553" t="s">
        <v>70</v>
      </c>
      <c r="I553">
        <v>48</v>
      </c>
      <c r="J553">
        <v>35</v>
      </c>
      <c r="K553">
        <v>85</v>
      </c>
      <c r="L553">
        <v>0.41199999999999998</v>
      </c>
      <c r="M553">
        <v>8</v>
      </c>
      <c r="N553">
        <v>33</v>
      </c>
      <c r="O553">
        <v>0.24199999999999999</v>
      </c>
      <c r="P553">
        <v>18</v>
      </c>
      <c r="Q553">
        <v>22</v>
      </c>
      <c r="R553">
        <v>0.81799999999999995</v>
      </c>
      <c r="S553">
        <v>11</v>
      </c>
      <c r="T553">
        <v>29</v>
      </c>
      <c r="U553">
        <v>40</v>
      </c>
      <c r="V553">
        <v>21</v>
      </c>
      <c r="W553">
        <v>20</v>
      </c>
      <c r="X553">
        <v>9</v>
      </c>
      <c r="Y553">
        <v>4</v>
      </c>
      <c r="Z553">
        <v>4</v>
      </c>
      <c r="AA553">
        <v>18</v>
      </c>
      <c r="AB553">
        <v>19</v>
      </c>
      <c r="AC553">
        <v>96</v>
      </c>
      <c r="AD553">
        <v>-25</v>
      </c>
      <c r="AE553">
        <v>1</v>
      </c>
      <c r="AF553">
        <v>1231</v>
      </c>
      <c r="AG553">
        <v>1231</v>
      </c>
      <c r="AH553">
        <v>1231</v>
      </c>
      <c r="AI553">
        <v>121</v>
      </c>
      <c r="AJ553">
        <v>2164</v>
      </c>
      <c r="AK553">
        <v>1709</v>
      </c>
      <c r="AL553">
        <v>2077</v>
      </c>
      <c r="AM553">
        <v>2251</v>
      </c>
      <c r="AN553">
        <v>1749</v>
      </c>
      <c r="AO553">
        <v>2288</v>
      </c>
      <c r="AP553">
        <v>889</v>
      </c>
      <c r="AQ553">
        <v>1008</v>
      </c>
      <c r="AR553">
        <v>864</v>
      </c>
      <c r="AS553">
        <v>1051</v>
      </c>
      <c r="AT553">
        <v>1807</v>
      </c>
      <c r="AU553">
        <v>1715</v>
      </c>
      <c r="AV553">
        <v>2031</v>
      </c>
      <c r="AW553">
        <v>2199</v>
      </c>
      <c r="AX553">
        <v>797</v>
      </c>
      <c r="AY553">
        <v>1274</v>
      </c>
      <c r="AZ553">
        <v>750</v>
      </c>
      <c r="BA553">
        <v>1018</v>
      </c>
      <c r="BB553">
        <v>971</v>
      </c>
      <c r="BC553">
        <v>2258</v>
      </c>
      <c r="BD553">
        <v>2312</v>
      </c>
      <c r="BE553">
        <v>1</v>
      </c>
      <c r="BF553" t="s">
        <v>64</v>
      </c>
      <c r="BG553" t="s">
        <v>65</v>
      </c>
      <c r="BH553" t="s">
        <v>260</v>
      </c>
      <c r="BI553" s="4">
        <f xml:space="preserve"> _2025teamgamelogs[[#This Row],[FGA]] + (0.44 * _2025teamgamelogs[[#This Row],[FTA]]) + _2025teamgamelogs[[#This Row],[TOV]] - _2025teamgamelogs[[#This Row],[OREB]]</f>
        <v>103.68</v>
      </c>
      <c r="BJ553" s="3">
        <f>_2025teamgamelogs[[#This Row],[TOV]]/_2025teamgamelogs[[#This Row],[POSSESIONS]]</f>
        <v>0.19290123456790123</v>
      </c>
      <c r="BK553" s="4">
        <f>_2025teamgamelogs[[#This Row],[PTS]]/_2025teamgamelogs[[#This Row],[POSSESIONS]]</f>
        <v>0.92592592592592582</v>
      </c>
      <c r="BL553" s="4">
        <f xml:space="preserve"> 100 * _2025teamgamelogs[[#This Row],[POINTS_PER_POSSESSION]]</f>
        <v>92.592592592592581</v>
      </c>
      <c r="BM553" s="4">
        <f xml:space="preserve"> _2025teamgamelogs[[#This Row],[POSSESIONS]] / (_2025teamgamelogs[[#This Row],[MIN]]/48)</f>
        <v>103.68</v>
      </c>
      <c r="BN553" s="3">
        <f>_2025teamgamelogs[[#This Row],[PTS]] / (2 * (_2025teamgamelogs[[#This Row],[FGA]] + 0.44 * _2025teamgamelogs[[#This Row],[FTA]]))</f>
        <v>0.5069708491761723</v>
      </c>
      <c r="BO553" s="4">
        <f>VLOOKUP(_2025teamgamelogs[[#This Row],[MONTH]], LEAGUE_AVERAGES!$A$2:$B$8, 2, FALSE)</f>
        <v>110.69176807777912</v>
      </c>
      <c r="BP553" s="5">
        <f>VLOOKUP(_2025teamgamelogs[[#This Row],[TEAM_NAME]], LEAGUE_AVERAGES!$A$14:$C$43, 2, FALSE)</f>
        <v>0.32842499999999997</v>
      </c>
      <c r="BQ553" s="5">
        <f>VLOOKUP(_2025teamgamelogs[[#This Row],[TEAM_NAME]], LEAGUE_AVERAGES!$A$14:$C$43, 3, FALSE)</f>
        <v>0.33730952380952384</v>
      </c>
      <c r="BR553" s="5">
        <f>VLOOKUP(_2025teamgamelogs[[#This Row],[TEAM_NAME]], LEAGUE_AVERAGES!$F$14:$H$43, 2, FALSE)</f>
        <v>0.44209999999999994</v>
      </c>
      <c r="BS553" s="5">
        <f>VLOOKUP(_2025teamgamelogs[[#This Row],[TEAM_NAME]], LEAGUE_AVERAGES!$F$14:$H$43, 3, FALSE)</f>
        <v>0.4362619047619048</v>
      </c>
      <c r="BT553" s="5">
        <f>VLOOKUP(_2025teamgamelogs[[#This Row],[TEAM_NAME]], LEAGUE_AVERAGES!$K$14:$M$43, 2, FALSE)</f>
        <v>0.55099578881797462</v>
      </c>
      <c r="BU553" s="5">
        <f>VLOOKUP(_2025teamgamelogs[[#This Row],[TEAM_NAME]], LEAGUE_AVERAGES!$K$14:$M$43, 3, FALSE)</f>
        <v>0.54201342555394594</v>
      </c>
    </row>
    <row r="554" spans="1:73" x14ac:dyDescent="0.2">
      <c r="A554" t="s">
        <v>59</v>
      </c>
      <c r="B554">
        <v>1610612759</v>
      </c>
      <c r="C554" t="s">
        <v>145</v>
      </c>
      <c r="D554" t="s">
        <v>146</v>
      </c>
      <c r="E554">
        <v>22400296</v>
      </c>
      <c r="F554" s="1">
        <v>45623</v>
      </c>
      <c r="G554" t="s">
        <v>473</v>
      </c>
      <c r="H554" t="s">
        <v>70</v>
      </c>
      <c r="I554">
        <v>48</v>
      </c>
      <c r="J554">
        <v>36</v>
      </c>
      <c r="K554">
        <v>85</v>
      </c>
      <c r="L554">
        <v>0.42399999999999999</v>
      </c>
      <c r="M554">
        <v>14</v>
      </c>
      <c r="N554">
        <v>40</v>
      </c>
      <c r="O554">
        <v>0.35</v>
      </c>
      <c r="P554">
        <v>15</v>
      </c>
      <c r="Q554">
        <v>16</v>
      </c>
      <c r="R554">
        <v>0.93799999999999994</v>
      </c>
      <c r="S554">
        <v>11</v>
      </c>
      <c r="T554">
        <v>27</v>
      </c>
      <c r="U554">
        <v>38</v>
      </c>
      <c r="V554">
        <v>26</v>
      </c>
      <c r="W554">
        <v>15</v>
      </c>
      <c r="X554">
        <v>7</v>
      </c>
      <c r="Y554">
        <v>4</v>
      </c>
      <c r="Z554">
        <v>3</v>
      </c>
      <c r="AA554">
        <v>13</v>
      </c>
      <c r="AB554">
        <v>15</v>
      </c>
      <c r="AC554">
        <v>101</v>
      </c>
      <c r="AD554">
        <v>-18</v>
      </c>
      <c r="AE554">
        <v>1</v>
      </c>
      <c r="AF554">
        <v>1231</v>
      </c>
      <c r="AG554">
        <v>1231</v>
      </c>
      <c r="AH554">
        <v>1231</v>
      </c>
      <c r="AI554">
        <v>121</v>
      </c>
      <c r="AJ554">
        <v>2070</v>
      </c>
      <c r="AK554">
        <v>1709</v>
      </c>
      <c r="AL554">
        <v>1934</v>
      </c>
      <c r="AM554">
        <v>934</v>
      </c>
      <c r="AN554">
        <v>795</v>
      </c>
      <c r="AO554">
        <v>1311</v>
      </c>
      <c r="AP554">
        <v>1416</v>
      </c>
      <c r="AQ554">
        <v>1907</v>
      </c>
      <c r="AR554">
        <v>121</v>
      </c>
      <c r="AS554">
        <v>1051</v>
      </c>
      <c r="AT554">
        <v>2068</v>
      </c>
      <c r="AU554">
        <v>1966</v>
      </c>
      <c r="AV554">
        <v>1195</v>
      </c>
      <c r="AW554">
        <v>1341</v>
      </c>
      <c r="AX554">
        <v>1360</v>
      </c>
      <c r="AY554">
        <v>1274</v>
      </c>
      <c r="AZ554">
        <v>384</v>
      </c>
      <c r="BA554">
        <v>148</v>
      </c>
      <c r="BB554">
        <v>1892</v>
      </c>
      <c r="BC554">
        <v>2059</v>
      </c>
      <c r="BD554">
        <v>2149</v>
      </c>
      <c r="BE554">
        <v>1</v>
      </c>
      <c r="BF554" t="s">
        <v>64</v>
      </c>
      <c r="BG554" t="s">
        <v>65</v>
      </c>
      <c r="BH554" t="s">
        <v>260</v>
      </c>
      <c r="BI554" s="4">
        <f xml:space="preserve"> _2025teamgamelogs[[#This Row],[FGA]] + (0.44 * _2025teamgamelogs[[#This Row],[FTA]]) + _2025teamgamelogs[[#This Row],[TOV]] - _2025teamgamelogs[[#This Row],[OREB]]</f>
        <v>96.04</v>
      </c>
      <c r="BJ554" s="3">
        <f>_2025teamgamelogs[[#This Row],[TOV]]/_2025teamgamelogs[[#This Row],[POSSESIONS]]</f>
        <v>0.15618492294877134</v>
      </c>
      <c r="BK554" s="4">
        <f>_2025teamgamelogs[[#This Row],[PTS]]/_2025teamgamelogs[[#This Row],[POSSESIONS]]</f>
        <v>1.0516451478550604</v>
      </c>
      <c r="BL554" s="4">
        <f xml:space="preserve"> 100 * _2025teamgamelogs[[#This Row],[POINTS_PER_POSSESSION]]</f>
        <v>105.16451478550604</v>
      </c>
      <c r="BM554" s="4">
        <f xml:space="preserve"> _2025teamgamelogs[[#This Row],[POSSESIONS]] / (_2025teamgamelogs[[#This Row],[MIN]]/48)</f>
        <v>96.04</v>
      </c>
      <c r="BN554" s="3">
        <f>_2025teamgamelogs[[#This Row],[PTS]] / (2 * (_2025teamgamelogs[[#This Row],[FGA]] + 0.44 * _2025teamgamelogs[[#This Row],[FTA]]))</f>
        <v>0.54867448935245544</v>
      </c>
      <c r="BO554" s="4">
        <f>VLOOKUP(_2025teamgamelogs[[#This Row],[MONTH]], LEAGUE_AVERAGES!$A$2:$B$8, 2, FALSE)</f>
        <v>110.69176807777912</v>
      </c>
      <c r="BP554" s="5">
        <f>VLOOKUP(_2025teamgamelogs[[#This Row],[TEAM_NAME]], LEAGUE_AVERAGES!$A$14:$C$43, 2, FALSE)</f>
        <v>0.36502500000000004</v>
      </c>
      <c r="BQ554" s="5">
        <f>VLOOKUP(_2025teamgamelogs[[#This Row],[TEAM_NAME]], LEAGUE_AVERAGES!$A$14:$C$43, 3, FALSE)</f>
        <v>0.35016666666666663</v>
      </c>
      <c r="BR554" s="5">
        <f>VLOOKUP(_2025teamgamelogs[[#This Row],[TEAM_NAME]], LEAGUE_AVERAGES!$F$14:$H$43, 2, FALSE)</f>
        <v>0.47877500000000017</v>
      </c>
      <c r="BS554" s="5">
        <f>VLOOKUP(_2025teamgamelogs[[#This Row],[TEAM_NAME]], LEAGUE_AVERAGES!$F$14:$H$43, 3, FALSE)</f>
        <v>0.45407142857142868</v>
      </c>
      <c r="BT554" s="5">
        <f>VLOOKUP(_2025teamgamelogs[[#This Row],[TEAM_NAME]], LEAGUE_AVERAGES!$K$14:$M$43, 2, FALSE)</f>
        <v>0.59112459331758582</v>
      </c>
      <c r="BU554" s="5">
        <f>VLOOKUP(_2025teamgamelogs[[#This Row],[TEAM_NAME]], LEAGUE_AVERAGES!$K$14:$M$43, 3, FALSE)</f>
        <v>0.56254759440180246</v>
      </c>
    </row>
    <row r="555" spans="1:73" x14ac:dyDescent="0.2">
      <c r="A555" t="s">
        <v>59</v>
      </c>
      <c r="B555">
        <v>1610612751</v>
      </c>
      <c r="C555" t="s">
        <v>89</v>
      </c>
      <c r="D555" t="s">
        <v>90</v>
      </c>
      <c r="E555">
        <v>22400297</v>
      </c>
      <c r="F555" s="1">
        <v>45623</v>
      </c>
      <c r="G555" t="s">
        <v>629</v>
      </c>
      <c r="H555" t="s">
        <v>63</v>
      </c>
      <c r="I555">
        <v>48</v>
      </c>
      <c r="J555">
        <v>44</v>
      </c>
      <c r="K555">
        <v>87</v>
      </c>
      <c r="L555">
        <v>0.50600000000000001</v>
      </c>
      <c r="M555">
        <v>18</v>
      </c>
      <c r="N555">
        <v>42</v>
      </c>
      <c r="O555">
        <v>0.42899999999999999</v>
      </c>
      <c r="P555">
        <v>21</v>
      </c>
      <c r="Q555">
        <v>22</v>
      </c>
      <c r="R555">
        <v>0.95499999999999996</v>
      </c>
      <c r="S555">
        <v>7</v>
      </c>
      <c r="T555">
        <v>29</v>
      </c>
      <c r="U555">
        <v>36</v>
      </c>
      <c r="V555">
        <v>32</v>
      </c>
      <c r="W555">
        <v>13</v>
      </c>
      <c r="X555">
        <v>8</v>
      </c>
      <c r="Y555">
        <v>1</v>
      </c>
      <c r="Z555">
        <v>5</v>
      </c>
      <c r="AA555">
        <v>24</v>
      </c>
      <c r="AB555">
        <v>26</v>
      </c>
      <c r="AC555">
        <v>127</v>
      </c>
      <c r="AD555">
        <v>10</v>
      </c>
      <c r="AE555">
        <v>1</v>
      </c>
      <c r="AF555">
        <v>1</v>
      </c>
      <c r="AG555">
        <v>1</v>
      </c>
      <c r="AH555">
        <v>1</v>
      </c>
      <c r="AI555">
        <v>121</v>
      </c>
      <c r="AJ555">
        <v>703</v>
      </c>
      <c r="AK555">
        <v>1449</v>
      </c>
      <c r="AL555">
        <v>610</v>
      </c>
      <c r="AM555">
        <v>288</v>
      </c>
      <c r="AN555">
        <v>568</v>
      </c>
      <c r="AO555">
        <v>461</v>
      </c>
      <c r="AP555">
        <v>506</v>
      </c>
      <c r="AQ555">
        <v>1008</v>
      </c>
      <c r="AR555">
        <v>67</v>
      </c>
      <c r="AS555">
        <v>2024</v>
      </c>
      <c r="AT555">
        <v>1807</v>
      </c>
      <c r="AU555">
        <v>2164</v>
      </c>
      <c r="AV555">
        <v>322</v>
      </c>
      <c r="AW555">
        <v>850</v>
      </c>
      <c r="AX555">
        <v>1073</v>
      </c>
      <c r="AY555">
        <v>2304</v>
      </c>
      <c r="AZ555">
        <v>1188</v>
      </c>
      <c r="BA555">
        <v>2162</v>
      </c>
      <c r="BB555">
        <v>94</v>
      </c>
      <c r="BC555">
        <v>341</v>
      </c>
      <c r="BD555">
        <v>614</v>
      </c>
      <c r="BE555">
        <v>1</v>
      </c>
      <c r="BF555" t="s">
        <v>71</v>
      </c>
      <c r="BG555" t="s">
        <v>65</v>
      </c>
      <c r="BH555" t="s">
        <v>260</v>
      </c>
      <c r="BI555" s="4">
        <f xml:space="preserve"> _2025teamgamelogs[[#This Row],[FGA]] + (0.44 * _2025teamgamelogs[[#This Row],[FTA]]) + _2025teamgamelogs[[#This Row],[TOV]] - _2025teamgamelogs[[#This Row],[OREB]]</f>
        <v>102.68</v>
      </c>
      <c r="BJ555" s="3">
        <f>_2025teamgamelogs[[#This Row],[TOV]]/_2025teamgamelogs[[#This Row],[POSSESIONS]]</f>
        <v>0.12660693416439422</v>
      </c>
      <c r="BK555" s="4">
        <f>_2025teamgamelogs[[#This Row],[PTS]]/_2025teamgamelogs[[#This Row],[POSSESIONS]]</f>
        <v>1.2368523568367744</v>
      </c>
      <c r="BL555" s="4">
        <f xml:space="preserve"> 100 * _2025teamgamelogs[[#This Row],[POINTS_PER_POSSESSION]]</f>
        <v>123.68523568367745</v>
      </c>
      <c r="BM555" s="4">
        <f xml:space="preserve"> _2025teamgamelogs[[#This Row],[POSSESIONS]] / (_2025teamgamelogs[[#This Row],[MIN]]/48)</f>
        <v>102.68</v>
      </c>
      <c r="BN555" s="3">
        <f>_2025teamgamelogs[[#This Row],[PTS]] / (2 * (_2025teamgamelogs[[#This Row],[FGA]] + 0.44 * _2025teamgamelogs[[#This Row],[FTA]]))</f>
        <v>0.65680595779892426</v>
      </c>
      <c r="BO555" s="4">
        <f>VLOOKUP(_2025teamgamelogs[[#This Row],[MONTH]], LEAGUE_AVERAGES!$A$2:$B$8, 2, FALSE)</f>
        <v>110.69176807777912</v>
      </c>
      <c r="BP555" s="5">
        <f>VLOOKUP(_2025teamgamelogs[[#This Row],[TEAM_NAME]], LEAGUE_AVERAGES!$A$14:$C$43, 2, FALSE)</f>
        <v>0.337609756097561</v>
      </c>
      <c r="BQ555" s="5">
        <f>VLOOKUP(_2025teamgamelogs[[#This Row],[TEAM_NAME]], LEAGUE_AVERAGES!$A$14:$C$43, 3, FALSE)</f>
        <v>0.34709756097560968</v>
      </c>
      <c r="BR555" s="5">
        <f>VLOOKUP(_2025teamgamelogs[[#This Row],[TEAM_NAME]], LEAGUE_AVERAGES!$F$14:$H$43, 2, FALSE)</f>
        <v>0.43748780487804872</v>
      </c>
      <c r="BS555" s="5">
        <f>VLOOKUP(_2025teamgamelogs[[#This Row],[TEAM_NAME]], LEAGUE_AVERAGES!$F$14:$H$43, 3, FALSE)</f>
        <v>0.43895121951219529</v>
      </c>
      <c r="BT555" s="5">
        <f>VLOOKUP(_2025teamgamelogs[[#This Row],[TEAM_NAME]], LEAGUE_AVERAGES!$K$14:$M$43, 2, FALSE)</f>
        <v>0.54767404365624284</v>
      </c>
      <c r="BU555" s="5">
        <f>VLOOKUP(_2025teamgamelogs[[#This Row],[TEAM_NAME]], LEAGUE_AVERAGES!$K$14:$M$43, 3, FALSE)</f>
        <v>0.5592142433904097</v>
      </c>
    </row>
    <row r="556" spans="1:73" x14ac:dyDescent="0.2">
      <c r="A556" t="s">
        <v>59</v>
      </c>
      <c r="B556">
        <v>1610612762</v>
      </c>
      <c r="C556" t="s">
        <v>125</v>
      </c>
      <c r="D556" t="s">
        <v>126</v>
      </c>
      <c r="E556">
        <v>22400298</v>
      </c>
      <c r="F556" s="1">
        <v>45623</v>
      </c>
      <c r="G556" t="s">
        <v>630</v>
      </c>
      <c r="H556" t="s">
        <v>70</v>
      </c>
      <c r="I556">
        <v>48</v>
      </c>
      <c r="J556">
        <v>38</v>
      </c>
      <c r="K556">
        <v>90</v>
      </c>
      <c r="L556">
        <v>0.42199999999999999</v>
      </c>
      <c r="M556">
        <v>16</v>
      </c>
      <c r="N556">
        <v>43</v>
      </c>
      <c r="O556">
        <v>0.372</v>
      </c>
      <c r="P556">
        <v>11</v>
      </c>
      <c r="Q556">
        <v>18</v>
      </c>
      <c r="R556">
        <v>0.61099999999999999</v>
      </c>
      <c r="S556">
        <v>21</v>
      </c>
      <c r="T556">
        <v>26</v>
      </c>
      <c r="U556">
        <v>47</v>
      </c>
      <c r="V556">
        <v>25</v>
      </c>
      <c r="W556">
        <v>19</v>
      </c>
      <c r="X556">
        <v>7</v>
      </c>
      <c r="Y556">
        <v>5</v>
      </c>
      <c r="Z556">
        <v>8</v>
      </c>
      <c r="AA556">
        <v>17</v>
      </c>
      <c r="AB556">
        <v>14</v>
      </c>
      <c r="AC556">
        <v>103</v>
      </c>
      <c r="AD556">
        <v>-19</v>
      </c>
      <c r="AE556">
        <v>1</v>
      </c>
      <c r="AF556">
        <v>1231</v>
      </c>
      <c r="AG556">
        <v>1231</v>
      </c>
      <c r="AH556">
        <v>1231</v>
      </c>
      <c r="AI556">
        <v>121</v>
      </c>
      <c r="AJ556">
        <v>1796</v>
      </c>
      <c r="AK556">
        <v>1029</v>
      </c>
      <c r="AL556">
        <v>1943</v>
      </c>
      <c r="AM556">
        <v>567</v>
      </c>
      <c r="AN556">
        <v>471</v>
      </c>
      <c r="AO556">
        <v>1067</v>
      </c>
      <c r="AP556">
        <v>2028</v>
      </c>
      <c r="AQ556">
        <v>1617</v>
      </c>
      <c r="AR556">
        <v>2326</v>
      </c>
      <c r="AS556">
        <v>27</v>
      </c>
      <c r="AT556">
        <v>2171</v>
      </c>
      <c r="AU556">
        <v>705</v>
      </c>
      <c r="AV556">
        <v>1358</v>
      </c>
      <c r="AW556">
        <v>2098</v>
      </c>
      <c r="AX556">
        <v>1360</v>
      </c>
      <c r="AY556">
        <v>889</v>
      </c>
      <c r="AZ556">
        <v>2116</v>
      </c>
      <c r="BA556">
        <v>792</v>
      </c>
      <c r="BB556">
        <v>2064</v>
      </c>
      <c r="BC556">
        <v>1945</v>
      </c>
      <c r="BD556">
        <v>2175</v>
      </c>
      <c r="BE556">
        <v>1</v>
      </c>
      <c r="BF556" t="s">
        <v>64</v>
      </c>
      <c r="BG556" t="s">
        <v>65</v>
      </c>
      <c r="BH556" t="s">
        <v>260</v>
      </c>
      <c r="BI556" s="4">
        <f xml:space="preserve"> _2025teamgamelogs[[#This Row],[FGA]] + (0.44 * _2025teamgamelogs[[#This Row],[FTA]]) + _2025teamgamelogs[[#This Row],[TOV]] - _2025teamgamelogs[[#This Row],[OREB]]</f>
        <v>95.92</v>
      </c>
      <c r="BJ556" s="3">
        <f>_2025teamgamelogs[[#This Row],[TOV]]/_2025teamgamelogs[[#This Row],[POSSESIONS]]</f>
        <v>0.19808173477898247</v>
      </c>
      <c r="BK556" s="4">
        <f>_2025teamgamelogs[[#This Row],[PTS]]/_2025teamgamelogs[[#This Row],[POSSESIONS]]</f>
        <v>1.0738115095913261</v>
      </c>
      <c r="BL556" s="4">
        <f xml:space="preserve"> 100 * _2025teamgamelogs[[#This Row],[POINTS_PER_POSSESSION]]</f>
        <v>107.38115095913261</v>
      </c>
      <c r="BM556" s="4">
        <f xml:space="preserve"> _2025teamgamelogs[[#This Row],[POSSESIONS]] / (_2025teamgamelogs[[#This Row],[MIN]]/48)</f>
        <v>95.92</v>
      </c>
      <c r="BN556" s="3">
        <f>_2025teamgamelogs[[#This Row],[PTS]] / (2 * (_2025teamgamelogs[[#This Row],[FGA]] + 0.44 * _2025teamgamelogs[[#This Row],[FTA]]))</f>
        <v>0.52593954248366015</v>
      </c>
      <c r="BO556" s="4">
        <f>VLOOKUP(_2025teamgamelogs[[#This Row],[MONTH]], LEAGUE_AVERAGES!$A$2:$B$8, 2, FALSE)</f>
        <v>110.69176807777912</v>
      </c>
      <c r="BP556" s="5">
        <f>VLOOKUP(_2025teamgamelogs[[#This Row],[TEAM_NAME]], LEAGUE_AVERAGES!$A$14:$C$43, 2, FALSE)</f>
        <v>0.36446341463414633</v>
      </c>
      <c r="BQ556" s="5">
        <f>VLOOKUP(_2025teamgamelogs[[#This Row],[TEAM_NAME]], LEAGUE_AVERAGES!$A$14:$C$43, 3, FALSE)</f>
        <v>0.3413170731707319</v>
      </c>
      <c r="BR556" s="5">
        <f>VLOOKUP(_2025teamgamelogs[[#This Row],[TEAM_NAME]], LEAGUE_AVERAGES!$F$14:$H$43, 2, FALSE)</f>
        <v>0.4583902439024391</v>
      </c>
      <c r="BS556" s="5">
        <f>VLOOKUP(_2025teamgamelogs[[#This Row],[TEAM_NAME]], LEAGUE_AVERAGES!$F$14:$H$43, 3, FALSE)</f>
        <v>0.45390243902439031</v>
      </c>
      <c r="BT556" s="5">
        <f>VLOOKUP(_2025teamgamelogs[[#This Row],[TEAM_NAME]], LEAGUE_AVERAGES!$K$14:$M$43, 2, FALSE)</f>
        <v>0.57104853563970659</v>
      </c>
      <c r="BU556" s="5">
        <f>VLOOKUP(_2025teamgamelogs[[#This Row],[TEAM_NAME]], LEAGUE_AVERAGES!$K$14:$M$43, 3, FALSE)</f>
        <v>0.56826296147062372</v>
      </c>
    </row>
    <row r="557" spans="1:73" x14ac:dyDescent="0.2">
      <c r="A557" t="s">
        <v>59</v>
      </c>
      <c r="B557">
        <v>1610612740</v>
      </c>
      <c r="C557" t="s">
        <v>77</v>
      </c>
      <c r="D557" t="s">
        <v>78</v>
      </c>
      <c r="E557">
        <v>22400295</v>
      </c>
      <c r="F557" s="1">
        <v>45623</v>
      </c>
      <c r="G557" t="s">
        <v>631</v>
      </c>
      <c r="H557" t="s">
        <v>70</v>
      </c>
      <c r="I557">
        <v>48</v>
      </c>
      <c r="J557">
        <v>36</v>
      </c>
      <c r="K557">
        <v>93</v>
      </c>
      <c r="L557">
        <v>0.38700000000000001</v>
      </c>
      <c r="M557">
        <v>11</v>
      </c>
      <c r="N557">
        <v>35</v>
      </c>
      <c r="O557">
        <v>0.314</v>
      </c>
      <c r="P557">
        <v>10</v>
      </c>
      <c r="Q557">
        <v>16</v>
      </c>
      <c r="R557">
        <v>0.625</v>
      </c>
      <c r="S557">
        <v>10</v>
      </c>
      <c r="T557">
        <v>37</v>
      </c>
      <c r="U557">
        <v>47</v>
      </c>
      <c r="V557">
        <v>24</v>
      </c>
      <c r="W557">
        <v>17</v>
      </c>
      <c r="X557">
        <v>12</v>
      </c>
      <c r="Y557">
        <v>4</v>
      </c>
      <c r="Z557">
        <v>4</v>
      </c>
      <c r="AA557">
        <v>16</v>
      </c>
      <c r="AB557">
        <v>16</v>
      </c>
      <c r="AC557">
        <v>93</v>
      </c>
      <c r="AD557">
        <v>-26</v>
      </c>
      <c r="AE557">
        <v>1</v>
      </c>
      <c r="AF557">
        <v>1231</v>
      </c>
      <c r="AG557">
        <v>1231</v>
      </c>
      <c r="AH557">
        <v>1231</v>
      </c>
      <c r="AI557">
        <v>121</v>
      </c>
      <c r="AJ557">
        <v>2070</v>
      </c>
      <c r="AK557">
        <v>664</v>
      </c>
      <c r="AL557">
        <v>2307</v>
      </c>
      <c r="AM557">
        <v>1661</v>
      </c>
      <c r="AN557">
        <v>1495</v>
      </c>
      <c r="AO557">
        <v>1754</v>
      </c>
      <c r="AP557">
        <v>2148</v>
      </c>
      <c r="AQ557">
        <v>1907</v>
      </c>
      <c r="AR557">
        <v>2287</v>
      </c>
      <c r="AS557">
        <v>1308</v>
      </c>
      <c r="AT557">
        <v>489</v>
      </c>
      <c r="AU557">
        <v>705</v>
      </c>
      <c r="AV557">
        <v>1570</v>
      </c>
      <c r="AW557">
        <v>1759</v>
      </c>
      <c r="AX557">
        <v>217</v>
      </c>
      <c r="AY557">
        <v>1274</v>
      </c>
      <c r="AZ557">
        <v>750</v>
      </c>
      <c r="BA557">
        <v>570</v>
      </c>
      <c r="BB557">
        <v>1670</v>
      </c>
      <c r="BC557">
        <v>2330</v>
      </c>
      <c r="BD557">
        <v>2327</v>
      </c>
      <c r="BE557">
        <v>1</v>
      </c>
      <c r="BF557" t="s">
        <v>64</v>
      </c>
      <c r="BG557" t="s">
        <v>65</v>
      </c>
      <c r="BH557" t="s">
        <v>260</v>
      </c>
      <c r="BI557" s="4">
        <f xml:space="preserve"> _2025teamgamelogs[[#This Row],[FGA]] + (0.44 * _2025teamgamelogs[[#This Row],[FTA]]) + _2025teamgamelogs[[#This Row],[TOV]] - _2025teamgamelogs[[#This Row],[OREB]]</f>
        <v>107.04</v>
      </c>
      <c r="BJ557" s="3">
        <f>_2025teamgamelogs[[#This Row],[TOV]]/_2025teamgamelogs[[#This Row],[POSSESIONS]]</f>
        <v>0.15881913303437967</v>
      </c>
      <c r="BK557" s="4">
        <f>_2025teamgamelogs[[#This Row],[PTS]]/_2025teamgamelogs[[#This Row],[POSSESIONS]]</f>
        <v>0.86883408071748869</v>
      </c>
      <c r="BL557" s="4">
        <f xml:space="preserve"> 100 * _2025teamgamelogs[[#This Row],[POINTS_PER_POSSESSION]]</f>
        <v>86.883408071748875</v>
      </c>
      <c r="BM557" s="4">
        <f xml:space="preserve"> _2025teamgamelogs[[#This Row],[POSSESIONS]] / (_2025teamgamelogs[[#This Row],[MIN]]/48)</f>
        <v>107.04</v>
      </c>
      <c r="BN557" s="3">
        <f>_2025teamgamelogs[[#This Row],[PTS]] / (2 * (_2025teamgamelogs[[#This Row],[FGA]] + 0.44 * _2025teamgamelogs[[#This Row],[FTA]]))</f>
        <v>0.46481407437025185</v>
      </c>
      <c r="BO557" s="4">
        <f>VLOOKUP(_2025teamgamelogs[[#This Row],[MONTH]], LEAGUE_AVERAGES!$A$2:$B$8, 2, FALSE)</f>
        <v>110.69176807777912</v>
      </c>
      <c r="BP557" s="5">
        <f>VLOOKUP(_2025teamgamelogs[[#This Row],[TEAM_NAME]], LEAGUE_AVERAGES!$A$14:$C$43, 2, FALSE)</f>
        <v>0.35068292682926827</v>
      </c>
      <c r="BQ557" s="5">
        <f>VLOOKUP(_2025teamgamelogs[[#This Row],[TEAM_NAME]], LEAGUE_AVERAGES!$A$14:$C$43, 3, FALSE)</f>
        <v>0.33902439024390252</v>
      </c>
      <c r="BR557" s="5">
        <f>VLOOKUP(_2025teamgamelogs[[#This Row],[TEAM_NAME]], LEAGUE_AVERAGES!$F$14:$H$43, 2, FALSE)</f>
        <v>0.44770731707317085</v>
      </c>
      <c r="BS557" s="5">
        <f>VLOOKUP(_2025teamgamelogs[[#This Row],[TEAM_NAME]], LEAGUE_AVERAGES!$F$14:$H$43, 3, FALSE)</f>
        <v>0.45721951219512191</v>
      </c>
      <c r="BT557" s="5">
        <f>VLOOKUP(_2025teamgamelogs[[#This Row],[TEAM_NAME]], LEAGUE_AVERAGES!$K$14:$M$43, 2, FALSE)</f>
        <v>0.55230036801172144</v>
      </c>
      <c r="BU557" s="5">
        <f>VLOOKUP(_2025teamgamelogs[[#This Row],[TEAM_NAME]], LEAGUE_AVERAGES!$K$14:$M$43, 3, FALSE)</f>
        <v>0.55239725408654039</v>
      </c>
    </row>
    <row r="558" spans="1:73" x14ac:dyDescent="0.2">
      <c r="A558" t="s">
        <v>59</v>
      </c>
      <c r="B558">
        <v>1610612737</v>
      </c>
      <c r="C558" t="s">
        <v>92</v>
      </c>
      <c r="D558" t="s">
        <v>93</v>
      </c>
      <c r="E558">
        <v>22400041</v>
      </c>
      <c r="F558" s="1">
        <v>45625</v>
      </c>
      <c r="G558" t="s">
        <v>632</v>
      </c>
      <c r="H558" t="s">
        <v>63</v>
      </c>
      <c r="I558">
        <v>48</v>
      </c>
      <c r="J558">
        <v>44</v>
      </c>
      <c r="K558">
        <v>85</v>
      </c>
      <c r="L558">
        <v>0.51800000000000002</v>
      </c>
      <c r="M558">
        <v>14</v>
      </c>
      <c r="N558">
        <v>34</v>
      </c>
      <c r="O558">
        <v>0.41199999999999998</v>
      </c>
      <c r="P558">
        <v>15</v>
      </c>
      <c r="Q558">
        <v>18</v>
      </c>
      <c r="R558">
        <v>0.83299999999999996</v>
      </c>
      <c r="S558">
        <v>10</v>
      </c>
      <c r="T558">
        <v>43</v>
      </c>
      <c r="U558">
        <v>53</v>
      </c>
      <c r="V558">
        <v>33</v>
      </c>
      <c r="W558">
        <v>21</v>
      </c>
      <c r="X558">
        <v>9</v>
      </c>
      <c r="Y558">
        <v>5</v>
      </c>
      <c r="Z558">
        <v>0</v>
      </c>
      <c r="AA558">
        <v>20</v>
      </c>
      <c r="AB558">
        <v>22</v>
      </c>
      <c r="AC558">
        <v>117</v>
      </c>
      <c r="AD558">
        <v>16</v>
      </c>
      <c r="AE558">
        <v>1</v>
      </c>
      <c r="AF558">
        <v>1</v>
      </c>
      <c r="AG558">
        <v>1</v>
      </c>
      <c r="AH558">
        <v>1</v>
      </c>
      <c r="AI558">
        <v>121</v>
      </c>
      <c r="AJ558">
        <v>703</v>
      </c>
      <c r="AK558">
        <v>1709</v>
      </c>
      <c r="AL558">
        <v>433</v>
      </c>
      <c r="AM558">
        <v>934</v>
      </c>
      <c r="AN558">
        <v>1627</v>
      </c>
      <c r="AO558">
        <v>622</v>
      </c>
      <c r="AP558">
        <v>1416</v>
      </c>
      <c r="AQ558">
        <v>1617</v>
      </c>
      <c r="AR558">
        <v>699</v>
      </c>
      <c r="AS558">
        <v>1308</v>
      </c>
      <c r="AT558">
        <v>78</v>
      </c>
      <c r="AU558">
        <v>209</v>
      </c>
      <c r="AV558">
        <v>240</v>
      </c>
      <c r="AW558">
        <v>2289</v>
      </c>
      <c r="AX558">
        <v>797</v>
      </c>
      <c r="AY558">
        <v>889</v>
      </c>
      <c r="AZ558">
        <v>1</v>
      </c>
      <c r="BA558">
        <v>1491</v>
      </c>
      <c r="BB558">
        <v>416</v>
      </c>
      <c r="BC558">
        <v>960</v>
      </c>
      <c r="BD558">
        <v>338</v>
      </c>
      <c r="BE558">
        <v>1</v>
      </c>
      <c r="BF558" t="s">
        <v>64</v>
      </c>
      <c r="BG558" t="s">
        <v>65</v>
      </c>
      <c r="BH558" t="s">
        <v>260</v>
      </c>
      <c r="BI558" s="4">
        <f xml:space="preserve"> _2025teamgamelogs[[#This Row],[FGA]] + (0.44 * _2025teamgamelogs[[#This Row],[FTA]]) + _2025teamgamelogs[[#This Row],[TOV]] - _2025teamgamelogs[[#This Row],[OREB]]</f>
        <v>103.92</v>
      </c>
      <c r="BJ558" s="3">
        <f>_2025teamgamelogs[[#This Row],[TOV]]/_2025teamgamelogs[[#This Row],[POSSESIONS]]</f>
        <v>0.20207852193995382</v>
      </c>
      <c r="BK558" s="4">
        <f>_2025teamgamelogs[[#This Row],[PTS]]/_2025teamgamelogs[[#This Row],[POSSESIONS]]</f>
        <v>1.125866050808314</v>
      </c>
      <c r="BL558" s="4">
        <f xml:space="preserve"> 100 * _2025teamgamelogs[[#This Row],[POINTS_PER_POSSESSION]]</f>
        <v>112.5866050808314</v>
      </c>
      <c r="BM558" s="4">
        <f xml:space="preserve"> _2025teamgamelogs[[#This Row],[POSSESIONS]] / (_2025teamgamelogs[[#This Row],[MIN]]/48)</f>
        <v>103.92</v>
      </c>
      <c r="BN558" s="3">
        <f>_2025teamgamelogs[[#This Row],[PTS]] / (2 * (_2025teamgamelogs[[#This Row],[FGA]] + 0.44 * _2025teamgamelogs[[#This Row],[FTA]]))</f>
        <v>0.6295738269479122</v>
      </c>
      <c r="BO558" s="4">
        <f>VLOOKUP(_2025teamgamelogs[[#This Row],[MONTH]], LEAGUE_AVERAGES!$A$2:$B$8, 2, FALSE)</f>
        <v>110.69176807777912</v>
      </c>
      <c r="BP558" s="5">
        <f>VLOOKUP(_2025teamgamelogs[[#This Row],[TEAM_NAME]], LEAGUE_AVERAGES!$A$14:$C$43, 2, FALSE)</f>
        <v>0.35092500000000004</v>
      </c>
      <c r="BQ558" s="5">
        <f>VLOOKUP(_2025teamgamelogs[[#This Row],[TEAM_NAME]], LEAGUE_AVERAGES!$A$14:$C$43, 3, FALSE)</f>
        <v>0.36290476190476195</v>
      </c>
      <c r="BR558" s="5">
        <f>VLOOKUP(_2025teamgamelogs[[#This Row],[TEAM_NAME]], LEAGUE_AVERAGES!$F$14:$H$43, 2, FALSE)</f>
        <v>0.47670000000000012</v>
      </c>
      <c r="BS558" s="5">
        <f>VLOOKUP(_2025teamgamelogs[[#This Row],[TEAM_NAME]], LEAGUE_AVERAGES!$F$14:$H$43, 3, FALSE)</f>
        <v>0.47069047619047621</v>
      </c>
      <c r="BT558" s="5">
        <f>VLOOKUP(_2025teamgamelogs[[#This Row],[TEAM_NAME]], LEAGUE_AVERAGES!$K$14:$M$43, 2, FALSE)</f>
        <v>0.58493933923263275</v>
      </c>
      <c r="BU558" s="5">
        <f>VLOOKUP(_2025teamgamelogs[[#This Row],[TEAM_NAME]], LEAGUE_AVERAGES!$K$14:$M$43, 3, FALSE)</f>
        <v>0.57722862424766153</v>
      </c>
    </row>
    <row r="559" spans="1:73" x14ac:dyDescent="0.2">
      <c r="A559" t="s">
        <v>59</v>
      </c>
      <c r="B559">
        <v>1610612765</v>
      </c>
      <c r="C559" t="s">
        <v>107</v>
      </c>
      <c r="D559" t="s">
        <v>108</v>
      </c>
      <c r="E559">
        <v>22400045</v>
      </c>
      <c r="F559" s="1">
        <v>45625</v>
      </c>
      <c r="G559" t="s">
        <v>633</v>
      </c>
      <c r="H559" t="s">
        <v>63</v>
      </c>
      <c r="I559">
        <v>48</v>
      </c>
      <c r="J559">
        <v>48</v>
      </c>
      <c r="K559">
        <v>83</v>
      </c>
      <c r="L559">
        <v>0.57799999999999996</v>
      </c>
      <c r="M559">
        <v>18</v>
      </c>
      <c r="N559">
        <v>38</v>
      </c>
      <c r="O559">
        <v>0.47399999999999998</v>
      </c>
      <c r="P559">
        <v>16</v>
      </c>
      <c r="Q559">
        <v>20</v>
      </c>
      <c r="R559">
        <v>0.8</v>
      </c>
      <c r="S559">
        <v>7</v>
      </c>
      <c r="T559">
        <v>37</v>
      </c>
      <c r="U559">
        <v>44</v>
      </c>
      <c r="V559">
        <v>35</v>
      </c>
      <c r="W559">
        <v>18</v>
      </c>
      <c r="X559">
        <v>9</v>
      </c>
      <c r="Y559">
        <v>5</v>
      </c>
      <c r="Z559">
        <v>4</v>
      </c>
      <c r="AA559">
        <v>16</v>
      </c>
      <c r="AB559">
        <v>18</v>
      </c>
      <c r="AC559">
        <v>130</v>
      </c>
      <c r="AD559">
        <v>24</v>
      </c>
      <c r="AE559">
        <v>1</v>
      </c>
      <c r="AF559">
        <v>1</v>
      </c>
      <c r="AG559">
        <v>1</v>
      </c>
      <c r="AH559">
        <v>1</v>
      </c>
      <c r="AI559">
        <v>121</v>
      </c>
      <c r="AJ559">
        <v>242</v>
      </c>
      <c r="AK559">
        <v>1922</v>
      </c>
      <c r="AL559">
        <v>50</v>
      </c>
      <c r="AM559">
        <v>288</v>
      </c>
      <c r="AN559">
        <v>1078</v>
      </c>
      <c r="AO559">
        <v>195</v>
      </c>
      <c r="AP559">
        <v>1228</v>
      </c>
      <c r="AQ559">
        <v>1301</v>
      </c>
      <c r="AR559">
        <v>1029</v>
      </c>
      <c r="AS559">
        <v>2024</v>
      </c>
      <c r="AT559">
        <v>489</v>
      </c>
      <c r="AU559">
        <v>1127</v>
      </c>
      <c r="AV559">
        <v>132</v>
      </c>
      <c r="AW559">
        <v>1953</v>
      </c>
      <c r="AX559">
        <v>797</v>
      </c>
      <c r="AY559">
        <v>889</v>
      </c>
      <c r="AZ559">
        <v>750</v>
      </c>
      <c r="BA559">
        <v>570</v>
      </c>
      <c r="BB559">
        <v>1204</v>
      </c>
      <c r="BC559">
        <v>239</v>
      </c>
      <c r="BD559">
        <v>150</v>
      </c>
      <c r="BE559">
        <v>1</v>
      </c>
      <c r="BF559" t="s">
        <v>71</v>
      </c>
      <c r="BG559" t="s">
        <v>65</v>
      </c>
      <c r="BH559" t="s">
        <v>260</v>
      </c>
      <c r="BI559" s="4">
        <f xml:space="preserve"> _2025teamgamelogs[[#This Row],[FGA]] + (0.44 * _2025teamgamelogs[[#This Row],[FTA]]) + _2025teamgamelogs[[#This Row],[TOV]] - _2025teamgamelogs[[#This Row],[OREB]]</f>
        <v>102.8</v>
      </c>
      <c r="BJ559" s="3">
        <f>_2025teamgamelogs[[#This Row],[TOV]]/_2025teamgamelogs[[#This Row],[POSSESIONS]]</f>
        <v>0.17509727626459146</v>
      </c>
      <c r="BK559" s="4">
        <f>_2025teamgamelogs[[#This Row],[PTS]]/_2025teamgamelogs[[#This Row],[POSSESIONS]]</f>
        <v>1.2645914396887159</v>
      </c>
      <c r="BL559" s="4">
        <f xml:space="preserve"> 100 * _2025teamgamelogs[[#This Row],[POINTS_PER_POSSESSION]]</f>
        <v>126.45914396887159</v>
      </c>
      <c r="BM559" s="4">
        <f xml:space="preserve"> _2025teamgamelogs[[#This Row],[POSSESIONS]] / (_2025teamgamelogs[[#This Row],[MIN]]/48)</f>
        <v>102.8</v>
      </c>
      <c r="BN559" s="3">
        <f>_2025teamgamelogs[[#This Row],[PTS]] / (2 * (_2025teamgamelogs[[#This Row],[FGA]] + 0.44 * _2025teamgamelogs[[#This Row],[FTA]]))</f>
        <v>0.70806100217864931</v>
      </c>
      <c r="BO559" s="4">
        <f>VLOOKUP(_2025teamgamelogs[[#This Row],[MONTH]], LEAGUE_AVERAGES!$A$2:$B$8, 2, FALSE)</f>
        <v>110.69176807777912</v>
      </c>
      <c r="BP559" s="5">
        <f>VLOOKUP(_2025teamgamelogs[[#This Row],[TEAM_NAME]], LEAGUE_AVERAGES!$A$14:$C$43, 2, FALSE)</f>
        <v>0.3560731707317073</v>
      </c>
      <c r="BQ559" s="5">
        <f>VLOOKUP(_2025teamgamelogs[[#This Row],[TEAM_NAME]], LEAGUE_AVERAGES!$A$14:$C$43, 3, FALSE)</f>
        <v>0.3687804878048781</v>
      </c>
      <c r="BR559" s="5">
        <f>VLOOKUP(_2025teamgamelogs[[#This Row],[TEAM_NAME]], LEAGUE_AVERAGES!$F$14:$H$43, 2, FALSE)</f>
        <v>0.47321951219512204</v>
      </c>
      <c r="BS559" s="5">
        <f>VLOOKUP(_2025teamgamelogs[[#This Row],[TEAM_NAME]], LEAGUE_AVERAGES!$F$14:$H$43, 3, FALSE)</f>
        <v>0.48104878048780486</v>
      </c>
      <c r="BT559" s="5">
        <f>VLOOKUP(_2025teamgamelogs[[#This Row],[TEAM_NAME]], LEAGUE_AVERAGES!$K$14:$M$43, 2, FALSE)</f>
        <v>0.57634444021190001</v>
      </c>
      <c r="BU559" s="5">
        <f>VLOOKUP(_2025teamgamelogs[[#This Row],[TEAM_NAME]], LEAGUE_AVERAGES!$K$14:$M$43, 3, FALSE)</f>
        <v>0.58621097107374254</v>
      </c>
    </row>
    <row r="560" spans="1:73" x14ac:dyDescent="0.2">
      <c r="A560" t="s">
        <v>59</v>
      </c>
      <c r="B560">
        <v>1610612753</v>
      </c>
      <c r="C560" t="s">
        <v>83</v>
      </c>
      <c r="D560" t="s">
        <v>84</v>
      </c>
      <c r="E560">
        <v>22400043</v>
      </c>
      <c r="F560" s="1">
        <v>45625</v>
      </c>
      <c r="G560" t="s">
        <v>634</v>
      </c>
      <c r="H560" t="s">
        <v>63</v>
      </c>
      <c r="I560">
        <v>48</v>
      </c>
      <c r="J560">
        <v>44</v>
      </c>
      <c r="K560">
        <v>83</v>
      </c>
      <c r="L560">
        <v>0.53</v>
      </c>
      <c r="M560">
        <v>18</v>
      </c>
      <c r="N560">
        <v>35</v>
      </c>
      <c r="O560">
        <v>0.51400000000000001</v>
      </c>
      <c r="P560">
        <v>17</v>
      </c>
      <c r="Q560">
        <v>22</v>
      </c>
      <c r="R560">
        <v>0.77300000000000002</v>
      </c>
      <c r="S560">
        <v>11</v>
      </c>
      <c r="T560">
        <v>29</v>
      </c>
      <c r="U560">
        <v>40</v>
      </c>
      <c r="V560">
        <v>29</v>
      </c>
      <c r="W560">
        <v>17</v>
      </c>
      <c r="X560">
        <v>13</v>
      </c>
      <c r="Y560">
        <v>13</v>
      </c>
      <c r="Z560">
        <v>5</v>
      </c>
      <c r="AA560">
        <v>21</v>
      </c>
      <c r="AB560">
        <v>21</v>
      </c>
      <c r="AC560">
        <v>123</v>
      </c>
      <c r="AD560">
        <v>23</v>
      </c>
      <c r="AE560">
        <v>1</v>
      </c>
      <c r="AF560">
        <v>1</v>
      </c>
      <c r="AG560">
        <v>1</v>
      </c>
      <c r="AH560">
        <v>1</v>
      </c>
      <c r="AI560">
        <v>121</v>
      </c>
      <c r="AJ560">
        <v>703</v>
      </c>
      <c r="AK560">
        <v>1922</v>
      </c>
      <c r="AL560">
        <v>311</v>
      </c>
      <c r="AM560">
        <v>288</v>
      </c>
      <c r="AN560">
        <v>1495</v>
      </c>
      <c r="AO560">
        <v>75</v>
      </c>
      <c r="AP560">
        <v>1052</v>
      </c>
      <c r="AQ560">
        <v>1008</v>
      </c>
      <c r="AR560">
        <v>1363</v>
      </c>
      <c r="AS560">
        <v>1051</v>
      </c>
      <c r="AT560">
        <v>1807</v>
      </c>
      <c r="AU560">
        <v>1715</v>
      </c>
      <c r="AV560">
        <v>687</v>
      </c>
      <c r="AW560">
        <v>1759</v>
      </c>
      <c r="AX560">
        <v>137</v>
      </c>
      <c r="AY560">
        <v>7</v>
      </c>
      <c r="AZ560">
        <v>1188</v>
      </c>
      <c r="BA560">
        <v>1694</v>
      </c>
      <c r="BB560">
        <v>575</v>
      </c>
      <c r="BC560">
        <v>549</v>
      </c>
      <c r="BD560">
        <v>168</v>
      </c>
      <c r="BE560">
        <v>1</v>
      </c>
      <c r="BF560" t="s">
        <v>71</v>
      </c>
      <c r="BG560" t="s">
        <v>65</v>
      </c>
      <c r="BH560" t="s">
        <v>260</v>
      </c>
      <c r="BI560" s="4">
        <f xml:space="preserve"> _2025teamgamelogs[[#This Row],[FGA]] + (0.44 * _2025teamgamelogs[[#This Row],[FTA]]) + _2025teamgamelogs[[#This Row],[TOV]] - _2025teamgamelogs[[#This Row],[OREB]]</f>
        <v>98.68</v>
      </c>
      <c r="BJ560" s="3">
        <f>_2025teamgamelogs[[#This Row],[TOV]]/_2025teamgamelogs[[#This Row],[POSSESIONS]]</f>
        <v>0.17227401702472639</v>
      </c>
      <c r="BK560" s="4">
        <f>_2025teamgamelogs[[#This Row],[PTS]]/_2025teamgamelogs[[#This Row],[POSSESIONS]]</f>
        <v>1.246453182002432</v>
      </c>
      <c r="BL560" s="4">
        <f xml:space="preserve"> 100 * _2025teamgamelogs[[#This Row],[POINTS_PER_POSSESSION]]</f>
        <v>124.64531820024321</v>
      </c>
      <c r="BM560" s="4">
        <f xml:space="preserve"> _2025teamgamelogs[[#This Row],[POSSESIONS]] / (_2025teamgamelogs[[#This Row],[MIN]]/48)</f>
        <v>98.68</v>
      </c>
      <c r="BN560" s="3">
        <f>_2025teamgamelogs[[#This Row],[PTS]] / (2 * (_2025teamgamelogs[[#This Row],[FGA]] + 0.44 * _2025teamgamelogs[[#This Row],[FTA]]))</f>
        <v>0.66357358653431153</v>
      </c>
      <c r="BO560" s="4">
        <f>VLOOKUP(_2025teamgamelogs[[#This Row],[MONTH]], LEAGUE_AVERAGES!$A$2:$B$8, 2, FALSE)</f>
        <v>110.69176807777912</v>
      </c>
      <c r="BP560" s="5">
        <f>VLOOKUP(_2025teamgamelogs[[#This Row],[TEAM_NAME]], LEAGUE_AVERAGES!$A$14:$C$43, 2, FALSE)</f>
        <v>0.32192682926829269</v>
      </c>
      <c r="BQ560" s="5">
        <f>VLOOKUP(_2025teamgamelogs[[#This Row],[TEAM_NAME]], LEAGUE_AVERAGES!$A$14:$C$43, 3, FALSE)</f>
        <v>0.31129268292682932</v>
      </c>
      <c r="BR560" s="5">
        <f>VLOOKUP(_2025teamgamelogs[[#This Row],[TEAM_NAME]], LEAGUE_AVERAGES!$F$14:$H$43, 2, FALSE)</f>
        <v>0.44641463414634147</v>
      </c>
      <c r="BS560" s="5">
        <f>VLOOKUP(_2025teamgamelogs[[#This Row],[TEAM_NAME]], LEAGUE_AVERAGES!$F$14:$H$43, 3, FALSE)</f>
        <v>0.44524390243902434</v>
      </c>
      <c r="BT560" s="5">
        <f>VLOOKUP(_2025teamgamelogs[[#This Row],[TEAM_NAME]], LEAGUE_AVERAGES!$K$14:$M$43, 2, FALSE)</f>
        <v>0.55194019912665027</v>
      </c>
      <c r="BU560" s="5">
        <f>VLOOKUP(_2025teamgamelogs[[#This Row],[TEAM_NAME]], LEAGUE_AVERAGES!$K$14:$M$43, 3, FALSE)</f>
        <v>0.54874950227645525</v>
      </c>
    </row>
    <row r="561" spans="1:73" x14ac:dyDescent="0.2">
      <c r="A561" t="s">
        <v>59</v>
      </c>
      <c r="B561">
        <v>1610612754</v>
      </c>
      <c r="C561" t="s">
        <v>110</v>
      </c>
      <c r="D561" t="s">
        <v>111</v>
      </c>
      <c r="E561">
        <v>22400045</v>
      </c>
      <c r="F561" s="1">
        <v>45625</v>
      </c>
      <c r="G561" t="s">
        <v>635</v>
      </c>
      <c r="H561" t="s">
        <v>70</v>
      </c>
      <c r="I561">
        <v>48</v>
      </c>
      <c r="J561">
        <v>41</v>
      </c>
      <c r="K561">
        <v>85</v>
      </c>
      <c r="L561">
        <v>0.48199999999999998</v>
      </c>
      <c r="M561">
        <v>12</v>
      </c>
      <c r="N561">
        <v>33</v>
      </c>
      <c r="O561">
        <v>0.36399999999999999</v>
      </c>
      <c r="P561">
        <v>12</v>
      </c>
      <c r="Q561">
        <v>13</v>
      </c>
      <c r="R561">
        <v>0.92300000000000004</v>
      </c>
      <c r="S561">
        <v>7</v>
      </c>
      <c r="T561">
        <v>25</v>
      </c>
      <c r="U561">
        <v>32</v>
      </c>
      <c r="V561">
        <v>23</v>
      </c>
      <c r="W561">
        <v>16</v>
      </c>
      <c r="X561">
        <v>9</v>
      </c>
      <c r="Y561">
        <v>4</v>
      </c>
      <c r="Z561">
        <v>5</v>
      </c>
      <c r="AA561">
        <v>18</v>
      </c>
      <c r="AB561">
        <v>16</v>
      </c>
      <c r="AC561">
        <v>106</v>
      </c>
      <c r="AD561">
        <v>-24</v>
      </c>
      <c r="AE561">
        <v>1</v>
      </c>
      <c r="AF561">
        <v>1231</v>
      </c>
      <c r="AG561">
        <v>1231</v>
      </c>
      <c r="AH561">
        <v>1231</v>
      </c>
      <c r="AI561">
        <v>121</v>
      </c>
      <c r="AJ561">
        <v>1234</v>
      </c>
      <c r="AK561">
        <v>1709</v>
      </c>
      <c r="AL561">
        <v>977</v>
      </c>
      <c r="AM561">
        <v>1413</v>
      </c>
      <c r="AN561">
        <v>1749</v>
      </c>
      <c r="AO561">
        <v>1156</v>
      </c>
      <c r="AP561">
        <v>1889</v>
      </c>
      <c r="AQ561">
        <v>2188</v>
      </c>
      <c r="AR561">
        <v>155</v>
      </c>
      <c r="AS561">
        <v>2024</v>
      </c>
      <c r="AT561">
        <v>2271</v>
      </c>
      <c r="AU561">
        <v>2378</v>
      </c>
      <c r="AV561">
        <v>1759</v>
      </c>
      <c r="AW561">
        <v>1583</v>
      </c>
      <c r="AX561">
        <v>797</v>
      </c>
      <c r="AY561">
        <v>1274</v>
      </c>
      <c r="AZ561">
        <v>1188</v>
      </c>
      <c r="BA561">
        <v>1018</v>
      </c>
      <c r="BB561">
        <v>1670</v>
      </c>
      <c r="BC561">
        <v>1723</v>
      </c>
      <c r="BD561">
        <v>2294</v>
      </c>
      <c r="BE561">
        <v>1</v>
      </c>
      <c r="BF561" t="s">
        <v>64</v>
      </c>
      <c r="BG561" t="s">
        <v>65</v>
      </c>
      <c r="BH561" t="s">
        <v>260</v>
      </c>
      <c r="BI561" s="4">
        <f xml:space="preserve"> _2025teamgamelogs[[#This Row],[FGA]] + (0.44 * _2025teamgamelogs[[#This Row],[FTA]]) + _2025teamgamelogs[[#This Row],[TOV]] - _2025teamgamelogs[[#This Row],[OREB]]</f>
        <v>99.72</v>
      </c>
      <c r="BJ561" s="3">
        <f>_2025teamgamelogs[[#This Row],[TOV]]/_2025teamgamelogs[[#This Row],[POSSESIONS]]</f>
        <v>0.16044925792218212</v>
      </c>
      <c r="BK561" s="4">
        <f>_2025teamgamelogs[[#This Row],[PTS]]/_2025teamgamelogs[[#This Row],[POSSESIONS]]</f>
        <v>1.0629763337344564</v>
      </c>
      <c r="BL561" s="4">
        <f xml:space="preserve"> 100 * _2025teamgamelogs[[#This Row],[POINTS_PER_POSSESSION]]</f>
        <v>106.29763337344565</v>
      </c>
      <c r="BM561" s="4">
        <f xml:space="preserve"> _2025teamgamelogs[[#This Row],[POSSESIONS]] / (_2025teamgamelogs[[#This Row],[MIN]]/48)</f>
        <v>99.72</v>
      </c>
      <c r="BN561" s="3">
        <f>_2025teamgamelogs[[#This Row],[PTS]] / (2 * (_2025teamgamelogs[[#This Row],[FGA]] + 0.44 * _2025teamgamelogs[[#This Row],[FTA]]))</f>
        <v>0.58421516754850089</v>
      </c>
      <c r="BO561" s="4">
        <f>VLOOKUP(_2025teamgamelogs[[#This Row],[MONTH]], LEAGUE_AVERAGES!$A$2:$B$8, 2, FALSE)</f>
        <v>110.69176807777912</v>
      </c>
      <c r="BP561" s="5">
        <f>VLOOKUP(_2025teamgamelogs[[#This Row],[TEAM_NAME]], LEAGUE_AVERAGES!$A$14:$C$43, 2, FALSE)</f>
        <v>0.37909999999999999</v>
      </c>
      <c r="BQ561" s="5">
        <f>VLOOKUP(_2025teamgamelogs[[#This Row],[TEAM_NAME]], LEAGUE_AVERAGES!$A$14:$C$43, 3, FALSE)</f>
        <v>0.35511904761904761</v>
      </c>
      <c r="BR561" s="5">
        <f>VLOOKUP(_2025teamgamelogs[[#This Row],[TEAM_NAME]], LEAGUE_AVERAGES!$F$14:$H$43, 2, FALSE)</f>
        <v>0.49785000000000013</v>
      </c>
      <c r="BS561" s="5">
        <f>VLOOKUP(_2025teamgamelogs[[#This Row],[TEAM_NAME]], LEAGUE_AVERAGES!$F$14:$H$43, 3, FALSE)</f>
        <v>0.47942857142857148</v>
      </c>
      <c r="BT561" s="5">
        <f>VLOOKUP(_2025teamgamelogs[[#This Row],[TEAM_NAME]], LEAGUE_AVERAGES!$K$14:$M$43, 2, FALSE)</f>
        <v>0.60805571751162091</v>
      </c>
      <c r="BU561" s="5">
        <f>VLOOKUP(_2025teamgamelogs[[#This Row],[TEAM_NAME]], LEAGUE_AVERAGES!$K$14:$M$43, 3, FALSE)</f>
        <v>0.58190704341109034</v>
      </c>
    </row>
    <row r="562" spans="1:73" x14ac:dyDescent="0.2">
      <c r="A562" t="s">
        <v>59</v>
      </c>
      <c r="B562">
        <v>1610612763</v>
      </c>
      <c r="C562" t="s">
        <v>128</v>
      </c>
      <c r="D562" t="s">
        <v>129</v>
      </c>
      <c r="E562">
        <v>22400042</v>
      </c>
      <c r="F562" s="1">
        <v>45625</v>
      </c>
      <c r="G562" t="s">
        <v>636</v>
      </c>
      <c r="H562" t="s">
        <v>63</v>
      </c>
      <c r="I562">
        <v>48</v>
      </c>
      <c r="J562">
        <v>47</v>
      </c>
      <c r="K562">
        <v>96</v>
      </c>
      <c r="L562">
        <v>0.49</v>
      </c>
      <c r="M562">
        <v>12</v>
      </c>
      <c r="N562">
        <v>41</v>
      </c>
      <c r="O562">
        <v>0.29299999999999998</v>
      </c>
      <c r="P562">
        <v>14</v>
      </c>
      <c r="Q562">
        <v>17</v>
      </c>
      <c r="R562">
        <v>0.82399999999999995</v>
      </c>
      <c r="S562">
        <v>14</v>
      </c>
      <c r="T562">
        <v>37</v>
      </c>
      <c r="U562">
        <v>51</v>
      </c>
      <c r="V562">
        <v>36</v>
      </c>
      <c r="W562">
        <v>16</v>
      </c>
      <c r="X562">
        <v>9</v>
      </c>
      <c r="Y562">
        <v>5</v>
      </c>
      <c r="Z562">
        <v>7</v>
      </c>
      <c r="AA562">
        <v>22</v>
      </c>
      <c r="AB562">
        <v>17</v>
      </c>
      <c r="AC562">
        <v>120</v>
      </c>
      <c r="AD562">
        <v>11</v>
      </c>
      <c r="AE562">
        <v>1</v>
      </c>
      <c r="AF562">
        <v>1</v>
      </c>
      <c r="AG562">
        <v>1</v>
      </c>
      <c r="AH562">
        <v>1</v>
      </c>
      <c r="AI562">
        <v>121</v>
      </c>
      <c r="AJ562">
        <v>335</v>
      </c>
      <c r="AK562">
        <v>392</v>
      </c>
      <c r="AL562">
        <v>822</v>
      </c>
      <c r="AM562">
        <v>1413</v>
      </c>
      <c r="AN562">
        <v>681</v>
      </c>
      <c r="AO562">
        <v>1969</v>
      </c>
      <c r="AP562">
        <v>1571</v>
      </c>
      <c r="AQ562">
        <v>1778</v>
      </c>
      <c r="AR562">
        <v>811</v>
      </c>
      <c r="AS562">
        <v>466</v>
      </c>
      <c r="AT562">
        <v>489</v>
      </c>
      <c r="AU562">
        <v>340</v>
      </c>
      <c r="AV562">
        <v>95</v>
      </c>
      <c r="AW562">
        <v>1583</v>
      </c>
      <c r="AX562">
        <v>797</v>
      </c>
      <c r="AY562">
        <v>889</v>
      </c>
      <c r="AZ562">
        <v>1902</v>
      </c>
      <c r="BA562">
        <v>1887</v>
      </c>
      <c r="BB562">
        <v>1444</v>
      </c>
      <c r="BC562">
        <v>735</v>
      </c>
      <c r="BD562">
        <v>563</v>
      </c>
      <c r="BE562">
        <v>1</v>
      </c>
      <c r="BF562" t="s">
        <v>64</v>
      </c>
      <c r="BG562" t="s">
        <v>65</v>
      </c>
      <c r="BH562" t="s">
        <v>260</v>
      </c>
      <c r="BI562" s="4">
        <f xml:space="preserve"> _2025teamgamelogs[[#This Row],[FGA]] + (0.44 * _2025teamgamelogs[[#This Row],[FTA]]) + _2025teamgamelogs[[#This Row],[TOV]] - _2025teamgamelogs[[#This Row],[OREB]]</f>
        <v>105.48</v>
      </c>
      <c r="BJ562" s="3">
        <f>_2025teamgamelogs[[#This Row],[TOV]]/_2025teamgamelogs[[#This Row],[POSSESIONS]]</f>
        <v>0.15168752370117558</v>
      </c>
      <c r="BK562" s="4">
        <f>_2025teamgamelogs[[#This Row],[PTS]]/_2025teamgamelogs[[#This Row],[POSSESIONS]]</f>
        <v>1.1376564277588168</v>
      </c>
      <c r="BL562" s="4">
        <f xml:space="preserve"> 100 * _2025teamgamelogs[[#This Row],[POINTS_PER_POSSESSION]]</f>
        <v>113.76564277588169</v>
      </c>
      <c r="BM562" s="4">
        <f xml:space="preserve"> _2025teamgamelogs[[#This Row],[POSSESIONS]] / (_2025teamgamelogs[[#This Row],[MIN]]/48)</f>
        <v>105.48</v>
      </c>
      <c r="BN562" s="3">
        <f>_2025teamgamelogs[[#This Row],[PTS]] / (2 * (_2025teamgamelogs[[#This Row],[FGA]] + 0.44 * _2025teamgamelogs[[#This Row],[FTA]]))</f>
        <v>0.57982218786238882</v>
      </c>
      <c r="BO562" s="4">
        <f>VLOOKUP(_2025teamgamelogs[[#This Row],[MONTH]], LEAGUE_AVERAGES!$A$2:$B$8, 2, FALSE)</f>
        <v>110.69176807777912</v>
      </c>
      <c r="BP562" s="5">
        <f>VLOOKUP(_2025teamgamelogs[[#This Row],[TEAM_NAME]], LEAGUE_AVERAGES!$A$14:$C$43, 2, FALSE)</f>
        <v>0.36546341463414628</v>
      </c>
      <c r="BQ562" s="5">
        <f>VLOOKUP(_2025teamgamelogs[[#This Row],[TEAM_NAME]], LEAGUE_AVERAGES!$A$14:$C$43, 3, FALSE)</f>
        <v>0.36639024390243902</v>
      </c>
      <c r="BR562" s="5">
        <f>VLOOKUP(_2025teamgamelogs[[#This Row],[TEAM_NAME]], LEAGUE_AVERAGES!$F$14:$H$43, 2, FALSE)</f>
        <v>0.48997560975609772</v>
      </c>
      <c r="BS562" s="5">
        <f>VLOOKUP(_2025teamgamelogs[[#This Row],[TEAM_NAME]], LEAGUE_AVERAGES!$F$14:$H$43, 3, FALSE)</f>
        <v>0.46951219512195119</v>
      </c>
      <c r="BT562" s="5">
        <f>VLOOKUP(_2025teamgamelogs[[#This Row],[TEAM_NAME]], LEAGUE_AVERAGES!$K$14:$M$43, 2, FALSE)</f>
        <v>0.59919613060605748</v>
      </c>
      <c r="BU562" s="5">
        <f>VLOOKUP(_2025teamgamelogs[[#This Row],[TEAM_NAME]], LEAGUE_AVERAGES!$K$14:$M$43, 3, FALSE)</f>
        <v>0.57758119053457602</v>
      </c>
    </row>
    <row r="563" spans="1:73" x14ac:dyDescent="0.2">
      <c r="A563" t="s">
        <v>59</v>
      </c>
      <c r="B563">
        <v>1610612739</v>
      </c>
      <c r="C563" t="s">
        <v>119</v>
      </c>
      <c r="D563" t="s">
        <v>120</v>
      </c>
      <c r="E563">
        <v>22400041</v>
      </c>
      <c r="F563" s="1">
        <v>45625</v>
      </c>
      <c r="G563" t="s">
        <v>637</v>
      </c>
      <c r="H563" t="s">
        <v>70</v>
      </c>
      <c r="I563">
        <v>48</v>
      </c>
      <c r="J563">
        <v>38</v>
      </c>
      <c r="K563">
        <v>93</v>
      </c>
      <c r="L563">
        <v>0.40899999999999997</v>
      </c>
      <c r="M563">
        <v>11</v>
      </c>
      <c r="N563">
        <v>38</v>
      </c>
      <c r="O563">
        <v>0.28899999999999998</v>
      </c>
      <c r="P563">
        <v>14</v>
      </c>
      <c r="Q563">
        <v>17</v>
      </c>
      <c r="R563">
        <v>0.82399999999999995</v>
      </c>
      <c r="S563">
        <v>11</v>
      </c>
      <c r="T563">
        <v>29</v>
      </c>
      <c r="U563">
        <v>40</v>
      </c>
      <c r="V563">
        <v>21</v>
      </c>
      <c r="W563">
        <v>13</v>
      </c>
      <c r="X563">
        <v>9</v>
      </c>
      <c r="Y563">
        <v>0</v>
      </c>
      <c r="Z563">
        <v>5</v>
      </c>
      <c r="AA563">
        <v>22</v>
      </c>
      <c r="AB563">
        <v>20</v>
      </c>
      <c r="AC563">
        <v>101</v>
      </c>
      <c r="AD563">
        <v>-16</v>
      </c>
      <c r="AE563">
        <v>1</v>
      </c>
      <c r="AF563">
        <v>1231</v>
      </c>
      <c r="AG563">
        <v>1231</v>
      </c>
      <c r="AH563">
        <v>1231</v>
      </c>
      <c r="AI563">
        <v>121</v>
      </c>
      <c r="AJ563">
        <v>1796</v>
      </c>
      <c r="AK563">
        <v>664</v>
      </c>
      <c r="AL563">
        <v>2111</v>
      </c>
      <c r="AM563">
        <v>1661</v>
      </c>
      <c r="AN563">
        <v>1078</v>
      </c>
      <c r="AO563">
        <v>2001</v>
      </c>
      <c r="AP563">
        <v>1571</v>
      </c>
      <c r="AQ563">
        <v>1778</v>
      </c>
      <c r="AR563">
        <v>811</v>
      </c>
      <c r="AS563">
        <v>1051</v>
      </c>
      <c r="AT563">
        <v>1807</v>
      </c>
      <c r="AU563">
        <v>1715</v>
      </c>
      <c r="AV563">
        <v>2031</v>
      </c>
      <c r="AW563">
        <v>850</v>
      </c>
      <c r="AX563">
        <v>797</v>
      </c>
      <c r="AY563">
        <v>2427</v>
      </c>
      <c r="AZ563">
        <v>1188</v>
      </c>
      <c r="BA563">
        <v>1887</v>
      </c>
      <c r="BB563">
        <v>767</v>
      </c>
      <c r="BC563">
        <v>2059</v>
      </c>
      <c r="BD563">
        <v>2086</v>
      </c>
      <c r="BE563">
        <v>1</v>
      </c>
      <c r="BF563" t="s">
        <v>71</v>
      </c>
      <c r="BG563" t="s">
        <v>65</v>
      </c>
      <c r="BH563" t="s">
        <v>260</v>
      </c>
      <c r="BI563" s="4">
        <f xml:space="preserve"> _2025teamgamelogs[[#This Row],[FGA]] + (0.44 * _2025teamgamelogs[[#This Row],[FTA]]) + _2025teamgamelogs[[#This Row],[TOV]] - _2025teamgamelogs[[#This Row],[OREB]]</f>
        <v>102.48</v>
      </c>
      <c r="BJ563" s="3">
        <f>_2025teamgamelogs[[#This Row],[TOV]]/_2025teamgamelogs[[#This Row],[POSSESIONS]]</f>
        <v>0.12685402029664325</v>
      </c>
      <c r="BK563" s="4">
        <f>_2025teamgamelogs[[#This Row],[PTS]]/_2025teamgamelogs[[#This Row],[POSSESIONS]]</f>
        <v>0.98555815768930521</v>
      </c>
      <c r="BL563" s="4">
        <f xml:space="preserve"> 100 * _2025teamgamelogs[[#This Row],[POINTS_PER_POSSESSION]]</f>
        <v>98.555815768930515</v>
      </c>
      <c r="BM563" s="4">
        <f xml:space="preserve"> _2025teamgamelogs[[#This Row],[POSSESIONS]] / (_2025teamgamelogs[[#This Row],[MIN]]/48)</f>
        <v>102.48</v>
      </c>
      <c r="BN563" s="3">
        <f>_2025teamgamelogs[[#This Row],[PTS]] / (2 * (_2025teamgamelogs[[#This Row],[FGA]] + 0.44 * _2025teamgamelogs[[#This Row],[FTA]]))</f>
        <v>0.5025875796178344</v>
      </c>
      <c r="BO563" s="4">
        <f>VLOOKUP(_2025teamgamelogs[[#This Row],[MONTH]], LEAGUE_AVERAGES!$A$2:$B$8, 2, FALSE)</f>
        <v>110.69176807777912</v>
      </c>
      <c r="BP563" s="5">
        <f>VLOOKUP(_2025teamgamelogs[[#This Row],[TEAM_NAME]], LEAGUE_AVERAGES!$A$14:$C$43, 2, FALSE)</f>
        <v>0.38409756097560971</v>
      </c>
      <c r="BQ563" s="5">
        <f>VLOOKUP(_2025teamgamelogs[[#This Row],[TEAM_NAME]], LEAGUE_AVERAGES!$A$14:$C$43, 3, FALSE)</f>
        <v>0.38512195121951209</v>
      </c>
      <c r="BR563" s="5">
        <f>VLOOKUP(_2025teamgamelogs[[#This Row],[TEAM_NAME]], LEAGUE_AVERAGES!$F$14:$H$43, 2, FALSE)</f>
        <v>0.49482926829268303</v>
      </c>
      <c r="BS563" s="5">
        <f>VLOOKUP(_2025teamgamelogs[[#This Row],[TEAM_NAME]], LEAGUE_AVERAGES!$F$14:$H$43, 3, FALSE)</f>
        <v>0.4880731707317072</v>
      </c>
      <c r="BT563" s="5">
        <f>VLOOKUP(_2025teamgamelogs[[#This Row],[TEAM_NAME]], LEAGUE_AVERAGES!$K$14:$M$43, 2, FALSE)</f>
        <v>0.61027349880699666</v>
      </c>
      <c r="BU563" s="5">
        <f>VLOOKUP(_2025teamgamelogs[[#This Row],[TEAM_NAME]], LEAGUE_AVERAGES!$K$14:$M$43, 3, FALSE)</f>
        <v>0.60680781397749251</v>
      </c>
    </row>
    <row r="564" spans="1:73" x14ac:dyDescent="0.2">
      <c r="A564" t="s">
        <v>59</v>
      </c>
      <c r="B564">
        <v>1610612751</v>
      </c>
      <c r="C564" t="s">
        <v>89</v>
      </c>
      <c r="D564" t="s">
        <v>90</v>
      </c>
      <c r="E564">
        <v>22400043</v>
      </c>
      <c r="F564" s="1">
        <v>45625</v>
      </c>
      <c r="G564" t="s">
        <v>638</v>
      </c>
      <c r="H564" t="s">
        <v>70</v>
      </c>
      <c r="I564">
        <v>48</v>
      </c>
      <c r="J564">
        <v>38</v>
      </c>
      <c r="K564">
        <v>77</v>
      </c>
      <c r="L564">
        <v>0.49399999999999999</v>
      </c>
      <c r="M564">
        <v>14</v>
      </c>
      <c r="N564">
        <v>29</v>
      </c>
      <c r="O564">
        <v>0.48299999999999998</v>
      </c>
      <c r="P564">
        <v>10</v>
      </c>
      <c r="Q564">
        <v>14</v>
      </c>
      <c r="R564">
        <v>0.71399999999999997</v>
      </c>
      <c r="S564">
        <v>5</v>
      </c>
      <c r="T564">
        <v>30</v>
      </c>
      <c r="U564">
        <v>35</v>
      </c>
      <c r="V564">
        <v>22</v>
      </c>
      <c r="W564">
        <v>20</v>
      </c>
      <c r="X564">
        <v>5</v>
      </c>
      <c r="Y564">
        <v>5</v>
      </c>
      <c r="Z564">
        <v>13</v>
      </c>
      <c r="AA564">
        <v>21</v>
      </c>
      <c r="AB564">
        <v>21</v>
      </c>
      <c r="AC564">
        <v>100</v>
      </c>
      <c r="AD564">
        <v>-23</v>
      </c>
      <c r="AE564">
        <v>1</v>
      </c>
      <c r="AF564">
        <v>1231</v>
      </c>
      <c r="AG564">
        <v>1231</v>
      </c>
      <c r="AH564">
        <v>1231</v>
      </c>
      <c r="AI564">
        <v>121</v>
      </c>
      <c r="AJ564">
        <v>1796</v>
      </c>
      <c r="AK564">
        <v>2335</v>
      </c>
      <c r="AL564">
        <v>807</v>
      </c>
      <c r="AM564">
        <v>934</v>
      </c>
      <c r="AN564">
        <v>2163</v>
      </c>
      <c r="AO564">
        <v>166</v>
      </c>
      <c r="AP564">
        <v>2148</v>
      </c>
      <c r="AQ564">
        <v>2113</v>
      </c>
      <c r="AR564">
        <v>1839</v>
      </c>
      <c r="AS564">
        <v>2299</v>
      </c>
      <c r="AT564">
        <v>1652</v>
      </c>
      <c r="AU564">
        <v>2225</v>
      </c>
      <c r="AV564">
        <v>1909</v>
      </c>
      <c r="AW564">
        <v>2199</v>
      </c>
      <c r="AX564">
        <v>1998</v>
      </c>
      <c r="AY564">
        <v>889</v>
      </c>
      <c r="AZ564">
        <v>2444</v>
      </c>
      <c r="BA564">
        <v>1694</v>
      </c>
      <c r="BB564">
        <v>575</v>
      </c>
      <c r="BC564">
        <v>2099</v>
      </c>
      <c r="BD564">
        <v>2268</v>
      </c>
      <c r="BE564">
        <v>1</v>
      </c>
      <c r="BF564" t="s">
        <v>64</v>
      </c>
      <c r="BG564" t="s">
        <v>65</v>
      </c>
      <c r="BH564" t="s">
        <v>260</v>
      </c>
      <c r="BI564" s="4">
        <f xml:space="preserve"> _2025teamgamelogs[[#This Row],[FGA]] + (0.44 * _2025teamgamelogs[[#This Row],[FTA]]) + _2025teamgamelogs[[#This Row],[TOV]] - _2025teamgamelogs[[#This Row],[OREB]]</f>
        <v>98.16</v>
      </c>
      <c r="BJ564" s="3">
        <f>_2025teamgamelogs[[#This Row],[TOV]]/_2025teamgamelogs[[#This Row],[POSSESIONS]]</f>
        <v>0.20374898125509372</v>
      </c>
      <c r="BK564" s="4">
        <f>_2025teamgamelogs[[#This Row],[PTS]]/_2025teamgamelogs[[#This Row],[POSSESIONS]]</f>
        <v>1.0187449062754688</v>
      </c>
      <c r="BL564" s="4">
        <f xml:space="preserve"> 100 * _2025teamgamelogs[[#This Row],[POINTS_PER_POSSESSION]]</f>
        <v>101.87449062754688</v>
      </c>
      <c r="BM564" s="4">
        <f xml:space="preserve"> _2025teamgamelogs[[#This Row],[POSSESIONS]] / (_2025teamgamelogs[[#This Row],[MIN]]/48)</f>
        <v>98.16</v>
      </c>
      <c r="BN564" s="3">
        <f>_2025teamgamelogs[[#This Row],[PTS]] / (2 * (_2025teamgamelogs[[#This Row],[FGA]] + 0.44 * _2025teamgamelogs[[#This Row],[FTA]]))</f>
        <v>0.60125060125060126</v>
      </c>
      <c r="BO564" s="4">
        <f>VLOOKUP(_2025teamgamelogs[[#This Row],[MONTH]], LEAGUE_AVERAGES!$A$2:$B$8, 2, FALSE)</f>
        <v>110.69176807777912</v>
      </c>
      <c r="BP564" s="5">
        <f>VLOOKUP(_2025teamgamelogs[[#This Row],[TEAM_NAME]], LEAGUE_AVERAGES!$A$14:$C$43, 2, FALSE)</f>
        <v>0.337609756097561</v>
      </c>
      <c r="BQ564" s="5">
        <f>VLOOKUP(_2025teamgamelogs[[#This Row],[TEAM_NAME]], LEAGUE_AVERAGES!$A$14:$C$43, 3, FALSE)</f>
        <v>0.34709756097560968</v>
      </c>
      <c r="BR564" s="5">
        <f>VLOOKUP(_2025teamgamelogs[[#This Row],[TEAM_NAME]], LEAGUE_AVERAGES!$F$14:$H$43, 2, FALSE)</f>
        <v>0.43748780487804872</v>
      </c>
      <c r="BS564" s="5">
        <f>VLOOKUP(_2025teamgamelogs[[#This Row],[TEAM_NAME]], LEAGUE_AVERAGES!$F$14:$H$43, 3, FALSE)</f>
        <v>0.43895121951219529</v>
      </c>
      <c r="BT564" s="5">
        <f>VLOOKUP(_2025teamgamelogs[[#This Row],[TEAM_NAME]], LEAGUE_AVERAGES!$K$14:$M$43, 2, FALSE)</f>
        <v>0.54767404365624284</v>
      </c>
      <c r="BU564" s="5">
        <f>VLOOKUP(_2025teamgamelogs[[#This Row],[TEAM_NAME]], LEAGUE_AVERAGES!$K$14:$M$43, 3, FALSE)</f>
        <v>0.5592142433904097</v>
      </c>
    </row>
    <row r="565" spans="1:73" x14ac:dyDescent="0.2">
      <c r="A565" t="s">
        <v>59</v>
      </c>
      <c r="B565">
        <v>1610612748</v>
      </c>
      <c r="C565" t="s">
        <v>101</v>
      </c>
      <c r="D565" t="s">
        <v>102</v>
      </c>
      <c r="E565">
        <v>22400046</v>
      </c>
      <c r="F565" s="1">
        <v>45625</v>
      </c>
      <c r="G565" t="s">
        <v>639</v>
      </c>
      <c r="H565" t="s">
        <v>63</v>
      </c>
      <c r="I565">
        <v>48</v>
      </c>
      <c r="J565">
        <v>43</v>
      </c>
      <c r="K565">
        <v>94</v>
      </c>
      <c r="L565">
        <v>0.45700000000000002</v>
      </c>
      <c r="M565">
        <v>21</v>
      </c>
      <c r="N565">
        <v>54</v>
      </c>
      <c r="O565">
        <v>0.38900000000000001</v>
      </c>
      <c r="P565">
        <v>14</v>
      </c>
      <c r="Q565">
        <v>17</v>
      </c>
      <c r="R565">
        <v>0.82399999999999995</v>
      </c>
      <c r="S565">
        <v>9</v>
      </c>
      <c r="T565">
        <v>24</v>
      </c>
      <c r="U565">
        <v>33</v>
      </c>
      <c r="V565">
        <v>32</v>
      </c>
      <c r="W565">
        <v>10</v>
      </c>
      <c r="X565">
        <v>10</v>
      </c>
      <c r="Y565">
        <v>0</v>
      </c>
      <c r="Z565">
        <v>3</v>
      </c>
      <c r="AA565">
        <v>19</v>
      </c>
      <c r="AB565">
        <v>17</v>
      </c>
      <c r="AC565">
        <v>121</v>
      </c>
      <c r="AD565">
        <v>10</v>
      </c>
      <c r="AE565">
        <v>1</v>
      </c>
      <c r="AF565">
        <v>1</v>
      </c>
      <c r="AG565">
        <v>1</v>
      </c>
      <c r="AH565">
        <v>1</v>
      </c>
      <c r="AI565">
        <v>121</v>
      </c>
      <c r="AJ565">
        <v>866</v>
      </c>
      <c r="AK565">
        <v>570</v>
      </c>
      <c r="AL565">
        <v>1419</v>
      </c>
      <c r="AM565">
        <v>74</v>
      </c>
      <c r="AN565">
        <v>31</v>
      </c>
      <c r="AO565">
        <v>865</v>
      </c>
      <c r="AP565">
        <v>1571</v>
      </c>
      <c r="AQ565">
        <v>1778</v>
      </c>
      <c r="AR565">
        <v>811</v>
      </c>
      <c r="AS565">
        <v>1566</v>
      </c>
      <c r="AT565">
        <v>2333</v>
      </c>
      <c r="AU565">
        <v>2337</v>
      </c>
      <c r="AV565">
        <v>322</v>
      </c>
      <c r="AW565">
        <v>264</v>
      </c>
      <c r="AX565">
        <v>539</v>
      </c>
      <c r="AY565">
        <v>2427</v>
      </c>
      <c r="AZ565">
        <v>384</v>
      </c>
      <c r="BA565">
        <v>1258</v>
      </c>
      <c r="BB565">
        <v>1444</v>
      </c>
      <c r="BC565">
        <v>672</v>
      </c>
      <c r="BD565">
        <v>614</v>
      </c>
      <c r="BE565">
        <v>1</v>
      </c>
      <c r="BF565" t="s">
        <v>64</v>
      </c>
      <c r="BG565" t="s">
        <v>65</v>
      </c>
      <c r="BH565" t="s">
        <v>260</v>
      </c>
      <c r="BI565" s="4">
        <f xml:space="preserve"> _2025teamgamelogs[[#This Row],[FGA]] + (0.44 * _2025teamgamelogs[[#This Row],[FTA]]) + _2025teamgamelogs[[#This Row],[TOV]] - _2025teamgamelogs[[#This Row],[OREB]]</f>
        <v>102.48</v>
      </c>
      <c r="BJ565" s="3">
        <f>_2025teamgamelogs[[#This Row],[TOV]]/_2025teamgamelogs[[#This Row],[POSSESIONS]]</f>
        <v>9.7580015612802495E-2</v>
      </c>
      <c r="BK565" s="4">
        <f>_2025teamgamelogs[[#This Row],[PTS]]/_2025teamgamelogs[[#This Row],[POSSESIONS]]</f>
        <v>1.1807181889149101</v>
      </c>
      <c r="BL565" s="4">
        <f xml:space="preserve"> 100 * _2025teamgamelogs[[#This Row],[POINTS_PER_POSSESSION]]</f>
        <v>118.07181889149101</v>
      </c>
      <c r="BM565" s="4">
        <f xml:space="preserve"> _2025teamgamelogs[[#This Row],[POSSESIONS]] / (_2025teamgamelogs[[#This Row],[MIN]]/48)</f>
        <v>102.48</v>
      </c>
      <c r="BN565" s="3">
        <f>_2025teamgamelogs[[#This Row],[PTS]] / (2 * (_2025teamgamelogs[[#This Row],[FGA]] + 0.44 * _2025teamgamelogs[[#This Row],[FTA]]))</f>
        <v>0.59617658651951122</v>
      </c>
      <c r="BO565" s="4">
        <f>VLOOKUP(_2025teamgamelogs[[#This Row],[MONTH]], LEAGUE_AVERAGES!$A$2:$B$8, 2, FALSE)</f>
        <v>110.69176807777912</v>
      </c>
      <c r="BP565" s="5">
        <f>VLOOKUP(_2025teamgamelogs[[#This Row],[TEAM_NAME]], LEAGUE_AVERAGES!$A$14:$C$43, 2, FALSE)</f>
        <v>0.38887804878048787</v>
      </c>
      <c r="BQ565" s="5">
        <f>VLOOKUP(_2025teamgamelogs[[#This Row],[TEAM_NAME]], LEAGUE_AVERAGES!$A$14:$C$43, 3, FALSE)</f>
        <v>0.35180487804878063</v>
      </c>
      <c r="BR565" s="5">
        <f>VLOOKUP(_2025teamgamelogs[[#This Row],[TEAM_NAME]], LEAGUE_AVERAGES!$F$14:$H$43, 2, FALSE)</f>
        <v>0.48178048780487814</v>
      </c>
      <c r="BS565" s="5">
        <f>VLOOKUP(_2025teamgamelogs[[#This Row],[TEAM_NAME]], LEAGUE_AVERAGES!$F$14:$H$43, 3, FALSE)</f>
        <v>0.44997560975609752</v>
      </c>
      <c r="BT565" s="5">
        <f>VLOOKUP(_2025teamgamelogs[[#This Row],[TEAM_NAME]], LEAGUE_AVERAGES!$K$14:$M$43, 2, FALSE)</f>
        <v>0.59307433364150897</v>
      </c>
      <c r="BU565" s="5">
        <f>VLOOKUP(_2025teamgamelogs[[#This Row],[TEAM_NAME]], LEAGUE_AVERAGES!$K$14:$M$43, 3, FALSE)</f>
        <v>0.56311679796954139</v>
      </c>
    </row>
    <row r="566" spans="1:73" x14ac:dyDescent="0.2">
      <c r="A566" t="s">
        <v>59</v>
      </c>
      <c r="B566">
        <v>1610612740</v>
      </c>
      <c r="C566" t="s">
        <v>77</v>
      </c>
      <c r="D566" t="s">
        <v>78</v>
      </c>
      <c r="E566">
        <v>22400042</v>
      </c>
      <c r="F566" s="1">
        <v>45625</v>
      </c>
      <c r="G566" t="s">
        <v>640</v>
      </c>
      <c r="H566" t="s">
        <v>70</v>
      </c>
      <c r="I566">
        <v>48</v>
      </c>
      <c r="J566">
        <v>38</v>
      </c>
      <c r="K566">
        <v>91</v>
      </c>
      <c r="L566">
        <v>0.41799999999999998</v>
      </c>
      <c r="M566">
        <v>9</v>
      </c>
      <c r="N566">
        <v>29</v>
      </c>
      <c r="O566">
        <v>0.31</v>
      </c>
      <c r="P566">
        <v>24</v>
      </c>
      <c r="Q566">
        <v>30</v>
      </c>
      <c r="R566">
        <v>0.8</v>
      </c>
      <c r="S566">
        <v>14</v>
      </c>
      <c r="T566">
        <v>32</v>
      </c>
      <c r="U566">
        <v>46</v>
      </c>
      <c r="V566">
        <v>16</v>
      </c>
      <c r="W566">
        <v>15</v>
      </c>
      <c r="X566">
        <v>9</v>
      </c>
      <c r="Y566">
        <v>7</v>
      </c>
      <c r="Z566">
        <v>5</v>
      </c>
      <c r="AA566">
        <v>17</v>
      </c>
      <c r="AB566">
        <v>22</v>
      </c>
      <c r="AC566">
        <v>109</v>
      </c>
      <c r="AD566">
        <v>-11</v>
      </c>
      <c r="AE566">
        <v>1</v>
      </c>
      <c r="AF566">
        <v>1231</v>
      </c>
      <c r="AG566">
        <v>1231</v>
      </c>
      <c r="AH566">
        <v>1231</v>
      </c>
      <c r="AI566">
        <v>121</v>
      </c>
      <c r="AJ566">
        <v>1796</v>
      </c>
      <c r="AK566">
        <v>899</v>
      </c>
      <c r="AL566">
        <v>2012</v>
      </c>
      <c r="AM566">
        <v>2097</v>
      </c>
      <c r="AN566">
        <v>2163</v>
      </c>
      <c r="AO566">
        <v>1795</v>
      </c>
      <c r="AP566">
        <v>238</v>
      </c>
      <c r="AQ566">
        <v>259</v>
      </c>
      <c r="AR566">
        <v>1029</v>
      </c>
      <c r="AS566">
        <v>466</v>
      </c>
      <c r="AT566">
        <v>1307</v>
      </c>
      <c r="AU566">
        <v>835</v>
      </c>
      <c r="AV566">
        <v>2415</v>
      </c>
      <c r="AW566">
        <v>1341</v>
      </c>
      <c r="AX566">
        <v>797</v>
      </c>
      <c r="AY566">
        <v>346</v>
      </c>
      <c r="AZ566">
        <v>1188</v>
      </c>
      <c r="BA566">
        <v>792</v>
      </c>
      <c r="BB566">
        <v>416</v>
      </c>
      <c r="BC566">
        <v>1548</v>
      </c>
      <c r="BD566">
        <v>1848</v>
      </c>
      <c r="BE566">
        <v>1</v>
      </c>
      <c r="BF566" t="s">
        <v>71</v>
      </c>
      <c r="BG566" t="s">
        <v>65</v>
      </c>
      <c r="BH566" t="s">
        <v>260</v>
      </c>
      <c r="BI566" s="4">
        <f xml:space="preserve"> _2025teamgamelogs[[#This Row],[FGA]] + (0.44 * _2025teamgamelogs[[#This Row],[FTA]]) + _2025teamgamelogs[[#This Row],[TOV]] - _2025teamgamelogs[[#This Row],[OREB]]</f>
        <v>105.2</v>
      </c>
      <c r="BJ566" s="3">
        <f>_2025teamgamelogs[[#This Row],[TOV]]/_2025teamgamelogs[[#This Row],[POSSESIONS]]</f>
        <v>0.14258555133079848</v>
      </c>
      <c r="BK566" s="4">
        <f>_2025teamgamelogs[[#This Row],[PTS]]/_2025teamgamelogs[[#This Row],[POSSESIONS]]</f>
        <v>1.0361216730038023</v>
      </c>
      <c r="BL566" s="4">
        <f xml:space="preserve"> 100 * _2025teamgamelogs[[#This Row],[POINTS_PER_POSSESSION]]</f>
        <v>103.61216730038024</v>
      </c>
      <c r="BM566" s="4">
        <f xml:space="preserve"> _2025teamgamelogs[[#This Row],[POSSESIONS]] / (_2025teamgamelogs[[#This Row],[MIN]]/48)</f>
        <v>105.2</v>
      </c>
      <c r="BN566" s="3">
        <f>_2025teamgamelogs[[#This Row],[PTS]] / (2 * (_2025teamgamelogs[[#This Row],[FGA]] + 0.44 * _2025teamgamelogs[[#This Row],[FTA]]))</f>
        <v>0.52303262955854124</v>
      </c>
      <c r="BO566" s="4">
        <f>VLOOKUP(_2025teamgamelogs[[#This Row],[MONTH]], LEAGUE_AVERAGES!$A$2:$B$8, 2, FALSE)</f>
        <v>110.69176807777912</v>
      </c>
      <c r="BP566" s="5">
        <f>VLOOKUP(_2025teamgamelogs[[#This Row],[TEAM_NAME]], LEAGUE_AVERAGES!$A$14:$C$43, 2, FALSE)</f>
        <v>0.35068292682926827</v>
      </c>
      <c r="BQ566" s="5">
        <f>VLOOKUP(_2025teamgamelogs[[#This Row],[TEAM_NAME]], LEAGUE_AVERAGES!$A$14:$C$43, 3, FALSE)</f>
        <v>0.33902439024390252</v>
      </c>
      <c r="BR566" s="5">
        <f>VLOOKUP(_2025teamgamelogs[[#This Row],[TEAM_NAME]], LEAGUE_AVERAGES!$F$14:$H$43, 2, FALSE)</f>
        <v>0.44770731707317085</v>
      </c>
      <c r="BS566" s="5">
        <f>VLOOKUP(_2025teamgamelogs[[#This Row],[TEAM_NAME]], LEAGUE_AVERAGES!$F$14:$H$43, 3, FALSE)</f>
        <v>0.45721951219512191</v>
      </c>
      <c r="BT566" s="5">
        <f>VLOOKUP(_2025teamgamelogs[[#This Row],[TEAM_NAME]], LEAGUE_AVERAGES!$K$14:$M$43, 2, FALSE)</f>
        <v>0.55230036801172144</v>
      </c>
      <c r="BU566" s="5">
        <f>VLOOKUP(_2025teamgamelogs[[#This Row],[TEAM_NAME]], LEAGUE_AVERAGES!$K$14:$M$43, 3, FALSE)</f>
        <v>0.55239725408654039</v>
      </c>
    </row>
    <row r="567" spans="1:73" x14ac:dyDescent="0.2">
      <c r="A567" t="s">
        <v>59</v>
      </c>
      <c r="B567">
        <v>1610612766</v>
      </c>
      <c r="C567" t="s">
        <v>122</v>
      </c>
      <c r="D567" t="s">
        <v>123</v>
      </c>
      <c r="E567">
        <v>22400040</v>
      </c>
      <c r="F567" s="1">
        <v>45625</v>
      </c>
      <c r="G567" t="s">
        <v>641</v>
      </c>
      <c r="H567" t="s">
        <v>70</v>
      </c>
      <c r="I567">
        <v>48</v>
      </c>
      <c r="J567">
        <v>36</v>
      </c>
      <c r="K567">
        <v>89</v>
      </c>
      <c r="L567">
        <v>0.40400000000000003</v>
      </c>
      <c r="M567">
        <v>15</v>
      </c>
      <c r="N567">
        <v>47</v>
      </c>
      <c r="O567">
        <v>0.31900000000000001</v>
      </c>
      <c r="P567">
        <v>11</v>
      </c>
      <c r="Q567">
        <v>15</v>
      </c>
      <c r="R567">
        <v>0.73299999999999998</v>
      </c>
      <c r="S567">
        <v>14</v>
      </c>
      <c r="T567">
        <v>25</v>
      </c>
      <c r="U567">
        <v>39</v>
      </c>
      <c r="V567">
        <v>25</v>
      </c>
      <c r="W567">
        <v>15</v>
      </c>
      <c r="X567">
        <v>8</v>
      </c>
      <c r="Y567">
        <v>6</v>
      </c>
      <c r="Z567">
        <v>5</v>
      </c>
      <c r="AA567">
        <v>19</v>
      </c>
      <c r="AB567">
        <v>19</v>
      </c>
      <c r="AC567">
        <v>98</v>
      </c>
      <c r="AD567">
        <v>-1</v>
      </c>
      <c r="AE567">
        <v>1</v>
      </c>
      <c r="AF567">
        <v>1231</v>
      </c>
      <c r="AG567">
        <v>1231</v>
      </c>
      <c r="AH567">
        <v>1231</v>
      </c>
      <c r="AI567">
        <v>121</v>
      </c>
      <c r="AJ567">
        <v>2070</v>
      </c>
      <c r="AK567">
        <v>1176</v>
      </c>
      <c r="AL567">
        <v>2161</v>
      </c>
      <c r="AM567">
        <v>733</v>
      </c>
      <c r="AN567">
        <v>200</v>
      </c>
      <c r="AO567">
        <v>1708</v>
      </c>
      <c r="AP567">
        <v>2028</v>
      </c>
      <c r="AQ567">
        <v>2021</v>
      </c>
      <c r="AR567">
        <v>1708</v>
      </c>
      <c r="AS567">
        <v>466</v>
      </c>
      <c r="AT567">
        <v>2271</v>
      </c>
      <c r="AU567">
        <v>1833</v>
      </c>
      <c r="AV567">
        <v>1358</v>
      </c>
      <c r="AW567">
        <v>1341</v>
      </c>
      <c r="AX567">
        <v>1073</v>
      </c>
      <c r="AY567">
        <v>560</v>
      </c>
      <c r="AZ567">
        <v>1188</v>
      </c>
      <c r="BA567">
        <v>1258</v>
      </c>
      <c r="BB567">
        <v>971</v>
      </c>
      <c r="BC567">
        <v>2178</v>
      </c>
      <c r="BD567">
        <v>1231</v>
      </c>
      <c r="BE567">
        <v>1</v>
      </c>
      <c r="BF567" t="s">
        <v>64</v>
      </c>
      <c r="BG567" t="s">
        <v>65</v>
      </c>
      <c r="BH567" t="s">
        <v>260</v>
      </c>
      <c r="BI567" s="4">
        <f xml:space="preserve"> _2025teamgamelogs[[#This Row],[FGA]] + (0.44 * _2025teamgamelogs[[#This Row],[FTA]]) + _2025teamgamelogs[[#This Row],[TOV]] - _2025teamgamelogs[[#This Row],[OREB]]</f>
        <v>96.6</v>
      </c>
      <c r="BJ567" s="3">
        <f>_2025teamgamelogs[[#This Row],[TOV]]/_2025teamgamelogs[[#This Row],[POSSESIONS]]</f>
        <v>0.15527950310559008</v>
      </c>
      <c r="BK567" s="4">
        <f>_2025teamgamelogs[[#This Row],[PTS]]/_2025teamgamelogs[[#This Row],[POSSESIONS]]</f>
        <v>1.0144927536231885</v>
      </c>
      <c r="BL567" s="4">
        <f xml:space="preserve"> 100 * _2025teamgamelogs[[#This Row],[POINTS_PER_POSSESSION]]</f>
        <v>101.44927536231884</v>
      </c>
      <c r="BM567" s="4">
        <f xml:space="preserve"> _2025teamgamelogs[[#This Row],[POSSESIONS]] / (_2025teamgamelogs[[#This Row],[MIN]]/48)</f>
        <v>96.6</v>
      </c>
      <c r="BN567" s="3">
        <f>_2025teamgamelogs[[#This Row],[PTS]] / (2 * (_2025teamgamelogs[[#This Row],[FGA]] + 0.44 * _2025teamgamelogs[[#This Row],[FTA]]))</f>
        <v>0.5125523012552301</v>
      </c>
      <c r="BO567" s="4">
        <f>VLOOKUP(_2025teamgamelogs[[#This Row],[MONTH]], LEAGUE_AVERAGES!$A$2:$B$8, 2, FALSE)</f>
        <v>110.69176807777912</v>
      </c>
      <c r="BP567" s="5">
        <f>VLOOKUP(_2025teamgamelogs[[#This Row],[TEAM_NAME]], LEAGUE_AVERAGES!$A$14:$C$43, 2, FALSE)</f>
        <v>0.33860975609756089</v>
      </c>
      <c r="BQ567" s="5">
        <f>VLOOKUP(_2025teamgamelogs[[#This Row],[TEAM_NAME]], LEAGUE_AVERAGES!$A$14:$C$43, 3, FALSE)</f>
        <v>0.33580487804878045</v>
      </c>
      <c r="BR567" s="5">
        <f>VLOOKUP(_2025teamgamelogs[[#This Row],[TEAM_NAME]], LEAGUE_AVERAGES!$F$14:$H$43, 2, FALSE)</f>
        <v>0.43492682926829268</v>
      </c>
      <c r="BS567" s="5">
        <f>VLOOKUP(_2025teamgamelogs[[#This Row],[TEAM_NAME]], LEAGUE_AVERAGES!$F$14:$H$43, 3, FALSE)</f>
        <v>0.42697560975609755</v>
      </c>
      <c r="BT567" s="5">
        <f>VLOOKUP(_2025teamgamelogs[[#This Row],[TEAM_NAME]], LEAGUE_AVERAGES!$K$14:$M$43, 2, FALSE)</f>
        <v>0.5424635833805308</v>
      </c>
      <c r="BU567" s="5">
        <f>VLOOKUP(_2025teamgamelogs[[#This Row],[TEAM_NAME]], LEAGUE_AVERAGES!$K$14:$M$43, 3, FALSE)</f>
        <v>0.53419164265445196</v>
      </c>
    </row>
    <row r="568" spans="1:73" x14ac:dyDescent="0.2">
      <c r="A568" t="s">
        <v>59</v>
      </c>
      <c r="B568">
        <v>1610612760</v>
      </c>
      <c r="C568" t="s">
        <v>137</v>
      </c>
      <c r="D568" t="s">
        <v>138</v>
      </c>
      <c r="E568">
        <v>22400048</v>
      </c>
      <c r="F568" s="1">
        <v>45625</v>
      </c>
      <c r="G568" t="s">
        <v>642</v>
      </c>
      <c r="H568" t="s">
        <v>63</v>
      </c>
      <c r="I568">
        <v>48</v>
      </c>
      <c r="J568">
        <v>38</v>
      </c>
      <c r="K568">
        <v>93</v>
      </c>
      <c r="L568">
        <v>0.40899999999999997</v>
      </c>
      <c r="M568">
        <v>13</v>
      </c>
      <c r="N568">
        <v>40</v>
      </c>
      <c r="O568">
        <v>0.32500000000000001</v>
      </c>
      <c r="P568">
        <v>12</v>
      </c>
      <c r="Q568">
        <v>16</v>
      </c>
      <c r="R568">
        <v>0.75</v>
      </c>
      <c r="S568">
        <v>15</v>
      </c>
      <c r="T568">
        <v>32</v>
      </c>
      <c r="U568">
        <v>47</v>
      </c>
      <c r="V568">
        <v>20</v>
      </c>
      <c r="W568">
        <v>10</v>
      </c>
      <c r="X568">
        <v>12</v>
      </c>
      <c r="Y568">
        <v>3</v>
      </c>
      <c r="Z568">
        <v>6</v>
      </c>
      <c r="AA568">
        <v>17</v>
      </c>
      <c r="AB568">
        <v>18</v>
      </c>
      <c r="AC568">
        <v>101</v>
      </c>
      <c r="AD568">
        <v>8</v>
      </c>
      <c r="AE568">
        <v>1</v>
      </c>
      <c r="AF568">
        <v>1</v>
      </c>
      <c r="AG568">
        <v>1</v>
      </c>
      <c r="AH568">
        <v>1</v>
      </c>
      <c r="AI568">
        <v>121</v>
      </c>
      <c r="AJ568">
        <v>1796</v>
      </c>
      <c r="AK568">
        <v>664</v>
      </c>
      <c r="AL568">
        <v>2111</v>
      </c>
      <c r="AM568">
        <v>1171</v>
      </c>
      <c r="AN568">
        <v>795</v>
      </c>
      <c r="AO568">
        <v>1614</v>
      </c>
      <c r="AP568">
        <v>1889</v>
      </c>
      <c r="AQ568">
        <v>1907</v>
      </c>
      <c r="AR568">
        <v>1525</v>
      </c>
      <c r="AS568">
        <v>332</v>
      </c>
      <c r="AT568">
        <v>1307</v>
      </c>
      <c r="AU568">
        <v>705</v>
      </c>
      <c r="AV568">
        <v>2163</v>
      </c>
      <c r="AW568">
        <v>264</v>
      </c>
      <c r="AX568">
        <v>217</v>
      </c>
      <c r="AY568">
        <v>1712</v>
      </c>
      <c r="AZ568">
        <v>1573</v>
      </c>
      <c r="BA568">
        <v>792</v>
      </c>
      <c r="BB568">
        <v>1204</v>
      </c>
      <c r="BC568">
        <v>2059</v>
      </c>
      <c r="BD568">
        <v>727</v>
      </c>
      <c r="BE568">
        <v>1</v>
      </c>
      <c r="BF568" t="s">
        <v>71</v>
      </c>
      <c r="BG568" t="s">
        <v>65</v>
      </c>
      <c r="BH568" t="s">
        <v>260</v>
      </c>
      <c r="BI568" s="4">
        <f xml:space="preserve"> _2025teamgamelogs[[#This Row],[FGA]] + (0.44 * _2025teamgamelogs[[#This Row],[FTA]]) + _2025teamgamelogs[[#This Row],[TOV]] - _2025teamgamelogs[[#This Row],[OREB]]</f>
        <v>95.04</v>
      </c>
      <c r="BJ568" s="3">
        <f>_2025teamgamelogs[[#This Row],[TOV]]/_2025teamgamelogs[[#This Row],[POSSESIONS]]</f>
        <v>0.10521885521885521</v>
      </c>
      <c r="BK568" s="4">
        <f>_2025teamgamelogs[[#This Row],[PTS]]/_2025teamgamelogs[[#This Row],[POSSESIONS]]</f>
        <v>1.0627104377104377</v>
      </c>
      <c r="BL568" s="4">
        <f xml:space="preserve"> 100 * _2025teamgamelogs[[#This Row],[POINTS_PER_POSSESSION]]</f>
        <v>106.27104377104376</v>
      </c>
      <c r="BM568" s="4">
        <f xml:space="preserve"> _2025teamgamelogs[[#This Row],[POSSESIONS]] / (_2025teamgamelogs[[#This Row],[MIN]]/48)</f>
        <v>95.04</v>
      </c>
      <c r="BN568" s="3">
        <f>_2025teamgamelogs[[#This Row],[PTS]] / (2 * (_2025teamgamelogs[[#This Row],[FGA]] + 0.44 * _2025teamgamelogs[[#This Row],[FTA]]))</f>
        <v>0.50479808076769284</v>
      </c>
      <c r="BO568" s="4">
        <f>VLOOKUP(_2025teamgamelogs[[#This Row],[MONTH]], LEAGUE_AVERAGES!$A$2:$B$8, 2, FALSE)</f>
        <v>110.69176807777912</v>
      </c>
      <c r="BP568" s="5">
        <f>VLOOKUP(_2025teamgamelogs[[#This Row],[TEAM_NAME]], LEAGUE_AVERAGES!$A$14:$C$43, 2, FALSE)</f>
        <v>0.38229268292682927</v>
      </c>
      <c r="BQ568" s="5">
        <f>VLOOKUP(_2025teamgamelogs[[#This Row],[TEAM_NAME]], LEAGUE_AVERAGES!$A$14:$C$43, 3, FALSE)</f>
        <v>0.36500000000000005</v>
      </c>
      <c r="BR568" s="5">
        <f>VLOOKUP(_2025teamgamelogs[[#This Row],[TEAM_NAME]], LEAGUE_AVERAGES!$F$14:$H$43, 2, FALSE)</f>
        <v>0.48607317073170736</v>
      </c>
      <c r="BS568" s="5">
        <f>VLOOKUP(_2025teamgamelogs[[#This Row],[TEAM_NAME]], LEAGUE_AVERAGES!$F$14:$H$43, 3, FALSE)</f>
        <v>0.4780731707317073</v>
      </c>
      <c r="BT568" s="5">
        <f>VLOOKUP(_2025teamgamelogs[[#This Row],[TEAM_NAME]], LEAGUE_AVERAGES!$K$14:$M$43, 2, FALSE)</f>
        <v>0.59971838422440138</v>
      </c>
      <c r="BU568" s="5">
        <f>VLOOKUP(_2025teamgamelogs[[#This Row],[TEAM_NAME]], LEAGUE_AVERAGES!$K$14:$M$43, 3, FALSE)</f>
        <v>0.58679992881439635</v>
      </c>
    </row>
    <row r="569" spans="1:73" x14ac:dyDescent="0.2">
      <c r="A569" t="s">
        <v>59</v>
      </c>
      <c r="B569">
        <v>1610612752</v>
      </c>
      <c r="C569" t="s">
        <v>67</v>
      </c>
      <c r="D569" t="s">
        <v>68</v>
      </c>
      <c r="E569">
        <v>22400040</v>
      </c>
      <c r="F569" s="1">
        <v>45625</v>
      </c>
      <c r="G569" t="s">
        <v>643</v>
      </c>
      <c r="H569" t="s">
        <v>63</v>
      </c>
      <c r="I569">
        <v>48</v>
      </c>
      <c r="J569">
        <v>36</v>
      </c>
      <c r="K569">
        <v>81</v>
      </c>
      <c r="L569">
        <v>0.44400000000000001</v>
      </c>
      <c r="M569">
        <v>12</v>
      </c>
      <c r="N569">
        <v>32</v>
      </c>
      <c r="O569">
        <v>0.375</v>
      </c>
      <c r="P569">
        <v>15</v>
      </c>
      <c r="Q569">
        <v>19</v>
      </c>
      <c r="R569">
        <v>0.78900000000000003</v>
      </c>
      <c r="S569">
        <v>12</v>
      </c>
      <c r="T569">
        <v>32</v>
      </c>
      <c r="U569">
        <v>44</v>
      </c>
      <c r="V569">
        <v>20</v>
      </c>
      <c r="W569">
        <v>21</v>
      </c>
      <c r="X569">
        <v>7</v>
      </c>
      <c r="Y569">
        <v>5</v>
      </c>
      <c r="Z569">
        <v>6</v>
      </c>
      <c r="AA569">
        <v>19</v>
      </c>
      <c r="AB569">
        <v>19</v>
      </c>
      <c r="AC569">
        <v>99</v>
      </c>
      <c r="AD569">
        <v>1</v>
      </c>
      <c r="AE569">
        <v>1</v>
      </c>
      <c r="AF569">
        <v>1</v>
      </c>
      <c r="AG569">
        <v>1</v>
      </c>
      <c r="AH569">
        <v>1</v>
      </c>
      <c r="AI569">
        <v>121</v>
      </c>
      <c r="AJ569">
        <v>2070</v>
      </c>
      <c r="AK569">
        <v>2117</v>
      </c>
      <c r="AL569">
        <v>1631</v>
      </c>
      <c r="AM569">
        <v>1413</v>
      </c>
      <c r="AN569">
        <v>1863</v>
      </c>
      <c r="AO569">
        <v>1024</v>
      </c>
      <c r="AP569">
        <v>1416</v>
      </c>
      <c r="AQ569">
        <v>1458</v>
      </c>
      <c r="AR569">
        <v>1180</v>
      </c>
      <c r="AS569">
        <v>848</v>
      </c>
      <c r="AT569">
        <v>1307</v>
      </c>
      <c r="AU569">
        <v>1127</v>
      </c>
      <c r="AV569">
        <v>2163</v>
      </c>
      <c r="AW569">
        <v>2289</v>
      </c>
      <c r="AX569">
        <v>1360</v>
      </c>
      <c r="AY569">
        <v>889</v>
      </c>
      <c r="AZ569">
        <v>1573</v>
      </c>
      <c r="BA569">
        <v>1258</v>
      </c>
      <c r="BB569">
        <v>971</v>
      </c>
      <c r="BC569">
        <v>2137</v>
      </c>
      <c r="BD569">
        <v>1176</v>
      </c>
      <c r="BE569">
        <v>1</v>
      </c>
      <c r="BF569" t="s">
        <v>71</v>
      </c>
      <c r="BG569" t="s">
        <v>65</v>
      </c>
      <c r="BH569" t="s">
        <v>260</v>
      </c>
      <c r="BI569" s="4">
        <f xml:space="preserve"> _2025teamgamelogs[[#This Row],[FGA]] + (0.44 * _2025teamgamelogs[[#This Row],[FTA]]) + _2025teamgamelogs[[#This Row],[TOV]] - _2025teamgamelogs[[#This Row],[OREB]]</f>
        <v>98.36</v>
      </c>
      <c r="BJ569" s="3">
        <f>_2025teamgamelogs[[#This Row],[TOV]]/_2025teamgamelogs[[#This Row],[POSSESIONS]]</f>
        <v>0.21350142334282229</v>
      </c>
      <c r="BK569" s="4">
        <f>_2025teamgamelogs[[#This Row],[PTS]]/_2025teamgamelogs[[#This Row],[POSSESIONS]]</f>
        <v>1.0065067100447336</v>
      </c>
      <c r="BL569" s="4">
        <f xml:space="preserve"> 100 * _2025teamgamelogs[[#This Row],[POINTS_PER_POSSESSION]]</f>
        <v>100.65067100447335</v>
      </c>
      <c r="BM569" s="4">
        <f xml:space="preserve"> _2025teamgamelogs[[#This Row],[POSSESIONS]] / (_2025teamgamelogs[[#This Row],[MIN]]/48)</f>
        <v>98.36</v>
      </c>
      <c r="BN569" s="3">
        <f>_2025teamgamelogs[[#This Row],[PTS]] / (2 * (_2025teamgamelogs[[#This Row],[FGA]] + 0.44 * _2025teamgamelogs[[#This Row],[FTA]]))</f>
        <v>0.55393912264995526</v>
      </c>
      <c r="BO569" s="4">
        <f>VLOOKUP(_2025teamgamelogs[[#This Row],[MONTH]], LEAGUE_AVERAGES!$A$2:$B$8, 2, FALSE)</f>
        <v>110.69176807777912</v>
      </c>
      <c r="BP569" s="5">
        <f>VLOOKUP(_2025teamgamelogs[[#This Row],[TEAM_NAME]], LEAGUE_AVERAGES!$A$14:$C$43, 2, FALSE)</f>
        <v>0.370219512195122</v>
      </c>
      <c r="BQ569" s="5">
        <f>VLOOKUP(_2025teamgamelogs[[#This Row],[TEAM_NAME]], LEAGUE_AVERAGES!$A$14:$C$43, 3, FALSE)</f>
        <v>0.36224390243902438</v>
      </c>
      <c r="BR569" s="5">
        <f>VLOOKUP(_2025teamgamelogs[[#This Row],[TEAM_NAME]], LEAGUE_AVERAGES!$F$14:$H$43, 2, FALSE)</f>
        <v>0.49358536585365859</v>
      </c>
      <c r="BS569" s="5">
        <f>VLOOKUP(_2025teamgamelogs[[#This Row],[TEAM_NAME]], LEAGUE_AVERAGES!$F$14:$H$43, 3, FALSE)</f>
        <v>0.47975609756097559</v>
      </c>
      <c r="BT569" s="5">
        <f>VLOOKUP(_2025teamgamelogs[[#This Row],[TEAM_NAME]], LEAGUE_AVERAGES!$K$14:$M$43, 2, FALSE)</f>
        <v>0.59525043511857889</v>
      </c>
      <c r="BU569" s="5">
        <f>VLOOKUP(_2025teamgamelogs[[#This Row],[TEAM_NAME]], LEAGUE_AVERAGES!$K$14:$M$43, 3, FALSE)</f>
        <v>0.58413739951743537</v>
      </c>
    </row>
    <row r="570" spans="1:73" x14ac:dyDescent="0.2">
      <c r="A570" t="s">
        <v>59</v>
      </c>
      <c r="B570">
        <v>1610612761</v>
      </c>
      <c r="C570" t="s">
        <v>95</v>
      </c>
      <c r="D570" t="s">
        <v>96</v>
      </c>
      <c r="E570">
        <v>22400046</v>
      </c>
      <c r="F570" s="1">
        <v>45625</v>
      </c>
      <c r="G570" t="s">
        <v>644</v>
      </c>
      <c r="H570" t="s">
        <v>70</v>
      </c>
      <c r="I570">
        <v>48</v>
      </c>
      <c r="J570">
        <v>43</v>
      </c>
      <c r="K570">
        <v>80</v>
      </c>
      <c r="L570">
        <v>0.53800000000000003</v>
      </c>
      <c r="M570">
        <v>11</v>
      </c>
      <c r="N570">
        <v>29</v>
      </c>
      <c r="O570">
        <v>0.379</v>
      </c>
      <c r="P570">
        <v>14</v>
      </c>
      <c r="Q570">
        <v>17</v>
      </c>
      <c r="R570">
        <v>0.82399999999999995</v>
      </c>
      <c r="S570">
        <v>10</v>
      </c>
      <c r="T570">
        <v>36</v>
      </c>
      <c r="U570">
        <v>46</v>
      </c>
      <c r="V570">
        <v>34</v>
      </c>
      <c r="W570">
        <v>19</v>
      </c>
      <c r="X570">
        <v>4</v>
      </c>
      <c r="Y570">
        <v>3</v>
      </c>
      <c r="Z570">
        <v>0</v>
      </c>
      <c r="AA570">
        <v>17</v>
      </c>
      <c r="AB570">
        <v>19</v>
      </c>
      <c r="AC570">
        <v>111</v>
      </c>
      <c r="AD570">
        <v>-10</v>
      </c>
      <c r="AE570">
        <v>1</v>
      </c>
      <c r="AF570">
        <v>1231</v>
      </c>
      <c r="AG570">
        <v>1231</v>
      </c>
      <c r="AH570">
        <v>1231</v>
      </c>
      <c r="AI570">
        <v>121</v>
      </c>
      <c r="AJ570">
        <v>866</v>
      </c>
      <c r="AK570">
        <v>2190</v>
      </c>
      <c r="AL570">
        <v>245</v>
      </c>
      <c r="AM570">
        <v>1661</v>
      </c>
      <c r="AN570">
        <v>2163</v>
      </c>
      <c r="AO570">
        <v>983</v>
      </c>
      <c r="AP570">
        <v>1571</v>
      </c>
      <c r="AQ570">
        <v>1778</v>
      </c>
      <c r="AR570">
        <v>811</v>
      </c>
      <c r="AS570">
        <v>1308</v>
      </c>
      <c r="AT570">
        <v>640</v>
      </c>
      <c r="AU570">
        <v>835</v>
      </c>
      <c r="AV570">
        <v>186</v>
      </c>
      <c r="AW570">
        <v>2098</v>
      </c>
      <c r="AX570">
        <v>2190</v>
      </c>
      <c r="AY570">
        <v>1712</v>
      </c>
      <c r="AZ570">
        <v>1</v>
      </c>
      <c r="BA570">
        <v>792</v>
      </c>
      <c r="BB570">
        <v>971</v>
      </c>
      <c r="BC570">
        <v>1402</v>
      </c>
      <c r="BD570">
        <v>1790</v>
      </c>
      <c r="BE570">
        <v>1</v>
      </c>
      <c r="BF570" t="s">
        <v>71</v>
      </c>
      <c r="BG570" t="s">
        <v>65</v>
      </c>
      <c r="BH570" t="s">
        <v>260</v>
      </c>
      <c r="BI570" s="4">
        <f xml:space="preserve"> _2025teamgamelogs[[#This Row],[FGA]] + (0.44 * _2025teamgamelogs[[#This Row],[FTA]]) + _2025teamgamelogs[[#This Row],[TOV]] - _2025teamgamelogs[[#This Row],[OREB]]</f>
        <v>96.48</v>
      </c>
      <c r="BJ570" s="3">
        <f>_2025teamgamelogs[[#This Row],[TOV]]/_2025teamgamelogs[[#This Row],[POSSESIONS]]</f>
        <v>0.19693200663349916</v>
      </c>
      <c r="BK570" s="4">
        <f>_2025teamgamelogs[[#This Row],[PTS]]/_2025teamgamelogs[[#This Row],[POSSESIONS]]</f>
        <v>1.150497512437811</v>
      </c>
      <c r="BL570" s="4">
        <f xml:space="preserve"> 100 * _2025teamgamelogs[[#This Row],[POINTS_PER_POSSESSION]]</f>
        <v>115.04975124378109</v>
      </c>
      <c r="BM570" s="4">
        <f xml:space="preserve"> _2025teamgamelogs[[#This Row],[POSSESIONS]] / (_2025teamgamelogs[[#This Row],[MIN]]/48)</f>
        <v>96.48</v>
      </c>
      <c r="BN570" s="3">
        <f>_2025teamgamelogs[[#This Row],[PTS]] / (2 * (_2025teamgamelogs[[#This Row],[FGA]] + 0.44 * _2025teamgamelogs[[#This Row],[FTA]]))</f>
        <v>0.6344307270233196</v>
      </c>
      <c r="BO570" s="4">
        <f>VLOOKUP(_2025teamgamelogs[[#This Row],[MONTH]], LEAGUE_AVERAGES!$A$2:$B$8, 2, FALSE)</f>
        <v>110.69176807777912</v>
      </c>
      <c r="BP570" s="5">
        <f>VLOOKUP(_2025teamgamelogs[[#This Row],[TEAM_NAME]], LEAGUE_AVERAGES!$A$14:$C$43, 2, FALSE)</f>
        <v>0.35443902439024388</v>
      </c>
      <c r="BQ570" s="5">
        <f>VLOOKUP(_2025teamgamelogs[[#This Row],[TEAM_NAME]], LEAGUE_AVERAGES!$A$14:$C$43, 3, FALSE)</f>
        <v>0.34512195121951217</v>
      </c>
      <c r="BR570" s="5">
        <f>VLOOKUP(_2025teamgamelogs[[#This Row],[TEAM_NAME]], LEAGUE_AVERAGES!$F$14:$H$43, 2, FALSE)</f>
        <v>0.46104878048780484</v>
      </c>
      <c r="BS570" s="5">
        <f>VLOOKUP(_2025teamgamelogs[[#This Row],[TEAM_NAME]], LEAGUE_AVERAGES!$F$14:$H$43, 3, FALSE)</f>
        <v>0.45834146341463411</v>
      </c>
      <c r="BT570" s="5">
        <f>VLOOKUP(_2025teamgamelogs[[#This Row],[TEAM_NAME]], LEAGUE_AVERAGES!$K$14:$M$43, 2, FALSE)</f>
        <v>0.55942918094792793</v>
      </c>
      <c r="BU570" s="5">
        <f>VLOOKUP(_2025teamgamelogs[[#This Row],[TEAM_NAME]], LEAGUE_AVERAGES!$K$14:$M$43, 3, FALSE)</f>
        <v>0.54979583097447959</v>
      </c>
    </row>
    <row r="571" spans="1:73" x14ac:dyDescent="0.2">
      <c r="A571" t="s">
        <v>59</v>
      </c>
      <c r="B571">
        <v>1610612757</v>
      </c>
      <c r="C571" t="s">
        <v>116</v>
      </c>
      <c r="D571" t="s">
        <v>117</v>
      </c>
      <c r="E571">
        <v>22400049</v>
      </c>
      <c r="F571" s="1">
        <v>45625</v>
      </c>
      <c r="G571" t="s">
        <v>645</v>
      </c>
      <c r="H571" t="s">
        <v>63</v>
      </c>
      <c r="I571">
        <v>48</v>
      </c>
      <c r="J571">
        <v>46</v>
      </c>
      <c r="K571">
        <v>90</v>
      </c>
      <c r="L571">
        <v>0.51100000000000001</v>
      </c>
      <c r="M571">
        <v>11</v>
      </c>
      <c r="N571">
        <v>37</v>
      </c>
      <c r="O571">
        <v>0.29699999999999999</v>
      </c>
      <c r="P571">
        <v>12</v>
      </c>
      <c r="Q571">
        <v>15</v>
      </c>
      <c r="R571">
        <v>0.8</v>
      </c>
      <c r="S571">
        <v>8</v>
      </c>
      <c r="T571">
        <v>32</v>
      </c>
      <c r="U571">
        <v>40</v>
      </c>
      <c r="V571">
        <v>27</v>
      </c>
      <c r="W571">
        <v>12</v>
      </c>
      <c r="X571">
        <v>10</v>
      </c>
      <c r="Y571">
        <v>3</v>
      </c>
      <c r="Z571">
        <v>4</v>
      </c>
      <c r="AA571">
        <v>17</v>
      </c>
      <c r="AB571">
        <v>19</v>
      </c>
      <c r="AC571">
        <v>115</v>
      </c>
      <c r="AD571">
        <v>9</v>
      </c>
      <c r="AE571">
        <v>1</v>
      </c>
      <c r="AF571">
        <v>1</v>
      </c>
      <c r="AG571">
        <v>1</v>
      </c>
      <c r="AH571">
        <v>1</v>
      </c>
      <c r="AI571">
        <v>121</v>
      </c>
      <c r="AJ571">
        <v>437</v>
      </c>
      <c r="AK571">
        <v>1029</v>
      </c>
      <c r="AL571">
        <v>546</v>
      </c>
      <c r="AM571">
        <v>1661</v>
      </c>
      <c r="AN571">
        <v>1227</v>
      </c>
      <c r="AO571">
        <v>1927</v>
      </c>
      <c r="AP571">
        <v>1889</v>
      </c>
      <c r="AQ571">
        <v>2021</v>
      </c>
      <c r="AR571">
        <v>1029</v>
      </c>
      <c r="AS571">
        <v>1800</v>
      </c>
      <c r="AT571">
        <v>1307</v>
      </c>
      <c r="AU571">
        <v>1715</v>
      </c>
      <c r="AV571">
        <v>1013</v>
      </c>
      <c r="AW571">
        <v>640</v>
      </c>
      <c r="AX571">
        <v>539</v>
      </c>
      <c r="AY571">
        <v>1712</v>
      </c>
      <c r="AZ571">
        <v>750</v>
      </c>
      <c r="BA571">
        <v>792</v>
      </c>
      <c r="BB571">
        <v>971</v>
      </c>
      <c r="BC571">
        <v>1095</v>
      </c>
      <c r="BD571">
        <v>672</v>
      </c>
      <c r="BE571">
        <v>1</v>
      </c>
      <c r="BF571" t="s">
        <v>64</v>
      </c>
      <c r="BG571" t="s">
        <v>65</v>
      </c>
      <c r="BH571" t="s">
        <v>260</v>
      </c>
      <c r="BI571" s="4">
        <f xml:space="preserve"> _2025teamgamelogs[[#This Row],[FGA]] + (0.44 * _2025teamgamelogs[[#This Row],[FTA]]) + _2025teamgamelogs[[#This Row],[TOV]] - _2025teamgamelogs[[#This Row],[OREB]]</f>
        <v>100.6</v>
      </c>
      <c r="BJ571" s="3">
        <f>_2025teamgamelogs[[#This Row],[TOV]]/_2025teamgamelogs[[#This Row],[POSSESIONS]]</f>
        <v>0.11928429423459246</v>
      </c>
      <c r="BK571" s="4">
        <f>_2025teamgamelogs[[#This Row],[PTS]]/_2025teamgamelogs[[#This Row],[POSSESIONS]]</f>
        <v>1.143141153081511</v>
      </c>
      <c r="BL571" s="4">
        <f xml:space="preserve"> 100 * _2025teamgamelogs[[#This Row],[POINTS_PER_POSSESSION]]</f>
        <v>114.3141153081511</v>
      </c>
      <c r="BM571" s="4">
        <f xml:space="preserve"> _2025teamgamelogs[[#This Row],[POSSESIONS]] / (_2025teamgamelogs[[#This Row],[MIN]]/48)</f>
        <v>100.6</v>
      </c>
      <c r="BN571" s="3">
        <f>_2025teamgamelogs[[#This Row],[PTS]] / (2 * (_2025teamgamelogs[[#This Row],[FGA]] + 0.44 * _2025teamgamelogs[[#This Row],[FTA]]))</f>
        <v>0.59523809523809523</v>
      </c>
      <c r="BO571" s="4">
        <f>VLOOKUP(_2025teamgamelogs[[#This Row],[MONTH]], LEAGUE_AVERAGES!$A$2:$B$8, 2, FALSE)</f>
        <v>110.69176807777912</v>
      </c>
      <c r="BP571" s="5">
        <f>VLOOKUP(_2025teamgamelogs[[#This Row],[TEAM_NAME]], LEAGUE_AVERAGES!$A$14:$C$43, 2, FALSE)</f>
        <v>0.3617317073170731</v>
      </c>
      <c r="BQ571" s="5">
        <f>VLOOKUP(_2025teamgamelogs[[#This Row],[TEAM_NAME]], LEAGUE_AVERAGES!$A$14:$C$43, 3, FALSE)</f>
        <v>0.32368292682926825</v>
      </c>
      <c r="BR571" s="5">
        <f>VLOOKUP(_2025teamgamelogs[[#This Row],[TEAM_NAME]], LEAGUE_AVERAGES!$F$14:$H$43, 2, FALSE)</f>
        <v>0.4560243902439024</v>
      </c>
      <c r="BS571" s="5">
        <f>VLOOKUP(_2025teamgamelogs[[#This Row],[TEAM_NAME]], LEAGUE_AVERAGES!$F$14:$H$43, 3, FALSE)</f>
        <v>0.4473414634146341</v>
      </c>
      <c r="BT571" s="5">
        <f>VLOOKUP(_2025teamgamelogs[[#This Row],[TEAM_NAME]], LEAGUE_AVERAGES!$K$14:$M$43, 2, FALSE)</f>
        <v>0.56794360073860606</v>
      </c>
      <c r="BU571" s="5">
        <f>VLOOKUP(_2025teamgamelogs[[#This Row],[TEAM_NAME]], LEAGUE_AVERAGES!$K$14:$M$43, 3, FALSE)</f>
        <v>0.54561285519601899</v>
      </c>
    </row>
    <row r="572" spans="1:73" x14ac:dyDescent="0.2">
      <c r="A572" t="s">
        <v>59</v>
      </c>
      <c r="B572">
        <v>1610612741</v>
      </c>
      <c r="C572" t="s">
        <v>86</v>
      </c>
      <c r="D572" t="s">
        <v>87</v>
      </c>
      <c r="E572">
        <v>22400047</v>
      </c>
      <c r="F572" s="1">
        <v>45625</v>
      </c>
      <c r="G572" t="s">
        <v>646</v>
      </c>
      <c r="H572" t="s">
        <v>70</v>
      </c>
      <c r="I572">
        <v>48</v>
      </c>
      <c r="J572">
        <v>48</v>
      </c>
      <c r="K572">
        <v>93</v>
      </c>
      <c r="L572">
        <v>0.51600000000000001</v>
      </c>
      <c r="M572">
        <v>20</v>
      </c>
      <c r="N572">
        <v>51</v>
      </c>
      <c r="O572">
        <v>0.39200000000000002</v>
      </c>
      <c r="P572">
        <v>13</v>
      </c>
      <c r="Q572">
        <v>16</v>
      </c>
      <c r="R572">
        <v>0.81299999999999994</v>
      </c>
      <c r="S572">
        <v>5</v>
      </c>
      <c r="T572">
        <v>38</v>
      </c>
      <c r="U572">
        <v>43</v>
      </c>
      <c r="V572">
        <v>28</v>
      </c>
      <c r="W572">
        <v>8</v>
      </c>
      <c r="X572">
        <v>7</v>
      </c>
      <c r="Y572">
        <v>2</v>
      </c>
      <c r="Z572">
        <v>2</v>
      </c>
      <c r="AA572">
        <v>17</v>
      </c>
      <c r="AB572">
        <v>13</v>
      </c>
      <c r="AC572">
        <v>129</v>
      </c>
      <c r="AD572">
        <v>-9</v>
      </c>
      <c r="AE572">
        <v>1</v>
      </c>
      <c r="AF572">
        <v>1231</v>
      </c>
      <c r="AG572">
        <v>1231</v>
      </c>
      <c r="AH572">
        <v>1231</v>
      </c>
      <c r="AI572">
        <v>121</v>
      </c>
      <c r="AJ572">
        <v>242</v>
      </c>
      <c r="AK572">
        <v>664</v>
      </c>
      <c r="AL572">
        <v>465</v>
      </c>
      <c r="AM572">
        <v>114</v>
      </c>
      <c r="AN572">
        <v>83</v>
      </c>
      <c r="AO572">
        <v>833</v>
      </c>
      <c r="AP572">
        <v>1755</v>
      </c>
      <c r="AQ572">
        <v>1907</v>
      </c>
      <c r="AR572">
        <v>924</v>
      </c>
      <c r="AS572">
        <v>2299</v>
      </c>
      <c r="AT572">
        <v>377</v>
      </c>
      <c r="AU572">
        <v>1282</v>
      </c>
      <c r="AV572">
        <v>840</v>
      </c>
      <c r="AW572">
        <v>78</v>
      </c>
      <c r="AX572">
        <v>1360</v>
      </c>
      <c r="AY572">
        <v>2078</v>
      </c>
      <c r="AZ572">
        <v>158</v>
      </c>
      <c r="BA572">
        <v>792</v>
      </c>
      <c r="BB572">
        <v>2202</v>
      </c>
      <c r="BC572">
        <v>270</v>
      </c>
      <c r="BD572">
        <v>1735</v>
      </c>
      <c r="BE572">
        <v>1</v>
      </c>
      <c r="BF572" t="s">
        <v>64</v>
      </c>
      <c r="BG572" t="s">
        <v>65</v>
      </c>
      <c r="BH572" t="s">
        <v>260</v>
      </c>
      <c r="BI572" s="4">
        <f xml:space="preserve"> _2025teamgamelogs[[#This Row],[FGA]] + (0.44 * _2025teamgamelogs[[#This Row],[FTA]]) + _2025teamgamelogs[[#This Row],[TOV]] - _2025teamgamelogs[[#This Row],[OREB]]</f>
        <v>103.04</v>
      </c>
      <c r="BJ572" s="3">
        <f>_2025teamgamelogs[[#This Row],[TOV]]/_2025teamgamelogs[[#This Row],[POSSESIONS]]</f>
        <v>7.7639751552795025E-2</v>
      </c>
      <c r="BK572" s="4">
        <f>_2025teamgamelogs[[#This Row],[PTS]]/_2025teamgamelogs[[#This Row],[POSSESIONS]]</f>
        <v>1.2519409937888197</v>
      </c>
      <c r="BL572" s="4">
        <f xml:space="preserve"> 100 * _2025teamgamelogs[[#This Row],[POINTS_PER_POSSESSION]]</f>
        <v>125.19409937888197</v>
      </c>
      <c r="BM572" s="4">
        <f xml:space="preserve"> _2025teamgamelogs[[#This Row],[POSSESIONS]] / (_2025teamgamelogs[[#This Row],[MIN]]/48)</f>
        <v>103.04</v>
      </c>
      <c r="BN572" s="3">
        <f>_2025teamgamelogs[[#This Row],[PTS]] / (2 * (_2025teamgamelogs[[#This Row],[FGA]] + 0.44 * _2025teamgamelogs[[#This Row],[FTA]]))</f>
        <v>0.64474210315873648</v>
      </c>
      <c r="BO572" s="4">
        <f>VLOOKUP(_2025teamgamelogs[[#This Row],[MONTH]], LEAGUE_AVERAGES!$A$2:$B$8, 2, FALSE)</f>
        <v>110.69176807777912</v>
      </c>
      <c r="BP572" s="5">
        <f>VLOOKUP(_2025teamgamelogs[[#This Row],[TEAM_NAME]], LEAGUE_AVERAGES!$A$14:$C$43, 2, FALSE)</f>
        <v>0.36141463414634156</v>
      </c>
      <c r="BQ572" s="5">
        <f>VLOOKUP(_2025teamgamelogs[[#This Row],[TEAM_NAME]], LEAGUE_AVERAGES!$A$14:$C$43, 3, FALSE)</f>
        <v>0.37548780487804878</v>
      </c>
      <c r="BR572" s="5">
        <f>VLOOKUP(_2025teamgamelogs[[#This Row],[TEAM_NAME]], LEAGUE_AVERAGES!$F$14:$H$43, 2, FALSE)</f>
        <v>0.46404878048780479</v>
      </c>
      <c r="BS572" s="5">
        <f>VLOOKUP(_2025teamgamelogs[[#This Row],[TEAM_NAME]], LEAGUE_AVERAGES!$F$14:$H$43, 3, FALSE)</f>
        <v>0.47712195121951223</v>
      </c>
      <c r="BT572" s="5">
        <f>VLOOKUP(_2025teamgamelogs[[#This Row],[TEAM_NAME]], LEAGUE_AVERAGES!$K$14:$M$43, 2, FALSE)</f>
        <v>0.57631003599073594</v>
      </c>
      <c r="BU572" s="5">
        <f>VLOOKUP(_2025teamgamelogs[[#This Row],[TEAM_NAME]], LEAGUE_AVERAGES!$K$14:$M$43, 3, FALSE)</f>
        <v>0.59556361257988066</v>
      </c>
    </row>
    <row r="573" spans="1:73" x14ac:dyDescent="0.2">
      <c r="A573" t="s">
        <v>59</v>
      </c>
      <c r="B573">
        <v>1610612758</v>
      </c>
      <c r="C573" t="s">
        <v>142</v>
      </c>
      <c r="D573" t="s">
        <v>143</v>
      </c>
      <c r="E573">
        <v>22400049</v>
      </c>
      <c r="F573" s="1">
        <v>45625</v>
      </c>
      <c r="G573" t="s">
        <v>647</v>
      </c>
      <c r="H573" t="s">
        <v>70</v>
      </c>
      <c r="I573">
        <v>48</v>
      </c>
      <c r="J573">
        <v>35</v>
      </c>
      <c r="K573">
        <v>78</v>
      </c>
      <c r="L573">
        <v>0.44900000000000001</v>
      </c>
      <c r="M573">
        <v>15</v>
      </c>
      <c r="N573">
        <v>42</v>
      </c>
      <c r="O573">
        <v>0.35699999999999998</v>
      </c>
      <c r="P573">
        <v>21</v>
      </c>
      <c r="Q573">
        <v>28</v>
      </c>
      <c r="R573">
        <v>0.75</v>
      </c>
      <c r="S573">
        <v>11</v>
      </c>
      <c r="T573">
        <v>30</v>
      </c>
      <c r="U573">
        <v>41</v>
      </c>
      <c r="V573">
        <v>29</v>
      </c>
      <c r="W573">
        <v>20</v>
      </c>
      <c r="X573">
        <v>7</v>
      </c>
      <c r="Y573">
        <v>4</v>
      </c>
      <c r="Z573">
        <v>3</v>
      </c>
      <c r="AA573">
        <v>19</v>
      </c>
      <c r="AB573">
        <v>17</v>
      </c>
      <c r="AC573">
        <v>106</v>
      </c>
      <c r="AD573">
        <v>-9</v>
      </c>
      <c r="AE573">
        <v>1</v>
      </c>
      <c r="AF573">
        <v>1231</v>
      </c>
      <c r="AG573">
        <v>1231</v>
      </c>
      <c r="AH573">
        <v>1231</v>
      </c>
      <c r="AI573">
        <v>121</v>
      </c>
      <c r="AJ573">
        <v>2164</v>
      </c>
      <c r="AK573">
        <v>2291</v>
      </c>
      <c r="AL573">
        <v>1562</v>
      </c>
      <c r="AM573">
        <v>733</v>
      </c>
      <c r="AN573">
        <v>568</v>
      </c>
      <c r="AO573">
        <v>1231</v>
      </c>
      <c r="AP573">
        <v>506</v>
      </c>
      <c r="AQ573">
        <v>377</v>
      </c>
      <c r="AR573">
        <v>1525</v>
      </c>
      <c r="AS573">
        <v>1051</v>
      </c>
      <c r="AT573">
        <v>1652</v>
      </c>
      <c r="AU573">
        <v>1563</v>
      </c>
      <c r="AV573">
        <v>687</v>
      </c>
      <c r="AW573">
        <v>2199</v>
      </c>
      <c r="AX573">
        <v>1360</v>
      </c>
      <c r="AY573">
        <v>1274</v>
      </c>
      <c r="AZ573">
        <v>384</v>
      </c>
      <c r="BA573">
        <v>1258</v>
      </c>
      <c r="BB573">
        <v>1444</v>
      </c>
      <c r="BC573">
        <v>1723</v>
      </c>
      <c r="BD573">
        <v>1735</v>
      </c>
      <c r="BE573">
        <v>1</v>
      </c>
      <c r="BF573" t="s">
        <v>71</v>
      </c>
      <c r="BG573" t="s">
        <v>65</v>
      </c>
      <c r="BH573" t="s">
        <v>260</v>
      </c>
      <c r="BI573" s="4">
        <f xml:space="preserve"> _2025teamgamelogs[[#This Row],[FGA]] + (0.44 * _2025teamgamelogs[[#This Row],[FTA]]) + _2025teamgamelogs[[#This Row],[TOV]] - _2025teamgamelogs[[#This Row],[OREB]]</f>
        <v>99.32</v>
      </c>
      <c r="BJ573" s="3">
        <f>_2025teamgamelogs[[#This Row],[TOV]]/_2025teamgamelogs[[#This Row],[POSSESIONS]]</f>
        <v>0.20136931131695532</v>
      </c>
      <c r="BK573" s="4">
        <f>_2025teamgamelogs[[#This Row],[PTS]]/_2025teamgamelogs[[#This Row],[POSSESIONS]]</f>
        <v>1.0672573499798632</v>
      </c>
      <c r="BL573" s="4">
        <f xml:space="preserve"> 100 * _2025teamgamelogs[[#This Row],[POINTS_PER_POSSESSION]]</f>
        <v>106.72573499798632</v>
      </c>
      <c r="BM573" s="4">
        <f xml:space="preserve"> _2025teamgamelogs[[#This Row],[POSSESIONS]] / (_2025teamgamelogs[[#This Row],[MIN]]/48)</f>
        <v>99.32</v>
      </c>
      <c r="BN573" s="3">
        <f>_2025teamgamelogs[[#This Row],[PTS]] / (2 * (_2025teamgamelogs[[#This Row],[FGA]] + 0.44 * _2025teamgamelogs[[#This Row],[FTA]]))</f>
        <v>0.58680248007085922</v>
      </c>
      <c r="BO573" s="4">
        <f>VLOOKUP(_2025teamgamelogs[[#This Row],[MONTH]], LEAGUE_AVERAGES!$A$2:$B$8, 2, FALSE)</f>
        <v>110.69176807777912</v>
      </c>
      <c r="BP573" s="5">
        <f>VLOOKUP(_2025teamgamelogs[[#This Row],[TEAM_NAME]], LEAGUE_AVERAGES!$A$14:$C$43, 2, FALSE)</f>
        <v>0.37158536585365853</v>
      </c>
      <c r="BQ573" s="5">
        <f>VLOOKUP(_2025teamgamelogs[[#This Row],[TEAM_NAME]], LEAGUE_AVERAGES!$A$14:$C$43, 3, FALSE)</f>
        <v>0.34029268292682929</v>
      </c>
      <c r="BR573" s="5">
        <f>VLOOKUP(_2025teamgamelogs[[#This Row],[TEAM_NAME]], LEAGUE_AVERAGES!$F$14:$H$43, 2, FALSE)</f>
        <v>0.4831951219512195</v>
      </c>
      <c r="BS573" s="5">
        <f>VLOOKUP(_2025teamgamelogs[[#This Row],[TEAM_NAME]], LEAGUE_AVERAGES!$F$14:$H$43, 3, FALSE)</f>
        <v>0.47492682926829272</v>
      </c>
      <c r="BT573" s="5">
        <f>VLOOKUP(_2025teamgamelogs[[#This Row],[TEAM_NAME]], LEAGUE_AVERAGES!$K$14:$M$43, 2, FALSE)</f>
        <v>0.59195463864629394</v>
      </c>
      <c r="BU573" s="5">
        <f>VLOOKUP(_2025teamgamelogs[[#This Row],[TEAM_NAME]], LEAGUE_AVERAGES!$K$14:$M$43, 3, FALSE)</f>
        <v>0.57517865161129356</v>
      </c>
    </row>
    <row r="574" spans="1:73" x14ac:dyDescent="0.2">
      <c r="A574" t="s">
        <v>59</v>
      </c>
      <c r="B574">
        <v>1610612738</v>
      </c>
      <c r="C574" t="s">
        <v>74</v>
      </c>
      <c r="D574" t="s">
        <v>75</v>
      </c>
      <c r="E574">
        <v>22400047</v>
      </c>
      <c r="F574" s="1">
        <v>45625</v>
      </c>
      <c r="G574" t="s">
        <v>648</v>
      </c>
      <c r="H574" t="s">
        <v>63</v>
      </c>
      <c r="I574">
        <v>48</v>
      </c>
      <c r="J574">
        <v>49</v>
      </c>
      <c r="K574">
        <v>98</v>
      </c>
      <c r="L574">
        <v>0.5</v>
      </c>
      <c r="M574">
        <v>23</v>
      </c>
      <c r="N574">
        <v>54</v>
      </c>
      <c r="O574">
        <v>0.42599999999999999</v>
      </c>
      <c r="P574">
        <v>17</v>
      </c>
      <c r="Q574">
        <v>23</v>
      </c>
      <c r="R574">
        <v>0.73899999999999999</v>
      </c>
      <c r="S574">
        <v>11</v>
      </c>
      <c r="T574">
        <v>40</v>
      </c>
      <c r="U574">
        <v>51</v>
      </c>
      <c r="V574">
        <v>24</v>
      </c>
      <c r="W574">
        <v>9</v>
      </c>
      <c r="X574">
        <v>6</v>
      </c>
      <c r="Y574">
        <v>2</v>
      </c>
      <c r="Z574">
        <v>2</v>
      </c>
      <c r="AA574">
        <v>13</v>
      </c>
      <c r="AB574">
        <v>17</v>
      </c>
      <c r="AC574">
        <v>138</v>
      </c>
      <c r="AD574">
        <v>9</v>
      </c>
      <c r="AE574">
        <v>1</v>
      </c>
      <c r="AF574">
        <v>1</v>
      </c>
      <c r="AG574">
        <v>1</v>
      </c>
      <c r="AH574">
        <v>1</v>
      </c>
      <c r="AI574">
        <v>121</v>
      </c>
      <c r="AJ574">
        <v>174</v>
      </c>
      <c r="AK574">
        <v>251</v>
      </c>
      <c r="AL574">
        <v>663</v>
      </c>
      <c r="AM574">
        <v>22</v>
      </c>
      <c r="AN574">
        <v>31</v>
      </c>
      <c r="AO574">
        <v>491</v>
      </c>
      <c r="AP574">
        <v>1052</v>
      </c>
      <c r="AQ574">
        <v>899</v>
      </c>
      <c r="AR574">
        <v>1655</v>
      </c>
      <c r="AS574">
        <v>1051</v>
      </c>
      <c r="AT574">
        <v>210</v>
      </c>
      <c r="AU574">
        <v>340</v>
      </c>
      <c r="AV574">
        <v>1570</v>
      </c>
      <c r="AW574">
        <v>152</v>
      </c>
      <c r="AX574">
        <v>1702</v>
      </c>
      <c r="AY574">
        <v>2078</v>
      </c>
      <c r="AZ574">
        <v>158</v>
      </c>
      <c r="BA574">
        <v>148</v>
      </c>
      <c r="BB574">
        <v>1444</v>
      </c>
      <c r="BC574">
        <v>77</v>
      </c>
      <c r="BD574">
        <v>672</v>
      </c>
      <c r="BE574">
        <v>1</v>
      </c>
      <c r="BF574" t="s">
        <v>71</v>
      </c>
      <c r="BG574" t="s">
        <v>65</v>
      </c>
      <c r="BH574" t="s">
        <v>260</v>
      </c>
      <c r="BI574" s="4">
        <f xml:space="preserve"> _2025teamgamelogs[[#This Row],[FGA]] + (0.44 * _2025teamgamelogs[[#This Row],[FTA]]) + _2025teamgamelogs[[#This Row],[TOV]] - _2025teamgamelogs[[#This Row],[OREB]]</f>
        <v>106.12</v>
      </c>
      <c r="BJ574" s="3">
        <f>_2025teamgamelogs[[#This Row],[TOV]]/_2025teamgamelogs[[#This Row],[POSSESIONS]]</f>
        <v>8.4809649453448918E-2</v>
      </c>
      <c r="BK574" s="4">
        <f>_2025teamgamelogs[[#This Row],[PTS]]/_2025teamgamelogs[[#This Row],[POSSESIONS]]</f>
        <v>1.3004146249528834</v>
      </c>
      <c r="BL574" s="4">
        <f xml:space="preserve"> 100 * _2025teamgamelogs[[#This Row],[POINTS_PER_POSSESSION]]</f>
        <v>130.04146249528833</v>
      </c>
      <c r="BM574" s="4">
        <f xml:space="preserve"> _2025teamgamelogs[[#This Row],[POSSESIONS]] / (_2025teamgamelogs[[#This Row],[MIN]]/48)</f>
        <v>106.12</v>
      </c>
      <c r="BN574" s="3">
        <f>_2025teamgamelogs[[#This Row],[PTS]] / (2 * (_2025teamgamelogs[[#This Row],[FGA]] + 0.44 * _2025teamgamelogs[[#This Row],[FTA]]))</f>
        <v>0.63817980022197551</v>
      </c>
      <c r="BO574" s="4">
        <f>VLOOKUP(_2025teamgamelogs[[#This Row],[MONTH]], LEAGUE_AVERAGES!$A$2:$B$8, 2, FALSE)</f>
        <v>110.69176807777912</v>
      </c>
      <c r="BP574" s="5">
        <f>VLOOKUP(_2025teamgamelogs[[#This Row],[TEAM_NAME]], LEAGUE_AVERAGES!$A$14:$C$43, 2, FALSE)</f>
        <v>0.3739024390243903</v>
      </c>
      <c r="BQ574" s="5">
        <f>VLOOKUP(_2025teamgamelogs[[#This Row],[TEAM_NAME]], LEAGUE_AVERAGES!$A$14:$C$43, 3, FALSE)</f>
        <v>0.36424390243902455</v>
      </c>
      <c r="BR574" s="5">
        <f>VLOOKUP(_2025teamgamelogs[[#This Row],[TEAM_NAME]], LEAGUE_AVERAGES!$F$14:$H$43, 2, FALSE)</f>
        <v>0.46717073170731704</v>
      </c>
      <c r="BS574" s="5">
        <f>VLOOKUP(_2025teamgamelogs[[#This Row],[TEAM_NAME]], LEAGUE_AVERAGES!$F$14:$H$43, 3, FALSE)</f>
        <v>0.45907317073170728</v>
      </c>
      <c r="BT574" s="5">
        <f>VLOOKUP(_2025teamgamelogs[[#This Row],[TEAM_NAME]], LEAGUE_AVERAGES!$K$14:$M$43, 2, FALSE)</f>
        <v>0.59645910798675039</v>
      </c>
      <c r="BU574" s="5">
        <f>VLOOKUP(_2025teamgamelogs[[#This Row],[TEAM_NAME]], LEAGUE_AVERAGES!$K$14:$M$43, 3, FALSE)</f>
        <v>0.58679053151616523</v>
      </c>
    </row>
    <row r="575" spans="1:73" x14ac:dyDescent="0.2">
      <c r="A575" t="s">
        <v>59</v>
      </c>
      <c r="B575">
        <v>1610612750</v>
      </c>
      <c r="C575" t="s">
        <v>8</v>
      </c>
      <c r="D575" t="s">
        <v>72</v>
      </c>
      <c r="E575">
        <v>22400044</v>
      </c>
      <c r="F575" s="1">
        <v>45625</v>
      </c>
      <c r="G575" t="s">
        <v>649</v>
      </c>
      <c r="H575" t="s">
        <v>63</v>
      </c>
      <c r="I575">
        <v>48</v>
      </c>
      <c r="J575">
        <v>31</v>
      </c>
      <c r="K575">
        <v>75</v>
      </c>
      <c r="L575">
        <v>0.41299999999999998</v>
      </c>
      <c r="M575">
        <v>15</v>
      </c>
      <c r="N575">
        <v>39</v>
      </c>
      <c r="O575">
        <v>0.38500000000000001</v>
      </c>
      <c r="P575">
        <v>16</v>
      </c>
      <c r="Q575">
        <v>20</v>
      </c>
      <c r="R575">
        <v>0.8</v>
      </c>
      <c r="S575">
        <v>11</v>
      </c>
      <c r="T575">
        <v>38</v>
      </c>
      <c r="U575">
        <v>49</v>
      </c>
      <c r="V575">
        <v>25</v>
      </c>
      <c r="W575">
        <v>22</v>
      </c>
      <c r="X575">
        <v>8</v>
      </c>
      <c r="Y575">
        <v>5</v>
      </c>
      <c r="Z575">
        <v>3</v>
      </c>
      <c r="AA575">
        <v>14</v>
      </c>
      <c r="AB575">
        <v>16</v>
      </c>
      <c r="AC575">
        <v>93</v>
      </c>
      <c r="AD575">
        <v>1</v>
      </c>
      <c r="AE575">
        <v>1</v>
      </c>
      <c r="AF575">
        <v>1</v>
      </c>
      <c r="AG575">
        <v>1</v>
      </c>
      <c r="AH575">
        <v>1</v>
      </c>
      <c r="AI575">
        <v>121</v>
      </c>
      <c r="AJ575">
        <v>2413</v>
      </c>
      <c r="AK575">
        <v>2395</v>
      </c>
      <c r="AL575">
        <v>2059</v>
      </c>
      <c r="AM575">
        <v>733</v>
      </c>
      <c r="AN575">
        <v>933</v>
      </c>
      <c r="AO575">
        <v>909</v>
      </c>
      <c r="AP575">
        <v>1228</v>
      </c>
      <c r="AQ575">
        <v>1301</v>
      </c>
      <c r="AR575">
        <v>1029</v>
      </c>
      <c r="AS575">
        <v>1051</v>
      </c>
      <c r="AT575">
        <v>377</v>
      </c>
      <c r="AU575">
        <v>505</v>
      </c>
      <c r="AV575">
        <v>1358</v>
      </c>
      <c r="AW575">
        <v>2345</v>
      </c>
      <c r="AX575">
        <v>1073</v>
      </c>
      <c r="AY575">
        <v>889</v>
      </c>
      <c r="AZ575">
        <v>384</v>
      </c>
      <c r="BA575">
        <v>260</v>
      </c>
      <c r="BB575">
        <v>1670</v>
      </c>
      <c r="BC575">
        <v>2330</v>
      </c>
      <c r="BD575">
        <v>1176</v>
      </c>
      <c r="BE575">
        <v>1</v>
      </c>
      <c r="BF575" t="s">
        <v>64</v>
      </c>
      <c r="BG575" t="s">
        <v>65</v>
      </c>
      <c r="BH575" t="s">
        <v>260</v>
      </c>
      <c r="BI575" s="4">
        <f xml:space="preserve"> _2025teamgamelogs[[#This Row],[FGA]] + (0.44 * _2025teamgamelogs[[#This Row],[FTA]]) + _2025teamgamelogs[[#This Row],[TOV]] - _2025teamgamelogs[[#This Row],[OREB]]</f>
        <v>94.8</v>
      </c>
      <c r="BJ575" s="3">
        <f>_2025teamgamelogs[[#This Row],[TOV]]/_2025teamgamelogs[[#This Row],[POSSESIONS]]</f>
        <v>0.2320675105485232</v>
      </c>
      <c r="BK575" s="4">
        <f>_2025teamgamelogs[[#This Row],[PTS]]/_2025teamgamelogs[[#This Row],[POSSESIONS]]</f>
        <v>0.98101265822784811</v>
      </c>
      <c r="BL575" s="4">
        <f xml:space="preserve"> 100 * _2025teamgamelogs[[#This Row],[POINTS_PER_POSSESSION]]</f>
        <v>98.101265822784811</v>
      </c>
      <c r="BM575" s="4">
        <f xml:space="preserve"> _2025teamgamelogs[[#This Row],[POSSESIONS]] / (_2025teamgamelogs[[#This Row],[MIN]]/48)</f>
        <v>94.8</v>
      </c>
      <c r="BN575" s="3">
        <f>_2025teamgamelogs[[#This Row],[PTS]] / (2 * (_2025teamgamelogs[[#This Row],[FGA]] + 0.44 * _2025teamgamelogs[[#This Row],[FTA]]))</f>
        <v>0.55489260143198094</v>
      </c>
      <c r="BO575" s="4">
        <f>VLOOKUP(_2025teamgamelogs[[#This Row],[MONTH]], LEAGUE_AVERAGES!$A$2:$B$8, 2, FALSE)</f>
        <v>110.69176807777912</v>
      </c>
      <c r="BP575" s="5">
        <f>VLOOKUP(_2025teamgamelogs[[#This Row],[TEAM_NAME]], LEAGUE_AVERAGES!$A$14:$C$43, 2, FALSE)</f>
        <v>0.38256097560975622</v>
      </c>
      <c r="BQ575" s="5">
        <f>VLOOKUP(_2025teamgamelogs[[#This Row],[TEAM_NAME]], LEAGUE_AVERAGES!$A$14:$C$43, 3, FALSE)</f>
        <v>0.37156097560975615</v>
      </c>
      <c r="BR575" s="5">
        <f>VLOOKUP(_2025teamgamelogs[[#This Row],[TEAM_NAME]], LEAGUE_AVERAGES!$F$14:$H$43, 2, FALSE)</f>
        <v>0.47402439024390242</v>
      </c>
      <c r="BS575" s="5">
        <f>VLOOKUP(_2025teamgamelogs[[#This Row],[TEAM_NAME]], LEAGUE_AVERAGES!$F$14:$H$43, 3, FALSE)</f>
        <v>0.46580487804878057</v>
      </c>
      <c r="BT575" s="5">
        <f>VLOOKUP(_2025teamgamelogs[[#This Row],[TEAM_NAME]], LEAGUE_AVERAGES!$K$14:$M$43, 2, FALSE)</f>
        <v>0.59446350940954662</v>
      </c>
      <c r="BU575" s="5">
        <f>VLOOKUP(_2025teamgamelogs[[#This Row],[TEAM_NAME]], LEAGUE_AVERAGES!$K$14:$M$43, 3, FALSE)</f>
        <v>0.58583417827298701</v>
      </c>
    </row>
    <row r="576" spans="1:73" x14ac:dyDescent="0.2">
      <c r="A576" t="s">
        <v>59</v>
      </c>
      <c r="B576">
        <v>1610612747</v>
      </c>
      <c r="C576" t="s">
        <v>60</v>
      </c>
      <c r="D576" t="s">
        <v>61</v>
      </c>
      <c r="E576">
        <v>22400048</v>
      </c>
      <c r="F576" s="1">
        <v>45625</v>
      </c>
      <c r="G576" t="s">
        <v>650</v>
      </c>
      <c r="H576" t="s">
        <v>70</v>
      </c>
      <c r="I576">
        <v>48</v>
      </c>
      <c r="J576">
        <v>33</v>
      </c>
      <c r="K576">
        <v>73</v>
      </c>
      <c r="L576">
        <v>0.45200000000000001</v>
      </c>
      <c r="M576">
        <v>11</v>
      </c>
      <c r="N576">
        <v>38</v>
      </c>
      <c r="O576">
        <v>0.28899999999999998</v>
      </c>
      <c r="P576">
        <v>16</v>
      </c>
      <c r="Q576">
        <v>21</v>
      </c>
      <c r="R576">
        <v>0.76200000000000001</v>
      </c>
      <c r="S576">
        <v>8</v>
      </c>
      <c r="T576">
        <v>39</v>
      </c>
      <c r="U576">
        <v>47</v>
      </c>
      <c r="V576">
        <v>25</v>
      </c>
      <c r="W576">
        <v>17</v>
      </c>
      <c r="X576">
        <v>4</v>
      </c>
      <c r="Y576">
        <v>6</v>
      </c>
      <c r="Z576">
        <v>3</v>
      </c>
      <c r="AA576">
        <v>18</v>
      </c>
      <c r="AB576">
        <v>17</v>
      </c>
      <c r="AC576">
        <v>93</v>
      </c>
      <c r="AD576">
        <v>-8</v>
      </c>
      <c r="AE576">
        <v>1</v>
      </c>
      <c r="AF576">
        <v>1231</v>
      </c>
      <c r="AG576">
        <v>1231</v>
      </c>
      <c r="AH576">
        <v>1231</v>
      </c>
      <c r="AI576">
        <v>121</v>
      </c>
      <c r="AJ576">
        <v>2321</v>
      </c>
      <c r="AK576">
        <v>2432</v>
      </c>
      <c r="AL576">
        <v>1518</v>
      </c>
      <c r="AM576">
        <v>1661</v>
      </c>
      <c r="AN576">
        <v>1078</v>
      </c>
      <c r="AO576">
        <v>2001</v>
      </c>
      <c r="AP576">
        <v>1228</v>
      </c>
      <c r="AQ576">
        <v>1164</v>
      </c>
      <c r="AR576">
        <v>1465</v>
      </c>
      <c r="AS576">
        <v>1800</v>
      </c>
      <c r="AT576">
        <v>277</v>
      </c>
      <c r="AU576">
        <v>705</v>
      </c>
      <c r="AV576">
        <v>1358</v>
      </c>
      <c r="AW576">
        <v>1759</v>
      </c>
      <c r="AX576">
        <v>2190</v>
      </c>
      <c r="AY576">
        <v>560</v>
      </c>
      <c r="AZ576">
        <v>384</v>
      </c>
      <c r="BA576">
        <v>1018</v>
      </c>
      <c r="BB576">
        <v>1444</v>
      </c>
      <c r="BC576">
        <v>2330</v>
      </c>
      <c r="BD576">
        <v>1667</v>
      </c>
      <c r="BE576">
        <v>1</v>
      </c>
      <c r="BF576" t="s">
        <v>64</v>
      </c>
      <c r="BG576" t="s">
        <v>65</v>
      </c>
      <c r="BH576" t="s">
        <v>260</v>
      </c>
      <c r="BI576" s="4">
        <f xml:space="preserve"> _2025teamgamelogs[[#This Row],[FGA]] + (0.44 * _2025teamgamelogs[[#This Row],[FTA]]) + _2025teamgamelogs[[#This Row],[TOV]] - _2025teamgamelogs[[#This Row],[OREB]]</f>
        <v>91.24</v>
      </c>
      <c r="BJ576" s="3">
        <f>_2025teamgamelogs[[#This Row],[TOV]]/_2025teamgamelogs[[#This Row],[POSSESIONS]]</f>
        <v>0.18632178868917143</v>
      </c>
      <c r="BK576" s="4">
        <f>_2025teamgamelogs[[#This Row],[PTS]]/_2025teamgamelogs[[#This Row],[POSSESIONS]]</f>
        <v>1.0192897851819378</v>
      </c>
      <c r="BL576" s="4">
        <f xml:space="preserve"> 100 * _2025teamgamelogs[[#This Row],[POINTS_PER_POSSESSION]]</f>
        <v>101.92897851819379</v>
      </c>
      <c r="BM576" s="4">
        <f xml:space="preserve"> _2025teamgamelogs[[#This Row],[POSSESIONS]] / (_2025teamgamelogs[[#This Row],[MIN]]/48)</f>
        <v>91.24</v>
      </c>
      <c r="BN576" s="3">
        <f>_2025teamgamelogs[[#This Row],[PTS]] / (2 * (_2025teamgamelogs[[#This Row],[FGA]] + 0.44 * _2025teamgamelogs[[#This Row],[FTA]]))</f>
        <v>0.56541828793774318</v>
      </c>
      <c r="BO576" s="4">
        <f>VLOOKUP(_2025teamgamelogs[[#This Row],[MONTH]], LEAGUE_AVERAGES!$A$2:$B$8, 2, FALSE)</f>
        <v>110.69176807777912</v>
      </c>
      <c r="BP576" s="5">
        <f>VLOOKUP(_2025teamgamelogs[[#This Row],[TEAM_NAME]], LEAGUE_AVERAGES!$A$14:$C$43, 2, FALSE)</f>
        <v>0.37419512195121946</v>
      </c>
      <c r="BQ576" s="5">
        <f>VLOOKUP(_2025teamgamelogs[[#This Row],[TEAM_NAME]], LEAGUE_AVERAGES!$A$14:$C$43, 3, FALSE)</f>
        <v>0.35536585365853657</v>
      </c>
      <c r="BR576" s="5">
        <f>VLOOKUP(_2025teamgamelogs[[#This Row],[TEAM_NAME]], LEAGUE_AVERAGES!$F$14:$H$43, 2, FALSE)</f>
        <v>0.48560975609756091</v>
      </c>
      <c r="BS576" s="5">
        <f>VLOOKUP(_2025teamgamelogs[[#This Row],[TEAM_NAME]], LEAGUE_AVERAGES!$F$14:$H$43, 3, FALSE)</f>
        <v>0.47373170731707315</v>
      </c>
      <c r="BT576" s="5">
        <f>VLOOKUP(_2025teamgamelogs[[#This Row],[TEAM_NAME]], LEAGUE_AVERAGES!$K$14:$M$43, 2, FALSE)</f>
        <v>0.60200661119778875</v>
      </c>
      <c r="BU576" s="5">
        <f>VLOOKUP(_2025teamgamelogs[[#This Row],[TEAM_NAME]], LEAGUE_AVERAGES!$K$14:$M$43, 3, FALSE)</f>
        <v>0.58416138772693449</v>
      </c>
    </row>
    <row r="577" spans="1:73" x14ac:dyDescent="0.2">
      <c r="A577" t="s">
        <v>59</v>
      </c>
      <c r="B577">
        <v>1610612746</v>
      </c>
      <c r="C577" t="s">
        <v>131</v>
      </c>
      <c r="D577" t="s">
        <v>132</v>
      </c>
      <c r="E577">
        <v>22400044</v>
      </c>
      <c r="F577" s="1">
        <v>45625</v>
      </c>
      <c r="G577" t="s">
        <v>651</v>
      </c>
      <c r="H577" t="s">
        <v>70</v>
      </c>
      <c r="I577">
        <v>48</v>
      </c>
      <c r="J577">
        <v>36</v>
      </c>
      <c r="K577">
        <v>84</v>
      </c>
      <c r="L577">
        <v>0.42899999999999999</v>
      </c>
      <c r="M577">
        <v>10</v>
      </c>
      <c r="N577">
        <v>31</v>
      </c>
      <c r="O577">
        <v>0.32300000000000001</v>
      </c>
      <c r="P577">
        <v>10</v>
      </c>
      <c r="Q577">
        <v>13</v>
      </c>
      <c r="R577">
        <v>0.76900000000000002</v>
      </c>
      <c r="S577">
        <v>8</v>
      </c>
      <c r="T577">
        <v>31</v>
      </c>
      <c r="U577">
        <v>39</v>
      </c>
      <c r="V577">
        <v>20</v>
      </c>
      <c r="W577">
        <v>15</v>
      </c>
      <c r="X577">
        <v>17</v>
      </c>
      <c r="Y577">
        <v>3</v>
      </c>
      <c r="Z577">
        <v>5</v>
      </c>
      <c r="AA577">
        <v>16</v>
      </c>
      <c r="AB577">
        <v>14</v>
      </c>
      <c r="AC577">
        <v>92</v>
      </c>
      <c r="AD577">
        <v>-1</v>
      </c>
      <c r="AE577">
        <v>1</v>
      </c>
      <c r="AF577">
        <v>1231</v>
      </c>
      <c r="AG577">
        <v>1231</v>
      </c>
      <c r="AH577">
        <v>1231</v>
      </c>
      <c r="AI577">
        <v>121</v>
      </c>
      <c r="AJ577">
        <v>2070</v>
      </c>
      <c r="AK577">
        <v>1815</v>
      </c>
      <c r="AL577">
        <v>1860</v>
      </c>
      <c r="AM577">
        <v>1891</v>
      </c>
      <c r="AN577">
        <v>1971</v>
      </c>
      <c r="AO577">
        <v>1671</v>
      </c>
      <c r="AP577">
        <v>2148</v>
      </c>
      <c r="AQ577">
        <v>2188</v>
      </c>
      <c r="AR577">
        <v>1388</v>
      </c>
      <c r="AS577">
        <v>1800</v>
      </c>
      <c r="AT577">
        <v>1488</v>
      </c>
      <c r="AU577">
        <v>1833</v>
      </c>
      <c r="AV577">
        <v>2163</v>
      </c>
      <c r="AW577">
        <v>1341</v>
      </c>
      <c r="AX577">
        <v>10</v>
      </c>
      <c r="AY577">
        <v>1712</v>
      </c>
      <c r="AZ577">
        <v>1188</v>
      </c>
      <c r="BA577">
        <v>570</v>
      </c>
      <c r="BB577">
        <v>2064</v>
      </c>
      <c r="BC577">
        <v>2353</v>
      </c>
      <c r="BD577">
        <v>1231</v>
      </c>
      <c r="BE577">
        <v>1</v>
      </c>
      <c r="BF577" t="s">
        <v>71</v>
      </c>
      <c r="BG577" t="s">
        <v>65</v>
      </c>
      <c r="BH577" t="s">
        <v>260</v>
      </c>
      <c r="BI577" s="4">
        <f xml:space="preserve"> _2025teamgamelogs[[#This Row],[FGA]] + (0.44 * _2025teamgamelogs[[#This Row],[FTA]]) + _2025teamgamelogs[[#This Row],[TOV]] - _2025teamgamelogs[[#This Row],[OREB]]</f>
        <v>96.72</v>
      </c>
      <c r="BJ577" s="3">
        <f>_2025teamgamelogs[[#This Row],[TOV]]/_2025teamgamelogs[[#This Row],[POSSESIONS]]</f>
        <v>0.15508684863523572</v>
      </c>
      <c r="BK577" s="4">
        <f>_2025teamgamelogs[[#This Row],[PTS]]/_2025teamgamelogs[[#This Row],[POSSESIONS]]</f>
        <v>0.95119933829611247</v>
      </c>
      <c r="BL577" s="4">
        <f xml:space="preserve"> 100 * _2025teamgamelogs[[#This Row],[POINTS_PER_POSSESSION]]</f>
        <v>95.119933829611242</v>
      </c>
      <c r="BM577" s="4">
        <f xml:space="preserve"> _2025teamgamelogs[[#This Row],[POSSESIONS]] / (_2025teamgamelogs[[#This Row],[MIN]]/48)</f>
        <v>96.72</v>
      </c>
      <c r="BN577" s="3">
        <f>_2025teamgamelogs[[#This Row],[PTS]] / (2 * (_2025teamgamelogs[[#This Row],[FGA]] + 0.44 * _2025teamgamelogs[[#This Row],[FTA]]))</f>
        <v>0.5127061970575123</v>
      </c>
      <c r="BO577" s="4">
        <f>VLOOKUP(_2025teamgamelogs[[#This Row],[MONTH]], LEAGUE_AVERAGES!$A$2:$B$8, 2, FALSE)</f>
        <v>110.69176807777912</v>
      </c>
      <c r="BP577" s="5">
        <f>VLOOKUP(_2025teamgamelogs[[#This Row],[TEAM_NAME]], LEAGUE_AVERAGES!$A$14:$C$43, 2, FALSE)</f>
        <v>0.38978048780487806</v>
      </c>
      <c r="BQ577" s="5">
        <f>VLOOKUP(_2025teamgamelogs[[#This Row],[TEAM_NAME]], LEAGUE_AVERAGES!$A$14:$C$43, 3, FALSE)</f>
        <v>0.36475609756097566</v>
      </c>
      <c r="BR577" s="5">
        <f>VLOOKUP(_2025teamgamelogs[[#This Row],[TEAM_NAME]], LEAGUE_AVERAGES!$F$14:$H$43, 2, FALSE)</f>
        <v>0.49036585365853652</v>
      </c>
      <c r="BS577" s="5">
        <f>VLOOKUP(_2025teamgamelogs[[#This Row],[TEAM_NAME]], LEAGUE_AVERAGES!$F$14:$H$43, 3, FALSE)</f>
        <v>0.47582926829268285</v>
      </c>
      <c r="BT577" s="5">
        <f>VLOOKUP(_2025teamgamelogs[[#This Row],[TEAM_NAME]], LEAGUE_AVERAGES!$K$14:$M$43, 2, FALSE)</f>
        <v>0.59895938905835644</v>
      </c>
      <c r="BU577" s="5">
        <f>VLOOKUP(_2025teamgamelogs[[#This Row],[TEAM_NAME]], LEAGUE_AVERAGES!$K$14:$M$43, 3, FALSE)</f>
        <v>0.58126724036545818</v>
      </c>
    </row>
    <row r="578" spans="1:73" x14ac:dyDescent="0.2">
      <c r="A578" t="s">
        <v>59</v>
      </c>
      <c r="B578">
        <v>1610612756</v>
      </c>
      <c r="C578" t="s">
        <v>80</v>
      </c>
      <c r="D578" t="s">
        <v>81</v>
      </c>
      <c r="E578">
        <v>22400303</v>
      </c>
      <c r="F578" s="1">
        <v>45626</v>
      </c>
      <c r="G578" t="s">
        <v>652</v>
      </c>
      <c r="H578" t="s">
        <v>63</v>
      </c>
      <c r="I578">
        <v>48</v>
      </c>
      <c r="J578">
        <v>38</v>
      </c>
      <c r="K578">
        <v>79</v>
      </c>
      <c r="L578">
        <v>0.48099999999999998</v>
      </c>
      <c r="M578">
        <v>18</v>
      </c>
      <c r="N578">
        <v>35</v>
      </c>
      <c r="O578">
        <v>0.51400000000000001</v>
      </c>
      <c r="P578">
        <v>19</v>
      </c>
      <c r="Q578">
        <v>22</v>
      </c>
      <c r="R578">
        <v>0.86399999999999999</v>
      </c>
      <c r="S578">
        <v>6</v>
      </c>
      <c r="T578">
        <v>39</v>
      </c>
      <c r="U578">
        <v>45</v>
      </c>
      <c r="V578">
        <v>31</v>
      </c>
      <c r="W578">
        <v>14</v>
      </c>
      <c r="X578">
        <v>4</v>
      </c>
      <c r="Y578">
        <v>9</v>
      </c>
      <c r="Z578">
        <v>5</v>
      </c>
      <c r="AA578">
        <v>13</v>
      </c>
      <c r="AB578">
        <v>17</v>
      </c>
      <c r="AC578">
        <v>113</v>
      </c>
      <c r="AD578">
        <v>8</v>
      </c>
      <c r="AE578">
        <v>1</v>
      </c>
      <c r="AF578">
        <v>1</v>
      </c>
      <c r="AG578">
        <v>1</v>
      </c>
      <c r="AH578">
        <v>1</v>
      </c>
      <c r="AI578">
        <v>121</v>
      </c>
      <c r="AJ578">
        <v>1796</v>
      </c>
      <c r="AK578">
        <v>2245</v>
      </c>
      <c r="AL578">
        <v>998</v>
      </c>
      <c r="AM578">
        <v>288</v>
      </c>
      <c r="AN578">
        <v>1495</v>
      </c>
      <c r="AO578">
        <v>75</v>
      </c>
      <c r="AP578">
        <v>756</v>
      </c>
      <c r="AQ578">
        <v>1008</v>
      </c>
      <c r="AR578">
        <v>482</v>
      </c>
      <c r="AS578">
        <v>2189</v>
      </c>
      <c r="AT578">
        <v>277</v>
      </c>
      <c r="AU578">
        <v>976</v>
      </c>
      <c r="AV578">
        <v>426</v>
      </c>
      <c r="AW578">
        <v>1092</v>
      </c>
      <c r="AX578">
        <v>2190</v>
      </c>
      <c r="AY578">
        <v>109</v>
      </c>
      <c r="AZ578">
        <v>1188</v>
      </c>
      <c r="BA578">
        <v>148</v>
      </c>
      <c r="BB578">
        <v>1444</v>
      </c>
      <c r="BC578">
        <v>1250</v>
      </c>
      <c r="BD578">
        <v>727</v>
      </c>
      <c r="BE578">
        <v>1</v>
      </c>
      <c r="BF578" t="s">
        <v>64</v>
      </c>
      <c r="BG578" t="s">
        <v>65</v>
      </c>
      <c r="BH578" t="s">
        <v>260</v>
      </c>
      <c r="BI578" s="4">
        <f xml:space="preserve"> _2025teamgamelogs[[#This Row],[FGA]] + (0.44 * _2025teamgamelogs[[#This Row],[FTA]]) + _2025teamgamelogs[[#This Row],[TOV]] - _2025teamgamelogs[[#This Row],[OREB]]</f>
        <v>96.68</v>
      </c>
      <c r="BJ578" s="3">
        <f>_2025teamgamelogs[[#This Row],[TOV]]/_2025teamgamelogs[[#This Row],[POSSESIONS]]</f>
        <v>0.14480761274306991</v>
      </c>
      <c r="BK578" s="4">
        <f>_2025teamgamelogs[[#This Row],[PTS]]/_2025teamgamelogs[[#This Row],[POSSESIONS]]</f>
        <v>1.1688043028547785</v>
      </c>
      <c r="BL578" s="4">
        <f xml:space="preserve"> 100 * _2025teamgamelogs[[#This Row],[POINTS_PER_POSSESSION]]</f>
        <v>116.88043028547786</v>
      </c>
      <c r="BM578" s="4">
        <f xml:space="preserve"> _2025teamgamelogs[[#This Row],[POSSESIONS]] / (_2025teamgamelogs[[#This Row],[MIN]]/48)</f>
        <v>96.68</v>
      </c>
      <c r="BN578" s="3">
        <f>_2025teamgamelogs[[#This Row],[PTS]] / (2 * (_2025teamgamelogs[[#This Row],[FGA]] + 0.44 * _2025teamgamelogs[[#This Row],[FTA]]))</f>
        <v>0.63712223725755524</v>
      </c>
      <c r="BO578" s="4">
        <f>VLOOKUP(_2025teamgamelogs[[#This Row],[MONTH]], LEAGUE_AVERAGES!$A$2:$B$8, 2, FALSE)</f>
        <v>110.69176807777912</v>
      </c>
      <c r="BP578" s="5">
        <f>VLOOKUP(_2025teamgamelogs[[#This Row],[TEAM_NAME]], LEAGUE_AVERAGES!$A$14:$C$43, 2, FALSE)</f>
        <v>0.37692682926829268</v>
      </c>
      <c r="BQ578" s="5">
        <f>VLOOKUP(_2025teamgamelogs[[#This Row],[TEAM_NAME]], LEAGUE_AVERAGES!$A$14:$C$43, 3, FALSE)</f>
        <v>0.37741463414634141</v>
      </c>
      <c r="BR578" s="5">
        <f>VLOOKUP(_2025teamgamelogs[[#This Row],[TEAM_NAME]], LEAGUE_AVERAGES!$F$14:$H$43, 2, FALSE)</f>
        <v>0.4768536585365854</v>
      </c>
      <c r="BS578" s="5">
        <f>VLOOKUP(_2025teamgamelogs[[#This Row],[TEAM_NAME]], LEAGUE_AVERAGES!$F$14:$H$43, 3, FALSE)</f>
        <v>0.48056097560975608</v>
      </c>
      <c r="BT578" s="5">
        <f>VLOOKUP(_2025teamgamelogs[[#This Row],[TEAM_NAME]], LEAGUE_AVERAGES!$K$14:$M$43, 2, FALSE)</f>
        <v>0.59622840480117467</v>
      </c>
      <c r="BU578" s="5">
        <f>VLOOKUP(_2025teamgamelogs[[#This Row],[TEAM_NAME]], LEAGUE_AVERAGES!$K$14:$M$43, 3, FALSE)</f>
        <v>0.59682738613401276</v>
      </c>
    </row>
    <row r="579" spans="1:73" x14ac:dyDescent="0.2">
      <c r="A579" t="s">
        <v>59</v>
      </c>
      <c r="B579">
        <v>1610612744</v>
      </c>
      <c r="C579" t="s">
        <v>98</v>
      </c>
      <c r="D579" t="s">
        <v>99</v>
      </c>
      <c r="E579">
        <v>22400303</v>
      </c>
      <c r="F579" s="1">
        <v>45626</v>
      </c>
      <c r="G579" t="s">
        <v>653</v>
      </c>
      <c r="H579" t="s">
        <v>70</v>
      </c>
      <c r="I579">
        <v>48</v>
      </c>
      <c r="J579">
        <v>38</v>
      </c>
      <c r="K579">
        <v>92</v>
      </c>
      <c r="L579">
        <v>0.41299999999999998</v>
      </c>
      <c r="M579">
        <v>14</v>
      </c>
      <c r="N579">
        <v>40</v>
      </c>
      <c r="O579">
        <v>0.35</v>
      </c>
      <c r="P579">
        <v>15</v>
      </c>
      <c r="Q579">
        <v>18</v>
      </c>
      <c r="R579">
        <v>0.83299999999999996</v>
      </c>
      <c r="S579">
        <v>9</v>
      </c>
      <c r="T579">
        <v>34</v>
      </c>
      <c r="U579">
        <v>43</v>
      </c>
      <c r="V579">
        <v>28</v>
      </c>
      <c r="W579">
        <v>9</v>
      </c>
      <c r="X579">
        <v>8</v>
      </c>
      <c r="Y579">
        <v>5</v>
      </c>
      <c r="Z579">
        <v>9</v>
      </c>
      <c r="AA579">
        <v>17</v>
      </c>
      <c r="AB579">
        <v>13</v>
      </c>
      <c r="AC579">
        <v>105</v>
      </c>
      <c r="AD579">
        <v>-8</v>
      </c>
      <c r="AE579">
        <v>1</v>
      </c>
      <c r="AF579">
        <v>1231</v>
      </c>
      <c r="AG579">
        <v>1231</v>
      </c>
      <c r="AH579">
        <v>1231</v>
      </c>
      <c r="AI579">
        <v>121</v>
      </c>
      <c r="AJ579">
        <v>1796</v>
      </c>
      <c r="AK579">
        <v>768</v>
      </c>
      <c r="AL579">
        <v>2061</v>
      </c>
      <c r="AM579">
        <v>934</v>
      </c>
      <c r="AN579">
        <v>795</v>
      </c>
      <c r="AO579">
        <v>1311</v>
      </c>
      <c r="AP579">
        <v>1416</v>
      </c>
      <c r="AQ579">
        <v>1617</v>
      </c>
      <c r="AR579">
        <v>699</v>
      </c>
      <c r="AS579">
        <v>1566</v>
      </c>
      <c r="AT579">
        <v>926</v>
      </c>
      <c r="AU579">
        <v>1282</v>
      </c>
      <c r="AV579">
        <v>840</v>
      </c>
      <c r="AW579">
        <v>152</v>
      </c>
      <c r="AX579">
        <v>1073</v>
      </c>
      <c r="AY579">
        <v>889</v>
      </c>
      <c r="AZ579">
        <v>2275</v>
      </c>
      <c r="BA579">
        <v>792</v>
      </c>
      <c r="BB579">
        <v>2202</v>
      </c>
      <c r="BC579">
        <v>1790</v>
      </c>
      <c r="BD579">
        <v>1667</v>
      </c>
      <c r="BE579">
        <v>1</v>
      </c>
      <c r="BF579" t="s">
        <v>71</v>
      </c>
      <c r="BG579" t="s">
        <v>65</v>
      </c>
      <c r="BH579" t="s">
        <v>260</v>
      </c>
      <c r="BI579" s="4">
        <f xml:space="preserve"> _2025teamgamelogs[[#This Row],[FGA]] + (0.44 * _2025teamgamelogs[[#This Row],[FTA]]) + _2025teamgamelogs[[#This Row],[TOV]] - _2025teamgamelogs[[#This Row],[OREB]]</f>
        <v>99.92</v>
      </c>
      <c r="BJ579" s="3">
        <f>_2025teamgamelogs[[#This Row],[TOV]]/_2025teamgamelogs[[#This Row],[POSSESIONS]]</f>
        <v>9.0072057646116893E-2</v>
      </c>
      <c r="BK579" s="4">
        <f>_2025teamgamelogs[[#This Row],[PTS]]/_2025teamgamelogs[[#This Row],[POSSESIONS]]</f>
        <v>1.0508406725380304</v>
      </c>
      <c r="BL579" s="4">
        <f xml:space="preserve"> 100 * _2025teamgamelogs[[#This Row],[POINTS_PER_POSSESSION]]</f>
        <v>105.08406725380304</v>
      </c>
      <c r="BM579" s="4">
        <f xml:space="preserve"> _2025teamgamelogs[[#This Row],[POSSESIONS]] / (_2025teamgamelogs[[#This Row],[MIN]]/48)</f>
        <v>99.92</v>
      </c>
      <c r="BN579" s="3">
        <f>_2025teamgamelogs[[#This Row],[PTS]] / (2 * (_2025teamgamelogs[[#This Row],[FGA]] + 0.44 * _2025teamgamelogs[[#This Row],[FTA]]))</f>
        <v>0.52542033626901519</v>
      </c>
      <c r="BO579" s="4">
        <f>VLOOKUP(_2025teamgamelogs[[#This Row],[MONTH]], LEAGUE_AVERAGES!$A$2:$B$8, 2, FALSE)</f>
        <v>110.69176807777912</v>
      </c>
      <c r="BP579" s="5">
        <f>VLOOKUP(_2025teamgamelogs[[#This Row],[TEAM_NAME]], LEAGUE_AVERAGES!$A$14:$C$43, 2, FALSE)</f>
        <v>0.36843902439024395</v>
      </c>
      <c r="BQ579" s="5">
        <f>VLOOKUP(_2025teamgamelogs[[#This Row],[TEAM_NAME]], LEAGUE_AVERAGES!$A$14:$C$43, 3, FALSE)</f>
        <v>0.35765853658536584</v>
      </c>
      <c r="BR579" s="5">
        <f>VLOOKUP(_2025teamgamelogs[[#This Row],[TEAM_NAME]], LEAGUE_AVERAGES!$F$14:$H$43, 2, FALSE)</f>
        <v>0.45136585365853665</v>
      </c>
      <c r="BS579" s="5">
        <f>VLOOKUP(_2025teamgamelogs[[#This Row],[TEAM_NAME]], LEAGUE_AVERAGES!$F$14:$H$43, 3, FALSE)</f>
        <v>0.45180487804878061</v>
      </c>
      <c r="BT579" s="5">
        <f>VLOOKUP(_2025teamgamelogs[[#This Row],[TEAM_NAME]], LEAGUE_AVERAGES!$K$14:$M$43, 2, FALSE)</f>
        <v>0.56832140437053513</v>
      </c>
      <c r="BU579" s="5">
        <f>VLOOKUP(_2025teamgamelogs[[#This Row],[TEAM_NAME]], LEAGUE_AVERAGES!$K$14:$M$43, 3, FALSE)</f>
        <v>0.56980808391386595</v>
      </c>
    </row>
    <row r="580" spans="1:73" x14ac:dyDescent="0.2">
      <c r="A580" t="s">
        <v>59</v>
      </c>
      <c r="B580">
        <v>1610612765</v>
      </c>
      <c r="C580" t="s">
        <v>107</v>
      </c>
      <c r="D580" t="s">
        <v>108</v>
      </c>
      <c r="E580">
        <v>22400301</v>
      </c>
      <c r="F580" s="1">
        <v>45626</v>
      </c>
      <c r="G580" t="s">
        <v>654</v>
      </c>
      <c r="H580" t="s">
        <v>70</v>
      </c>
      <c r="I580">
        <v>48</v>
      </c>
      <c r="J580">
        <v>35</v>
      </c>
      <c r="K580">
        <v>91</v>
      </c>
      <c r="L580">
        <v>0.38500000000000001</v>
      </c>
      <c r="M580">
        <v>11</v>
      </c>
      <c r="N580">
        <v>40</v>
      </c>
      <c r="O580">
        <v>0.27500000000000002</v>
      </c>
      <c r="P580">
        <v>15</v>
      </c>
      <c r="Q580">
        <v>18</v>
      </c>
      <c r="R580">
        <v>0.83299999999999996</v>
      </c>
      <c r="S580">
        <v>10</v>
      </c>
      <c r="T580">
        <v>32</v>
      </c>
      <c r="U580">
        <v>42</v>
      </c>
      <c r="V580">
        <v>22</v>
      </c>
      <c r="W580">
        <v>17</v>
      </c>
      <c r="X580">
        <v>6</v>
      </c>
      <c r="Y580">
        <v>5</v>
      </c>
      <c r="Z580">
        <v>8</v>
      </c>
      <c r="AA580">
        <v>19</v>
      </c>
      <c r="AB580">
        <v>21</v>
      </c>
      <c r="AC580">
        <v>96</v>
      </c>
      <c r="AD580">
        <v>-15</v>
      </c>
      <c r="AE580">
        <v>1</v>
      </c>
      <c r="AF580">
        <v>1231</v>
      </c>
      <c r="AG580">
        <v>1231</v>
      </c>
      <c r="AH580">
        <v>1231</v>
      </c>
      <c r="AI580">
        <v>121</v>
      </c>
      <c r="AJ580">
        <v>2164</v>
      </c>
      <c r="AK580">
        <v>899</v>
      </c>
      <c r="AL580">
        <v>2322</v>
      </c>
      <c r="AM580">
        <v>1661</v>
      </c>
      <c r="AN580">
        <v>795</v>
      </c>
      <c r="AO580">
        <v>2111</v>
      </c>
      <c r="AP580">
        <v>1416</v>
      </c>
      <c r="AQ580">
        <v>1617</v>
      </c>
      <c r="AR580">
        <v>699</v>
      </c>
      <c r="AS580">
        <v>1308</v>
      </c>
      <c r="AT580">
        <v>1307</v>
      </c>
      <c r="AU580">
        <v>1443</v>
      </c>
      <c r="AV580">
        <v>1909</v>
      </c>
      <c r="AW580">
        <v>1759</v>
      </c>
      <c r="AX580">
        <v>1702</v>
      </c>
      <c r="AY580">
        <v>889</v>
      </c>
      <c r="AZ580">
        <v>2116</v>
      </c>
      <c r="BA580">
        <v>1258</v>
      </c>
      <c r="BB580">
        <v>575</v>
      </c>
      <c r="BC580">
        <v>2258</v>
      </c>
      <c r="BD580">
        <v>2041</v>
      </c>
      <c r="BE580">
        <v>1</v>
      </c>
      <c r="BF580" t="s">
        <v>64</v>
      </c>
      <c r="BG580" t="s">
        <v>65</v>
      </c>
      <c r="BH580" t="s">
        <v>260</v>
      </c>
      <c r="BI580" s="4">
        <f xml:space="preserve"> _2025teamgamelogs[[#This Row],[FGA]] + (0.44 * _2025teamgamelogs[[#This Row],[FTA]]) + _2025teamgamelogs[[#This Row],[TOV]] - _2025teamgamelogs[[#This Row],[OREB]]</f>
        <v>105.92</v>
      </c>
      <c r="BJ580" s="3">
        <f>_2025teamgamelogs[[#This Row],[TOV]]/_2025teamgamelogs[[#This Row],[POSSESIONS]]</f>
        <v>0.16049848942598188</v>
      </c>
      <c r="BK580" s="4">
        <f>_2025teamgamelogs[[#This Row],[PTS]]/_2025teamgamelogs[[#This Row],[POSSESIONS]]</f>
        <v>0.90634441087613293</v>
      </c>
      <c r="BL580" s="4">
        <f xml:space="preserve"> 100 * _2025teamgamelogs[[#This Row],[POINTS_PER_POSSESSION]]</f>
        <v>90.634441087613297</v>
      </c>
      <c r="BM580" s="4">
        <f xml:space="preserve"> _2025teamgamelogs[[#This Row],[POSSESIONS]] / (_2025teamgamelogs[[#This Row],[MIN]]/48)</f>
        <v>105.92</v>
      </c>
      <c r="BN580" s="3">
        <f>_2025teamgamelogs[[#This Row],[PTS]] / (2 * (_2025teamgamelogs[[#This Row],[FGA]] + 0.44 * _2025teamgamelogs[[#This Row],[FTA]]))</f>
        <v>0.48524059846340478</v>
      </c>
      <c r="BO580" s="4">
        <f>VLOOKUP(_2025teamgamelogs[[#This Row],[MONTH]], LEAGUE_AVERAGES!$A$2:$B$8, 2, FALSE)</f>
        <v>110.69176807777912</v>
      </c>
      <c r="BP580" s="5">
        <f>VLOOKUP(_2025teamgamelogs[[#This Row],[TEAM_NAME]], LEAGUE_AVERAGES!$A$14:$C$43, 2, FALSE)</f>
        <v>0.3560731707317073</v>
      </c>
      <c r="BQ580" s="5">
        <f>VLOOKUP(_2025teamgamelogs[[#This Row],[TEAM_NAME]], LEAGUE_AVERAGES!$A$14:$C$43, 3, FALSE)</f>
        <v>0.3687804878048781</v>
      </c>
      <c r="BR580" s="5">
        <f>VLOOKUP(_2025teamgamelogs[[#This Row],[TEAM_NAME]], LEAGUE_AVERAGES!$F$14:$H$43, 2, FALSE)</f>
        <v>0.47321951219512204</v>
      </c>
      <c r="BS580" s="5">
        <f>VLOOKUP(_2025teamgamelogs[[#This Row],[TEAM_NAME]], LEAGUE_AVERAGES!$F$14:$H$43, 3, FALSE)</f>
        <v>0.48104878048780486</v>
      </c>
      <c r="BT580" s="5">
        <f>VLOOKUP(_2025teamgamelogs[[#This Row],[TEAM_NAME]], LEAGUE_AVERAGES!$K$14:$M$43, 2, FALSE)</f>
        <v>0.57634444021190001</v>
      </c>
      <c r="BU580" s="5">
        <f>VLOOKUP(_2025teamgamelogs[[#This Row],[TEAM_NAME]], LEAGUE_AVERAGES!$K$14:$M$43, 3, FALSE)</f>
        <v>0.58621097107374254</v>
      </c>
    </row>
    <row r="581" spans="1:73" x14ac:dyDescent="0.2">
      <c r="A581" t="s">
        <v>59</v>
      </c>
      <c r="B581">
        <v>1610612766</v>
      </c>
      <c r="C581" t="s">
        <v>122</v>
      </c>
      <c r="D581" t="s">
        <v>123</v>
      </c>
      <c r="E581">
        <v>22400300</v>
      </c>
      <c r="F581" s="1">
        <v>45626</v>
      </c>
      <c r="G581" t="s">
        <v>655</v>
      </c>
      <c r="H581" t="s">
        <v>70</v>
      </c>
      <c r="I581">
        <v>48</v>
      </c>
      <c r="J581">
        <v>35</v>
      </c>
      <c r="K581">
        <v>94</v>
      </c>
      <c r="L581">
        <v>0.372</v>
      </c>
      <c r="M581">
        <v>18</v>
      </c>
      <c r="N581">
        <v>48</v>
      </c>
      <c r="O581">
        <v>0.375</v>
      </c>
      <c r="P581">
        <v>16</v>
      </c>
      <c r="Q581">
        <v>19</v>
      </c>
      <c r="R581">
        <v>0.84199999999999997</v>
      </c>
      <c r="S581">
        <v>18</v>
      </c>
      <c r="T581">
        <v>27</v>
      </c>
      <c r="U581">
        <v>45</v>
      </c>
      <c r="V581">
        <v>23</v>
      </c>
      <c r="W581">
        <v>15</v>
      </c>
      <c r="X581">
        <v>13</v>
      </c>
      <c r="Y581">
        <v>6</v>
      </c>
      <c r="Z581">
        <v>7</v>
      </c>
      <c r="AA581">
        <v>23</v>
      </c>
      <c r="AB581">
        <v>15</v>
      </c>
      <c r="AC581">
        <v>104</v>
      </c>
      <c r="AD581">
        <v>-3</v>
      </c>
      <c r="AE581">
        <v>1</v>
      </c>
      <c r="AF581">
        <v>1231</v>
      </c>
      <c r="AG581">
        <v>1231</v>
      </c>
      <c r="AH581">
        <v>1231</v>
      </c>
      <c r="AI581">
        <v>121</v>
      </c>
      <c r="AJ581">
        <v>2164</v>
      </c>
      <c r="AK581">
        <v>570</v>
      </c>
      <c r="AL581">
        <v>2373</v>
      </c>
      <c r="AM581">
        <v>288</v>
      </c>
      <c r="AN581">
        <v>163</v>
      </c>
      <c r="AO581">
        <v>1024</v>
      </c>
      <c r="AP581">
        <v>1228</v>
      </c>
      <c r="AQ581">
        <v>1458</v>
      </c>
      <c r="AR581">
        <v>642</v>
      </c>
      <c r="AS581">
        <v>100</v>
      </c>
      <c r="AT581">
        <v>2068</v>
      </c>
      <c r="AU581">
        <v>976</v>
      </c>
      <c r="AV581">
        <v>1759</v>
      </c>
      <c r="AW581">
        <v>1341</v>
      </c>
      <c r="AX581">
        <v>137</v>
      </c>
      <c r="AY581">
        <v>560</v>
      </c>
      <c r="AZ581">
        <v>1902</v>
      </c>
      <c r="BA581">
        <v>2046</v>
      </c>
      <c r="BB581">
        <v>1892</v>
      </c>
      <c r="BC581">
        <v>1870</v>
      </c>
      <c r="BD581">
        <v>1356</v>
      </c>
      <c r="BE581">
        <v>1</v>
      </c>
      <c r="BF581" t="s">
        <v>64</v>
      </c>
      <c r="BG581" t="s">
        <v>65</v>
      </c>
      <c r="BH581" t="s">
        <v>260</v>
      </c>
      <c r="BI581" s="4">
        <f xml:space="preserve"> _2025teamgamelogs[[#This Row],[FGA]] + (0.44 * _2025teamgamelogs[[#This Row],[FTA]]) + _2025teamgamelogs[[#This Row],[TOV]] - _2025teamgamelogs[[#This Row],[OREB]]</f>
        <v>99.36</v>
      </c>
      <c r="BJ581" s="3">
        <f>_2025teamgamelogs[[#This Row],[TOV]]/_2025teamgamelogs[[#This Row],[POSSESIONS]]</f>
        <v>0.15096618357487923</v>
      </c>
      <c r="BK581" s="4">
        <f>_2025teamgamelogs[[#This Row],[PTS]]/_2025teamgamelogs[[#This Row],[POSSESIONS]]</f>
        <v>1.0466988727858293</v>
      </c>
      <c r="BL581" s="4">
        <f xml:space="preserve"> 100 * _2025teamgamelogs[[#This Row],[POINTS_PER_POSSESSION]]</f>
        <v>104.66988727858293</v>
      </c>
      <c r="BM581" s="4">
        <f xml:space="preserve"> _2025teamgamelogs[[#This Row],[POSSESIONS]] / (_2025teamgamelogs[[#This Row],[MIN]]/48)</f>
        <v>99.36</v>
      </c>
      <c r="BN581" s="3">
        <f>_2025teamgamelogs[[#This Row],[PTS]] / (2 * (_2025teamgamelogs[[#This Row],[FGA]] + 0.44 * _2025teamgamelogs[[#This Row],[FTA]]))</f>
        <v>0.50801094177413053</v>
      </c>
      <c r="BO581" s="4">
        <f>VLOOKUP(_2025teamgamelogs[[#This Row],[MONTH]], LEAGUE_AVERAGES!$A$2:$B$8, 2, FALSE)</f>
        <v>110.69176807777912</v>
      </c>
      <c r="BP581" s="5">
        <f>VLOOKUP(_2025teamgamelogs[[#This Row],[TEAM_NAME]], LEAGUE_AVERAGES!$A$14:$C$43, 2, FALSE)</f>
        <v>0.33860975609756089</v>
      </c>
      <c r="BQ581" s="5">
        <f>VLOOKUP(_2025teamgamelogs[[#This Row],[TEAM_NAME]], LEAGUE_AVERAGES!$A$14:$C$43, 3, FALSE)</f>
        <v>0.33580487804878045</v>
      </c>
      <c r="BR581" s="5">
        <f>VLOOKUP(_2025teamgamelogs[[#This Row],[TEAM_NAME]], LEAGUE_AVERAGES!$F$14:$H$43, 2, FALSE)</f>
        <v>0.43492682926829268</v>
      </c>
      <c r="BS581" s="5">
        <f>VLOOKUP(_2025teamgamelogs[[#This Row],[TEAM_NAME]], LEAGUE_AVERAGES!$F$14:$H$43, 3, FALSE)</f>
        <v>0.42697560975609755</v>
      </c>
      <c r="BT581" s="5">
        <f>VLOOKUP(_2025teamgamelogs[[#This Row],[TEAM_NAME]], LEAGUE_AVERAGES!$K$14:$M$43, 2, FALSE)</f>
        <v>0.5424635833805308</v>
      </c>
      <c r="BU581" s="5">
        <f>VLOOKUP(_2025teamgamelogs[[#This Row],[TEAM_NAME]], LEAGUE_AVERAGES!$K$14:$M$43, 3, FALSE)</f>
        <v>0.53419164265445196</v>
      </c>
    </row>
    <row r="582" spans="1:73" x14ac:dyDescent="0.2">
      <c r="A582" t="s">
        <v>59</v>
      </c>
      <c r="B582">
        <v>1610612742</v>
      </c>
      <c r="C582" t="s">
        <v>154</v>
      </c>
      <c r="D582" t="s">
        <v>155</v>
      </c>
      <c r="E582">
        <v>22400304</v>
      </c>
      <c r="F582" s="1">
        <v>45626</v>
      </c>
      <c r="G582" t="s">
        <v>461</v>
      </c>
      <c r="H582" t="s">
        <v>63</v>
      </c>
      <c r="I582">
        <v>48</v>
      </c>
      <c r="J582">
        <v>41</v>
      </c>
      <c r="K582">
        <v>90</v>
      </c>
      <c r="L582">
        <v>0.45600000000000002</v>
      </c>
      <c r="M582">
        <v>15</v>
      </c>
      <c r="N582">
        <v>39</v>
      </c>
      <c r="O582">
        <v>0.38500000000000001</v>
      </c>
      <c r="P582">
        <v>9</v>
      </c>
      <c r="Q582">
        <v>15</v>
      </c>
      <c r="R582">
        <v>0.6</v>
      </c>
      <c r="S582">
        <v>12</v>
      </c>
      <c r="T582">
        <v>36</v>
      </c>
      <c r="U582">
        <v>48</v>
      </c>
      <c r="V582">
        <v>30</v>
      </c>
      <c r="W582">
        <v>15</v>
      </c>
      <c r="X582">
        <v>12</v>
      </c>
      <c r="Y582">
        <v>6</v>
      </c>
      <c r="Z582">
        <v>7</v>
      </c>
      <c r="AA582">
        <v>21</v>
      </c>
      <c r="AB582">
        <v>14</v>
      </c>
      <c r="AC582">
        <v>106</v>
      </c>
      <c r="AD582">
        <v>12</v>
      </c>
      <c r="AE582">
        <v>1</v>
      </c>
      <c r="AF582">
        <v>1</v>
      </c>
      <c r="AG582">
        <v>1</v>
      </c>
      <c r="AH582">
        <v>1</v>
      </c>
      <c r="AI582">
        <v>121</v>
      </c>
      <c r="AJ582">
        <v>1234</v>
      </c>
      <c r="AK582">
        <v>1029</v>
      </c>
      <c r="AL582">
        <v>1449</v>
      </c>
      <c r="AM582">
        <v>733</v>
      </c>
      <c r="AN582">
        <v>933</v>
      </c>
      <c r="AO582">
        <v>909</v>
      </c>
      <c r="AP582">
        <v>2256</v>
      </c>
      <c r="AQ582">
        <v>2021</v>
      </c>
      <c r="AR582">
        <v>2341</v>
      </c>
      <c r="AS582">
        <v>848</v>
      </c>
      <c r="AT582">
        <v>640</v>
      </c>
      <c r="AU582">
        <v>604</v>
      </c>
      <c r="AV582">
        <v>541</v>
      </c>
      <c r="AW582">
        <v>1341</v>
      </c>
      <c r="AX582">
        <v>217</v>
      </c>
      <c r="AY582">
        <v>560</v>
      </c>
      <c r="AZ582">
        <v>1902</v>
      </c>
      <c r="BA582">
        <v>1694</v>
      </c>
      <c r="BB582">
        <v>2064</v>
      </c>
      <c r="BC582">
        <v>1723</v>
      </c>
      <c r="BD582">
        <v>517</v>
      </c>
      <c r="BE582">
        <v>1</v>
      </c>
      <c r="BF582" t="s">
        <v>71</v>
      </c>
      <c r="BG582" t="s">
        <v>65</v>
      </c>
      <c r="BH582" t="s">
        <v>260</v>
      </c>
      <c r="BI582" s="4">
        <f xml:space="preserve"> _2025teamgamelogs[[#This Row],[FGA]] + (0.44 * _2025teamgamelogs[[#This Row],[FTA]]) + _2025teamgamelogs[[#This Row],[TOV]] - _2025teamgamelogs[[#This Row],[OREB]]</f>
        <v>99.6</v>
      </c>
      <c r="BJ582" s="3">
        <f>_2025teamgamelogs[[#This Row],[TOV]]/_2025teamgamelogs[[#This Row],[POSSESIONS]]</f>
        <v>0.15060240963855423</v>
      </c>
      <c r="BK582" s="4">
        <f>_2025teamgamelogs[[#This Row],[PTS]]/_2025teamgamelogs[[#This Row],[POSSESIONS]]</f>
        <v>1.0642570281124499</v>
      </c>
      <c r="BL582" s="4">
        <f xml:space="preserve"> 100 * _2025teamgamelogs[[#This Row],[POINTS_PER_POSSESSION]]</f>
        <v>106.42570281124499</v>
      </c>
      <c r="BM582" s="4">
        <f xml:space="preserve"> _2025teamgamelogs[[#This Row],[POSSESIONS]] / (_2025teamgamelogs[[#This Row],[MIN]]/48)</f>
        <v>99.6</v>
      </c>
      <c r="BN582" s="3">
        <f>_2025teamgamelogs[[#This Row],[PTS]] / (2 * (_2025teamgamelogs[[#This Row],[FGA]] + 0.44 * _2025teamgamelogs[[#This Row],[FTA]]))</f>
        <v>0.54865424430641829</v>
      </c>
      <c r="BO582" s="4">
        <f>VLOOKUP(_2025teamgamelogs[[#This Row],[MONTH]], LEAGUE_AVERAGES!$A$2:$B$8, 2, FALSE)</f>
        <v>110.69176807777912</v>
      </c>
      <c r="BP582" s="5">
        <f>VLOOKUP(_2025teamgamelogs[[#This Row],[TEAM_NAME]], LEAGUE_AVERAGES!$A$14:$C$43, 2, FALSE)</f>
        <v>0.362375</v>
      </c>
      <c r="BQ582" s="5">
        <f>VLOOKUP(_2025teamgamelogs[[#This Row],[TEAM_NAME]], LEAGUE_AVERAGES!$A$14:$C$43, 3, FALSE)</f>
        <v>0.36252380952380958</v>
      </c>
      <c r="BR582" s="5">
        <f>VLOOKUP(_2025teamgamelogs[[#This Row],[TEAM_NAME]], LEAGUE_AVERAGES!$F$14:$H$43, 2, FALSE)</f>
        <v>0.47777500000000001</v>
      </c>
      <c r="BS582" s="5">
        <f>VLOOKUP(_2025teamgamelogs[[#This Row],[TEAM_NAME]], LEAGUE_AVERAGES!$F$14:$H$43, 3, FALSE)</f>
        <v>0.48176190476190472</v>
      </c>
      <c r="BT582" s="5">
        <f>VLOOKUP(_2025teamgamelogs[[#This Row],[TEAM_NAME]], LEAGUE_AVERAGES!$K$14:$M$43, 2, FALSE)</f>
        <v>0.58283558931438928</v>
      </c>
      <c r="BU582" s="5">
        <f>VLOOKUP(_2025teamgamelogs[[#This Row],[TEAM_NAME]], LEAGUE_AVERAGES!$K$14:$M$43, 3, FALSE)</f>
        <v>0.5856179003364903</v>
      </c>
    </row>
    <row r="583" spans="1:73" x14ac:dyDescent="0.2">
      <c r="A583" t="s">
        <v>59</v>
      </c>
      <c r="B583">
        <v>1610612755</v>
      </c>
      <c r="C583" t="s">
        <v>134</v>
      </c>
      <c r="D583" t="s">
        <v>135</v>
      </c>
      <c r="E583">
        <v>22400301</v>
      </c>
      <c r="F583" s="1">
        <v>45626</v>
      </c>
      <c r="G583" t="s">
        <v>656</v>
      </c>
      <c r="H583" t="s">
        <v>63</v>
      </c>
      <c r="I583">
        <v>48</v>
      </c>
      <c r="J583">
        <v>42</v>
      </c>
      <c r="K583">
        <v>85</v>
      </c>
      <c r="L583">
        <v>0.49399999999999999</v>
      </c>
      <c r="M583">
        <v>11</v>
      </c>
      <c r="N583">
        <v>31</v>
      </c>
      <c r="O583">
        <v>0.35499999999999998</v>
      </c>
      <c r="P583">
        <v>16</v>
      </c>
      <c r="Q583">
        <v>22</v>
      </c>
      <c r="R583">
        <v>0.72699999999999998</v>
      </c>
      <c r="S583">
        <v>12</v>
      </c>
      <c r="T583">
        <v>38</v>
      </c>
      <c r="U583">
        <v>50</v>
      </c>
      <c r="V583">
        <v>19</v>
      </c>
      <c r="W583">
        <v>17</v>
      </c>
      <c r="X583">
        <v>9</v>
      </c>
      <c r="Y583">
        <v>8</v>
      </c>
      <c r="Z583">
        <v>5</v>
      </c>
      <c r="AA583">
        <v>21</v>
      </c>
      <c r="AB583">
        <v>19</v>
      </c>
      <c r="AC583">
        <v>111</v>
      </c>
      <c r="AD583">
        <v>15</v>
      </c>
      <c r="AE583">
        <v>1</v>
      </c>
      <c r="AF583">
        <v>1</v>
      </c>
      <c r="AG583">
        <v>1</v>
      </c>
      <c r="AH583">
        <v>1</v>
      </c>
      <c r="AI583">
        <v>121</v>
      </c>
      <c r="AJ583">
        <v>1068</v>
      </c>
      <c r="AK583">
        <v>1709</v>
      </c>
      <c r="AL583">
        <v>783</v>
      </c>
      <c r="AM583">
        <v>1661</v>
      </c>
      <c r="AN583">
        <v>1971</v>
      </c>
      <c r="AO583">
        <v>1255</v>
      </c>
      <c r="AP583">
        <v>1228</v>
      </c>
      <c r="AQ583">
        <v>1008</v>
      </c>
      <c r="AR583">
        <v>1740</v>
      </c>
      <c r="AS583">
        <v>848</v>
      </c>
      <c r="AT583">
        <v>377</v>
      </c>
      <c r="AU583">
        <v>427</v>
      </c>
      <c r="AV583">
        <v>2257</v>
      </c>
      <c r="AW583">
        <v>1759</v>
      </c>
      <c r="AX583">
        <v>797</v>
      </c>
      <c r="AY583">
        <v>187</v>
      </c>
      <c r="AZ583">
        <v>1188</v>
      </c>
      <c r="BA583">
        <v>1694</v>
      </c>
      <c r="BB583">
        <v>971</v>
      </c>
      <c r="BC583">
        <v>1402</v>
      </c>
      <c r="BD583">
        <v>376</v>
      </c>
      <c r="BE583">
        <v>1</v>
      </c>
      <c r="BF583" t="s">
        <v>71</v>
      </c>
      <c r="BG583" t="s">
        <v>65</v>
      </c>
      <c r="BH583" t="s">
        <v>260</v>
      </c>
      <c r="BI583" s="4">
        <f xml:space="preserve"> _2025teamgamelogs[[#This Row],[FGA]] + (0.44 * _2025teamgamelogs[[#This Row],[FTA]]) + _2025teamgamelogs[[#This Row],[TOV]] - _2025teamgamelogs[[#This Row],[OREB]]</f>
        <v>99.68</v>
      </c>
      <c r="BJ583" s="3">
        <f>_2025teamgamelogs[[#This Row],[TOV]]/_2025teamgamelogs[[#This Row],[POSSESIONS]]</f>
        <v>0.170545746388443</v>
      </c>
      <c r="BK583" s="4">
        <f>_2025teamgamelogs[[#This Row],[PTS]]/_2025teamgamelogs[[#This Row],[POSSESIONS]]</f>
        <v>1.1135634028892456</v>
      </c>
      <c r="BL583" s="4">
        <f xml:space="preserve"> 100 * _2025teamgamelogs[[#This Row],[POINTS_PER_POSSESSION]]</f>
        <v>111.35634028892456</v>
      </c>
      <c r="BM583" s="4">
        <f xml:space="preserve"> _2025teamgamelogs[[#This Row],[POSSESIONS]] / (_2025teamgamelogs[[#This Row],[MIN]]/48)</f>
        <v>99.68</v>
      </c>
      <c r="BN583" s="3">
        <f>_2025teamgamelogs[[#This Row],[PTS]] / (2 * (_2025teamgamelogs[[#This Row],[FGA]] + 0.44 * _2025teamgamelogs[[#This Row],[FTA]]))</f>
        <v>0.58618504435994923</v>
      </c>
      <c r="BO583" s="4">
        <f>VLOOKUP(_2025teamgamelogs[[#This Row],[MONTH]], LEAGUE_AVERAGES!$A$2:$B$8, 2, FALSE)</f>
        <v>110.69176807777912</v>
      </c>
      <c r="BP583" s="5">
        <f>VLOOKUP(_2025teamgamelogs[[#This Row],[TEAM_NAME]], LEAGUE_AVERAGES!$A$14:$C$43, 2, FALSE)</f>
        <v>0.34129268292682929</v>
      </c>
      <c r="BQ583" s="5">
        <f>VLOOKUP(_2025teamgamelogs[[#This Row],[TEAM_NAME]], LEAGUE_AVERAGES!$A$14:$C$43, 3, FALSE)</f>
        <v>0.34026829268292691</v>
      </c>
      <c r="BR583" s="5">
        <f>VLOOKUP(_2025teamgamelogs[[#This Row],[TEAM_NAME]], LEAGUE_AVERAGES!$F$14:$H$43, 2, FALSE)</f>
        <v>0.45178048780487812</v>
      </c>
      <c r="BS583" s="5">
        <f>VLOOKUP(_2025teamgamelogs[[#This Row],[TEAM_NAME]], LEAGUE_AVERAGES!$F$14:$H$43, 3, FALSE)</f>
        <v>0.45797560975609758</v>
      </c>
      <c r="BT583" s="5">
        <f>VLOOKUP(_2025teamgamelogs[[#This Row],[TEAM_NAME]], LEAGUE_AVERAGES!$K$14:$M$43, 2, FALSE)</f>
        <v>0.55774018976963147</v>
      </c>
      <c r="BU583" s="5">
        <f>VLOOKUP(_2025teamgamelogs[[#This Row],[TEAM_NAME]], LEAGUE_AVERAGES!$K$14:$M$43, 3, FALSE)</f>
        <v>0.57066794818423772</v>
      </c>
    </row>
    <row r="584" spans="1:73" x14ac:dyDescent="0.2">
      <c r="A584" t="s">
        <v>59</v>
      </c>
      <c r="B584">
        <v>1610612737</v>
      </c>
      <c r="C584" t="s">
        <v>92</v>
      </c>
      <c r="D584" t="s">
        <v>93</v>
      </c>
      <c r="E584">
        <v>22400300</v>
      </c>
      <c r="F584" s="1">
        <v>45626</v>
      </c>
      <c r="G584" t="s">
        <v>657</v>
      </c>
      <c r="H584" t="s">
        <v>63</v>
      </c>
      <c r="I584">
        <v>48</v>
      </c>
      <c r="J584">
        <v>38</v>
      </c>
      <c r="K584">
        <v>78</v>
      </c>
      <c r="L584">
        <v>0.48699999999999999</v>
      </c>
      <c r="M584">
        <v>10</v>
      </c>
      <c r="N584">
        <v>33</v>
      </c>
      <c r="O584">
        <v>0.30299999999999999</v>
      </c>
      <c r="P584">
        <v>21</v>
      </c>
      <c r="Q584">
        <v>27</v>
      </c>
      <c r="R584">
        <v>0.77800000000000002</v>
      </c>
      <c r="S584">
        <v>14</v>
      </c>
      <c r="T584">
        <v>35</v>
      </c>
      <c r="U584">
        <v>49</v>
      </c>
      <c r="V584">
        <v>27</v>
      </c>
      <c r="W584">
        <v>22</v>
      </c>
      <c r="X584">
        <v>8</v>
      </c>
      <c r="Y584">
        <v>7</v>
      </c>
      <c r="Z584">
        <v>6</v>
      </c>
      <c r="AA584">
        <v>15</v>
      </c>
      <c r="AB584">
        <v>23</v>
      </c>
      <c r="AC584">
        <v>107</v>
      </c>
      <c r="AD584">
        <v>3</v>
      </c>
      <c r="AE584">
        <v>1</v>
      </c>
      <c r="AF584">
        <v>1</v>
      </c>
      <c r="AG584">
        <v>1</v>
      </c>
      <c r="AH584">
        <v>1</v>
      </c>
      <c r="AI584">
        <v>121</v>
      </c>
      <c r="AJ584">
        <v>1796</v>
      </c>
      <c r="AK584">
        <v>2291</v>
      </c>
      <c r="AL584">
        <v>896</v>
      </c>
      <c r="AM584">
        <v>1891</v>
      </c>
      <c r="AN584">
        <v>1749</v>
      </c>
      <c r="AO584">
        <v>1863</v>
      </c>
      <c r="AP584">
        <v>506</v>
      </c>
      <c r="AQ584">
        <v>471</v>
      </c>
      <c r="AR584">
        <v>1292</v>
      </c>
      <c r="AS584">
        <v>466</v>
      </c>
      <c r="AT584">
        <v>769</v>
      </c>
      <c r="AU584">
        <v>505</v>
      </c>
      <c r="AV584">
        <v>1013</v>
      </c>
      <c r="AW584">
        <v>2345</v>
      </c>
      <c r="AX584">
        <v>1073</v>
      </c>
      <c r="AY584">
        <v>346</v>
      </c>
      <c r="AZ584">
        <v>1573</v>
      </c>
      <c r="BA584">
        <v>398</v>
      </c>
      <c r="BB584">
        <v>300</v>
      </c>
      <c r="BC584">
        <v>1677</v>
      </c>
      <c r="BD584">
        <v>1047</v>
      </c>
      <c r="BE584">
        <v>1</v>
      </c>
      <c r="BF584" t="s">
        <v>71</v>
      </c>
      <c r="BG584" t="s">
        <v>65</v>
      </c>
      <c r="BH584" t="s">
        <v>260</v>
      </c>
      <c r="BI584" s="4">
        <f xml:space="preserve"> _2025teamgamelogs[[#This Row],[FGA]] + (0.44 * _2025teamgamelogs[[#This Row],[FTA]]) + _2025teamgamelogs[[#This Row],[TOV]] - _2025teamgamelogs[[#This Row],[OREB]]</f>
        <v>97.88</v>
      </c>
      <c r="BJ584" s="3">
        <f>_2025teamgamelogs[[#This Row],[TOV]]/_2025teamgamelogs[[#This Row],[POSSESIONS]]</f>
        <v>0.22476501838986515</v>
      </c>
      <c r="BK584" s="4">
        <f>_2025teamgamelogs[[#This Row],[PTS]]/_2025teamgamelogs[[#This Row],[POSSESIONS]]</f>
        <v>1.0931753167143441</v>
      </c>
      <c r="BL584" s="4">
        <f xml:space="preserve"> 100 * _2025teamgamelogs[[#This Row],[POINTS_PER_POSSESSION]]</f>
        <v>109.31753167143441</v>
      </c>
      <c r="BM584" s="4">
        <f xml:space="preserve"> _2025teamgamelogs[[#This Row],[POSSESIONS]] / (_2025teamgamelogs[[#This Row],[MIN]]/48)</f>
        <v>97.88</v>
      </c>
      <c r="BN584" s="3">
        <f>_2025teamgamelogs[[#This Row],[PTS]] / (2 * (_2025teamgamelogs[[#This Row],[FGA]] + 0.44 * _2025teamgamelogs[[#This Row],[FTA]]))</f>
        <v>0.59523809523809523</v>
      </c>
      <c r="BO584" s="4">
        <f>VLOOKUP(_2025teamgamelogs[[#This Row],[MONTH]], LEAGUE_AVERAGES!$A$2:$B$8, 2, FALSE)</f>
        <v>110.69176807777912</v>
      </c>
      <c r="BP584" s="5">
        <f>VLOOKUP(_2025teamgamelogs[[#This Row],[TEAM_NAME]], LEAGUE_AVERAGES!$A$14:$C$43, 2, FALSE)</f>
        <v>0.35092500000000004</v>
      </c>
      <c r="BQ584" s="5">
        <f>VLOOKUP(_2025teamgamelogs[[#This Row],[TEAM_NAME]], LEAGUE_AVERAGES!$A$14:$C$43, 3, FALSE)</f>
        <v>0.36290476190476195</v>
      </c>
      <c r="BR584" s="5">
        <f>VLOOKUP(_2025teamgamelogs[[#This Row],[TEAM_NAME]], LEAGUE_AVERAGES!$F$14:$H$43, 2, FALSE)</f>
        <v>0.47670000000000012</v>
      </c>
      <c r="BS584" s="5">
        <f>VLOOKUP(_2025teamgamelogs[[#This Row],[TEAM_NAME]], LEAGUE_AVERAGES!$F$14:$H$43, 3, FALSE)</f>
        <v>0.47069047619047621</v>
      </c>
      <c r="BT584" s="5">
        <f>VLOOKUP(_2025teamgamelogs[[#This Row],[TEAM_NAME]], LEAGUE_AVERAGES!$K$14:$M$43, 2, FALSE)</f>
        <v>0.58493933923263275</v>
      </c>
      <c r="BU584" s="5">
        <f>VLOOKUP(_2025teamgamelogs[[#This Row],[TEAM_NAME]], LEAGUE_AVERAGES!$K$14:$M$43, 3, FALSE)</f>
        <v>0.57722862424766153</v>
      </c>
    </row>
    <row r="585" spans="1:73" x14ac:dyDescent="0.2">
      <c r="A585" t="s">
        <v>59</v>
      </c>
      <c r="B585">
        <v>1610612764</v>
      </c>
      <c r="C585" t="s">
        <v>148</v>
      </c>
      <c r="D585" t="s">
        <v>149</v>
      </c>
      <c r="E585">
        <v>22400302</v>
      </c>
      <c r="F585" s="1">
        <v>45626</v>
      </c>
      <c r="G585" t="s">
        <v>658</v>
      </c>
      <c r="H585" t="s">
        <v>70</v>
      </c>
      <c r="I585">
        <v>48</v>
      </c>
      <c r="J585">
        <v>41</v>
      </c>
      <c r="K585">
        <v>87</v>
      </c>
      <c r="L585">
        <v>0.47099999999999997</v>
      </c>
      <c r="M585">
        <v>9</v>
      </c>
      <c r="N585">
        <v>32</v>
      </c>
      <c r="O585">
        <v>0.28100000000000003</v>
      </c>
      <c r="P585">
        <v>23</v>
      </c>
      <c r="Q585">
        <v>24</v>
      </c>
      <c r="R585">
        <v>0.95799999999999996</v>
      </c>
      <c r="S585">
        <v>8</v>
      </c>
      <c r="T585">
        <v>33</v>
      </c>
      <c r="U585">
        <v>41</v>
      </c>
      <c r="V585">
        <v>24</v>
      </c>
      <c r="W585">
        <v>12</v>
      </c>
      <c r="X585">
        <v>7</v>
      </c>
      <c r="Y585">
        <v>3</v>
      </c>
      <c r="Z585">
        <v>6</v>
      </c>
      <c r="AA585">
        <v>26</v>
      </c>
      <c r="AB585">
        <v>18</v>
      </c>
      <c r="AC585">
        <v>114</v>
      </c>
      <c r="AD585">
        <v>-10</v>
      </c>
      <c r="AE585">
        <v>1</v>
      </c>
      <c r="AF585">
        <v>1231</v>
      </c>
      <c r="AG585">
        <v>1231</v>
      </c>
      <c r="AH585">
        <v>1231</v>
      </c>
      <c r="AI585">
        <v>121</v>
      </c>
      <c r="AJ585">
        <v>1234</v>
      </c>
      <c r="AK585">
        <v>1449</v>
      </c>
      <c r="AL585">
        <v>1173</v>
      </c>
      <c r="AM585">
        <v>2097</v>
      </c>
      <c r="AN585">
        <v>1863</v>
      </c>
      <c r="AO585">
        <v>2058</v>
      </c>
      <c r="AP585">
        <v>314</v>
      </c>
      <c r="AQ585">
        <v>791</v>
      </c>
      <c r="AR585">
        <v>60</v>
      </c>
      <c r="AS585">
        <v>1800</v>
      </c>
      <c r="AT585">
        <v>1131</v>
      </c>
      <c r="AU585">
        <v>1563</v>
      </c>
      <c r="AV585">
        <v>1570</v>
      </c>
      <c r="AW585">
        <v>640</v>
      </c>
      <c r="AX585">
        <v>1360</v>
      </c>
      <c r="AY585">
        <v>1712</v>
      </c>
      <c r="AZ585">
        <v>1573</v>
      </c>
      <c r="BA585">
        <v>2319</v>
      </c>
      <c r="BB585">
        <v>1204</v>
      </c>
      <c r="BC585">
        <v>1168</v>
      </c>
      <c r="BD585">
        <v>1790</v>
      </c>
      <c r="BE585">
        <v>1</v>
      </c>
      <c r="BF585" t="s">
        <v>71</v>
      </c>
      <c r="BG585" t="s">
        <v>65</v>
      </c>
      <c r="BH585" t="s">
        <v>260</v>
      </c>
      <c r="BI585" s="4">
        <f xml:space="preserve"> _2025teamgamelogs[[#This Row],[FGA]] + (0.44 * _2025teamgamelogs[[#This Row],[FTA]]) + _2025teamgamelogs[[#This Row],[TOV]] - _2025teamgamelogs[[#This Row],[OREB]]</f>
        <v>101.56</v>
      </c>
      <c r="BJ585" s="3">
        <f>_2025teamgamelogs[[#This Row],[TOV]]/_2025teamgamelogs[[#This Row],[POSSESIONS]]</f>
        <v>0.11815675462780623</v>
      </c>
      <c r="BK585" s="4">
        <f>_2025teamgamelogs[[#This Row],[PTS]]/_2025teamgamelogs[[#This Row],[POSSESIONS]]</f>
        <v>1.1224891689641592</v>
      </c>
      <c r="BL585" s="4">
        <f xml:space="preserve"> 100 * _2025teamgamelogs[[#This Row],[POINTS_PER_POSSESSION]]</f>
        <v>112.24891689641592</v>
      </c>
      <c r="BM585" s="4">
        <f xml:space="preserve"> _2025teamgamelogs[[#This Row],[POSSESIONS]] / (_2025teamgamelogs[[#This Row],[MIN]]/48)</f>
        <v>101.56</v>
      </c>
      <c r="BN585" s="3">
        <f>_2025teamgamelogs[[#This Row],[PTS]] / (2 * (_2025teamgamelogs[[#This Row],[FGA]] + 0.44 * _2025teamgamelogs[[#This Row],[FTA]]))</f>
        <v>0.58425584255842555</v>
      </c>
      <c r="BO585" s="4">
        <f>VLOOKUP(_2025teamgamelogs[[#This Row],[MONTH]], LEAGUE_AVERAGES!$A$2:$B$8, 2, FALSE)</f>
        <v>110.69176807777912</v>
      </c>
      <c r="BP585" s="5">
        <f>VLOOKUP(_2025teamgamelogs[[#This Row],[TEAM_NAME]], LEAGUE_AVERAGES!$A$14:$C$43, 2, FALSE)</f>
        <v>0.32842499999999997</v>
      </c>
      <c r="BQ585" s="5">
        <f>VLOOKUP(_2025teamgamelogs[[#This Row],[TEAM_NAME]], LEAGUE_AVERAGES!$A$14:$C$43, 3, FALSE)</f>
        <v>0.33730952380952384</v>
      </c>
      <c r="BR585" s="5">
        <f>VLOOKUP(_2025teamgamelogs[[#This Row],[TEAM_NAME]], LEAGUE_AVERAGES!$F$14:$H$43, 2, FALSE)</f>
        <v>0.44209999999999994</v>
      </c>
      <c r="BS585" s="5">
        <f>VLOOKUP(_2025teamgamelogs[[#This Row],[TEAM_NAME]], LEAGUE_AVERAGES!$F$14:$H$43, 3, FALSE)</f>
        <v>0.4362619047619048</v>
      </c>
      <c r="BT585" s="5">
        <f>VLOOKUP(_2025teamgamelogs[[#This Row],[TEAM_NAME]], LEAGUE_AVERAGES!$K$14:$M$43, 2, FALSE)</f>
        <v>0.55099578881797462</v>
      </c>
      <c r="BU585" s="5">
        <f>VLOOKUP(_2025teamgamelogs[[#This Row],[TEAM_NAME]], LEAGUE_AVERAGES!$K$14:$M$43, 3, FALSE)</f>
        <v>0.54201342555394594</v>
      </c>
    </row>
    <row r="586" spans="1:73" x14ac:dyDescent="0.2">
      <c r="A586" t="s">
        <v>59</v>
      </c>
      <c r="B586">
        <v>1610612749</v>
      </c>
      <c r="C586" t="s">
        <v>113</v>
      </c>
      <c r="D586" t="s">
        <v>114</v>
      </c>
      <c r="E586">
        <v>22400302</v>
      </c>
      <c r="F586" s="1">
        <v>45626</v>
      </c>
      <c r="G586" t="s">
        <v>659</v>
      </c>
      <c r="H586" t="s">
        <v>63</v>
      </c>
      <c r="I586">
        <v>48</v>
      </c>
      <c r="J586">
        <v>44</v>
      </c>
      <c r="K586">
        <v>86</v>
      </c>
      <c r="L586">
        <v>0.51200000000000001</v>
      </c>
      <c r="M586">
        <v>16</v>
      </c>
      <c r="N586">
        <v>35</v>
      </c>
      <c r="O586">
        <v>0.45700000000000002</v>
      </c>
      <c r="P586">
        <v>20</v>
      </c>
      <c r="Q586">
        <v>25</v>
      </c>
      <c r="R586">
        <v>0.8</v>
      </c>
      <c r="S586">
        <v>7</v>
      </c>
      <c r="T586">
        <v>31</v>
      </c>
      <c r="U586">
        <v>38</v>
      </c>
      <c r="V586">
        <v>31</v>
      </c>
      <c r="W586">
        <v>12</v>
      </c>
      <c r="X586">
        <v>5</v>
      </c>
      <c r="Y586">
        <v>6</v>
      </c>
      <c r="Z586">
        <v>3</v>
      </c>
      <c r="AA586">
        <v>18</v>
      </c>
      <c r="AB586">
        <v>26</v>
      </c>
      <c r="AC586">
        <v>124</v>
      </c>
      <c r="AD586">
        <v>10</v>
      </c>
      <c r="AE586">
        <v>1</v>
      </c>
      <c r="AF586">
        <v>1</v>
      </c>
      <c r="AG586">
        <v>1</v>
      </c>
      <c r="AH586">
        <v>1</v>
      </c>
      <c r="AI586">
        <v>121</v>
      </c>
      <c r="AJ586">
        <v>703</v>
      </c>
      <c r="AK586">
        <v>1580</v>
      </c>
      <c r="AL586">
        <v>522</v>
      </c>
      <c r="AM586">
        <v>567</v>
      </c>
      <c r="AN586">
        <v>1495</v>
      </c>
      <c r="AO586">
        <v>281</v>
      </c>
      <c r="AP586">
        <v>623</v>
      </c>
      <c r="AQ586">
        <v>666</v>
      </c>
      <c r="AR586">
        <v>1029</v>
      </c>
      <c r="AS586">
        <v>2024</v>
      </c>
      <c r="AT586">
        <v>1488</v>
      </c>
      <c r="AU586">
        <v>1966</v>
      </c>
      <c r="AV586">
        <v>426</v>
      </c>
      <c r="AW586">
        <v>640</v>
      </c>
      <c r="AX586">
        <v>1998</v>
      </c>
      <c r="AY586">
        <v>560</v>
      </c>
      <c r="AZ586">
        <v>384</v>
      </c>
      <c r="BA586">
        <v>1018</v>
      </c>
      <c r="BB586">
        <v>94</v>
      </c>
      <c r="BC586">
        <v>497</v>
      </c>
      <c r="BD586">
        <v>614</v>
      </c>
      <c r="BE586">
        <v>1</v>
      </c>
      <c r="BF586" t="s">
        <v>64</v>
      </c>
      <c r="BG586" t="s">
        <v>65</v>
      </c>
      <c r="BH586" t="s">
        <v>260</v>
      </c>
      <c r="BI586" s="4">
        <f xml:space="preserve"> _2025teamgamelogs[[#This Row],[FGA]] + (0.44 * _2025teamgamelogs[[#This Row],[FTA]]) + _2025teamgamelogs[[#This Row],[TOV]] - _2025teamgamelogs[[#This Row],[OREB]]</f>
        <v>102</v>
      </c>
      <c r="BJ586" s="3">
        <f>_2025teamgamelogs[[#This Row],[TOV]]/_2025teamgamelogs[[#This Row],[POSSESIONS]]</f>
        <v>0.11764705882352941</v>
      </c>
      <c r="BK586" s="4">
        <f>_2025teamgamelogs[[#This Row],[PTS]]/_2025teamgamelogs[[#This Row],[POSSESIONS]]</f>
        <v>1.2156862745098038</v>
      </c>
      <c r="BL586" s="4">
        <f xml:space="preserve"> 100 * _2025teamgamelogs[[#This Row],[POINTS_PER_POSSESSION]]</f>
        <v>121.56862745098039</v>
      </c>
      <c r="BM586" s="4">
        <f xml:space="preserve"> _2025teamgamelogs[[#This Row],[POSSESIONS]] / (_2025teamgamelogs[[#This Row],[MIN]]/48)</f>
        <v>102</v>
      </c>
      <c r="BN586" s="3">
        <f>_2025teamgamelogs[[#This Row],[PTS]] / (2 * (_2025teamgamelogs[[#This Row],[FGA]] + 0.44 * _2025teamgamelogs[[#This Row],[FTA]]))</f>
        <v>0.63917525773195871</v>
      </c>
      <c r="BO586" s="4">
        <f>VLOOKUP(_2025teamgamelogs[[#This Row],[MONTH]], LEAGUE_AVERAGES!$A$2:$B$8, 2, FALSE)</f>
        <v>110.69176807777912</v>
      </c>
      <c r="BP586" s="5">
        <f>VLOOKUP(_2025teamgamelogs[[#This Row],[TEAM_NAME]], LEAGUE_AVERAGES!$A$14:$C$43, 2, FALSE)</f>
        <v>0.4062926829268293</v>
      </c>
      <c r="BQ586" s="5">
        <f>VLOOKUP(_2025teamgamelogs[[#This Row],[TEAM_NAME]], LEAGUE_AVERAGES!$A$14:$C$43, 3, FALSE)</f>
        <v>0.36926829268292688</v>
      </c>
      <c r="BR586" s="5">
        <f>VLOOKUP(_2025teamgamelogs[[#This Row],[TEAM_NAME]], LEAGUE_AVERAGES!$F$14:$H$43, 2, FALSE)</f>
        <v>0.49804878048780482</v>
      </c>
      <c r="BS586" s="5">
        <f>VLOOKUP(_2025teamgamelogs[[#This Row],[TEAM_NAME]], LEAGUE_AVERAGES!$F$14:$H$43, 3, FALSE)</f>
        <v>0.47917073170731711</v>
      </c>
      <c r="BT586" s="5">
        <f>VLOOKUP(_2025teamgamelogs[[#This Row],[TEAM_NAME]], LEAGUE_AVERAGES!$K$14:$M$43, 2, FALSE)</f>
        <v>0.61475494156948829</v>
      </c>
      <c r="BU586" s="5">
        <f>VLOOKUP(_2025teamgamelogs[[#This Row],[TEAM_NAME]], LEAGUE_AVERAGES!$K$14:$M$43, 3, FALSE)</f>
        <v>0.58586037801226176</v>
      </c>
    </row>
    <row r="587" spans="1:73" x14ac:dyDescent="0.2">
      <c r="A587" t="s">
        <v>59</v>
      </c>
      <c r="B587">
        <v>1610612762</v>
      </c>
      <c r="C587" t="s">
        <v>125</v>
      </c>
      <c r="D587" t="s">
        <v>126</v>
      </c>
      <c r="E587">
        <v>22400304</v>
      </c>
      <c r="F587" s="1">
        <v>45626</v>
      </c>
      <c r="G587" t="s">
        <v>460</v>
      </c>
      <c r="H587" t="s">
        <v>70</v>
      </c>
      <c r="I587">
        <v>48</v>
      </c>
      <c r="J587">
        <v>34</v>
      </c>
      <c r="K587">
        <v>95</v>
      </c>
      <c r="L587">
        <v>0.35799999999999998</v>
      </c>
      <c r="M587">
        <v>9</v>
      </c>
      <c r="N587">
        <v>39</v>
      </c>
      <c r="O587">
        <v>0.23100000000000001</v>
      </c>
      <c r="P587">
        <v>17</v>
      </c>
      <c r="Q587">
        <v>21</v>
      </c>
      <c r="R587">
        <v>0.81</v>
      </c>
      <c r="S587">
        <v>19</v>
      </c>
      <c r="T587">
        <v>34</v>
      </c>
      <c r="U587">
        <v>53</v>
      </c>
      <c r="V587">
        <v>20</v>
      </c>
      <c r="W587">
        <v>15</v>
      </c>
      <c r="X587">
        <v>10</v>
      </c>
      <c r="Y587">
        <v>7</v>
      </c>
      <c r="Z587">
        <v>6</v>
      </c>
      <c r="AA587">
        <v>14</v>
      </c>
      <c r="AB587">
        <v>21</v>
      </c>
      <c r="AC587">
        <v>94</v>
      </c>
      <c r="AD587">
        <v>-12</v>
      </c>
      <c r="AE587">
        <v>1</v>
      </c>
      <c r="AF587">
        <v>1231</v>
      </c>
      <c r="AG587">
        <v>1231</v>
      </c>
      <c r="AH587">
        <v>1231</v>
      </c>
      <c r="AI587">
        <v>121</v>
      </c>
      <c r="AJ587">
        <v>2258</v>
      </c>
      <c r="AK587">
        <v>477</v>
      </c>
      <c r="AL587">
        <v>2406</v>
      </c>
      <c r="AM587">
        <v>2097</v>
      </c>
      <c r="AN587">
        <v>933</v>
      </c>
      <c r="AO587">
        <v>2338</v>
      </c>
      <c r="AP587">
        <v>1052</v>
      </c>
      <c r="AQ587">
        <v>1164</v>
      </c>
      <c r="AR587">
        <v>957</v>
      </c>
      <c r="AS587">
        <v>61</v>
      </c>
      <c r="AT587">
        <v>926</v>
      </c>
      <c r="AU587">
        <v>209</v>
      </c>
      <c r="AV587">
        <v>2163</v>
      </c>
      <c r="AW587">
        <v>1341</v>
      </c>
      <c r="AX587">
        <v>539</v>
      </c>
      <c r="AY587">
        <v>346</v>
      </c>
      <c r="AZ587">
        <v>1573</v>
      </c>
      <c r="BA587">
        <v>260</v>
      </c>
      <c r="BB587">
        <v>575</v>
      </c>
      <c r="BC587">
        <v>2304</v>
      </c>
      <c r="BD587">
        <v>1899</v>
      </c>
      <c r="BE587">
        <v>1</v>
      </c>
      <c r="BF587" t="s">
        <v>64</v>
      </c>
      <c r="BG587" t="s">
        <v>65</v>
      </c>
      <c r="BH587" t="s">
        <v>260</v>
      </c>
      <c r="BI587" s="4">
        <f xml:space="preserve"> _2025teamgamelogs[[#This Row],[FGA]] + (0.44 * _2025teamgamelogs[[#This Row],[FTA]]) + _2025teamgamelogs[[#This Row],[TOV]] - _2025teamgamelogs[[#This Row],[OREB]]</f>
        <v>100.24</v>
      </c>
      <c r="BJ587" s="3">
        <f>_2025teamgamelogs[[#This Row],[TOV]]/_2025teamgamelogs[[#This Row],[POSSESIONS]]</f>
        <v>0.14964086193136472</v>
      </c>
      <c r="BK587" s="4">
        <f>_2025teamgamelogs[[#This Row],[PTS]]/_2025teamgamelogs[[#This Row],[POSSESIONS]]</f>
        <v>0.93774940143655228</v>
      </c>
      <c r="BL587" s="4">
        <f xml:space="preserve"> 100 * _2025teamgamelogs[[#This Row],[POINTS_PER_POSSESSION]]</f>
        <v>93.774940143655229</v>
      </c>
      <c r="BM587" s="4">
        <f xml:space="preserve"> _2025teamgamelogs[[#This Row],[POSSESIONS]] / (_2025teamgamelogs[[#This Row],[MIN]]/48)</f>
        <v>100.24</v>
      </c>
      <c r="BN587" s="3">
        <f>_2025teamgamelogs[[#This Row],[PTS]] / (2 * (_2025teamgamelogs[[#This Row],[FGA]] + 0.44 * _2025teamgamelogs[[#This Row],[FTA]]))</f>
        <v>0.45088257866462012</v>
      </c>
      <c r="BO587" s="4">
        <f>VLOOKUP(_2025teamgamelogs[[#This Row],[MONTH]], LEAGUE_AVERAGES!$A$2:$B$8, 2, FALSE)</f>
        <v>110.69176807777912</v>
      </c>
      <c r="BP587" s="5">
        <f>VLOOKUP(_2025teamgamelogs[[#This Row],[TEAM_NAME]], LEAGUE_AVERAGES!$A$14:$C$43, 2, FALSE)</f>
        <v>0.36446341463414633</v>
      </c>
      <c r="BQ587" s="5">
        <f>VLOOKUP(_2025teamgamelogs[[#This Row],[TEAM_NAME]], LEAGUE_AVERAGES!$A$14:$C$43, 3, FALSE)</f>
        <v>0.3413170731707319</v>
      </c>
      <c r="BR587" s="5">
        <f>VLOOKUP(_2025teamgamelogs[[#This Row],[TEAM_NAME]], LEAGUE_AVERAGES!$F$14:$H$43, 2, FALSE)</f>
        <v>0.4583902439024391</v>
      </c>
      <c r="BS587" s="5">
        <f>VLOOKUP(_2025teamgamelogs[[#This Row],[TEAM_NAME]], LEAGUE_AVERAGES!$F$14:$H$43, 3, FALSE)</f>
        <v>0.45390243902439031</v>
      </c>
      <c r="BT587" s="5">
        <f>VLOOKUP(_2025teamgamelogs[[#This Row],[TEAM_NAME]], LEAGUE_AVERAGES!$K$14:$M$43, 2, FALSE)</f>
        <v>0.57104853563970659</v>
      </c>
      <c r="BU587" s="5">
        <f>VLOOKUP(_2025teamgamelogs[[#This Row],[TEAM_NAME]], LEAGUE_AVERAGES!$K$14:$M$43, 3, FALSE)</f>
        <v>0.56826296147062372</v>
      </c>
    </row>
    <row r="588" spans="1:73" x14ac:dyDescent="0.2">
      <c r="A588" t="s">
        <v>59</v>
      </c>
      <c r="B588">
        <v>1610612762</v>
      </c>
      <c r="C588" t="s">
        <v>125</v>
      </c>
      <c r="D588" t="s">
        <v>126</v>
      </c>
      <c r="E588">
        <v>22400311</v>
      </c>
      <c r="F588" s="1">
        <v>45627</v>
      </c>
      <c r="G588" t="s">
        <v>660</v>
      </c>
      <c r="H588" t="s">
        <v>70</v>
      </c>
      <c r="I588">
        <v>48</v>
      </c>
      <c r="J588">
        <v>40</v>
      </c>
      <c r="K588">
        <v>79</v>
      </c>
      <c r="L588">
        <v>0.50600000000000001</v>
      </c>
      <c r="M588">
        <v>14</v>
      </c>
      <c r="N588">
        <v>40</v>
      </c>
      <c r="O588">
        <v>0.35</v>
      </c>
      <c r="P588">
        <v>10</v>
      </c>
      <c r="Q588">
        <v>16</v>
      </c>
      <c r="R588">
        <v>0.625</v>
      </c>
      <c r="S588">
        <v>8</v>
      </c>
      <c r="T588">
        <v>36</v>
      </c>
      <c r="U588">
        <v>44</v>
      </c>
      <c r="V588">
        <v>27</v>
      </c>
      <c r="W588">
        <v>15</v>
      </c>
      <c r="X588">
        <v>4</v>
      </c>
      <c r="Y588">
        <v>4</v>
      </c>
      <c r="Z588">
        <v>4</v>
      </c>
      <c r="AA588">
        <v>19</v>
      </c>
      <c r="AB588">
        <v>18</v>
      </c>
      <c r="AC588">
        <v>104</v>
      </c>
      <c r="AD588">
        <v>-1</v>
      </c>
      <c r="AE588">
        <v>1</v>
      </c>
      <c r="AF588">
        <v>1231</v>
      </c>
      <c r="AG588">
        <v>1231</v>
      </c>
      <c r="AH588">
        <v>1231</v>
      </c>
      <c r="AI588">
        <v>121</v>
      </c>
      <c r="AJ588">
        <v>1438</v>
      </c>
      <c r="AK588">
        <v>2245</v>
      </c>
      <c r="AL588">
        <v>578</v>
      </c>
      <c r="AM588">
        <v>934</v>
      </c>
      <c r="AN588">
        <v>795</v>
      </c>
      <c r="AO588">
        <v>1311</v>
      </c>
      <c r="AP588">
        <v>2148</v>
      </c>
      <c r="AQ588">
        <v>1907</v>
      </c>
      <c r="AR588">
        <v>2287</v>
      </c>
      <c r="AS588">
        <v>1800</v>
      </c>
      <c r="AT588">
        <v>640</v>
      </c>
      <c r="AU588">
        <v>1127</v>
      </c>
      <c r="AV588">
        <v>1013</v>
      </c>
      <c r="AW588">
        <v>1341</v>
      </c>
      <c r="AX588">
        <v>2190</v>
      </c>
      <c r="AY588">
        <v>1274</v>
      </c>
      <c r="AZ588">
        <v>750</v>
      </c>
      <c r="BA588">
        <v>1258</v>
      </c>
      <c r="BB588">
        <v>1204</v>
      </c>
      <c r="BC588">
        <v>1870</v>
      </c>
      <c r="BD588">
        <v>1231</v>
      </c>
      <c r="BE588">
        <v>1</v>
      </c>
      <c r="BF588" t="s">
        <v>64</v>
      </c>
      <c r="BG588" t="s">
        <v>65</v>
      </c>
      <c r="BH588" t="s">
        <v>661</v>
      </c>
      <c r="BI588" s="4">
        <f xml:space="preserve"> _2025teamgamelogs[[#This Row],[FGA]] + (0.44 * _2025teamgamelogs[[#This Row],[FTA]]) + _2025teamgamelogs[[#This Row],[TOV]] - _2025teamgamelogs[[#This Row],[OREB]]</f>
        <v>93.04</v>
      </c>
      <c r="BJ588" s="3">
        <f>_2025teamgamelogs[[#This Row],[TOV]]/_2025teamgamelogs[[#This Row],[POSSESIONS]]</f>
        <v>0.16122098022355974</v>
      </c>
      <c r="BK588" s="4">
        <f>_2025teamgamelogs[[#This Row],[PTS]]/_2025teamgamelogs[[#This Row],[POSSESIONS]]</f>
        <v>1.1177987962166809</v>
      </c>
      <c r="BL588" s="4">
        <f xml:space="preserve"> 100 * _2025teamgamelogs[[#This Row],[POINTS_PER_POSSESSION]]</f>
        <v>111.77987962166809</v>
      </c>
      <c r="BM588" s="4">
        <f xml:space="preserve"> _2025teamgamelogs[[#This Row],[POSSESIONS]] / (_2025teamgamelogs[[#This Row],[MIN]]/48)</f>
        <v>93.04</v>
      </c>
      <c r="BN588" s="3">
        <f>_2025teamgamelogs[[#This Row],[PTS]] / (2 * (_2025teamgamelogs[[#This Row],[FGA]] + 0.44 * _2025teamgamelogs[[#This Row],[FTA]]))</f>
        <v>0.60437006043700603</v>
      </c>
      <c r="BO588" s="4">
        <f>VLOOKUP(_2025teamgamelogs[[#This Row],[MONTH]], LEAGUE_AVERAGES!$A$2:$B$8, 2, FALSE)</f>
        <v>110.26237660123701</v>
      </c>
      <c r="BP588" s="5">
        <f>VLOOKUP(_2025teamgamelogs[[#This Row],[TEAM_NAME]], LEAGUE_AVERAGES!$A$14:$C$43, 2, FALSE)</f>
        <v>0.36446341463414633</v>
      </c>
      <c r="BQ588" s="5">
        <f>VLOOKUP(_2025teamgamelogs[[#This Row],[TEAM_NAME]], LEAGUE_AVERAGES!$A$14:$C$43, 3, FALSE)</f>
        <v>0.3413170731707319</v>
      </c>
      <c r="BR588" s="5">
        <f>VLOOKUP(_2025teamgamelogs[[#This Row],[TEAM_NAME]], LEAGUE_AVERAGES!$F$14:$H$43, 2, FALSE)</f>
        <v>0.4583902439024391</v>
      </c>
      <c r="BS588" s="5">
        <f>VLOOKUP(_2025teamgamelogs[[#This Row],[TEAM_NAME]], LEAGUE_AVERAGES!$F$14:$H$43, 3, FALSE)</f>
        <v>0.45390243902439031</v>
      </c>
      <c r="BT588" s="5">
        <f>VLOOKUP(_2025teamgamelogs[[#This Row],[TEAM_NAME]], LEAGUE_AVERAGES!$K$14:$M$43, 2, FALSE)</f>
        <v>0.57104853563970659</v>
      </c>
      <c r="BU588" s="5">
        <f>VLOOKUP(_2025teamgamelogs[[#This Row],[TEAM_NAME]], LEAGUE_AVERAGES!$K$14:$M$43, 3, FALSE)</f>
        <v>0.56826296147062372</v>
      </c>
    </row>
    <row r="589" spans="1:73" x14ac:dyDescent="0.2">
      <c r="A589" t="s">
        <v>59</v>
      </c>
      <c r="B589">
        <v>1610612752</v>
      </c>
      <c r="C589" t="s">
        <v>67</v>
      </c>
      <c r="D589" t="s">
        <v>68</v>
      </c>
      <c r="E589">
        <v>22400308</v>
      </c>
      <c r="F589" s="1">
        <v>45627</v>
      </c>
      <c r="G589" t="s">
        <v>662</v>
      </c>
      <c r="H589" t="s">
        <v>63</v>
      </c>
      <c r="I589">
        <v>48</v>
      </c>
      <c r="J589">
        <v>42</v>
      </c>
      <c r="K589">
        <v>92</v>
      </c>
      <c r="L589">
        <v>0.45700000000000002</v>
      </c>
      <c r="M589">
        <v>20</v>
      </c>
      <c r="N589">
        <v>45</v>
      </c>
      <c r="O589">
        <v>0.44400000000000001</v>
      </c>
      <c r="P589">
        <v>14</v>
      </c>
      <c r="Q589">
        <v>16</v>
      </c>
      <c r="R589">
        <v>0.875</v>
      </c>
      <c r="S589">
        <v>14</v>
      </c>
      <c r="T589">
        <v>46</v>
      </c>
      <c r="U589">
        <v>60</v>
      </c>
      <c r="V589">
        <v>30</v>
      </c>
      <c r="W589">
        <v>17</v>
      </c>
      <c r="X589">
        <v>10</v>
      </c>
      <c r="Y589">
        <v>9</v>
      </c>
      <c r="Z589">
        <v>9</v>
      </c>
      <c r="AA589">
        <v>14</v>
      </c>
      <c r="AB589">
        <v>19</v>
      </c>
      <c r="AC589">
        <v>118</v>
      </c>
      <c r="AD589">
        <v>33</v>
      </c>
      <c r="AE589">
        <v>1</v>
      </c>
      <c r="AF589">
        <v>1</v>
      </c>
      <c r="AG589">
        <v>1</v>
      </c>
      <c r="AH589">
        <v>1</v>
      </c>
      <c r="AI589">
        <v>121</v>
      </c>
      <c r="AJ589">
        <v>1068</v>
      </c>
      <c r="AK589">
        <v>768</v>
      </c>
      <c r="AL589">
        <v>1432</v>
      </c>
      <c r="AM589">
        <v>114</v>
      </c>
      <c r="AN589">
        <v>312</v>
      </c>
      <c r="AO589">
        <v>359</v>
      </c>
      <c r="AP589">
        <v>1571</v>
      </c>
      <c r="AQ589">
        <v>1907</v>
      </c>
      <c r="AR589">
        <v>401</v>
      </c>
      <c r="AS589">
        <v>466</v>
      </c>
      <c r="AT589">
        <v>27</v>
      </c>
      <c r="AU589">
        <v>32</v>
      </c>
      <c r="AV589">
        <v>541</v>
      </c>
      <c r="AW589">
        <v>1759</v>
      </c>
      <c r="AX589">
        <v>539</v>
      </c>
      <c r="AY589">
        <v>109</v>
      </c>
      <c r="AZ589">
        <v>2275</v>
      </c>
      <c r="BA589">
        <v>260</v>
      </c>
      <c r="BB589">
        <v>971</v>
      </c>
      <c r="BC589">
        <v>891</v>
      </c>
      <c r="BD589">
        <v>55</v>
      </c>
      <c r="BE589">
        <v>1</v>
      </c>
      <c r="BF589" t="s">
        <v>64</v>
      </c>
      <c r="BG589" t="s">
        <v>65</v>
      </c>
      <c r="BH589" t="s">
        <v>661</v>
      </c>
      <c r="BI589" s="4">
        <f xml:space="preserve"> _2025teamgamelogs[[#This Row],[FGA]] + (0.44 * _2025teamgamelogs[[#This Row],[FTA]]) + _2025teamgamelogs[[#This Row],[TOV]] - _2025teamgamelogs[[#This Row],[OREB]]</f>
        <v>102.04</v>
      </c>
      <c r="BJ589" s="3">
        <f>_2025teamgamelogs[[#This Row],[TOV]]/_2025teamgamelogs[[#This Row],[POSSESIONS]]</f>
        <v>0.16660133281066247</v>
      </c>
      <c r="BK589" s="4">
        <f>_2025teamgamelogs[[#This Row],[PTS]]/_2025teamgamelogs[[#This Row],[POSSESIONS]]</f>
        <v>1.1564092512740101</v>
      </c>
      <c r="BL589" s="4">
        <f xml:space="preserve"> 100 * _2025teamgamelogs[[#This Row],[POINTS_PER_POSSESSION]]</f>
        <v>115.640925127401</v>
      </c>
      <c r="BM589" s="4">
        <f xml:space="preserve"> _2025teamgamelogs[[#This Row],[POSSESIONS]] / (_2025teamgamelogs[[#This Row],[MIN]]/48)</f>
        <v>102.04</v>
      </c>
      <c r="BN589" s="3">
        <f>_2025teamgamelogs[[#This Row],[PTS]] / (2 * (_2025teamgamelogs[[#This Row],[FGA]] + 0.44 * _2025teamgamelogs[[#This Row],[FTA]]))</f>
        <v>0.59571890145395801</v>
      </c>
      <c r="BO589" s="4">
        <f>VLOOKUP(_2025teamgamelogs[[#This Row],[MONTH]], LEAGUE_AVERAGES!$A$2:$B$8, 2, FALSE)</f>
        <v>110.26237660123701</v>
      </c>
      <c r="BP589" s="5">
        <f>VLOOKUP(_2025teamgamelogs[[#This Row],[TEAM_NAME]], LEAGUE_AVERAGES!$A$14:$C$43, 2, FALSE)</f>
        <v>0.370219512195122</v>
      </c>
      <c r="BQ589" s="5">
        <f>VLOOKUP(_2025teamgamelogs[[#This Row],[TEAM_NAME]], LEAGUE_AVERAGES!$A$14:$C$43, 3, FALSE)</f>
        <v>0.36224390243902438</v>
      </c>
      <c r="BR589" s="5">
        <f>VLOOKUP(_2025teamgamelogs[[#This Row],[TEAM_NAME]], LEAGUE_AVERAGES!$F$14:$H$43, 2, FALSE)</f>
        <v>0.49358536585365859</v>
      </c>
      <c r="BS589" s="5">
        <f>VLOOKUP(_2025teamgamelogs[[#This Row],[TEAM_NAME]], LEAGUE_AVERAGES!$F$14:$H$43, 3, FALSE)</f>
        <v>0.47975609756097559</v>
      </c>
      <c r="BT589" s="5">
        <f>VLOOKUP(_2025teamgamelogs[[#This Row],[TEAM_NAME]], LEAGUE_AVERAGES!$K$14:$M$43, 2, FALSE)</f>
        <v>0.59525043511857889</v>
      </c>
      <c r="BU589" s="5">
        <f>VLOOKUP(_2025teamgamelogs[[#This Row],[TEAM_NAME]], LEAGUE_AVERAGES!$K$14:$M$43, 3, FALSE)</f>
        <v>0.58413739951743537</v>
      </c>
    </row>
    <row r="590" spans="1:73" x14ac:dyDescent="0.2">
      <c r="A590" t="s">
        <v>59</v>
      </c>
      <c r="B590">
        <v>1610612746</v>
      </c>
      <c r="C590" t="s">
        <v>131</v>
      </c>
      <c r="D590" t="s">
        <v>132</v>
      </c>
      <c r="E590">
        <v>22400314</v>
      </c>
      <c r="F590" s="1">
        <v>45627</v>
      </c>
      <c r="G590" t="s">
        <v>663</v>
      </c>
      <c r="H590" t="s">
        <v>63</v>
      </c>
      <c r="I590">
        <v>48</v>
      </c>
      <c r="J590">
        <v>43</v>
      </c>
      <c r="K590">
        <v>90</v>
      </c>
      <c r="L590">
        <v>0.47799999999999998</v>
      </c>
      <c r="M590">
        <v>18</v>
      </c>
      <c r="N590">
        <v>39</v>
      </c>
      <c r="O590">
        <v>0.46200000000000002</v>
      </c>
      <c r="P590">
        <v>22</v>
      </c>
      <c r="Q590">
        <v>27</v>
      </c>
      <c r="R590">
        <v>0.81499999999999995</v>
      </c>
      <c r="S590">
        <v>13</v>
      </c>
      <c r="T590">
        <v>29</v>
      </c>
      <c r="U590">
        <v>42</v>
      </c>
      <c r="V590">
        <v>28</v>
      </c>
      <c r="W590">
        <v>14</v>
      </c>
      <c r="X590">
        <v>8</v>
      </c>
      <c r="Y590">
        <v>4</v>
      </c>
      <c r="Z590">
        <v>3</v>
      </c>
      <c r="AA590">
        <v>16</v>
      </c>
      <c r="AB590">
        <v>17</v>
      </c>
      <c r="AC590">
        <v>126</v>
      </c>
      <c r="AD590">
        <v>4</v>
      </c>
      <c r="AE590">
        <v>1</v>
      </c>
      <c r="AF590">
        <v>1</v>
      </c>
      <c r="AG590">
        <v>1</v>
      </c>
      <c r="AH590">
        <v>1</v>
      </c>
      <c r="AI590">
        <v>121</v>
      </c>
      <c r="AJ590">
        <v>866</v>
      </c>
      <c r="AK590">
        <v>1029</v>
      </c>
      <c r="AL590">
        <v>1036</v>
      </c>
      <c r="AM590">
        <v>288</v>
      </c>
      <c r="AN590">
        <v>933</v>
      </c>
      <c r="AO590">
        <v>249</v>
      </c>
      <c r="AP590">
        <v>406</v>
      </c>
      <c r="AQ590">
        <v>471</v>
      </c>
      <c r="AR590">
        <v>908</v>
      </c>
      <c r="AS590">
        <v>652</v>
      </c>
      <c r="AT590">
        <v>1807</v>
      </c>
      <c r="AU590">
        <v>1443</v>
      </c>
      <c r="AV590">
        <v>840</v>
      </c>
      <c r="AW590">
        <v>1092</v>
      </c>
      <c r="AX590">
        <v>1073</v>
      </c>
      <c r="AY590">
        <v>1274</v>
      </c>
      <c r="AZ590">
        <v>384</v>
      </c>
      <c r="BA590">
        <v>570</v>
      </c>
      <c r="BB590">
        <v>1444</v>
      </c>
      <c r="BC590">
        <v>389</v>
      </c>
      <c r="BD590">
        <v>986</v>
      </c>
      <c r="BE590">
        <v>1</v>
      </c>
      <c r="BF590" t="s">
        <v>64</v>
      </c>
      <c r="BG590" t="s">
        <v>65</v>
      </c>
      <c r="BH590" t="s">
        <v>661</v>
      </c>
      <c r="BI590" s="4">
        <f xml:space="preserve"> _2025teamgamelogs[[#This Row],[FGA]] + (0.44 * _2025teamgamelogs[[#This Row],[FTA]]) + _2025teamgamelogs[[#This Row],[TOV]] - _2025teamgamelogs[[#This Row],[OREB]]</f>
        <v>102.88</v>
      </c>
      <c r="BJ590" s="3">
        <f>_2025teamgamelogs[[#This Row],[TOV]]/_2025teamgamelogs[[#This Row],[POSSESIONS]]</f>
        <v>0.13608087091757387</v>
      </c>
      <c r="BK590" s="4">
        <f>_2025teamgamelogs[[#This Row],[PTS]]/_2025teamgamelogs[[#This Row],[POSSESIONS]]</f>
        <v>1.224727838258165</v>
      </c>
      <c r="BL590" s="4">
        <f xml:space="preserve"> 100 * _2025teamgamelogs[[#This Row],[POINTS_PER_POSSESSION]]</f>
        <v>122.47278382581651</v>
      </c>
      <c r="BM590" s="4">
        <f xml:space="preserve"> _2025teamgamelogs[[#This Row],[POSSESIONS]] / (_2025teamgamelogs[[#This Row],[MIN]]/48)</f>
        <v>102.88</v>
      </c>
      <c r="BN590" s="3">
        <f>_2025teamgamelogs[[#This Row],[PTS]] / (2 * (_2025teamgamelogs[[#This Row],[FGA]] + 0.44 * _2025teamgamelogs[[#This Row],[FTA]]))</f>
        <v>0.61837455830388699</v>
      </c>
      <c r="BO590" s="4">
        <f>VLOOKUP(_2025teamgamelogs[[#This Row],[MONTH]], LEAGUE_AVERAGES!$A$2:$B$8, 2, FALSE)</f>
        <v>110.26237660123701</v>
      </c>
      <c r="BP590" s="5">
        <f>VLOOKUP(_2025teamgamelogs[[#This Row],[TEAM_NAME]], LEAGUE_AVERAGES!$A$14:$C$43, 2, FALSE)</f>
        <v>0.38978048780487806</v>
      </c>
      <c r="BQ590" s="5">
        <f>VLOOKUP(_2025teamgamelogs[[#This Row],[TEAM_NAME]], LEAGUE_AVERAGES!$A$14:$C$43, 3, FALSE)</f>
        <v>0.36475609756097566</v>
      </c>
      <c r="BR590" s="5">
        <f>VLOOKUP(_2025teamgamelogs[[#This Row],[TEAM_NAME]], LEAGUE_AVERAGES!$F$14:$H$43, 2, FALSE)</f>
        <v>0.49036585365853652</v>
      </c>
      <c r="BS590" s="5">
        <f>VLOOKUP(_2025teamgamelogs[[#This Row],[TEAM_NAME]], LEAGUE_AVERAGES!$F$14:$H$43, 3, FALSE)</f>
        <v>0.47582926829268285</v>
      </c>
      <c r="BT590" s="5">
        <f>VLOOKUP(_2025teamgamelogs[[#This Row],[TEAM_NAME]], LEAGUE_AVERAGES!$K$14:$M$43, 2, FALSE)</f>
        <v>0.59895938905835644</v>
      </c>
      <c r="BU590" s="5">
        <f>VLOOKUP(_2025teamgamelogs[[#This Row],[TEAM_NAME]], LEAGUE_AVERAGES!$K$14:$M$43, 3, FALSE)</f>
        <v>0.58126724036545818</v>
      </c>
    </row>
    <row r="591" spans="1:73" x14ac:dyDescent="0.2">
      <c r="A591" t="s">
        <v>59</v>
      </c>
      <c r="B591">
        <v>1610612757</v>
      </c>
      <c r="C591" t="s">
        <v>116</v>
      </c>
      <c r="D591" t="s">
        <v>117</v>
      </c>
      <c r="E591">
        <v>22400312</v>
      </c>
      <c r="F591" s="1">
        <v>45627</v>
      </c>
      <c r="G591" t="s">
        <v>664</v>
      </c>
      <c r="H591" t="s">
        <v>70</v>
      </c>
      <c r="I591">
        <v>48</v>
      </c>
      <c r="J591">
        <v>49</v>
      </c>
      <c r="K591">
        <v>84</v>
      </c>
      <c r="L591">
        <v>0.58299999999999996</v>
      </c>
      <c r="M591">
        <v>18</v>
      </c>
      <c r="N591">
        <v>31</v>
      </c>
      <c r="O591">
        <v>0.58099999999999996</v>
      </c>
      <c r="P591">
        <v>15</v>
      </c>
      <c r="Q591">
        <v>18</v>
      </c>
      <c r="R591">
        <v>0.83299999999999996</v>
      </c>
      <c r="S591">
        <v>10</v>
      </c>
      <c r="T591">
        <v>29</v>
      </c>
      <c r="U591">
        <v>39</v>
      </c>
      <c r="V591">
        <v>29</v>
      </c>
      <c r="W591">
        <v>21</v>
      </c>
      <c r="X591">
        <v>7</v>
      </c>
      <c r="Y591">
        <v>0</v>
      </c>
      <c r="Z591">
        <v>0</v>
      </c>
      <c r="AA591">
        <v>25</v>
      </c>
      <c r="AB591">
        <v>15</v>
      </c>
      <c r="AC591">
        <v>131</v>
      </c>
      <c r="AD591">
        <v>-6</v>
      </c>
      <c r="AE591">
        <v>1</v>
      </c>
      <c r="AF591">
        <v>1231</v>
      </c>
      <c r="AG591">
        <v>1231</v>
      </c>
      <c r="AH591">
        <v>1231</v>
      </c>
      <c r="AI591">
        <v>121</v>
      </c>
      <c r="AJ591">
        <v>174</v>
      </c>
      <c r="AK591">
        <v>1815</v>
      </c>
      <c r="AL591">
        <v>37</v>
      </c>
      <c r="AM591">
        <v>288</v>
      </c>
      <c r="AN591">
        <v>1971</v>
      </c>
      <c r="AO591">
        <v>7</v>
      </c>
      <c r="AP591">
        <v>1416</v>
      </c>
      <c r="AQ591">
        <v>1617</v>
      </c>
      <c r="AR591">
        <v>699</v>
      </c>
      <c r="AS591">
        <v>1308</v>
      </c>
      <c r="AT591">
        <v>1807</v>
      </c>
      <c r="AU591">
        <v>1833</v>
      </c>
      <c r="AV591">
        <v>687</v>
      </c>
      <c r="AW591">
        <v>2289</v>
      </c>
      <c r="AX591">
        <v>1360</v>
      </c>
      <c r="AY591">
        <v>2427</v>
      </c>
      <c r="AZ591">
        <v>1</v>
      </c>
      <c r="BA591">
        <v>2247</v>
      </c>
      <c r="BB591">
        <v>1892</v>
      </c>
      <c r="BC591">
        <v>218</v>
      </c>
      <c r="BD591">
        <v>1540</v>
      </c>
      <c r="BE591">
        <v>1</v>
      </c>
      <c r="BF591" t="s">
        <v>64</v>
      </c>
      <c r="BG591" t="s">
        <v>65</v>
      </c>
      <c r="BH591" t="s">
        <v>661</v>
      </c>
      <c r="BI591" s="4">
        <f xml:space="preserve"> _2025teamgamelogs[[#This Row],[FGA]] + (0.44 * _2025teamgamelogs[[#This Row],[FTA]]) + _2025teamgamelogs[[#This Row],[TOV]] - _2025teamgamelogs[[#This Row],[OREB]]</f>
        <v>102.92</v>
      </c>
      <c r="BJ591" s="3">
        <f>_2025teamgamelogs[[#This Row],[TOV]]/_2025teamgamelogs[[#This Row],[POSSESIONS]]</f>
        <v>0.20404197434900895</v>
      </c>
      <c r="BK591" s="4">
        <f>_2025teamgamelogs[[#This Row],[PTS]]/_2025teamgamelogs[[#This Row],[POSSESIONS]]</f>
        <v>1.2728332685581034</v>
      </c>
      <c r="BL591" s="4">
        <f xml:space="preserve"> 100 * _2025teamgamelogs[[#This Row],[POINTS_PER_POSSESSION]]</f>
        <v>127.28332685581034</v>
      </c>
      <c r="BM591" s="4">
        <f xml:space="preserve"> _2025teamgamelogs[[#This Row],[POSSESIONS]] / (_2025teamgamelogs[[#This Row],[MIN]]/48)</f>
        <v>102.92</v>
      </c>
      <c r="BN591" s="3">
        <f>_2025teamgamelogs[[#This Row],[PTS]] / (2 * (_2025teamgamelogs[[#This Row],[FGA]] + 0.44 * _2025teamgamelogs[[#This Row],[FTA]]))</f>
        <v>0.71257615317667533</v>
      </c>
      <c r="BO591" s="4">
        <f>VLOOKUP(_2025teamgamelogs[[#This Row],[MONTH]], LEAGUE_AVERAGES!$A$2:$B$8, 2, FALSE)</f>
        <v>110.26237660123701</v>
      </c>
      <c r="BP591" s="5">
        <f>VLOOKUP(_2025teamgamelogs[[#This Row],[TEAM_NAME]], LEAGUE_AVERAGES!$A$14:$C$43, 2, FALSE)</f>
        <v>0.3617317073170731</v>
      </c>
      <c r="BQ591" s="5">
        <f>VLOOKUP(_2025teamgamelogs[[#This Row],[TEAM_NAME]], LEAGUE_AVERAGES!$A$14:$C$43, 3, FALSE)</f>
        <v>0.32368292682926825</v>
      </c>
      <c r="BR591" s="5">
        <f>VLOOKUP(_2025teamgamelogs[[#This Row],[TEAM_NAME]], LEAGUE_AVERAGES!$F$14:$H$43, 2, FALSE)</f>
        <v>0.4560243902439024</v>
      </c>
      <c r="BS591" s="5">
        <f>VLOOKUP(_2025teamgamelogs[[#This Row],[TEAM_NAME]], LEAGUE_AVERAGES!$F$14:$H$43, 3, FALSE)</f>
        <v>0.4473414634146341</v>
      </c>
      <c r="BT591" s="5">
        <f>VLOOKUP(_2025teamgamelogs[[#This Row],[TEAM_NAME]], LEAGUE_AVERAGES!$K$14:$M$43, 2, FALSE)</f>
        <v>0.56794360073860606</v>
      </c>
      <c r="BU591" s="5">
        <f>VLOOKUP(_2025teamgamelogs[[#This Row],[TEAM_NAME]], LEAGUE_AVERAGES!$K$14:$M$43, 3, FALSE)</f>
        <v>0.54561285519601899</v>
      </c>
    </row>
    <row r="592" spans="1:73" x14ac:dyDescent="0.2">
      <c r="A592" t="s">
        <v>59</v>
      </c>
      <c r="B592">
        <v>1610612763</v>
      </c>
      <c r="C592" t="s">
        <v>128</v>
      </c>
      <c r="D592" t="s">
        <v>129</v>
      </c>
      <c r="E592">
        <v>22400306</v>
      </c>
      <c r="F592" s="1">
        <v>45627</v>
      </c>
      <c r="G592" t="s">
        <v>665</v>
      </c>
      <c r="H592" t="s">
        <v>63</v>
      </c>
      <c r="I592">
        <v>48</v>
      </c>
      <c r="J592">
        <v>49</v>
      </c>
      <c r="K592">
        <v>93</v>
      </c>
      <c r="L592">
        <v>0.52700000000000002</v>
      </c>
      <c r="M592">
        <v>16</v>
      </c>
      <c r="N592">
        <v>46</v>
      </c>
      <c r="O592">
        <v>0.34799999999999998</v>
      </c>
      <c r="P592">
        <v>22</v>
      </c>
      <c r="Q592">
        <v>27</v>
      </c>
      <c r="R592">
        <v>0.81499999999999995</v>
      </c>
      <c r="S592">
        <v>8</v>
      </c>
      <c r="T592">
        <v>32</v>
      </c>
      <c r="U592">
        <v>40</v>
      </c>
      <c r="V592">
        <v>36</v>
      </c>
      <c r="W592">
        <v>10</v>
      </c>
      <c r="X592">
        <v>9</v>
      </c>
      <c r="Y592">
        <v>6</v>
      </c>
      <c r="Z592">
        <v>3</v>
      </c>
      <c r="AA592">
        <v>22</v>
      </c>
      <c r="AB592">
        <v>22</v>
      </c>
      <c r="AC592">
        <v>136</v>
      </c>
      <c r="AD592">
        <v>15</v>
      </c>
      <c r="AE592">
        <v>1</v>
      </c>
      <c r="AF592">
        <v>1</v>
      </c>
      <c r="AG592">
        <v>1</v>
      </c>
      <c r="AH592">
        <v>1</v>
      </c>
      <c r="AI592">
        <v>121</v>
      </c>
      <c r="AJ592">
        <v>174</v>
      </c>
      <c r="AK592">
        <v>664</v>
      </c>
      <c r="AL592">
        <v>341</v>
      </c>
      <c r="AM592">
        <v>567</v>
      </c>
      <c r="AN592">
        <v>249</v>
      </c>
      <c r="AO592">
        <v>1337</v>
      </c>
      <c r="AP592">
        <v>406</v>
      </c>
      <c r="AQ592">
        <v>471</v>
      </c>
      <c r="AR592">
        <v>908</v>
      </c>
      <c r="AS592">
        <v>1800</v>
      </c>
      <c r="AT592">
        <v>1307</v>
      </c>
      <c r="AU592">
        <v>1715</v>
      </c>
      <c r="AV592">
        <v>95</v>
      </c>
      <c r="AW592">
        <v>264</v>
      </c>
      <c r="AX592">
        <v>797</v>
      </c>
      <c r="AY592">
        <v>560</v>
      </c>
      <c r="AZ592">
        <v>384</v>
      </c>
      <c r="BA592">
        <v>1887</v>
      </c>
      <c r="BB592">
        <v>416</v>
      </c>
      <c r="BC592">
        <v>95</v>
      </c>
      <c r="BD592">
        <v>376</v>
      </c>
      <c r="BE592">
        <v>1</v>
      </c>
      <c r="BF592" t="s">
        <v>64</v>
      </c>
      <c r="BG592" t="s">
        <v>65</v>
      </c>
      <c r="BH592" t="s">
        <v>661</v>
      </c>
      <c r="BI592" s="4">
        <f xml:space="preserve"> _2025teamgamelogs[[#This Row],[FGA]] + (0.44 * _2025teamgamelogs[[#This Row],[FTA]]) + _2025teamgamelogs[[#This Row],[TOV]] - _2025teamgamelogs[[#This Row],[OREB]]</f>
        <v>106.88</v>
      </c>
      <c r="BJ592" s="3">
        <f>_2025teamgamelogs[[#This Row],[TOV]]/_2025teamgamelogs[[#This Row],[POSSESIONS]]</f>
        <v>9.3562874251497008E-2</v>
      </c>
      <c r="BK592" s="4">
        <f>_2025teamgamelogs[[#This Row],[PTS]]/_2025teamgamelogs[[#This Row],[POSSESIONS]]</f>
        <v>1.2724550898203593</v>
      </c>
      <c r="BL592" s="4">
        <f xml:space="preserve"> 100 * _2025teamgamelogs[[#This Row],[POINTS_PER_POSSESSION]]</f>
        <v>127.24550898203593</v>
      </c>
      <c r="BM592" s="4">
        <f xml:space="preserve"> _2025teamgamelogs[[#This Row],[POSSESIONS]] / (_2025teamgamelogs[[#This Row],[MIN]]/48)</f>
        <v>106.88</v>
      </c>
      <c r="BN592" s="3">
        <f>_2025teamgamelogs[[#This Row],[PTS]] / (2 * (_2025teamgamelogs[[#This Row],[FGA]] + 0.44 * _2025teamgamelogs[[#This Row],[FTA]]))</f>
        <v>0.64836003051106028</v>
      </c>
      <c r="BO592" s="4">
        <f>VLOOKUP(_2025teamgamelogs[[#This Row],[MONTH]], LEAGUE_AVERAGES!$A$2:$B$8, 2, FALSE)</f>
        <v>110.26237660123701</v>
      </c>
      <c r="BP592" s="5">
        <f>VLOOKUP(_2025teamgamelogs[[#This Row],[TEAM_NAME]], LEAGUE_AVERAGES!$A$14:$C$43, 2, FALSE)</f>
        <v>0.36546341463414628</v>
      </c>
      <c r="BQ592" s="5">
        <f>VLOOKUP(_2025teamgamelogs[[#This Row],[TEAM_NAME]], LEAGUE_AVERAGES!$A$14:$C$43, 3, FALSE)</f>
        <v>0.36639024390243902</v>
      </c>
      <c r="BR592" s="5">
        <f>VLOOKUP(_2025teamgamelogs[[#This Row],[TEAM_NAME]], LEAGUE_AVERAGES!$F$14:$H$43, 2, FALSE)</f>
        <v>0.48997560975609772</v>
      </c>
      <c r="BS592" s="5">
        <f>VLOOKUP(_2025teamgamelogs[[#This Row],[TEAM_NAME]], LEAGUE_AVERAGES!$F$14:$H$43, 3, FALSE)</f>
        <v>0.46951219512195119</v>
      </c>
      <c r="BT592" s="5">
        <f>VLOOKUP(_2025teamgamelogs[[#This Row],[TEAM_NAME]], LEAGUE_AVERAGES!$K$14:$M$43, 2, FALSE)</f>
        <v>0.59919613060605748</v>
      </c>
      <c r="BU592" s="5">
        <f>VLOOKUP(_2025teamgamelogs[[#This Row],[TEAM_NAME]], LEAGUE_AVERAGES!$K$14:$M$43, 3, FALSE)</f>
        <v>0.57758119053457602</v>
      </c>
    </row>
    <row r="593" spans="1:73" x14ac:dyDescent="0.2">
      <c r="A593" t="s">
        <v>59</v>
      </c>
      <c r="B593">
        <v>1610612761</v>
      </c>
      <c r="C593" t="s">
        <v>95</v>
      </c>
      <c r="D593" t="s">
        <v>96</v>
      </c>
      <c r="E593">
        <v>22400309</v>
      </c>
      <c r="F593" s="1">
        <v>45627</v>
      </c>
      <c r="G593" t="s">
        <v>666</v>
      </c>
      <c r="H593" t="s">
        <v>63</v>
      </c>
      <c r="I593">
        <v>48</v>
      </c>
      <c r="J593">
        <v>47</v>
      </c>
      <c r="K593">
        <v>88</v>
      </c>
      <c r="L593">
        <v>0.53400000000000003</v>
      </c>
      <c r="M593">
        <v>10</v>
      </c>
      <c r="N593">
        <v>29</v>
      </c>
      <c r="O593">
        <v>0.34499999999999997</v>
      </c>
      <c r="P593">
        <v>15</v>
      </c>
      <c r="Q593">
        <v>20</v>
      </c>
      <c r="R593">
        <v>0.75</v>
      </c>
      <c r="S593">
        <v>10</v>
      </c>
      <c r="T593">
        <v>37</v>
      </c>
      <c r="U593">
        <v>47</v>
      </c>
      <c r="V593">
        <v>30</v>
      </c>
      <c r="W593">
        <v>16</v>
      </c>
      <c r="X593">
        <v>4</v>
      </c>
      <c r="Y593">
        <v>5</v>
      </c>
      <c r="Z593">
        <v>4</v>
      </c>
      <c r="AA593">
        <v>23</v>
      </c>
      <c r="AB593">
        <v>17</v>
      </c>
      <c r="AC593">
        <v>119</v>
      </c>
      <c r="AD593">
        <v>3</v>
      </c>
      <c r="AE593">
        <v>1</v>
      </c>
      <c r="AF593">
        <v>1</v>
      </c>
      <c r="AG593">
        <v>1</v>
      </c>
      <c r="AH593">
        <v>1</v>
      </c>
      <c r="AI593">
        <v>121</v>
      </c>
      <c r="AJ593">
        <v>335</v>
      </c>
      <c r="AK593">
        <v>1314</v>
      </c>
      <c r="AL593">
        <v>268</v>
      </c>
      <c r="AM593">
        <v>1891</v>
      </c>
      <c r="AN593">
        <v>2163</v>
      </c>
      <c r="AO593">
        <v>1357</v>
      </c>
      <c r="AP593">
        <v>1416</v>
      </c>
      <c r="AQ593">
        <v>1301</v>
      </c>
      <c r="AR593">
        <v>1525</v>
      </c>
      <c r="AS593">
        <v>1308</v>
      </c>
      <c r="AT593">
        <v>489</v>
      </c>
      <c r="AU593">
        <v>705</v>
      </c>
      <c r="AV593">
        <v>541</v>
      </c>
      <c r="AW593">
        <v>1583</v>
      </c>
      <c r="AX593">
        <v>2190</v>
      </c>
      <c r="AY593">
        <v>889</v>
      </c>
      <c r="AZ593">
        <v>750</v>
      </c>
      <c r="BA593">
        <v>2046</v>
      </c>
      <c r="BB593">
        <v>1444</v>
      </c>
      <c r="BC593">
        <v>798</v>
      </c>
      <c r="BD593">
        <v>1047</v>
      </c>
      <c r="BE593">
        <v>1</v>
      </c>
      <c r="BF593" t="s">
        <v>64</v>
      </c>
      <c r="BG593" t="s">
        <v>65</v>
      </c>
      <c r="BH593" t="s">
        <v>661</v>
      </c>
      <c r="BI593" s="4">
        <f xml:space="preserve"> _2025teamgamelogs[[#This Row],[FGA]] + (0.44 * _2025teamgamelogs[[#This Row],[FTA]]) + _2025teamgamelogs[[#This Row],[TOV]] - _2025teamgamelogs[[#This Row],[OREB]]</f>
        <v>102.8</v>
      </c>
      <c r="BJ593" s="3">
        <f>_2025teamgamelogs[[#This Row],[TOV]]/_2025teamgamelogs[[#This Row],[POSSESIONS]]</f>
        <v>0.1556420233463035</v>
      </c>
      <c r="BK593" s="4">
        <f>_2025teamgamelogs[[#This Row],[PTS]]/_2025teamgamelogs[[#This Row],[POSSESIONS]]</f>
        <v>1.1575875486381324</v>
      </c>
      <c r="BL593" s="4">
        <f xml:space="preserve"> 100 * _2025teamgamelogs[[#This Row],[POINTS_PER_POSSESSION]]</f>
        <v>115.75875486381324</v>
      </c>
      <c r="BM593" s="4">
        <f xml:space="preserve"> _2025teamgamelogs[[#This Row],[POSSESIONS]] / (_2025teamgamelogs[[#This Row],[MIN]]/48)</f>
        <v>102.8</v>
      </c>
      <c r="BN593" s="3">
        <f>_2025teamgamelogs[[#This Row],[PTS]] / (2 * (_2025teamgamelogs[[#This Row],[FGA]] + 0.44 * _2025teamgamelogs[[#This Row],[FTA]]))</f>
        <v>0.61466942148760328</v>
      </c>
      <c r="BO593" s="4">
        <f>VLOOKUP(_2025teamgamelogs[[#This Row],[MONTH]], LEAGUE_AVERAGES!$A$2:$B$8, 2, FALSE)</f>
        <v>110.26237660123701</v>
      </c>
      <c r="BP593" s="5">
        <f>VLOOKUP(_2025teamgamelogs[[#This Row],[TEAM_NAME]], LEAGUE_AVERAGES!$A$14:$C$43, 2, FALSE)</f>
        <v>0.35443902439024388</v>
      </c>
      <c r="BQ593" s="5">
        <f>VLOOKUP(_2025teamgamelogs[[#This Row],[TEAM_NAME]], LEAGUE_AVERAGES!$A$14:$C$43, 3, FALSE)</f>
        <v>0.34512195121951217</v>
      </c>
      <c r="BR593" s="5">
        <f>VLOOKUP(_2025teamgamelogs[[#This Row],[TEAM_NAME]], LEAGUE_AVERAGES!$F$14:$H$43, 2, FALSE)</f>
        <v>0.46104878048780484</v>
      </c>
      <c r="BS593" s="5">
        <f>VLOOKUP(_2025teamgamelogs[[#This Row],[TEAM_NAME]], LEAGUE_AVERAGES!$F$14:$H$43, 3, FALSE)</f>
        <v>0.45834146341463411</v>
      </c>
      <c r="BT593" s="5">
        <f>VLOOKUP(_2025teamgamelogs[[#This Row],[TEAM_NAME]], LEAGUE_AVERAGES!$K$14:$M$43, 2, FALSE)</f>
        <v>0.55942918094792793</v>
      </c>
      <c r="BU593" s="5">
        <f>VLOOKUP(_2025teamgamelogs[[#This Row],[TEAM_NAME]], LEAGUE_AVERAGES!$K$14:$M$43, 3, FALSE)</f>
        <v>0.54979583097447959</v>
      </c>
    </row>
    <row r="594" spans="1:73" x14ac:dyDescent="0.2">
      <c r="A594" t="s">
        <v>59</v>
      </c>
      <c r="B594">
        <v>1610612745</v>
      </c>
      <c r="C594" t="s">
        <v>104</v>
      </c>
      <c r="D594" t="s">
        <v>105</v>
      </c>
      <c r="E594">
        <v>22400310</v>
      </c>
      <c r="F594" s="1">
        <v>45627</v>
      </c>
      <c r="G594" t="s">
        <v>667</v>
      </c>
      <c r="H594" t="s">
        <v>63</v>
      </c>
      <c r="I594">
        <v>48</v>
      </c>
      <c r="J594">
        <v>38</v>
      </c>
      <c r="K594">
        <v>92</v>
      </c>
      <c r="L594">
        <v>0.41299999999999998</v>
      </c>
      <c r="M594">
        <v>13</v>
      </c>
      <c r="N594">
        <v>37</v>
      </c>
      <c r="O594">
        <v>0.35099999999999998</v>
      </c>
      <c r="P594">
        <v>30</v>
      </c>
      <c r="Q594">
        <v>39</v>
      </c>
      <c r="R594">
        <v>0.76900000000000002</v>
      </c>
      <c r="S594">
        <v>15</v>
      </c>
      <c r="T594">
        <v>36</v>
      </c>
      <c r="U594">
        <v>51</v>
      </c>
      <c r="V594">
        <v>20</v>
      </c>
      <c r="W594">
        <v>10</v>
      </c>
      <c r="X594">
        <v>3</v>
      </c>
      <c r="Y594">
        <v>6</v>
      </c>
      <c r="Z594">
        <v>4</v>
      </c>
      <c r="AA594">
        <v>21</v>
      </c>
      <c r="AB594">
        <v>26</v>
      </c>
      <c r="AC594">
        <v>119</v>
      </c>
      <c r="AD594">
        <v>3</v>
      </c>
      <c r="AE594">
        <v>1</v>
      </c>
      <c r="AF594">
        <v>1</v>
      </c>
      <c r="AG594">
        <v>1</v>
      </c>
      <c r="AH594">
        <v>1</v>
      </c>
      <c r="AI594">
        <v>121</v>
      </c>
      <c r="AJ594">
        <v>1796</v>
      </c>
      <c r="AK594">
        <v>768</v>
      </c>
      <c r="AL594">
        <v>2061</v>
      </c>
      <c r="AM594">
        <v>1171</v>
      </c>
      <c r="AN594">
        <v>1227</v>
      </c>
      <c r="AO594">
        <v>1294</v>
      </c>
      <c r="AP594">
        <v>37</v>
      </c>
      <c r="AQ594">
        <v>28</v>
      </c>
      <c r="AR594">
        <v>1388</v>
      </c>
      <c r="AS594">
        <v>332</v>
      </c>
      <c r="AT594">
        <v>640</v>
      </c>
      <c r="AU594">
        <v>340</v>
      </c>
      <c r="AV594">
        <v>2163</v>
      </c>
      <c r="AW594">
        <v>264</v>
      </c>
      <c r="AX594">
        <v>2344</v>
      </c>
      <c r="AY594">
        <v>560</v>
      </c>
      <c r="AZ594">
        <v>750</v>
      </c>
      <c r="BA594">
        <v>1694</v>
      </c>
      <c r="BB594">
        <v>94</v>
      </c>
      <c r="BC594">
        <v>798</v>
      </c>
      <c r="BD594">
        <v>1047</v>
      </c>
      <c r="BE594">
        <v>1</v>
      </c>
      <c r="BF594" t="s">
        <v>64</v>
      </c>
      <c r="BG594" t="s">
        <v>65</v>
      </c>
      <c r="BH594" t="s">
        <v>661</v>
      </c>
      <c r="BI594" s="4">
        <f xml:space="preserve"> _2025teamgamelogs[[#This Row],[FGA]] + (0.44 * _2025teamgamelogs[[#This Row],[FTA]]) + _2025teamgamelogs[[#This Row],[TOV]] - _2025teamgamelogs[[#This Row],[OREB]]</f>
        <v>104.16</v>
      </c>
      <c r="BJ594" s="3">
        <f>_2025teamgamelogs[[#This Row],[TOV]]/_2025teamgamelogs[[#This Row],[POSSESIONS]]</f>
        <v>9.6006144393241177E-2</v>
      </c>
      <c r="BK594" s="4">
        <f>_2025teamgamelogs[[#This Row],[PTS]]/_2025teamgamelogs[[#This Row],[POSSESIONS]]</f>
        <v>1.14247311827957</v>
      </c>
      <c r="BL594" s="4">
        <f xml:space="preserve"> 100 * _2025teamgamelogs[[#This Row],[POINTS_PER_POSSESSION]]</f>
        <v>114.24731182795699</v>
      </c>
      <c r="BM594" s="4">
        <f xml:space="preserve"> _2025teamgamelogs[[#This Row],[POSSESIONS]] / (_2025teamgamelogs[[#This Row],[MIN]]/48)</f>
        <v>104.16</v>
      </c>
      <c r="BN594" s="3">
        <f>_2025teamgamelogs[[#This Row],[PTS]] / (2 * (_2025teamgamelogs[[#This Row],[FGA]] + 0.44 * _2025teamgamelogs[[#This Row],[FTA]]))</f>
        <v>0.54507145474532792</v>
      </c>
      <c r="BO594" s="4">
        <f>VLOOKUP(_2025teamgamelogs[[#This Row],[MONTH]], LEAGUE_AVERAGES!$A$2:$B$8, 2, FALSE)</f>
        <v>110.26237660123701</v>
      </c>
      <c r="BP594" s="5">
        <f>VLOOKUP(_2025teamgamelogs[[#This Row],[TEAM_NAME]], LEAGUE_AVERAGES!$A$14:$C$43, 2, FALSE)</f>
        <v>0.35034146341463424</v>
      </c>
      <c r="BQ594" s="5">
        <f>VLOOKUP(_2025teamgamelogs[[#This Row],[TEAM_NAME]], LEAGUE_AVERAGES!$A$14:$C$43, 3, FALSE)</f>
        <v>0.35473170731707321</v>
      </c>
      <c r="BR594" s="5">
        <f>VLOOKUP(_2025teamgamelogs[[#This Row],[TEAM_NAME]], LEAGUE_AVERAGES!$F$14:$H$43, 2, FALSE)</f>
        <v>0.45260975609756104</v>
      </c>
      <c r="BS594" s="5">
        <f>VLOOKUP(_2025teamgamelogs[[#This Row],[TEAM_NAME]], LEAGUE_AVERAGES!$F$14:$H$43, 3, FALSE)</f>
        <v>0.45763414634146338</v>
      </c>
      <c r="BT594" s="5">
        <f>VLOOKUP(_2025teamgamelogs[[#This Row],[TEAM_NAME]], LEAGUE_AVERAGES!$K$14:$M$43, 2, FALSE)</f>
        <v>0.55103752047014554</v>
      </c>
      <c r="BU594" s="5">
        <f>VLOOKUP(_2025teamgamelogs[[#This Row],[TEAM_NAME]], LEAGUE_AVERAGES!$K$14:$M$43, 3, FALSE)</f>
        <v>0.55544482411316332</v>
      </c>
    </row>
    <row r="595" spans="1:73" x14ac:dyDescent="0.2">
      <c r="A595" t="s">
        <v>59</v>
      </c>
      <c r="B595">
        <v>1610612754</v>
      </c>
      <c r="C595" t="s">
        <v>110</v>
      </c>
      <c r="D595" t="s">
        <v>111</v>
      </c>
      <c r="E595">
        <v>22400306</v>
      </c>
      <c r="F595" s="1">
        <v>45627</v>
      </c>
      <c r="G595" t="s">
        <v>668</v>
      </c>
      <c r="H595" t="s">
        <v>70</v>
      </c>
      <c r="I595">
        <v>48</v>
      </c>
      <c r="J595">
        <v>43</v>
      </c>
      <c r="K595">
        <v>90</v>
      </c>
      <c r="L595">
        <v>0.47799999999999998</v>
      </c>
      <c r="M595">
        <v>14</v>
      </c>
      <c r="N595">
        <v>42</v>
      </c>
      <c r="O595">
        <v>0.33300000000000002</v>
      </c>
      <c r="P595">
        <v>21</v>
      </c>
      <c r="Q595">
        <v>26</v>
      </c>
      <c r="R595">
        <v>0.80800000000000005</v>
      </c>
      <c r="S595">
        <v>6</v>
      </c>
      <c r="T595">
        <v>35</v>
      </c>
      <c r="U595">
        <v>41</v>
      </c>
      <c r="V595">
        <v>28</v>
      </c>
      <c r="W595">
        <v>15</v>
      </c>
      <c r="X595">
        <v>8</v>
      </c>
      <c r="Y595">
        <v>3</v>
      </c>
      <c r="Z595">
        <v>6</v>
      </c>
      <c r="AA595">
        <v>22</v>
      </c>
      <c r="AB595">
        <v>22</v>
      </c>
      <c r="AC595">
        <v>121</v>
      </c>
      <c r="AD595">
        <v>-15</v>
      </c>
      <c r="AE595">
        <v>1</v>
      </c>
      <c r="AF595">
        <v>1231</v>
      </c>
      <c r="AG595">
        <v>1231</v>
      </c>
      <c r="AH595">
        <v>1231</v>
      </c>
      <c r="AI595">
        <v>121</v>
      </c>
      <c r="AJ595">
        <v>866</v>
      </c>
      <c r="AK595">
        <v>1029</v>
      </c>
      <c r="AL595">
        <v>1036</v>
      </c>
      <c r="AM595">
        <v>934</v>
      </c>
      <c r="AN595">
        <v>568</v>
      </c>
      <c r="AO595">
        <v>1468</v>
      </c>
      <c r="AP595">
        <v>506</v>
      </c>
      <c r="AQ595">
        <v>570</v>
      </c>
      <c r="AR595">
        <v>993</v>
      </c>
      <c r="AS595">
        <v>2189</v>
      </c>
      <c r="AT595">
        <v>769</v>
      </c>
      <c r="AU595">
        <v>1563</v>
      </c>
      <c r="AV595">
        <v>840</v>
      </c>
      <c r="AW595">
        <v>1341</v>
      </c>
      <c r="AX595">
        <v>1073</v>
      </c>
      <c r="AY595">
        <v>1712</v>
      </c>
      <c r="AZ595">
        <v>1573</v>
      </c>
      <c r="BA595">
        <v>1887</v>
      </c>
      <c r="BB595">
        <v>416</v>
      </c>
      <c r="BC595">
        <v>672</v>
      </c>
      <c r="BD595">
        <v>2041</v>
      </c>
      <c r="BE595">
        <v>1</v>
      </c>
      <c r="BF595" t="s">
        <v>71</v>
      </c>
      <c r="BG595" t="s">
        <v>65</v>
      </c>
      <c r="BH595" t="s">
        <v>661</v>
      </c>
      <c r="BI595" s="4">
        <f xml:space="preserve"> _2025teamgamelogs[[#This Row],[FGA]] + (0.44 * _2025teamgamelogs[[#This Row],[FTA]]) + _2025teamgamelogs[[#This Row],[TOV]] - _2025teamgamelogs[[#This Row],[OREB]]</f>
        <v>110.44</v>
      </c>
      <c r="BJ595" s="3">
        <f>_2025teamgamelogs[[#This Row],[TOV]]/_2025teamgamelogs[[#This Row],[POSSESIONS]]</f>
        <v>0.13582035494386091</v>
      </c>
      <c r="BK595" s="4">
        <f>_2025teamgamelogs[[#This Row],[PTS]]/_2025teamgamelogs[[#This Row],[POSSESIONS]]</f>
        <v>1.095617529880478</v>
      </c>
      <c r="BL595" s="4">
        <f xml:space="preserve"> 100 * _2025teamgamelogs[[#This Row],[POINTS_PER_POSSESSION]]</f>
        <v>109.5617529880478</v>
      </c>
      <c r="BM595" s="4">
        <f xml:space="preserve"> _2025teamgamelogs[[#This Row],[POSSESIONS]] / (_2025teamgamelogs[[#This Row],[MIN]]/48)</f>
        <v>110.44</v>
      </c>
      <c r="BN595" s="3">
        <f>_2025teamgamelogs[[#This Row],[PTS]] / (2 * (_2025teamgamelogs[[#This Row],[FGA]] + 0.44 * _2025teamgamelogs[[#This Row],[FTA]]))</f>
        <v>0.59641167192429023</v>
      </c>
      <c r="BO595" s="4">
        <f>VLOOKUP(_2025teamgamelogs[[#This Row],[MONTH]], LEAGUE_AVERAGES!$A$2:$B$8, 2, FALSE)</f>
        <v>110.26237660123701</v>
      </c>
      <c r="BP595" s="5">
        <f>VLOOKUP(_2025teamgamelogs[[#This Row],[TEAM_NAME]], LEAGUE_AVERAGES!$A$14:$C$43, 2, FALSE)</f>
        <v>0.37909999999999999</v>
      </c>
      <c r="BQ595" s="5">
        <f>VLOOKUP(_2025teamgamelogs[[#This Row],[TEAM_NAME]], LEAGUE_AVERAGES!$A$14:$C$43, 3, FALSE)</f>
        <v>0.35511904761904761</v>
      </c>
      <c r="BR595" s="5">
        <f>VLOOKUP(_2025teamgamelogs[[#This Row],[TEAM_NAME]], LEAGUE_AVERAGES!$F$14:$H$43, 2, FALSE)</f>
        <v>0.49785000000000013</v>
      </c>
      <c r="BS595" s="5">
        <f>VLOOKUP(_2025teamgamelogs[[#This Row],[TEAM_NAME]], LEAGUE_AVERAGES!$F$14:$H$43, 3, FALSE)</f>
        <v>0.47942857142857148</v>
      </c>
      <c r="BT595" s="5">
        <f>VLOOKUP(_2025teamgamelogs[[#This Row],[TEAM_NAME]], LEAGUE_AVERAGES!$K$14:$M$43, 2, FALSE)</f>
        <v>0.60805571751162091</v>
      </c>
      <c r="BU595" s="5">
        <f>VLOOKUP(_2025teamgamelogs[[#This Row],[TEAM_NAME]], LEAGUE_AVERAGES!$K$14:$M$43, 3, FALSE)</f>
        <v>0.58190704341109034</v>
      </c>
    </row>
    <row r="596" spans="1:73" x14ac:dyDescent="0.2">
      <c r="A596" t="s">
        <v>59</v>
      </c>
      <c r="B596">
        <v>1610612738</v>
      </c>
      <c r="C596" t="s">
        <v>74</v>
      </c>
      <c r="D596" t="s">
        <v>75</v>
      </c>
      <c r="E596">
        <v>22400307</v>
      </c>
      <c r="F596" s="1">
        <v>45627</v>
      </c>
      <c r="G596" t="s">
        <v>669</v>
      </c>
      <c r="H596" t="s">
        <v>70</v>
      </c>
      <c r="I596">
        <v>48</v>
      </c>
      <c r="J596">
        <v>38</v>
      </c>
      <c r="K596">
        <v>95</v>
      </c>
      <c r="L596">
        <v>0.4</v>
      </c>
      <c r="M596">
        <v>17</v>
      </c>
      <c r="N596">
        <v>49</v>
      </c>
      <c r="O596">
        <v>0.34699999999999998</v>
      </c>
      <c r="P596">
        <v>18</v>
      </c>
      <c r="Q596">
        <v>19</v>
      </c>
      <c r="R596">
        <v>0.94699999999999995</v>
      </c>
      <c r="S596">
        <v>10</v>
      </c>
      <c r="T596">
        <v>36</v>
      </c>
      <c r="U596">
        <v>46</v>
      </c>
      <c r="V596">
        <v>17</v>
      </c>
      <c r="W596">
        <v>11</v>
      </c>
      <c r="X596">
        <v>11</v>
      </c>
      <c r="Y596">
        <v>6</v>
      </c>
      <c r="Z596">
        <v>7</v>
      </c>
      <c r="AA596">
        <v>19</v>
      </c>
      <c r="AB596">
        <v>20</v>
      </c>
      <c r="AC596">
        <v>111</v>
      </c>
      <c r="AD596">
        <v>-4</v>
      </c>
      <c r="AE596">
        <v>1</v>
      </c>
      <c r="AF596">
        <v>1231</v>
      </c>
      <c r="AG596">
        <v>1231</v>
      </c>
      <c r="AH596">
        <v>1231</v>
      </c>
      <c r="AI596">
        <v>121</v>
      </c>
      <c r="AJ596">
        <v>1796</v>
      </c>
      <c r="AK596">
        <v>477</v>
      </c>
      <c r="AL596">
        <v>2190</v>
      </c>
      <c r="AM596">
        <v>410</v>
      </c>
      <c r="AN596">
        <v>142</v>
      </c>
      <c r="AO596">
        <v>1346</v>
      </c>
      <c r="AP596">
        <v>889</v>
      </c>
      <c r="AQ596">
        <v>1458</v>
      </c>
      <c r="AR596">
        <v>86</v>
      </c>
      <c r="AS596">
        <v>1308</v>
      </c>
      <c r="AT596">
        <v>640</v>
      </c>
      <c r="AU596">
        <v>835</v>
      </c>
      <c r="AV596">
        <v>2380</v>
      </c>
      <c r="AW596">
        <v>429</v>
      </c>
      <c r="AX596">
        <v>346</v>
      </c>
      <c r="AY596">
        <v>560</v>
      </c>
      <c r="AZ596">
        <v>1902</v>
      </c>
      <c r="BA596">
        <v>1258</v>
      </c>
      <c r="BB596">
        <v>767</v>
      </c>
      <c r="BC596">
        <v>1402</v>
      </c>
      <c r="BD596">
        <v>1415</v>
      </c>
      <c r="BE596">
        <v>1</v>
      </c>
      <c r="BF596" t="s">
        <v>71</v>
      </c>
      <c r="BG596" t="s">
        <v>65</v>
      </c>
      <c r="BH596" t="s">
        <v>661</v>
      </c>
      <c r="BI596" s="4">
        <f xml:space="preserve"> _2025teamgamelogs[[#This Row],[FGA]] + (0.44 * _2025teamgamelogs[[#This Row],[FTA]]) + _2025teamgamelogs[[#This Row],[TOV]] - _2025teamgamelogs[[#This Row],[OREB]]</f>
        <v>104.36</v>
      </c>
      <c r="BJ596" s="3">
        <f>_2025teamgamelogs[[#This Row],[TOV]]/_2025teamgamelogs[[#This Row],[POSSESIONS]]</f>
        <v>0.10540436949022614</v>
      </c>
      <c r="BK596" s="4">
        <f>_2025teamgamelogs[[#This Row],[PTS]]/_2025teamgamelogs[[#This Row],[POSSESIONS]]</f>
        <v>1.0636259103104637</v>
      </c>
      <c r="BL596" s="4">
        <f xml:space="preserve"> 100 * _2025teamgamelogs[[#This Row],[POINTS_PER_POSSESSION]]</f>
        <v>106.36259103104638</v>
      </c>
      <c r="BM596" s="4">
        <f xml:space="preserve"> _2025teamgamelogs[[#This Row],[POSSESIONS]] / (_2025teamgamelogs[[#This Row],[MIN]]/48)</f>
        <v>104.36</v>
      </c>
      <c r="BN596" s="3">
        <f>_2025teamgamelogs[[#This Row],[PTS]] / (2 * (_2025teamgamelogs[[#This Row],[FGA]] + 0.44 * _2025teamgamelogs[[#This Row],[FTA]]))</f>
        <v>0.53695820433436536</v>
      </c>
      <c r="BO596" s="4">
        <f>VLOOKUP(_2025teamgamelogs[[#This Row],[MONTH]], LEAGUE_AVERAGES!$A$2:$B$8, 2, FALSE)</f>
        <v>110.26237660123701</v>
      </c>
      <c r="BP596" s="5">
        <f>VLOOKUP(_2025teamgamelogs[[#This Row],[TEAM_NAME]], LEAGUE_AVERAGES!$A$14:$C$43, 2, FALSE)</f>
        <v>0.3739024390243903</v>
      </c>
      <c r="BQ596" s="5">
        <f>VLOOKUP(_2025teamgamelogs[[#This Row],[TEAM_NAME]], LEAGUE_AVERAGES!$A$14:$C$43, 3, FALSE)</f>
        <v>0.36424390243902455</v>
      </c>
      <c r="BR596" s="5">
        <f>VLOOKUP(_2025teamgamelogs[[#This Row],[TEAM_NAME]], LEAGUE_AVERAGES!$F$14:$H$43, 2, FALSE)</f>
        <v>0.46717073170731704</v>
      </c>
      <c r="BS596" s="5">
        <f>VLOOKUP(_2025teamgamelogs[[#This Row],[TEAM_NAME]], LEAGUE_AVERAGES!$F$14:$H$43, 3, FALSE)</f>
        <v>0.45907317073170728</v>
      </c>
      <c r="BT596" s="5">
        <f>VLOOKUP(_2025teamgamelogs[[#This Row],[TEAM_NAME]], LEAGUE_AVERAGES!$K$14:$M$43, 2, FALSE)</f>
        <v>0.59645910798675039</v>
      </c>
      <c r="BU596" s="5">
        <f>VLOOKUP(_2025teamgamelogs[[#This Row],[TEAM_NAME]], LEAGUE_AVERAGES!$K$14:$M$43, 3, FALSE)</f>
        <v>0.58679053151616523</v>
      </c>
    </row>
    <row r="597" spans="1:73" x14ac:dyDescent="0.2">
      <c r="A597" t="s">
        <v>59</v>
      </c>
      <c r="B597">
        <v>1610612739</v>
      </c>
      <c r="C597" t="s">
        <v>119</v>
      </c>
      <c r="D597" t="s">
        <v>120</v>
      </c>
      <c r="E597">
        <v>22400307</v>
      </c>
      <c r="F597" s="1">
        <v>45627</v>
      </c>
      <c r="G597" t="s">
        <v>670</v>
      </c>
      <c r="H597" t="s">
        <v>63</v>
      </c>
      <c r="I597">
        <v>48</v>
      </c>
      <c r="J597">
        <v>39</v>
      </c>
      <c r="K597">
        <v>80</v>
      </c>
      <c r="L597">
        <v>0.48799999999999999</v>
      </c>
      <c r="M597">
        <v>17</v>
      </c>
      <c r="N597">
        <v>36</v>
      </c>
      <c r="O597">
        <v>0.47199999999999998</v>
      </c>
      <c r="P597">
        <v>20</v>
      </c>
      <c r="Q597">
        <v>25</v>
      </c>
      <c r="R597">
        <v>0.8</v>
      </c>
      <c r="S597">
        <v>6</v>
      </c>
      <c r="T597">
        <v>38</v>
      </c>
      <c r="U597">
        <v>44</v>
      </c>
      <c r="V597">
        <v>22</v>
      </c>
      <c r="W597">
        <v>18</v>
      </c>
      <c r="X597">
        <v>5</v>
      </c>
      <c r="Y597">
        <v>7</v>
      </c>
      <c r="Z597">
        <v>6</v>
      </c>
      <c r="AA597">
        <v>20</v>
      </c>
      <c r="AB597">
        <v>19</v>
      </c>
      <c r="AC597">
        <v>115</v>
      </c>
      <c r="AD597">
        <v>4</v>
      </c>
      <c r="AE597">
        <v>1</v>
      </c>
      <c r="AF597">
        <v>1</v>
      </c>
      <c r="AG597">
        <v>1</v>
      </c>
      <c r="AH597">
        <v>1</v>
      </c>
      <c r="AI597">
        <v>121</v>
      </c>
      <c r="AJ597">
        <v>1609</v>
      </c>
      <c r="AK597">
        <v>2190</v>
      </c>
      <c r="AL597">
        <v>889</v>
      </c>
      <c r="AM597">
        <v>410</v>
      </c>
      <c r="AN597">
        <v>1366</v>
      </c>
      <c r="AO597">
        <v>201</v>
      </c>
      <c r="AP597">
        <v>623</v>
      </c>
      <c r="AQ597">
        <v>666</v>
      </c>
      <c r="AR597">
        <v>1029</v>
      </c>
      <c r="AS597">
        <v>2189</v>
      </c>
      <c r="AT597">
        <v>377</v>
      </c>
      <c r="AU597">
        <v>1127</v>
      </c>
      <c r="AV597">
        <v>1909</v>
      </c>
      <c r="AW597">
        <v>1953</v>
      </c>
      <c r="AX597">
        <v>1998</v>
      </c>
      <c r="AY597">
        <v>346</v>
      </c>
      <c r="AZ597">
        <v>1573</v>
      </c>
      <c r="BA597">
        <v>1491</v>
      </c>
      <c r="BB597">
        <v>971</v>
      </c>
      <c r="BC597">
        <v>1095</v>
      </c>
      <c r="BD597">
        <v>986</v>
      </c>
      <c r="BE597">
        <v>1</v>
      </c>
      <c r="BF597" t="s">
        <v>64</v>
      </c>
      <c r="BG597" t="s">
        <v>65</v>
      </c>
      <c r="BH597" t="s">
        <v>661</v>
      </c>
      <c r="BI597" s="4">
        <f xml:space="preserve"> _2025teamgamelogs[[#This Row],[FGA]] + (0.44 * _2025teamgamelogs[[#This Row],[FTA]]) + _2025teamgamelogs[[#This Row],[TOV]] - _2025teamgamelogs[[#This Row],[OREB]]</f>
        <v>103</v>
      </c>
      <c r="BJ597" s="3">
        <f>_2025teamgamelogs[[#This Row],[TOV]]/_2025teamgamelogs[[#This Row],[POSSESIONS]]</f>
        <v>0.17475728155339806</v>
      </c>
      <c r="BK597" s="4">
        <f>_2025teamgamelogs[[#This Row],[PTS]]/_2025teamgamelogs[[#This Row],[POSSESIONS]]</f>
        <v>1.116504854368932</v>
      </c>
      <c r="BL597" s="4">
        <f xml:space="preserve"> 100 * _2025teamgamelogs[[#This Row],[POINTS_PER_POSSESSION]]</f>
        <v>111.65048543689321</v>
      </c>
      <c r="BM597" s="4">
        <f xml:space="preserve"> _2025teamgamelogs[[#This Row],[POSSESIONS]] / (_2025teamgamelogs[[#This Row],[MIN]]/48)</f>
        <v>103</v>
      </c>
      <c r="BN597" s="3">
        <f>_2025teamgamelogs[[#This Row],[PTS]] / (2 * (_2025teamgamelogs[[#This Row],[FGA]] + 0.44 * _2025teamgamelogs[[#This Row],[FTA]]))</f>
        <v>0.63186813186813184</v>
      </c>
      <c r="BO597" s="4">
        <f>VLOOKUP(_2025teamgamelogs[[#This Row],[MONTH]], LEAGUE_AVERAGES!$A$2:$B$8, 2, FALSE)</f>
        <v>110.26237660123701</v>
      </c>
      <c r="BP597" s="5">
        <f>VLOOKUP(_2025teamgamelogs[[#This Row],[TEAM_NAME]], LEAGUE_AVERAGES!$A$14:$C$43, 2, FALSE)</f>
        <v>0.38409756097560971</v>
      </c>
      <c r="BQ597" s="5">
        <f>VLOOKUP(_2025teamgamelogs[[#This Row],[TEAM_NAME]], LEAGUE_AVERAGES!$A$14:$C$43, 3, FALSE)</f>
        <v>0.38512195121951209</v>
      </c>
      <c r="BR597" s="5">
        <f>VLOOKUP(_2025teamgamelogs[[#This Row],[TEAM_NAME]], LEAGUE_AVERAGES!$F$14:$H$43, 2, FALSE)</f>
        <v>0.49482926829268303</v>
      </c>
      <c r="BS597" s="5">
        <f>VLOOKUP(_2025teamgamelogs[[#This Row],[TEAM_NAME]], LEAGUE_AVERAGES!$F$14:$H$43, 3, FALSE)</f>
        <v>0.4880731707317072</v>
      </c>
      <c r="BT597" s="5">
        <f>VLOOKUP(_2025teamgamelogs[[#This Row],[TEAM_NAME]], LEAGUE_AVERAGES!$K$14:$M$43, 2, FALSE)</f>
        <v>0.61027349880699666</v>
      </c>
      <c r="BU597" s="5">
        <f>VLOOKUP(_2025teamgamelogs[[#This Row],[TEAM_NAME]], LEAGUE_AVERAGES!$K$14:$M$43, 3, FALSE)</f>
        <v>0.60680781397749251</v>
      </c>
    </row>
    <row r="598" spans="1:73" x14ac:dyDescent="0.2">
      <c r="A598" t="s">
        <v>59</v>
      </c>
      <c r="B598">
        <v>1610612743</v>
      </c>
      <c r="C598" t="s">
        <v>151</v>
      </c>
      <c r="D598" t="s">
        <v>152</v>
      </c>
      <c r="E598">
        <v>22400314</v>
      </c>
      <c r="F598" s="1">
        <v>45627</v>
      </c>
      <c r="G598" t="s">
        <v>671</v>
      </c>
      <c r="H598" t="s">
        <v>70</v>
      </c>
      <c r="I598">
        <v>48</v>
      </c>
      <c r="J598">
        <v>51</v>
      </c>
      <c r="K598">
        <v>88</v>
      </c>
      <c r="L598">
        <v>0.57999999999999996</v>
      </c>
      <c r="M598">
        <v>10</v>
      </c>
      <c r="N598">
        <v>24</v>
      </c>
      <c r="O598">
        <v>0.41699999999999998</v>
      </c>
      <c r="P598">
        <v>10</v>
      </c>
      <c r="Q598">
        <v>19</v>
      </c>
      <c r="R598">
        <v>0.52600000000000002</v>
      </c>
      <c r="S598">
        <v>8</v>
      </c>
      <c r="T598">
        <v>31</v>
      </c>
      <c r="U598">
        <v>39</v>
      </c>
      <c r="V598">
        <v>37</v>
      </c>
      <c r="W598">
        <v>14</v>
      </c>
      <c r="X598">
        <v>7</v>
      </c>
      <c r="Y598">
        <v>3</v>
      </c>
      <c r="Z598">
        <v>4</v>
      </c>
      <c r="AA598">
        <v>17</v>
      </c>
      <c r="AB598">
        <v>16</v>
      </c>
      <c r="AC598">
        <v>122</v>
      </c>
      <c r="AD598">
        <v>-4</v>
      </c>
      <c r="AE598">
        <v>1</v>
      </c>
      <c r="AF598">
        <v>1231</v>
      </c>
      <c r="AG598">
        <v>1231</v>
      </c>
      <c r="AH598">
        <v>1231</v>
      </c>
      <c r="AI598">
        <v>121</v>
      </c>
      <c r="AJ598">
        <v>94</v>
      </c>
      <c r="AK598">
        <v>1314</v>
      </c>
      <c r="AL598">
        <v>47</v>
      </c>
      <c r="AM598">
        <v>1891</v>
      </c>
      <c r="AN598">
        <v>2400</v>
      </c>
      <c r="AO598">
        <v>565</v>
      </c>
      <c r="AP598">
        <v>2148</v>
      </c>
      <c r="AQ598">
        <v>1458</v>
      </c>
      <c r="AR598">
        <v>2436</v>
      </c>
      <c r="AS598">
        <v>1800</v>
      </c>
      <c r="AT598">
        <v>1488</v>
      </c>
      <c r="AU598">
        <v>1833</v>
      </c>
      <c r="AV598">
        <v>68</v>
      </c>
      <c r="AW598">
        <v>1092</v>
      </c>
      <c r="AX598">
        <v>1360</v>
      </c>
      <c r="AY598">
        <v>1712</v>
      </c>
      <c r="AZ598">
        <v>750</v>
      </c>
      <c r="BA598">
        <v>792</v>
      </c>
      <c r="BB598">
        <v>1670</v>
      </c>
      <c r="BC598">
        <v>609</v>
      </c>
      <c r="BD598">
        <v>1415</v>
      </c>
      <c r="BE598">
        <v>1</v>
      </c>
      <c r="BF598" t="s">
        <v>71</v>
      </c>
      <c r="BG598" t="s">
        <v>65</v>
      </c>
      <c r="BH598" t="s">
        <v>661</v>
      </c>
      <c r="BI598" s="4">
        <f xml:space="preserve"> _2025teamgamelogs[[#This Row],[FGA]] + (0.44 * _2025teamgamelogs[[#This Row],[FTA]]) + _2025teamgamelogs[[#This Row],[TOV]] - _2025teamgamelogs[[#This Row],[OREB]]</f>
        <v>102.36</v>
      </c>
      <c r="BJ598" s="3">
        <f>_2025teamgamelogs[[#This Row],[TOV]]/_2025teamgamelogs[[#This Row],[POSSESIONS]]</f>
        <v>0.13677217663149668</v>
      </c>
      <c r="BK598" s="4">
        <f>_2025teamgamelogs[[#This Row],[PTS]]/_2025teamgamelogs[[#This Row],[POSSESIONS]]</f>
        <v>1.1918718249316138</v>
      </c>
      <c r="BL598" s="4">
        <f xml:space="preserve"> 100 * _2025teamgamelogs[[#This Row],[POINTS_PER_POSSESSION]]</f>
        <v>119.18718249316139</v>
      </c>
      <c r="BM598" s="4">
        <f xml:space="preserve"> _2025teamgamelogs[[#This Row],[POSSESIONS]] / (_2025teamgamelogs[[#This Row],[MIN]]/48)</f>
        <v>102.36</v>
      </c>
      <c r="BN598" s="3">
        <f>_2025teamgamelogs[[#This Row],[PTS]] / (2 * (_2025teamgamelogs[[#This Row],[FGA]] + 0.44 * _2025teamgamelogs[[#This Row],[FTA]]))</f>
        <v>0.63304275633042761</v>
      </c>
      <c r="BO598" s="4">
        <f>VLOOKUP(_2025teamgamelogs[[#This Row],[MONTH]], LEAGUE_AVERAGES!$A$2:$B$8, 2, FALSE)</f>
        <v>110.26237660123701</v>
      </c>
      <c r="BP598" s="5">
        <f>VLOOKUP(_2025teamgamelogs[[#This Row],[TEAM_NAME]], LEAGUE_AVERAGES!$A$14:$C$43, 2, FALSE)</f>
        <v>0.39036585365853654</v>
      </c>
      <c r="BQ598" s="5">
        <f>VLOOKUP(_2025teamgamelogs[[#This Row],[TEAM_NAME]], LEAGUE_AVERAGES!$A$14:$C$43, 3, FALSE)</f>
        <v>0.36282926829268303</v>
      </c>
      <c r="BR598" s="5">
        <f>VLOOKUP(_2025teamgamelogs[[#This Row],[TEAM_NAME]], LEAGUE_AVERAGES!$F$14:$H$43, 2, FALSE)</f>
        <v>0.50741463414634147</v>
      </c>
      <c r="BS598" s="5">
        <f>VLOOKUP(_2025teamgamelogs[[#This Row],[TEAM_NAME]], LEAGUE_AVERAGES!$F$14:$H$43, 3, FALSE)</f>
        <v>0.50717073170731708</v>
      </c>
      <c r="BT598" s="5">
        <f>VLOOKUP(_2025teamgamelogs[[#This Row],[TEAM_NAME]], LEAGUE_AVERAGES!$K$14:$M$43, 2, FALSE)</f>
        <v>0.61183675116028358</v>
      </c>
      <c r="BU598" s="5">
        <f>VLOOKUP(_2025teamgamelogs[[#This Row],[TEAM_NAME]], LEAGUE_AVERAGES!$K$14:$M$43, 3, FALSE)</f>
        <v>0.59871853787111373</v>
      </c>
    </row>
    <row r="599" spans="1:73" x14ac:dyDescent="0.2">
      <c r="A599" t="s">
        <v>59</v>
      </c>
      <c r="B599">
        <v>1610612759</v>
      </c>
      <c r="C599" t="s">
        <v>145</v>
      </c>
      <c r="D599" t="s">
        <v>146</v>
      </c>
      <c r="E599">
        <v>22400313</v>
      </c>
      <c r="F599" s="1">
        <v>45627</v>
      </c>
      <c r="G599" t="s">
        <v>672</v>
      </c>
      <c r="H599" t="s">
        <v>63</v>
      </c>
      <c r="I599">
        <v>48</v>
      </c>
      <c r="J599">
        <v>42</v>
      </c>
      <c r="K599">
        <v>82</v>
      </c>
      <c r="L599">
        <v>0.51200000000000001</v>
      </c>
      <c r="M599">
        <v>23</v>
      </c>
      <c r="N599">
        <v>46</v>
      </c>
      <c r="O599">
        <v>0.5</v>
      </c>
      <c r="P599">
        <v>20</v>
      </c>
      <c r="Q599">
        <v>24</v>
      </c>
      <c r="R599">
        <v>0.83299999999999996</v>
      </c>
      <c r="S599">
        <v>8</v>
      </c>
      <c r="T599">
        <v>30</v>
      </c>
      <c r="U599">
        <v>38</v>
      </c>
      <c r="V599">
        <v>32</v>
      </c>
      <c r="W599">
        <v>16</v>
      </c>
      <c r="X599">
        <v>6</v>
      </c>
      <c r="Y599">
        <v>9</v>
      </c>
      <c r="Z599">
        <v>5</v>
      </c>
      <c r="AA599">
        <v>17</v>
      </c>
      <c r="AB599">
        <v>23</v>
      </c>
      <c r="AC599">
        <v>127</v>
      </c>
      <c r="AD599">
        <v>2</v>
      </c>
      <c r="AE599">
        <v>1</v>
      </c>
      <c r="AF599">
        <v>1</v>
      </c>
      <c r="AG599">
        <v>1</v>
      </c>
      <c r="AH599">
        <v>1</v>
      </c>
      <c r="AI599">
        <v>121</v>
      </c>
      <c r="AJ599">
        <v>1068</v>
      </c>
      <c r="AK599">
        <v>2022</v>
      </c>
      <c r="AL599">
        <v>498</v>
      </c>
      <c r="AM599">
        <v>22</v>
      </c>
      <c r="AN599">
        <v>249</v>
      </c>
      <c r="AO599">
        <v>94</v>
      </c>
      <c r="AP599">
        <v>623</v>
      </c>
      <c r="AQ599">
        <v>791</v>
      </c>
      <c r="AR599">
        <v>699</v>
      </c>
      <c r="AS599">
        <v>1800</v>
      </c>
      <c r="AT599">
        <v>1652</v>
      </c>
      <c r="AU599">
        <v>1966</v>
      </c>
      <c r="AV599">
        <v>322</v>
      </c>
      <c r="AW599">
        <v>1583</v>
      </c>
      <c r="AX599">
        <v>1702</v>
      </c>
      <c r="AY599">
        <v>109</v>
      </c>
      <c r="AZ599">
        <v>1188</v>
      </c>
      <c r="BA599">
        <v>792</v>
      </c>
      <c r="BB599">
        <v>300</v>
      </c>
      <c r="BC599">
        <v>341</v>
      </c>
      <c r="BD599">
        <v>1106</v>
      </c>
      <c r="BE599">
        <v>1</v>
      </c>
      <c r="BF599" t="s">
        <v>71</v>
      </c>
      <c r="BG599" t="s">
        <v>65</v>
      </c>
      <c r="BH599" t="s">
        <v>661</v>
      </c>
      <c r="BI599" s="4">
        <f xml:space="preserve"> _2025teamgamelogs[[#This Row],[FGA]] + (0.44 * _2025teamgamelogs[[#This Row],[FTA]]) + _2025teamgamelogs[[#This Row],[TOV]] - _2025teamgamelogs[[#This Row],[OREB]]</f>
        <v>100.56</v>
      </c>
      <c r="BJ599" s="3">
        <f>_2025teamgamelogs[[#This Row],[TOV]]/_2025teamgamelogs[[#This Row],[POSSESIONS]]</f>
        <v>0.15910898965791567</v>
      </c>
      <c r="BK599" s="4">
        <f>_2025teamgamelogs[[#This Row],[PTS]]/_2025teamgamelogs[[#This Row],[POSSESIONS]]</f>
        <v>1.2629276054097056</v>
      </c>
      <c r="BL599" s="4">
        <f xml:space="preserve"> 100 * _2025teamgamelogs[[#This Row],[POINTS_PER_POSSESSION]]</f>
        <v>126.29276054097056</v>
      </c>
      <c r="BM599" s="4">
        <f xml:space="preserve"> _2025teamgamelogs[[#This Row],[POSSESIONS]] / (_2025teamgamelogs[[#This Row],[MIN]]/48)</f>
        <v>100.56</v>
      </c>
      <c r="BN599" s="3">
        <f>_2025teamgamelogs[[#This Row],[PTS]] / (2 * (_2025teamgamelogs[[#This Row],[FGA]] + 0.44 * _2025teamgamelogs[[#This Row],[FTA]]))</f>
        <v>0.68604148660328435</v>
      </c>
      <c r="BO599" s="4">
        <f>VLOOKUP(_2025teamgamelogs[[#This Row],[MONTH]], LEAGUE_AVERAGES!$A$2:$B$8, 2, FALSE)</f>
        <v>110.26237660123701</v>
      </c>
      <c r="BP599" s="5">
        <f>VLOOKUP(_2025teamgamelogs[[#This Row],[TEAM_NAME]], LEAGUE_AVERAGES!$A$14:$C$43, 2, FALSE)</f>
        <v>0.36502500000000004</v>
      </c>
      <c r="BQ599" s="5">
        <f>VLOOKUP(_2025teamgamelogs[[#This Row],[TEAM_NAME]], LEAGUE_AVERAGES!$A$14:$C$43, 3, FALSE)</f>
        <v>0.35016666666666663</v>
      </c>
      <c r="BR599" s="5">
        <f>VLOOKUP(_2025teamgamelogs[[#This Row],[TEAM_NAME]], LEAGUE_AVERAGES!$F$14:$H$43, 2, FALSE)</f>
        <v>0.47877500000000017</v>
      </c>
      <c r="BS599" s="5">
        <f>VLOOKUP(_2025teamgamelogs[[#This Row],[TEAM_NAME]], LEAGUE_AVERAGES!$F$14:$H$43, 3, FALSE)</f>
        <v>0.45407142857142868</v>
      </c>
      <c r="BT599" s="5">
        <f>VLOOKUP(_2025teamgamelogs[[#This Row],[TEAM_NAME]], LEAGUE_AVERAGES!$K$14:$M$43, 2, FALSE)</f>
        <v>0.59112459331758582</v>
      </c>
      <c r="BU599" s="5">
        <f>VLOOKUP(_2025teamgamelogs[[#This Row],[TEAM_NAME]], LEAGUE_AVERAGES!$K$14:$M$43, 3, FALSE)</f>
        <v>0.56254759440180246</v>
      </c>
    </row>
    <row r="600" spans="1:73" x14ac:dyDescent="0.2">
      <c r="A600" t="s">
        <v>59</v>
      </c>
      <c r="B600">
        <v>1610612751</v>
      </c>
      <c r="C600" t="s">
        <v>89</v>
      </c>
      <c r="D600" t="s">
        <v>90</v>
      </c>
      <c r="E600">
        <v>22400305</v>
      </c>
      <c r="F600" s="1">
        <v>45627</v>
      </c>
      <c r="G600" t="s">
        <v>638</v>
      </c>
      <c r="H600" t="s">
        <v>70</v>
      </c>
      <c r="I600">
        <v>48</v>
      </c>
      <c r="J600">
        <v>30</v>
      </c>
      <c r="K600">
        <v>79</v>
      </c>
      <c r="L600">
        <v>0.38</v>
      </c>
      <c r="M600">
        <v>8</v>
      </c>
      <c r="N600">
        <v>31</v>
      </c>
      <c r="O600">
        <v>0.25800000000000001</v>
      </c>
      <c r="P600">
        <v>24</v>
      </c>
      <c r="Q600">
        <v>31</v>
      </c>
      <c r="R600">
        <v>0.77400000000000002</v>
      </c>
      <c r="S600">
        <v>8</v>
      </c>
      <c r="T600">
        <v>25</v>
      </c>
      <c r="U600">
        <v>33</v>
      </c>
      <c r="V600">
        <v>19</v>
      </c>
      <c r="W600">
        <v>17</v>
      </c>
      <c r="X600">
        <v>10</v>
      </c>
      <c r="Y600">
        <v>3</v>
      </c>
      <c r="Z600">
        <v>11</v>
      </c>
      <c r="AA600">
        <v>31</v>
      </c>
      <c r="AB600">
        <v>29</v>
      </c>
      <c r="AC600">
        <v>92</v>
      </c>
      <c r="AD600">
        <v>-8</v>
      </c>
      <c r="AE600">
        <v>1</v>
      </c>
      <c r="AF600">
        <v>1231</v>
      </c>
      <c r="AG600">
        <v>1231</v>
      </c>
      <c r="AH600">
        <v>1231</v>
      </c>
      <c r="AI600">
        <v>121</v>
      </c>
      <c r="AJ600">
        <v>2431</v>
      </c>
      <c r="AK600">
        <v>2245</v>
      </c>
      <c r="AL600">
        <v>2344</v>
      </c>
      <c r="AM600">
        <v>2251</v>
      </c>
      <c r="AN600">
        <v>1971</v>
      </c>
      <c r="AO600">
        <v>2206</v>
      </c>
      <c r="AP600">
        <v>238</v>
      </c>
      <c r="AQ600">
        <v>202</v>
      </c>
      <c r="AR600">
        <v>1354</v>
      </c>
      <c r="AS600">
        <v>1800</v>
      </c>
      <c r="AT600">
        <v>2271</v>
      </c>
      <c r="AU600">
        <v>2337</v>
      </c>
      <c r="AV600">
        <v>2257</v>
      </c>
      <c r="AW600">
        <v>1759</v>
      </c>
      <c r="AX600">
        <v>539</v>
      </c>
      <c r="AY600">
        <v>1712</v>
      </c>
      <c r="AZ600">
        <v>2405</v>
      </c>
      <c r="BA600">
        <v>2447</v>
      </c>
      <c r="BB600">
        <v>20</v>
      </c>
      <c r="BC600">
        <v>2353</v>
      </c>
      <c r="BD600">
        <v>1667</v>
      </c>
      <c r="BE600">
        <v>1</v>
      </c>
      <c r="BF600" t="s">
        <v>64</v>
      </c>
      <c r="BG600" t="s">
        <v>65</v>
      </c>
      <c r="BH600" t="s">
        <v>661</v>
      </c>
      <c r="BI600" s="4">
        <f xml:space="preserve"> _2025teamgamelogs[[#This Row],[FGA]] + (0.44 * _2025teamgamelogs[[#This Row],[FTA]]) + _2025teamgamelogs[[#This Row],[TOV]] - _2025teamgamelogs[[#This Row],[OREB]]</f>
        <v>101.64</v>
      </c>
      <c r="BJ600" s="3">
        <f>_2025teamgamelogs[[#This Row],[TOV]]/_2025teamgamelogs[[#This Row],[POSSESIONS]]</f>
        <v>0.16725698543880363</v>
      </c>
      <c r="BK600" s="4">
        <f>_2025teamgamelogs[[#This Row],[PTS]]/_2025teamgamelogs[[#This Row],[POSSESIONS]]</f>
        <v>0.90515545060999603</v>
      </c>
      <c r="BL600" s="4">
        <f xml:space="preserve"> 100 * _2025teamgamelogs[[#This Row],[POINTS_PER_POSSESSION]]</f>
        <v>90.5155450609996</v>
      </c>
      <c r="BM600" s="4">
        <f xml:space="preserve"> _2025teamgamelogs[[#This Row],[POSSESIONS]] / (_2025teamgamelogs[[#This Row],[MIN]]/48)</f>
        <v>101.64</v>
      </c>
      <c r="BN600" s="3">
        <f>_2025teamgamelogs[[#This Row],[PTS]] / (2 * (_2025teamgamelogs[[#This Row],[FGA]] + 0.44 * _2025teamgamelogs[[#This Row],[FTA]]))</f>
        <v>0.49654576856649396</v>
      </c>
      <c r="BO600" s="4">
        <f>VLOOKUP(_2025teamgamelogs[[#This Row],[MONTH]], LEAGUE_AVERAGES!$A$2:$B$8, 2, FALSE)</f>
        <v>110.26237660123701</v>
      </c>
      <c r="BP600" s="5">
        <f>VLOOKUP(_2025teamgamelogs[[#This Row],[TEAM_NAME]], LEAGUE_AVERAGES!$A$14:$C$43, 2, FALSE)</f>
        <v>0.337609756097561</v>
      </c>
      <c r="BQ600" s="5">
        <f>VLOOKUP(_2025teamgamelogs[[#This Row],[TEAM_NAME]], LEAGUE_AVERAGES!$A$14:$C$43, 3, FALSE)</f>
        <v>0.34709756097560968</v>
      </c>
      <c r="BR600" s="5">
        <f>VLOOKUP(_2025teamgamelogs[[#This Row],[TEAM_NAME]], LEAGUE_AVERAGES!$F$14:$H$43, 2, FALSE)</f>
        <v>0.43748780487804872</v>
      </c>
      <c r="BS600" s="5">
        <f>VLOOKUP(_2025teamgamelogs[[#This Row],[TEAM_NAME]], LEAGUE_AVERAGES!$F$14:$H$43, 3, FALSE)</f>
        <v>0.43895121951219529</v>
      </c>
      <c r="BT600" s="5">
        <f>VLOOKUP(_2025teamgamelogs[[#This Row],[TEAM_NAME]], LEAGUE_AVERAGES!$K$14:$M$43, 2, FALSE)</f>
        <v>0.54767404365624284</v>
      </c>
      <c r="BU600" s="5">
        <f>VLOOKUP(_2025teamgamelogs[[#This Row],[TEAM_NAME]], LEAGUE_AVERAGES!$K$14:$M$43, 3, FALSE)</f>
        <v>0.5592142433904097</v>
      </c>
    </row>
    <row r="601" spans="1:73" x14ac:dyDescent="0.2">
      <c r="A601" t="s">
        <v>59</v>
      </c>
      <c r="B601">
        <v>1610612760</v>
      </c>
      <c r="C601" t="s">
        <v>137</v>
      </c>
      <c r="D601" t="s">
        <v>138</v>
      </c>
      <c r="E601">
        <v>22400310</v>
      </c>
      <c r="F601" s="1">
        <v>45627</v>
      </c>
      <c r="G601" t="s">
        <v>673</v>
      </c>
      <c r="H601" t="s">
        <v>70</v>
      </c>
      <c r="I601">
        <v>48</v>
      </c>
      <c r="J601">
        <v>42</v>
      </c>
      <c r="K601">
        <v>94</v>
      </c>
      <c r="L601">
        <v>0.44700000000000001</v>
      </c>
      <c r="M601">
        <v>13</v>
      </c>
      <c r="N601">
        <v>39</v>
      </c>
      <c r="O601">
        <v>0.33300000000000002</v>
      </c>
      <c r="P601">
        <v>19</v>
      </c>
      <c r="Q601">
        <v>25</v>
      </c>
      <c r="R601">
        <v>0.76</v>
      </c>
      <c r="S601">
        <v>11</v>
      </c>
      <c r="T601">
        <v>35</v>
      </c>
      <c r="U601">
        <v>46</v>
      </c>
      <c r="V601">
        <v>30</v>
      </c>
      <c r="W601">
        <v>7</v>
      </c>
      <c r="X601">
        <v>5</v>
      </c>
      <c r="Y601">
        <v>4</v>
      </c>
      <c r="Z601">
        <v>6</v>
      </c>
      <c r="AA601">
        <v>26</v>
      </c>
      <c r="AB601">
        <v>21</v>
      </c>
      <c r="AC601">
        <v>116</v>
      </c>
      <c r="AD601">
        <v>-3</v>
      </c>
      <c r="AE601">
        <v>1</v>
      </c>
      <c r="AF601">
        <v>1231</v>
      </c>
      <c r="AG601">
        <v>1231</v>
      </c>
      <c r="AH601">
        <v>1231</v>
      </c>
      <c r="AI601">
        <v>121</v>
      </c>
      <c r="AJ601">
        <v>1068</v>
      </c>
      <c r="AK601">
        <v>570</v>
      </c>
      <c r="AL601">
        <v>1590</v>
      </c>
      <c r="AM601">
        <v>1171</v>
      </c>
      <c r="AN601">
        <v>933</v>
      </c>
      <c r="AO601">
        <v>1468</v>
      </c>
      <c r="AP601">
        <v>756</v>
      </c>
      <c r="AQ601">
        <v>666</v>
      </c>
      <c r="AR601">
        <v>1491</v>
      </c>
      <c r="AS601">
        <v>1051</v>
      </c>
      <c r="AT601">
        <v>769</v>
      </c>
      <c r="AU601">
        <v>835</v>
      </c>
      <c r="AV601">
        <v>541</v>
      </c>
      <c r="AW601">
        <v>38</v>
      </c>
      <c r="AX601">
        <v>1998</v>
      </c>
      <c r="AY601">
        <v>1274</v>
      </c>
      <c r="AZ601">
        <v>1573</v>
      </c>
      <c r="BA601">
        <v>2319</v>
      </c>
      <c r="BB601">
        <v>575</v>
      </c>
      <c r="BC601">
        <v>1025</v>
      </c>
      <c r="BD601">
        <v>1356</v>
      </c>
      <c r="BE601">
        <v>1</v>
      </c>
      <c r="BF601" t="s">
        <v>71</v>
      </c>
      <c r="BG601" t="s">
        <v>65</v>
      </c>
      <c r="BH601" t="s">
        <v>661</v>
      </c>
      <c r="BI601" s="4">
        <f xml:space="preserve"> _2025teamgamelogs[[#This Row],[FGA]] + (0.44 * _2025teamgamelogs[[#This Row],[FTA]]) + _2025teamgamelogs[[#This Row],[TOV]] - _2025teamgamelogs[[#This Row],[OREB]]</f>
        <v>101</v>
      </c>
      <c r="BJ601" s="3">
        <f>_2025teamgamelogs[[#This Row],[TOV]]/_2025teamgamelogs[[#This Row],[POSSESIONS]]</f>
        <v>6.9306930693069313E-2</v>
      </c>
      <c r="BK601" s="4">
        <f>_2025teamgamelogs[[#This Row],[PTS]]/_2025teamgamelogs[[#This Row],[POSSESIONS]]</f>
        <v>1.1485148514851484</v>
      </c>
      <c r="BL601" s="4">
        <f xml:space="preserve"> 100 * _2025teamgamelogs[[#This Row],[POINTS_PER_POSSESSION]]</f>
        <v>114.85148514851484</v>
      </c>
      <c r="BM601" s="4">
        <f xml:space="preserve"> _2025teamgamelogs[[#This Row],[POSSESIONS]] / (_2025teamgamelogs[[#This Row],[MIN]]/48)</f>
        <v>101</v>
      </c>
      <c r="BN601" s="3">
        <f>_2025teamgamelogs[[#This Row],[PTS]] / (2 * (_2025teamgamelogs[[#This Row],[FGA]] + 0.44 * _2025teamgamelogs[[#This Row],[FTA]]))</f>
        <v>0.55238095238095242</v>
      </c>
      <c r="BO601" s="4">
        <f>VLOOKUP(_2025teamgamelogs[[#This Row],[MONTH]], LEAGUE_AVERAGES!$A$2:$B$8, 2, FALSE)</f>
        <v>110.26237660123701</v>
      </c>
      <c r="BP601" s="5">
        <f>VLOOKUP(_2025teamgamelogs[[#This Row],[TEAM_NAME]], LEAGUE_AVERAGES!$A$14:$C$43, 2, FALSE)</f>
        <v>0.38229268292682927</v>
      </c>
      <c r="BQ601" s="5">
        <f>VLOOKUP(_2025teamgamelogs[[#This Row],[TEAM_NAME]], LEAGUE_AVERAGES!$A$14:$C$43, 3, FALSE)</f>
        <v>0.36500000000000005</v>
      </c>
      <c r="BR601" s="5">
        <f>VLOOKUP(_2025teamgamelogs[[#This Row],[TEAM_NAME]], LEAGUE_AVERAGES!$F$14:$H$43, 2, FALSE)</f>
        <v>0.48607317073170736</v>
      </c>
      <c r="BS601" s="5">
        <f>VLOOKUP(_2025teamgamelogs[[#This Row],[TEAM_NAME]], LEAGUE_AVERAGES!$F$14:$H$43, 3, FALSE)</f>
        <v>0.4780731707317073</v>
      </c>
      <c r="BT601" s="5">
        <f>VLOOKUP(_2025teamgamelogs[[#This Row],[TEAM_NAME]], LEAGUE_AVERAGES!$K$14:$M$43, 2, FALSE)</f>
        <v>0.59971838422440138</v>
      </c>
      <c r="BU601" s="5">
        <f>VLOOKUP(_2025teamgamelogs[[#This Row],[TEAM_NAME]], LEAGUE_AVERAGES!$K$14:$M$43, 3, FALSE)</f>
        <v>0.58679992881439635</v>
      </c>
    </row>
    <row r="602" spans="1:73" x14ac:dyDescent="0.2">
      <c r="A602" t="s">
        <v>59</v>
      </c>
      <c r="B602">
        <v>1610612748</v>
      </c>
      <c r="C602" t="s">
        <v>101</v>
      </c>
      <c r="D602" t="s">
        <v>102</v>
      </c>
      <c r="E602">
        <v>22400309</v>
      </c>
      <c r="F602" s="1">
        <v>45627</v>
      </c>
      <c r="G602" t="s">
        <v>674</v>
      </c>
      <c r="H602" t="s">
        <v>70</v>
      </c>
      <c r="I602">
        <v>48</v>
      </c>
      <c r="J602">
        <v>39</v>
      </c>
      <c r="K602">
        <v>88</v>
      </c>
      <c r="L602">
        <v>0.443</v>
      </c>
      <c r="M602">
        <v>15</v>
      </c>
      <c r="N602">
        <v>40</v>
      </c>
      <c r="O602">
        <v>0.375</v>
      </c>
      <c r="P602">
        <v>23</v>
      </c>
      <c r="Q602">
        <v>28</v>
      </c>
      <c r="R602">
        <v>0.82099999999999995</v>
      </c>
      <c r="S602">
        <v>12</v>
      </c>
      <c r="T602">
        <v>33</v>
      </c>
      <c r="U602">
        <v>45</v>
      </c>
      <c r="V602">
        <v>25</v>
      </c>
      <c r="W602">
        <v>14</v>
      </c>
      <c r="X602">
        <v>11</v>
      </c>
      <c r="Y602">
        <v>4</v>
      </c>
      <c r="Z602">
        <v>5</v>
      </c>
      <c r="AA602">
        <v>17</v>
      </c>
      <c r="AB602">
        <v>23</v>
      </c>
      <c r="AC602">
        <v>116</v>
      </c>
      <c r="AD602">
        <v>-3</v>
      </c>
      <c r="AE602">
        <v>1</v>
      </c>
      <c r="AF602">
        <v>1231</v>
      </c>
      <c r="AG602">
        <v>1231</v>
      </c>
      <c r="AH602">
        <v>1231</v>
      </c>
      <c r="AI602">
        <v>121</v>
      </c>
      <c r="AJ602">
        <v>1609</v>
      </c>
      <c r="AK602">
        <v>1314</v>
      </c>
      <c r="AL602">
        <v>1660</v>
      </c>
      <c r="AM602">
        <v>733</v>
      </c>
      <c r="AN602">
        <v>795</v>
      </c>
      <c r="AO602">
        <v>1024</v>
      </c>
      <c r="AP602">
        <v>314</v>
      </c>
      <c r="AQ602">
        <v>377</v>
      </c>
      <c r="AR602">
        <v>844</v>
      </c>
      <c r="AS602">
        <v>848</v>
      </c>
      <c r="AT602">
        <v>1131</v>
      </c>
      <c r="AU602">
        <v>976</v>
      </c>
      <c r="AV602">
        <v>1358</v>
      </c>
      <c r="AW602">
        <v>1092</v>
      </c>
      <c r="AX602">
        <v>346</v>
      </c>
      <c r="AY602">
        <v>1274</v>
      </c>
      <c r="AZ602">
        <v>1188</v>
      </c>
      <c r="BA602">
        <v>792</v>
      </c>
      <c r="BB602">
        <v>300</v>
      </c>
      <c r="BC602">
        <v>1025</v>
      </c>
      <c r="BD602">
        <v>1356</v>
      </c>
      <c r="BE602">
        <v>1</v>
      </c>
      <c r="BF602" t="s">
        <v>71</v>
      </c>
      <c r="BG602" t="s">
        <v>65</v>
      </c>
      <c r="BH602" t="s">
        <v>661</v>
      </c>
      <c r="BI602" s="4">
        <f xml:space="preserve"> _2025teamgamelogs[[#This Row],[FGA]] + (0.44 * _2025teamgamelogs[[#This Row],[FTA]]) + _2025teamgamelogs[[#This Row],[TOV]] - _2025teamgamelogs[[#This Row],[OREB]]</f>
        <v>102.32</v>
      </c>
      <c r="BJ602" s="3">
        <f>_2025teamgamelogs[[#This Row],[TOV]]/_2025teamgamelogs[[#This Row],[POSSESIONS]]</f>
        <v>0.13682564503518374</v>
      </c>
      <c r="BK602" s="4">
        <f>_2025teamgamelogs[[#This Row],[PTS]]/_2025teamgamelogs[[#This Row],[POSSESIONS]]</f>
        <v>1.1336982017200938</v>
      </c>
      <c r="BL602" s="4">
        <f xml:space="preserve"> 100 * _2025teamgamelogs[[#This Row],[POINTS_PER_POSSESSION]]</f>
        <v>113.36982017200938</v>
      </c>
      <c r="BM602" s="4">
        <f xml:space="preserve"> _2025teamgamelogs[[#This Row],[POSSESIONS]] / (_2025teamgamelogs[[#This Row],[MIN]]/48)</f>
        <v>102.32</v>
      </c>
      <c r="BN602" s="3">
        <f>_2025teamgamelogs[[#This Row],[PTS]] / (2 * (_2025teamgamelogs[[#This Row],[FGA]] + 0.44 * _2025teamgamelogs[[#This Row],[FTA]]))</f>
        <v>0.57814992025518341</v>
      </c>
      <c r="BO602" s="4">
        <f>VLOOKUP(_2025teamgamelogs[[#This Row],[MONTH]], LEAGUE_AVERAGES!$A$2:$B$8, 2, FALSE)</f>
        <v>110.26237660123701</v>
      </c>
      <c r="BP602" s="5">
        <f>VLOOKUP(_2025teamgamelogs[[#This Row],[TEAM_NAME]], LEAGUE_AVERAGES!$A$14:$C$43, 2, FALSE)</f>
        <v>0.38887804878048787</v>
      </c>
      <c r="BQ602" s="5">
        <f>VLOOKUP(_2025teamgamelogs[[#This Row],[TEAM_NAME]], LEAGUE_AVERAGES!$A$14:$C$43, 3, FALSE)</f>
        <v>0.35180487804878063</v>
      </c>
      <c r="BR602" s="5">
        <f>VLOOKUP(_2025teamgamelogs[[#This Row],[TEAM_NAME]], LEAGUE_AVERAGES!$F$14:$H$43, 2, FALSE)</f>
        <v>0.48178048780487814</v>
      </c>
      <c r="BS602" s="5">
        <f>VLOOKUP(_2025teamgamelogs[[#This Row],[TEAM_NAME]], LEAGUE_AVERAGES!$F$14:$H$43, 3, FALSE)</f>
        <v>0.44997560975609752</v>
      </c>
      <c r="BT602" s="5">
        <f>VLOOKUP(_2025teamgamelogs[[#This Row],[TEAM_NAME]], LEAGUE_AVERAGES!$K$14:$M$43, 2, FALSE)</f>
        <v>0.59307433364150897</v>
      </c>
      <c r="BU602" s="5">
        <f>VLOOKUP(_2025teamgamelogs[[#This Row],[TEAM_NAME]], LEAGUE_AVERAGES!$K$14:$M$43, 3, FALSE)</f>
        <v>0.56311679796954139</v>
      </c>
    </row>
    <row r="603" spans="1:73" x14ac:dyDescent="0.2">
      <c r="A603" t="s">
        <v>59</v>
      </c>
      <c r="B603">
        <v>1610612758</v>
      </c>
      <c r="C603" t="s">
        <v>142</v>
      </c>
      <c r="D603" t="s">
        <v>143</v>
      </c>
      <c r="E603">
        <v>22400313</v>
      </c>
      <c r="F603" s="1">
        <v>45627</v>
      </c>
      <c r="G603" t="s">
        <v>675</v>
      </c>
      <c r="H603" t="s">
        <v>70</v>
      </c>
      <c r="I603">
        <v>48</v>
      </c>
      <c r="J603">
        <v>47</v>
      </c>
      <c r="K603">
        <v>101</v>
      </c>
      <c r="L603">
        <v>0.46500000000000002</v>
      </c>
      <c r="M603">
        <v>12</v>
      </c>
      <c r="N603">
        <v>32</v>
      </c>
      <c r="O603">
        <v>0.375</v>
      </c>
      <c r="P603">
        <v>19</v>
      </c>
      <c r="Q603">
        <v>24</v>
      </c>
      <c r="R603">
        <v>0.79200000000000004</v>
      </c>
      <c r="S603">
        <v>21</v>
      </c>
      <c r="T603">
        <v>30</v>
      </c>
      <c r="U603">
        <v>51</v>
      </c>
      <c r="V603">
        <v>32</v>
      </c>
      <c r="W603">
        <v>10</v>
      </c>
      <c r="X603">
        <v>8</v>
      </c>
      <c r="Y603">
        <v>5</v>
      </c>
      <c r="Z603">
        <v>9</v>
      </c>
      <c r="AA603">
        <v>23</v>
      </c>
      <c r="AB603">
        <v>17</v>
      </c>
      <c r="AC603">
        <v>125</v>
      </c>
      <c r="AD603">
        <v>-2</v>
      </c>
      <c r="AE603">
        <v>1</v>
      </c>
      <c r="AF603">
        <v>1231</v>
      </c>
      <c r="AG603">
        <v>1231</v>
      </c>
      <c r="AH603">
        <v>1231</v>
      </c>
      <c r="AI603">
        <v>121</v>
      </c>
      <c r="AJ603">
        <v>335</v>
      </c>
      <c r="AK603">
        <v>121</v>
      </c>
      <c r="AL603">
        <v>1274</v>
      </c>
      <c r="AM603">
        <v>1413</v>
      </c>
      <c r="AN603">
        <v>1863</v>
      </c>
      <c r="AO603">
        <v>1024</v>
      </c>
      <c r="AP603">
        <v>756</v>
      </c>
      <c r="AQ603">
        <v>791</v>
      </c>
      <c r="AR603">
        <v>1160</v>
      </c>
      <c r="AS603">
        <v>27</v>
      </c>
      <c r="AT603">
        <v>1652</v>
      </c>
      <c r="AU603">
        <v>340</v>
      </c>
      <c r="AV603">
        <v>322</v>
      </c>
      <c r="AW603">
        <v>264</v>
      </c>
      <c r="AX603">
        <v>1073</v>
      </c>
      <c r="AY603">
        <v>889</v>
      </c>
      <c r="AZ603">
        <v>2275</v>
      </c>
      <c r="BA603">
        <v>2046</v>
      </c>
      <c r="BB603">
        <v>1444</v>
      </c>
      <c r="BC603">
        <v>437</v>
      </c>
      <c r="BD603">
        <v>1286</v>
      </c>
      <c r="BE603">
        <v>1</v>
      </c>
      <c r="BF603" t="s">
        <v>64</v>
      </c>
      <c r="BG603" t="s">
        <v>65</v>
      </c>
      <c r="BH603" t="s">
        <v>661</v>
      </c>
      <c r="BI603" s="4">
        <f xml:space="preserve"> _2025teamgamelogs[[#This Row],[FGA]] + (0.44 * _2025teamgamelogs[[#This Row],[FTA]]) + _2025teamgamelogs[[#This Row],[TOV]] - _2025teamgamelogs[[#This Row],[OREB]]</f>
        <v>100.56</v>
      </c>
      <c r="BJ603" s="3">
        <f>_2025teamgamelogs[[#This Row],[TOV]]/_2025teamgamelogs[[#This Row],[POSSESIONS]]</f>
        <v>9.9443118536197292E-2</v>
      </c>
      <c r="BK603" s="4">
        <f>_2025teamgamelogs[[#This Row],[PTS]]/_2025teamgamelogs[[#This Row],[POSSESIONS]]</f>
        <v>1.2430389817024661</v>
      </c>
      <c r="BL603" s="4">
        <f xml:space="preserve"> 100 * _2025teamgamelogs[[#This Row],[POINTS_PER_POSSESSION]]</f>
        <v>124.30389817024661</v>
      </c>
      <c r="BM603" s="4">
        <f xml:space="preserve"> _2025teamgamelogs[[#This Row],[POSSESIONS]] / (_2025teamgamelogs[[#This Row],[MIN]]/48)</f>
        <v>100.56</v>
      </c>
      <c r="BN603" s="3">
        <f>_2025teamgamelogs[[#This Row],[PTS]] / (2 * (_2025teamgamelogs[[#This Row],[FGA]] + 0.44 * _2025teamgamelogs[[#This Row],[FTA]]))</f>
        <v>0.560236643958408</v>
      </c>
      <c r="BO603" s="4">
        <f>VLOOKUP(_2025teamgamelogs[[#This Row],[MONTH]], LEAGUE_AVERAGES!$A$2:$B$8, 2, FALSE)</f>
        <v>110.26237660123701</v>
      </c>
      <c r="BP603" s="5">
        <f>VLOOKUP(_2025teamgamelogs[[#This Row],[TEAM_NAME]], LEAGUE_AVERAGES!$A$14:$C$43, 2, FALSE)</f>
        <v>0.37158536585365853</v>
      </c>
      <c r="BQ603" s="5">
        <f>VLOOKUP(_2025teamgamelogs[[#This Row],[TEAM_NAME]], LEAGUE_AVERAGES!$A$14:$C$43, 3, FALSE)</f>
        <v>0.34029268292682929</v>
      </c>
      <c r="BR603" s="5">
        <f>VLOOKUP(_2025teamgamelogs[[#This Row],[TEAM_NAME]], LEAGUE_AVERAGES!$F$14:$H$43, 2, FALSE)</f>
        <v>0.4831951219512195</v>
      </c>
      <c r="BS603" s="5">
        <f>VLOOKUP(_2025teamgamelogs[[#This Row],[TEAM_NAME]], LEAGUE_AVERAGES!$F$14:$H$43, 3, FALSE)</f>
        <v>0.47492682926829272</v>
      </c>
      <c r="BT603" s="5">
        <f>VLOOKUP(_2025teamgamelogs[[#This Row],[TEAM_NAME]], LEAGUE_AVERAGES!$K$14:$M$43, 2, FALSE)</f>
        <v>0.59195463864629394</v>
      </c>
      <c r="BU603" s="5">
        <f>VLOOKUP(_2025teamgamelogs[[#This Row],[TEAM_NAME]], LEAGUE_AVERAGES!$K$14:$M$43, 3, FALSE)</f>
        <v>0.57517865161129356</v>
      </c>
    </row>
    <row r="604" spans="1:73" x14ac:dyDescent="0.2">
      <c r="A604" t="s">
        <v>59</v>
      </c>
      <c r="B604">
        <v>1610612753</v>
      </c>
      <c r="C604" t="s">
        <v>83</v>
      </c>
      <c r="D604" t="s">
        <v>84</v>
      </c>
      <c r="E604">
        <v>22400305</v>
      </c>
      <c r="F604" s="1">
        <v>45627</v>
      </c>
      <c r="G604" t="s">
        <v>634</v>
      </c>
      <c r="H604" t="s">
        <v>63</v>
      </c>
      <c r="I604">
        <v>48</v>
      </c>
      <c r="J604">
        <v>34</v>
      </c>
      <c r="K604">
        <v>74</v>
      </c>
      <c r="L604">
        <v>0.45900000000000002</v>
      </c>
      <c r="M604">
        <v>7</v>
      </c>
      <c r="N604">
        <v>28</v>
      </c>
      <c r="O604">
        <v>0.25</v>
      </c>
      <c r="P604">
        <v>25</v>
      </c>
      <c r="Q604">
        <v>32</v>
      </c>
      <c r="R604">
        <v>0.78100000000000003</v>
      </c>
      <c r="S604">
        <v>14</v>
      </c>
      <c r="T604">
        <v>38</v>
      </c>
      <c r="U604">
        <v>52</v>
      </c>
      <c r="V604">
        <v>23</v>
      </c>
      <c r="W604">
        <v>22</v>
      </c>
      <c r="X604">
        <v>10</v>
      </c>
      <c r="Y604">
        <v>11</v>
      </c>
      <c r="Z604">
        <v>3</v>
      </c>
      <c r="AA604">
        <v>29</v>
      </c>
      <c r="AB604">
        <v>31</v>
      </c>
      <c r="AC604">
        <v>100</v>
      </c>
      <c r="AD604">
        <v>8</v>
      </c>
      <c r="AE604">
        <v>1</v>
      </c>
      <c r="AF604">
        <v>1</v>
      </c>
      <c r="AG604">
        <v>1</v>
      </c>
      <c r="AH604">
        <v>1</v>
      </c>
      <c r="AI604">
        <v>121</v>
      </c>
      <c r="AJ604">
        <v>2258</v>
      </c>
      <c r="AK604">
        <v>2419</v>
      </c>
      <c r="AL604">
        <v>1393</v>
      </c>
      <c r="AM604">
        <v>2338</v>
      </c>
      <c r="AN604">
        <v>2228</v>
      </c>
      <c r="AO604">
        <v>2236</v>
      </c>
      <c r="AP604">
        <v>183</v>
      </c>
      <c r="AQ604">
        <v>163</v>
      </c>
      <c r="AR604">
        <v>1282</v>
      </c>
      <c r="AS604">
        <v>466</v>
      </c>
      <c r="AT604">
        <v>377</v>
      </c>
      <c r="AU604">
        <v>267</v>
      </c>
      <c r="AV604">
        <v>1759</v>
      </c>
      <c r="AW604">
        <v>2345</v>
      </c>
      <c r="AX604">
        <v>539</v>
      </c>
      <c r="AY604">
        <v>32</v>
      </c>
      <c r="AZ604">
        <v>384</v>
      </c>
      <c r="BA604">
        <v>2422</v>
      </c>
      <c r="BB604">
        <v>11</v>
      </c>
      <c r="BC604">
        <v>2099</v>
      </c>
      <c r="BD604">
        <v>727</v>
      </c>
      <c r="BE604">
        <v>1</v>
      </c>
      <c r="BF604" t="s">
        <v>71</v>
      </c>
      <c r="BG604" t="s">
        <v>65</v>
      </c>
      <c r="BH604" t="s">
        <v>661</v>
      </c>
      <c r="BI604" s="4">
        <f xml:space="preserve"> _2025teamgamelogs[[#This Row],[FGA]] + (0.44 * _2025teamgamelogs[[#This Row],[FTA]]) + _2025teamgamelogs[[#This Row],[TOV]] - _2025teamgamelogs[[#This Row],[OREB]]</f>
        <v>96.08</v>
      </c>
      <c r="BJ604" s="3">
        <f>_2025teamgamelogs[[#This Row],[TOV]]/_2025teamgamelogs[[#This Row],[POSSESIONS]]</f>
        <v>0.22897585345545379</v>
      </c>
      <c r="BK604" s="4">
        <f>_2025teamgamelogs[[#This Row],[PTS]]/_2025teamgamelogs[[#This Row],[POSSESIONS]]</f>
        <v>1.0407993338884263</v>
      </c>
      <c r="BL604" s="4">
        <f xml:space="preserve"> 100 * _2025teamgamelogs[[#This Row],[POINTS_PER_POSSESSION]]</f>
        <v>104.07993338884263</v>
      </c>
      <c r="BM604" s="4">
        <f xml:space="preserve"> _2025teamgamelogs[[#This Row],[POSSESIONS]] / (_2025teamgamelogs[[#This Row],[MIN]]/48)</f>
        <v>96.08</v>
      </c>
      <c r="BN604" s="3">
        <f>_2025teamgamelogs[[#This Row],[PTS]] / (2 * (_2025teamgamelogs[[#This Row],[FGA]] + 0.44 * _2025teamgamelogs[[#This Row],[FTA]]))</f>
        <v>0.56766575840145328</v>
      </c>
      <c r="BO604" s="4">
        <f>VLOOKUP(_2025teamgamelogs[[#This Row],[MONTH]], LEAGUE_AVERAGES!$A$2:$B$8, 2, FALSE)</f>
        <v>110.26237660123701</v>
      </c>
      <c r="BP604" s="5">
        <f>VLOOKUP(_2025teamgamelogs[[#This Row],[TEAM_NAME]], LEAGUE_AVERAGES!$A$14:$C$43, 2, FALSE)</f>
        <v>0.32192682926829269</v>
      </c>
      <c r="BQ604" s="5">
        <f>VLOOKUP(_2025teamgamelogs[[#This Row],[TEAM_NAME]], LEAGUE_AVERAGES!$A$14:$C$43, 3, FALSE)</f>
        <v>0.31129268292682932</v>
      </c>
      <c r="BR604" s="5">
        <f>VLOOKUP(_2025teamgamelogs[[#This Row],[TEAM_NAME]], LEAGUE_AVERAGES!$F$14:$H$43, 2, FALSE)</f>
        <v>0.44641463414634147</v>
      </c>
      <c r="BS604" s="5">
        <f>VLOOKUP(_2025teamgamelogs[[#This Row],[TEAM_NAME]], LEAGUE_AVERAGES!$F$14:$H$43, 3, FALSE)</f>
        <v>0.44524390243902434</v>
      </c>
      <c r="BT604" s="5">
        <f>VLOOKUP(_2025teamgamelogs[[#This Row],[TEAM_NAME]], LEAGUE_AVERAGES!$K$14:$M$43, 2, FALSE)</f>
        <v>0.55194019912665027</v>
      </c>
      <c r="BU604" s="5">
        <f>VLOOKUP(_2025teamgamelogs[[#This Row],[TEAM_NAME]], LEAGUE_AVERAGES!$K$14:$M$43, 3, FALSE)</f>
        <v>0.54874950227645525</v>
      </c>
    </row>
    <row r="605" spans="1:73" x14ac:dyDescent="0.2">
      <c r="A605" t="s">
        <v>59</v>
      </c>
      <c r="B605">
        <v>1610612740</v>
      </c>
      <c r="C605" t="s">
        <v>77</v>
      </c>
      <c r="D605" t="s">
        <v>78</v>
      </c>
      <c r="E605">
        <v>22400308</v>
      </c>
      <c r="F605" s="1">
        <v>45627</v>
      </c>
      <c r="G605" t="s">
        <v>676</v>
      </c>
      <c r="H605" t="s">
        <v>70</v>
      </c>
      <c r="I605">
        <v>48</v>
      </c>
      <c r="J605">
        <v>35</v>
      </c>
      <c r="K605">
        <v>94</v>
      </c>
      <c r="L605">
        <v>0.372</v>
      </c>
      <c r="M605">
        <v>4</v>
      </c>
      <c r="N605">
        <v>27</v>
      </c>
      <c r="O605">
        <v>0.14799999999999999</v>
      </c>
      <c r="P605">
        <v>11</v>
      </c>
      <c r="Q605">
        <v>17</v>
      </c>
      <c r="R605">
        <v>0.64700000000000002</v>
      </c>
      <c r="S605">
        <v>13</v>
      </c>
      <c r="T605">
        <v>29</v>
      </c>
      <c r="U605">
        <v>42</v>
      </c>
      <c r="V605">
        <v>20</v>
      </c>
      <c r="W605">
        <v>14</v>
      </c>
      <c r="X605">
        <v>14</v>
      </c>
      <c r="Y605">
        <v>9</v>
      </c>
      <c r="Z605">
        <v>9</v>
      </c>
      <c r="AA605">
        <v>19</v>
      </c>
      <c r="AB605">
        <v>14</v>
      </c>
      <c r="AC605">
        <v>85</v>
      </c>
      <c r="AD605">
        <v>-33</v>
      </c>
      <c r="AE605">
        <v>1</v>
      </c>
      <c r="AF605">
        <v>1231</v>
      </c>
      <c r="AG605">
        <v>1231</v>
      </c>
      <c r="AH605">
        <v>1231</v>
      </c>
      <c r="AI605">
        <v>121</v>
      </c>
      <c r="AJ605">
        <v>2164</v>
      </c>
      <c r="AK605">
        <v>570</v>
      </c>
      <c r="AL605">
        <v>2373</v>
      </c>
      <c r="AM605">
        <v>2448</v>
      </c>
      <c r="AN605">
        <v>2292</v>
      </c>
      <c r="AO605">
        <v>2453</v>
      </c>
      <c r="AP605">
        <v>2028</v>
      </c>
      <c r="AQ605">
        <v>1778</v>
      </c>
      <c r="AR605">
        <v>2210</v>
      </c>
      <c r="AS605">
        <v>652</v>
      </c>
      <c r="AT605">
        <v>1807</v>
      </c>
      <c r="AU605">
        <v>1443</v>
      </c>
      <c r="AV605">
        <v>2163</v>
      </c>
      <c r="AW605">
        <v>1092</v>
      </c>
      <c r="AX605">
        <v>81</v>
      </c>
      <c r="AY605">
        <v>109</v>
      </c>
      <c r="AZ605">
        <v>2275</v>
      </c>
      <c r="BA605">
        <v>1258</v>
      </c>
      <c r="BB605">
        <v>2064</v>
      </c>
      <c r="BC605">
        <v>2439</v>
      </c>
      <c r="BD605">
        <v>2404</v>
      </c>
      <c r="BE605">
        <v>1</v>
      </c>
      <c r="BF605" t="s">
        <v>71</v>
      </c>
      <c r="BG605" t="s">
        <v>65</v>
      </c>
      <c r="BH605" t="s">
        <v>661</v>
      </c>
      <c r="BI605" s="4">
        <f xml:space="preserve"> _2025teamgamelogs[[#This Row],[FGA]] + (0.44 * _2025teamgamelogs[[#This Row],[FTA]]) + _2025teamgamelogs[[#This Row],[TOV]] - _2025teamgamelogs[[#This Row],[OREB]]</f>
        <v>102.48</v>
      </c>
      <c r="BJ605" s="3">
        <f>_2025teamgamelogs[[#This Row],[TOV]]/_2025teamgamelogs[[#This Row],[POSSESIONS]]</f>
        <v>0.13661202185792348</v>
      </c>
      <c r="BK605" s="4">
        <f>_2025teamgamelogs[[#This Row],[PTS]]/_2025teamgamelogs[[#This Row],[POSSESIONS]]</f>
        <v>0.82943013270882116</v>
      </c>
      <c r="BL605" s="4">
        <f xml:space="preserve"> 100 * _2025teamgamelogs[[#This Row],[POINTS_PER_POSSESSION]]</f>
        <v>82.943013270882119</v>
      </c>
      <c r="BM605" s="4">
        <f xml:space="preserve"> _2025teamgamelogs[[#This Row],[POSSESIONS]] / (_2025teamgamelogs[[#This Row],[MIN]]/48)</f>
        <v>102.48</v>
      </c>
      <c r="BN605" s="3">
        <f>_2025teamgamelogs[[#This Row],[PTS]] / (2 * (_2025teamgamelogs[[#This Row],[FGA]] + 0.44 * _2025teamgamelogs[[#This Row],[FTA]]))</f>
        <v>0.41880173433188805</v>
      </c>
      <c r="BO605" s="4">
        <f>VLOOKUP(_2025teamgamelogs[[#This Row],[MONTH]], LEAGUE_AVERAGES!$A$2:$B$8, 2, FALSE)</f>
        <v>110.26237660123701</v>
      </c>
      <c r="BP605" s="5">
        <f>VLOOKUP(_2025teamgamelogs[[#This Row],[TEAM_NAME]], LEAGUE_AVERAGES!$A$14:$C$43, 2, FALSE)</f>
        <v>0.35068292682926827</v>
      </c>
      <c r="BQ605" s="5">
        <f>VLOOKUP(_2025teamgamelogs[[#This Row],[TEAM_NAME]], LEAGUE_AVERAGES!$A$14:$C$43, 3, FALSE)</f>
        <v>0.33902439024390252</v>
      </c>
      <c r="BR605" s="5">
        <f>VLOOKUP(_2025teamgamelogs[[#This Row],[TEAM_NAME]], LEAGUE_AVERAGES!$F$14:$H$43, 2, FALSE)</f>
        <v>0.44770731707317085</v>
      </c>
      <c r="BS605" s="5">
        <f>VLOOKUP(_2025teamgamelogs[[#This Row],[TEAM_NAME]], LEAGUE_AVERAGES!$F$14:$H$43, 3, FALSE)</f>
        <v>0.45721951219512191</v>
      </c>
      <c r="BT605" s="5">
        <f>VLOOKUP(_2025teamgamelogs[[#This Row],[TEAM_NAME]], LEAGUE_AVERAGES!$K$14:$M$43, 2, FALSE)</f>
        <v>0.55230036801172144</v>
      </c>
      <c r="BU605" s="5">
        <f>VLOOKUP(_2025teamgamelogs[[#This Row],[TEAM_NAME]], LEAGUE_AVERAGES!$K$14:$M$43, 3, FALSE)</f>
        <v>0.55239725408654039</v>
      </c>
    </row>
    <row r="606" spans="1:73" x14ac:dyDescent="0.2">
      <c r="A606" t="s">
        <v>59</v>
      </c>
      <c r="B606">
        <v>1610612747</v>
      </c>
      <c r="C606" t="s">
        <v>60</v>
      </c>
      <c r="D606" t="s">
        <v>61</v>
      </c>
      <c r="E606">
        <v>22400311</v>
      </c>
      <c r="F606" s="1">
        <v>45627</v>
      </c>
      <c r="G606" t="s">
        <v>677</v>
      </c>
      <c r="H606" t="s">
        <v>63</v>
      </c>
      <c r="I606">
        <v>48</v>
      </c>
      <c r="J606">
        <v>39</v>
      </c>
      <c r="K606">
        <v>88</v>
      </c>
      <c r="L606">
        <v>0.443</v>
      </c>
      <c r="M606">
        <v>7</v>
      </c>
      <c r="N606">
        <v>33</v>
      </c>
      <c r="O606">
        <v>0.21199999999999999</v>
      </c>
      <c r="P606">
        <v>20</v>
      </c>
      <c r="Q606">
        <v>25</v>
      </c>
      <c r="R606">
        <v>0.8</v>
      </c>
      <c r="S606">
        <v>10</v>
      </c>
      <c r="T606">
        <v>32</v>
      </c>
      <c r="U606">
        <v>42</v>
      </c>
      <c r="V606">
        <v>23</v>
      </c>
      <c r="W606">
        <v>5</v>
      </c>
      <c r="X606">
        <v>7</v>
      </c>
      <c r="Y606">
        <v>4</v>
      </c>
      <c r="Z606">
        <v>4</v>
      </c>
      <c r="AA606">
        <v>18</v>
      </c>
      <c r="AB606">
        <v>19</v>
      </c>
      <c r="AC606">
        <v>105</v>
      </c>
      <c r="AD606">
        <v>1</v>
      </c>
      <c r="AE606">
        <v>1</v>
      </c>
      <c r="AF606">
        <v>1</v>
      </c>
      <c r="AG606">
        <v>1</v>
      </c>
      <c r="AH606">
        <v>1</v>
      </c>
      <c r="AI606">
        <v>121</v>
      </c>
      <c r="AJ606">
        <v>1609</v>
      </c>
      <c r="AK606">
        <v>1314</v>
      </c>
      <c r="AL606">
        <v>1660</v>
      </c>
      <c r="AM606">
        <v>2338</v>
      </c>
      <c r="AN606">
        <v>1749</v>
      </c>
      <c r="AO606">
        <v>2383</v>
      </c>
      <c r="AP606">
        <v>623</v>
      </c>
      <c r="AQ606">
        <v>666</v>
      </c>
      <c r="AR606">
        <v>1029</v>
      </c>
      <c r="AS606">
        <v>1308</v>
      </c>
      <c r="AT606">
        <v>1307</v>
      </c>
      <c r="AU606">
        <v>1443</v>
      </c>
      <c r="AV606">
        <v>1759</v>
      </c>
      <c r="AW606">
        <v>6</v>
      </c>
      <c r="AX606">
        <v>1360</v>
      </c>
      <c r="AY606">
        <v>1274</v>
      </c>
      <c r="AZ606">
        <v>750</v>
      </c>
      <c r="BA606">
        <v>1018</v>
      </c>
      <c r="BB606">
        <v>971</v>
      </c>
      <c r="BC606">
        <v>1790</v>
      </c>
      <c r="BD606">
        <v>1176</v>
      </c>
      <c r="BE606">
        <v>1</v>
      </c>
      <c r="BF606" t="s">
        <v>71</v>
      </c>
      <c r="BG606" t="s">
        <v>65</v>
      </c>
      <c r="BH606" t="s">
        <v>661</v>
      </c>
      <c r="BI606" s="4">
        <f xml:space="preserve"> _2025teamgamelogs[[#This Row],[FGA]] + (0.44 * _2025teamgamelogs[[#This Row],[FTA]]) + _2025teamgamelogs[[#This Row],[TOV]] - _2025teamgamelogs[[#This Row],[OREB]]</f>
        <v>94</v>
      </c>
      <c r="BJ606" s="3">
        <f>_2025teamgamelogs[[#This Row],[TOV]]/_2025teamgamelogs[[#This Row],[POSSESIONS]]</f>
        <v>5.3191489361702128E-2</v>
      </c>
      <c r="BK606" s="4">
        <f>_2025teamgamelogs[[#This Row],[PTS]]/_2025teamgamelogs[[#This Row],[POSSESIONS]]</f>
        <v>1.1170212765957446</v>
      </c>
      <c r="BL606" s="4">
        <f xml:space="preserve"> 100 * _2025teamgamelogs[[#This Row],[POINTS_PER_POSSESSION]]</f>
        <v>111.70212765957446</v>
      </c>
      <c r="BM606" s="4">
        <f xml:space="preserve"> _2025teamgamelogs[[#This Row],[POSSESIONS]] / (_2025teamgamelogs[[#This Row],[MIN]]/48)</f>
        <v>94</v>
      </c>
      <c r="BN606" s="3">
        <f>_2025teamgamelogs[[#This Row],[PTS]] / (2 * (_2025teamgamelogs[[#This Row],[FGA]] + 0.44 * _2025teamgamelogs[[#This Row],[FTA]]))</f>
        <v>0.53030303030303028</v>
      </c>
      <c r="BO606" s="4">
        <f>VLOOKUP(_2025teamgamelogs[[#This Row],[MONTH]], LEAGUE_AVERAGES!$A$2:$B$8, 2, FALSE)</f>
        <v>110.26237660123701</v>
      </c>
      <c r="BP606" s="5">
        <f>VLOOKUP(_2025teamgamelogs[[#This Row],[TEAM_NAME]], LEAGUE_AVERAGES!$A$14:$C$43, 2, FALSE)</f>
        <v>0.37419512195121946</v>
      </c>
      <c r="BQ606" s="5">
        <f>VLOOKUP(_2025teamgamelogs[[#This Row],[TEAM_NAME]], LEAGUE_AVERAGES!$A$14:$C$43, 3, FALSE)</f>
        <v>0.35536585365853657</v>
      </c>
      <c r="BR606" s="5">
        <f>VLOOKUP(_2025teamgamelogs[[#This Row],[TEAM_NAME]], LEAGUE_AVERAGES!$F$14:$H$43, 2, FALSE)</f>
        <v>0.48560975609756091</v>
      </c>
      <c r="BS606" s="5">
        <f>VLOOKUP(_2025teamgamelogs[[#This Row],[TEAM_NAME]], LEAGUE_AVERAGES!$F$14:$H$43, 3, FALSE)</f>
        <v>0.47373170731707315</v>
      </c>
      <c r="BT606" s="5">
        <f>VLOOKUP(_2025teamgamelogs[[#This Row],[TEAM_NAME]], LEAGUE_AVERAGES!$K$14:$M$43, 2, FALSE)</f>
        <v>0.60200661119778875</v>
      </c>
      <c r="BU606" s="5">
        <f>VLOOKUP(_2025teamgamelogs[[#This Row],[TEAM_NAME]], LEAGUE_AVERAGES!$K$14:$M$43, 3, FALSE)</f>
        <v>0.58416138772693449</v>
      </c>
    </row>
    <row r="607" spans="1:73" x14ac:dyDescent="0.2">
      <c r="A607" t="s">
        <v>59</v>
      </c>
      <c r="B607">
        <v>1610612742</v>
      </c>
      <c r="C607" t="s">
        <v>154</v>
      </c>
      <c r="D607" t="s">
        <v>155</v>
      </c>
      <c r="E607">
        <v>22400312</v>
      </c>
      <c r="F607" s="1">
        <v>45627</v>
      </c>
      <c r="G607" t="s">
        <v>678</v>
      </c>
      <c r="H607" t="s">
        <v>63</v>
      </c>
      <c r="I607">
        <v>48</v>
      </c>
      <c r="J607">
        <v>48</v>
      </c>
      <c r="K607">
        <v>87</v>
      </c>
      <c r="L607">
        <v>0.55200000000000005</v>
      </c>
      <c r="M607">
        <v>18</v>
      </c>
      <c r="N607">
        <v>36</v>
      </c>
      <c r="O607">
        <v>0.5</v>
      </c>
      <c r="P607">
        <v>23</v>
      </c>
      <c r="Q607">
        <v>29</v>
      </c>
      <c r="R607">
        <v>0.79300000000000004</v>
      </c>
      <c r="S607">
        <v>8</v>
      </c>
      <c r="T607">
        <v>25</v>
      </c>
      <c r="U607">
        <v>33</v>
      </c>
      <c r="V607">
        <v>33</v>
      </c>
      <c r="W607">
        <v>13</v>
      </c>
      <c r="X607">
        <v>13</v>
      </c>
      <c r="Y607">
        <v>0</v>
      </c>
      <c r="Z607">
        <v>0</v>
      </c>
      <c r="AA607">
        <v>15</v>
      </c>
      <c r="AB607">
        <v>25</v>
      </c>
      <c r="AC607">
        <v>137</v>
      </c>
      <c r="AD607">
        <v>6</v>
      </c>
      <c r="AE607">
        <v>1</v>
      </c>
      <c r="AF607">
        <v>1</v>
      </c>
      <c r="AG607">
        <v>1</v>
      </c>
      <c r="AH607">
        <v>1</v>
      </c>
      <c r="AI607">
        <v>121</v>
      </c>
      <c r="AJ607">
        <v>242</v>
      </c>
      <c r="AK607">
        <v>1449</v>
      </c>
      <c r="AL607">
        <v>150</v>
      </c>
      <c r="AM607">
        <v>288</v>
      </c>
      <c r="AN607">
        <v>1366</v>
      </c>
      <c r="AO607">
        <v>94</v>
      </c>
      <c r="AP607">
        <v>314</v>
      </c>
      <c r="AQ607">
        <v>325</v>
      </c>
      <c r="AR607">
        <v>1150</v>
      </c>
      <c r="AS607">
        <v>1800</v>
      </c>
      <c r="AT607">
        <v>2271</v>
      </c>
      <c r="AU607">
        <v>2337</v>
      </c>
      <c r="AV607">
        <v>240</v>
      </c>
      <c r="AW607">
        <v>850</v>
      </c>
      <c r="AX607">
        <v>137</v>
      </c>
      <c r="AY607">
        <v>2427</v>
      </c>
      <c r="AZ607">
        <v>1</v>
      </c>
      <c r="BA607">
        <v>398</v>
      </c>
      <c r="BB607">
        <v>143</v>
      </c>
      <c r="BC607">
        <v>84</v>
      </c>
      <c r="BD607">
        <v>854</v>
      </c>
      <c r="BE607">
        <v>1</v>
      </c>
      <c r="BF607" t="s">
        <v>71</v>
      </c>
      <c r="BG607" t="s">
        <v>65</v>
      </c>
      <c r="BH607" t="s">
        <v>661</v>
      </c>
      <c r="BI607" s="4">
        <f xml:space="preserve"> _2025teamgamelogs[[#This Row],[FGA]] + (0.44 * _2025teamgamelogs[[#This Row],[FTA]]) + _2025teamgamelogs[[#This Row],[TOV]] - _2025teamgamelogs[[#This Row],[OREB]]</f>
        <v>104.76</v>
      </c>
      <c r="BJ607" s="3">
        <f>_2025teamgamelogs[[#This Row],[TOV]]/_2025teamgamelogs[[#This Row],[POSSESIONS]]</f>
        <v>0.12409316533027873</v>
      </c>
      <c r="BK607" s="4">
        <f>_2025teamgamelogs[[#This Row],[PTS]]/_2025teamgamelogs[[#This Row],[POSSESIONS]]</f>
        <v>1.3077510500190912</v>
      </c>
      <c r="BL607" s="4">
        <f xml:space="preserve"> 100 * _2025teamgamelogs[[#This Row],[POINTS_PER_POSSESSION]]</f>
        <v>130.77510500190911</v>
      </c>
      <c r="BM607" s="4">
        <f xml:space="preserve"> _2025teamgamelogs[[#This Row],[POSSESIONS]] / (_2025teamgamelogs[[#This Row],[MIN]]/48)</f>
        <v>104.76</v>
      </c>
      <c r="BN607" s="3">
        <f>_2025teamgamelogs[[#This Row],[PTS]] / (2 * (_2025teamgamelogs[[#This Row],[FGA]] + 0.44 * _2025teamgamelogs[[#This Row],[FTA]]))</f>
        <v>0.68664795509222132</v>
      </c>
      <c r="BO607" s="4">
        <f>VLOOKUP(_2025teamgamelogs[[#This Row],[MONTH]], LEAGUE_AVERAGES!$A$2:$B$8, 2, FALSE)</f>
        <v>110.26237660123701</v>
      </c>
      <c r="BP607" s="5">
        <f>VLOOKUP(_2025teamgamelogs[[#This Row],[TEAM_NAME]], LEAGUE_AVERAGES!$A$14:$C$43, 2, FALSE)</f>
        <v>0.362375</v>
      </c>
      <c r="BQ607" s="5">
        <f>VLOOKUP(_2025teamgamelogs[[#This Row],[TEAM_NAME]], LEAGUE_AVERAGES!$A$14:$C$43, 3, FALSE)</f>
        <v>0.36252380952380958</v>
      </c>
      <c r="BR607" s="5">
        <f>VLOOKUP(_2025teamgamelogs[[#This Row],[TEAM_NAME]], LEAGUE_AVERAGES!$F$14:$H$43, 2, FALSE)</f>
        <v>0.47777500000000001</v>
      </c>
      <c r="BS607" s="5">
        <f>VLOOKUP(_2025teamgamelogs[[#This Row],[TEAM_NAME]], LEAGUE_AVERAGES!$F$14:$H$43, 3, FALSE)</f>
        <v>0.48176190476190472</v>
      </c>
      <c r="BT607" s="5">
        <f>VLOOKUP(_2025teamgamelogs[[#This Row],[TEAM_NAME]], LEAGUE_AVERAGES!$K$14:$M$43, 2, FALSE)</f>
        <v>0.58283558931438928</v>
      </c>
      <c r="BU607" s="5">
        <f>VLOOKUP(_2025teamgamelogs[[#This Row],[TEAM_NAME]], LEAGUE_AVERAGES!$K$14:$M$43, 3, FALSE)</f>
        <v>0.5856179003364903</v>
      </c>
    </row>
    <row r="608" spans="1:73" x14ac:dyDescent="0.2">
      <c r="A608" t="s">
        <v>59</v>
      </c>
      <c r="B608">
        <v>1610612750</v>
      </c>
      <c r="C608" t="s">
        <v>8</v>
      </c>
      <c r="D608" t="s">
        <v>72</v>
      </c>
      <c r="E608">
        <v>22400318</v>
      </c>
      <c r="F608" s="1">
        <v>45628</v>
      </c>
      <c r="G608" t="s">
        <v>679</v>
      </c>
      <c r="H608" t="s">
        <v>63</v>
      </c>
      <c r="I608">
        <v>48</v>
      </c>
      <c r="J608">
        <v>41</v>
      </c>
      <c r="K608">
        <v>81</v>
      </c>
      <c r="L608">
        <v>0.50600000000000001</v>
      </c>
      <c r="M608">
        <v>15</v>
      </c>
      <c r="N608">
        <v>35</v>
      </c>
      <c r="O608">
        <v>0.42899999999999999</v>
      </c>
      <c r="P608">
        <v>12</v>
      </c>
      <c r="Q608">
        <v>15</v>
      </c>
      <c r="R608">
        <v>0.8</v>
      </c>
      <c r="S608">
        <v>7</v>
      </c>
      <c r="T608">
        <v>36</v>
      </c>
      <c r="U608">
        <v>43</v>
      </c>
      <c r="V608">
        <v>31</v>
      </c>
      <c r="W608">
        <v>15</v>
      </c>
      <c r="X608">
        <v>11</v>
      </c>
      <c r="Y608">
        <v>2</v>
      </c>
      <c r="Z608">
        <v>2</v>
      </c>
      <c r="AA608">
        <v>17</v>
      </c>
      <c r="AB608">
        <v>16</v>
      </c>
      <c r="AC608">
        <v>109</v>
      </c>
      <c r="AD608">
        <v>29</v>
      </c>
      <c r="AE608">
        <v>1</v>
      </c>
      <c r="AF608">
        <v>1</v>
      </c>
      <c r="AG608">
        <v>1</v>
      </c>
      <c r="AH608">
        <v>1</v>
      </c>
      <c r="AI608">
        <v>121</v>
      </c>
      <c r="AJ608">
        <v>1234</v>
      </c>
      <c r="AK608">
        <v>2117</v>
      </c>
      <c r="AL608">
        <v>583</v>
      </c>
      <c r="AM608">
        <v>733</v>
      </c>
      <c r="AN608">
        <v>1495</v>
      </c>
      <c r="AO608">
        <v>461</v>
      </c>
      <c r="AP608">
        <v>1889</v>
      </c>
      <c r="AQ608">
        <v>2021</v>
      </c>
      <c r="AR608">
        <v>1029</v>
      </c>
      <c r="AS608">
        <v>2024</v>
      </c>
      <c r="AT608">
        <v>640</v>
      </c>
      <c r="AU608">
        <v>1282</v>
      </c>
      <c r="AV608">
        <v>426</v>
      </c>
      <c r="AW608">
        <v>1341</v>
      </c>
      <c r="AX608">
        <v>346</v>
      </c>
      <c r="AY608">
        <v>2078</v>
      </c>
      <c r="AZ608">
        <v>158</v>
      </c>
      <c r="BA608">
        <v>792</v>
      </c>
      <c r="BB608">
        <v>1670</v>
      </c>
      <c r="BC608">
        <v>1548</v>
      </c>
      <c r="BD608">
        <v>81</v>
      </c>
      <c r="BE608">
        <v>1</v>
      </c>
      <c r="BF608" t="s">
        <v>64</v>
      </c>
      <c r="BG608" t="s">
        <v>65</v>
      </c>
      <c r="BH608" t="s">
        <v>661</v>
      </c>
      <c r="BI608" s="4">
        <f xml:space="preserve"> _2025teamgamelogs[[#This Row],[FGA]] + (0.44 * _2025teamgamelogs[[#This Row],[FTA]]) + _2025teamgamelogs[[#This Row],[TOV]] - _2025teamgamelogs[[#This Row],[OREB]]</f>
        <v>95.6</v>
      </c>
      <c r="BJ608" s="3">
        <f>_2025teamgamelogs[[#This Row],[TOV]]/_2025teamgamelogs[[#This Row],[POSSESIONS]]</f>
        <v>0.15690376569037659</v>
      </c>
      <c r="BK608" s="4">
        <f>_2025teamgamelogs[[#This Row],[PTS]]/_2025teamgamelogs[[#This Row],[POSSESIONS]]</f>
        <v>1.1401673640167365</v>
      </c>
      <c r="BL608" s="4">
        <f xml:space="preserve"> 100 * _2025teamgamelogs[[#This Row],[POINTS_PER_POSSESSION]]</f>
        <v>114.01673640167364</v>
      </c>
      <c r="BM608" s="4">
        <f xml:space="preserve"> _2025teamgamelogs[[#This Row],[POSSESIONS]] / (_2025teamgamelogs[[#This Row],[MIN]]/48)</f>
        <v>95.6</v>
      </c>
      <c r="BN608" s="3">
        <f>_2025teamgamelogs[[#This Row],[PTS]] / (2 * (_2025teamgamelogs[[#This Row],[FGA]] + 0.44 * _2025teamgamelogs[[#This Row],[FTA]]))</f>
        <v>0.62214611872146119</v>
      </c>
      <c r="BO608" s="4">
        <f>VLOOKUP(_2025teamgamelogs[[#This Row],[MONTH]], LEAGUE_AVERAGES!$A$2:$B$8, 2, FALSE)</f>
        <v>110.26237660123701</v>
      </c>
      <c r="BP608" s="5">
        <f>VLOOKUP(_2025teamgamelogs[[#This Row],[TEAM_NAME]], LEAGUE_AVERAGES!$A$14:$C$43, 2, FALSE)</f>
        <v>0.38256097560975622</v>
      </c>
      <c r="BQ608" s="5">
        <f>VLOOKUP(_2025teamgamelogs[[#This Row],[TEAM_NAME]], LEAGUE_AVERAGES!$A$14:$C$43, 3, FALSE)</f>
        <v>0.37156097560975615</v>
      </c>
      <c r="BR608" s="5">
        <f>VLOOKUP(_2025teamgamelogs[[#This Row],[TEAM_NAME]], LEAGUE_AVERAGES!$F$14:$H$43, 2, FALSE)</f>
        <v>0.47402439024390242</v>
      </c>
      <c r="BS608" s="5">
        <f>VLOOKUP(_2025teamgamelogs[[#This Row],[TEAM_NAME]], LEAGUE_AVERAGES!$F$14:$H$43, 3, FALSE)</f>
        <v>0.46580487804878057</v>
      </c>
      <c r="BT608" s="5">
        <f>VLOOKUP(_2025teamgamelogs[[#This Row],[TEAM_NAME]], LEAGUE_AVERAGES!$K$14:$M$43, 2, FALSE)</f>
        <v>0.59446350940954662</v>
      </c>
      <c r="BU608" s="5">
        <f>VLOOKUP(_2025teamgamelogs[[#This Row],[TEAM_NAME]], LEAGUE_AVERAGES!$K$14:$M$43, 3, FALSE)</f>
        <v>0.58583417827298701</v>
      </c>
    </row>
    <row r="609" spans="1:73" x14ac:dyDescent="0.2">
      <c r="A609" t="s">
        <v>59</v>
      </c>
      <c r="B609">
        <v>1610612741</v>
      </c>
      <c r="C609" t="s">
        <v>86</v>
      </c>
      <c r="D609" t="s">
        <v>87</v>
      </c>
      <c r="E609">
        <v>22400317</v>
      </c>
      <c r="F609" s="1">
        <v>45628</v>
      </c>
      <c r="G609" t="s">
        <v>680</v>
      </c>
      <c r="H609" t="s">
        <v>63</v>
      </c>
      <c r="I609">
        <v>48</v>
      </c>
      <c r="J609">
        <v>48</v>
      </c>
      <c r="K609">
        <v>92</v>
      </c>
      <c r="L609">
        <v>0.52200000000000002</v>
      </c>
      <c r="M609">
        <v>16</v>
      </c>
      <c r="N609">
        <v>47</v>
      </c>
      <c r="O609">
        <v>0.34</v>
      </c>
      <c r="P609">
        <v>16</v>
      </c>
      <c r="Q609">
        <v>19</v>
      </c>
      <c r="R609">
        <v>0.84199999999999997</v>
      </c>
      <c r="S609">
        <v>11</v>
      </c>
      <c r="T609">
        <v>43</v>
      </c>
      <c r="U609">
        <v>54</v>
      </c>
      <c r="V609">
        <v>33</v>
      </c>
      <c r="W609">
        <v>17</v>
      </c>
      <c r="X609">
        <v>8</v>
      </c>
      <c r="Y609">
        <v>5</v>
      </c>
      <c r="Z609">
        <v>5</v>
      </c>
      <c r="AA609">
        <v>16</v>
      </c>
      <c r="AB609">
        <v>19</v>
      </c>
      <c r="AC609">
        <v>128</v>
      </c>
      <c r="AD609">
        <v>26</v>
      </c>
      <c r="AE609">
        <v>1</v>
      </c>
      <c r="AF609">
        <v>1</v>
      </c>
      <c r="AG609">
        <v>1</v>
      </c>
      <c r="AH609">
        <v>1</v>
      </c>
      <c r="AI609">
        <v>121</v>
      </c>
      <c r="AJ609">
        <v>242</v>
      </c>
      <c r="AK609">
        <v>768</v>
      </c>
      <c r="AL609">
        <v>389</v>
      </c>
      <c r="AM609">
        <v>567</v>
      </c>
      <c r="AN609">
        <v>200</v>
      </c>
      <c r="AO609">
        <v>1456</v>
      </c>
      <c r="AP609">
        <v>1228</v>
      </c>
      <c r="AQ609">
        <v>1458</v>
      </c>
      <c r="AR609">
        <v>642</v>
      </c>
      <c r="AS609">
        <v>1051</v>
      </c>
      <c r="AT609">
        <v>78</v>
      </c>
      <c r="AU609">
        <v>165</v>
      </c>
      <c r="AV609">
        <v>240</v>
      </c>
      <c r="AW609">
        <v>1759</v>
      </c>
      <c r="AX609">
        <v>1073</v>
      </c>
      <c r="AY609">
        <v>889</v>
      </c>
      <c r="AZ609">
        <v>1188</v>
      </c>
      <c r="BA609">
        <v>570</v>
      </c>
      <c r="BB609">
        <v>971</v>
      </c>
      <c r="BC609">
        <v>299</v>
      </c>
      <c r="BD609">
        <v>120</v>
      </c>
      <c r="BE609">
        <v>1</v>
      </c>
      <c r="BF609" t="s">
        <v>64</v>
      </c>
      <c r="BG609" t="s">
        <v>65</v>
      </c>
      <c r="BH609" t="s">
        <v>661</v>
      </c>
      <c r="BI609" s="4">
        <f xml:space="preserve"> _2025teamgamelogs[[#This Row],[FGA]] + (0.44 * _2025teamgamelogs[[#This Row],[FTA]]) + _2025teamgamelogs[[#This Row],[TOV]] - _2025teamgamelogs[[#This Row],[OREB]]</f>
        <v>106.36</v>
      </c>
      <c r="BJ609" s="3">
        <f>_2025teamgamelogs[[#This Row],[TOV]]/_2025teamgamelogs[[#This Row],[POSSESIONS]]</f>
        <v>0.15983452425723957</v>
      </c>
      <c r="BK609" s="4">
        <f>_2025teamgamelogs[[#This Row],[PTS]]/_2025teamgamelogs[[#This Row],[POSSESIONS]]</f>
        <v>1.2034599473486274</v>
      </c>
      <c r="BL609" s="4">
        <f xml:space="preserve"> 100 * _2025teamgamelogs[[#This Row],[POINTS_PER_POSSESSION]]</f>
        <v>120.34599473486274</v>
      </c>
      <c r="BM609" s="4">
        <f xml:space="preserve"> _2025teamgamelogs[[#This Row],[POSSESIONS]] / (_2025teamgamelogs[[#This Row],[MIN]]/48)</f>
        <v>106.36</v>
      </c>
      <c r="BN609" s="3">
        <f>_2025teamgamelogs[[#This Row],[PTS]] / (2 * (_2025teamgamelogs[[#This Row],[FGA]] + 0.44 * _2025teamgamelogs[[#This Row],[FTA]]))</f>
        <v>0.63770426464726981</v>
      </c>
      <c r="BO609" s="4">
        <f>VLOOKUP(_2025teamgamelogs[[#This Row],[MONTH]], LEAGUE_AVERAGES!$A$2:$B$8, 2, FALSE)</f>
        <v>110.26237660123701</v>
      </c>
      <c r="BP609" s="5">
        <f>VLOOKUP(_2025teamgamelogs[[#This Row],[TEAM_NAME]], LEAGUE_AVERAGES!$A$14:$C$43, 2, FALSE)</f>
        <v>0.36141463414634156</v>
      </c>
      <c r="BQ609" s="5">
        <f>VLOOKUP(_2025teamgamelogs[[#This Row],[TEAM_NAME]], LEAGUE_AVERAGES!$A$14:$C$43, 3, FALSE)</f>
        <v>0.37548780487804878</v>
      </c>
      <c r="BR609" s="5">
        <f>VLOOKUP(_2025teamgamelogs[[#This Row],[TEAM_NAME]], LEAGUE_AVERAGES!$F$14:$H$43, 2, FALSE)</f>
        <v>0.46404878048780479</v>
      </c>
      <c r="BS609" s="5">
        <f>VLOOKUP(_2025teamgamelogs[[#This Row],[TEAM_NAME]], LEAGUE_AVERAGES!$F$14:$H$43, 3, FALSE)</f>
        <v>0.47712195121951223</v>
      </c>
      <c r="BT609" s="5">
        <f>VLOOKUP(_2025teamgamelogs[[#This Row],[TEAM_NAME]], LEAGUE_AVERAGES!$K$14:$M$43, 2, FALSE)</f>
        <v>0.57631003599073594</v>
      </c>
      <c r="BU609" s="5">
        <f>VLOOKUP(_2025teamgamelogs[[#This Row],[TEAM_NAME]], LEAGUE_AVERAGES!$K$14:$M$43, 3, FALSE)</f>
        <v>0.59556361257988066</v>
      </c>
    </row>
    <row r="610" spans="1:73" x14ac:dyDescent="0.2">
      <c r="A610" t="s">
        <v>59</v>
      </c>
      <c r="B610">
        <v>1610612747</v>
      </c>
      <c r="C610" t="s">
        <v>60</v>
      </c>
      <c r="D610" t="s">
        <v>61</v>
      </c>
      <c r="E610">
        <v>22400318</v>
      </c>
      <c r="F610" s="1">
        <v>45628</v>
      </c>
      <c r="G610" t="s">
        <v>681</v>
      </c>
      <c r="H610" t="s">
        <v>70</v>
      </c>
      <c r="I610">
        <v>48</v>
      </c>
      <c r="J610">
        <v>32</v>
      </c>
      <c r="K610">
        <v>79</v>
      </c>
      <c r="L610">
        <v>0.40500000000000003</v>
      </c>
      <c r="M610">
        <v>6</v>
      </c>
      <c r="N610">
        <v>31</v>
      </c>
      <c r="O610">
        <v>0.19400000000000001</v>
      </c>
      <c r="P610">
        <v>10</v>
      </c>
      <c r="Q610">
        <v>14</v>
      </c>
      <c r="R610">
        <v>0.71399999999999997</v>
      </c>
      <c r="S610">
        <v>9</v>
      </c>
      <c r="T610">
        <v>30</v>
      </c>
      <c r="U610">
        <v>39</v>
      </c>
      <c r="V610">
        <v>19</v>
      </c>
      <c r="W610">
        <v>21</v>
      </c>
      <c r="X610">
        <v>8</v>
      </c>
      <c r="Y610">
        <v>2</v>
      </c>
      <c r="Z610">
        <v>2</v>
      </c>
      <c r="AA610">
        <v>16</v>
      </c>
      <c r="AB610">
        <v>17</v>
      </c>
      <c r="AC610">
        <v>80</v>
      </c>
      <c r="AD610">
        <v>-29</v>
      </c>
      <c r="AE610">
        <v>1</v>
      </c>
      <c r="AF610">
        <v>1231</v>
      </c>
      <c r="AG610">
        <v>1231</v>
      </c>
      <c r="AH610">
        <v>1231</v>
      </c>
      <c r="AI610">
        <v>121</v>
      </c>
      <c r="AJ610">
        <v>2370</v>
      </c>
      <c r="AK610">
        <v>2245</v>
      </c>
      <c r="AL610">
        <v>2154</v>
      </c>
      <c r="AM610">
        <v>2400</v>
      </c>
      <c r="AN610">
        <v>1971</v>
      </c>
      <c r="AO610">
        <v>2407</v>
      </c>
      <c r="AP610">
        <v>2148</v>
      </c>
      <c r="AQ610">
        <v>2113</v>
      </c>
      <c r="AR610">
        <v>1839</v>
      </c>
      <c r="AS610">
        <v>1566</v>
      </c>
      <c r="AT610">
        <v>1652</v>
      </c>
      <c r="AU610">
        <v>1833</v>
      </c>
      <c r="AV610">
        <v>2257</v>
      </c>
      <c r="AW610">
        <v>2289</v>
      </c>
      <c r="AX610">
        <v>1073</v>
      </c>
      <c r="AY610">
        <v>2078</v>
      </c>
      <c r="AZ610">
        <v>158</v>
      </c>
      <c r="BA610">
        <v>570</v>
      </c>
      <c r="BB610">
        <v>1444</v>
      </c>
      <c r="BC610">
        <v>2455</v>
      </c>
      <c r="BD610">
        <v>2365</v>
      </c>
      <c r="BE610">
        <v>1</v>
      </c>
      <c r="BF610" t="s">
        <v>71</v>
      </c>
      <c r="BG610" t="s">
        <v>65</v>
      </c>
      <c r="BH610" t="s">
        <v>661</v>
      </c>
      <c r="BI610" s="4">
        <f xml:space="preserve"> _2025teamgamelogs[[#This Row],[FGA]] + (0.44 * _2025teamgamelogs[[#This Row],[FTA]]) + _2025teamgamelogs[[#This Row],[TOV]] - _2025teamgamelogs[[#This Row],[OREB]]</f>
        <v>97.16</v>
      </c>
      <c r="BJ610" s="3">
        <f>_2025teamgamelogs[[#This Row],[TOV]]/_2025teamgamelogs[[#This Row],[POSSESIONS]]</f>
        <v>0.21613832853025938</v>
      </c>
      <c r="BK610" s="4">
        <f>_2025teamgamelogs[[#This Row],[PTS]]/_2025teamgamelogs[[#This Row],[POSSESIONS]]</f>
        <v>0.82338410868670242</v>
      </c>
      <c r="BL610" s="4">
        <f xml:space="preserve"> 100 * _2025teamgamelogs[[#This Row],[POINTS_PER_POSSESSION]]</f>
        <v>82.338410868670238</v>
      </c>
      <c r="BM610" s="4">
        <f xml:space="preserve"> _2025teamgamelogs[[#This Row],[POSSESIONS]] / (_2025teamgamelogs[[#This Row],[MIN]]/48)</f>
        <v>97.16</v>
      </c>
      <c r="BN610" s="3">
        <f>_2025teamgamelogs[[#This Row],[PTS]] / (2 * (_2025teamgamelogs[[#This Row],[FGA]] + 0.44 * _2025teamgamelogs[[#This Row],[FTA]]))</f>
        <v>0.46970408642555195</v>
      </c>
      <c r="BO610" s="4">
        <f>VLOOKUP(_2025teamgamelogs[[#This Row],[MONTH]], LEAGUE_AVERAGES!$A$2:$B$8, 2, FALSE)</f>
        <v>110.26237660123701</v>
      </c>
      <c r="BP610" s="5">
        <f>VLOOKUP(_2025teamgamelogs[[#This Row],[TEAM_NAME]], LEAGUE_AVERAGES!$A$14:$C$43, 2, FALSE)</f>
        <v>0.37419512195121946</v>
      </c>
      <c r="BQ610" s="5">
        <f>VLOOKUP(_2025teamgamelogs[[#This Row],[TEAM_NAME]], LEAGUE_AVERAGES!$A$14:$C$43, 3, FALSE)</f>
        <v>0.35536585365853657</v>
      </c>
      <c r="BR610" s="5">
        <f>VLOOKUP(_2025teamgamelogs[[#This Row],[TEAM_NAME]], LEAGUE_AVERAGES!$F$14:$H$43, 2, FALSE)</f>
        <v>0.48560975609756091</v>
      </c>
      <c r="BS610" s="5">
        <f>VLOOKUP(_2025teamgamelogs[[#This Row],[TEAM_NAME]], LEAGUE_AVERAGES!$F$14:$H$43, 3, FALSE)</f>
        <v>0.47373170731707315</v>
      </c>
      <c r="BT610" s="5">
        <f>VLOOKUP(_2025teamgamelogs[[#This Row],[TEAM_NAME]], LEAGUE_AVERAGES!$K$14:$M$43, 2, FALSE)</f>
        <v>0.60200661119778875</v>
      </c>
      <c r="BU610" s="5">
        <f>VLOOKUP(_2025teamgamelogs[[#This Row],[TEAM_NAME]], LEAGUE_AVERAGES!$K$14:$M$43, 3, FALSE)</f>
        <v>0.58416138772693449</v>
      </c>
    </row>
    <row r="611" spans="1:73" x14ac:dyDescent="0.2">
      <c r="A611" t="s">
        <v>59</v>
      </c>
      <c r="B611">
        <v>1610612737</v>
      </c>
      <c r="C611" t="s">
        <v>92</v>
      </c>
      <c r="D611" t="s">
        <v>93</v>
      </c>
      <c r="E611">
        <v>22400315</v>
      </c>
      <c r="F611" s="1">
        <v>45628</v>
      </c>
      <c r="G611" t="s">
        <v>682</v>
      </c>
      <c r="H611" t="s">
        <v>63</v>
      </c>
      <c r="I611">
        <v>48</v>
      </c>
      <c r="J611">
        <v>49</v>
      </c>
      <c r="K611">
        <v>96</v>
      </c>
      <c r="L611">
        <v>0.51</v>
      </c>
      <c r="M611">
        <v>10</v>
      </c>
      <c r="N611">
        <v>38</v>
      </c>
      <c r="O611">
        <v>0.26300000000000001</v>
      </c>
      <c r="P611">
        <v>16</v>
      </c>
      <c r="Q611">
        <v>20</v>
      </c>
      <c r="R611">
        <v>0.8</v>
      </c>
      <c r="S611">
        <v>11</v>
      </c>
      <c r="T611">
        <v>40</v>
      </c>
      <c r="U611">
        <v>51</v>
      </c>
      <c r="V611">
        <v>30</v>
      </c>
      <c r="W611">
        <v>18</v>
      </c>
      <c r="X611">
        <v>12</v>
      </c>
      <c r="Y611">
        <v>4</v>
      </c>
      <c r="Z611">
        <v>5</v>
      </c>
      <c r="AA611">
        <v>15</v>
      </c>
      <c r="AB611">
        <v>18</v>
      </c>
      <c r="AC611">
        <v>124</v>
      </c>
      <c r="AD611">
        <v>12</v>
      </c>
      <c r="AE611">
        <v>1</v>
      </c>
      <c r="AF611">
        <v>1</v>
      </c>
      <c r="AG611">
        <v>1</v>
      </c>
      <c r="AH611">
        <v>1</v>
      </c>
      <c r="AI611">
        <v>121</v>
      </c>
      <c r="AJ611">
        <v>174</v>
      </c>
      <c r="AK611">
        <v>392</v>
      </c>
      <c r="AL611">
        <v>563</v>
      </c>
      <c r="AM611">
        <v>1891</v>
      </c>
      <c r="AN611">
        <v>1078</v>
      </c>
      <c r="AO611">
        <v>2180</v>
      </c>
      <c r="AP611">
        <v>1228</v>
      </c>
      <c r="AQ611">
        <v>1301</v>
      </c>
      <c r="AR611">
        <v>1029</v>
      </c>
      <c r="AS611">
        <v>1051</v>
      </c>
      <c r="AT611">
        <v>210</v>
      </c>
      <c r="AU611">
        <v>340</v>
      </c>
      <c r="AV611">
        <v>541</v>
      </c>
      <c r="AW611">
        <v>1953</v>
      </c>
      <c r="AX611">
        <v>217</v>
      </c>
      <c r="AY611">
        <v>1274</v>
      </c>
      <c r="AZ611">
        <v>1188</v>
      </c>
      <c r="BA611">
        <v>398</v>
      </c>
      <c r="BB611">
        <v>1204</v>
      </c>
      <c r="BC611">
        <v>497</v>
      </c>
      <c r="BD611">
        <v>517</v>
      </c>
      <c r="BE611">
        <v>1</v>
      </c>
      <c r="BF611" t="s">
        <v>64</v>
      </c>
      <c r="BG611" t="s">
        <v>65</v>
      </c>
      <c r="BH611" t="s">
        <v>661</v>
      </c>
      <c r="BI611" s="4">
        <f xml:space="preserve"> _2025teamgamelogs[[#This Row],[FGA]] + (0.44 * _2025teamgamelogs[[#This Row],[FTA]]) + _2025teamgamelogs[[#This Row],[TOV]] - _2025teamgamelogs[[#This Row],[OREB]]</f>
        <v>111.8</v>
      </c>
      <c r="BJ611" s="3">
        <f>_2025teamgamelogs[[#This Row],[TOV]]/_2025teamgamelogs[[#This Row],[POSSESIONS]]</f>
        <v>0.16100178890876565</v>
      </c>
      <c r="BK611" s="4">
        <f>_2025teamgamelogs[[#This Row],[PTS]]/_2025teamgamelogs[[#This Row],[POSSESIONS]]</f>
        <v>1.10912343470483</v>
      </c>
      <c r="BL611" s="4">
        <f xml:space="preserve"> 100 * _2025teamgamelogs[[#This Row],[POINTS_PER_POSSESSION]]</f>
        <v>110.91234347048299</v>
      </c>
      <c r="BM611" s="4">
        <f xml:space="preserve"> _2025teamgamelogs[[#This Row],[POSSESIONS]] / (_2025teamgamelogs[[#This Row],[MIN]]/48)</f>
        <v>111.8</v>
      </c>
      <c r="BN611" s="3">
        <f>_2025teamgamelogs[[#This Row],[PTS]] / (2 * (_2025teamgamelogs[[#This Row],[FGA]] + 0.44 * _2025teamgamelogs[[#This Row],[FTA]]))</f>
        <v>0.59160305343511455</v>
      </c>
      <c r="BO611" s="4">
        <f>VLOOKUP(_2025teamgamelogs[[#This Row],[MONTH]], LEAGUE_AVERAGES!$A$2:$B$8, 2, FALSE)</f>
        <v>110.26237660123701</v>
      </c>
      <c r="BP611" s="5">
        <f>VLOOKUP(_2025teamgamelogs[[#This Row],[TEAM_NAME]], LEAGUE_AVERAGES!$A$14:$C$43, 2, FALSE)</f>
        <v>0.35092500000000004</v>
      </c>
      <c r="BQ611" s="5">
        <f>VLOOKUP(_2025teamgamelogs[[#This Row],[TEAM_NAME]], LEAGUE_AVERAGES!$A$14:$C$43, 3, FALSE)</f>
        <v>0.36290476190476195</v>
      </c>
      <c r="BR611" s="5">
        <f>VLOOKUP(_2025teamgamelogs[[#This Row],[TEAM_NAME]], LEAGUE_AVERAGES!$F$14:$H$43, 2, FALSE)</f>
        <v>0.47670000000000012</v>
      </c>
      <c r="BS611" s="5">
        <f>VLOOKUP(_2025teamgamelogs[[#This Row],[TEAM_NAME]], LEAGUE_AVERAGES!$F$14:$H$43, 3, FALSE)</f>
        <v>0.47069047619047621</v>
      </c>
      <c r="BT611" s="5">
        <f>VLOOKUP(_2025teamgamelogs[[#This Row],[TEAM_NAME]], LEAGUE_AVERAGES!$K$14:$M$43, 2, FALSE)</f>
        <v>0.58493933923263275</v>
      </c>
      <c r="BU611" s="5">
        <f>VLOOKUP(_2025teamgamelogs[[#This Row],[TEAM_NAME]], LEAGUE_AVERAGES!$K$14:$M$43, 3, FALSE)</f>
        <v>0.57722862424766153</v>
      </c>
    </row>
    <row r="612" spans="1:73" x14ac:dyDescent="0.2">
      <c r="A612" t="s">
        <v>59</v>
      </c>
      <c r="B612">
        <v>1610612738</v>
      </c>
      <c r="C612" t="s">
        <v>74</v>
      </c>
      <c r="D612" t="s">
        <v>75</v>
      </c>
      <c r="E612">
        <v>22400316</v>
      </c>
      <c r="F612" s="1">
        <v>45628</v>
      </c>
      <c r="G612" t="s">
        <v>683</v>
      </c>
      <c r="H612" t="s">
        <v>63</v>
      </c>
      <c r="I612">
        <v>48</v>
      </c>
      <c r="J612">
        <v>39</v>
      </c>
      <c r="K612">
        <v>89</v>
      </c>
      <c r="L612">
        <v>0.438</v>
      </c>
      <c r="M612">
        <v>19</v>
      </c>
      <c r="N612">
        <v>55</v>
      </c>
      <c r="O612">
        <v>0.34499999999999997</v>
      </c>
      <c r="P612">
        <v>11</v>
      </c>
      <c r="Q612">
        <v>13</v>
      </c>
      <c r="R612">
        <v>0.84599999999999997</v>
      </c>
      <c r="S612">
        <v>14</v>
      </c>
      <c r="T612">
        <v>40</v>
      </c>
      <c r="U612">
        <v>54</v>
      </c>
      <c r="V612">
        <v>25</v>
      </c>
      <c r="W612">
        <v>17</v>
      </c>
      <c r="X612">
        <v>5</v>
      </c>
      <c r="Y612">
        <v>9</v>
      </c>
      <c r="Z612">
        <v>1</v>
      </c>
      <c r="AA612">
        <v>20</v>
      </c>
      <c r="AB612">
        <v>11</v>
      </c>
      <c r="AC612">
        <v>108</v>
      </c>
      <c r="AD612">
        <v>19</v>
      </c>
      <c r="AE612">
        <v>1</v>
      </c>
      <c r="AF612">
        <v>1</v>
      </c>
      <c r="AG612">
        <v>1</v>
      </c>
      <c r="AH612">
        <v>1</v>
      </c>
      <c r="AI612">
        <v>121</v>
      </c>
      <c r="AJ612">
        <v>1609</v>
      </c>
      <c r="AK612">
        <v>1176</v>
      </c>
      <c r="AL612">
        <v>1728</v>
      </c>
      <c r="AM612">
        <v>182</v>
      </c>
      <c r="AN612">
        <v>23</v>
      </c>
      <c r="AO612">
        <v>1356</v>
      </c>
      <c r="AP612">
        <v>2028</v>
      </c>
      <c r="AQ612">
        <v>2188</v>
      </c>
      <c r="AR612">
        <v>605</v>
      </c>
      <c r="AS612">
        <v>466</v>
      </c>
      <c r="AT612">
        <v>210</v>
      </c>
      <c r="AU612">
        <v>165</v>
      </c>
      <c r="AV612">
        <v>1358</v>
      </c>
      <c r="AW612">
        <v>1759</v>
      </c>
      <c r="AX612">
        <v>1998</v>
      </c>
      <c r="AY612">
        <v>109</v>
      </c>
      <c r="AZ612">
        <v>35</v>
      </c>
      <c r="BA612">
        <v>1491</v>
      </c>
      <c r="BB612">
        <v>2370</v>
      </c>
      <c r="BC612">
        <v>1616</v>
      </c>
      <c r="BD612">
        <v>260</v>
      </c>
      <c r="BE612">
        <v>1</v>
      </c>
      <c r="BF612" t="s">
        <v>64</v>
      </c>
      <c r="BG612" t="s">
        <v>65</v>
      </c>
      <c r="BH612" t="s">
        <v>661</v>
      </c>
      <c r="BI612" s="4">
        <f xml:space="preserve"> _2025teamgamelogs[[#This Row],[FGA]] + (0.44 * _2025teamgamelogs[[#This Row],[FTA]]) + _2025teamgamelogs[[#This Row],[TOV]] - _2025teamgamelogs[[#This Row],[OREB]]</f>
        <v>97.72</v>
      </c>
      <c r="BJ612" s="3">
        <f>_2025teamgamelogs[[#This Row],[TOV]]/_2025teamgamelogs[[#This Row],[POSSESIONS]]</f>
        <v>0.1739664347114204</v>
      </c>
      <c r="BK612" s="4">
        <f>_2025teamgamelogs[[#This Row],[PTS]]/_2025teamgamelogs[[#This Row],[POSSESIONS]]</f>
        <v>1.1051985264019648</v>
      </c>
      <c r="BL612" s="4">
        <f xml:space="preserve"> 100 * _2025teamgamelogs[[#This Row],[POINTS_PER_POSSESSION]]</f>
        <v>110.51985264019648</v>
      </c>
      <c r="BM612" s="4">
        <f xml:space="preserve"> _2025teamgamelogs[[#This Row],[POSSESIONS]] / (_2025teamgamelogs[[#This Row],[MIN]]/48)</f>
        <v>97.72</v>
      </c>
      <c r="BN612" s="3">
        <f>_2025teamgamelogs[[#This Row],[PTS]] / (2 * (_2025teamgamelogs[[#This Row],[FGA]] + 0.44 * _2025teamgamelogs[[#This Row],[FTA]]))</f>
        <v>0.57010135135135132</v>
      </c>
      <c r="BO612" s="4">
        <f>VLOOKUP(_2025teamgamelogs[[#This Row],[MONTH]], LEAGUE_AVERAGES!$A$2:$B$8, 2, FALSE)</f>
        <v>110.26237660123701</v>
      </c>
      <c r="BP612" s="5">
        <f>VLOOKUP(_2025teamgamelogs[[#This Row],[TEAM_NAME]], LEAGUE_AVERAGES!$A$14:$C$43, 2, FALSE)</f>
        <v>0.3739024390243903</v>
      </c>
      <c r="BQ612" s="5">
        <f>VLOOKUP(_2025teamgamelogs[[#This Row],[TEAM_NAME]], LEAGUE_AVERAGES!$A$14:$C$43, 3, FALSE)</f>
        <v>0.36424390243902455</v>
      </c>
      <c r="BR612" s="5">
        <f>VLOOKUP(_2025teamgamelogs[[#This Row],[TEAM_NAME]], LEAGUE_AVERAGES!$F$14:$H$43, 2, FALSE)</f>
        <v>0.46717073170731704</v>
      </c>
      <c r="BS612" s="5">
        <f>VLOOKUP(_2025teamgamelogs[[#This Row],[TEAM_NAME]], LEAGUE_AVERAGES!$F$14:$H$43, 3, FALSE)</f>
        <v>0.45907317073170728</v>
      </c>
      <c r="BT612" s="5">
        <f>VLOOKUP(_2025teamgamelogs[[#This Row],[TEAM_NAME]], LEAGUE_AVERAGES!$K$14:$M$43, 2, FALSE)</f>
        <v>0.59645910798675039</v>
      </c>
      <c r="BU612" s="5">
        <f>VLOOKUP(_2025teamgamelogs[[#This Row],[TEAM_NAME]], LEAGUE_AVERAGES!$K$14:$M$43, 3, FALSE)</f>
        <v>0.58679053151616523</v>
      </c>
    </row>
    <row r="613" spans="1:73" x14ac:dyDescent="0.2">
      <c r="A613" t="s">
        <v>59</v>
      </c>
      <c r="B613">
        <v>1610612740</v>
      </c>
      <c r="C613" t="s">
        <v>77</v>
      </c>
      <c r="D613" t="s">
        <v>78</v>
      </c>
      <c r="E613">
        <v>22400315</v>
      </c>
      <c r="F613" s="1">
        <v>45628</v>
      </c>
      <c r="G613" t="s">
        <v>684</v>
      </c>
      <c r="H613" t="s">
        <v>70</v>
      </c>
      <c r="I613">
        <v>48</v>
      </c>
      <c r="J613">
        <v>44</v>
      </c>
      <c r="K613">
        <v>100</v>
      </c>
      <c r="L613">
        <v>0.44</v>
      </c>
      <c r="M613">
        <v>13</v>
      </c>
      <c r="N613">
        <v>42</v>
      </c>
      <c r="O613">
        <v>0.31</v>
      </c>
      <c r="P613">
        <v>11</v>
      </c>
      <c r="Q613">
        <v>17</v>
      </c>
      <c r="R613">
        <v>0.64700000000000002</v>
      </c>
      <c r="S613">
        <v>15</v>
      </c>
      <c r="T613">
        <v>26</v>
      </c>
      <c r="U613">
        <v>41</v>
      </c>
      <c r="V613">
        <v>21</v>
      </c>
      <c r="W613">
        <v>16</v>
      </c>
      <c r="X613">
        <v>15</v>
      </c>
      <c r="Y613">
        <v>5</v>
      </c>
      <c r="Z613">
        <v>4</v>
      </c>
      <c r="AA613">
        <v>18</v>
      </c>
      <c r="AB613">
        <v>15</v>
      </c>
      <c r="AC613">
        <v>112</v>
      </c>
      <c r="AD613">
        <v>-12</v>
      </c>
      <c r="AE613">
        <v>1</v>
      </c>
      <c r="AF613">
        <v>1231</v>
      </c>
      <c r="AG613">
        <v>1231</v>
      </c>
      <c r="AH613">
        <v>1231</v>
      </c>
      <c r="AI613">
        <v>121</v>
      </c>
      <c r="AJ613">
        <v>703</v>
      </c>
      <c r="AK613">
        <v>153</v>
      </c>
      <c r="AL613">
        <v>1704</v>
      </c>
      <c r="AM613">
        <v>1171</v>
      </c>
      <c r="AN613">
        <v>568</v>
      </c>
      <c r="AO613">
        <v>1801</v>
      </c>
      <c r="AP613">
        <v>2028</v>
      </c>
      <c r="AQ613">
        <v>1778</v>
      </c>
      <c r="AR613">
        <v>2210</v>
      </c>
      <c r="AS613">
        <v>332</v>
      </c>
      <c r="AT613">
        <v>2171</v>
      </c>
      <c r="AU613">
        <v>1563</v>
      </c>
      <c r="AV613">
        <v>2031</v>
      </c>
      <c r="AW613">
        <v>1583</v>
      </c>
      <c r="AX613">
        <v>46</v>
      </c>
      <c r="AY613">
        <v>889</v>
      </c>
      <c r="AZ613">
        <v>750</v>
      </c>
      <c r="BA613">
        <v>1018</v>
      </c>
      <c r="BB613">
        <v>1892</v>
      </c>
      <c r="BC613">
        <v>1331</v>
      </c>
      <c r="BD613">
        <v>1899</v>
      </c>
      <c r="BE613">
        <v>1</v>
      </c>
      <c r="BF613" t="s">
        <v>71</v>
      </c>
      <c r="BG613" t="s">
        <v>65</v>
      </c>
      <c r="BH613" t="s">
        <v>661</v>
      </c>
      <c r="BI613" s="4">
        <f xml:space="preserve"> _2025teamgamelogs[[#This Row],[FGA]] + (0.44 * _2025teamgamelogs[[#This Row],[FTA]]) + _2025teamgamelogs[[#This Row],[TOV]] - _2025teamgamelogs[[#This Row],[OREB]]</f>
        <v>108.48</v>
      </c>
      <c r="BJ613" s="3">
        <f>_2025teamgamelogs[[#This Row],[TOV]]/_2025teamgamelogs[[#This Row],[POSSESIONS]]</f>
        <v>0.14749262536873156</v>
      </c>
      <c r="BK613" s="4">
        <f>_2025teamgamelogs[[#This Row],[PTS]]/_2025teamgamelogs[[#This Row],[POSSESIONS]]</f>
        <v>1.0324483775811208</v>
      </c>
      <c r="BL613" s="4">
        <f xml:space="preserve"> 100 * _2025teamgamelogs[[#This Row],[POINTS_PER_POSSESSION]]</f>
        <v>103.24483775811208</v>
      </c>
      <c r="BM613" s="4">
        <f xml:space="preserve"> _2025teamgamelogs[[#This Row],[POSSESIONS]] / (_2025teamgamelogs[[#This Row],[MIN]]/48)</f>
        <v>108.48</v>
      </c>
      <c r="BN613" s="3">
        <f>_2025teamgamelogs[[#This Row],[PTS]] / (2 * (_2025teamgamelogs[[#This Row],[FGA]] + 0.44 * _2025teamgamelogs[[#This Row],[FTA]]))</f>
        <v>0.52102716784518044</v>
      </c>
      <c r="BO613" s="4">
        <f>VLOOKUP(_2025teamgamelogs[[#This Row],[MONTH]], LEAGUE_AVERAGES!$A$2:$B$8, 2, FALSE)</f>
        <v>110.26237660123701</v>
      </c>
      <c r="BP613" s="5">
        <f>VLOOKUP(_2025teamgamelogs[[#This Row],[TEAM_NAME]], LEAGUE_AVERAGES!$A$14:$C$43, 2, FALSE)</f>
        <v>0.35068292682926827</v>
      </c>
      <c r="BQ613" s="5">
        <f>VLOOKUP(_2025teamgamelogs[[#This Row],[TEAM_NAME]], LEAGUE_AVERAGES!$A$14:$C$43, 3, FALSE)</f>
        <v>0.33902439024390252</v>
      </c>
      <c r="BR613" s="5">
        <f>VLOOKUP(_2025teamgamelogs[[#This Row],[TEAM_NAME]], LEAGUE_AVERAGES!$F$14:$H$43, 2, FALSE)</f>
        <v>0.44770731707317085</v>
      </c>
      <c r="BS613" s="5">
        <f>VLOOKUP(_2025teamgamelogs[[#This Row],[TEAM_NAME]], LEAGUE_AVERAGES!$F$14:$H$43, 3, FALSE)</f>
        <v>0.45721951219512191</v>
      </c>
      <c r="BT613" s="5">
        <f>VLOOKUP(_2025teamgamelogs[[#This Row],[TEAM_NAME]], LEAGUE_AVERAGES!$K$14:$M$43, 2, FALSE)</f>
        <v>0.55230036801172144</v>
      </c>
      <c r="BU613" s="5">
        <f>VLOOKUP(_2025teamgamelogs[[#This Row],[TEAM_NAME]], LEAGUE_AVERAGES!$K$14:$M$43, 3, FALSE)</f>
        <v>0.55239725408654039</v>
      </c>
    </row>
    <row r="614" spans="1:73" x14ac:dyDescent="0.2">
      <c r="A614" t="s">
        <v>59</v>
      </c>
      <c r="B614">
        <v>1610612748</v>
      </c>
      <c r="C614" t="s">
        <v>101</v>
      </c>
      <c r="D614" t="s">
        <v>102</v>
      </c>
      <c r="E614">
        <v>22400316</v>
      </c>
      <c r="F614" s="1">
        <v>45628</v>
      </c>
      <c r="G614" t="s">
        <v>685</v>
      </c>
      <c r="H614" t="s">
        <v>70</v>
      </c>
      <c r="I614">
        <v>48</v>
      </c>
      <c r="J614">
        <v>31</v>
      </c>
      <c r="K614">
        <v>87</v>
      </c>
      <c r="L614">
        <v>0.35599999999999998</v>
      </c>
      <c r="M614">
        <v>8</v>
      </c>
      <c r="N614">
        <v>35</v>
      </c>
      <c r="O614">
        <v>0.22900000000000001</v>
      </c>
      <c r="P614">
        <v>19</v>
      </c>
      <c r="Q614">
        <v>23</v>
      </c>
      <c r="R614">
        <v>0.82599999999999996</v>
      </c>
      <c r="S614">
        <v>11</v>
      </c>
      <c r="T614">
        <v>33</v>
      </c>
      <c r="U614">
        <v>44</v>
      </c>
      <c r="V614">
        <v>24</v>
      </c>
      <c r="W614">
        <v>10</v>
      </c>
      <c r="X614">
        <v>6</v>
      </c>
      <c r="Y614">
        <v>1</v>
      </c>
      <c r="Z614">
        <v>9</v>
      </c>
      <c r="AA614">
        <v>11</v>
      </c>
      <c r="AB614">
        <v>20</v>
      </c>
      <c r="AC614">
        <v>89</v>
      </c>
      <c r="AD614">
        <v>-19</v>
      </c>
      <c r="AE614">
        <v>1</v>
      </c>
      <c r="AF614">
        <v>1231</v>
      </c>
      <c r="AG614">
        <v>1231</v>
      </c>
      <c r="AH614">
        <v>1231</v>
      </c>
      <c r="AI614">
        <v>121</v>
      </c>
      <c r="AJ614">
        <v>2413</v>
      </c>
      <c r="AK614">
        <v>1449</v>
      </c>
      <c r="AL614">
        <v>2415</v>
      </c>
      <c r="AM614">
        <v>2251</v>
      </c>
      <c r="AN614">
        <v>1495</v>
      </c>
      <c r="AO614">
        <v>2346</v>
      </c>
      <c r="AP614">
        <v>756</v>
      </c>
      <c r="AQ614">
        <v>899</v>
      </c>
      <c r="AR614">
        <v>794</v>
      </c>
      <c r="AS614">
        <v>1051</v>
      </c>
      <c r="AT614">
        <v>1131</v>
      </c>
      <c r="AU614">
        <v>1127</v>
      </c>
      <c r="AV614">
        <v>1570</v>
      </c>
      <c r="AW614">
        <v>264</v>
      </c>
      <c r="AX614">
        <v>1702</v>
      </c>
      <c r="AY614">
        <v>2304</v>
      </c>
      <c r="AZ614">
        <v>2275</v>
      </c>
      <c r="BA614">
        <v>52</v>
      </c>
      <c r="BB614">
        <v>767</v>
      </c>
      <c r="BC614">
        <v>2395</v>
      </c>
      <c r="BD614">
        <v>2175</v>
      </c>
      <c r="BE614">
        <v>1</v>
      </c>
      <c r="BF614" t="s">
        <v>71</v>
      </c>
      <c r="BG614" t="s">
        <v>65</v>
      </c>
      <c r="BH614" t="s">
        <v>661</v>
      </c>
      <c r="BI614" s="4">
        <f xml:space="preserve"> _2025teamgamelogs[[#This Row],[FGA]] + (0.44 * _2025teamgamelogs[[#This Row],[FTA]]) + _2025teamgamelogs[[#This Row],[TOV]] - _2025teamgamelogs[[#This Row],[OREB]]</f>
        <v>96.12</v>
      </c>
      <c r="BJ614" s="3">
        <f>_2025teamgamelogs[[#This Row],[TOV]]/_2025teamgamelogs[[#This Row],[POSSESIONS]]</f>
        <v>0.10403662089055347</v>
      </c>
      <c r="BK614" s="4">
        <f>_2025teamgamelogs[[#This Row],[PTS]]/_2025teamgamelogs[[#This Row],[POSSESIONS]]</f>
        <v>0.92592592592592593</v>
      </c>
      <c r="BL614" s="4">
        <f xml:space="preserve"> 100 * _2025teamgamelogs[[#This Row],[POINTS_PER_POSSESSION]]</f>
        <v>92.592592592592595</v>
      </c>
      <c r="BM614" s="4">
        <f xml:space="preserve"> _2025teamgamelogs[[#This Row],[POSSESIONS]] / (_2025teamgamelogs[[#This Row],[MIN]]/48)</f>
        <v>96.12</v>
      </c>
      <c r="BN614" s="3">
        <f>_2025teamgamelogs[[#This Row],[PTS]] / (2 * (_2025teamgamelogs[[#This Row],[FGA]] + 0.44 * _2025teamgamelogs[[#This Row],[FTA]]))</f>
        <v>0.45819604612850079</v>
      </c>
      <c r="BO614" s="4">
        <f>VLOOKUP(_2025teamgamelogs[[#This Row],[MONTH]], LEAGUE_AVERAGES!$A$2:$B$8, 2, FALSE)</f>
        <v>110.26237660123701</v>
      </c>
      <c r="BP614" s="5">
        <f>VLOOKUP(_2025teamgamelogs[[#This Row],[TEAM_NAME]], LEAGUE_AVERAGES!$A$14:$C$43, 2, FALSE)</f>
        <v>0.38887804878048787</v>
      </c>
      <c r="BQ614" s="5">
        <f>VLOOKUP(_2025teamgamelogs[[#This Row],[TEAM_NAME]], LEAGUE_AVERAGES!$A$14:$C$43, 3, FALSE)</f>
        <v>0.35180487804878063</v>
      </c>
      <c r="BR614" s="5">
        <f>VLOOKUP(_2025teamgamelogs[[#This Row],[TEAM_NAME]], LEAGUE_AVERAGES!$F$14:$H$43, 2, FALSE)</f>
        <v>0.48178048780487814</v>
      </c>
      <c r="BS614" s="5">
        <f>VLOOKUP(_2025teamgamelogs[[#This Row],[TEAM_NAME]], LEAGUE_AVERAGES!$F$14:$H$43, 3, FALSE)</f>
        <v>0.44997560975609752</v>
      </c>
      <c r="BT614" s="5">
        <f>VLOOKUP(_2025teamgamelogs[[#This Row],[TEAM_NAME]], LEAGUE_AVERAGES!$K$14:$M$43, 2, FALSE)</f>
        <v>0.59307433364150897</v>
      </c>
      <c r="BU614" s="5">
        <f>VLOOKUP(_2025teamgamelogs[[#This Row],[TEAM_NAME]], LEAGUE_AVERAGES!$K$14:$M$43, 3, FALSE)</f>
        <v>0.56311679796954139</v>
      </c>
    </row>
    <row r="615" spans="1:73" x14ac:dyDescent="0.2">
      <c r="A615" t="s">
        <v>59</v>
      </c>
      <c r="B615">
        <v>1610612751</v>
      </c>
      <c r="C615" t="s">
        <v>89</v>
      </c>
      <c r="D615" t="s">
        <v>90</v>
      </c>
      <c r="E615">
        <v>22400317</v>
      </c>
      <c r="F615" s="1">
        <v>45628</v>
      </c>
      <c r="G615" t="s">
        <v>686</v>
      </c>
      <c r="H615" t="s">
        <v>70</v>
      </c>
      <c r="I615">
        <v>48</v>
      </c>
      <c r="J615">
        <v>38</v>
      </c>
      <c r="K615">
        <v>95</v>
      </c>
      <c r="L615">
        <v>0.4</v>
      </c>
      <c r="M615">
        <v>14</v>
      </c>
      <c r="N615">
        <v>42</v>
      </c>
      <c r="O615">
        <v>0.33300000000000002</v>
      </c>
      <c r="P615">
        <v>12</v>
      </c>
      <c r="Q615">
        <v>15</v>
      </c>
      <c r="R615">
        <v>0.8</v>
      </c>
      <c r="S615">
        <v>10</v>
      </c>
      <c r="T615">
        <v>31</v>
      </c>
      <c r="U615">
        <v>41</v>
      </c>
      <c r="V615">
        <v>24</v>
      </c>
      <c r="W615">
        <v>13</v>
      </c>
      <c r="X615">
        <v>9</v>
      </c>
      <c r="Y615">
        <v>5</v>
      </c>
      <c r="Z615">
        <v>5</v>
      </c>
      <c r="AA615">
        <v>19</v>
      </c>
      <c r="AB615">
        <v>16</v>
      </c>
      <c r="AC615">
        <v>102</v>
      </c>
      <c r="AD615">
        <v>-26</v>
      </c>
      <c r="AE615">
        <v>1</v>
      </c>
      <c r="AF615">
        <v>1231</v>
      </c>
      <c r="AG615">
        <v>1231</v>
      </c>
      <c r="AH615">
        <v>1231</v>
      </c>
      <c r="AI615">
        <v>121</v>
      </c>
      <c r="AJ615">
        <v>1796</v>
      </c>
      <c r="AK615">
        <v>477</v>
      </c>
      <c r="AL615">
        <v>2190</v>
      </c>
      <c r="AM615">
        <v>934</v>
      </c>
      <c r="AN615">
        <v>568</v>
      </c>
      <c r="AO615">
        <v>1468</v>
      </c>
      <c r="AP615">
        <v>1889</v>
      </c>
      <c r="AQ615">
        <v>2021</v>
      </c>
      <c r="AR615">
        <v>1029</v>
      </c>
      <c r="AS615">
        <v>1308</v>
      </c>
      <c r="AT615">
        <v>1488</v>
      </c>
      <c r="AU615">
        <v>1563</v>
      </c>
      <c r="AV615">
        <v>1570</v>
      </c>
      <c r="AW615">
        <v>850</v>
      </c>
      <c r="AX615">
        <v>797</v>
      </c>
      <c r="AY615">
        <v>889</v>
      </c>
      <c r="AZ615">
        <v>1188</v>
      </c>
      <c r="BA615">
        <v>1258</v>
      </c>
      <c r="BB615">
        <v>1670</v>
      </c>
      <c r="BC615">
        <v>2003</v>
      </c>
      <c r="BD615">
        <v>2327</v>
      </c>
      <c r="BE615">
        <v>1</v>
      </c>
      <c r="BF615" t="s">
        <v>71</v>
      </c>
      <c r="BG615" t="s">
        <v>65</v>
      </c>
      <c r="BH615" t="s">
        <v>661</v>
      </c>
      <c r="BI615" s="4">
        <f xml:space="preserve"> _2025teamgamelogs[[#This Row],[FGA]] + (0.44 * _2025teamgamelogs[[#This Row],[FTA]]) + _2025teamgamelogs[[#This Row],[TOV]] - _2025teamgamelogs[[#This Row],[OREB]]</f>
        <v>104.6</v>
      </c>
      <c r="BJ615" s="3">
        <f>_2025teamgamelogs[[#This Row],[TOV]]/_2025teamgamelogs[[#This Row],[POSSESIONS]]</f>
        <v>0.124282982791587</v>
      </c>
      <c r="BK615" s="4">
        <f>_2025teamgamelogs[[#This Row],[PTS]]/_2025teamgamelogs[[#This Row],[POSSESIONS]]</f>
        <v>0.9751434034416826</v>
      </c>
      <c r="BL615" s="4">
        <f xml:space="preserve"> 100 * _2025teamgamelogs[[#This Row],[POINTS_PER_POSSESSION]]</f>
        <v>97.514340344168261</v>
      </c>
      <c r="BM615" s="4">
        <f xml:space="preserve"> _2025teamgamelogs[[#This Row],[POSSESIONS]] / (_2025teamgamelogs[[#This Row],[MIN]]/48)</f>
        <v>104.6</v>
      </c>
      <c r="BN615" s="3">
        <f>_2025teamgamelogs[[#This Row],[PTS]] / (2 * (_2025teamgamelogs[[#This Row],[FGA]] + 0.44 * _2025teamgamelogs[[#This Row],[FTA]]))</f>
        <v>0.50196850393700787</v>
      </c>
      <c r="BO615" s="4">
        <f>VLOOKUP(_2025teamgamelogs[[#This Row],[MONTH]], LEAGUE_AVERAGES!$A$2:$B$8, 2, FALSE)</f>
        <v>110.26237660123701</v>
      </c>
      <c r="BP615" s="5">
        <f>VLOOKUP(_2025teamgamelogs[[#This Row],[TEAM_NAME]], LEAGUE_AVERAGES!$A$14:$C$43, 2, FALSE)</f>
        <v>0.337609756097561</v>
      </c>
      <c r="BQ615" s="5">
        <f>VLOOKUP(_2025teamgamelogs[[#This Row],[TEAM_NAME]], LEAGUE_AVERAGES!$A$14:$C$43, 3, FALSE)</f>
        <v>0.34709756097560968</v>
      </c>
      <c r="BR615" s="5">
        <f>VLOOKUP(_2025teamgamelogs[[#This Row],[TEAM_NAME]], LEAGUE_AVERAGES!$F$14:$H$43, 2, FALSE)</f>
        <v>0.43748780487804872</v>
      </c>
      <c r="BS615" s="5">
        <f>VLOOKUP(_2025teamgamelogs[[#This Row],[TEAM_NAME]], LEAGUE_AVERAGES!$F$14:$H$43, 3, FALSE)</f>
        <v>0.43895121951219529</v>
      </c>
      <c r="BT615" s="5">
        <f>VLOOKUP(_2025teamgamelogs[[#This Row],[TEAM_NAME]], LEAGUE_AVERAGES!$K$14:$M$43, 2, FALSE)</f>
        <v>0.54767404365624284</v>
      </c>
      <c r="BU615" s="5">
        <f>VLOOKUP(_2025teamgamelogs[[#This Row],[TEAM_NAME]], LEAGUE_AVERAGES!$K$14:$M$43, 3, FALSE)</f>
        <v>0.5592142433904097</v>
      </c>
    </row>
    <row r="616" spans="1:73" x14ac:dyDescent="0.2">
      <c r="A616" t="s">
        <v>59</v>
      </c>
      <c r="B616">
        <v>1610612739</v>
      </c>
      <c r="C616" t="s">
        <v>119</v>
      </c>
      <c r="D616" t="s">
        <v>120</v>
      </c>
      <c r="E616">
        <v>22400051</v>
      </c>
      <c r="F616" s="1">
        <v>45629</v>
      </c>
      <c r="G616" t="s">
        <v>687</v>
      </c>
      <c r="H616" t="s">
        <v>63</v>
      </c>
      <c r="I616">
        <v>48</v>
      </c>
      <c r="J616">
        <v>43</v>
      </c>
      <c r="K616">
        <v>89</v>
      </c>
      <c r="L616">
        <v>0.48299999999999998</v>
      </c>
      <c r="M616">
        <v>16</v>
      </c>
      <c r="N616">
        <v>46</v>
      </c>
      <c r="O616">
        <v>0.34799999999999998</v>
      </c>
      <c r="P616">
        <v>16</v>
      </c>
      <c r="Q616">
        <v>25</v>
      </c>
      <c r="R616">
        <v>0.64</v>
      </c>
      <c r="S616">
        <v>7</v>
      </c>
      <c r="T616">
        <v>38</v>
      </c>
      <c r="U616">
        <v>45</v>
      </c>
      <c r="V616">
        <v>31</v>
      </c>
      <c r="W616">
        <v>11</v>
      </c>
      <c r="X616">
        <v>11</v>
      </c>
      <c r="Y616">
        <v>4</v>
      </c>
      <c r="Z616">
        <v>8</v>
      </c>
      <c r="AA616">
        <v>20</v>
      </c>
      <c r="AB616">
        <v>21</v>
      </c>
      <c r="AC616">
        <v>118</v>
      </c>
      <c r="AD616">
        <v>31</v>
      </c>
      <c r="AE616">
        <v>1</v>
      </c>
      <c r="AF616">
        <v>1</v>
      </c>
      <c r="AG616">
        <v>1</v>
      </c>
      <c r="AH616">
        <v>1</v>
      </c>
      <c r="AI616">
        <v>121</v>
      </c>
      <c r="AJ616">
        <v>866</v>
      </c>
      <c r="AK616">
        <v>1176</v>
      </c>
      <c r="AL616">
        <v>953</v>
      </c>
      <c r="AM616">
        <v>567</v>
      </c>
      <c r="AN616">
        <v>249</v>
      </c>
      <c r="AO616">
        <v>1337</v>
      </c>
      <c r="AP616">
        <v>1228</v>
      </c>
      <c r="AQ616">
        <v>666</v>
      </c>
      <c r="AR616">
        <v>2244</v>
      </c>
      <c r="AS616">
        <v>2024</v>
      </c>
      <c r="AT616">
        <v>377</v>
      </c>
      <c r="AU616">
        <v>976</v>
      </c>
      <c r="AV616">
        <v>426</v>
      </c>
      <c r="AW616">
        <v>429</v>
      </c>
      <c r="AX616">
        <v>346</v>
      </c>
      <c r="AY616">
        <v>1274</v>
      </c>
      <c r="AZ616">
        <v>2116</v>
      </c>
      <c r="BA616">
        <v>1491</v>
      </c>
      <c r="BB616">
        <v>575</v>
      </c>
      <c r="BC616">
        <v>891</v>
      </c>
      <c r="BD616">
        <v>62</v>
      </c>
      <c r="BE616">
        <v>1</v>
      </c>
      <c r="BF616" t="s">
        <v>64</v>
      </c>
      <c r="BG616" t="s">
        <v>65</v>
      </c>
      <c r="BH616" t="s">
        <v>661</v>
      </c>
      <c r="BI616" s="4">
        <f xml:space="preserve"> _2025teamgamelogs[[#This Row],[FGA]] + (0.44 * _2025teamgamelogs[[#This Row],[FTA]]) + _2025teamgamelogs[[#This Row],[TOV]] - _2025teamgamelogs[[#This Row],[OREB]]</f>
        <v>104</v>
      </c>
      <c r="BJ616" s="3">
        <f>_2025teamgamelogs[[#This Row],[TOV]]/_2025teamgamelogs[[#This Row],[POSSESIONS]]</f>
        <v>0.10576923076923077</v>
      </c>
      <c r="BK616" s="4">
        <f>_2025teamgamelogs[[#This Row],[PTS]]/_2025teamgamelogs[[#This Row],[POSSESIONS]]</f>
        <v>1.1346153846153846</v>
      </c>
      <c r="BL616" s="4">
        <f xml:space="preserve"> 100 * _2025teamgamelogs[[#This Row],[POINTS_PER_POSSESSION]]</f>
        <v>113.46153846153845</v>
      </c>
      <c r="BM616" s="4">
        <f xml:space="preserve"> _2025teamgamelogs[[#This Row],[POSSESIONS]] / (_2025teamgamelogs[[#This Row],[MIN]]/48)</f>
        <v>104</v>
      </c>
      <c r="BN616" s="3">
        <f>_2025teamgamelogs[[#This Row],[PTS]] / (2 * (_2025teamgamelogs[[#This Row],[FGA]] + 0.44 * _2025teamgamelogs[[#This Row],[FTA]]))</f>
        <v>0.59</v>
      </c>
      <c r="BO616" s="4">
        <f>VLOOKUP(_2025teamgamelogs[[#This Row],[MONTH]], LEAGUE_AVERAGES!$A$2:$B$8, 2, FALSE)</f>
        <v>110.26237660123701</v>
      </c>
      <c r="BP616" s="5">
        <f>VLOOKUP(_2025teamgamelogs[[#This Row],[TEAM_NAME]], LEAGUE_AVERAGES!$A$14:$C$43, 2, FALSE)</f>
        <v>0.38409756097560971</v>
      </c>
      <c r="BQ616" s="5">
        <f>VLOOKUP(_2025teamgamelogs[[#This Row],[TEAM_NAME]], LEAGUE_AVERAGES!$A$14:$C$43, 3, FALSE)</f>
        <v>0.38512195121951209</v>
      </c>
      <c r="BR616" s="5">
        <f>VLOOKUP(_2025teamgamelogs[[#This Row],[TEAM_NAME]], LEAGUE_AVERAGES!$F$14:$H$43, 2, FALSE)</f>
        <v>0.49482926829268303</v>
      </c>
      <c r="BS616" s="5">
        <f>VLOOKUP(_2025teamgamelogs[[#This Row],[TEAM_NAME]], LEAGUE_AVERAGES!$F$14:$H$43, 3, FALSE)</f>
        <v>0.4880731707317072</v>
      </c>
      <c r="BT616" s="5">
        <f>VLOOKUP(_2025teamgamelogs[[#This Row],[TEAM_NAME]], LEAGUE_AVERAGES!$K$14:$M$43, 2, FALSE)</f>
        <v>0.61027349880699666</v>
      </c>
      <c r="BU616" s="5">
        <f>VLOOKUP(_2025teamgamelogs[[#This Row],[TEAM_NAME]], LEAGUE_AVERAGES!$K$14:$M$43, 3, FALSE)</f>
        <v>0.60680781397749251</v>
      </c>
    </row>
    <row r="617" spans="1:73" x14ac:dyDescent="0.2">
      <c r="A617" t="s">
        <v>59</v>
      </c>
      <c r="B617">
        <v>1610612758</v>
      </c>
      <c r="C617" t="s">
        <v>142</v>
      </c>
      <c r="D617" t="s">
        <v>143</v>
      </c>
      <c r="E617">
        <v>22400059</v>
      </c>
      <c r="F617" s="1">
        <v>45629</v>
      </c>
      <c r="G617" t="s">
        <v>688</v>
      </c>
      <c r="H617" t="s">
        <v>63</v>
      </c>
      <c r="I617">
        <v>48</v>
      </c>
      <c r="J617">
        <v>47</v>
      </c>
      <c r="K617">
        <v>91</v>
      </c>
      <c r="L617">
        <v>0.51600000000000001</v>
      </c>
      <c r="M617">
        <v>14</v>
      </c>
      <c r="N617">
        <v>30</v>
      </c>
      <c r="O617">
        <v>0.46700000000000003</v>
      </c>
      <c r="P617">
        <v>12</v>
      </c>
      <c r="Q617">
        <v>20</v>
      </c>
      <c r="R617">
        <v>0.6</v>
      </c>
      <c r="S617">
        <v>10</v>
      </c>
      <c r="T617">
        <v>24</v>
      </c>
      <c r="U617">
        <v>34</v>
      </c>
      <c r="V617">
        <v>33</v>
      </c>
      <c r="W617">
        <v>10</v>
      </c>
      <c r="X617">
        <v>7</v>
      </c>
      <c r="Y617">
        <v>8</v>
      </c>
      <c r="Z617">
        <v>1</v>
      </c>
      <c r="AA617">
        <v>20</v>
      </c>
      <c r="AB617">
        <v>23</v>
      </c>
      <c r="AC617">
        <v>120</v>
      </c>
      <c r="AD617">
        <v>9</v>
      </c>
      <c r="AE617">
        <v>1</v>
      </c>
      <c r="AF617">
        <v>1</v>
      </c>
      <c r="AG617">
        <v>1</v>
      </c>
      <c r="AH617">
        <v>1</v>
      </c>
      <c r="AI617">
        <v>121</v>
      </c>
      <c r="AJ617">
        <v>335</v>
      </c>
      <c r="AK617">
        <v>899</v>
      </c>
      <c r="AL617">
        <v>460</v>
      </c>
      <c r="AM617">
        <v>934</v>
      </c>
      <c r="AN617">
        <v>2077</v>
      </c>
      <c r="AO617">
        <v>221</v>
      </c>
      <c r="AP617">
        <v>1889</v>
      </c>
      <c r="AQ617">
        <v>1301</v>
      </c>
      <c r="AR617">
        <v>2341</v>
      </c>
      <c r="AS617">
        <v>1308</v>
      </c>
      <c r="AT617">
        <v>2333</v>
      </c>
      <c r="AU617">
        <v>2282</v>
      </c>
      <c r="AV617">
        <v>240</v>
      </c>
      <c r="AW617">
        <v>264</v>
      </c>
      <c r="AX617">
        <v>1360</v>
      </c>
      <c r="AY617">
        <v>187</v>
      </c>
      <c r="AZ617">
        <v>35</v>
      </c>
      <c r="BA617">
        <v>1491</v>
      </c>
      <c r="BB617">
        <v>300</v>
      </c>
      <c r="BC617">
        <v>735</v>
      </c>
      <c r="BD617">
        <v>672</v>
      </c>
      <c r="BE617">
        <v>1</v>
      </c>
      <c r="BF617" t="s">
        <v>64</v>
      </c>
      <c r="BG617" t="s">
        <v>65</v>
      </c>
      <c r="BH617" t="s">
        <v>661</v>
      </c>
      <c r="BI617" s="4">
        <f xml:space="preserve"> _2025teamgamelogs[[#This Row],[FGA]] + (0.44 * _2025teamgamelogs[[#This Row],[FTA]]) + _2025teamgamelogs[[#This Row],[TOV]] - _2025teamgamelogs[[#This Row],[OREB]]</f>
        <v>99.8</v>
      </c>
      <c r="BJ617" s="3">
        <f>_2025teamgamelogs[[#This Row],[TOV]]/_2025teamgamelogs[[#This Row],[POSSESIONS]]</f>
        <v>0.10020040080160321</v>
      </c>
      <c r="BK617" s="4">
        <f>_2025teamgamelogs[[#This Row],[PTS]]/_2025teamgamelogs[[#This Row],[POSSESIONS]]</f>
        <v>1.2024048096192386</v>
      </c>
      <c r="BL617" s="4">
        <f xml:space="preserve"> 100 * _2025teamgamelogs[[#This Row],[POINTS_PER_POSSESSION]]</f>
        <v>120.24048096192385</v>
      </c>
      <c r="BM617" s="4">
        <f xml:space="preserve"> _2025teamgamelogs[[#This Row],[POSSESIONS]] / (_2025teamgamelogs[[#This Row],[MIN]]/48)</f>
        <v>99.8</v>
      </c>
      <c r="BN617" s="3">
        <f>_2025teamgamelogs[[#This Row],[PTS]] / (2 * (_2025teamgamelogs[[#This Row],[FGA]] + 0.44 * _2025teamgamelogs[[#This Row],[FTA]]))</f>
        <v>0.60120240480961928</v>
      </c>
      <c r="BO617" s="4">
        <f>VLOOKUP(_2025teamgamelogs[[#This Row],[MONTH]], LEAGUE_AVERAGES!$A$2:$B$8, 2, FALSE)</f>
        <v>110.26237660123701</v>
      </c>
      <c r="BP617" s="5">
        <f>VLOOKUP(_2025teamgamelogs[[#This Row],[TEAM_NAME]], LEAGUE_AVERAGES!$A$14:$C$43, 2, FALSE)</f>
        <v>0.37158536585365853</v>
      </c>
      <c r="BQ617" s="5">
        <f>VLOOKUP(_2025teamgamelogs[[#This Row],[TEAM_NAME]], LEAGUE_AVERAGES!$A$14:$C$43, 3, FALSE)</f>
        <v>0.34029268292682929</v>
      </c>
      <c r="BR617" s="5">
        <f>VLOOKUP(_2025teamgamelogs[[#This Row],[TEAM_NAME]], LEAGUE_AVERAGES!$F$14:$H$43, 2, FALSE)</f>
        <v>0.4831951219512195</v>
      </c>
      <c r="BS617" s="5">
        <f>VLOOKUP(_2025teamgamelogs[[#This Row],[TEAM_NAME]], LEAGUE_AVERAGES!$F$14:$H$43, 3, FALSE)</f>
        <v>0.47492682926829272</v>
      </c>
      <c r="BT617" s="5">
        <f>VLOOKUP(_2025teamgamelogs[[#This Row],[TEAM_NAME]], LEAGUE_AVERAGES!$K$14:$M$43, 2, FALSE)</f>
        <v>0.59195463864629394</v>
      </c>
      <c r="BU617" s="5">
        <f>VLOOKUP(_2025teamgamelogs[[#This Row],[TEAM_NAME]], LEAGUE_AVERAGES!$K$14:$M$43, 3, FALSE)</f>
        <v>0.57517865161129356</v>
      </c>
    </row>
    <row r="618" spans="1:73" x14ac:dyDescent="0.2">
      <c r="A618" t="s">
        <v>59</v>
      </c>
      <c r="B618">
        <v>1610612756</v>
      </c>
      <c r="C618" t="s">
        <v>80</v>
      </c>
      <c r="D618" t="s">
        <v>81</v>
      </c>
      <c r="E618">
        <v>22400057</v>
      </c>
      <c r="F618" s="1">
        <v>45629</v>
      </c>
      <c r="G618" t="s">
        <v>689</v>
      </c>
      <c r="H618" t="s">
        <v>63</v>
      </c>
      <c r="I618">
        <v>48</v>
      </c>
      <c r="J618">
        <v>38</v>
      </c>
      <c r="K618">
        <v>78</v>
      </c>
      <c r="L618">
        <v>0.48699999999999999</v>
      </c>
      <c r="M618">
        <v>11</v>
      </c>
      <c r="N618">
        <v>32</v>
      </c>
      <c r="O618">
        <v>0.34399999999999997</v>
      </c>
      <c r="P618">
        <v>17</v>
      </c>
      <c r="Q618">
        <v>21</v>
      </c>
      <c r="R618">
        <v>0.81</v>
      </c>
      <c r="S618">
        <v>2</v>
      </c>
      <c r="T618">
        <v>42</v>
      </c>
      <c r="U618">
        <v>44</v>
      </c>
      <c r="V618">
        <v>26</v>
      </c>
      <c r="W618">
        <v>14</v>
      </c>
      <c r="X618">
        <v>10</v>
      </c>
      <c r="Y618">
        <v>5</v>
      </c>
      <c r="Z618">
        <v>2</v>
      </c>
      <c r="AA618">
        <v>16</v>
      </c>
      <c r="AB618">
        <v>17</v>
      </c>
      <c r="AC618">
        <v>104</v>
      </c>
      <c r="AD618">
        <v>11</v>
      </c>
      <c r="AE618">
        <v>1</v>
      </c>
      <c r="AF618">
        <v>1</v>
      </c>
      <c r="AG618">
        <v>1</v>
      </c>
      <c r="AH618">
        <v>1</v>
      </c>
      <c r="AI618">
        <v>121</v>
      </c>
      <c r="AJ618">
        <v>1796</v>
      </c>
      <c r="AK618">
        <v>2291</v>
      </c>
      <c r="AL618">
        <v>896</v>
      </c>
      <c r="AM618">
        <v>1661</v>
      </c>
      <c r="AN618">
        <v>1863</v>
      </c>
      <c r="AO618">
        <v>1374</v>
      </c>
      <c r="AP618">
        <v>1052</v>
      </c>
      <c r="AQ618">
        <v>1164</v>
      </c>
      <c r="AR618">
        <v>957</v>
      </c>
      <c r="AS618">
        <v>2452</v>
      </c>
      <c r="AT618">
        <v>105</v>
      </c>
      <c r="AU618">
        <v>1127</v>
      </c>
      <c r="AV618">
        <v>1195</v>
      </c>
      <c r="AW618">
        <v>1092</v>
      </c>
      <c r="AX618">
        <v>539</v>
      </c>
      <c r="AY618">
        <v>889</v>
      </c>
      <c r="AZ618">
        <v>158</v>
      </c>
      <c r="BA618">
        <v>570</v>
      </c>
      <c r="BB618">
        <v>1444</v>
      </c>
      <c r="BC618">
        <v>1870</v>
      </c>
      <c r="BD618">
        <v>563</v>
      </c>
      <c r="BE618">
        <v>1</v>
      </c>
      <c r="BF618" t="s">
        <v>64</v>
      </c>
      <c r="BG618" t="s">
        <v>65</v>
      </c>
      <c r="BH618" t="s">
        <v>661</v>
      </c>
      <c r="BI618" s="4">
        <f xml:space="preserve"> _2025teamgamelogs[[#This Row],[FGA]] + (0.44 * _2025teamgamelogs[[#This Row],[FTA]]) + _2025teamgamelogs[[#This Row],[TOV]] - _2025teamgamelogs[[#This Row],[OREB]]</f>
        <v>99.24</v>
      </c>
      <c r="BJ618" s="3">
        <f>_2025teamgamelogs[[#This Row],[TOV]]/_2025teamgamelogs[[#This Row],[POSSESIONS]]</f>
        <v>0.1410721483272874</v>
      </c>
      <c r="BK618" s="4">
        <f>_2025teamgamelogs[[#This Row],[PTS]]/_2025teamgamelogs[[#This Row],[POSSESIONS]]</f>
        <v>1.0479645304312777</v>
      </c>
      <c r="BL618" s="4">
        <f xml:space="preserve"> 100 * _2025teamgamelogs[[#This Row],[POINTS_PER_POSSESSION]]</f>
        <v>104.79645304312777</v>
      </c>
      <c r="BM618" s="4">
        <f xml:space="preserve"> _2025teamgamelogs[[#This Row],[POSSESIONS]] / (_2025teamgamelogs[[#This Row],[MIN]]/48)</f>
        <v>99.24</v>
      </c>
      <c r="BN618" s="3">
        <f>_2025teamgamelogs[[#This Row],[PTS]] / (2 * (_2025teamgamelogs[[#This Row],[FGA]] + 0.44 * _2025teamgamelogs[[#This Row],[FTA]]))</f>
        <v>0.59605685465382852</v>
      </c>
      <c r="BO618" s="4">
        <f>VLOOKUP(_2025teamgamelogs[[#This Row],[MONTH]], LEAGUE_AVERAGES!$A$2:$B$8, 2, FALSE)</f>
        <v>110.26237660123701</v>
      </c>
      <c r="BP618" s="5">
        <f>VLOOKUP(_2025teamgamelogs[[#This Row],[TEAM_NAME]], LEAGUE_AVERAGES!$A$14:$C$43, 2, FALSE)</f>
        <v>0.37692682926829268</v>
      </c>
      <c r="BQ618" s="5">
        <f>VLOOKUP(_2025teamgamelogs[[#This Row],[TEAM_NAME]], LEAGUE_AVERAGES!$A$14:$C$43, 3, FALSE)</f>
        <v>0.37741463414634141</v>
      </c>
      <c r="BR618" s="5">
        <f>VLOOKUP(_2025teamgamelogs[[#This Row],[TEAM_NAME]], LEAGUE_AVERAGES!$F$14:$H$43, 2, FALSE)</f>
        <v>0.4768536585365854</v>
      </c>
      <c r="BS618" s="5">
        <f>VLOOKUP(_2025teamgamelogs[[#This Row],[TEAM_NAME]], LEAGUE_AVERAGES!$F$14:$H$43, 3, FALSE)</f>
        <v>0.48056097560975608</v>
      </c>
      <c r="BT618" s="5">
        <f>VLOOKUP(_2025teamgamelogs[[#This Row],[TEAM_NAME]], LEAGUE_AVERAGES!$K$14:$M$43, 2, FALSE)</f>
        <v>0.59622840480117467</v>
      </c>
      <c r="BU618" s="5">
        <f>VLOOKUP(_2025teamgamelogs[[#This Row],[TEAM_NAME]], LEAGUE_AVERAGES!$K$14:$M$43, 3, FALSE)</f>
        <v>0.59682738613401276</v>
      </c>
    </row>
    <row r="619" spans="1:73" x14ac:dyDescent="0.2">
      <c r="A619" t="s">
        <v>59</v>
      </c>
      <c r="B619">
        <v>1610612743</v>
      </c>
      <c r="C619" t="s">
        <v>151</v>
      </c>
      <c r="D619" t="s">
        <v>152</v>
      </c>
      <c r="E619">
        <v>22400058</v>
      </c>
      <c r="F619" s="1">
        <v>45629</v>
      </c>
      <c r="G619" t="s">
        <v>690</v>
      </c>
      <c r="H619" t="s">
        <v>63</v>
      </c>
      <c r="I619">
        <v>48</v>
      </c>
      <c r="J619">
        <v>40</v>
      </c>
      <c r="K619">
        <v>79</v>
      </c>
      <c r="L619">
        <v>0.50600000000000001</v>
      </c>
      <c r="M619">
        <v>11</v>
      </c>
      <c r="N619">
        <v>24</v>
      </c>
      <c r="O619">
        <v>0.45800000000000002</v>
      </c>
      <c r="P619">
        <v>28</v>
      </c>
      <c r="Q619">
        <v>35</v>
      </c>
      <c r="R619">
        <v>0.8</v>
      </c>
      <c r="S619">
        <v>4</v>
      </c>
      <c r="T619">
        <v>34</v>
      </c>
      <c r="U619">
        <v>38</v>
      </c>
      <c r="V619">
        <v>32</v>
      </c>
      <c r="W619">
        <v>15</v>
      </c>
      <c r="X619">
        <v>9</v>
      </c>
      <c r="Y619">
        <v>5</v>
      </c>
      <c r="Z619">
        <v>3</v>
      </c>
      <c r="AA619">
        <v>15</v>
      </c>
      <c r="AB619">
        <v>25</v>
      </c>
      <c r="AC619">
        <v>119</v>
      </c>
      <c r="AD619">
        <v>4</v>
      </c>
      <c r="AE619">
        <v>1</v>
      </c>
      <c r="AF619">
        <v>1</v>
      </c>
      <c r="AG619">
        <v>1</v>
      </c>
      <c r="AH619">
        <v>1</v>
      </c>
      <c r="AI619">
        <v>121</v>
      </c>
      <c r="AJ619">
        <v>1438</v>
      </c>
      <c r="AK619">
        <v>2245</v>
      </c>
      <c r="AL619">
        <v>578</v>
      </c>
      <c r="AM619">
        <v>1661</v>
      </c>
      <c r="AN619">
        <v>2400</v>
      </c>
      <c r="AO619">
        <v>276</v>
      </c>
      <c r="AP619">
        <v>75</v>
      </c>
      <c r="AQ619">
        <v>80</v>
      </c>
      <c r="AR619">
        <v>1029</v>
      </c>
      <c r="AS619">
        <v>2385</v>
      </c>
      <c r="AT619">
        <v>926</v>
      </c>
      <c r="AU619">
        <v>1966</v>
      </c>
      <c r="AV619">
        <v>322</v>
      </c>
      <c r="AW619">
        <v>1341</v>
      </c>
      <c r="AX619">
        <v>797</v>
      </c>
      <c r="AY619">
        <v>889</v>
      </c>
      <c r="AZ619">
        <v>384</v>
      </c>
      <c r="BA619">
        <v>398</v>
      </c>
      <c r="BB619">
        <v>143</v>
      </c>
      <c r="BC619">
        <v>798</v>
      </c>
      <c r="BD619">
        <v>986</v>
      </c>
      <c r="BE619">
        <v>1</v>
      </c>
      <c r="BF619" t="s">
        <v>64</v>
      </c>
      <c r="BG619" t="s">
        <v>65</v>
      </c>
      <c r="BH619" t="s">
        <v>661</v>
      </c>
      <c r="BI619" s="4">
        <f xml:space="preserve"> _2025teamgamelogs[[#This Row],[FGA]] + (0.44 * _2025teamgamelogs[[#This Row],[FTA]]) + _2025teamgamelogs[[#This Row],[TOV]] - _2025teamgamelogs[[#This Row],[OREB]]</f>
        <v>105.4</v>
      </c>
      <c r="BJ619" s="3">
        <f>_2025teamgamelogs[[#This Row],[TOV]]/_2025teamgamelogs[[#This Row],[POSSESIONS]]</f>
        <v>0.14231499051233396</v>
      </c>
      <c r="BK619" s="4">
        <f>_2025teamgamelogs[[#This Row],[PTS]]/_2025teamgamelogs[[#This Row],[POSSESIONS]]</f>
        <v>1.129032258064516</v>
      </c>
      <c r="BL619" s="4">
        <f xml:space="preserve"> 100 * _2025teamgamelogs[[#This Row],[POINTS_PER_POSSESSION]]</f>
        <v>112.9032258064516</v>
      </c>
      <c r="BM619" s="4">
        <f xml:space="preserve"> _2025teamgamelogs[[#This Row],[POSSESIONS]] / (_2025teamgamelogs[[#This Row],[MIN]]/48)</f>
        <v>105.4</v>
      </c>
      <c r="BN619" s="3">
        <f>_2025teamgamelogs[[#This Row],[PTS]] / (2 * (_2025teamgamelogs[[#This Row],[FGA]] + 0.44 * _2025teamgamelogs[[#This Row],[FTA]]))</f>
        <v>0.63029661016949146</v>
      </c>
      <c r="BO619" s="4">
        <f>VLOOKUP(_2025teamgamelogs[[#This Row],[MONTH]], LEAGUE_AVERAGES!$A$2:$B$8, 2, FALSE)</f>
        <v>110.26237660123701</v>
      </c>
      <c r="BP619" s="5">
        <f>VLOOKUP(_2025teamgamelogs[[#This Row],[TEAM_NAME]], LEAGUE_AVERAGES!$A$14:$C$43, 2, FALSE)</f>
        <v>0.39036585365853654</v>
      </c>
      <c r="BQ619" s="5">
        <f>VLOOKUP(_2025teamgamelogs[[#This Row],[TEAM_NAME]], LEAGUE_AVERAGES!$A$14:$C$43, 3, FALSE)</f>
        <v>0.36282926829268303</v>
      </c>
      <c r="BR619" s="5">
        <f>VLOOKUP(_2025teamgamelogs[[#This Row],[TEAM_NAME]], LEAGUE_AVERAGES!$F$14:$H$43, 2, FALSE)</f>
        <v>0.50741463414634147</v>
      </c>
      <c r="BS619" s="5">
        <f>VLOOKUP(_2025teamgamelogs[[#This Row],[TEAM_NAME]], LEAGUE_AVERAGES!$F$14:$H$43, 3, FALSE)</f>
        <v>0.50717073170731708</v>
      </c>
      <c r="BT619" s="5">
        <f>VLOOKUP(_2025teamgamelogs[[#This Row],[TEAM_NAME]], LEAGUE_AVERAGES!$K$14:$M$43, 2, FALSE)</f>
        <v>0.61183675116028358</v>
      </c>
      <c r="BU619" s="5">
        <f>VLOOKUP(_2025teamgamelogs[[#This Row],[TEAM_NAME]], LEAGUE_AVERAGES!$K$14:$M$43, 3, FALSE)</f>
        <v>0.59871853787111373</v>
      </c>
    </row>
    <row r="620" spans="1:73" x14ac:dyDescent="0.2">
      <c r="A620" t="s">
        <v>59</v>
      </c>
      <c r="B620">
        <v>1610612760</v>
      </c>
      <c r="C620" t="s">
        <v>137</v>
      </c>
      <c r="D620" t="s">
        <v>138</v>
      </c>
      <c r="E620">
        <v>22400055</v>
      </c>
      <c r="F620" s="1">
        <v>45629</v>
      </c>
      <c r="G620" t="s">
        <v>691</v>
      </c>
      <c r="H620" t="s">
        <v>63</v>
      </c>
      <c r="I620">
        <v>48</v>
      </c>
      <c r="J620">
        <v>53</v>
      </c>
      <c r="K620">
        <v>102</v>
      </c>
      <c r="L620">
        <v>0.52</v>
      </c>
      <c r="M620">
        <v>17</v>
      </c>
      <c r="N620">
        <v>47</v>
      </c>
      <c r="O620">
        <v>0.36199999999999999</v>
      </c>
      <c r="P620">
        <v>10</v>
      </c>
      <c r="Q620">
        <v>11</v>
      </c>
      <c r="R620">
        <v>0.90900000000000003</v>
      </c>
      <c r="S620">
        <v>15</v>
      </c>
      <c r="T620">
        <v>19</v>
      </c>
      <c r="U620">
        <v>34</v>
      </c>
      <c r="V620">
        <v>32</v>
      </c>
      <c r="W620">
        <v>8</v>
      </c>
      <c r="X620">
        <v>18</v>
      </c>
      <c r="Y620">
        <v>3</v>
      </c>
      <c r="Z620">
        <v>6</v>
      </c>
      <c r="AA620">
        <v>23</v>
      </c>
      <c r="AB620">
        <v>14</v>
      </c>
      <c r="AC620">
        <v>133</v>
      </c>
      <c r="AD620">
        <v>27</v>
      </c>
      <c r="AE620">
        <v>1</v>
      </c>
      <c r="AF620">
        <v>1</v>
      </c>
      <c r="AG620">
        <v>1</v>
      </c>
      <c r="AH620">
        <v>1</v>
      </c>
      <c r="AI620">
        <v>121</v>
      </c>
      <c r="AJ620">
        <v>40</v>
      </c>
      <c r="AK620">
        <v>96</v>
      </c>
      <c r="AL620">
        <v>409</v>
      </c>
      <c r="AM620">
        <v>410</v>
      </c>
      <c r="AN620">
        <v>200</v>
      </c>
      <c r="AO620">
        <v>1186</v>
      </c>
      <c r="AP620">
        <v>2148</v>
      </c>
      <c r="AQ620">
        <v>2344</v>
      </c>
      <c r="AR620">
        <v>208</v>
      </c>
      <c r="AS620">
        <v>332</v>
      </c>
      <c r="AT620">
        <v>2449</v>
      </c>
      <c r="AU620">
        <v>2282</v>
      </c>
      <c r="AV620">
        <v>322</v>
      </c>
      <c r="AW620">
        <v>78</v>
      </c>
      <c r="AX620">
        <v>3</v>
      </c>
      <c r="AY620">
        <v>1712</v>
      </c>
      <c r="AZ620">
        <v>1573</v>
      </c>
      <c r="BA620">
        <v>2046</v>
      </c>
      <c r="BB620">
        <v>2064</v>
      </c>
      <c r="BC620">
        <v>150</v>
      </c>
      <c r="BD620">
        <v>107</v>
      </c>
      <c r="BE620">
        <v>1</v>
      </c>
      <c r="BF620" t="s">
        <v>64</v>
      </c>
      <c r="BG620" t="s">
        <v>65</v>
      </c>
      <c r="BH620" t="s">
        <v>661</v>
      </c>
      <c r="BI620" s="4">
        <f xml:space="preserve"> _2025teamgamelogs[[#This Row],[FGA]] + (0.44 * _2025teamgamelogs[[#This Row],[FTA]]) + _2025teamgamelogs[[#This Row],[TOV]] - _2025teamgamelogs[[#This Row],[OREB]]</f>
        <v>99.84</v>
      </c>
      <c r="BJ620" s="3">
        <f>_2025teamgamelogs[[#This Row],[TOV]]/_2025teamgamelogs[[#This Row],[POSSESIONS]]</f>
        <v>8.0128205128205121E-2</v>
      </c>
      <c r="BK620" s="4">
        <f>_2025teamgamelogs[[#This Row],[PTS]]/_2025teamgamelogs[[#This Row],[POSSESIONS]]</f>
        <v>1.3321314102564101</v>
      </c>
      <c r="BL620" s="4">
        <f xml:space="preserve"> 100 * _2025teamgamelogs[[#This Row],[POINTS_PER_POSSESSION]]</f>
        <v>133.21314102564102</v>
      </c>
      <c r="BM620" s="4">
        <f xml:space="preserve"> _2025teamgamelogs[[#This Row],[POSSESIONS]] / (_2025teamgamelogs[[#This Row],[MIN]]/48)</f>
        <v>99.84</v>
      </c>
      <c r="BN620" s="3">
        <f>_2025teamgamelogs[[#This Row],[PTS]] / (2 * (_2025teamgamelogs[[#This Row],[FGA]] + 0.44 * _2025teamgamelogs[[#This Row],[FTA]]))</f>
        <v>0.62242605765630843</v>
      </c>
      <c r="BO620" s="4">
        <f>VLOOKUP(_2025teamgamelogs[[#This Row],[MONTH]], LEAGUE_AVERAGES!$A$2:$B$8, 2, FALSE)</f>
        <v>110.26237660123701</v>
      </c>
      <c r="BP620" s="5">
        <f>VLOOKUP(_2025teamgamelogs[[#This Row],[TEAM_NAME]], LEAGUE_AVERAGES!$A$14:$C$43, 2, FALSE)</f>
        <v>0.38229268292682927</v>
      </c>
      <c r="BQ620" s="5">
        <f>VLOOKUP(_2025teamgamelogs[[#This Row],[TEAM_NAME]], LEAGUE_AVERAGES!$A$14:$C$43, 3, FALSE)</f>
        <v>0.36500000000000005</v>
      </c>
      <c r="BR620" s="5">
        <f>VLOOKUP(_2025teamgamelogs[[#This Row],[TEAM_NAME]], LEAGUE_AVERAGES!$F$14:$H$43, 2, FALSE)</f>
        <v>0.48607317073170736</v>
      </c>
      <c r="BS620" s="5">
        <f>VLOOKUP(_2025teamgamelogs[[#This Row],[TEAM_NAME]], LEAGUE_AVERAGES!$F$14:$H$43, 3, FALSE)</f>
        <v>0.4780731707317073</v>
      </c>
      <c r="BT620" s="5">
        <f>VLOOKUP(_2025teamgamelogs[[#This Row],[TEAM_NAME]], LEAGUE_AVERAGES!$K$14:$M$43, 2, FALSE)</f>
        <v>0.59971838422440138</v>
      </c>
      <c r="BU620" s="5">
        <f>VLOOKUP(_2025teamgamelogs[[#This Row],[TEAM_NAME]], LEAGUE_AVERAGES!$K$14:$M$43, 3, FALSE)</f>
        <v>0.58679992881439635</v>
      </c>
    </row>
    <row r="621" spans="1:73" x14ac:dyDescent="0.2">
      <c r="A621" t="s">
        <v>59</v>
      </c>
      <c r="B621">
        <v>1610612764</v>
      </c>
      <c r="C621" t="s">
        <v>148</v>
      </c>
      <c r="D621" t="s">
        <v>149</v>
      </c>
      <c r="E621">
        <v>22400051</v>
      </c>
      <c r="F621" s="1">
        <v>45629</v>
      </c>
      <c r="G621" t="s">
        <v>692</v>
      </c>
      <c r="H621" t="s">
        <v>70</v>
      </c>
      <c r="I621">
        <v>48</v>
      </c>
      <c r="J621">
        <v>32</v>
      </c>
      <c r="K621">
        <v>83</v>
      </c>
      <c r="L621">
        <v>0.38600000000000001</v>
      </c>
      <c r="M621">
        <v>4</v>
      </c>
      <c r="N621">
        <v>26</v>
      </c>
      <c r="O621">
        <v>0.154</v>
      </c>
      <c r="P621">
        <v>19</v>
      </c>
      <c r="Q621">
        <v>25</v>
      </c>
      <c r="R621">
        <v>0.76</v>
      </c>
      <c r="S621">
        <v>13</v>
      </c>
      <c r="T621">
        <v>39</v>
      </c>
      <c r="U621">
        <v>52</v>
      </c>
      <c r="V621">
        <v>18</v>
      </c>
      <c r="W621">
        <v>21</v>
      </c>
      <c r="X621">
        <v>4</v>
      </c>
      <c r="Y621">
        <v>8</v>
      </c>
      <c r="Z621">
        <v>4</v>
      </c>
      <c r="AA621">
        <v>21</v>
      </c>
      <c r="AB621">
        <v>20</v>
      </c>
      <c r="AC621">
        <v>87</v>
      </c>
      <c r="AD621">
        <v>-31</v>
      </c>
      <c r="AE621">
        <v>1</v>
      </c>
      <c r="AF621">
        <v>1231</v>
      </c>
      <c r="AG621">
        <v>1231</v>
      </c>
      <c r="AH621">
        <v>1231</v>
      </c>
      <c r="AI621">
        <v>121</v>
      </c>
      <c r="AJ621">
        <v>2370</v>
      </c>
      <c r="AK621">
        <v>1922</v>
      </c>
      <c r="AL621">
        <v>2312</v>
      </c>
      <c r="AM621">
        <v>2448</v>
      </c>
      <c r="AN621">
        <v>2340</v>
      </c>
      <c r="AO621">
        <v>2450</v>
      </c>
      <c r="AP621">
        <v>756</v>
      </c>
      <c r="AQ621">
        <v>666</v>
      </c>
      <c r="AR621">
        <v>1491</v>
      </c>
      <c r="AS621">
        <v>652</v>
      </c>
      <c r="AT621">
        <v>277</v>
      </c>
      <c r="AU621">
        <v>267</v>
      </c>
      <c r="AV621">
        <v>2327</v>
      </c>
      <c r="AW621">
        <v>2289</v>
      </c>
      <c r="AX621">
        <v>2190</v>
      </c>
      <c r="AY621">
        <v>187</v>
      </c>
      <c r="AZ621">
        <v>750</v>
      </c>
      <c r="BA621">
        <v>1694</v>
      </c>
      <c r="BB621">
        <v>767</v>
      </c>
      <c r="BC621">
        <v>2421</v>
      </c>
      <c r="BD621">
        <v>2393</v>
      </c>
      <c r="BE621">
        <v>1</v>
      </c>
      <c r="BF621" t="s">
        <v>71</v>
      </c>
      <c r="BG621" t="s">
        <v>65</v>
      </c>
      <c r="BH621" t="s">
        <v>661</v>
      </c>
      <c r="BI621" s="4">
        <f xml:space="preserve"> _2025teamgamelogs[[#This Row],[FGA]] + (0.44 * _2025teamgamelogs[[#This Row],[FTA]]) + _2025teamgamelogs[[#This Row],[TOV]] - _2025teamgamelogs[[#This Row],[OREB]]</f>
        <v>102</v>
      </c>
      <c r="BJ621" s="3">
        <f>_2025teamgamelogs[[#This Row],[TOV]]/_2025teamgamelogs[[#This Row],[POSSESIONS]]</f>
        <v>0.20588235294117646</v>
      </c>
      <c r="BK621" s="4">
        <f>_2025teamgamelogs[[#This Row],[PTS]]/_2025teamgamelogs[[#This Row],[POSSESIONS]]</f>
        <v>0.8529411764705882</v>
      </c>
      <c r="BL621" s="4">
        <f xml:space="preserve"> 100 * _2025teamgamelogs[[#This Row],[POINTS_PER_POSSESSION]]</f>
        <v>85.294117647058826</v>
      </c>
      <c r="BM621" s="4">
        <f xml:space="preserve"> _2025teamgamelogs[[#This Row],[POSSESIONS]] / (_2025teamgamelogs[[#This Row],[MIN]]/48)</f>
        <v>102</v>
      </c>
      <c r="BN621" s="3">
        <f>_2025teamgamelogs[[#This Row],[PTS]] / (2 * (_2025teamgamelogs[[#This Row],[FGA]] + 0.44 * _2025teamgamelogs[[#This Row],[FTA]]))</f>
        <v>0.46276595744680848</v>
      </c>
      <c r="BO621" s="4">
        <f>VLOOKUP(_2025teamgamelogs[[#This Row],[MONTH]], LEAGUE_AVERAGES!$A$2:$B$8, 2, FALSE)</f>
        <v>110.26237660123701</v>
      </c>
      <c r="BP621" s="5">
        <f>VLOOKUP(_2025teamgamelogs[[#This Row],[TEAM_NAME]], LEAGUE_AVERAGES!$A$14:$C$43, 2, FALSE)</f>
        <v>0.32842499999999997</v>
      </c>
      <c r="BQ621" s="5">
        <f>VLOOKUP(_2025teamgamelogs[[#This Row],[TEAM_NAME]], LEAGUE_AVERAGES!$A$14:$C$43, 3, FALSE)</f>
        <v>0.33730952380952384</v>
      </c>
      <c r="BR621" s="5">
        <f>VLOOKUP(_2025teamgamelogs[[#This Row],[TEAM_NAME]], LEAGUE_AVERAGES!$F$14:$H$43, 2, FALSE)</f>
        <v>0.44209999999999994</v>
      </c>
      <c r="BS621" s="5">
        <f>VLOOKUP(_2025teamgamelogs[[#This Row],[TEAM_NAME]], LEAGUE_AVERAGES!$F$14:$H$43, 3, FALSE)</f>
        <v>0.4362619047619048</v>
      </c>
      <c r="BT621" s="5">
        <f>VLOOKUP(_2025teamgamelogs[[#This Row],[TEAM_NAME]], LEAGUE_AVERAGES!$K$14:$M$43, 2, FALSE)</f>
        <v>0.55099578881797462</v>
      </c>
      <c r="BU621" s="5">
        <f>VLOOKUP(_2025teamgamelogs[[#This Row],[TEAM_NAME]], LEAGUE_AVERAGES!$K$14:$M$43, 3, FALSE)</f>
        <v>0.54201342555394594</v>
      </c>
    </row>
    <row r="622" spans="1:73" x14ac:dyDescent="0.2">
      <c r="A622" t="s">
        <v>59</v>
      </c>
      <c r="B622">
        <v>1610612761</v>
      </c>
      <c r="C622" t="s">
        <v>95</v>
      </c>
      <c r="D622" t="s">
        <v>96</v>
      </c>
      <c r="E622">
        <v>22400054</v>
      </c>
      <c r="F622" s="1">
        <v>45629</v>
      </c>
      <c r="G622" t="s">
        <v>514</v>
      </c>
      <c r="H622" t="s">
        <v>63</v>
      </c>
      <c r="I622">
        <v>48</v>
      </c>
      <c r="J622">
        <v>44</v>
      </c>
      <c r="K622">
        <v>81</v>
      </c>
      <c r="L622">
        <v>0.54300000000000004</v>
      </c>
      <c r="M622">
        <v>13</v>
      </c>
      <c r="N622">
        <v>33</v>
      </c>
      <c r="O622">
        <v>0.39400000000000002</v>
      </c>
      <c r="P622">
        <v>21</v>
      </c>
      <c r="Q622">
        <v>29</v>
      </c>
      <c r="R622">
        <v>0.72399999999999998</v>
      </c>
      <c r="S622">
        <v>6</v>
      </c>
      <c r="T622">
        <v>36</v>
      </c>
      <c r="U622">
        <v>42</v>
      </c>
      <c r="V622">
        <v>28</v>
      </c>
      <c r="W622">
        <v>21</v>
      </c>
      <c r="X622">
        <v>9</v>
      </c>
      <c r="Y622">
        <v>4</v>
      </c>
      <c r="Z622">
        <v>6</v>
      </c>
      <c r="AA622">
        <v>26</v>
      </c>
      <c r="AB622">
        <v>23</v>
      </c>
      <c r="AC622">
        <v>122</v>
      </c>
      <c r="AD622">
        <v>11</v>
      </c>
      <c r="AE622">
        <v>1</v>
      </c>
      <c r="AF622">
        <v>1</v>
      </c>
      <c r="AG622">
        <v>1</v>
      </c>
      <c r="AH622">
        <v>1</v>
      </c>
      <c r="AI622">
        <v>121</v>
      </c>
      <c r="AJ622">
        <v>703</v>
      </c>
      <c r="AK622">
        <v>2117</v>
      </c>
      <c r="AL622">
        <v>208</v>
      </c>
      <c r="AM622">
        <v>1171</v>
      </c>
      <c r="AN622">
        <v>1749</v>
      </c>
      <c r="AO622">
        <v>813</v>
      </c>
      <c r="AP622">
        <v>506</v>
      </c>
      <c r="AQ622">
        <v>325</v>
      </c>
      <c r="AR622">
        <v>1781</v>
      </c>
      <c r="AS622">
        <v>2189</v>
      </c>
      <c r="AT622">
        <v>640</v>
      </c>
      <c r="AU622">
        <v>1443</v>
      </c>
      <c r="AV622">
        <v>840</v>
      </c>
      <c r="AW622">
        <v>2289</v>
      </c>
      <c r="AX622">
        <v>797</v>
      </c>
      <c r="AY622">
        <v>1274</v>
      </c>
      <c r="AZ622">
        <v>1573</v>
      </c>
      <c r="BA622">
        <v>2319</v>
      </c>
      <c r="BB622">
        <v>300</v>
      </c>
      <c r="BC622">
        <v>609</v>
      </c>
      <c r="BD622">
        <v>563</v>
      </c>
      <c r="BE622">
        <v>1</v>
      </c>
      <c r="BF622" t="s">
        <v>64</v>
      </c>
      <c r="BG622" t="s">
        <v>65</v>
      </c>
      <c r="BH622" t="s">
        <v>661</v>
      </c>
      <c r="BI622" s="4">
        <f xml:space="preserve"> _2025teamgamelogs[[#This Row],[FGA]] + (0.44 * _2025teamgamelogs[[#This Row],[FTA]]) + _2025teamgamelogs[[#This Row],[TOV]] - _2025teamgamelogs[[#This Row],[OREB]]</f>
        <v>108.76</v>
      </c>
      <c r="BJ622" s="3">
        <f>_2025teamgamelogs[[#This Row],[TOV]]/_2025teamgamelogs[[#This Row],[POSSESIONS]]</f>
        <v>0.19308569326958439</v>
      </c>
      <c r="BK622" s="4">
        <f>_2025teamgamelogs[[#This Row],[PTS]]/_2025teamgamelogs[[#This Row],[POSSESIONS]]</f>
        <v>1.1217359323280618</v>
      </c>
      <c r="BL622" s="4">
        <f xml:space="preserve"> 100 * _2025teamgamelogs[[#This Row],[POINTS_PER_POSSESSION]]</f>
        <v>112.17359323280618</v>
      </c>
      <c r="BM622" s="4">
        <f xml:space="preserve"> _2025teamgamelogs[[#This Row],[POSSESIONS]] / (_2025teamgamelogs[[#This Row],[MIN]]/48)</f>
        <v>108.76</v>
      </c>
      <c r="BN622" s="3">
        <f>_2025teamgamelogs[[#This Row],[PTS]] / (2 * (_2025teamgamelogs[[#This Row],[FGA]] + 0.44 * _2025teamgamelogs[[#This Row],[FTA]]))</f>
        <v>0.65059726962457332</v>
      </c>
      <c r="BO622" s="4">
        <f>VLOOKUP(_2025teamgamelogs[[#This Row],[MONTH]], LEAGUE_AVERAGES!$A$2:$B$8, 2, FALSE)</f>
        <v>110.26237660123701</v>
      </c>
      <c r="BP622" s="5">
        <f>VLOOKUP(_2025teamgamelogs[[#This Row],[TEAM_NAME]], LEAGUE_AVERAGES!$A$14:$C$43, 2, FALSE)</f>
        <v>0.35443902439024388</v>
      </c>
      <c r="BQ622" s="5">
        <f>VLOOKUP(_2025teamgamelogs[[#This Row],[TEAM_NAME]], LEAGUE_AVERAGES!$A$14:$C$43, 3, FALSE)</f>
        <v>0.34512195121951217</v>
      </c>
      <c r="BR622" s="5">
        <f>VLOOKUP(_2025teamgamelogs[[#This Row],[TEAM_NAME]], LEAGUE_AVERAGES!$F$14:$H$43, 2, FALSE)</f>
        <v>0.46104878048780484</v>
      </c>
      <c r="BS622" s="5">
        <f>VLOOKUP(_2025teamgamelogs[[#This Row],[TEAM_NAME]], LEAGUE_AVERAGES!$F$14:$H$43, 3, FALSE)</f>
        <v>0.45834146341463411</v>
      </c>
      <c r="BT622" s="5">
        <f>VLOOKUP(_2025teamgamelogs[[#This Row],[TEAM_NAME]], LEAGUE_AVERAGES!$K$14:$M$43, 2, FALSE)</f>
        <v>0.55942918094792793</v>
      </c>
      <c r="BU622" s="5">
        <f>VLOOKUP(_2025teamgamelogs[[#This Row],[TEAM_NAME]], LEAGUE_AVERAGES!$K$14:$M$43, 3, FALSE)</f>
        <v>0.54979583097447959</v>
      </c>
    </row>
    <row r="623" spans="1:73" x14ac:dyDescent="0.2">
      <c r="A623" t="s">
        <v>59</v>
      </c>
      <c r="B623">
        <v>1610612745</v>
      </c>
      <c r="C623" t="s">
        <v>104</v>
      </c>
      <c r="D623" t="s">
        <v>105</v>
      </c>
      <c r="E623">
        <v>22400059</v>
      </c>
      <c r="F623" s="1">
        <v>45629</v>
      </c>
      <c r="G623" t="s">
        <v>693</v>
      </c>
      <c r="H623" t="s">
        <v>70</v>
      </c>
      <c r="I623">
        <v>48</v>
      </c>
      <c r="J623">
        <v>41</v>
      </c>
      <c r="K623">
        <v>93</v>
      </c>
      <c r="L623">
        <v>0.441</v>
      </c>
      <c r="M623">
        <v>14</v>
      </c>
      <c r="N623">
        <v>39</v>
      </c>
      <c r="O623">
        <v>0.35899999999999999</v>
      </c>
      <c r="P623">
        <v>15</v>
      </c>
      <c r="Q623">
        <v>21</v>
      </c>
      <c r="R623">
        <v>0.71399999999999997</v>
      </c>
      <c r="S623">
        <v>18</v>
      </c>
      <c r="T623">
        <v>35</v>
      </c>
      <c r="U623">
        <v>53</v>
      </c>
      <c r="V623">
        <v>14</v>
      </c>
      <c r="W623">
        <v>16</v>
      </c>
      <c r="X623">
        <v>6</v>
      </c>
      <c r="Y623">
        <v>1</v>
      </c>
      <c r="Z623">
        <v>8</v>
      </c>
      <c r="AA623">
        <v>23</v>
      </c>
      <c r="AB623">
        <v>20</v>
      </c>
      <c r="AC623">
        <v>111</v>
      </c>
      <c r="AD623">
        <v>-9</v>
      </c>
      <c r="AE623">
        <v>1</v>
      </c>
      <c r="AF623">
        <v>1231</v>
      </c>
      <c r="AG623">
        <v>1231</v>
      </c>
      <c r="AH623">
        <v>1231</v>
      </c>
      <c r="AI623">
        <v>121</v>
      </c>
      <c r="AJ623">
        <v>1234</v>
      </c>
      <c r="AK623">
        <v>664</v>
      </c>
      <c r="AL623">
        <v>1690</v>
      </c>
      <c r="AM623">
        <v>934</v>
      </c>
      <c r="AN623">
        <v>933</v>
      </c>
      <c r="AO623">
        <v>1217</v>
      </c>
      <c r="AP623">
        <v>1416</v>
      </c>
      <c r="AQ623">
        <v>1164</v>
      </c>
      <c r="AR623">
        <v>1839</v>
      </c>
      <c r="AS623">
        <v>100</v>
      </c>
      <c r="AT623">
        <v>769</v>
      </c>
      <c r="AU623">
        <v>209</v>
      </c>
      <c r="AV623">
        <v>2444</v>
      </c>
      <c r="AW623">
        <v>1583</v>
      </c>
      <c r="AX623">
        <v>1702</v>
      </c>
      <c r="AY623">
        <v>2304</v>
      </c>
      <c r="AZ623">
        <v>2116</v>
      </c>
      <c r="BA623">
        <v>2046</v>
      </c>
      <c r="BB623">
        <v>767</v>
      </c>
      <c r="BC623">
        <v>1402</v>
      </c>
      <c r="BD623">
        <v>1735</v>
      </c>
      <c r="BE623">
        <v>1</v>
      </c>
      <c r="BF623" t="s">
        <v>71</v>
      </c>
      <c r="BG623" t="s">
        <v>65</v>
      </c>
      <c r="BH623" t="s">
        <v>661</v>
      </c>
      <c r="BI623" s="4">
        <f xml:space="preserve"> _2025teamgamelogs[[#This Row],[FGA]] + (0.44 * _2025teamgamelogs[[#This Row],[FTA]]) + _2025teamgamelogs[[#This Row],[TOV]] - _2025teamgamelogs[[#This Row],[OREB]]</f>
        <v>100.24</v>
      </c>
      <c r="BJ623" s="3">
        <f>_2025teamgamelogs[[#This Row],[TOV]]/_2025teamgamelogs[[#This Row],[POSSESIONS]]</f>
        <v>0.15961691939345571</v>
      </c>
      <c r="BK623" s="4">
        <f>_2025teamgamelogs[[#This Row],[PTS]]/_2025teamgamelogs[[#This Row],[POSSESIONS]]</f>
        <v>1.107342378292099</v>
      </c>
      <c r="BL623" s="4">
        <f xml:space="preserve"> 100 * _2025teamgamelogs[[#This Row],[POINTS_PER_POSSESSION]]</f>
        <v>110.7342378292099</v>
      </c>
      <c r="BM623" s="4">
        <f xml:space="preserve"> _2025teamgamelogs[[#This Row],[POSSESIONS]] / (_2025teamgamelogs[[#This Row],[MIN]]/48)</f>
        <v>100.24</v>
      </c>
      <c r="BN623" s="3">
        <f>_2025teamgamelogs[[#This Row],[PTS]] / (2 * (_2025teamgamelogs[[#This Row],[FGA]] + 0.44 * _2025teamgamelogs[[#This Row],[FTA]]))</f>
        <v>0.5428403755868545</v>
      </c>
      <c r="BO623" s="4">
        <f>VLOOKUP(_2025teamgamelogs[[#This Row],[MONTH]], LEAGUE_AVERAGES!$A$2:$B$8, 2, FALSE)</f>
        <v>110.26237660123701</v>
      </c>
      <c r="BP623" s="5">
        <f>VLOOKUP(_2025teamgamelogs[[#This Row],[TEAM_NAME]], LEAGUE_AVERAGES!$A$14:$C$43, 2, FALSE)</f>
        <v>0.35034146341463424</v>
      </c>
      <c r="BQ623" s="5">
        <f>VLOOKUP(_2025teamgamelogs[[#This Row],[TEAM_NAME]], LEAGUE_AVERAGES!$A$14:$C$43, 3, FALSE)</f>
        <v>0.35473170731707321</v>
      </c>
      <c r="BR623" s="5">
        <f>VLOOKUP(_2025teamgamelogs[[#This Row],[TEAM_NAME]], LEAGUE_AVERAGES!$F$14:$H$43, 2, FALSE)</f>
        <v>0.45260975609756104</v>
      </c>
      <c r="BS623" s="5">
        <f>VLOOKUP(_2025teamgamelogs[[#This Row],[TEAM_NAME]], LEAGUE_AVERAGES!$F$14:$H$43, 3, FALSE)</f>
        <v>0.45763414634146338</v>
      </c>
      <c r="BT623" s="5">
        <f>VLOOKUP(_2025teamgamelogs[[#This Row],[TEAM_NAME]], LEAGUE_AVERAGES!$K$14:$M$43, 2, FALSE)</f>
        <v>0.55103752047014554</v>
      </c>
      <c r="BU623" s="5">
        <f>VLOOKUP(_2025teamgamelogs[[#This Row],[TEAM_NAME]], LEAGUE_AVERAGES!$K$14:$M$43, 3, FALSE)</f>
        <v>0.55544482411316332</v>
      </c>
    </row>
    <row r="624" spans="1:73" x14ac:dyDescent="0.2">
      <c r="A624" t="s">
        <v>59</v>
      </c>
      <c r="B624">
        <v>1610612762</v>
      </c>
      <c r="C624" t="s">
        <v>125</v>
      </c>
      <c r="D624" t="s">
        <v>126</v>
      </c>
      <c r="E624">
        <v>22400055</v>
      </c>
      <c r="F624" s="1">
        <v>45629</v>
      </c>
      <c r="G624" t="s">
        <v>694</v>
      </c>
      <c r="H624" t="s">
        <v>70</v>
      </c>
      <c r="I624">
        <v>48</v>
      </c>
      <c r="J624">
        <v>38</v>
      </c>
      <c r="K624">
        <v>70</v>
      </c>
      <c r="L624">
        <v>0.54300000000000004</v>
      </c>
      <c r="M624">
        <v>13</v>
      </c>
      <c r="N624">
        <v>35</v>
      </c>
      <c r="O624">
        <v>0.371</v>
      </c>
      <c r="P624">
        <v>17</v>
      </c>
      <c r="Q624">
        <v>22</v>
      </c>
      <c r="R624">
        <v>0.77300000000000002</v>
      </c>
      <c r="S624">
        <v>11</v>
      </c>
      <c r="T624">
        <v>25</v>
      </c>
      <c r="U624">
        <v>36</v>
      </c>
      <c r="V624">
        <v>21</v>
      </c>
      <c r="W624">
        <v>29</v>
      </c>
      <c r="X624">
        <v>3</v>
      </c>
      <c r="Y624">
        <v>6</v>
      </c>
      <c r="Z624">
        <v>3</v>
      </c>
      <c r="AA624">
        <v>14</v>
      </c>
      <c r="AB624">
        <v>23</v>
      </c>
      <c r="AC624">
        <v>106</v>
      </c>
      <c r="AD624">
        <v>-27</v>
      </c>
      <c r="AE624">
        <v>1</v>
      </c>
      <c r="AF624">
        <v>1231</v>
      </c>
      <c r="AG624">
        <v>1231</v>
      </c>
      <c r="AH624">
        <v>1231</v>
      </c>
      <c r="AI624">
        <v>121</v>
      </c>
      <c r="AJ624">
        <v>1796</v>
      </c>
      <c r="AK624">
        <v>2455</v>
      </c>
      <c r="AL624">
        <v>211</v>
      </c>
      <c r="AM624">
        <v>1171</v>
      </c>
      <c r="AN624">
        <v>1495</v>
      </c>
      <c r="AO624">
        <v>1077</v>
      </c>
      <c r="AP624">
        <v>1052</v>
      </c>
      <c r="AQ624">
        <v>1008</v>
      </c>
      <c r="AR624">
        <v>1363</v>
      </c>
      <c r="AS624">
        <v>1051</v>
      </c>
      <c r="AT624">
        <v>2271</v>
      </c>
      <c r="AU624">
        <v>2164</v>
      </c>
      <c r="AV624">
        <v>2031</v>
      </c>
      <c r="AW624">
        <v>2459</v>
      </c>
      <c r="AX624">
        <v>2344</v>
      </c>
      <c r="AY624">
        <v>560</v>
      </c>
      <c r="AZ624">
        <v>384</v>
      </c>
      <c r="BA624">
        <v>260</v>
      </c>
      <c r="BB624">
        <v>300</v>
      </c>
      <c r="BC624">
        <v>1723</v>
      </c>
      <c r="BD624">
        <v>2342</v>
      </c>
      <c r="BE624">
        <v>1</v>
      </c>
      <c r="BF624" t="s">
        <v>71</v>
      </c>
      <c r="BG624" t="s">
        <v>65</v>
      </c>
      <c r="BH624" t="s">
        <v>661</v>
      </c>
      <c r="BI624" s="4">
        <f xml:space="preserve"> _2025teamgamelogs[[#This Row],[FGA]] + (0.44 * _2025teamgamelogs[[#This Row],[FTA]]) + _2025teamgamelogs[[#This Row],[TOV]] - _2025teamgamelogs[[#This Row],[OREB]]</f>
        <v>97.68</v>
      </c>
      <c r="BJ624" s="3">
        <f>_2025teamgamelogs[[#This Row],[TOV]]/_2025teamgamelogs[[#This Row],[POSSESIONS]]</f>
        <v>0.29688779688779687</v>
      </c>
      <c r="BK624" s="4">
        <f>_2025teamgamelogs[[#This Row],[PTS]]/_2025teamgamelogs[[#This Row],[POSSESIONS]]</f>
        <v>1.085176085176085</v>
      </c>
      <c r="BL624" s="4">
        <f xml:space="preserve"> 100 * _2025teamgamelogs[[#This Row],[POINTS_PER_POSSESSION]]</f>
        <v>108.51760851760849</v>
      </c>
      <c r="BM624" s="4">
        <f xml:space="preserve"> _2025teamgamelogs[[#This Row],[POSSESIONS]] / (_2025teamgamelogs[[#This Row],[MIN]]/48)</f>
        <v>97.68</v>
      </c>
      <c r="BN624" s="3">
        <f>_2025teamgamelogs[[#This Row],[PTS]] / (2 * (_2025teamgamelogs[[#This Row],[FGA]] + 0.44 * _2025teamgamelogs[[#This Row],[FTA]]))</f>
        <v>0.66516064257028107</v>
      </c>
      <c r="BO624" s="4">
        <f>VLOOKUP(_2025teamgamelogs[[#This Row],[MONTH]], LEAGUE_AVERAGES!$A$2:$B$8, 2, FALSE)</f>
        <v>110.26237660123701</v>
      </c>
      <c r="BP624" s="5">
        <f>VLOOKUP(_2025teamgamelogs[[#This Row],[TEAM_NAME]], LEAGUE_AVERAGES!$A$14:$C$43, 2, FALSE)</f>
        <v>0.36446341463414633</v>
      </c>
      <c r="BQ624" s="5">
        <f>VLOOKUP(_2025teamgamelogs[[#This Row],[TEAM_NAME]], LEAGUE_AVERAGES!$A$14:$C$43, 3, FALSE)</f>
        <v>0.3413170731707319</v>
      </c>
      <c r="BR624" s="5">
        <f>VLOOKUP(_2025teamgamelogs[[#This Row],[TEAM_NAME]], LEAGUE_AVERAGES!$F$14:$H$43, 2, FALSE)</f>
        <v>0.4583902439024391</v>
      </c>
      <c r="BS624" s="5">
        <f>VLOOKUP(_2025teamgamelogs[[#This Row],[TEAM_NAME]], LEAGUE_AVERAGES!$F$14:$H$43, 3, FALSE)</f>
        <v>0.45390243902439031</v>
      </c>
      <c r="BT624" s="5">
        <f>VLOOKUP(_2025teamgamelogs[[#This Row],[TEAM_NAME]], LEAGUE_AVERAGES!$K$14:$M$43, 2, FALSE)</f>
        <v>0.57104853563970659</v>
      </c>
      <c r="BU624" s="5">
        <f>VLOOKUP(_2025teamgamelogs[[#This Row],[TEAM_NAME]], LEAGUE_AVERAGES!$K$14:$M$43, 3, FALSE)</f>
        <v>0.56826296147062372</v>
      </c>
    </row>
    <row r="625" spans="1:73" x14ac:dyDescent="0.2">
      <c r="A625" t="s">
        <v>59</v>
      </c>
      <c r="B625">
        <v>1610612755</v>
      </c>
      <c r="C625" t="s">
        <v>134</v>
      </c>
      <c r="D625" t="s">
        <v>135</v>
      </c>
      <c r="E625">
        <v>22400050</v>
      </c>
      <c r="F625" s="1">
        <v>45629</v>
      </c>
      <c r="G625" t="s">
        <v>695</v>
      </c>
      <c r="H625" t="s">
        <v>63</v>
      </c>
      <c r="I625">
        <v>48</v>
      </c>
      <c r="J625">
        <v>38</v>
      </c>
      <c r="K625">
        <v>82</v>
      </c>
      <c r="L625">
        <v>0.46300000000000002</v>
      </c>
      <c r="M625">
        <v>16</v>
      </c>
      <c r="N625">
        <v>40</v>
      </c>
      <c r="O625">
        <v>0.4</v>
      </c>
      <c r="P625">
        <v>18</v>
      </c>
      <c r="Q625">
        <v>20</v>
      </c>
      <c r="R625">
        <v>0.9</v>
      </c>
      <c r="S625">
        <v>8</v>
      </c>
      <c r="T625">
        <v>23</v>
      </c>
      <c r="U625">
        <v>31</v>
      </c>
      <c r="V625">
        <v>26</v>
      </c>
      <c r="W625">
        <v>12</v>
      </c>
      <c r="X625">
        <v>9</v>
      </c>
      <c r="Y625">
        <v>3</v>
      </c>
      <c r="Z625">
        <v>3</v>
      </c>
      <c r="AA625">
        <v>22</v>
      </c>
      <c r="AB625">
        <v>17</v>
      </c>
      <c r="AC625">
        <v>110</v>
      </c>
      <c r="AD625">
        <v>6</v>
      </c>
      <c r="AE625">
        <v>1</v>
      </c>
      <c r="AF625">
        <v>1</v>
      </c>
      <c r="AG625">
        <v>1</v>
      </c>
      <c r="AH625">
        <v>1</v>
      </c>
      <c r="AI625">
        <v>121</v>
      </c>
      <c r="AJ625">
        <v>1796</v>
      </c>
      <c r="AK625">
        <v>2022</v>
      </c>
      <c r="AL625">
        <v>1308</v>
      </c>
      <c r="AM625">
        <v>567</v>
      </c>
      <c r="AN625">
        <v>795</v>
      </c>
      <c r="AO625">
        <v>723</v>
      </c>
      <c r="AP625">
        <v>889</v>
      </c>
      <c r="AQ625">
        <v>1301</v>
      </c>
      <c r="AR625">
        <v>246</v>
      </c>
      <c r="AS625">
        <v>1800</v>
      </c>
      <c r="AT625">
        <v>2380</v>
      </c>
      <c r="AU625">
        <v>2414</v>
      </c>
      <c r="AV625">
        <v>1195</v>
      </c>
      <c r="AW625">
        <v>640</v>
      </c>
      <c r="AX625">
        <v>797</v>
      </c>
      <c r="AY625">
        <v>1712</v>
      </c>
      <c r="AZ625">
        <v>384</v>
      </c>
      <c r="BA625">
        <v>1887</v>
      </c>
      <c r="BB625">
        <v>1444</v>
      </c>
      <c r="BC625">
        <v>1479</v>
      </c>
      <c r="BD625">
        <v>854</v>
      </c>
      <c r="BE625">
        <v>1</v>
      </c>
      <c r="BF625" t="s">
        <v>71</v>
      </c>
      <c r="BG625" t="s">
        <v>65</v>
      </c>
      <c r="BH625" t="s">
        <v>661</v>
      </c>
      <c r="BI625" s="4">
        <f xml:space="preserve"> _2025teamgamelogs[[#This Row],[FGA]] + (0.44 * _2025teamgamelogs[[#This Row],[FTA]]) + _2025teamgamelogs[[#This Row],[TOV]] - _2025teamgamelogs[[#This Row],[OREB]]</f>
        <v>94.8</v>
      </c>
      <c r="BJ625" s="3">
        <f>_2025teamgamelogs[[#This Row],[TOV]]/_2025teamgamelogs[[#This Row],[POSSESIONS]]</f>
        <v>0.12658227848101267</v>
      </c>
      <c r="BK625" s="4">
        <f>_2025teamgamelogs[[#This Row],[PTS]]/_2025teamgamelogs[[#This Row],[POSSESIONS]]</f>
        <v>1.1603375527426161</v>
      </c>
      <c r="BL625" s="4">
        <f xml:space="preserve"> 100 * _2025teamgamelogs[[#This Row],[POINTS_PER_POSSESSION]]</f>
        <v>116.03375527426161</v>
      </c>
      <c r="BM625" s="4">
        <f xml:space="preserve"> _2025teamgamelogs[[#This Row],[POSSESIONS]] / (_2025teamgamelogs[[#This Row],[MIN]]/48)</f>
        <v>94.8</v>
      </c>
      <c r="BN625" s="3">
        <f>_2025teamgamelogs[[#This Row],[PTS]] / (2 * (_2025teamgamelogs[[#This Row],[FGA]] + 0.44 * _2025teamgamelogs[[#This Row],[FTA]]))</f>
        <v>0.60572687224669608</v>
      </c>
      <c r="BO625" s="4">
        <f>VLOOKUP(_2025teamgamelogs[[#This Row],[MONTH]], LEAGUE_AVERAGES!$A$2:$B$8, 2, FALSE)</f>
        <v>110.26237660123701</v>
      </c>
      <c r="BP625" s="5">
        <f>VLOOKUP(_2025teamgamelogs[[#This Row],[TEAM_NAME]], LEAGUE_AVERAGES!$A$14:$C$43, 2, FALSE)</f>
        <v>0.34129268292682929</v>
      </c>
      <c r="BQ625" s="5">
        <f>VLOOKUP(_2025teamgamelogs[[#This Row],[TEAM_NAME]], LEAGUE_AVERAGES!$A$14:$C$43, 3, FALSE)</f>
        <v>0.34026829268292691</v>
      </c>
      <c r="BR625" s="5">
        <f>VLOOKUP(_2025teamgamelogs[[#This Row],[TEAM_NAME]], LEAGUE_AVERAGES!$F$14:$H$43, 2, FALSE)</f>
        <v>0.45178048780487812</v>
      </c>
      <c r="BS625" s="5">
        <f>VLOOKUP(_2025teamgamelogs[[#This Row],[TEAM_NAME]], LEAGUE_AVERAGES!$F$14:$H$43, 3, FALSE)</f>
        <v>0.45797560975609758</v>
      </c>
      <c r="BT625" s="5">
        <f>VLOOKUP(_2025teamgamelogs[[#This Row],[TEAM_NAME]], LEAGUE_AVERAGES!$K$14:$M$43, 2, FALSE)</f>
        <v>0.55774018976963147</v>
      </c>
      <c r="BU625" s="5">
        <f>VLOOKUP(_2025teamgamelogs[[#This Row],[TEAM_NAME]], LEAGUE_AVERAGES!$K$14:$M$43, 3, FALSE)</f>
        <v>0.57066794818423772</v>
      </c>
    </row>
    <row r="626" spans="1:73" x14ac:dyDescent="0.2">
      <c r="A626" t="s">
        <v>59</v>
      </c>
      <c r="B626">
        <v>1610612754</v>
      </c>
      <c r="C626" t="s">
        <v>110</v>
      </c>
      <c r="D626" t="s">
        <v>111</v>
      </c>
      <c r="E626">
        <v>22400054</v>
      </c>
      <c r="F626" s="1">
        <v>45629</v>
      </c>
      <c r="G626" t="s">
        <v>508</v>
      </c>
      <c r="H626" t="s">
        <v>70</v>
      </c>
      <c r="I626">
        <v>48</v>
      </c>
      <c r="J626">
        <v>38</v>
      </c>
      <c r="K626">
        <v>84</v>
      </c>
      <c r="L626">
        <v>0.45200000000000001</v>
      </c>
      <c r="M626">
        <v>12</v>
      </c>
      <c r="N626">
        <v>30</v>
      </c>
      <c r="O626">
        <v>0.4</v>
      </c>
      <c r="P626">
        <v>23</v>
      </c>
      <c r="Q626">
        <v>28</v>
      </c>
      <c r="R626">
        <v>0.82099999999999995</v>
      </c>
      <c r="S626">
        <v>9</v>
      </c>
      <c r="T626">
        <v>25</v>
      </c>
      <c r="U626">
        <v>34</v>
      </c>
      <c r="V626">
        <v>21</v>
      </c>
      <c r="W626">
        <v>21</v>
      </c>
      <c r="X626">
        <v>8</v>
      </c>
      <c r="Y626">
        <v>6</v>
      </c>
      <c r="Z626">
        <v>4</v>
      </c>
      <c r="AA626">
        <v>23</v>
      </c>
      <c r="AB626">
        <v>26</v>
      </c>
      <c r="AC626">
        <v>111</v>
      </c>
      <c r="AD626">
        <v>-11</v>
      </c>
      <c r="AE626">
        <v>1</v>
      </c>
      <c r="AF626">
        <v>1231</v>
      </c>
      <c r="AG626">
        <v>1231</v>
      </c>
      <c r="AH626">
        <v>1231</v>
      </c>
      <c r="AI626">
        <v>121</v>
      </c>
      <c r="AJ626">
        <v>1796</v>
      </c>
      <c r="AK626">
        <v>1815</v>
      </c>
      <c r="AL626">
        <v>1512</v>
      </c>
      <c r="AM626">
        <v>1413</v>
      </c>
      <c r="AN626">
        <v>2077</v>
      </c>
      <c r="AO626">
        <v>723</v>
      </c>
      <c r="AP626">
        <v>314</v>
      </c>
      <c r="AQ626">
        <v>377</v>
      </c>
      <c r="AR626">
        <v>844</v>
      </c>
      <c r="AS626">
        <v>1566</v>
      </c>
      <c r="AT626">
        <v>2271</v>
      </c>
      <c r="AU626">
        <v>2282</v>
      </c>
      <c r="AV626">
        <v>2031</v>
      </c>
      <c r="AW626">
        <v>2289</v>
      </c>
      <c r="AX626">
        <v>1073</v>
      </c>
      <c r="AY626">
        <v>560</v>
      </c>
      <c r="AZ626">
        <v>750</v>
      </c>
      <c r="BA626">
        <v>2046</v>
      </c>
      <c r="BB626">
        <v>94</v>
      </c>
      <c r="BC626">
        <v>1402</v>
      </c>
      <c r="BD626">
        <v>1848</v>
      </c>
      <c r="BE626">
        <v>1</v>
      </c>
      <c r="BF626" t="s">
        <v>71</v>
      </c>
      <c r="BG626" t="s">
        <v>65</v>
      </c>
      <c r="BH626" t="s">
        <v>661</v>
      </c>
      <c r="BI626" s="4">
        <f xml:space="preserve"> _2025teamgamelogs[[#This Row],[FGA]] + (0.44 * _2025teamgamelogs[[#This Row],[FTA]]) + _2025teamgamelogs[[#This Row],[TOV]] - _2025teamgamelogs[[#This Row],[OREB]]</f>
        <v>108.32</v>
      </c>
      <c r="BJ626" s="3">
        <f>_2025teamgamelogs[[#This Row],[TOV]]/_2025teamgamelogs[[#This Row],[POSSESIONS]]</f>
        <v>0.19387001477104876</v>
      </c>
      <c r="BK626" s="4">
        <f>_2025teamgamelogs[[#This Row],[PTS]]/_2025teamgamelogs[[#This Row],[POSSESIONS]]</f>
        <v>1.0247415066469721</v>
      </c>
      <c r="BL626" s="4">
        <f xml:space="preserve"> 100 * _2025teamgamelogs[[#This Row],[POINTS_PER_POSSESSION]]</f>
        <v>102.47415066469721</v>
      </c>
      <c r="BM626" s="4">
        <f xml:space="preserve"> _2025teamgamelogs[[#This Row],[POSSESIONS]] / (_2025teamgamelogs[[#This Row],[MIN]]/48)</f>
        <v>108.32</v>
      </c>
      <c r="BN626" s="3">
        <f>_2025teamgamelogs[[#This Row],[PTS]] / (2 * (_2025teamgamelogs[[#This Row],[FGA]] + 0.44 * _2025teamgamelogs[[#This Row],[FTA]]))</f>
        <v>0.57620431893687707</v>
      </c>
      <c r="BO626" s="4">
        <f>VLOOKUP(_2025teamgamelogs[[#This Row],[MONTH]], LEAGUE_AVERAGES!$A$2:$B$8, 2, FALSE)</f>
        <v>110.26237660123701</v>
      </c>
      <c r="BP626" s="5">
        <f>VLOOKUP(_2025teamgamelogs[[#This Row],[TEAM_NAME]], LEAGUE_AVERAGES!$A$14:$C$43, 2, FALSE)</f>
        <v>0.37909999999999999</v>
      </c>
      <c r="BQ626" s="5">
        <f>VLOOKUP(_2025teamgamelogs[[#This Row],[TEAM_NAME]], LEAGUE_AVERAGES!$A$14:$C$43, 3, FALSE)</f>
        <v>0.35511904761904761</v>
      </c>
      <c r="BR626" s="5">
        <f>VLOOKUP(_2025teamgamelogs[[#This Row],[TEAM_NAME]], LEAGUE_AVERAGES!$F$14:$H$43, 2, FALSE)</f>
        <v>0.49785000000000013</v>
      </c>
      <c r="BS626" s="5">
        <f>VLOOKUP(_2025teamgamelogs[[#This Row],[TEAM_NAME]], LEAGUE_AVERAGES!$F$14:$H$43, 3, FALSE)</f>
        <v>0.47942857142857148</v>
      </c>
      <c r="BT626" s="5">
        <f>VLOOKUP(_2025teamgamelogs[[#This Row],[TEAM_NAME]], LEAGUE_AVERAGES!$K$14:$M$43, 2, FALSE)</f>
        <v>0.60805571751162091</v>
      </c>
      <c r="BU626" s="5">
        <f>VLOOKUP(_2025teamgamelogs[[#This Row],[TEAM_NAME]], LEAGUE_AVERAGES!$K$14:$M$43, 3, FALSE)</f>
        <v>0.58190704341109034</v>
      </c>
    </row>
    <row r="627" spans="1:73" x14ac:dyDescent="0.2">
      <c r="A627" t="s">
        <v>59</v>
      </c>
      <c r="B627">
        <v>1610612753</v>
      </c>
      <c r="C627" t="s">
        <v>83</v>
      </c>
      <c r="D627" t="s">
        <v>84</v>
      </c>
      <c r="E627">
        <v>22400053</v>
      </c>
      <c r="F627" s="1">
        <v>45629</v>
      </c>
      <c r="G627" t="s">
        <v>696</v>
      </c>
      <c r="H627" t="s">
        <v>70</v>
      </c>
      <c r="I627">
        <v>48</v>
      </c>
      <c r="J627">
        <v>38</v>
      </c>
      <c r="K627">
        <v>87</v>
      </c>
      <c r="L627">
        <v>0.437</v>
      </c>
      <c r="M627">
        <v>9</v>
      </c>
      <c r="N627">
        <v>39</v>
      </c>
      <c r="O627">
        <v>0.23100000000000001</v>
      </c>
      <c r="P627">
        <v>21</v>
      </c>
      <c r="Q627">
        <v>25</v>
      </c>
      <c r="R627">
        <v>0.84</v>
      </c>
      <c r="S627">
        <v>9</v>
      </c>
      <c r="T627">
        <v>29</v>
      </c>
      <c r="U627">
        <v>38</v>
      </c>
      <c r="V627">
        <v>20</v>
      </c>
      <c r="W627">
        <v>16</v>
      </c>
      <c r="X627">
        <v>9</v>
      </c>
      <c r="Y627">
        <v>4</v>
      </c>
      <c r="Z627">
        <v>4</v>
      </c>
      <c r="AA627">
        <v>19</v>
      </c>
      <c r="AB627">
        <v>25</v>
      </c>
      <c r="AC627">
        <v>106</v>
      </c>
      <c r="AD627">
        <v>-15</v>
      </c>
      <c r="AE627">
        <v>1</v>
      </c>
      <c r="AF627">
        <v>1231</v>
      </c>
      <c r="AG627">
        <v>1231</v>
      </c>
      <c r="AH627">
        <v>1231</v>
      </c>
      <c r="AI627">
        <v>121</v>
      </c>
      <c r="AJ627">
        <v>1796</v>
      </c>
      <c r="AK627">
        <v>1449</v>
      </c>
      <c r="AL627">
        <v>1754</v>
      </c>
      <c r="AM627">
        <v>2097</v>
      </c>
      <c r="AN627">
        <v>933</v>
      </c>
      <c r="AO627">
        <v>2338</v>
      </c>
      <c r="AP627">
        <v>506</v>
      </c>
      <c r="AQ627">
        <v>666</v>
      </c>
      <c r="AR627">
        <v>671</v>
      </c>
      <c r="AS627">
        <v>1566</v>
      </c>
      <c r="AT627">
        <v>1807</v>
      </c>
      <c r="AU627">
        <v>1966</v>
      </c>
      <c r="AV627">
        <v>2163</v>
      </c>
      <c r="AW627">
        <v>1583</v>
      </c>
      <c r="AX627">
        <v>797</v>
      </c>
      <c r="AY627">
        <v>1274</v>
      </c>
      <c r="AZ627">
        <v>750</v>
      </c>
      <c r="BA627">
        <v>1258</v>
      </c>
      <c r="BB627">
        <v>143</v>
      </c>
      <c r="BC627">
        <v>1723</v>
      </c>
      <c r="BD627">
        <v>2041</v>
      </c>
      <c r="BE627">
        <v>1</v>
      </c>
      <c r="BF627" t="s">
        <v>71</v>
      </c>
      <c r="BG627" t="s">
        <v>65</v>
      </c>
      <c r="BH627" t="s">
        <v>661</v>
      </c>
      <c r="BI627" s="4">
        <f xml:space="preserve"> _2025teamgamelogs[[#This Row],[FGA]] + (0.44 * _2025teamgamelogs[[#This Row],[FTA]]) + _2025teamgamelogs[[#This Row],[TOV]] - _2025teamgamelogs[[#This Row],[OREB]]</f>
        <v>105</v>
      </c>
      <c r="BJ627" s="3">
        <f>_2025teamgamelogs[[#This Row],[TOV]]/_2025teamgamelogs[[#This Row],[POSSESIONS]]</f>
        <v>0.15238095238095239</v>
      </c>
      <c r="BK627" s="4">
        <f>_2025teamgamelogs[[#This Row],[PTS]]/_2025teamgamelogs[[#This Row],[POSSESIONS]]</f>
        <v>1.0095238095238095</v>
      </c>
      <c r="BL627" s="4">
        <f xml:space="preserve"> 100 * _2025teamgamelogs[[#This Row],[POINTS_PER_POSSESSION]]</f>
        <v>100.95238095238095</v>
      </c>
      <c r="BM627" s="4">
        <f xml:space="preserve"> _2025teamgamelogs[[#This Row],[POSSESIONS]] / (_2025teamgamelogs[[#This Row],[MIN]]/48)</f>
        <v>105</v>
      </c>
      <c r="BN627" s="3">
        <f>_2025teamgamelogs[[#This Row],[PTS]] / (2 * (_2025teamgamelogs[[#This Row],[FGA]] + 0.44 * _2025teamgamelogs[[#This Row],[FTA]]))</f>
        <v>0.54081632653061229</v>
      </c>
      <c r="BO627" s="4">
        <f>VLOOKUP(_2025teamgamelogs[[#This Row],[MONTH]], LEAGUE_AVERAGES!$A$2:$B$8, 2, FALSE)</f>
        <v>110.26237660123701</v>
      </c>
      <c r="BP627" s="5">
        <f>VLOOKUP(_2025teamgamelogs[[#This Row],[TEAM_NAME]], LEAGUE_AVERAGES!$A$14:$C$43, 2, FALSE)</f>
        <v>0.32192682926829269</v>
      </c>
      <c r="BQ627" s="5">
        <f>VLOOKUP(_2025teamgamelogs[[#This Row],[TEAM_NAME]], LEAGUE_AVERAGES!$A$14:$C$43, 3, FALSE)</f>
        <v>0.31129268292682932</v>
      </c>
      <c r="BR627" s="5">
        <f>VLOOKUP(_2025teamgamelogs[[#This Row],[TEAM_NAME]], LEAGUE_AVERAGES!$F$14:$H$43, 2, FALSE)</f>
        <v>0.44641463414634147</v>
      </c>
      <c r="BS627" s="5">
        <f>VLOOKUP(_2025teamgamelogs[[#This Row],[TEAM_NAME]], LEAGUE_AVERAGES!$F$14:$H$43, 3, FALSE)</f>
        <v>0.44524390243902434</v>
      </c>
      <c r="BT627" s="5">
        <f>VLOOKUP(_2025teamgamelogs[[#This Row],[TEAM_NAME]], LEAGUE_AVERAGES!$K$14:$M$43, 2, FALSE)</f>
        <v>0.55194019912665027</v>
      </c>
      <c r="BU627" s="5">
        <f>VLOOKUP(_2025teamgamelogs[[#This Row],[TEAM_NAME]], LEAGUE_AVERAGES!$K$14:$M$43, 3, FALSE)</f>
        <v>0.54874950227645525</v>
      </c>
    </row>
    <row r="628" spans="1:73" x14ac:dyDescent="0.2">
      <c r="A628" t="s">
        <v>59</v>
      </c>
      <c r="B628">
        <v>1610612759</v>
      </c>
      <c r="C628" t="s">
        <v>145</v>
      </c>
      <c r="D628" t="s">
        <v>146</v>
      </c>
      <c r="E628">
        <v>22400057</v>
      </c>
      <c r="F628" s="1">
        <v>45629</v>
      </c>
      <c r="G628" t="s">
        <v>697</v>
      </c>
      <c r="H628" t="s">
        <v>70</v>
      </c>
      <c r="I628">
        <v>48</v>
      </c>
      <c r="J628">
        <v>35</v>
      </c>
      <c r="K628">
        <v>100</v>
      </c>
      <c r="L628">
        <v>0.35</v>
      </c>
      <c r="M628">
        <v>8</v>
      </c>
      <c r="N628">
        <v>44</v>
      </c>
      <c r="O628">
        <v>0.182</v>
      </c>
      <c r="P628">
        <v>15</v>
      </c>
      <c r="Q628">
        <v>20</v>
      </c>
      <c r="R628">
        <v>0.75</v>
      </c>
      <c r="S628">
        <v>18</v>
      </c>
      <c r="T628">
        <v>35</v>
      </c>
      <c r="U628">
        <v>53</v>
      </c>
      <c r="V628">
        <v>26</v>
      </c>
      <c r="W628">
        <v>14</v>
      </c>
      <c r="X628">
        <v>9</v>
      </c>
      <c r="Y628">
        <v>2</v>
      </c>
      <c r="Z628">
        <v>5</v>
      </c>
      <c r="AA628">
        <v>17</v>
      </c>
      <c r="AB628">
        <v>16</v>
      </c>
      <c r="AC628">
        <v>93</v>
      </c>
      <c r="AD628">
        <v>-11</v>
      </c>
      <c r="AE628">
        <v>1</v>
      </c>
      <c r="AF628">
        <v>1231</v>
      </c>
      <c r="AG628">
        <v>1231</v>
      </c>
      <c r="AH628">
        <v>1231</v>
      </c>
      <c r="AI628">
        <v>121</v>
      </c>
      <c r="AJ628">
        <v>2164</v>
      </c>
      <c r="AK628">
        <v>153</v>
      </c>
      <c r="AL628">
        <v>2426</v>
      </c>
      <c r="AM628">
        <v>2251</v>
      </c>
      <c r="AN628">
        <v>384</v>
      </c>
      <c r="AO628">
        <v>2423</v>
      </c>
      <c r="AP628">
        <v>1416</v>
      </c>
      <c r="AQ628">
        <v>1301</v>
      </c>
      <c r="AR628">
        <v>1525</v>
      </c>
      <c r="AS628">
        <v>100</v>
      </c>
      <c r="AT628">
        <v>769</v>
      </c>
      <c r="AU628">
        <v>209</v>
      </c>
      <c r="AV628">
        <v>1195</v>
      </c>
      <c r="AW628">
        <v>1092</v>
      </c>
      <c r="AX628">
        <v>797</v>
      </c>
      <c r="AY628">
        <v>2078</v>
      </c>
      <c r="AZ628">
        <v>1188</v>
      </c>
      <c r="BA628">
        <v>792</v>
      </c>
      <c r="BB628">
        <v>1670</v>
      </c>
      <c r="BC628">
        <v>2330</v>
      </c>
      <c r="BD628">
        <v>1848</v>
      </c>
      <c r="BE628">
        <v>1</v>
      </c>
      <c r="BF628" t="s">
        <v>71</v>
      </c>
      <c r="BG628" t="s">
        <v>65</v>
      </c>
      <c r="BH628" t="s">
        <v>661</v>
      </c>
      <c r="BI628" s="4">
        <f xml:space="preserve"> _2025teamgamelogs[[#This Row],[FGA]] + (0.44 * _2025teamgamelogs[[#This Row],[FTA]]) + _2025teamgamelogs[[#This Row],[TOV]] - _2025teamgamelogs[[#This Row],[OREB]]</f>
        <v>104.8</v>
      </c>
      <c r="BJ628" s="3">
        <f>_2025teamgamelogs[[#This Row],[TOV]]/_2025teamgamelogs[[#This Row],[POSSESIONS]]</f>
        <v>0.13358778625954199</v>
      </c>
      <c r="BK628" s="4">
        <f>_2025teamgamelogs[[#This Row],[PTS]]/_2025teamgamelogs[[#This Row],[POSSESIONS]]</f>
        <v>0.88740458015267176</v>
      </c>
      <c r="BL628" s="4">
        <f xml:space="preserve"> 100 * _2025teamgamelogs[[#This Row],[POINTS_PER_POSSESSION]]</f>
        <v>88.74045801526718</v>
      </c>
      <c r="BM628" s="4">
        <f xml:space="preserve"> _2025teamgamelogs[[#This Row],[POSSESIONS]] / (_2025teamgamelogs[[#This Row],[MIN]]/48)</f>
        <v>104.8</v>
      </c>
      <c r="BN628" s="3">
        <f>_2025teamgamelogs[[#This Row],[PTS]] / (2 * (_2025teamgamelogs[[#This Row],[FGA]] + 0.44 * _2025teamgamelogs[[#This Row],[FTA]]))</f>
        <v>0.42738970588235298</v>
      </c>
      <c r="BO628" s="4">
        <f>VLOOKUP(_2025teamgamelogs[[#This Row],[MONTH]], LEAGUE_AVERAGES!$A$2:$B$8, 2, FALSE)</f>
        <v>110.26237660123701</v>
      </c>
      <c r="BP628" s="5">
        <f>VLOOKUP(_2025teamgamelogs[[#This Row],[TEAM_NAME]], LEAGUE_AVERAGES!$A$14:$C$43, 2, FALSE)</f>
        <v>0.36502500000000004</v>
      </c>
      <c r="BQ628" s="5">
        <f>VLOOKUP(_2025teamgamelogs[[#This Row],[TEAM_NAME]], LEAGUE_AVERAGES!$A$14:$C$43, 3, FALSE)</f>
        <v>0.35016666666666663</v>
      </c>
      <c r="BR628" s="5">
        <f>VLOOKUP(_2025teamgamelogs[[#This Row],[TEAM_NAME]], LEAGUE_AVERAGES!$F$14:$H$43, 2, FALSE)</f>
        <v>0.47877500000000017</v>
      </c>
      <c r="BS628" s="5">
        <f>VLOOKUP(_2025teamgamelogs[[#This Row],[TEAM_NAME]], LEAGUE_AVERAGES!$F$14:$H$43, 3, FALSE)</f>
        <v>0.45407142857142868</v>
      </c>
      <c r="BT628" s="5">
        <f>VLOOKUP(_2025teamgamelogs[[#This Row],[TEAM_NAME]], LEAGUE_AVERAGES!$K$14:$M$43, 2, FALSE)</f>
        <v>0.59112459331758582</v>
      </c>
      <c r="BU628" s="5">
        <f>VLOOKUP(_2025teamgamelogs[[#This Row],[TEAM_NAME]], LEAGUE_AVERAGES!$K$14:$M$43, 3, FALSE)</f>
        <v>0.56254759440180246</v>
      </c>
    </row>
    <row r="629" spans="1:73" x14ac:dyDescent="0.2">
      <c r="A629" t="s">
        <v>59</v>
      </c>
      <c r="B629">
        <v>1610612744</v>
      </c>
      <c r="C629" t="s">
        <v>98</v>
      </c>
      <c r="D629" t="s">
        <v>99</v>
      </c>
      <c r="E629">
        <v>22400058</v>
      </c>
      <c r="F629" s="1">
        <v>45629</v>
      </c>
      <c r="G629" t="s">
        <v>698</v>
      </c>
      <c r="H629" t="s">
        <v>70</v>
      </c>
      <c r="I629">
        <v>48</v>
      </c>
      <c r="J629">
        <v>44</v>
      </c>
      <c r="K629">
        <v>95</v>
      </c>
      <c r="L629">
        <v>0.46300000000000002</v>
      </c>
      <c r="M629">
        <v>12</v>
      </c>
      <c r="N629">
        <v>38</v>
      </c>
      <c r="O629">
        <v>0.316</v>
      </c>
      <c r="P629">
        <v>15</v>
      </c>
      <c r="Q629">
        <v>21</v>
      </c>
      <c r="R629">
        <v>0.71399999999999997</v>
      </c>
      <c r="S629">
        <v>11</v>
      </c>
      <c r="T629">
        <v>37</v>
      </c>
      <c r="U629">
        <v>48</v>
      </c>
      <c r="V629">
        <v>36</v>
      </c>
      <c r="W629">
        <v>15</v>
      </c>
      <c r="X629">
        <v>12</v>
      </c>
      <c r="Y629">
        <v>3</v>
      </c>
      <c r="Z629">
        <v>5</v>
      </c>
      <c r="AA629">
        <v>25</v>
      </c>
      <c r="AB629">
        <v>15</v>
      </c>
      <c r="AC629">
        <v>115</v>
      </c>
      <c r="AD629">
        <v>-4</v>
      </c>
      <c r="AE629">
        <v>1</v>
      </c>
      <c r="AF629">
        <v>1231</v>
      </c>
      <c r="AG629">
        <v>1231</v>
      </c>
      <c r="AH629">
        <v>1231</v>
      </c>
      <c r="AI629">
        <v>121</v>
      </c>
      <c r="AJ629">
        <v>703</v>
      </c>
      <c r="AK629">
        <v>477</v>
      </c>
      <c r="AL629">
        <v>1318</v>
      </c>
      <c r="AM629">
        <v>1413</v>
      </c>
      <c r="AN629">
        <v>1078</v>
      </c>
      <c r="AO629">
        <v>1737</v>
      </c>
      <c r="AP629">
        <v>1416</v>
      </c>
      <c r="AQ629">
        <v>1164</v>
      </c>
      <c r="AR629">
        <v>1839</v>
      </c>
      <c r="AS629">
        <v>1051</v>
      </c>
      <c r="AT629">
        <v>489</v>
      </c>
      <c r="AU629">
        <v>604</v>
      </c>
      <c r="AV629">
        <v>95</v>
      </c>
      <c r="AW629">
        <v>1341</v>
      </c>
      <c r="AX629">
        <v>217</v>
      </c>
      <c r="AY629">
        <v>1712</v>
      </c>
      <c r="AZ629">
        <v>1188</v>
      </c>
      <c r="BA629">
        <v>2247</v>
      </c>
      <c r="BB629">
        <v>1892</v>
      </c>
      <c r="BC629">
        <v>1095</v>
      </c>
      <c r="BD629">
        <v>1415</v>
      </c>
      <c r="BE629">
        <v>1</v>
      </c>
      <c r="BF629" t="s">
        <v>71</v>
      </c>
      <c r="BG629" t="s">
        <v>65</v>
      </c>
      <c r="BH629" t="s">
        <v>661</v>
      </c>
      <c r="BI629" s="4">
        <f xml:space="preserve"> _2025teamgamelogs[[#This Row],[FGA]] + (0.44 * _2025teamgamelogs[[#This Row],[FTA]]) + _2025teamgamelogs[[#This Row],[TOV]] - _2025teamgamelogs[[#This Row],[OREB]]</f>
        <v>108.24</v>
      </c>
      <c r="BJ629" s="3">
        <f>_2025teamgamelogs[[#This Row],[TOV]]/_2025teamgamelogs[[#This Row],[POSSESIONS]]</f>
        <v>0.13858093126385809</v>
      </c>
      <c r="BK629" s="4">
        <f>_2025teamgamelogs[[#This Row],[PTS]]/_2025teamgamelogs[[#This Row],[POSSESIONS]]</f>
        <v>1.0624538063562454</v>
      </c>
      <c r="BL629" s="4">
        <f xml:space="preserve"> 100 * _2025teamgamelogs[[#This Row],[POINTS_PER_POSSESSION]]</f>
        <v>106.24538063562454</v>
      </c>
      <c r="BM629" s="4">
        <f xml:space="preserve"> _2025teamgamelogs[[#This Row],[POSSESIONS]] / (_2025teamgamelogs[[#This Row],[MIN]]/48)</f>
        <v>108.24</v>
      </c>
      <c r="BN629" s="3">
        <f>_2025teamgamelogs[[#This Row],[PTS]] / (2 * (_2025teamgamelogs[[#This Row],[FGA]] + 0.44 * _2025teamgamelogs[[#This Row],[FTA]]))</f>
        <v>0.55161166538756723</v>
      </c>
      <c r="BO629" s="4">
        <f>VLOOKUP(_2025teamgamelogs[[#This Row],[MONTH]], LEAGUE_AVERAGES!$A$2:$B$8, 2, FALSE)</f>
        <v>110.26237660123701</v>
      </c>
      <c r="BP629" s="5">
        <f>VLOOKUP(_2025teamgamelogs[[#This Row],[TEAM_NAME]], LEAGUE_AVERAGES!$A$14:$C$43, 2, FALSE)</f>
        <v>0.36843902439024395</v>
      </c>
      <c r="BQ629" s="5">
        <f>VLOOKUP(_2025teamgamelogs[[#This Row],[TEAM_NAME]], LEAGUE_AVERAGES!$A$14:$C$43, 3, FALSE)</f>
        <v>0.35765853658536584</v>
      </c>
      <c r="BR629" s="5">
        <f>VLOOKUP(_2025teamgamelogs[[#This Row],[TEAM_NAME]], LEAGUE_AVERAGES!$F$14:$H$43, 2, FALSE)</f>
        <v>0.45136585365853665</v>
      </c>
      <c r="BS629" s="5">
        <f>VLOOKUP(_2025teamgamelogs[[#This Row],[TEAM_NAME]], LEAGUE_AVERAGES!$F$14:$H$43, 3, FALSE)</f>
        <v>0.45180487804878061</v>
      </c>
      <c r="BT629" s="5">
        <f>VLOOKUP(_2025teamgamelogs[[#This Row],[TEAM_NAME]], LEAGUE_AVERAGES!$K$14:$M$43, 2, FALSE)</f>
        <v>0.56832140437053513</v>
      </c>
      <c r="BU629" s="5">
        <f>VLOOKUP(_2025teamgamelogs[[#This Row],[TEAM_NAME]], LEAGUE_AVERAGES!$K$14:$M$43, 3, FALSE)</f>
        <v>0.56980808391386595</v>
      </c>
    </row>
    <row r="630" spans="1:73" x14ac:dyDescent="0.2">
      <c r="A630" t="s">
        <v>59</v>
      </c>
      <c r="B630">
        <v>1610612763</v>
      </c>
      <c r="C630" t="s">
        <v>128</v>
      </c>
      <c r="D630" t="s">
        <v>129</v>
      </c>
      <c r="E630">
        <v>22400056</v>
      </c>
      <c r="F630" s="1">
        <v>45629</v>
      </c>
      <c r="G630" t="s">
        <v>699</v>
      </c>
      <c r="H630" t="s">
        <v>70</v>
      </c>
      <c r="I630">
        <v>48</v>
      </c>
      <c r="J630">
        <v>45</v>
      </c>
      <c r="K630">
        <v>97</v>
      </c>
      <c r="L630">
        <v>0.46400000000000002</v>
      </c>
      <c r="M630">
        <v>13</v>
      </c>
      <c r="N630">
        <v>40</v>
      </c>
      <c r="O630">
        <v>0.32500000000000001</v>
      </c>
      <c r="P630">
        <v>13</v>
      </c>
      <c r="Q630">
        <v>14</v>
      </c>
      <c r="R630">
        <v>0.92900000000000005</v>
      </c>
      <c r="S630">
        <v>13</v>
      </c>
      <c r="T630">
        <v>26</v>
      </c>
      <c r="U630">
        <v>39</v>
      </c>
      <c r="V630">
        <v>27</v>
      </c>
      <c r="W630">
        <v>19</v>
      </c>
      <c r="X630">
        <v>15</v>
      </c>
      <c r="Y630">
        <v>3</v>
      </c>
      <c r="Z630">
        <v>8</v>
      </c>
      <c r="AA630">
        <v>29</v>
      </c>
      <c r="AB630">
        <v>23</v>
      </c>
      <c r="AC630">
        <v>116</v>
      </c>
      <c r="AD630">
        <v>-5</v>
      </c>
      <c r="AE630">
        <v>1</v>
      </c>
      <c r="AF630">
        <v>1231</v>
      </c>
      <c r="AG630">
        <v>1231</v>
      </c>
      <c r="AH630">
        <v>1231</v>
      </c>
      <c r="AI630">
        <v>121</v>
      </c>
      <c r="AJ630">
        <v>564</v>
      </c>
      <c r="AK630">
        <v>324</v>
      </c>
      <c r="AL630">
        <v>1301</v>
      </c>
      <c r="AM630">
        <v>1171</v>
      </c>
      <c r="AN630">
        <v>795</v>
      </c>
      <c r="AO630">
        <v>1614</v>
      </c>
      <c r="AP630">
        <v>1755</v>
      </c>
      <c r="AQ630">
        <v>2113</v>
      </c>
      <c r="AR630">
        <v>140</v>
      </c>
      <c r="AS630">
        <v>652</v>
      </c>
      <c r="AT630">
        <v>2171</v>
      </c>
      <c r="AU630">
        <v>1833</v>
      </c>
      <c r="AV630">
        <v>1013</v>
      </c>
      <c r="AW630">
        <v>2098</v>
      </c>
      <c r="AX630">
        <v>46</v>
      </c>
      <c r="AY630">
        <v>1712</v>
      </c>
      <c r="AZ630">
        <v>2116</v>
      </c>
      <c r="BA630">
        <v>2422</v>
      </c>
      <c r="BB630">
        <v>300</v>
      </c>
      <c r="BC630">
        <v>1025</v>
      </c>
      <c r="BD630">
        <v>1476</v>
      </c>
      <c r="BE630">
        <v>1</v>
      </c>
      <c r="BF630" t="s">
        <v>71</v>
      </c>
      <c r="BG630" t="s">
        <v>65</v>
      </c>
      <c r="BH630" t="s">
        <v>661</v>
      </c>
      <c r="BI630" s="4">
        <f xml:space="preserve"> _2025teamgamelogs[[#This Row],[FGA]] + (0.44 * _2025teamgamelogs[[#This Row],[FTA]]) + _2025teamgamelogs[[#This Row],[TOV]] - _2025teamgamelogs[[#This Row],[OREB]]</f>
        <v>109.16</v>
      </c>
      <c r="BJ630" s="3">
        <f>_2025teamgamelogs[[#This Row],[TOV]]/_2025teamgamelogs[[#This Row],[POSSESIONS]]</f>
        <v>0.17405643092707951</v>
      </c>
      <c r="BK630" s="4">
        <f>_2025teamgamelogs[[#This Row],[PTS]]/_2025teamgamelogs[[#This Row],[POSSESIONS]]</f>
        <v>1.0626603151337486</v>
      </c>
      <c r="BL630" s="4">
        <f xml:space="preserve"> 100 * _2025teamgamelogs[[#This Row],[POINTS_PER_POSSESSION]]</f>
        <v>106.26603151337486</v>
      </c>
      <c r="BM630" s="4">
        <f xml:space="preserve"> _2025teamgamelogs[[#This Row],[POSSESIONS]] / (_2025teamgamelogs[[#This Row],[MIN]]/48)</f>
        <v>109.16</v>
      </c>
      <c r="BN630" s="3">
        <f>_2025teamgamelogs[[#This Row],[PTS]] / (2 * (_2025teamgamelogs[[#This Row],[FGA]] + 0.44 * _2025teamgamelogs[[#This Row],[FTA]]))</f>
        <v>0.56223342380767738</v>
      </c>
      <c r="BO630" s="4">
        <f>VLOOKUP(_2025teamgamelogs[[#This Row],[MONTH]], LEAGUE_AVERAGES!$A$2:$B$8, 2, FALSE)</f>
        <v>110.26237660123701</v>
      </c>
      <c r="BP630" s="5">
        <f>VLOOKUP(_2025teamgamelogs[[#This Row],[TEAM_NAME]], LEAGUE_AVERAGES!$A$14:$C$43, 2, FALSE)</f>
        <v>0.36546341463414628</v>
      </c>
      <c r="BQ630" s="5">
        <f>VLOOKUP(_2025teamgamelogs[[#This Row],[TEAM_NAME]], LEAGUE_AVERAGES!$A$14:$C$43, 3, FALSE)</f>
        <v>0.36639024390243902</v>
      </c>
      <c r="BR630" s="5">
        <f>VLOOKUP(_2025teamgamelogs[[#This Row],[TEAM_NAME]], LEAGUE_AVERAGES!$F$14:$H$43, 2, FALSE)</f>
        <v>0.48997560975609772</v>
      </c>
      <c r="BS630" s="5">
        <f>VLOOKUP(_2025teamgamelogs[[#This Row],[TEAM_NAME]], LEAGUE_AVERAGES!$F$14:$H$43, 3, FALSE)</f>
        <v>0.46951219512195119</v>
      </c>
      <c r="BT630" s="5">
        <f>VLOOKUP(_2025teamgamelogs[[#This Row],[TEAM_NAME]], LEAGUE_AVERAGES!$K$14:$M$43, 2, FALSE)</f>
        <v>0.59919613060605748</v>
      </c>
      <c r="BU630" s="5">
        <f>VLOOKUP(_2025teamgamelogs[[#This Row],[TEAM_NAME]], LEAGUE_AVERAGES!$K$14:$M$43, 3, FALSE)</f>
        <v>0.57758119053457602</v>
      </c>
    </row>
    <row r="631" spans="1:73" x14ac:dyDescent="0.2">
      <c r="A631" t="s">
        <v>59</v>
      </c>
      <c r="B631">
        <v>1610612752</v>
      </c>
      <c r="C631" t="s">
        <v>67</v>
      </c>
      <c r="D631" t="s">
        <v>68</v>
      </c>
      <c r="E631">
        <v>22400053</v>
      </c>
      <c r="F631" s="1">
        <v>45629</v>
      </c>
      <c r="G631" t="s">
        <v>700</v>
      </c>
      <c r="H631" t="s">
        <v>63</v>
      </c>
      <c r="I631">
        <v>48</v>
      </c>
      <c r="J631">
        <v>43</v>
      </c>
      <c r="K631">
        <v>85</v>
      </c>
      <c r="L631">
        <v>0.50600000000000001</v>
      </c>
      <c r="M631">
        <v>15</v>
      </c>
      <c r="N631">
        <v>35</v>
      </c>
      <c r="O631">
        <v>0.42899999999999999</v>
      </c>
      <c r="P631">
        <v>20</v>
      </c>
      <c r="Q631">
        <v>20</v>
      </c>
      <c r="R631">
        <v>1</v>
      </c>
      <c r="S631">
        <v>5</v>
      </c>
      <c r="T631">
        <v>34</v>
      </c>
      <c r="U631">
        <v>39</v>
      </c>
      <c r="V631">
        <v>30</v>
      </c>
      <c r="W631">
        <v>19</v>
      </c>
      <c r="X631">
        <v>6</v>
      </c>
      <c r="Y631">
        <v>4</v>
      </c>
      <c r="Z631">
        <v>4</v>
      </c>
      <c r="AA631">
        <v>25</v>
      </c>
      <c r="AB631">
        <v>19</v>
      </c>
      <c r="AC631">
        <v>121</v>
      </c>
      <c r="AD631">
        <v>15</v>
      </c>
      <c r="AE631">
        <v>1</v>
      </c>
      <c r="AF631">
        <v>1</v>
      </c>
      <c r="AG631">
        <v>1</v>
      </c>
      <c r="AH631">
        <v>1</v>
      </c>
      <c r="AI631">
        <v>121</v>
      </c>
      <c r="AJ631">
        <v>866</v>
      </c>
      <c r="AK631">
        <v>1709</v>
      </c>
      <c r="AL631">
        <v>601</v>
      </c>
      <c r="AM631">
        <v>733</v>
      </c>
      <c r="AN631">
        <v>1495</v>
      </c>
      <c r="AO631">
        <v>461</v>
      </c>
      <c r="AP631">
        <v>623</v>
      </c>
      <c r="AQ631">
        <v>1301</v>
      </c>
      <c r="AR631">
        <v>1</v>
      </c>
      <c r="AS631">
        <v>2299</v>
      </c>
      <c r="AT631">
        <v>926</v>
      </c>
      <c r="AU631">
        <v>1833</v>
      </c>
      <c r="AV631">
        <v>541</v>
      </c>
      <c r="AW631">
        <v>2098</v>
      </c>
      <c r="AX631">
        <v>1702</v>
      </c>
      <c r="AY631">
        <v>1274</v>
      </c>
      <c r="AZ631">
        <v>750</v>
      </c>
      <c r="BA631">
        <v>2247</v>
      </c>
      <c r="BB631">
        <v>971</v>
      </c>
      <c r="BC631">
        <v>672</v>
      </c>
      <c r="BD631">
        <v>376</v>
      </c>
      <c r="BE631">
        <v>1</v>
      </c>
      <c r="BF631" t="s">
        <v>64</v>
      </c>
      <c r="BG631" t="s">
        <v>65</v>
      </c>
      <c r="BH631" t="s">
        <v>661</v>
      </c>
      <c r="BI631" s="4">
        <f xml:space="preserve"> _2025teamgamelogs[[#This Row],[FGA]] + (0.44 * _2025teamgamelogs[[#This Row],[FTA]]) + _2025teamgamelogs[[#This Row],[TOV]] - _2025teamgamelogs[[#This Row],[OREB]]</f>
        <v>107.8</v>
      </c>
      <c r="BJ631" s="3">
        <f>_2025teamgamelogs[[#This Row],[TOV]]/_2025teamgamelogs[[#This Row],[POSSESIONS]]</f>
        <v>0.17625231910946196</v>
      </c>
      <c r="BK631" s="4">
        <f>_2025teamgamelogs[[#This Row],[PTS]]/_2025teamgamelogs[[#This Row],[POSSESIONS]]</f>
        <v>1.1224489795918369</v>
      </c>
      <c r="BL631" s="4">
        <f xml:space="preserve"> 100 * _2025teamgamelogs[[#This Row],[POINTS_PER_POSSESSION]]</f>
        <v>112.24489795918369</v>
      </c>
      <c r="BM631" s="4">
        <f xml:space="preserve"> _2025teamgamelogs[[#This Row],[POSSESIONS]] / (_2025teamgamelogs[[#This Row],[MIN]]/48)</f>
        <v>107.8</v>
      </c>
      <c r="BN631" s="3">
        <f>_2025teamgamelogs[[#This Row],[PTS]] / (2 * (_2025teamgamelogs[[#This Row],[FGA]] + 0.44 * _2025teamgamelogs[[#This Row],[FTA]]))</f>
        <v>0.64498933901918976</v>
      </c>
      <c r="BO631" s="4">
        <f>VLOOKUP(_2025teamgamelogs[[#This Row],[MONTH]], LEAGUE_AVERAGES!$A$2:$B$8, 2, FALSE)</f>
        <v>110.26237660123701</v>
      </c>
      <c r="BP631" s="5">
        <f>VLOOKUP(_2025teamgamelogs[[#This Row],[TEAM_NAME]], LEAGUE_AVERAGES!$A$14:$C$43, 2, FALSE)</f>
        <v>0.370219512195122</v>
      </c>
      <c r="BQ631" s="5">
        <f>VLOOKUP(_2025teamgamelogs[[#This Row],[TEAM_NAME]], LEAGUE_AVERAGES!$A$14:$C$43, 3, FALSE)</f>
        <v>0.36224390243902438</v>
      </c>
      <c r="BR631" s="5">
        <f>VLOOKUP(_2025teamgamelogs[[#This Row],[TEAM_NAME]], LEAGUE_AVERAGES!$F$14:$H$43, 2, FALSE)</f>
        <v>0.49358536585365859</v>
      </c>
      <c r="BS631" s="5">
        <f>VLOOKUP(_2025teamgamelogs[[#This Row],[TEAM_NAME]], LEAGUE_AVERAGES!$F$14:$H$43, 3, FALSE)</f>
        <v>0.47975609756097559</v>
      </c>
      <c r="BT631" s="5">
        <f>VLOOKUP(_2025teamgamelogs[[#This Row],[TEAM_NAME]], LEAGUE_AVERAGES!$K$14:$M$43, 2, FALSE)</f>
        <v>0.59525043511857889</v>
      </c>
      <c r="BU631" s="5">
        <f>VLOOKUP(_2025teamgamelogs[[#This Row],[TEAM_NAME]], LEAGUE_AVERAGES!$K$14:$M$43, 3, FALSE)</f>
        <v>0.58413739951743537</v>
      </c>
    </row>
    <row r="632" spans="1:73" x14ac:dyDescent="0.2">
      <c r="A632" t="s">
        <v>59</v>
      </c>
      <c r="B632">
        <v>1610612766</v>
      </c>
      <c r="C632" t="s">
        <v>122</v>
      </c>
      <c r="D632" t="s">
        <v>123</v>
      </c>
      <c r="E632">
        <v>22400050</v>
      </c>
      <c r="F632" s="1">
        <v>45629</v>
      </c>
      <c r="G632" t="s">
        <v>701</v>
      </c>
      <c r="H632" t="s">
        <v>70</v>
      </c>
      <c r="I632">
        <v>48</v>
      </c>
      <c r="J632">
        <v>34</v>
      </c>
      <c r="K632">
        <v>77</v>
      </c>
      <c r="L632">
        <v>0.442</v>
      </c>
      <c r="M632">
        <v>13</v>
      </c>
      <c r="N632">
        <v>34</v>
      </c>
      <c r="O632">
        <v>0.38200000000000001</v>
      </c>
      <c r="P632">
        <v>23</v>
      </c>
      <c r="Q632">
        <v>28</v>
      </c>
      <c r="R632">
        <v>0.82099999999999995</v>
      </c>
      <c r="S632">
        <v>15</v>
      </c>
      <c r="T632">
        <v>32</v>
      </c>
      <c r="U632">
        <v>47</v>
      </c>
      <c r="V632">
        <v>22</v>
      </c>
      <c r="W632">
        <v>19</v>
      </c>
      <c r="X632">
        <v>5</v>
      </c>
      <c r="Y632">
        <v>3</v>
      </c>
      <c r="Z632">
        <v>3</v>
      </c>
      <c r="AA632">
        <v>17</v>
      </c>
      <c r="AB632">
        <v>22</v>
      </c>
      <c r="AC632">
        <v>104</v>
      </c>
      <c r="AD632">
        <v>-6</v>
      </c>
      <c r="AE632">
        <v>1</v>
      </c>
      <c r="AF632">
        <v>1231</v>
      </c>
      <c r="AG632">
        <v>1231</v>
      </c>
      <c r="AH632">
        <v>1231</v>
      </c>
      <c r="AI632">
        <v>121</v>
      </c>
      <c r="AJ632">
        <v>2258</v>
      </c>
      <c r="AK632">
        <v>2335</v>
      </c>
      <c r="AL632">
        <v>1685</v>
      </c>
      <c r="AM632">
        <v>1171</v>
      </c>
      <c r="AN632">
        <v>1627</v>
      </c>
      <c r="AO632">
        <v>943</v>
      </c>
      <c r="AP632">
        <v>314</v>
      </c>
      <c r="AQ632">
        <v>377</v>
      </c>
      <c r="AR632">
        <v>844</v>
      </c>
      <c r="AS632">
        <v>332</v>
      </c>
      <c r="AT632">
        <v>1307</v>
      </c>
      <c r="AU632">
        <v>705</v>
      </c>
      <c r="AV632">
        <v>1909</v>
      </c>
      <c r="AW632">
        <v>2098</v>
      </c>
      <c r="AX632">
        <v>1998</v>
      </c>
      <c r="AY632">
        <v>1712</v>
      </c>
      <c r="AZ632">
        <v>384</v>
      </c>
      <c r="BA632">
        <v>792</v>
      </c>
      <c r="BB632">
        <v>416</v>
      </c>
      <c r="BC632">
        <v>1870</v>
      </c>
      <c r="BD632">
        <v>1540</v>
      </c>
      <c r="BE632">
        <v>1</v>
      </c>
      <c r="BF632" t="s">
        <v>64</v>
      </c>
      <c r="BG632" t="s">
        <v>65</v>
      </c>
      <c r="BH632" t="s">
        <v>661</v>
      </c>
      <c r="BI632" s="4">
        <f xml:space="preserve"> _2025teamgamelogs[[#This Row],[FGA]] + (0.44 * _2025teamgamelogs[[#This Row],[FTA]]) + _2025teamgamelogs[[#This Row],[TOV]] - _2025teamgamelogs[[#This Row],[OREB]]</f>
        <v>93.32</v>
      </c>
      <c r="BJ632" s="3">
        <f>_2025teamgamelogs[[#This Row],[TOV]]/_2025teamgamelogs[[#This Row],[POSSESIONS]]</f>
        <v>0.20360051435919418</v>
      </c>
      <c r="BK632" s="4">
        <f>_2025teamgamelogs[[#This Row],[PTS]]/_2025teamgamelogs[[#This Row],[POSSESIONS]]</f>
        <v>1.1144449207029576</v>
      </c>
      <c r="BL632" s="4">
        <f xml:space="preserve"> 100 * _2025teamgamelogs[[#This Row],[POINTS_PER_POSSESSION]]</f>
        <v>111.44449207029577</v>
      </c>
      <c r="BM632" s="4">
        <f xml:space="preserve"> _2025teamgamelogs[[#This Row],[POSSESIONS]] / (_2025teamgamelogs[[#This Row],[MIN]]/48)</f>
        <v>93.32</v>
      </c>
      <c r="BN632" s="3">
        <f>_2025teamgamelogs[[#This Row],[PTS]] / (2 * (_2025teamgamelogs[[#This Row],[FGA]] + 0.44 * _2025teamgamelogs[[#This Row],[FTA]]))</f>
        <v>0.58217644424540982</v>
      </c>
      <c r="BO632" s="4">
        <f>VLOOKUP(_2025teamgamelogs[[#This Row],[MONTH]], LEAGUE_AVERAGES!$A$2:$B$8, 2, FALSE)</f>
        <v>110.26237660123701</v>
      </c>
      <c r="BP632" s="5">
        <f>VLOOKUP(_2025teamgamelogs[[#This Row],[TEAM_NAME]], LEAGUE_AVERAGES!$A$14:$C$43, 2, FALSE)</f>
        <v>0.33860975609756089</v>
      </c>
      <c r="BQ632" s="5">
        <f>VLOOKUP(_2025teamgamelogs[[#This Row],[TEAM_NAME]], LEAGUE_AVERAGES!$A$14:$C$43, 3, FALSE)</f>
        <v>0.33580487804878045</v>
      </c>
      <c r="BR632" s="5">
        <f>VLOOKUP(_2025teamgamelogs[[#This Row],[TEAM_NAME]], LEAGUE_AVERAGES!$F$14:$H$43, 2, FALSE)</f>
        <v>0.43492682926829268</v>
      </c>
      <c r="BS632" s="5">
        <f>VLOOKUP(_2025teamgamelogs[[#This Row],[TEAM_NAME]], LEAGUE_AVERAGES!$F$14:$H$43, 3, FALSE)</f>
        <v>0.42697560975609755</v>
      </c>
      <c r="BT632" s="5">
        <f>VLOOKUP(_2025teamgamelogs[[#This Row],[TEAM_NAME]], LEAGUE_AVERAGES!$K$14:$M$43, 2, FALSE)</f>
        <v>0.5424635833805308</v>
      </c>
      <c r="BU632" s="5">
        <f>VLOOKUP(_2025teamgamelogs[[#This Row],[TEAM_NAME]], LEAGUE_AVERAGES!$K$14:$M$43, 3, FALSE)</f>
        <v>0.53419164265445196</v>
      </c>
    </row>
    <row r="633" spans="1:73" x14ac:dyDescent="0.2">
      <c r="A633" t="s">
        <v>59</v>
      </c>
      <c r="B633">
        <v>1610612757</v>
      </c>
      <c r="C633" t="s">
        <v>116</v>
      </c>
      <c r="D633" t="s">
        <v>117</v>
      </c>
      <c r="E633">
        <v>22400060</v>
      </c>
      <c r="F633" s="1">
        <v>45629</v>
      </c>
      <c r="G633" t="s">
        <v>245</v>
      </c>
      <c r="H633" t="s">
        <v>70</v>
      </c>
      <c r="I633">
        <v>48</v>
      </c>
      <c r="J633">
        <v>41</v>
      </c>
      <c r="K633">
        <v>80</v>
      </c>
      <c r="L633">
        <v>0.51300000000000001</v>
      </c>
      <c r="M633">
        <v>10</v>
      </c>
      <c r="N633">
        <v>29</v>
      </c>
      <c r="O633">
        <v>0.34499999999999997</v>
      </c>
      <c r="P633">
        <v>13</v>
      </c>
      <c r="Q633">
        <v>16</v>
      </c>
      <c r="R633">
        <v>0.81299999999999994</v>
      </c>
      <c r="S633">
        <v>11</v>
      </c>
      <c r="T633">
        <v>18</v>
      </c>
      <c r="U633">
        <v>29</v>
      </c>
      <c r="V633">
        <v>25</v>
      </c>
      <c r="W633">
        <v>18</v>
      </c>
      <c r="X633">
        <v>6</v>
      </c>
      <c r="Y633">
        <v>4</v>
      </c>
      <c r="Z633">
        <v>8</v>
      </c>
      <c r="AA633">
        <v>15</v>
      </c>
      <c r="AB633">
        <v>14</v>
      </c>
      <c r="AC633">
        <v>105</v>
      </c>
      <c r="AD633">
        <v>-22</v>
      </c>
      <c r="AE633">
        <v>1</v>
      </c>
      <c r="AF633">
        <v>1231</v>
      </c>
      <c r="AG633">
        <v>1231</v>
      </c>
      <c r="AH633">
        <v>1231</v>
      </c>
      <c r="AI633">
        <v>121</v>
      </c>
      <c r="AJ633">
        <v>1234</v>
      </c>
      <c r="AK633">
        <v>2190</v>
      </c>
      <c r="AL633">
        <v>493</v>
      </c>
      <c r="AM633">
        <v>1891</v>
      </c>
      <c r="AN633">
        <v>2163</v>
      </c>
      <c r="AO633">
        <v>1357</v>
      </c>
      <c r="AP633">
        <v>1755</v>
      </c>
      <c r="AQ633">
        <v>1907</v>
      </c>
      <c r="AR633">
        <v>924</v>
      </c>
      <c r="AS633">
        <v>1051</v>
      </c>
      <c r="AT633">
        <v>2454</v>
      </c>
      <c r="AU633">
        <v>2442</v>
      </c>
      <c r="AV633">
        <v>1358</v>
      </c>
      <c r="AW633">
        <v>1953</v>
      </c>
      <c r="AX633">
        <v>1702</v>
      </c>
      <c r="AY633">
        <v>1274</v>
      </c>
      <c r="AZ633">
        <v>2116</v>
      </c>
      <c r="BA633">
        <v>398</v>
      </c>
      <c r="BB633">
        <v>2064</v>
      </c>
      <c r="BC633">
        <v>1790</v>
      </c>
      <c r="BD633">
        <v>2251</v>
      </c>
      <c r="BE633">
        <v>1</v>
      </c>
      <c r="BF633" t="s">
        <v>71</v>
      </c>
      <c r="BG633" t="s">
        <v>65</v>
      </c>
      <c r="BH633" t="s">
        <v>661</v>
      </c>
      <c r="BI633" s="4">
        <f xml:space="preserve"> _2025teamgamelogs[[#This Row],[FGA]] + (0.44 * _2025teamgamelogs[[#This Row],[FTA]]) + _2025teamgamelogs[[#This Row],[TOV]] - _2025teamgamelogs[[#This Row],[OREB]]</f>
        <v>94.04</v>
      </c>
      <c r="BJ633" s="3">
        <f>_2025teamgamelogs[[#This Row],[TOV]]/_2025teamgamelogs[[#This Row],[POSSESIONS]]</f>
        <v>0.19140791152700978</v>
      </c>
      <c r="BK633" s="4">
        <f>_2025teamgamelogs[[#This Row],[PTS]]/_2025teamgamelogs[[#This Row],[POSSESIONS]]</f>
        <v>1.1165461505742236</v>
      </c>
      <c r="BL633" s="4">
        <f xml:space="preserve"> 100 * _2025teamgamelogs[[#This Row],[POINTS_PER_POSSESSION]]</f>
        <v>111.65461505742236</v>
      </c>
      <c r="BM633" s="4">
        <f xml:space="preserve"> _2025teamgamelogs[[#This Row],[POSSESIONS]] / (_2025teamgamelogs[[#This Row],[MIN]]/48)</f>
        <v>94.04</v>
      </c>
      <c r="BN633" s="3">
        <f>_2025teamgamelogs[[#This Row],[PTS]] / (2 * (_2025teamgamelogs[[#This Row],[FGA]] + 0.44 * _2025teamgamelogs[[#This Row],[FTA]]))</f>
        <v>0.60317095588235292</v>
      </c>
      <c r="BO633" s="4">
        <f>VLOOKUP(_2025teamgamelogs[[#This Row],[MONTH]], LEAGUE_AVERAGES!$A$2:$B$8, 2, FALSE)</f>
        <v>110.26237660123701</v>
      </c>
      <c r="BP633" s="5">
        <f>VLOOKUP(_2025teamgamelogs[[#This Row],[TEAM_NAME]], LEAGUE_AVERAGES!$A$14:$C$43, 2, FALSE)</f>
        <v>0.3617317073170731</v>
      </c>
      <c r="BQ633" s="5">
        <f>VLOOKUP(_2025teamgamelogs[[#This Row],[TEAM_NAME]], LEAGUE_AVERAGES!$A$14:$C$43, 3, FALSE)</f>
        <v>0.32368292682926825</v>
      </c>
      <c r="BR633" s="5">
        <f>VLOOKUP(_2025teamgamelogs[[#This Row],[TEAM_NAME]], LEAGUE_AVERAGES!$F$14:$H$43, 2, FALSE)</f>
        <v>0.4560243902439024</v>
      </c>
      <c r="BS633" s="5">
        <f>VLOOKUP(_2025teamgamelogs[[#This Row],[TEAM_NAME]], LEAGUE_AVERAGES!$F$14:$H$43, 3, FALSE)</f>
        <v>0.4473414634146341</v>
      </c>
      <c r="BT633" s="5">
        <f>VLOOKUP(_2025teamgamelogs[[#This Row],[TEAM_NAME]], LEAGUE_AVERAGES!$K$14:$M$43, 2, FALSE)</f>
        <v>0.56794360073860606</v>
      </c>
      <c r="BU633" s="5">
        <f>VLOOKUP(_2025teamgamelogs[[#This Row],[TEAM_NAME]], LEAGUE_AVERAGES!$K$14:$M$43, 3, FALSE)</f>
        <v>0.54561285519601899</v>
      </c>
    </row>
    <row r="634" spans="1:73" x14ac:dyDescent="0.2">
      <c r="A634" t="s">
        <v>59</v>
      </c>
      <c r="B634">
        <v>1610612742</v>
      </c>
      <c r="C634" t="s">
        <v>154</v>
      </c>
      <c r="D634" t="s">
        <v>155</v>
      </c>
      <c r="E634">
        <v>22400056</v>
      </c>
      <c r="F634" s="1">
        <v>45629</v>
      </c>
      <c r="G634" t="s">
        <v>702</v>
      </c>
      <c r="H634" t="s">
        <v>63</v>
      </c>
      <c r="I634">
        <v>48</v>
      </c>
      <c r="J634">
        <v>39</v>
      </c>
      <c r="K634">
        <v>81</v>
      </c>
      <c r="L634">
        <v>0.48099999999999998</v>
      </c>
      <c r="M634">
        <v>13</v>
      </c>
      <c r="N634">
        <v>32</v>
      </c>
      <c r="O634">
        <v>0.40600000000000003</v>
      </c>
      <c r="P634">
        <v>30</v>
      </c>
      <c r="Q634">
        <v>44</v>
      </c>
      <c r="R634">
        <v>0.68200000000000005</v>
      </c>
      <c r="S634">
        <v>14</v>
      </c>
      <c r="T634">
        <v>35</v>
      </c>
      <c r="U634">
        <v>49</v>
      </c>
      <c r="V634">
        <v>24</v>
      </c>
      <c r="W634">
        <v>25</v>
      </c>
      <c r="X634">
        <v>8</v>
      </c>
      <c r="Y634">
        <v>8</v>
      </c>
      <c r="Z634">
        <v>3</v>
      </c>
      <c r="AA634">
        <v>23</v>
      </c>
      <c r="AB634">
        <v>29</v>
      </c>
      <c r="AC634">
        <v>121</v>
      </c>
      <c r="AD634">
        <v>5</v>
      </c>
      <c r="AE634">
        <v>1</v>
      </c>
      <c r="AF634">
        <v>1</v>
      </c>
      <c r="AG634">
        <v>1</v>
      </c>
      <c r="AH634">
        <v>1</v>
      </c>
      <c r="AI634">
        <v>121</v>
      </c>
      <c r="AJ634">
        <v>1609</v>
      </c>
      <c r="AK634">
        <v>2117</v>
      </c>
      <c r="AL634">
        <v>991</v>
      </c>
      <c r="AM634">
        <v>1171</v>
      </c>
      <c r="AN634">
        <v>1863</v>
      </c>
      <c r="AO634">
        <v>669</v>
      </c>
      <c r="AP634">
        <v>37</v>
      </c>
      <c r="AQ634">
        <v>11</v>
      </c>
      <c r="AR634">
        <v>2059</v>
      </c>
      <c r="AS634">
        <v>466</v>
      </c>
      <c r="AT634">
        <v>769</v>
      </c>
      <c r="AU634">
        <v>505</v>
      </c>
      <c r="AV634">
        <v>1570</v>
      </c>
      <c r="AW634">
        <v>2435</v>
      </c>
      <c r="AX634">
        <v>1073</v>
      </c>
      <c r="AY634">
        <v>187</v>
      </c>
      <c r="AZ634">
        <v>384</v>
      </c>
      <c r="BA634">
        <v>2046</v>
      </c>
      <c r="BB634">
        <v>20</v>
      </c>
      <c r="BC634">
        <v>672</v>
      </c>
      <c r="BD634">
        <v>922</v>
      </c>
      <c r="BE634">
        <v>1</v>
      </c>
      <c r="BF634" t="s">
        <v>64</v>
      </c>
      <c r="BG634" t="s">
        <v>65</v>
      </c>
      <c r="BH634" t="s">
        <v>661</v>
      </c>
      <c r="BI634" s="4">
        <f xml:space="preserve"> _2025teamgamelogs[[#This Row],[FGA]] + (0.44 * _2025teamgamelogs[[#This Row],[FTA]]) + _2025teamgamelogs[[#This Row],[TOV]] - _2025teamgamelogs[[#This Row],[OREB]]</f>
        <v>111.36</v>
      </c>
      <c r="BJ634" s="3">
        <f>_2025teamgamelogs[[#This Row],[TOV]]/_2025teamgamelogs[[#This Row],[POSSESIONS]]</f>
        <v>0.2244971264367816</v>
      </c>
      <c r="BK634" s="4">
        <f>_2025teamgamelogs[[#This Row],[PTS]]/_2025teamgamelogs[[#This Row],[POSSESIONS]]</f>
        <v>1.086566091954023</v>
      </c>
      <c r="BL634" s="4">
        <f xml:space="preserve"> 100 * _2025teamgamelogs[[#This Row],[POINTS_PER_POSSESSION]]</f>
        <v>108.6566091954023</v>
      </c>
      <c r="BM634" s="4">
        <f xml:space="preserve"> _2025teamgamelogs[[#This Row],[POSSESIONS]] / (_2025teamgamelogs[[#This Row],[MIN]]/48)</f>
        <v>111.36</v>
      </c>
      <c r="BN634" s="3">
        <f>_2025teamgamelogs[[#This Row],[PTS]] / (2 * (_2025teamgamelogs[[#This Row],[FGA]] + 0.44 * _2025teamgamelogs[[#This Row],[FTA]]))</f>
        <v>0.6028298126743723</v>
      </c>
      <c r="BO634" s="4">
        <f>VLOOKUP(_2025teamgamelogs[[#This Row],[MONTH]], LEAGUE_AVERAGES!$A$2:$B$8, 2, FALSE)</f>
        <v>110.26237660123701</v>
      </c>
      <c r="BP634" s="5">
        <f>VLOOKUP(_2025teamgamelogs[[#This Row],[TEAM_NAME]], LEAGUE_AVERAGES!$A$14:$C$43, 2, FALSE)</f>
        <v>0.362375</v>
      </c>
      <c r="BQ634" s="5">
        <f>VLOOKUP(_2025teamgamelogs[[#This Row],[TEAM_NAME]], LEAGUE_AVERAGES!$A$14:$C$43, 3, FALSE)</f>
        <v>0.36252380952380958</v>
      </c>
      <c r="BR634" s="5">
        <f>VLOOKUP(_2025teamgamelogs[[#This Row],[TEAM_NAME]], LEAGUE_AVERAGES!$F$14:$H$43, 2, FALSE)</f>
        <v>0.47777500000000001</v>
      </c>
      <c r="BS634" s="5">
        <f>VLOOKUP(_2025teamgamelogs[[#This Row],[TEAM_NAME]], LEAGUE_AVERAGES!$F$14:$H$43, 3, FALSE)</f>
        <v>0.48176190476190472</v>
      </c>
      <c r="BT634" s="5">
        <f>VLOOKUP(_2025teamgamelogs[[#This Row],[TEAM_NAME]], LEAGUE_AVERAGES!$K$14:$M$43, 2, FALSE)</f>
        <v>0.58283558931438928</v>
      </c>
      <c r="BU634" s="5">
        <f>VLOOKUP(_2025teamgamelogs[[#This Row],[TEAM_NAME]], LEAGUE_AVERAGES!$K$14:$M$43, 3, FALSE)</f>
        <v>0.5856179003364903</v>
      </c>
    </row>
    <row r="635" spans="1:73" x14ac:dyDescent="0.2">
      <c r="A635" t="s">
        <v>59</v>
      </c>
      <c r="B635">
        <v>1610612765</v>
      </c>
      <c r="C635" t="s">
        <v>107</v>
      </c>
      <c r="D635" t="s">
        <v>108</v>
      </c>
      <c r="E635">
        <v>22400052</v>
      </c>
      <c r="F635" s="1">
        <v>45629</v>
      </c>
      <c r="G635" t="s">
        <v>703</v>
      </c>
      <c r="H635" t="s">
        <v>70</v>
      </c>
      <c r="I635">
        <v>48</v>
      </c>
      <c r="J635">
        <v>40</v>
      </c>
      <c r="K635">
        <v>87</v>
      </c>
      <c r="L635">
        <v>0.46</v>
      </c>
      <c r="M635">
        <v>11</v>
      </c>
      <c r="N635">
        <v>33</v>
      </c>
      <c r="O635">
        <v>0.33300000000000002</v>
      </c>
      <c r="P635">
        <v>16</v>
      </c>
      <c r="Q635">
        <v>22</v>
      </c>
      <c r="R635">
        <v>0.72699999999999998</v>
      </c>
      <c r="S635">
        <v>13</v>
      </c>
      <c r="T635">
        <v>28</v>
      </c>
      <c r="U635">
        <v>41</v>
      </c>
      <c r="V635">
        <v>22</v>
      </c>
      <c r="W635">
        <v>18</v>
      </c>
      <c r="X635">
        <v>11</v>
      </c>
      <c r="Y635">
        <v>7</v>
      </c>
      <c r="Z635">
        <v>6</v>
      </c>
      <c r="AA635">
        <v>21</v>
      </c>
      <c r="AB635">
        <v>17</v>
      </c>
      <c r="AC635">
        <v>107</v>
      </c>
      <c r="AD635">
        <v>-21</v>
      </c>
      <c r="AE635">
        <v>1</v>
      </c>
      <c r="AF635">
        <v>1231</v>
      </c>
      <c r="AG635">
        <v>1231</v>
      </c>
      <c r="AH635">
        <v>1231</v>
      </c>
      <c r="AI635">
        <v>121</v>
      </c>
      <c r="AJ635">
        <v>1438</v>
      </c>
      <c r="AK635">
        <v>1449</v>
      </c>
      <c r="AL635">
        <v>1378</v>
      </c>
      <c r="AM635">
        <v>1661</v>
      </c>
      <c r="AN635">
        <v>1749</v>
      </c>
      <c r="AO635">
        <v>1468</v>
      </c>
      <c r="AP635">
        <v>1228</v>
      </c>
      <c r="AQ635">
        <v>1008</v>
      </c>
      <c r="AR635">
        <v>1740</v>
      </c>
      <c r="AS635">
        <v>652</v>
      </c>
      <c r="AT635">
        <v>1951</v>
      </c>
      <c r="AU635">
        <v>1563</v>
      </c>
      <c r="AV635">
        <v>1909</v>
      </c>
      <c r="AW635">
        <v>1953</v>
      </c>
      <c r="AX635">
        <v>346</v>
      </c>
      <c r="AY635">
        <v>346</v>
      </c>
      <c r="AZ635">
        <v>1573</v>
      </c>
      <c r="BA635">
        <v>1694</v>
      </c>
      <c r="BB635">
        <v>1444</v>
      </c>
      <c r="BC635">
        <v>1677</v>
      </c>
      <c r="BD635">
        <v>2231</v>
      </c>
      <c r="BE635">
        <v>1</v>
      </c>
      <c r="BF635" t="s">
        <v>64</v>
      </c>
      <c r="BG635" t="s">
        <v>65</v>
      </c>
      <c r="BH635" t="s">
        <v>661</v>
      </c>
      <c r="BI635" s="4">
        <f xml:space="preserve"> _2025teamgamelogs[[#This Row],[FGA]] + (0.44 * _2025teamgamelogs[[#This Row],[FTA]]) + _2025teamgamelogs[[#This Row],[TOV]] - _2025teamgamelogs[[#This Row],[OREB]]</f>
        <v>101.68</v>
      </c>
      <c r="BJ635" s="3">
        <f>_2025teamgamelogs[[#This Row],[TOV]]/_2025teamgamelogs[[#This Row],[POSSESIONS]]</f>
        <v>0.17702596380802516</v>
      </c>
      <c r="BK635" s="4">
        <f>_2025teamgamelogs[[#This Row],[PTS]]/_2025teamgamelogs[[#This Row],[POSSESIONS]]</f>
        <v>1.0523210070810385</v>
      </c>
      <c r="BL635" s="4">
        <f xml:space="preserve"> 100 * _2025teamgamelogs[[#This Row],[POINTS_PER_POSSESSION]]</f>
        <v>105.23210070810384</v>
      </c>
      <c r="BM635" s="4">
        <f xml:space="preserve"> _2025teamgamelogs[[#This Row],[POSSESIONS]] / (_2025teamgamelogs[[#This Row],[MIN]]/48)</f>
        <v>101.68</v>
      </c>
      <c r="BN635" s="3">
        <f>_2025teamgamelogs[[#This Row],[PTS]] / (2 * (_2025teamgamelogs[[#This Row],[FGA]] + 0.44 * _2025teamgamelogs[[#This Row],[FTA]]))</f>
        <v>0.55337194869673145</v>
      </c>
      <c r="BO635" s="4">
        <f>VLOOKUP(_2025teamgamelogs[[#This Row],[MONTH]], LEAGUE_AVERAGES!$A$2:$B$8, 2, FALSE)</f>
        <v>110.26237660123701</v>
      </c>
      <c r="BP635" s="5">
        <f>VLOOKUP(_2025teamgamelogs[[#This Row],[TEAM_NAME]], LEAGUE_AVERAGES!$A$14:$C$43, 2, FALSE)</f>
        <v>0.3560731707317073</v>
      </c>
      <c r="BQ635" s="5">
        <f>VLOOKUP(_2025teamgamelogs[[#This Row],[TEAM_NAME]], LEAGUE_AVERAGES!$A$14:$C$43, 3, FALSE)</f>
        <v>0.3687804878048781</v>
      </c>
      <c r="BR635" s="5">
        <f>VLOOKUP(_2025teamgamelogs[[#This Row],[TEAM_NAME]], LEAGUE_AVERAGES!$F$14:$H$43, 2, FALSE)</f>
        <v>0.47321951219512204</v>
      </c>
      <c r="BS635" s="5">
        <f>VLOOKUP(_2025teamgamelogs[[#This Row],[TEAM_NAME]], LEAGUE_AVERAGES!$F$14:$H$43, 3, FALSE)</f>
        <v>0.48104878048780486</v>
      </c>
      <c r="BT635" s="5">
        <f>VLOOKUP(_2025teamgamelogs[[#This Row],[TEAM_NAME]], LEAGUE_AVERAGES!$K$14:$M$43, 2, FALSE)</f>
        <v>0.57634444021190001</v>
      </c>
      <c r="BU635" s="5">
        <f>VLOOKUP(_2025teamgamelogs[[#This Row],[TEAM_NAME]], LEAGUE_AVERAGES!$K$14:$M$43, 3, FALSE)</f>
        <v>0.58621097107374254</v>
      </c>
    </row>
    <row r="636" spans="1:73" x14ac:dyDescent="0.2">
      <c r="A636" t="s">
        <v>59</v>
      </c>
      <c r="B636">
        <v>1610612749</v>
      </c>
      <c r="C636" t="s">
        <v>113</v>
      </c>
      <c r="D636" t="s">
        <v>114</v>
      </c>
      <c r="E636">
        <v>22400052</v>
      </c>
      <c r="F636" s="1">
        <v>45629</v>
      </c>
      <c r="G636" t="s">
        <v>704</v>
      </c>
      <c r="H636" t="s">
        <v>63</v>
      </c>
      <c r="I636">
        <v>48</v>
      </c>
      <c r="J636">
        <v>45</v>
      </c>
      <c r="K636">
        <v>80</v>
      </c>
      <c r="L636">
        <v>0.56299999999999994</v>
      </c>
      <c r="M636">
        <v>23</v>
      </c>
      <c r="N636">
        <v>41</v>
      </c>
      <c r="O636">
        <v>0.56100000000000005</v>
      </c>
      <c r="P636">
        <v>15</v>
      </c>
      <c r="Q636">
        <v>21</v>
      </c>
      <c r="R636">
        <v>0.71399999999999997</v>
      </c>
      <c r="S636">
        <v>4</v>
      </c>
      <c r="T636">
        <v>32</v>
      </c>
      <c r="U636">
        <v>36</v>
      </c>
      <c r="V636">
        <v>26</v>
      </c>
      <c r="W636">
        <v>18</v>
      </c>
      <c r="X636">
        <v>10</v>
      </c>
      <c r="Y636">
        <v>6</v>
      </c>
      <c r="Z636">
        <v>7</v>
      </c>
      <c r="AA636">
        <v>17</v>
      </c>
      <c r="AB636">
        <v>21</v>
      </c>
      <c r="AC636">
        <v>128</v>
      </c>
      <c r="AD636">
        <v>21</v>
      </c>
      <c r="AE636">
        <v>1</v>
      </c>
      <c r="AF636">
        <v>1</v>
      </c>
      <c r="AG636">
        <v>1</v>
      </c>
      <c r="AH636">
        <v>1</v>
      </c>
      <c r="AI636">
        <v>121</v>
      </c>
      <c r="AJ636">
        <v>564</v>
      </c>
      <c r="AK636">
        <v>2190</v>
      </c>
      <c r="AL636">
        <v>107</v>
      </c>
      <c r="AM636">
        <v>22</v>
      </c>
      <c r="AN636">
        <v>681</v>
      </c>
      <c r="AO636">
        <v>22</v>
      </c>
      <c r="AP636">
        <v>1416</v>
      </c>
      <c r="AQ636">
        <v>1164</v>
      </c>
      <c r="AR636">
        <v>1839</v>
      </c>
      <c r="AS636">
        <v>2385</v>
      </c>
      <c r="AT636">
        <v>1307</v>
      </c>
      <c r="AU636">
        <v>2164</v>
      </c>
      <c r="AV636">
        <v>1195</v>
      </c>
      <c r="AW636">
        <v>1953</v>
      </c>
      <c r="AX636">
        <v>539</v>
      </c>
      <c r="AY636">
        <v>560</v>
      </c>
      <c r="AZ636">
        <v>1902</v>
      </c>
      <c r="BA636">
        <v>792</v>
      </c>
      <c r="BB636">
        <v>575</v>
      </c>
      <c r="BC636">
        <v>299</v>
      </c>
      <c r="BD636">
        <v>211</v>
      </c>
      <c r="BE636">
        <v>1</v>
      </c>
      <c r="BF636" t="s">
        <v>71</v>
      </c>
      <c r="BG636" t="s">
        <v>65</v>
      </c>
      <c r="BH636" t="s">
        <v>661</v>
      </c>
      <c r="BI636" s="4">
        <f xml:space="preserve"> _2025teamgamelogs[[#This Row],[FGA]] + (0.44 * _2025teamgamelogs[[#This Row],[FTA]]) + _2025teamgamelogs[[#This Row],[TOV]] - _2025teamgamelogs[[#This Row],[OREB]]</f>
        <v>103.24</v>
      </c>
      <c r="BJ636" s="3">
        <f>_2025teamgamelogs[[#This Row],[TOV]]/_2025teamgamelogs[[#This Row],[POSSESIONS]]</f>
        <v>0.1743510267338241</v>
      </c>
      <c r="BK636" s="4">
        <f>_2025teamgamelogs[[#This Row],[PTS]]/_2025teamgamelogs[[#This Row],[POSSESIONS]]</f>
        <v>1.239829523440527</v>
      </c>
      <c r="BL636" s="4">
        <f xml:space="preserve"> 100 * _2025teamgamelogs[[#This Row],[POINTS_PER_POSSESSION]]</f>
        <v>123.98295234405271</v>
      </c>
      <c r="BM636" s="4">
        <f xml:space="preserve"> _2025teamgamelogs[[#This Row],[POSSESIONS]] / (_2025teamgamelogs[[#This Row],[MIN]]/48)</f>
        <v>103.24</v>
      </c>
      <c r="BN636" s="3">
        <f>_2025teamgamelogs[[#This Row],[PTS]] / (2 * (_2025teamgamelogs[[#This Row],[FGA]] + 0.44 * _2025teamgamelogs[[#This Row],[FTA]]))</f>
        <v>0.71716718960107584</v>
      </c>
      <c r="BO636" s="4">
        <f>VLOOKUP(_2025teamgamelogs[[#This Row],[MONTH]], LEAGUE_AVERAGES!$A$2:$B$8, 2, FALSE)</f>
        <v>110.26237660123701</v>
      </c>
      <c r="BP636" s="5">
        <f>VLOOKUP(_2025teamgamelogs[[#This Row],[TEAM_NAME]], LEAGUE_AVERAGES!$A$14:$C$43, 2, FALSE)</f>
        <v>0.4062926829268293</v>
      </c>
      <c r="BQ636" s="5">
        <f>VLOOKUP(_2025teamgamelogs[[#This Row],[TEAM_NAME]], LEAGUE_AVERAGES!$A$14:$C$43, 3, FALSE)</f>
        <v>0.36926829268292688</v>
      </c>
      <c r="BR636" s="5">
        <f>VLOOKUP(_2025teamgamelogs[[#This Row],[TEAM_NAME]], LEAGUE_AVERAGES!$F$14:$H$43, 2, FALSE)</f>
        <v>0.49804878048780482</v>
      </c>
      <c r="BS636" s="5">
        <f>VLOOKUP(_2025teamgamelogs[[#This Row],[TEAM_NAME]], LEAGUE_AVERAGES!$F$14:$H$43, 3, FALSE)</f>
        <v>0.47917073170731711</v>
      </c>
      <c r="BT636" s="5">
        <f>VLOOKUP(_2025teamgamelogs[[#This Row],[TEAM_NAME]], LEAGUE_AVERAGES!$K$14:$M$43, 2, FALSE)</f>
        <v>0.61475494156948829</v>
      </c>
      <c r="BU636" s="5">
        <f>VLOOKUP(_2025teamgamelogs[[#This Row],[TEAM_NAME]], LEAGUE_AVERAGES!$K$14:$M$43, 3, FALSE)</f>
        <v>0.58586037801226176</v>
      </c>
    </row>
    <row r="637" spans="1:73" x14ac:dyDescent="0.2">
      <c r="A637" t="s">
        <v>59</v>
      </c>
      <c r="B637">
        <v>1610612746</v>
      </c>
      <c r="C637" t="s">
        <v>131</v>
      </c>
      <c r="D637" t="s">
        <v>132</v>
      </c>
      <c r="E637">
        <v>22400060</v>
      </c>
      <c r="F637" s="1">
        <v>45629</v>
      </c>
      <c r="G637" t="s">
        <v>243</v>
      </c>
      <c r="H637" t="s">
        <v>63</v>
      </c>
      <c r="I637">
        <v>48</v>
      </c>
      <c r="J637">
        <v>47</v>
      </c>
      <c r="K637">
        <v>85</v>
      </c>
      <c r="L637">
        <v>0.55300000000000005</v>
      </c>
      <c r="M637">
        <v>19</v>
      </c>
      <c r="N637">
        <v>37</v>
      </c>
      <c r="O637">
        <v>0.51400000000000001</v>
      </c>
      <c r="P637">
        <v>14</v>
      </c>
      <c r="Q637">
        <v>17</v>
      </c>
      <c r="R637">
        <v>0.82399999999999995</v>
      </c>
      <c r="S637">
        <v>11</v>
      </c>
      <c r="T637">
        <v>24</v>
      </c>
      <c r="U637">
        <v>35</v>
      </c>
      <c r="V637">
        <v>29</v>
      </c>
      <c r="W637">
        <v>14</v>
      </c>
      <c r="X637">
        <v>8</v>
      </c>
      <c r="Y637">
        <v>8</v>
      </c>
      <c r="Z637">
        <v>4</v>
      </c>
      <c r="AA637">
        <v>14</v>
      </c>
      <c r="AB637">
        <v>15</v>
      </c>
      <c r="AC637">
        <v>127</v>
      </c>
      <c r="AD637">
        <v>22</v>
      </c>
      <c r="AE637">
        <v>1</v>
      </c>
      <c r="AF637">
        <v>1</v>
      </c>
      <c r="AG637">
        <v>1</v>
      </c>
      <c r="AH637">
        <v>1</v>
      </c>
      <c r="AI637">
        <v>121</v>
      </c>
      <c r="AJ637">
        <v>335</v>
      </c>
      <c r="AK637">
        <v>1709</v>
      </c>
      <c r="AL637">
        <v>141</v>
      </c>
      <c r="AM637">
        <v>182</v>
      </c>
      <c r="AN637">
        <v>1227</v>
      </c>
      <c r="AO637">
        <v>78</v>
      </c>
      <c r="AP637">
        <v>1571</v>
      </c>
      <c r="AQ637">
        <v>1778</v>
      </c>
      <c r="AR637">
        <v>811</v>
      </c>
      <c r="AS637">
        <v>1051</v>
      </c>
      <c r="AT637">
        <v>2333</v>
      </c>
      <c r="AU637">
        <v>2225</v>
      </c>
      <c r="AV637">
        <v>687</v>
      </c>
      <c r="AW637">
        <v>1092</v>
      </c>
      <c r="AX637">
        <v>1073</v>
      </c>
      <c r="AY637">
        <v>187</v>
      </c>
      <c r="AZ637">
        <v>750</v>
      </c>
      <c r="BA637">
        <v>260</v>
      </c>
      <c r="BB637">
        <v>1892</v>
      </c>
      <c r="BC637">
        <v>341</v>
      </c>
      <c r="BD637">
        <v>194</v>
      </c>
      <c r="BE637">
        <v>1</v>
      </c>
      <c r="BF637" t="s">
        <v>64</v>
      </c>
      <c r="BG637" t="s">
        <v>65</v>
      </c>
      <c r="BH637" t="s">
        <v>661</v>
      </c>
      <c r="BI637" s="4">
        <f xml:space="preserve"> _2025teamgamelogs[[#This Row],[FGA]] + (0.44 * _2025teamgamelogs[[#This Row],[FTA]]) + _2025teamgamelogs[[#This Row],[TOV]] - _2025teamgamelogs[[#This Row],[OREB]]</f>
        <v>95.48</v>
      </c>
      <c r="BJ637" s="3">
        <f>_2025teamgamelogs[[#This Row],[TOV]]/_2025teamgamelogs[[#This Row],[POSSESIONS]]</f>
        <v>0.14662756598240467</v>
      </c>
      <c r="BK637" s="4">
        <f>_2025teamgamelogs[[#This Row],[PTS]]/_2025teamgamelogs[[#This Row],[POSSESIONS]]</f>
        <v>1.330121491411814</v>
      </c>
      <c r="BL637" s="4">
        <f xml:space="preserve"> 100 * _2025teamgamelogs[[#This Row],[POINTS_PER_POSSESSION]]</f>
        <v>133.0121491411814</v>
      </c>
      <c r="BM637" s="4">
        <f xml:space="preserve"> _2025teamgamelogs[[#This Row],[POSSESIONS]] / (_2025teamgamelogs[[#This Row],[MIN]]/48)</f>
        <v>95.48</v>
      </c>
      <c r="BN637" s="3">
        <f>_2025teamgamelogs[[#This Row],[PTS]] / (2 * (_2025teamgamelogs[[#This Row],[FGA]] + 0.44 * _2025teamgamelogs[[#This Row],[FTA]]))</f>
        <v>0.68663494809688574</v>
      </c>
      <c r="BO637" s="4">
        <f>VLOOKUP(_2025teamgamelogs[[#This Row],[MONTH]], LEAGUE_AVERAGES!$A$2:$B$8, 2, FALSE)</f>
        <v>110.26237660123701</v>
      </c>
      <c r="BP637" s="5">
        <f>VLOOKUP(_2025teamgamelogs[[#This Row],[TEAM_NAME]], LEAGUE_AVERAGES!$A$14:$C$43, 2, FALSE)</f>
        <v>0.38978048780487806</v>
      </c>
      <c r="BQ637" s="5">
        <f>VLOOKUP(_2025teamgamelogs[[#This Row],[TEAM_NAME]], LEAGUE_AVERAGES!$A$14:$C$43, 3, FALSE)</f>
        <v>0.36475609756097566</v>
      </c>
      <c r="BR637" s="5">
        <f>VLOOKUP(_2025teamgamelogs[[#This Row],[TEAM_NAME]], LEAGUE_AVERAGES!$F$14:$H$43, 2, FALSE)</f>
        <v>0.49036585365853652</v>
      </c>
      <c r="BS637" s="5">
        <f>VLOOKUP(_2025teamgamelogs[[#This Row],[TEAM_NAME]], LEAGUE_AVERAGES!$F$14:$H$43, 3, FALSE)</f>
        <v>0.47582926829268285</v>
      </c>
      <c r="BT637" s="5">
        <f>VLOOKUP(_2025teamgamelogs[[#This Row],[TEAM_NAME]], LEAGUE_AVERAGES!$K$14:$M$43, 2, FALSE)</f>
        <v>0.59895938905835644</v>
      </c>
      <c r="BU637" s="5">
        <f>VLOOKUP(_2025teamgamelogs[[#This Row],[TEAM_NAME]], LEAGUE_AVERAGES!$K$14:$M$43, 3, FALSE)</f>
        <v>0.58126724036545818</v>
      </c>
    </row>
    <row r="638" spans="1:73" x14ac:dyDescent="0.2">
      <c r="A638" t="s">
        <v>59</v>
      </c>
      <c r="B638">
        <v>1610612751</v>
      </c>
      <c r="C638" t="s">
        <v>89</v>
      </c>
      <c r="D638" t="s">
        <v>90</v>
      </c>
      <c r="E638">
        <v>22400320</v>
      </c>
      <c r="F638" s="1">
        <v>45630</v>
      </c>
      <c r="G638" t="s">
        <v>705</v>
      </c>
      <c r="H638" t="s">
        <v>63</v>
      </c>
      <c r="I638">
        <v>48</v>
      </c>
      <c r="J638">
        <v>35</v>
      </c>
      <c r="K638">
        <v>81</v>
      </c>
      <c r="L638">
        <v>0.432</v>
      </c>
      <c r="M638">
        <v>12</v>
      </c>
      <c r="N638">
        <v>36</v>
      </c>
      <c r="O638">
        <v>0.33300000000000002</v>
      </c>
      <c r="P638">
        <v>17</v>
      </c>
      <c r="Q638">
        <v>23</v>
      </c>
      <c r="R638">
        <v>0.73899999999999999</v>
      </c>
      <c r="S638">
        <v>7</v>
      </c>
      <c r="T638">
        <v>36</v>
      </c>
      <c r="U638">
        <v>43</v>
      </c>
      <c r="V638">
        <v>24</v>
      </c>
      <c r="W638">
        <v>17</v>
      </c>
      <c r="X638">
        <v>12</v>
      </c>
      <c r="Y638">
        <v>6</v>
      </c>
      <c r="Z638">
        <v>10</v>
      </c>
      <c r="AA638">
        <v>18</v>
      </c>
      <c r="AB638">
        <v>19</v>
      </c>
      <c r="AC638">
        <v>99</v>
      </c>
      <c r="AD638">
        <v>9</v>
      </c>
      <c r="AE638">
        <v>1</v>
      </c>
      <c r="AF638">
        <v>1</v>
      </c>
      <c r="AG638">
        <v>1</v>
      </c>
      <c r="AH638">
        <v>1</v>
      </c>
      <c r="AI638">
        <v>121</v>
      </c>
      <c r="AJ638">
        <v>2164</v>
      </c>
      <c r="AK638">
        <v>2117</v>
      </c>
      <c r="AL638">
        <v>1816</v>
      </c>
      <c r="AM638">
        <v>1413</v>
      </c>
      <c r="AN638">
        <v>1366</v>
      </c>
      <c r="AO638">
        <v>1468</v>
      </c>
      <c r="AP638">
        <v>1052</v>
      </c>
      <c r="AQ638">
        <v>899</v>
      </c>
      <c r="AR638">
        <v>1655</v>
      </c>
      <c r="AS638">
        <v>2024</v>
      </c>
      <c r="AT638">
        <v>640</v>
      </c>
      <c r="AU638">
        <v>1282</v>
      </c>
      <c r="AV638">
        <v>1570</v>
      </c>
      <c r="AW638">
        <v>1759</v>
      </c>
      <c r="AX638">
        <v>217</v>
      </c>
      <c r="AY638">
        <v>560</v>
      </c>
      <c r="AZ638">
        <v>2353</v>
      </c>
      <c r="BA638">
        <v>1018</v>
      </c>
      <c r="BB638">
        <v>971</v>
      </c>
      <c r="BC638">
        <v>2137</v>
      </c>
      <c r="BD638">
        <v>672</v>
      </c>
      <c r="BE638">
        <v>1</v>
      </c>
      <c r="BF638" t="s">
        <v>64</v>
      </c>
      <c r="BG638" t="s">
        <v>65</v>
      </c>
      <c r="BH638" t="s">
        <v>661</v>
      </c>
      <c r="BI638" s="4">
        <f xml:space="preserve"> _2025teamgamelogs[[#This Row],[FGA]] + (0.44 * _2025teamgamelogs[[#This Row],[FTA]]) + _2025teamgamelogs[[#This Row],[TOV]] - _2025teamgamelogs[[#This Row],[OREB]]</f>
        <v>101.12</v>
      </c>
      <c r="BJ638" s="3">
        <f>_2025teamgamelogs[[#This Row],[TOV]]/_2025teamgamelogs[[#This Row],[POSSESIONS]]</f>
        <v>0.16811708860759492</v>
      </c>
      <c r="BK638" s="4">
        <f>_2025teamgamelogs[[#This Row],[PTS]]/_2025teamgamelogs[[#This Row],[POSSESIONS]]</f>
        <v>0.97903481012658222</v>
      </c>
      <c r="BL638" s="4">
        <f xml:space="preserve"> 100 * _2025teamgamelogs[[#This Row],[POINTS_PER_POSSESSION]]</f>
        <v>97.903481012658219</v>
      </c>
      <c r="BM638" s="4">
        <f xml:space="preserve"> _2025teamgamelogs[[#This Row],[POSSESIONS]] / (_2025teamgamelogs[[#This Row],[MIN]]/48)</f>
        <v>101.12</v>
      </c>
      <c r="BN638" s="3">
        <f>_2025teamgamelogs[[#This Row],[PTS]] / (2 * (_2025teamgamelogs[[#This Row],[FGA]] + 0.44 * _2025teamgamelogs[[#This Row],[FTA]]))</f>
        <v>0.54323968393327482</v>
      </c>
      <c r="BO638" s="4">
        <f>VLOOKUP(_2025teamgamelogs[[#This Row],[MONTH]], LEAGUE_AVERAGES!$A$2:$B$8, 2, FALSE)</f>
        <v>110.26237660123701</v>
      </c>
      <c r="BP638" s="5">
        <f>VLOOKUP(_2025teamgamelogs[[#This Row],[TEAM_NAME]], LEAGUE_AVERAGES!$A$14:$C$43, 2, FALSE)</f>
        <v>0.337609756097561</v>
      </c>
      <c r="BQ638" s="5">
        <f>VLOOKUP(_2025teamgamelogs[[#This Row],[TEAM_NAME]], LEAGUE_AVERAGES!$A$14:$C$43, 3, FALSE)</f>
        <v>0.34709756097560968</v>
      </c>
      <c r="BR638" s="5">
        <f>VLOOKUP(_2025teamgamelogs[[#This Row],[TEAM_NAME]], LEAGUE_AVERAGES!$F$14:$H$43, 2, FALSE)</f>
        <v>0.43748780487804872</v>
      </c>
      <c r="BS638" s="5">
        <f>VLOOKUP(_2025teamgamelogs[[#This Row],[TEAM_NAME]], LEAGUE_AVERAGES!$F$14:$H$43, 3, FALSE)</f>
        <v>0.43895121951219529</v>
      </c>
      <c r="BT638" s="5">
        <f>VLOOKUP(_2025teamgamelogs[[#This Row],[TEAM_NAME]], LEAGUE_AVERAGES!$K$14:$M$43, 2, FALSE)</f>
        <v>0.54767404365624284</v>
      </c>
      <c r="BU638" s="5">
        <f>VLOOKUP(_2025teamgamelogs[[#This Row],[TEAM_NAME]], LEAGUE_AVERAGES!$K$14:$M$43, 3, FALSE)</f>
        <v>0.5592142433904097</v>
      </c>
    </row>
    <row r="639" spans="1:73" x14ac:dyDescent="0.2">
      <c r="A639" t="s">
        <v>59</v>
      </c>
      <c r="B639">
        <v>1610612737</v>
      </c>
      <c r="C639" t="s">
        <v>92</v>
      </c>
      <c r="D639" t="s">
        <v>93</v>
      </c>
      <c r="E639">
        <v>22400323</v>
      </c>
      <c r="F639" s="1">
        <v>45630</v>
      </c>
      <c r="G639" t="s">
        <v>706</v>
      </c>
      <c r="H639" t="s">
        <v>63</v>
      </c>
      <c r="I639">
        <v>48</v>
      </c>
      <c r="J639">
        <v>45</v>
      </c>
      <c r="K639">
        <v>102</v>
      </c>
      <c r="L639">
        <v>0.441</v>
      </c>
      <c r="M639">
        <v>9</v>
      </c>
      <c r="N639">
        <v>32</v>
      </c>
      <c r="O639">
        <v>0.28100000000000003</v>
      </c>
      <c r="P639">
        <v>20</v>
      </c>
      <c r="Q639">
        <v>22</v>
      </c>
      <c r="R639">
        <v>0.90900000000000003</v>
      </c>
      <c r="S639">
        <v>15</v>
      </c>
      <c r="T639">
        <v>39</v>
      </c>
      <c r="U639">
        <v>54</v>
      </c>
      <c r="V639">
        <v>29</v>
      </c>
      <c r="W639">
        <v>14</v>
      </c>
      <c r="X639">
        <v>16</v>
      </c>
      <c r="Y639">
        <v>3</v>
      </c>
      <c r="Z639">
        <v>4</v>
      </c>
      <c r="AA639">
        <v>25</v>
      </c>
      <c r="AB639">
        <v>22</v>
      </c>
      <c r="AC639">
        <v>119</v>
      </c>
      <c r="AD639">
        <v>15</v>
      </c>
      <c r="AE639">
        <v>1</v>
      </c>
      <c r="AF639">
        <v>1</v>
      </c>
      <c r="AG639">
        <v>1</v>
      </c>
      <c r="AH639">
        <v>1</v>
      </c>
      <c r="AI639">
        <v>121</v>
      </c>
      <c r="AJ639">
        <v>564</v>
      </c>
      <c r="AK639">
        <v>96</v>
      </c>
      <c r="AL639">
        <v>1688</v>
      </c>
      <c r="AM639">
        <v>2097</v>
      </c>
      <c r="AN639">
        <v>1863</v>
      </c>
      <c r="AO639">
        <v>2058</v>
      </c>
      <c r="AP639">
        <v>623</v>
      </c>
      <c r="AQ639">
        <v>1008</v>
      </c>
      <c r="AR639">
        <v>208</v>
      </c>
      <c r="AS639">
        <v>332</v>
      </c>
      <c r="AT639">
        <v>277</v>
      </c>
      <c r="AU639">
        <v>165</v>
      </c>
      <c r="AV639">
        <v>687</v>
      </c>
      <c r="AW639">
        <v>1092</v>
      </c>
      <c r="AX639">
        <v>21</v>
      </c>
      <c r="AY639">
        <v>1712</v>
      </c>
      <c r="AZ639">
        <v>750</v>
      </c>
      <c r="BA639">
        <v>2247</v>
      </c>
      <c r="BB639">
        <v>416</v>
      </c>
      <c r="BC639">
        <v>798</v>
      </c>
      <c r="BD639">
        <v>376</v>
      </c>
      <c r="BE639">
        <v>1</v>
      </c>
      <c r="BF639" t="s">
        <v>71</v>
      </c>
      <c r="BG639" t="s">
        <v>65</v>
      </c>
      <c r="BH639" t="s">
        <v>661</v>
      </c>
      <c r="BI639" s="4">
        <f xml:space="preserve"> _2025teamgamelogs[[#This Row],[FGA]] + (0.44 * _2025teamgamelogs[[#This Row],[FTA]]) + _2025teamgamelogs[[#This Row],[TOV]] - _2025teamgamelogs[[#This Row],[OREB]]</f>
        <v>110.68</v>
      </c>
      <c r="BJ639" s="3">
        <f>_2025teamgamelogs[[#This Row],[TOV]]/_2025teamgamelogs[[#This Row],[POSSESIONS]]</f>
        <v>0.12649078424286231</v>
      </c>
      <c r="BK639" s="4">
        <f>_2025teamgamelogs[[#This Row],[PTS]]/_2025teamgamelogs[[#This Row],[POSSESIONS]]</f>
        <v>1.0751716660643296</v>
      </c>
      <c r="BL639" s="4">
        <f xml:space="preserve"> 100 * _2025teamgamelogs[[#This Row],[POINTS_PER_POSSESSION]]</f>
        <v>107.51716660643295</v>
      </c>
      <c r="BM639" s="4">
        <f xml:space="preserve"> _2025teamgamelogs[[#This Row],[POSSESIONS]] / (_2025teamgamelogs[[#This Row],[MIN]]/48)</f>
        <v>110.68</v>
      </c>
      <c r="BN639" s="3">
        <f>_2025teamgamelogs[[#This Row],[PTS]] / (2 * (_2025teamgamelogs[[#This Row],[FGA]] + 0.44 * _2025teamgamelogs[[#This Row],[FTA]]))</f>
        <v>0.5327722063037249</v>
      </c>
      <c r="BO639" s="4">
        <f>VLOOKUP(_2025teamgamelogs[[#This Row],[MONTH]], LEAGUE_AVERAGES!$A$2:$B$8, 2, FALSE)</f>
        <v>110.26237660123701</v>
      </c>
      <c r="BP639" s="5">
        <f>VLOOKUP(_2025teamgamelogs[[#This Row],[TEAM_NAME]], LEAGUE_AVERAGES!$A$14:$C$43, 2, FALSE)</f>
        <v>0.35092500000000004</v>
      </c>
      <c r="BQ639" s="5">
        <f>VLOOKUP(_2025teamgamelogs[[#This Row],[TEAM_NAME]], LEAGUE_AVERAGES!$A$14:$C$43, 3, FALSE)</f>
        <v>0.36290476190476195</v>
      </c>
      <c r="BR639" s="5">
        <f>VLOOKUP(_2025teamgamelogs[[#This Row],[TEAM_NAME]], LEAGUE_AVERAGES!$F$14:$H$43, 2, FALSE)</f>
        <v>0.47670000000000012</v>
      </c>
      <c r="BS639" s="5">
        <f>VLOOKUP(_2025teamgamelogs[[#This Row],[TEAM_NAME]], LEAGUE_AVERAGES!$F$14:$H$43, 3, FALSE)</f>
        <v>0.47069047619047621</v>
      </c>
      <c r="BT639" s="5">
        <f>VLOOKUP(_2025teamgamelogs[[#This Row],[TEAM_NAME]], LEAGUE_AVERAGES!$K$14:$M$43, 2, FALSE)</f>
        <v>0.58493933923263275</v>
      </c>
      <c r="BU639" s="5">
        <f>VLOOKUP(_2025teamgamelogs[[#This Row],[TEAM_NAME]], LEAGUE_AVERAGES!$K$14:$M$43, 3, FALSE)</f>
        <v>0.57722862424766153</v>
      </c>
    </row>
    <row r="640" spans="1:73" x14ac:dyDescent="0.2">
      <c r="A640" t="s">
        <v>59</v>
      </c>
      <c r="B640">
        <v>1610612750</v>
      </c>
      <c r="C640" t="s">
        <v>8</v>
      </c>
      <c r="D640" t="s">
        <v>72</v>
      </c>
      <c r="E640">
        <v>22400324</v>
      </c>
      <c r="F640" s="1">
        <v>45630</v>
      </c>
      <c r="G640" t="s">
        <v>707</v>
      </c>
      <c r="H640" t="s">
        <v>63</v>
      </c>
      <c r="I640">
        <v>48</v>
      </c>
      <c r="J640">
        <v>41</v>
      </c>
      <c r="K640">
        <v>85</v>
      </c>
      <c r="L640">
        <v>0.48199999999999998</v>
      </c>
      <c r="M640">
        <v>16</v>
      </c>
      <c r="N640">
        <v>44</v>
      </c>
      <c r="O640">
        <v>0.36399999999999999</v>
      </c>
      <c r="P640">
        <v>10</v>
      </c>
      <c r="Q640">
        <v>18</v>
      </c>
      <c r="R640">
        <v>0.55600000000000005</v>
      </c>
      <c r="S640">
        <v>7</v>
      </c>
      <c r="T640">
        <v>43</v>
      </c>
      <c r="U640">
        <v>50</v>
      </c>
      <c r="V640">
        <v>31</v>
      </c>
      <c r="W640">
        <v>15</v>
      </c>
      <c r="X640">
        <v>15</v>
      </c>
      <c r="Y640">
        <v>5</v>
      </c>
      <c r="Z640">
        <v>2</v>
      </c>
      <c r="AA640">
        <v>16</v>
      </c>
      <c r="AB640">
        <v>16</v>
      </c>
      <c r="AC640">
        <v>108</v>
      </c>
      <c r="AD640">
        <v>28</v>
      </c>
      <c r="AE640">
        <v>1</v>
      </c>
      <c r="AF640">
        <v>1</v>
      </c>
      <c r="AG640">
        <v>1</v>
      </c>
      <c r="AH640">
        <v>1</v>
      </c>
      <c r="AI640">
        <v>121</v>
      </c>
      <c r="AJ640">
        <v>1234</v>
      </c>
      <c r="AK640">
        <v>1709</v>
      </c>
      <c r="AL640">
        <v>977</v>
      </c>
      <c r="AM640">
        <v>567</v>
      </c>
      <c r="AN640">
        <v>384</v>
      </c>
      <c r="AO640">
        <v>1156</v>
      </c>
      <c r="AP640">
        <v>2148</v>
      </c>
      <c r="AQ640">
        <v>1617</v>
      </c>
      <c r="AR640">
        <v>2410</v>
      </c>
      <c r="AS640">
        <v>2024</v>
      </c>
      <c r="AT640">
        <v>78</v>
      </c>
      <c r="AU640">
        <v>427</v>
      </c>
      <c r="AV640">
        <v>426</v>
      </c>
      <c r="AW640">
        <v>1341</v>
      </c>
      <c r="AX640">
        <v>46</v>
      </c>
      <c r="AY640">
        <v>889</v>
      </c>
      <c r="AZ640">
        <v>158</v>
      </c>
      <c r="BA640">
        <v>570</v>
      </c>
      <c r="BB640">
        <v>1670</v>
      </c>
      <c r="BC640">
        <v>1616</v>
      </c>
      <c r="BD640">
        <v>97</v>
      </c>
      <c r="BE640">
        <v>1</v>
      </c>
      <c r="BF640" t="s">
        <v>71</v>
      </c>
      <c r="BG640" t="s">
        <v>65</v>
      </c>
      <c r="BH640" t="s">
        <v>661</v>
      </c>
      <c r="BI640" s="4">
        <f xml:space="preserve"> _2025teamgamelogs[[#This Row],[FGA]] + (0.44 * _2025teamgamelogs[[#This Row],[FTA]]) + _2025teamgamelogs[[#This Row],[TOV]] - _2025teamgamelogs[[#This Row],[OREB]]</f>
        <v>100.92</v>
      </c>
      <c r="BJ640" s="3">
        <f>_2025teamgamelogs[[#This Row],[TOV]]/_2025teamgamelogs[[#This Row],[POSSESIONS]]</f>
        <v>0.14863258026159334</v>
      </c>
      <c r="BK640" s="4">
        <f>_2025teamgamelogs[[#This Row],[PTS]]/_2025teamgamelogs[[#This Row],[POSSESIONS]]</f>
        <v>1.070154577883472</v>
      </c>
      <c r="BL640" s="4">
        <f xml:space="preserve"> 100 * _2025teamgamelogs[[#This Row],[POINTS_PER_POSSESSION]]</f>
        <v>107.01545778834721</v>
      </c>
      <c r="BM640" s="4">
        <f xml:space="preserve"> _2025teamgamelogs[[#This Row],[POSSESIONS]] / (_2025teamgamelogs[[#This Row],[MIN]]/48)</f>
        <v>100.92</v>
      </c>
      <c r="BN640" s="3">
        <f>_2025teamgamelogs[[#This Row],[PTS]] / (2 * (_2025teamgamelogs[[#This Row],[FGA]] + 0.44 * _2025teamgamelogs[[#This Row],[FTA]]))</f>
        <v>0.58114507102884205</v>
      </c>
      <c r="BO640" s="4">
        <f>VLOOKUP(_2025teamgamelogs[[#This Row],[MONTH]], LEAGUE_AVERAGES!$A$2:$B$8, 2, FALSE)</f>
        <v>110.26237660123701</v>
      </c>
      <c r="BP640" s="5">
        <f>VLOOKUP(_2025teamgamelogs[[#This Row],[TEAM_NAME]], LEAGUE_AVERAGES!$A$14:$C$43, 2, FALSE)</f>
        <v>0.38256097560975622</v>
      </c>
      <c r="BQ640" s="5">
        <f>VLOOKUP(_2025teamgamelogs[[#This Row],[TEAM_NAME]], LEAGUE_AVERAGES!$A$14:$C$43, 3, FALSE)</f>
        <v>0.37156097560975615</v>
      </c>
      <c r="BR640" s="5">
        <f>VLOOKUP(_2025teamgamelogs[[#This Row],[TEAM_NAME]], LEAGUE_AVERAGES!$F$14:$H$43, 2, FALSE)</f>
        <v>0.47402439024390242</v>
      </c>
      <c r="BS640" s="5">
        <f>VLOOKUP(_2025teamgamelogs[[#This Row],[TEAM_NAME]], LEAGUE_AVERAGES!$F$14:$H$43, 3, FALSE)</f>
        <v>0.46580487804878057</v>
      </c>
      <c r="BT640" s="5">
        <f>VLOOKUP(_2025teamgamelogs[[#This Row],[TEAM_NAME]], LEAGUE_AVERAGES!$K$14:$M$43, 2, FALSE)</f>
        <v>0.59446350940954662</v>
      </c>
      <c r="BU640" s="5">
        <f>VLOOKUP(_2025teamgamelogs[[#This Row],[TEAM_NAME]], LEAGUE_AVERAGES!$K$14:$M$43, 3, FALSE)</f>
        <v>0.58583417827298701</v>
      </c>
    </row>
    <row r="641" spans="1:73" x14ac:dyDescent="0.2">
      <c r="A641" t="s">
        <v>59</v>
      </c>
      <c r="B641">
        <v>1610612746</v>
      </c>
      <c r="C641" t="s">
        <v>131</v>
      </c>
      <c r="D641" t="s">
        <v>132</v>
      </c>
      <c r="E641">
        <v>22400324</v>
      </c>
      <c r="F641" s="1">
        <v>45630</v>
      </c>
      <c r="G641" t="s">
        <v>708</v>
      </c>
      <c r="H641" t="s">
        <v>70</v>
      </c>
      <c r="I641">
        <v>48</v>
      </c>
      <c r="J641">
        <v>29</v>
      </c>
      <c r="K641">
        <v>83</v>
      </c>
      <c r="L641">
        <v>0.34899999999999998</v>
      </c>
      <c r="M641">
        <v>11</v>
      </c>
      <c r="N641">
        <v>40</v>
      </c>
      <c r="O641">
        <v>0.27500000000000002</v>
      </c>
      <c r="P641">
        <v>11</v>
      </c>
      <c r="Q641">
        <v>13</v>
      </c>
      <c r="R641">
        <v>0.84599999999999997</v>
      </c>
      <c r="S641">
        <v>10</v>
      </c>
      <c r="T641">
        <v>36</v>
      </c>
      <c r="U641">
        <v>46</v>
      </c>
      <c r="V641">
        <v>13</v>
      </c>
      <c r="W641">
        <v>23</v>
      </c>
      <c r="X641">
        <v>7</v>
      </c>
      <c r="Y641">
        <v>2</v>
      </c>
      <c r="Z641">
        <v>5</v>
      </c>
      <c r="AA641">
        <v>16</v>
      </c>
      <c r="AB641">
        <v>16</v>
      </c>
      <c r="AC641">
        <v>80</v>
      </c>
      <c r="AD641">
        <v>-28</v>
      </c>
      <c r="AE641">
        <v>1</v>
      </c>
      <c r="AF641">
        <v>1231</v>
      </c>
      <c r="AG641">
        <v>1231</v>
      </c>
      <c r="AH641">
        <v>1231</v>
      </c>
      <c r="AI641">
        <v>121</v>
      </c>
      <c r="AJ641">
        <v>2442</v>
      </c>
      <c r="AK641">
        <v>1922</v>
      </c>
      <c r="AL641">
        <v>2428</v>
      </c>
      <c r="AM641">
        <v>1661</v>
      </c>
      <c r="AN641">
        <v>795</v>
      </c>
      <c r="AO641">
        <v>2111</v>
      </c>
      <c r="AP641">
        <v>2028</v>
      </c>
      <c r="AQ641">
        <v>2188</v>
      </c>
      <c r="AR641">
        <v>605</v>
      </c>
      <c r="AS641">
        <v>1308</v>
      </c>
      <c r="AT641">
        <v>640</v>
      </c>
      <c r="AU641">
        <v>835</v>
      </c>
      <c r="AV641">
        <v>2453</v>
      </c>
      <c r="AW641">
        <v>2394</v>
      </c>
      <c r="AX641">
        <v>1360</v>
      </c>
      <c r="AY641">
        <v>2078</v>
      </c>
      <c r="AZ641">
        <v>1188</v>
      </c>
      <c r="BA641">
        <v>570</v>
      </c>
      <c r="BB641">
        <v>1670</v>
      </c>
      <c r="BC641">
        <v>2455</v>
      </c>
      <c r="BD641">
        <v>2355</v>
      </c>
      <c r="BE641">
        <v>1</v>
      </c>
      <c r="BF641" t="s">
        <v>64</v>
      </c>
      <c r="BG641" t="s">
        <v>65</v>
      </c>
      <c r="BH641" t="s">
        <v>661</v>
      </c>
      <c r="BI641" s="4">
        <f xml:space="preserve"> _2025teamgamelogs[[#This Row],[FGA]] + (0.44 * _2025teamgamelogs[[#This Row],[FTA]]) + _2025teamgamelogs[[#This Row],[TOV]] - _2025teamgamelogs[[#This Row],[OREB]]</f>
        <v>101.72</v>
      </c>
      <c r="BJ641" s="3">
        <f>_2025teamgamelogs[[#This Row],[TOV]]/_2025teamgamelogs[[#This Row],[POSSESIONS]]</f>
        <v>0.22611089264648054</v>
      </c>
      <c r="BK641" s="4">
        <f>_2025teamgamelogs[[#This Row],[PTS]]/_2025teamgamelogs[[#This Row],[POSSESIONS]]</f>
        <v>0.78647267007471489</v>
      </c>
      <c r="BL641" s="4">
        <f xml:space="preserve"> 100 * _2025teamgamelogs[[#This Row],[POINTS_PER_POSSESSION]]</f>
        <v>78.647267007471484</v>
      </c>
      <c r="BM641" s="4">
        <f xml:space="preserve"> _2025teamgamelogs[[#This Row],[POSSESIONS]] / (_2025teamgamelogs[[#This Row],[MIN]]/48)</f>
        <v>101.72</v>
      </c>
      <c r="BN641" s="3">
        <f>_2025teamgamelogs[[#This Row],[PTS]] / (2 * (_2025teamgamelogs[[#This Row],[FGA]] + 0.44 * _2025teamgamelogs[[#This Row],[FTA]]))</f>
        <v>0.45085662759242562</v>
      </c>
      <c r="BO641" s="4">
        <f>VLOOKUP(_2025teamgamelogs[[#This Row],[MONTH]], LEAGUE_AVERAGES!$A$2:$B$8, 2, FALSE)</f>
        <v>110.26237660123701</v>
      </c>
      <c r="BP641" s="5">
        <f>VLOOKUP(_2025teamgamelogs[[#This Row],[TEAM_NAME]], LEAGUE_AVERAGES!$A$14:$C$43, 2, FALSE)</f>
        <v>0.38978048780487806</v>
      </c>
      <c r="BQ641" s="5">
        <f>VLOOKUP(_2025teamgamelogs[[#This Row],[TEAM_NAME]], LEAGUE_AVERAGES!$A$14:$C$43, 3, FALSE)</f>
        <v>0.36475609756097566</v>
      </c>
      <c r="BR641" s="5">
        <f>VLOOKUP(_2025teamgamelogs[[#This Row],[TEAM_NAME]], LEAGUE_AVERAGES!$F$14:$H$43, 2, FALSE)</f>
        <v>0.49036585365853652</v>
      </c>
      <c r="BS641" s="5">
        <f>VLOOKUP(_2025teamgamelogs[[#This Row],[TEAM_NAME]], LEAGUE_AVERAGES!$F$14:$H$43, 3, FALSE)</f>
        <v>0.47582926829268285</v>
      </c>
      <c r="BT641" s="5">
        <f>VLOOKUP(_2025teamgamelogs[[#This Row],[TEAM_NAME]], LEAGUE_AVERAGES!$K$14:$M$43, 2, FALSE)</f>
        <v>0.59895938905835644</v>
      </c>
      <c r="BU641" s="5">
        <f>VLOOKUP(_2025teamgamelogs[[#This Row],[TEAM_NAME]], LEAGUE_AVERAGES!$K$14:$M$43, 3, FALSE)</f>
        <v>0.58126724036545818</v>
      </c>
    </row>
    <row r="642" spans="1:73" x14ac:dyDescent="0.2">
      <c r="A642" t="s">
        <v>59</v>
      </c>
      <c r="B642">
        <v>1610612738</v>
      </c>
      <c r="C642" t="s">
        <v>74</v>
      </c>
      <c r="D642" t="s">
        <v>75</v>
      </c>
      <c r="E642">
        <v>22400319</v>
      </c>
      <c r="F642" s="1">
        <v>45630</v>
      </c>
      <c r="G642" t="s">
        <v>709</v>
      </c>
      <c r="H642" t="s">
        <v>63</v>
      </c>
      <c r="I642">
        <v>48</v>
      </c>
      <c r="J642">
        <v>45</v>
      </c>
      <c r="K642">
        <v>94</v>
      </c>
      <c r="L642">
        <v>0.47899999999999998</v>
      </c>
      <c r="M642">
        <v>21</v>
      </c>
      <c r="N642">
        <v>53</v>
      </c>
      <c r="O642">
        <v>0.39600000000000002</v>
      </c>
      <c r="P642">
        <v>19</v>
      </c>
      <c r="Q642">
        <v>25</v>
      </c>
      <c r="R642">
        <v>0.76</v>
      </c>
      <c r="S642">
        <v>14</v>
      </c>
      <c r="T642">
        <v>29</v>
      </c>
      <c r="U642">
        <v>43</v>
      </c>
      <c r="V642">
        <v>30</v>
      </c>
      <c r="W642">
        <v>16</v>
      </c>
      <c r="X642">
        <v>11</v>
      </c>
      <c r="Y642">
        <v>7</v>
      </c>
      <c r="Z642">
        <v>5</v>
      </c>
      <c r="AA642">
        <v>14</v>
      </c>
      <c r="AB642">
        <v>21</v>
      </c>
      <c r="AC642">
        <v>130</v>
      </c>
      <c r="AD642">
        <v>10</v>
      </c>
      <c r="AE642">
        <v>1</v>
      </c>
      <c r="AF642">
        <v>1</v>
      </c>
      <c r="AG642">
        <v>1</v>
      </c>
      <c r="AH642">
        <v>1</v>
      </c>
      <c r="AI642">
        <v>121</v>
      </c>
      <c r="AJ642">
        <v>564</v>
      </c>
      <c r="AK642">
        <v>570</v>
      </c>
      <c r="AL642">
        <v>1022</v>
      </c>
      <c r="AM642">
        <v>74</v>
      </c>
      <c r="AN642">
        <v>41</v>
      </c>
      <c r="AO642">
        <v>776</v>
      </c>
      <c r="AP642">
        <v>756</v>
      </c>
      <c r="AQ642">
        <v>666</v>
      </c>
      <c r="AR642">
        <v>1491</v>
      </c>
      <c r="AS642">
        <v>466</v>
      </c>
      <c r="AT642">
        <v>1807</v>
      </c>
      <c r="AU642">
        <v>1282</v>
      </c>
      <c r="AV642">
        <v>541</v>
      </c>
      <c r="AW642">
        <v>1583</v>
      </c>
      <c r="AX642">
        <v>346</v>
      </c>
      <c r="AY642">
        <v>346</v>
      </c>
      <c r="AZ642">
        <v>1188</v>
      </c>
      <c r="BA642">
        <v>260</v>
      </c>
      <c r="BB642">
        <v>575</v>
      </c>
      <c r="BC642">
        <v>239</v>
      </c>
      <c r="BD642">
        <v>614</v>
      </c>
      <c r="BE642">
        <v>1</v>
      </c>
      <c r="BF642" t="s">
        <v>64</v>
      </c>
      <c r="BG642" t="s">
        <v>65</v>
      </c>
      <c r="BH642" t="s">
        <v>661</v>
      </c>
      <c r="BI642" s="4">
        <f xml:space="preserve"> _2025teamgamelogs[[#This Row],[FGA]] + (0.44 * _2025teamgamelogs[[#This Row],[FTA]]) + _2025teamgamelogs[[#This Row],[TOV]] - _2025teamgamelogs[[#This Row],[OREB]]</f>
        <v>107</v>
      </c>
      <c r="BJ642" s="3">
        <f>_2025teamgamelogs[[#This Row],[TOV]]/_2025teamgamelogs[[#This Row],[POSSESIONS]]</f>
        <v>0.14953271028037382</v>
      </c>
      <c r="BK642" s="4">
        <f>_2025teamgamelogs[[#This Row],[PTS]]/_2025teamgamelogs[[#This Row],[POSSESIONS]]</f>
        <v>1.2149532710280373</v>
      </c>
      <c r="BL642" s="4">
        <f xml:space="preserve"> 100 * _2025teamgamelogs[[#This Row],[POINTS_PER_POSSESSION]]</f>
        <v>121.49532710280373</v>
      </c>
      <c r="BM642" s="4">
        <f xml:space="preserve"> _2025teamgamelogs[[#This Row],[POSSESIONS]] / (_2025teamgamelogs[[#This Row],[MIN]]/48)</f>
        <v>107</v>
      </c>
      <c r="BN642" s="3">
        <f>_2025teamgamelogs[[#This Row],[PTS]] / (2 * (_2025teamgamelogs[[#This Row],[FGA]] + 0.44 * _2025teamgamelogs[[#This Row],[FTA]]))</f>
        <v>0.61904761904761907</v>
      </c>
      <c r="BO642" s="4">
        <f>VLOOKUP(_2025teamgamelogs[[#This Row],[MONTH]], LEAGUE_AVERAGES!$A$2:$B$8, 2, FALSE)</f>
        <v>110.26237660123701</v>
      </c>
      <c r="BP642" s="5">
        <f>VLOOKUP(_2025teamgamelogs[[#This Row],[TEAM_NAME]], LEAGUE_AVERAGES!$A$14:$C$43, 2, FALSE)</f>
        <v>0.3739024390243903</v>
      </c>
      <c r="BQ642" s="5">
        <f>VLOOKUP(_2025teamgamelogs[[#This Row],[TEAM_NAME]], LEAGUE_AVERAGES!$A$14:$C$43, 3, FALSE)</f>
        <v>0.36424390243902455</v>
      </c>
      <c r="BR642" s="5">
        <f>VLOOKUP(_2025teamgamelogs[[#This Row],[TEAM_NAME]], LEAGUE_AVERAGES!$F$14:$H$43, 2, FALSE)</f>
        <v>0.46717073170731704</v>
      </c>
      <c r="BS642" s="5">
        <f>VLOOKUP(_2025teamgamelogs[[#This Row],[TEAM_NAME]], LEAGUE_AVERAGES!$F$14:$H$43, 3, FALSE)</f>
        <v>0.45907317073170728</v>
      </c>
      <c r="BT642" s="5">
        <f>VLOOKUP(_2025teamgamelogs[[#This Row],[TEAM_NAME]], LEAGUE_AVERAGES!$K$14:$M$43, 2, FALSE)</f>
        <v>0.59645910798675039</v>
      </c>
      <c r="BU642" s="5">
        <f>VLOOKUP(_2025teamgamelogs[[#This Row],[TEAM_NAME]], LEAGUE_AVERAGES!$K$14:$M$43, 3, FALSE)</f>
        <v>0.58679053151616523</v>
      </c>
    </row>
    <row r="643" spans="1:73" x14ac:dyDescent="0.2">
      <c r="A643" t="s">
        <v>59</v>
      </c>
      <c r="B643">
        <v>1610612748</v>
      </c>
      <c r="C643" t="s">
        <v>101</v>
      </c>
      <c r="D643" t="s">
        <v>102</v>
      </c>
      <c r="E643">
        <v>22400321</v>
      </c>
      <c r="F643" s="1">
        <v>45630</v>
      </c>
      <c r="G643" t="s">
        <v>710</v>
      </c>
      <c r="H643" t="s">
        <v>63</v>
      </c>
      <c r="I643">
        <v>48</v>
      </c>
      <c r="J643">
        <v>52</v>
      </c>
      <c r="K643">
        <v>90</v>
      </c>
      <c r="L643">
        <v>0.57799999999999996</v>
      </c>
      <c r="M643">
        <v>24</v>
      </c>
      <c r="N643">
        <v>47</v>
      </c>
      <c r="O643">
        <v>0.51100000000000001</v>
      </c>
      <c r="P643">
        <v>6</v>
      </c>
      <c r="Q643">
        <v>9</v>
      </c>
      <c r="R643">
        <v>0.66700000000000004</v>
      </c>
      <c r="S643">
        <v>13</v>
      </c>
      <c r="T643">
        <v>39</v>
      </c>
      <c r="U643">
        <v>52</v>
      </c>
      <c r="V643">
        <v>42</v>
      </c>
      <c r="W643">
        <v>16</v>
      </c>
      <c r="X643">
        <v>11</v>
      </c>
      <c r="Y643">
        <v>5</v>
      </c>
      <c r="Z643">
        <v>4</v>
      </c>
      <c r="AA643">
        <v>16</v>
      </c>
      <c r="AB643">
        <v>8</v>
      </c>
      <c r="AC643">
        <v>134</v>
      </c>
      <c r="AD643">
        <v>41</v>
      </c>
      <c r="AE643">
        <v>1</v>
      </c>
      <c r="AF643">
        <v>1</v>
      </c>
      <c r="AG643">
        <v>1</v>
      </c>
      <c r="AH643">
        <v>1</v>
      </c>
      <c r="AI643">
        <v>121</v>
      </c>
      <c r="AJ643">
        <v>64</v>
      </c>
      <c r="AK643">
        <v>1029</v>
      </c>
      <c r="AL643">
        <v>52</v>
      </c>
      <c r="AM643">
        <v>12</v>
      </c>
      <c r="AN643">
        <v>200</v>
      </c>
      <c r="AO643">
        <v>93</v>
      </c>
      <c r="AP643">
        <v>2408</v>
      </c>
      <c r="AQ643">
        <v>2406</v>
      </c>
      <c r="AR643">
        <v>2105</v>
      </c>
      <c r="AS643">
        <v>652</v>
      </c>
      <c r="AT643">
        <v>277</v>
      </c>
      <c r="AU643">
        <v>267</v>
      </c>
      <c r="AV643">
        <v>10</v>
      </c>
      <c r="AW643">
        <v>1583</v>
      </c>
      <c r="AX643">
        <v>346</v>
      </c>
      <c r="AY643">
        <v>889</v>
      </c>
      <c r="AZ643">
        <v>750</v>
      </c>
      <c r="BA643">
        <v>570</v>
      </c>
      <c r="BB643">
        <v>2453</v>
      </c>
      <c r="BC643">
        <v>126</v>
      </c>
      <c r="BD643">
        <v>14</v>
      </c>
      <c r="BE643">
        <v>1</v>
      </c>
      <c r="BF643" t="s">
        <v>64</v>
      </c>
      <c r="BG643" t="s">
        <v>65</v>
      </c>
      <c r="BH643" t="s">
        <v>661</v>
      </c>
      <c r="BI643" s="4">
        <f xml:space="preserve"> _2025teamgamelogs[[#This Row],[FGA]] + (0.44 * _2025teamgamelogs[[#This Row],[FTA]]) + _2025teamgamelogs[[#This Row],[TOV]] - _2025teamgamelogs[[#This Row],[OREB]]</f>
        <v>96.96</v>
      </c>
      <c r="BJ643" s="3">
        <f>_2025teamgamelogs[[#This Row],[TOV]]/_2025teamgamelogs[[#This Row],[POSSESIONS]]</f>
        <v>0.16501650165016502</v>
      </c>
      <c r="BK643" s="4">
        <f>_2025teamgamelogs[[#This Row],[PTS]]/_2025teamgamelogs[[#This Row],[POSSESIONS]]</f>
        <v>1.3820132013201321</v>
      </c>
      <c r="BL643" s="4">
        <f xml:space="preserve"> 100 * _2025teamgamelogs[[#This Row],[POINTS_PER_POSSESSION]]</f>
        <v>138.20132013201319</v>
      </c>
      <c r="BM643" s="4">
        <f xml:space="preserve"> _2025teamgamelogs[[#This Row],[POSSESIONS]] / (_2025teamgamelogs[[#This Row],[MIN]]/48)</f>
        <v>96.96</v>
      </c>
      <c r="BN643" s="3">
        <f>_2025teamgamelogs[[#This Row],[PTS]] / (2 * (_2025teamgamelogs[[#This Row],[FGA]] + 0.44 * _2025teamgamelogs[[#This Row],[FTA]]))</f>
        <v>0.71306939123031077</v>
      </c>
      <c r="BO643" s="4">
        <f>VLOOKUP(_2025teamgamelogs[[#This Row],[MONTH]], LEAGUE_AVERAGES!$A$2:$B$8, 2, FALSE)</f>
        <v>110.26237660123701</v>
      </c>
      <c r="BP643" s="5">
        <f>VLOOKUP(_2025teamgamelogs[[#This Row],[TEAM_NAME]], LEAGUE_AVERAGES!$A$14:$C$43, 2, FALSE)</f>
        <v>0.38887804878048787</v>
      </c>
      <c r="BQ643" s="5">
        <f>VLOOKUP(_2025teamgamelogs[[#This Row],[TEAM_NAME]], LEAGUE_AVERAGES!$A$14:$C$43, 3, FALSE)</f>
        <v>0.35180487804878063</v>
      </c>
      <c r="BR643" s="5">
        <f>VLOOKUP(_2025teamgamelogs[[#This Row],[TEAM_NAME]], LEAGUE_AVERAGES!$F$14:$H$43, 2, FALSE)</f>
        <v>0.48178048780487814</v>
      </c>
      <c r="BS643" s="5">
        <f>VLOOKUP(_2025teamgamelogs[[#This Row],[TEAM_NAME]], LEAGUE_AVERAGES!$F$14:$H$43, 3, FALSE)</f>
        <v>0.44997560975609752</v>
      </c>
      <c r="BT643" s="5">
        <f>VLOOKUP(_2025teamgamelogs[[#This Row],[TEAM_NAME]], LEAGUE_AVERAGES!$K$14:$M$43, 2, FALSE)</f>
        <v>0.59307433364150897</v>
      </c>
      <c r="BU643" s="5">
        <f>VLOOKUP(_2025teamgamelogs[[#This Row],[TEAM_NAME]], LEAGUE_AVERAGES!$K$14:$M$43, 3, FALSE)</f>
        <v>0.56311679796954139</v>
      </c>
    </row>
    <row r="644" spans="1:73" x14ac:dyDescent="0.2">
      <c r="A644" t="s">
        <v>59</v>
      </c>
      <c r="B644">
        <v>1610612754</v>
      </c>
      <c r="C644" t="s">
        <v>110</v>
      </c>
      <c r="D644" t="s">
        <v>111</v>
      </c>
      <c r="E644">
        <v>22400320</v>
      </c>
      <c r="F644" s="1">
        <v>45630</v>
      </c>
      <c r="G644" t="s">
        <v>711</v>
      </c>
      <c r="H644" t="s">
        <v>70</v>
      </c>
      <c r="I644">
        <v>48</v>
      </c>
      <c r="J644">
        <v>32</v>
      </c>
      <c r="K644">
        <v>75</v>
      </c>
      <c r="L644">
        <v>0.42699999999999999</v>
      </c>
      <c r="M644">
        <v>8</v>
      </c>
      <c r="N644">
        <v>33</v>
      </c>
      <c r="O644">
        <v>0.24199999999999999</v>
      </c>
      <c r="P644">
        <v>18</v>
      </c>
      <c r="Q644">
        <v>22</v>
      </c>
      <c r="R644">
        <v>0.81799999999999995</v>
      </c>
      <c r="S644">
        <v>5</v>
      </c>
      <c r="T644">
        <v>34</v>
      </c>
      <c r="U644">
        <v>39</v>
      </c>
      <c r="V644">
        <v>20</v>
      </c>
      <c r="W644">
        <v>16</v>
      </c>
      <c r="X644">
        <v>6</v>
      </c>
      <c r="Y644">
        <v>10</v>
      </c>
      <c r="Z644">
        <v>6</v>
      </c>
      <c r="AA644">
        <v>19</v>
      </c>
      <c r="AB644">
        <v>18</v>
      </c>
      <c r="AC644">
        <v>90</v>
      </c>
      <c r="AD644">
        <v>-9</v>
      </c>
      <c r="AE644">
        <v>1</v>
      </c>
      <c r="AF644">
        <v>1231</v>
      </c>
      <c r="AG644">
        <v>1231</v>
      </c>
      <c r="AH644">
        <v>1231</v>
      </c>
      <c r="AI644">
        <v>121</v>
      </c>
      <c r="AJ644">
        <v>2370</v>
      </c>
      <c r="AK644">
        <v>2395</v>
      </c>
      <c r="AL644">
        <v>1901</v>
      </c>
      <c r="AM644">
        <v>2251</v>
      </c>
      <c r="AN644">
        <v>1749</v>
      </c>
      <c r="AO644">
        <v>2288</v>
      </c>
      <c r="AP644">
        <v>889</v>
      </c>
      <c r="AQ644">
        <v>1008</v>
      </c>
      <c r="AR644">
        <v>864</v>
      </c>
      <c r="AS644">
        <v>2299</v>
      </c>
      <c r="AT644">
        <v>926</v>
      </c>
      <c r="AU644">
        <v>1833</v>
      </c>
      <c r="AV644">
        <v>2163</v>
      </c>
      <c r="AW644">
        <v>1583</v>
      </c>
      <c r="AX644">
        <v>1702</v>
      </c>
      <c r="AY644">
        <v>57</v>
      </c>
      <c r="AZ644">
        <v>1573</v>
      </c>
      <c r="BA644">
        <v>1258</v>
      </c>
      <c r="BB644">
        <v>1204</v>
      </c>
      <c r="BC644">
        <v>2383</v>
      </c>
      <c r="BD644">
        <v>1735</v>
      </c>
      <c r="BE644">
        <v>1</v>
      </c>
      <c r="BF644" t="s">
        <v>71</v>
      </c>
      <c r="BG644" t="s">
        <v>65</v>
      </c>
      <c r="BH644" t="s">
        <v>661</v>
      </c>
      <c r="BI644" s="4">
        <f xml:space="preserve"> _2025teamgamelogs[[#This Row],[FGA]] + (0.44 * _2025teamgamelogs[[#This Row],[FTA]]) + _2025teamgamelogs[[#This Row],[TOV]] - _2025teamgamelogs[[#This Row],[OREB]]</f>
        <v>95.68</v>
      </c>
      <c r="BJ644" s="3">
        <f>_2025teamgamelogs[[#This Row],[TOV]]/_2025teamgamelogs[[#This Row],[POSSESIONS]]</f>
        <v>0.16722408026755853</v>
      </c>
      <c r="BK644" s="4">
        <f>_2025teamgamelogs[[#This Row],[PTS]]/_2025teamgamelogs[[#This Row],[POSSESIONS]]</f>
        <v>0.94063545150501671</v>
      </c>
      <c r="BL644" s="4">
        <f xml:space="preserve"> 100 * _2025teamgamelogs[[#This Row],[POINTS_PER_POSSESSION]]</f>
        <v>94.063545150501668</v>
      </c>
      <c r="BM644" s="4">
        <f xml:space="preserve"> _2025teamgamelogs[[#This Row],[POSSESIONS]] / (_2025teamgamelogs[[#This Row],[MIN]]/48)</f>
        <v>95.68</v>
      </c>
      <c r="BN644" s="3">
        <f>_2025teamgamelogs[[#This Row],[PTS]] / (2 * (_2025teamgamelogs[[#This Row],[FGA]] + 0.44 * _2025teamgamelogs[[#This Row],[FTA]]))</f>
        <v>0.53141237600377889</v>
      </c>
      <c r="BO644" s="4">
        <f>VLOOKUP(_2025teamgamelogs[[#This Row],[MONTH]], LEAGUE_AVERAGES!$A$2:$B$8, 2, FALSE)</f>
        <v>110.26237660123701</v>
      </c>
      <c r="BP644" s="5">
        <f>VLOOKUP(_2025teamgamelogs[[#This Row],[TEAM_NAME]], LEAGUE_AVERAGES!$A$14:$C$43, 2, FALSE)</f>
        <v>0.37909999999999999</v>
      </c>
      <c r="BQ644" s="5">
        <f>VLOOKUP(_2025teamgamelogs[[#This Row],[TEAM_NAME]], LEAGUE_AVERAGES!$A$14:$C$43, 3, FALSE)</f>
        <v>0.35511904761904761</v>
      </c>
      <c r="BR644" s="5">
        <f>VLOOKUP(_2025teamgamelogs[[#This Row],[TEAM_NAME]], LEAGUE_AVERAGES!$F$14:$H$43, 2, FALSE)</f>
        <v>0.49785000000000013</v>
      </c>
      <c r="BS644" s="5">
        <f>VLOOKUP(_2025teamgamelogs[[#This Row],[TEAM_NAME]], LEAGUE_AVERAGES!$F$14:$H$43, 3, FALSE)</f>
        <v>0.47942857142857148</v>
      </c>
      <c r="BT644" s="5">
        <f>VLOOKUP(_2025teamgamelogs[[#This Row],[TEAM_NAME]], LEAGUE_AVERAGES!$K$14:$M$43, 2, FALSE)</f>
        <v>0.60805571751162091</v>
      </c>
      <c r="BU644" s="5">
        <f>VLOOKUP(_2025teamgamelogs[[#This Row],[TEAM_NAME]], LEAGUE_AVERAGES!$K$14:$M$43, 3, FALSE)</f>
        <v>0.58190704341109034</v>
      </c>
    </row>
    <row r="645" spans="1:73" x14ac:dyDescent="0.2">
      <c r="A645" t="s">
        <v>59</v>
      </c>
      <c r="B645">
        <v>1610612765</v>
      </c>
      <c r="C645" t="s">
        <v>107</v>
      </c>
      <c r="D645" t="s">
        <v>108</v>
      </c>
      <c r="E645">
        <v>22400319</v>
      </c>
      <c r="F645" s="1">
        <v>45630</v>
      </c>
      <c r="G645" t="s">
        <v>712</v>
      </c>
      <c r="H645" t="s">
        <v>70</v>
      </c>
      <c r="I645">
        <v>48</v>
      </c>
      <c r="J645">
        <v>43</v>
      </c>
      <c r="K645">
        <v>84</v>
      </c>
      <c r="L645">
        <v>0.51200000000000001</v>
      </c>
      <c r="M645">
        <v>20</v>
      </c>
      <c r="N645">
        <v>39</v>
      </c>
      <c r="O645">
        <v>0.51300000000000001</v>
      </c>
      <c r="P645">
        <v>14</v>
      </c>
      <c r="Q645">
        <v>18</v>
      </c>
      <c r="R645">
        <v>0.77800000000000002</v>
      </c>
      <c r="S645">
        <v>8</v>
      </c>
      <c r="T645">
        <v>26</v>
      </c>
      <c r="U645">
        <v>34</v>
      </c>
      <c r="V645">
        <v>27</v>
      </c>
      <c r="W645">
        <v>19</v>
      </c>
      <c r="X645">
        <v>10</v>
      </c>
      <c r="Y645">
        <v>5</v>
      </c>
      <c r="Z645">
        <v>7</v>
      </c>
      <c r="AA645">
        <v>21</v>
      </c>
      <c r="AB645">
        <v>14</v>
      </c>
      <c r="AC645">
        <v>120</v>
      </c>
      <c r="AD645">
        <v>-10</v>
      </c>
      <c r="AE645">
        <v>1</v>
      </c>
      <c r="AF645">
        <v>1231</v>
      </c>
      <c r="AG645">
        <v>1231</v>
      </c>
      <c r="AH645">
        <v>1231</v>
      </c>
      <c r="AI645">
        <v>121</v>
      </c>
      <c r="AJ645">
        <v>866</v>
      </c>
      <c r="AK645">
        <v>1815</v>
      </c>
      <c r="AL645">
        <v>510</v>
      </c>
      <c r="AM645">
        <v>114</v>
      </c>
      <c r="AN645">
        <v>933</v>
      </c>
      <c r="AO645">
        <v>85</v>
      </c>
      <c r="AP645">
        <v>1571</v>
      </c>
      <c r="AQ645">
        <v>1617</v>
      </c>
      <c r="AR645">
        <v>1292</v>
      </c>
      <c r="AS645">
        <v>1800</v>
      </c>
      <c r="AT645">
        <v>2171</v>
      </c>
      <c r="AU645">
        <v>2282</v>
      </c>
      <c r="AV645">
        <v>1013</v>
      </c>
      <c r="AW645">
        <v>2098</v>
      </c>
      <c r="AX645">
        <v>539</v>
      </c>
      <c r="AY645">
        <v>889</v>
      </c>
      <c r="AZ645">
        <v>1902</v>
      </c>
      <c r="BA645">
        <v>1694</v>
      </c>
      <c r="BB645">
        <v>2064</v>
      </c>
      <c r="BC645">
        <v>735</v>
      </c>
      <c r="BD645">
        <v>1790</v>
      </c>
      <c r="BE645">
        <v>1</v>
      </c>
      <c r="BF645" t="s">
        <v>71</v>
      </c>
      <c r="BG645" t="s">
        <v>65</v>
      </c>
      <c r="BH645" t="s">
        <v>661</v>
      </c>
      <c r="BI645" s="4">
        <f xml:space="preserve"> _2025teamgamelogs[[#This Row],[FGA]] + (0.44 * _2025teamgamelogs[[#This Row],[FTA]]) + _2025teamgamelogs[[#This Row],[TOV]] - _2025teamgamelogs[[#This Row],[OREB]]</f>
        <v>102.92</v>
      </c>
      <c r="BJ645" s="3">
        <f>_2025teamgamelogs[[#This Row],[TOV]]/_2025teamgamelogs[[#This Row],[POSSESIONS]]</f>
        <v>0.18460940536338905</v>
      </c>
      <c r="BK645" s="4">
        <f>_2025teamgamelogs[[#This Row],[PTS]]/_2025teamgamelogs[[#This Row],[POSSESIONS]]</f>
        <v>1.1659541391371939</v>
      </c>
      <c r="BL645" s="4">
        <f xml:space="preserve"> 100 * _2025teamgamelogs[[#This Row],[POINTS_PER_POSSESSION]]</f>
        <v>116.5954139137194</v>
      </c>
      <c r="BM645" s="4">
        <f xml:space="preserve"> _2025teamgamelogs[[#This Row],[POSSESIONS]] / (_2025teamgamelogs[[#This Row],[MIN]]/48)</f>
        <v>102.92</v>
      </c>
      <c r="BN645" s="3">
        <f>_2025teamgamelogs[[#This Row],[PTS]] / (2 * (_2025teamgamelogs[[#This Row],[FGA]] + 0.44 * _2025teamgamelogs[[#This Row],[FTA]]))</f>
        <v>0.65274151436031336</v>
      </c>
      <c r="BO645" s="4">
        <f>VLOOKUP(_2025teamgamelogs[[#This Row],[MONTH]], LEAGUE_AVERAGES!$A$2:$B$8, 2, FALSE)</f>
        <v>110.26237660123701</v>
      </c>
      <c r="BP645" s="5">
        <f>VLOOKUP(_2025teamgamelogs[[#This Row],[TEAM_NAME]], LEAGUE_AVERAGES!$A$14:$C$43, 2, FALSE)</f>
        <v>0.3560731707317073</v>
      </c>
      <c r="BQ645" s="5">
        <f>VLOOKUP(_2025teamgamelogs[[#This Row],[TEAM_NAME]], LEAGUE_AVERAGES!$A$14:$C$43, 3, FALSE)</f>
        <v>0.3687804878048781</v>
      </c>
      <c r="BR645" s="5">
        <f>VLOOKUP(_2025teamgamelogs[[#This Row],[TEAM_NAME]], LEAGUE_AVERAGES!$F$14:$H$43, 2, FALSE)</f>
        <v>0.47321951219512204</v>
      </c>
      <c r="BS645" s="5">
        <f>VLOOKUP(_2025teamgamelogs[[#This Row],[TEAM_NAME]], LEAGUE_AVERAGES!$F$14:$H$43, 3, FALSE)</f>
        <v>0.48104878048780486</v>
      </c>
      <c r="BT645" s="5">
        <f>VLOOKUP(_2025teamgamelogs[[#This Row],[TEAM_NAME]], LEAGUE_AVERAGES!$K$14:$M$43, 2, FALSE)</f>
        <v>0.57634444021190001</v>
      </c>
      <c r="BU645" s="5">
        <f>VLOOKUP(_2025teamgamelogs[[#This Row],[TEAM_NAME]], LEAGUE_AVERAGES!$K$14:$M$43, 3, FALSE)</f>
        <v>0.58621097107374254</v>
      </c>
    </row>
    <row r="646" spans="1:73" x14ac:dyDescent="0.2">
      <c r="A646" t="s">
        <v>59</v>
      </c>
      <c r="B646">
        <v>1610612749</v>
      </c>
      <c r="C646" t="s">
        <v>113</v>
      </c>
      <c r="D646" t="s">
        <v>114</v>
      </c>
      <c r="E646">
        <v>22400323</v>
      </c>
      <c r="F646" s="1">
        <v>45630</v>
      </c>
      <c r="G646" t="s">
        <v>713</v>
      </c>
      <c r="H646" t="s">
        <v>70</v>
      </c>
      <c r="I646">
        <v>48</v>
      </c>
      <c r="J646">
        <v>33</v>
      </c>
      <c r="K646">
        <v>78</v>
      </c>
      <c r="L646">
        <v>0.42299999999999999</v>
      </c>
      <c r="M646">
        <v>15</v>
      </c>
      <c r="N646">
        <v>45</v>
      </c>
      <c r="O646">
        <v>0.33300000000000002</v>
      </c>
      <c r="P646">
        <v>23</v>
      </c>
      <c r="Q646">
        <v>35</v>
      </c>
      <c r="R646">
        <v>0.65700000000000003</v>
      </c>
      <c r="S646">
        <v>8</v>
      </c>
      <c r="T646">
        <v>32</v>
      </c>
      <c r="U646">
        <v>40</v>
      </c>
      <c r="V646">
        <v>23</v>
      </c>
      <c r="W646">
        <v>18</v>
      </c>
      <c r="X646">
        <v>7</v>
      </c>
      <c r="Y646">
        <v>4</v>
      </c>
      <c r="Z646">
        <v>3</v>
      </c>
      <c r="AA646">
        <v>22</v>
      </c>
      <c r="AB646">
        <v>25</v>
      </c>
      <c r="AC646">
        <v>104</v>
      </c>
      <c r="AD646">
        <v>-15</v>
      </c>
      <c r="AE646">
        <v>1</v>
      </c>
      <c r="AF646">
        <v>1231</v>
      </c>
      <c r="AG646">
        <v>1231</v>
      </c>
      <c r="AH646">
        <v>1231</v>
      </c>
      <c r="AI646">
        <v>121</v>
      </c>
      <c r="AJ646">
        <v>2321</v>
      </c>
      <c r="AK646">
        <v>2291</v>
      </c>
      <c r="AL646">
        <v>1939</v>
      </c>
      <c r="AM646">
        <v>733</v>
      </c>
      <c r="AN646">
        <v>312</v>
      </c>
      <c r="AO646">
        <v>1468</v>
      </c>
      <c r="AP646">
        <v>314</v>
      </c>
      <c r="AQ646">
        <v>80</v>
      </c>
      <c r="AR646">
        <v>2179</v>
      </c>
      <c r="AS646">
        <v>1800</v>
      </c>
      <c r="AT646">
        <v>1307</v>
      </c>
      <c r="AU646">
        <v>1715</v>
      </c>
      <c r="AV646">
        <v>1759</v>
      </c>
      <c r="AW646">
        <v>1953</v>
      </c>
      <c r="AX646">
        <v>1360</v>
      </c>
      <c r="AY646">
        <v>1274</v>
      </c>
      <c r="AZ646">
        <v>384</v>
      </c>
      <c r="BA646">
        <v>1887</v>
      </c>
      <c r="BB646">
        <v>143</v>
      </c>
      <c r="BC646">
        <v>1870</v>
      </c>
      <c r="BD646">
        <v>2041</v>
      </c>
      <c r="BE646">
        <v>1</v>
      </c>
      <c r="BF646" t="s">
        <v>64</v>
      </c>
      <c r="BG646" t="s">
        <v>65</v>
      </c>
      <c r="BH646" t="s">
        <v>661</v>
      </c>
      <c r="BI646" s="4">
        <f xml:space="preserve"> _2025teamgamelogs[[#This Row],[FGA]] + (0.44 * _2025teamgamelogs[[#This Row],[FTA]]) + _2025teamgamelogs[[#This Row],[TOV]] - _2025teamgamelogs[[#This Row],[OREB]]</f>
        <v>103.4</v>
      </c>
      <c r="BJ646" s="3">
        <f>_2025teamgamelogs[[#This Row],[TOV]]/_2025teamgamelogs[[#This Row],[POSSESIONS]]</f>
        <v>0.17408123791102514</v>
      </c>
      <c r="BK646" s="4">
        <f>_2025teamgamelogs[[#This Row],[PTS]]/_2025teamgamelogs[[#This Row],[POSSESIONS]]</f>
        <v>1.0058027079303675</v>
      </c>
      <c r="BL646" s="4">
        <f xml:space="preserve"> 100 * _2025teamgamelogs[[#This Row],[POINTS_PER_POSSESSION]]</f>
        <v>100.58027079303675</v>
      </c>
      <c r="BM646" s="4">
        <f xml:space="preserve"> _2025teamgamelogs[[#This Row],[POSSESIONS]] / (_2025teamgamelogs[[#This Row],[MIN]]/48)</f>
        <v>103.4</v>
      </c>
      <c r="BN646" s="3">
        <f>_2025teamgamelogs[[#This Row],[PTS]] / (2 * (_2025teamgamelogs[[#This Row],[FGA]] + 0.44 * _2025teamgamelogs[[#This Row],[FTA]]))</f>
        <v>0.55674518201284795</v>
      </c>
      <c r="BO646" s="4">
        <f>VLOOKUP(_2025teamgamelogs[[#This Row],[MONTH]], LEAGUE_AVERAGES!$A$2:$B$8, 2, FALSE)</f>
        <v>110.26237660123701</v>
      </c>
      <c r="BP646" s="5">
        <f>VLOOKUP(_2025teamgamelogs[[#This Row],[TEAM_NAME]], LEAGUE_AVERAGES!$A$14:$C$43, 2, FALSE)</f>
        <v>0.4062926829268293</v>
      </c>
      <c r="BQ646" s="5">
        <f>VLOOKUP(_2025teamgamelogs[[#This Row],[TEAM_NAME]], LEAGUE_AVERAGES!$A$14:$C$43, 3, FALSE)</f>
        <v>0.36926829268292688</v>
      </c>
      <c r="BR646" s="5">
        <f>VLOOKUP(_2025teamgamelogs[[#This Row],[TEAM_NAME]], LEAGUE_AVERAGES!$F$14:$H$43, 2, FALSE)</f>
        <v>0.49804878048780482</v>
      </c>
      <c r="BS646" s="5">
        <f>VLOOKUP(_2025teamgamelogs[[#This Row],[TEAM_NAME]], LEAGUE_AVERAGES!$F$14:$H$43, 3, FALSE)</f>
        <v>0.47917073170731711</v>
      </c>
      <c r="BT646" s="5">
        <f>VLOOKUP(_2025teamgamelogs[[#This Row],[TEAM_NAME]], LEAGUE_AVERAGES!$K$14:$M$43, 2, FALSE)</f>
        <v>0.61475494156948829</v>
      </c>
      <c r="BU646" s="5">
        <f>VLOOKUP(_2025teamgamelogs[[#This Row],[TEAM_NAME]], LEAGUE_AVERAGES!$K$14:$M$43, 3, FALSE)</f>
        <v>0.58586037801226176</v>
      </c>
    </row>
    <row r="647" spans="1:73" x14ac:dyDescent="0.2">
      <c r="A647" t="s">
        <v>59</v>
      </c>
      <c r="B647">
        <v>1610612753</v>
      </c>
      <c r="C647" t="s">
        <v>83</v>
      </c>
      <c r="D647" t="s">
        <v>84</v>
      </c>
      <c r="E647">
        <v>22400322</v>
      </c>
      <c r="F647" s="1">
        <v>45630</v>
      </c>
      <c r="G647" t="s">
        <v>714</v>
      </c>
      <c r="H647" t="s">
        <v>63</v>
      </c>
      <c r="I647">
        <v>48</v>
      </c>
      <c r="J647">
        <v>41</v>
      </c>
      <c r="K647">
        <v>84</v>
      </c>
      <c r="L647">
        <v>0.48799999999999999</v>
      </c>
      <c r="M647">
        <v>8</v>
      </c>
      <c r="N647">
        <v>29</v>
      </c>
      <c r="O647">
        <v>0.27600000000000002</v>
      </c>
      <c r="P647">
        <v>16</v>
      </c>
      <c r="Q647">
        <v>21</v>
      </c>
      <c r="R647">
        <v>0.76200000000000001</v>
      </c>
      <c r="S647">
        <v>16</v>
      </c>
      <c r="T647">
        <v>26</v>
      </c>
      <c r="U647">
        <v>42</v>
      </c>
      <c r="V647">
        <v>21</v>
      </c>
      <c r="W647">
        <v>14</v>
      </c>
      <c r="X647">
        <v>13</v>
      </c>
      <c r="Y647">
        <v>7</v>
      </c>
      <c r="Z647">
        <v>1</v>
      </c>
      <c r="AA647">
        <v>18</v>
      </c>
      <c r="AB647">
        <v>19</v>
      </c>
      <c r="AC647">
        <v>106</v>
      </c>
      <c r="AD647">
        <v>4</v>
      </c>
      <c r="AE647">
        <v>1</v>
      </c>
      <c r="AF647">
        <v>1</v>
      </c>
      <c r="AG647">
        <v>1</v>
      </c>
      <c r="AH647">
        <v>1</v>
      </c>
      <c r="AI647">
        <v>121</v>
      </c>
      <c r="AJ647">
        <v>1234</v>
      </c>
      <c r="AK647">
        <v>1815</v>
      </c>
      <c r="AL647">
        <v>873</v>
      </c>
      <c r="AM647">
        <v>2251</v>
      </c>
      <c r="AN647">
        <v>2163</v>
      </c>
      <c r="AO647">
        <v>2103</v>
      </c>
      <c r="AP647">
        <v>1228</v>
      </c>
      <c r="AQ647">
        <v>1164</v>
      </c>
      <c r="AR647">
        <v>1465</v>
      </c>
      <c r="AS647">
        <v>234</v>
      </c>
      <c r="AT647">
        <v>2171</v>
      </c>
      <c r="AU647">
        <v>1443</v>
      </c>
      <c r="AV647">
        <v>2031</v>
      </c>
      <c r="AW647">
        <v>1092</v>
      </c>
      <c r="AX647">
        <v>137</v>
      </c>
      <c r="AY647">
        <v>346</v>
      </c>
      <c r="AZ647">
        <v>35</v>
      </c>
      <c r="BA647">
        <v>1018</v>
      </c>
      <c r="BB647">
        <v>971</v>
      </c>
      <c r="BC647">
        <v>1723</v>
      </c>
      <c r="BD647">
        <v>986</v>
      </c>
      <c r="BE647">
        <v>1</v>
      </c>
      <c r="BF647" t="s">
        <v>71</v>
      </c>
      <c r="BG647" t="s">
        <v>65</v>
      </c>
      <c r="BH647" t="s">
        <v>661</v>
      </c>
      <c r="BI647" s="4">
        <f xml:space="preserve"> _2025teamgamelogs[[#This Row],[FGA]] + (0.44 * _2025teamgamelogs[[#This Row],[FTA]]) + _2025teamgamelogs[[#This Row],[TOV]] - _2025teamgamelogs[[#This Row],[OREB]]</f>
        <v>91.24</v>
      </c>
      <c r="BJ647" s="3">
        <f>_2025teamgamelogs[[#This Row],[TOV]]/_2025teamgamelogs[[#This Row],[POSSESIONS]]</f>
        <v>0.15344147303814118</v>
      </c>
      <c r="BK647" s="4">
        <f>_2025teamgamelogs[[#This Row],[PTS]]/_2025teamgamelogs[[#This Row],[POSSESIONS]]</f>
        <v>1.161771153003069</v>
      </c>
      <c r="BL647" s="4">
        <f xml:space="preserve"> 100 * _2025teamgamelogs[[#This Row],[POINTS_PER_POSSESSION]]</f>
        <v>116.17711530030689</v>
      </c>
      <c r="BM647" s="4">
        <f xml:space="preserve"> _2025teamgamelogs[[#This Row],[POSSESIONS]] / (_2025teamgamelogs[[#This Row],[MIN]]/48)</f>
        <v>91.24</v>
      </c>
      <c r="BN647" s="3">
        <f>_2025teamgamelogs[[#This Row],[PTS]] / (2 * (_2025teamgamelogs[[#This Row],[FGA]] + 0.44 * _2025teamgamelogs[[#This Row],[FTA]]))</f>
        <v>0.56842556842556846</v>
      </c>
      <c r="BO647" s="4">
        <f>VLOOKUP(_2025teamgamelogs[[#This Row],[MONTH]], LEAGUE_AVERAGES!$A$2:$B$8, 2, FALSE)</f>
        <v>110.26237660123701</v>
      </c>
      <c r="BP647" s="5">
        <f>VLOOKUP(_2025teamgamelogs[[#This Row],[TEAM_NAME]], LEAGUE_AVERAGES!$A$14:$C$43, 2, FALSE)</f>
        <v>0.32192682926829269</v>
      </c>
      <c r="BQ647" s="5">
        <f>VLOOKUP(_2025teamgamelogs[[#This Row],[TEAM_NAME]], LEAGUE_AVERAGES!$A$14:$C$43, 3, FALSE)</f>
        <v>0.31129268292682932</v>
      </c>
      <c r="BR647" s="5">
        <f>VLOOKUP(_2025teamgamelogs[[#This Row],[TEAM_NAME]], LEAGUE_AVERAGES!$F$14:$H$43, 2, FALSE)</f>
        <v>0.44641463414634147</v>
      </c>
      <c r="BS647" s="5">
        <f>VLOOKUP(_2025teamgamelogs[[#This Row],[TEAM_NAME]], LEAGUE_AVERAGES!$F$14:$H$43, 3, FALSE)</f>
        <v>0.44524390243902434</v>
      </c>
      <c r="BT647" s="5">
        <f>VLOOKUP(_2025teamgamelogs[[#This Row],[TEAM_NAME]], LEAGUE_AVERAGES!$K$14:$M$43, 2, FALSE)</f>
        <v>0.55194019912665027</v>
      </c>
      <c r="BU647" s="5">
        <f>VLOOKUP(_2025teamgamelogs[[#This Row],[TEAM_NAME]], LEAGUE_AVERAGES!$K$14:$M$43, 3, FALSE)</f>
        <v>0.54874950227645525</v>
      </c>
    </row>
    <row r="648" spans="1:73" x14ac:dyDescent="0.2">
      <c r="A648" t="s">
        <v>59</v>
      </c>
      <c r="B648">
        <v>1610612755</v>
      </c>
      <c r="C648" t="s">
        <v>134</v>
      </c>
      <c r="D648" t="s">
        <v>135</v>
      </c>
      <c r="E648">
        <v>22400322</v>
      </c>
      <c r="F648" s="1">
        <v>45630</v>
      </c>
      <c r="G648" t="s">
        <v>715</v>
      </c>
      <c r="H648" t="s">
        <v>70</v>
      </c>
      <c r="I648">
        <v>48</v>
      </c>
      <c r="J648">
        <v>40</v>
      </c>
      <c r="K648">
        <v>82</v>
      </c>
      <c r="L648">
        <v>0.48799999999999999</v>
      </c>
      <c r="M648">
        <v>11</v>
      </c>
      <c r="N648">
        <v>30</v>
      </c>
      <c r="O648">
        <v>0.36699999999999999</v>
      </c>
      <c r="P648">
        <v>11</v>
      </c>
      <c r="Q648">
        <v>19</v>
      </c>
      <c r="R648">
        <v>0.57899999999999996</v>
      </c>
      <c r="S648">
        <v>10</v>
      </c>
      <c r="T648">
        <v>25</v>
      </c>
      <c r="U648">
        <v>35</v>
      </c>
      <c r="V648">
        <v>23</v>
      </c>
      <c r="W648">
        <v>14</v>
      </c>
      <c r="X648">
        <v>9</v>
      </c>
      <c r="Y648">
        <v>1</v>
      </c>
      <c r="Z648">
        <v>7</v>
      </c>
      <c r="AA648">
        <v>19</v>
      </c>
      <c r="AB648">
        <v>18</v>
      </c>
      <c r="AC648">
        <v>102</v>
      </c>
      <c r="AD648">
        <v>-4</v>
      </c>
      <c r="AE648">
        <v>1</v>
      </c>
      <c r="AF648">
        <v>1231</v>
      </c>
      <c r="AG648">
        <v>1231</v>
      </c>
      <c r="AH648">
        <v>1231</v>
      </c>
      <c r="AI648">
        <v>121</v>
      </c>
      <c r="AJ648">
        <v>1438</v>
      </c>
      <c r="AK648">
        <v>2022</v>
      </c>
      <c r="AL648">
        <v>879</v>
      </c>
      <c r="AM648">
        <v>1661</v>
      </c>
      <c r="AN648">
        <v>2077</v>
      </c>
      <c r="AO648">
        <v>1129</v>
      </c>
      <c r="AP648">
        <v>2028</v>
      </c>
      <c r="AQ648">
        <v>1458</v>
      </c>
      <c r="AR648">
        <v>2388</v>
      </c>
      <c r="AS648">
        <v>1308</v>
      </c>
      <c r="AT648">
        <v>2271</v>
      </c>
      <c r="AU648">
        <v>2225</v>
      </c>
      <c r="AV648">
        <v>1759</v>
      </c>
      <c r="AW648">
        <v>1092</v>
      </c>
      <c r="AX648">
        <v>797</v>
      </c>
      <c r="AY648">
        <v>2304</v>
      </c>
      <c r="AZ648">
        <v>1902</v>
      </c>
      <c r="BA648">
        <v>1258</v>
      </c>
      <c r="BB648">
        <v>1204</v>
      </c>
      <c r="BC648">
        <v>2003</v>
      </c>
      <c r="BD648">
        <v>1415</v>
      </c>
      <c r="BE648">
        <v>1</v>
      </c>
      <c r="BF648" t="s">
        <v>64</v>
      </c>
      <c r="BG648" t="s">
        <v>65</v>
      </c>
      <c r="BH648" t="s">
        <v>661</v>
      </c>
      <c r="BI648" s="4">
        <f xml:space="preserve"> _2025teamgamelogs[[#This Row],[FGA]] + (0.44 * _2025teamgamelogs[[#This Row],[FTA]]) + _2025teamgamelogs[[#This Row],[TOV]] - _2025teamgamelogs[[#This Row],[OREB]]</f>
        <v>94.36</v>
      </c>
      <c r="BJ648" s="3">
        <f>_2025teamgamelogs[[#This Row],[TOV]]/_2025teamgamelogs[[#This Row],[POSSESIONS]]</f>
        <v>0.14836795252225518</v>
      </c>
      <c r="BK648" s="4">
        <f>_2025teamgamelogs[[#This Row],[PTS]]/_2025teamgamelogs[[#This Row],[POSSESIONS]]</f>
        <v>1.0809665112335736</v>
      </c>
      <c r="BL648" s="4">
        <f xml:space="preserve"> 100 * _2025teamgamelogs[[#This Row],[POINTS_PER_POSSESSION]]</f>
        <v>108.09665112335736</v>
      </c>
      <c r="BM648" s="4">
        <f xml:space="preserve"> _2025teamgamelogs[[#This Row],[POSSESIONS]] / (_2025teamgamelogs[[#This Row],[MIN]]/48)</f>
        <v>94.36</v>
      </c>
      <c r="BN648" s="3">
        <f>_2025teamgamelogs[[#This Row],[PTS]] / (2 * (_2025teamgamelogs[[#This Row],[FGA]] + 0.44 * _2025teamgamelogs[[#This Row],[FTA]]))</f>
        <v>0.56440903054448877</v>
      </c>
      <c r="BO648" s="4">
        <f>VLOOKUP(_2025teamgamelogs[[#This Row],[MONTH]], LEAGUE_AVERAGES!$A$2:$B$8, 2, FALSE)</f>
        <v>110.26237660123701</v>
      </c>
      <c r="BP648" s="5">
        <f>VLOOKUP(_2025teamgamelogs[[#This Row],[TEAM_NAME]], LEAGUE_AVERAGES!$A$14:$C$43, 2, FALSE)</f>
        <v>0.34129268292682929</v>
      </c>
      <c r="BQ648" s="5">
        <f>VLOOKUP(_2025teamgamelogs[[#This Row],[TEAM_NAME]], LEAGUE_AVERAGES!$A$14:$C$43, 3, FALSE)</f>
        <v>0.34026829268292691</v>
      </c>
      <c r="BR648" s="5">
        <f>VLOOKUP(_2025teamgamelogs[[#This Row],[TEAM_NAME]], LEAGUE_AVERAGES!$F$14:$H$43, 2, FALSE)</f>
        <v>0.45178048780487812</v>
      </c>
      <c r="BS648" s="5">
        <f>VLOOKUP(_2025teamgamelogs[[#This Row],[TEAM_NAME]], LEAGUE_AVERAGES!$F$14:$H$43, 3, FALSE)</f>
        <v>0.45797560975609758</v>
      </c>
      <c r="BT648" s="5">
        <f>VLOOKUP(_2025teamgamelogs[[#This Row],[TEAM_NAME]], LEAGUE_AVERAGES!$K$14:$M$43, 2, FALSE)</f>
        <v>0.55774018976963147</v>
      </c>
      <c r="BU648" s="5">
        <f>VLOOKUP(_2025teamgamelogs[[#This Row],[TEAM_NAME]], LEAGUE_AVERAGES!$K$14:$M$43, 3, FALSE)</f>
        <v>0.57066794818423772</v>
      </c>
    </row>
    <row r="649" spans="1:73" x14ac:dyDescent="0.2">
      <c r="A649" t="s">
        <v>59</v>
      </c>
      <c r="B649">
        <v>1610612747</v>
      </c>
      <c r="C649" t="s">
        <v>60</v>
      </c>
      <c r="D649" t="s">
        <v>61</v>
      </c>
      <c r="E649">
        <v>22400321</v>
      </c>
      <c r="F649" s="1">
        <v>45630</v>
      </c>
      <c r="G649" t="s">
        <v>716</v>
      </c>
      <c r="H649" t="s">
        <v>70</v>
      </c>
      <c r="I649">
        <v>48</v>
      </c>
      <c r="J649">
        <v>37</v>
      </c>
      <c r="K649">
        <v>88</v>
      </c>
      <c r="L649">
        <v>0.42</v>
      </c>
      <c r="M649">
        <v>5</v>
      </c>
      <c r="N649">
        <v>22</v>
      </c>
      <c r="O649">
        <v>0.22700000000000001</v>
      </c>
      <c r="P649">
        <v>14</v>
      </c>
      <c r="Q649">
        <v>19</v>
      </c>
      <c r="R649">
        <v>0.73699999999999999</v>
      </c>
      <c r="S649">
        <v>12</v>
      </c>
      <c r="T649">
        <v>24</v>
      </c>
      <c r="U649">
        <v>36</v>
      </c>
      <c r="V649">
        <v>29</v>
      </c>
      <c r="W649">
        <v>13</v>
      </c>
      <c r="X649">
        <v>9</v>
      </c>
      <c r="Y649">
        <v>4</v>
      </c>
      <c r="Z649">
        <v>5</v>
      </c>
      <c r="AA649">
        <v>8</v>
      </c>
      <c r="AB649">
        <v>16</v>
      </c>
      <c r="AC649">
        <v>93</v>
      </c>
      <c r="AD649">
        <v>-41</v>
      </c>
      <c r="AE649">
        <v>1</v>
      </c>
      <c r="AF649">
        <v>1231</v>
      </c>
      <c r="AG649">
        <v>1231</v>
      </c>
      <c r="AH649">
        <v>1231</v>
      </c>
      <c r="AI649">
        <v>121</v>
      </c>
      <c r="AJ649">
        <v>1946</v>
      </c>
      <c r="AK649">
        <v>1314</v>
      </c>
      <c r="AL649">
        <v>1969</v>
      </c>
      <c r="AM649">
        <v>2427</v>
      </c>
      <c r="AN649">
        <v>2436</v>
      </c>
      <c r="AO649">
        <v>2351</v>
      </c>
      <c r="AP649">
        <v>1571</v>
      </c>
      <c r="AQ649">
        <v>1458</v>
      </c>
      <c r="AR649">
        <v>1674</v>
      </c>
      <c r="AS649">
        <v>848</v>
      </c>
      <c r="AT649">
        <v>2333</v>
      </c>
      <c r="AU649">
        <v>2164</v>
      </c>
      <c r="AV649">
        <v>687</v>
      </c>
      <c r="AW649">
        <v>850</v>
      </c>
      <c r="AX649">
        <v>797</v>
      </c>
      <c r="AY649">
        <v>1274</v>
      </c>
      <c r="AZ649">
        <v>1188</v>
      </c>
      <c r="BA649">
        <v>5</v>
      </c>
      <c r="BB649">
        <v>1670</v>
      </c>
      <c r="BC649">
        <v>2330</v>
      </c>
      <c r="BD649">
        <v>2443</v>
      </c>
      <c r="BE649">
        <v>1</v>
      </c>
      <c r="BF649" t="s">
        <v>71</v>
      </c>
      <c r="BG649" t="s">
        <v>65</v>
      </c>
      <c r="BH649" t="s">
        <v>661</v>
      </c>
      <c r="BI649" s="4">
        <f xml:space="preserve"> _2025teamgamelogs[[#This Row],[FGA]] + (0.44 * _2025teamgamelogs[[#This Row],[FTA]]) + _2025teamgamelogs[[#This Row],[TOV]] - _2025teamgamelogs[[#This Row],[OREB]]</f>
        <v>97.36</v>
      </c>
      <c r="BJ649" s="3">
        <f>_2025teamgamelogs[[#This Row],[TOV]]/_2025teamgamelogs[[#This Row],[POSSESIONS]]</f>
        <v>0.13352506162695152</v>
      </c>
      <c r="BK649" s="4">
        <f>_2025teamgamelogs[[#This Row],[PTS]]/_2025teamgamelogs[[#This Row],[POSSESIONS]]</f>
        <v>0.95521774856203778</v>
      </c>
      <c r="BL649" s="4">
        <f xml:space="preserve"> 100 * _2025teamgamelogs[[#This Row],[POINTS_PER_POSSESSION]]</f>
        <v>95.521774856203777</v>
      </c>
      <c r="BM649" s="4">
        <f xml:space="preserve"> _2025teamgamelogs[[#This Row],[POSSESIONS]] / (_2025teamgamelogs[[#This Row],[MIN]]/48)</f>
        <v>97.36</v>
      </c>
      <c r="BN649" s="3">
        <f>_2025teamgamelogs[[#This Row],[PTS]] / (2 * (_2025teamgamelogs[[#This Row],[FGA]] + 0.44 * _2025teamgamelogs[[#This Row],[FTA]]))</f>
        <v>0.48256537982565378</v>
      </c>
      <c r="BO649" s="4">
        <f>VLOOKUP(_2025teamgamelogs[[#This Row],[MONTH]], LEAGUE_AVERAGES!$A$2:$B$8, 2, FALSE)</f>
        <v>110.26237660123701</v>
      </c>
      <c r="BP649" s="5">
        <f>VLOOKUP(_2025teamgamelogs[[#This Row],[TEAM_NAME]], LEAGUE_AVERAGES!$A$14:$C$43, 2, FALSE)</f>
        <v>0.37419512195121946</v>
      </c>
      <c r="BQ649" s="5">
        <f>VLOOKUP(_2025teamgamelogs[[#This Row],[TEAM_NAME]], LEAGUE_AVERAGES!$A$14:$C$43, 3, FALSE)</f>
        <v>0.35536585365853657</v>
      </c>
      <c r="BR649" s="5">
        <f>VLOOKUP(_2025teamgamelogs[[#This Row],[TEAM_NAME]], LEAGUE_AVERAGES!$F$14:$H$43, 2, FALSE)</f>
        <v>0.48560975609756091</v>
      </c>
      <c r="BS649" s="5">
        <f>VLOOKUP(_2025teamgamelogs[[#This Row],[TEAM_NAME]], LEAGUE_AVERAGES!$F$14:$H$43, 3, FALSE)</f>
        <v>0.47373170731707315</v>
      </c>
      <c r="BT649" s="5">
        <f>VLOOKUP(_2025teamgamelogs[[#This Row],[TEAM_NAME]], LEAGUE_AVERAGES!$K$14:$M$43, 2, FALSE)</f>
        <v>0.60200661119778875</v>
      </c>
      <c r="BU649" s="5">
        <f>VLOOKUP(_2025teamgamelogs[[#This Row],[TEAM_NAME]], LEAGUE_AVERAGES!$K$14:$M$43, 3, FALSE)</f>
        <v>0.58416138772693449</v>
      </c>
    </row>
    <row r="650" spans="1:73" x14ac:dyDescent="0.2">
      <c r="A650" t="s">
        <v>59</v>
      </c>
      <c r="B650">
        <v>1610612739</v>
      </c>
      <c r="C650" t="s">
        <v>119</v>
      </c>
      <c r="D650" t="s">
        <v>120</v>
      </c>
      <c r="E650">
        <v>22400325</v>
      </c>
      <c r="F650" s="1">
        <v>45631</v>
      </c>
      <c r="G650" t="s">
        <v>717</v>
      </c>
      <c r="H650" t="s">
        <v>63</v>
      </c>
      <c r="I650">
        <v>48</v>
      </c>
      <c r="J650">
        <v>47</v>
      </c>
      <c r="K650">
        <v>94</v>
      </c>
      <c r="L650">
        <v>0.5</v>
      </c>
      <c r="M650">
        <v>22</v>
      </c>
      <c r="N650">
        <v>48</v>
      </c>
      <c r="O650">
        <v>0.45800000000000002</v>
      </c>
      <c r="P650">
        <v>10</v>
      </c>
      <c r="Q650">
        <v>16</v>
      </c>
      <c r="R650">
        <v>0.625</v>
      </c>
      <c r="S650">
        <v>9</v>
      </c>
      <c r="T650">
        <v>38</v>
      </c>
      <c r="U650">
        <v>47</v>
      </c>
      <c r="V650">
        <v>32</v>
      </c>
      <c r="W650">
        <v>17</v>
      </c>
      <c r="X650">
        <v>9</v>
      </c>
      <c r="Y650">
        <v>3</v>
      </c>
      <c r="Z650">
        <v>5</v>
      </c>
      <c r="AA650">
        <v>17</v>
      </c>
      <c r="AB650">
        <v>13</v>
      </c>
      <c r="AC650">
        <v>126</v>
      </c>
      <c r="AD650">
        <v>12</v>
      </c>
      <c r="AE650">
        <v>1</v>
      </c>
      <c r="AF650">
        <v>1</v>
      </c>
      <c r="AG650">
        <v>1</v>
      </c>
      <c r="AH650">
        <v>1</v>
      </c>
      <c r="AI650">
        <v>121</v>
      </c>
      <c r="AJ650">
        <v>335</v>
      </c>
      <c r="AK650">
        <v>570</v>
      </c>
      <c r="AL650">
        <v>663</v>
      </c>
      <c r="AM650">
        <v>40</v>
      </c>
      <c r="AN650">
        <v>163</v>
      </c>
      <c r="AO650">
        <v>276</v>
      </c>
      <c r="AP650">
        <v>2148</v>
      </c>
      <c r="AQ650">
        <v>1907</v>
      </c>
      <c r="AR650">
        <v>2287</v>
      </c>
      <c r="AS650">
        <v>1566</v>
      </c>
      <c r="AT650">
        <v>377</v>
      </c>
      <c r="AU650">
        <v>705</v>
      </c>
      <c r="AV650">
        <v>322</v>
      </c>
      <c r="AW650">
        <v>1759</v>
      </c>
      <c r="AX650">
        <v>797</v>
      </c>
      <c r="AY650">
        <v>1712</v>
      </c>
      <c r="AZ650">
        <v>1188</v>
      </c>
      <c r="BA650">
        <v>792</v>
      </c>
      <c r="BB650">
        <v>2202</v>
      </c>
      <c r="BC650">
        <v>389</v>
      </c>
      <c r="BD650">
        <v>517</v>
      </c>
      <c r="BE650">
        <v>1</v>
      </c>
      <c r="BF650" t="s">
        <v>64</v>
      </c>
      <c r="BG650" t="s">
        <v>65</v>
      </c>
      <c r="BH650" t="s">
        <v>661</v>
      </c>
      <c r="BI650" s="4">
        <f xml:space="preserve"> _2025teamgamelogs[[#This Row],[FGA]] + (0.44 * _2025teamgamelogs[[#This Row],[FTA]]) + _2025teamgamelogs[[#This Row],[TOV]] - _2025teamgamelogs[[#This Row],[OREB]]</f>
        <v>109.04</v>
      </c>
      <c r="BJ650" s="3">
        <f>_2025teamgamelogs[[#This Row],[TOV]]/_2025teamgamelogs[[#This Row],[POSSESIONS]]</f>
        <v>0.15590608950843726</v>
      </c>
      <c r="BK650" s="4">
        <f>_2025teamgamelogs[[#This Row],[PTS]]/_2025teamgamelogs[[#This Row],[POSSESIONS]]</f>
        <v>1.1555392516507703</v>
      </c>
      <c r="BL650" s="4">
        <f xml:space="preserve"> 100 * _2025teamgamelogs[[#This Row],[POINTS_PER_POSSESSION]]</f>
        <v>115.55392516507703</v>
      </c>
      <c r="BM650" s="4">
        <f xml:space="preserve"> _2025teamgamelogs[[#This Row],[POSSESIONS]] / (_2025teamgamelogs[[#This Row],[MIN]]/48)</f>
        <v>109.04</v>
      </c>
      <c r="BN650" s="3">
        <f>_2025teamgamelogs[[#This Row],[PTS]] / (2 * (_2025teamgamelogs[[#This Row],[FGA]] + 0.44 * _2025teamgamelogs[[#This Row],[FTA]]))</f>
        <v>0.62351543942992871</v>
      </c>
      <c r="BO650" s="4">
        <f>VLOOKUP(_2025teamgamelogs[[#This Row],[MONTH]], LEAGUE_AVERAGES!$A$2:$B$8, 2, FALSE)</f>
        <v>110.26237660123701</v>
      </c>
      <c r="BP650" s="5">
        <f>VLOOKUP(_2025teamgamelogs[[#This Row],[TEAM_NAME]], LEAGUE_AVERAGES!$A$14:$C$43, 2, FALSE)</f>
        <v>0.38409756097560971</v>
      </c>
      <c r="BQ650" s="5">
        <f>VLOOKUP(_2025teamgamelogs[[#This Row],[TEAM_NAME]], LEAGUE_AVERAGES!$A$14:$C$43, 3, FALSE)</f>
        <v>0.38512195121951209</v>
      </c>
      <c r="BR650" s="5">
        <f>VLOOKUP(_2025teamgamelogs[[#This Row],[TEAM_NAME]], LEAGUE_AVERAGES!$F$14:$H$43, 2, FALSE)</f>
        <v>0.49482926829268303</v>
      </c>
      <c r="BS650" s="5">
        <f>VLOOKUP(_2025teamgamelogs[[#This Row],[TEAM_NAME]], LEAGUE_AVERAGES!$F$14:$H$43, 3, FALSE)</f>
        <v>0.4880731707317072</v>
      </c>
      <c r="BT650" s="5">
        <f>VLOOKUP(_2025teamgamelogs[[#This Row],[TEAM_NAME]], LEAGUE_AVERAGES!$K$14:$M$43, 2, FALSE)</f>
        <v>0.61027349880699666</v>
      </c>
      <c r="BU650" s="5">
        <f>VLOOKUP(_2025teamgamelogs[[#This Row],[TEAM_NAME]], LEAGUE_AVERAGES!$K$14:$M$43, 3, FALSE)</f>
        <v>0.60680781397749251</v>
      </c>
    </row>
    <row r="651" spans="1:73" x14ac:dyDescent="0.2">
      <c r="A651" t="s">
        <v>59</v>
      </c>
      <c r="B651">
        <v>1610612745</v>
      </c>
      <c r="C651" t="s">
        <v>104</v>
      </c>
      <c r="D651" t="s">
        <v>105</v>
      </c>
      <c r="E651">
        <v>22400332</v>
      </c>
      <c r="F651" s="1">
        <v>45631</v>
      </c>
      <c r="G651" t="s">
        <v>718</v>
      </c>
      <c r="H651" t="s">
        <v>70</v>
      </c>
      <c r="I651">
        <v>48</v>
      </c>
      <c r="J651">
        <v>35</v>
      </c>
      <c r="K651">
        <v>93</v>
      </c>
      <c r="L651">
        <v>0.376</v>
      </c>
      <c r="M651">
        <v>10</v>
      </c>
      <c r="N651">
        <v>38</v>
      </c>
      <c r="O651">
        <v>0.26300000000000001</v>
      </c>
      <c r="P651">
        <v>13</v>
      </c>
      <c r="Q651">
        <v>17</v>
      </c>
      <c r="R651">
        <v>0.76500000000000001</v>
      </c>
      <c r="S651">
        <v>11</v>
      </c>
      <c r="T651">
        <v>34</v>
      </c>
      <c r="U651">
        <v>45</v>
      </c>
      <c r="V651">
        <v>20</v>
      </c>
      <c r="W651">
        <v>8</v>
      </c>
      <c r="X651">
        <v>9</v>
      </c>
      <c r="Y651">
        <v>9</v>
      </c>
      <c r="Z651">
        <v>3</v>
      </c>
      <c r="AA651">
        <v>20</v>
      </c>
      <c r="AB651">
        <v>16</v>
      </c>
      <c r="AC651">
        <v>93</v>
      </c>
      <c r="AD651">
        <v>-6</v>
      </c>
      <c r="AE651">
        <v>1</v>
      </c>
      <c r="AF651">
        <v>1231</v>
      </c>
      <c r="AG651">
        <v>1231</v>
      </c>
      <c r="AH651">
        <v>1231</v>
      </c>
      <c r="AI651">
        <v>121</v>
      </c>
      <c r="AJ651">
        <v>2164</v>
      </c>
      <c r="AK651">
        <v>664</v>
      </c>
      <c r="AL651">
        <v>2360</v>
      </c>
      <c r="AM651">
        <v>1891</v>
      </c>
      <c r="AN651">
        <v>1078</v>
      </c>
      <c r="AO651">
        <v>2180</v>
      </c>
      <c r="AP651">
        <v>1755</v>
      </c>
      <c r="AQ651">
        <v>1778</v>
      </c>
      <c r="AR651">
        <v>1438</v>
      </c>
      <c r="AS651">
        <v>1051</v>
      </c>
      <c r="AT651">
        <v>926</v>
      </c>
      <c r="AU651">
        <v>976</v>
      </c>
      <c r="AV651">
        <v>2163</v>
      </c>
      <c r="AW651">
        <v>78</v>
      </c>
      <c r="AX651">
        <v>797</v>
      </c>
      <c r="AY651">
        <v>109</v>
      </c>
      <c r="AZ651">
        <v>384</v>
      </c>
      <c r="BA651">
        <v>1491</v>
      </c>
      <c r="BB651">
        <v>1670</v>
      </c>
      <c r="BC651">
        <v>2330</v>
      </c>
      <c r="BD651">
        <v>1540</v>
      </c>
      <c r="BE651">
        <v>1</v>
      </c>
      <c r="BF651" t="s">
        <v>71</v>
      </c>
      <c r="BG651" t="s">
        <v>65</v>
      </c>
      <c r="BH651" t="s">
        <v>661</v>
      </c>
      <c r="BI651" s="4">
        <f xml:space="preserve"> _2025teamgamelogs[[#This Row],[FGA]] + (0.44 * _2025teamgamelogs[[#This Row],[FTA]]) + _2025teamgamelogs[[#This Row],[TOV]] - _2025teamgamelogs[[#This Row],[OREB]]</f>
        <v>97.48</v>
      </c>
      <c r="BJ651" s="3">
        <f>_2025teamgamelogs[[#This Row],[TOV]]/_2025teamgamelogs[[#This Row],[POSSESIONS]]</f>
        <v>8.206811653672548E-2</v>
      </c>
      <c r="BK651" s="4">
        <f>_2025teamgamelogs[[#This Row],[PTS]]/_2025teamgamelogs[[#This Row],[POSSESIONS]]</f>
        <v>0.9540418547394337</v>
      </c>
      <c r="BL651" s="4">
        <f xml:space="preserve"> 100 * _2025teamgamelogs[[#This Row],[POINTS_PER_POSSESSION]]</f>
        <v>95.404185473943372</v>
      </c>
      <c r="BM651" s="4">
        <f xml:space="preserve"> _2025teamgamelogs[[#This Row],[POSSESIONS]] / (_2025teamgamelogs[[#This Row],[MIN]]/48)</f>
        <v>97.48</v>
      </c>
      <c r="BN651" s="3">
        <f>_2025teamgamelogs[[#This Row],[PTS]] / (2 * (_2025teamgamelogs[[#This Row],[FGA]] + 0.44 * _2025teamgamelogs[[#This Row],[FTA]]))</f>
        <v>0.46277866242038213</v>
      </c>
      <c r="BO651" s="4">
        <f>VLOOKUP(_2025teamgamelogs[[#This Row],[MONTH]], LEAGUE_AVERAGES!$A$2:$B$8, 2, FALSE)</f>
        <v>110.26237660123701</v>
      </c>
      <c r="BP651" s="5">
        <f>VLOOKUP(_2025teamgamelogs[[#This Row],[TEAM_NAME]], LEAGUE_AVERAGES!$A$14:$C$43, 2, FALSE)</f>
        <v>0.35034146341463424</v>
      </c>
      <c r="BQ651" s="5">
        <f>VLOOKUP(_2025teamgamelogs[[#This Row],[TEAM_NAME]], LEAGUE_AVERAGES!$A$14:$C$43, 3, FALSE)</f>
        <v>0.35473170731707321</v>
      </c>
      <c r="BR651" s="5">
        <f>VLOOKUP(_2025teamgamelogs[[#This Row],[TEAM_NAME]], LEAGUE_AVERAGES!$F$14:$H$43, 2, FALSE)</f>
        <v>0.45260975609756104</v>
      </c>
      <c r="BS651" s="5">
        <f>VLOOKUP(_2025teamgamelogs[[#This Row],[TEAM_NAME]], LEAGUE_AVERAGES!$F$14:$H$43, 3, FALSE)</f>
        <v>0.45763414634146338</v>
      </c>
      <c r="BT651" s="5">
        <f>VLOOKUP(_2025teamgamelogs[[#This Row],[TEAM_NAME]], LEAGUE_AVERAGES!$K$14:$M$43, 2, FALSE)</f>
        <v>0.55103752047014554</v>
      </c>
      <c r="BU651" s="5">
        <f>VLOOKUP(_2025teamgamelogs[[#This Row],[TEAM_NAME]], LEAGUE_AVERAGES!$K$14:$M$43, 3, FALSE)</f>
        <v>0.55544482411316332</v>
      </c>
    </row>
    <row r="652" spans="1:73" x14ac:dyDescent="0.2">
      <c r="A652" t="s">
        <v>59</v>
      </c>
      <c r="B652">
        <v>1610612740</v>
      </c>
      <c r="C652" t="s">
        <v>77</v>
      </c>
      <c r="D652" t="s">
        <v>78</v>
      </c>
      <c r="E652">
        <v>22400330</v>
      </c>
      <c r="F652" s="1">
        <v>45631</v>
      </c>
      <c r="G652" t="s">
        <v>719</v>
      </c>
      <c r="H652" t="s">
        <v>63</v>
      </c>
      <c r="I652">
        <v>48</v>
      </c>
      <c r="J652">
        <v>47</v>
      </c>
      <c r="K652">
        <v>95</v>
      </c>
      <c r="L652">
        <v>0.495</v>
      </c>
      <c r="M652">
        <v>14</v>
      </c>
      <c r="N652">
        <v>36</v>
      </c>
      <c r="O652">
        <v>0.38900000000000001</v>
      </c>
      <c r="P652">
        <v>18</v>
      </c>
      <c r="Q652">
        <v>25</v>
      </c>
      <c r="R652">
        <v>0.72</v>
      </c>
      <c r="S652">
        <v>12</v>
      </c>
      <c r="T652">
        <v>32</v>
      </c>
      <c r="U652">
        <v>44</v>
      </c>
      <c r="V652">
        <v>23</v>
      </c>
      <c r="W652">
        <v>13</v>
      </c>
      <c r="X652">
        <v>13</v>
      </c>
      <c r="Y652">
        <v>4</v>
      </c>
      <c r="Z652">
        <v>3</v>
      </c>
      <c r="AA652">
        <v>24</v>
      </c>
      <c r="AB652">
        <v>15</v>
      </c>
      <c r="AC652">
        <v>126</v>
      </c>
      <c r="AD652">
        <v>2</v>
      </c>
      <c r="AE652">
        <v>1</v>
      </c>
      <c r="AF652">
        <v>1</v>
      </c>
      <c r="AG652">
        <v>1</v>
      </c>
      <c r="AH652">
        <v>1</v>
      </c>
      <c r="AI652">
        <v>121</v>
      </c>
      <c r="AJ652">
        <v>335</v>
      </c>
      <c r="AK652">
        <v>477</v>
      </c>
      <c r="AL652">
        <v>752</v>
      </c>
      <c r="AM652">
        <v>934</v>
      </c>
      <c r="AN652">
        <v>1366</v>
      </c>
      <c r="AO652">
        <v>865</v>
      </c>
      <c r="AP652">
        <v>889</v>
      </c>
      <c r="AQ652">
        <v>666</v>
      </c>
      <c r="AR652">
        <v>1811</v>
      </c>
      <c r="AS652">
        <v>848</v>
      </c>
      <c r="AT652">
        <v>1307</v>
      </c>
      <c r="AU652">
        <v>1127</v>
      </c>
      <c r="AV652">
        <v>1759</v>
      </c>
      <c r="AW652">
        <v>850</v>
      </c>
      <c r="AX652">
        <v>137</v>
      </c>
      <c r="AY652">
        <v>1274</v>
      </c>
      <c r="AZ652">
        <v>384</v>
      </c>
      <c r="BA652">
        <v>2162</v>
      </c>
      <c r="BB652">
        <v>1892</v>
      </c>
      <c r="BC652">
        <v>389</v>
      </c>
      <c r="BD652">
        <v>1106</v>
      </c>
      <c r="BE652">
        <v>1</v>
      </c>
      <c r="BF652" t="s">
        <v>64</v>
      </c>
      <c r="BG652" t="s">
        <v>65</v>
      </c>
      <c r="BH652" t="s">
        <v>661</v>
      </c>
      <c r="BI652" s="4">
        <f xml:space="preserve"> _2025teamgamelogs[[#This Row],[FGA]] + (0.44 * _2025teamgamelogs[[#This Row],[FTA]]) + _2025teamgamelogs[[#This Row],[TOV]] - _2025teamgamelogs[[#This Row],[OREB]]</f>
        <v>107</v>
      </c>
      <c r="BJ652" s="3">
        <f>_2025teamgamelogs[[#This Row],[TOV]]/_2025teamgamelogs[[#This Row],[POSSESIONS]]</f>
        <v>0.12149532710280374</v>
      </c>
      <c r="BK652" s="4">
        <f>_2025teamgamelogs[[#This Row],[PTS]]/_2025teamgamelogs[[#This Row],[POSSESIONS]]</f>
        <v>1.1775700934579438</v>
      </c>
      <c r="BL652" s="4">
        <f xml:space="preserve"> 100 * _2025teamgamelogs[[#This Row],[POINTS_PER_POSSESSION]]</f>
        <v>117.75700934579439</v>
      </c>
      <c r="BM652" s="4">
        <f xml:space="preserve"> _2025teamgamelogs[[#This Row],[POSSESIONS]] / (_2025teamgamelogs[[#This Row],[MIN]]/48)</f>
        <v>107</v>
      </c>
      <c r="BN652" s="3">
        <f>_2025teamgamelogs[[#This Row],[PTS]] / (2 * (_2025teamgamelogs[[#This Row],[FGA]] + 0.44 * _2025teamgamelogs[[#This Row],[FTA]]))</f>
        <v>0.59433962264150941</v>
      </c>
      <c r="BO652" s="4">
        <f>VLOOKUP(_2025teamgamelogs[[#This Row],[MONTH]], LEAGUE_AVERAGES!$A$2:$B$8, 2, FALSE)</f>
        <v>110.26237660123701</v>
      </c>
      <c r="BP652" s="5">
        <f>VLOOKUP(_2025teamgamelogs[[#This Row],[TEAM_NAME]], LEAGUE_AVERAGES!$A$14:$C$43, 2, FALSE)</f>
        <v>0.35068292682926827</v>
      </c>
      <c r="BQ652" s="5">
        <f>VLOOKUP(_2025teamgamelogs[[#This Row],[TEAM_NAME]], LEAGUE_AVERAGES!$A$14:$C$43, 3, FALSE)</f>
        <v>0.33902439024390252</v>
      </c>
      <c r="BR652" s="5">
        <f>VLOOKUP(_2025teamgamelogs[[#This Row],[TEAM_NAME]], LEAGUE_AVERAGES!$F$14:$H$43, 2, FALSE)</f>
        <v>0.44770731707317085</v>
      </c>
      <c r="BS652" s="5">
        <f>VLOOKUP(_2025teamgamelogs[[#This Row],[TEAM_NAME]], LEAGUE_AVERAGES!$F$14:$H$43, 3, FALSE)</f>
        <v>0.45721951219512191</v>
      </c>
      <c r="BT652" s="5">
        <f>VLOOKUP(_2025teamgamelogs[[#This Row],[TEAM_NAME]], LEAGUE_AVERAGES!$K$14:$M$43, 2, FALSE)</f>
        <v>0.55230036801172144</v>
      </c>
      <c r="BU652" s="5">
        <f>VLOOKUP(_2025teamgamelogs[[#This Row],[TEAM_NAME]], LEAGUE_AVERAGES!$K$14:$M$43, 3, FALSE)</f>
        <v>0.55239725408654039</v>
      </c>
    </row>
    <row r="653" spans="1:73" x14ac:dyDescent="0.2">
      <c r="A653" t="s">
        <v>59</v>
      </c>
      <c r="B653">
        <v>1610612756</v>
      </c>
      <c r="C653" t="s">
        <v>80</v>
      </c>
      <c r="D653" t="s">
        <v>81</v>
      </c>
      <c r="E653">
        <v>22400330</v>
      </c>
      <c r="F653" s="1">
        <v>45631</v>
      </c>
      <c r="G653" t="s">
        <v>720</v>
      </c>
      <c r="H653" t="s">
        <v>70</v>
      </c>
      <c r="I653">
        <v>48</v>
      </c>
      <c r="J653">
        <v>43</v>
      </c>
      <c r="K653">
        <v>85</v>
      </c>
      <c r="L653">
        <v>0.50600000000000001</v>
      </c>
      <c r="M653">
        <v>17</v>
      </c>
      <c r="N653">
        <v>45</v>
      </c>
      <c r="O653">
        <v>0.378</v>
      </c>
      <c r="P653">
        <v>21</v>
      </c>
      <c r="Q653">
        <v>26</v>
      </c>
      <c r="R653">
        <v>0.80800000000000005</v>
      </c>
      <c r="S653">
        <v>10</v>
      </c>
      <c r="T653">
        <v>36</v>
      </c>
      <c r="U653">
        <v>46</v>
      </c>
      <c r="V653">
        <v>32</v>
      </c>
      <c r="W653">
        <v>17</v>
      </c>
      <c r="X653">
        <v>10</v>
      </c>
      <c r="Y653">
        <v>3</v>
      </c>
      <c r="Z653">
        <v>4</v>
      </c>
      <c r="AA653">
        <v>15</v>
      </c>
      <c r="AB653">
        <v>24</v>
      </c>
      <c r="AC653">
        <v>124</v>
      </c>
      <c r="AD653">
        <v>-2</v>
      </c>
      <c r="AE653">
        <v>1</v>
      </c>
      <c r="AF653">
        <v>1231</v>
      </c>
      <c r="AG653">
        <v>1231</v>
      </c>
      <c r="AH653">
        <v>1231</v>
      </c>
      <c r="AI653">
        <v>121</v>
      </c>
      <c r="AJ653">
        <v>866</v>
      </c>
      <c r="AK653">
        <v>1709</v>
      </c>
      <c r="AL653">
        <v>601</v>
      </c>
      <c r="AM653">
        <v>410</v>
      </c>
      <c r="AN653">
        <v>312</v>
      </c>
      <c r="AO653">
        <v>1010</v>
      </c>
      <c r="AP653">
        <v>506</v>
      </c>
      <c r="AQ653">
        <v>570</v>
      </c>
      <c r="AR653">
        <v>993</v>
      </c>
      <c r="AS653">
        <v>1308</v>
      </c>
      <c r="AT653">
        <v>640</v>
      </c>
      <c r="AU653">
        <v>835</v>
      </c>
      <c r="AV653">
        <v>322</v>
      </c>
      <c r="AW653">
        <v>1759</v>
      </c>
      <c r="AX653">
        <v>539</v>
      </c>
      <c r="AY653">
        <v>1712</v>
      </c>
      <c r="AZ653">
        <v>750</v>
      </c>
      <c r="BA653">
        <v>398</v>
      </c>
      <c r="BB653">
        <v>215</v>
      </c>
      <c r="BC653">
        <v>497</v>
      </c>
      <c r="BD653">
        <v>1286</v>
      </c>
      <c r="BE653">
        <v>1</v>
      </c>
      <c r="BF653" t="s">
        <v>71</v>
      </c>
      <c r="BG653" t="s">
        <v>65</v>
      </c>
      <c r="BH653" t="s">
        <v>661</v>
      </c>
      <c r="BI653" s="4">
        <f xml:space="preserve"> _2025teamgamelogs[[#This Row],[FGA]] + (0.44 * _2025teamgamelogs[[#This Row],[FTA]]) + _2025teamgamelogs[[#This Row],[TOV]] - _2025teamgamelogs[[#This Row],[OREB]]</f>
        <v>103.44</v>
      </c>
      <c r="BJ653" s="3">
        <f>_2025teamgamelogs[[#This Row],[TOV]]/_2025teamgamelogs[[#This Row],[POSSESIONS]]</f>
        <v>0.16434648105181748</v>
      </c>
      <c r="BK653" s="4">
        <f>_2025teamgamelogs[[#This Row],[PTS]]/_2025teamgamelogs[[#This Row],[POSSESIONS]]</f>
        <v>1.1987625676720806</v>
      </c>
      <c r="BL653" s="4">
        <f xml:space="preserve"> 100 * _2025teamgamelogs[[#This Row],[POINTS_PER_POSSESSION]]</f>
        <v>119.87625676720806</v>
      </c>
      <c r="BM653" s="4">
        <f xml:space="preserve"> _2025teamgamelogs[[#This Row],[POSSESIONS]] / (_2025teamgamelogs[[#This Row],[MIN]]/48)</f>
        <v>103.44</v>
      </c>
      <c r="BN653" s="3">
        <f>_2025teamgamelogs[[#This Row],[PTS]] / (2 * (_2025teamgamelogs[[#This Row],[FGA]] + 0.44 * _2025teamgamelogs[[#This Row],[FTA]]))</f>
        <v>0.64288676897552888</v>
      </c>
      <c r="BO653" s="4">
        <f>VLOOKUP(_2025teamgamelogs[[#This Row],[MONTH]], LEAGUE_AVERAGES!$A$2:$B$8, 2, FALSE)</f>
        <v>110.26237660123701</v>
      </c>
      <c r="BP653" s="5">
        <f>VLOOKUP(_2025teamgamelogs[[#This Row],[TEAM_NAME]], LEAGUE_AVERAGES!$A$14:$C$43, 2, FALSE)</f>
        <v>0.37692682926829268</v>
      </c>
      <c r="BQ653" s="5">
        <f>VLOOKUP(_2025teamgamelogs[[#This Row],[TEAM_NAME]], LEAGUE_AVERAGES!$A$14:$C$43, 3, FALSE)</f>
        <v>0.37741463414634141</v>
      </c>
      <c r="BR653" s="5">
        <f>VLOOKUP(_2025teamgamelogs[[#This Row],[TEAM_NAME]], LEAGUE_AVERAGES!$F$14:$H$43, 2, FALSE)</f>
        <v>0.4768536585365854</v>
      </c>
      <c r="BS653" s="5">
        <f>VLOOKUP(_2025teamgamelogs[[#This Row],[TEAM_NAME]], LEAGUE_AVERAGES!$F$14:$H$43, 3, FALSE)</f>
        <v>0.48056097560975608</v>
      </c>
      <c r="BT653" s="5">
        <f>VLOOKUP(_2025teamgamelogs[[#This Row],[TEAM_NAME]], LEAGUE_AVERAGES!$K$14:$M$43, 2, FALSE)</f>
        <v>0.59622840480117467</v>
      </c>
      <c r="BU653" s="5">
        <f>VLOOKUP(_2025teamgamelogs[[#This Row],[TEAM_NAME]], LEAGUE_AVERAGES!$K$14:$M$43, 3, FALSE)</f>
        <v>0.59682738613401276</v>
      </c>
    </row>
    <row r="654" spans="1:73" x14ac:dyDescent="0.2">
      <c r="A654" t="s">
        <v>59</v>
      </c>
      <c r="B654">
        <v>1610612760</v>
      </c>
      <c r="C654" t="s">
        <v>137</v>
      </c>
      <c r="D654" t="s">
        <v>138</v>
      </c>
      <c r="E654">
        <v>22400328</v>
      </c>
      <c r="F654" s="1">
        <v>45631</v>
      </c>
      <c r="G654" t="s">
        <v>721</v>
      </c>
      <c r="H654" t="s">
        <v>63</v>
      </c>
      <c r="I654">
        <v>48</v>
      </c>
      <c r="J654">
        <v>49</v>
      </c>
      <c r="K654">
        <v>102</v>
      </c>
      <c r="L654">
        <v>0.48</v>
      </c>
      <c r="M654">
        <v>17</v>
      </c>
      <c r="N654">
        <v>47</v>
      </c>
      <c r="O654">
        <v>0.36199999999999999</v>
      </c>
      <c r="P654">
        <v>14</v>
      </c>
      <c r="Q654">
        <v>17</v>
      </c>
      <c r="R654">
        <v>0.82399999999999995</v>
      </c>
      <c r="S654">
        <v>13</v>
      </c>
      <c r="T654">
        <v>42</v>
      </c>
      <c r="U654">
        <v>55</v>
      </c>
      <c r="V654">
        <v>28</v>
      </c>
      <c r="W654">
        <v>6</v>
      </c>
      <c r="X654">
        <v>15</v>
      </c>
      <c r="Y654">
        <v>11</v>
      </c>
      <c r="Z654">
        <v>7</v>
      </c>
      <c r="AA654">
        <v>16</v>
      </c>
      <c r="AB654">
        <v>16</v>
      </c>
      <c r="AC654">
        <v>129</v>
      </c>
      <c r="AD654">
        <v>37</v>
      </c>
      <c r="AE654">
        <v>1</v>
      </c>
      <c r="AF654">
        <v>1</v>
      </c>
      <c r="AG654">
        <v>1</v>
      </c>
      <c r="AH654">
        <v>1</v>
      </c>
      <c r="AI654">
        <v>121</v>
      </c>
      <c r="AJ654">
        <v>174</v>
      </c>
      <c r="AK654">
        <v>96</v>
      </c>
      <c r="AL654">
        <v>1006</v>
      </c>
      <c r="AM654">
        <v>410</v>
      </c>
      <c r="AN654">
        <v>200</v>
      </c>
      <c r="AO654">
        <v>1186</v>
      </c>
      <c r="AP654">
        <v>1571</v>
      </c>
      <c r="AQ654">
        <v>1778</v>
      </c>
      <c r="AR654">
        <v>811</v>
      </c>
      <c r="AS654">
        <v>652</v>
      </c>
      <c r="AT654">
        <v>105</v>
      </c>
      <c r="AU654">
        <v>135</v>
      </c>
      <c r="AV654">
        <v>840</v>
      </c>
      <c r="AW654">
        <v>18</v>
      </c>
      <c r="AX654">
        <v>46</v>
      </c>
      <c r="AY654">
        <v>32</v>
      </c>
      <c r="AZ654">
        <v>1902</v>
      </c>
      <c r="BA654">
        <v>570</v>
      </c>
      <c r="BB654">
        <v>1670</v>
      </c>
      <c r="BC654">
        <v>270</v>
      </c>
      <c r="BD654">
        <v>28</v>
      </c>
      <c r="BE654">
        <v>1</v>
      </c>
      <c r="BF654" t="s">
        <v>71</v>
      </c>
      <c r="BG654" t="s">
        <v>65</v>
      </c>
      <c r="BH654" t="s">
        <v>661</v>
      </c>
      <c r="BI654" s="4">
        <f xml:space="preserve"> _2025teamgamelogs[[#This Row],[FGA]] + (0.44 * _2025teamgamelogs[[#This Row],[FTA]]) + _2025teamgamelogs[[#This Row],[TOV]] - _2025teamgamelogs[[#This Row],[OREB]]</f>
        <v>102.48</v>
      </c>
      <c r="BJ654" s="3">
        <f>_2025teamgamelogs[[#This Row],[TOV]]/_2025teamgamelogs[[#This Row],[POSSESIONS]]</f>
        <v>5.8548009367681494E-2</v>
      </c>
      <c r="BK654" s="4">
        <f>_2025teamgamelogs[[#This Row],[PTS]]/_2025teamgamelogs[[#This Row],[POSSESIONS]]</f>
        <v>1.2587822014051522</v>
      </c>
      <c r="BL654" s="4">
        <f xml:space="preserve"> 100 * _2025teamgamelogs[[#This Row],[POINTS_PER_POSSESSION]]</f>
        <v>125.87822014051523</v>
      </c>
      <c r="BM654" s="4">
        <f xml:space="preserve"> _2025teamgamelogs[[#This Row],[POSSESIONS]] / (_2025teamgamelogs[[#This Row],[MIN]]/48)</f>
        <v>102.48</v>
      </c>
      <c r="BN654" s="3">
        <f>_2025teamgamelogs[[#This Row],[PTS]] / (2 * (_2025teamgamelogs[[#This Row],[FGA]] + 0.44 * _2025teamgamelogs[[#This Row],[FTA]]))</f>
        <v>0.58914870295944466</v>
      </c>
      <c r="BO654" s="4">
        <f>VLOOKUP(_2025teamgamelogs[[#This Row],[MONTH]], LEAGUE_AVERAGES!$A$2:$B$8, 2, FALSE)</f>
        <v>110.26237660123701</v>
      </c>
      <c r="BP654" s="5">
        <f>VLOOKUP(_2025teamgamelogs[[#This Row],[TEAM_NAME]], LEAGUE_AVERAGES!$A$14:$C$43, 2, FALSE)</f>
        <v>0.38229268292682927</v>
      </c>
      <c r="BQ654" s="5">
        <f>VLOOKUP(_2025teamgamelogs[[#This Row],[TEAM_NAME]], LEAGUE_AVERAGES!$A$14:$C$43, 3, FALSE)</f>
        <v>0.36500000000000005</v>
      </c>
      <c r="BR654" s="5">
        <f>VLOOKUP(_2025teamgamelogs[[#This Row],[TEAM_NAME]], LEAGUE_AVERAGES!$F$14:$H$43, 2, FALSE)</f>
        <v>0.48607317073170736</v>
      </c>
      <c r="BS654" s="5">
        <f>VLOOKUP(_2025teamgamelogs[[#This Row],[TEAM_NAME]], LEAGUE_AVERAGES!$F$14:$H$43, 3, FALSE)</f>
        <v>0.4780731707317073</v>
      </c>
      <c r="BT654" s="5">
        <f>VLOOKUP(_2025teamgamelogs[[#This Row],[TEAM_NAME]], LEAGUE_AVERAGES!$K$14:$M$43, 2, FALSE)</f>
        <v>0.59971838422440138</v>
      </c>
      <c r="BU654" s="5">
        <f>VLOOKUP(_2025teamgamelogs[[#This Row],[TEAM_NAME]], LEAGUE_AVERAGES!$K$14:$M$43, 3, FALSE)</f>
        <v>0.58679992881439635</v>
      </c>
    </row>
    <row r="655" spans="1:73" x14ac:dyDescent="0.2">
      <c r="A655" t="s">
        <v>59</v>
      </c>
      <c r="B655">
        <v>1610612741</v>
      </c>
      <c r="C655" t="s">
        <v>86</v>
      </c>
      <c r="D655" t="s">
        <v>87</v>
      </c>
      <c r="E655">
        <v>22400331</v>
      </c>
      <c r="F655" s="1">
        <v>45631</v>
      </c>
      <c r="G655" t="s">
        <v>722</v>
      </c>
      <c r="H655" t="s">
        <v>63</v>
      </c>
      <c r="I655">
        <v>48</v>
      </c>
      <c r="J655">
        <v>52</v>
      </c>
      <c r="K655">
        <v>90</v>
      </c>
      <c r="L655">
        <v>0.57799999999999996</v>
      </c>
      <c r="M655">
        <v>17</v>
      </c>
      <c r="N655">
        <v>37</v>
      </c>
      <c r="O655">
        <v>0.45900000000000002</v>
      </c>
      <c r="P655">
        <v>18</v>
      </c>
      <c r="Q655">
        <v>23</v>
      </c>
      <c r="R655">
        <v>0.78300000000000003</v>
      </c>
      <c r="S655">
        <v>11</v>
      </c>
      <c r="T655">
        <v>39</v>
      </c>
      <c r="U655">
        <v>50</v>
      </c>
      <c r="V655">
        <v>36</v>
      </c>
      <c r="W655">
        <v>19</v>
      </c>
      <c r="X655">
        <v>6</v>
      </c>
      <c r="Y655">
        <v>5</v>
      </c>
      <c r="Z655">
        <v>4</v>
      </c>
      <c r="AA655">
        <v>26</v>
      </c>
      <c r="AB655">
        <v>17</v>
      </c>
      <c r="AC655">
        <v>139</v>
      </c>
      <c r="AD655">
        <v>15</v>
      </c>
      <c r="AE655">
        <v>1</v>
      </c>
      <c r="AF655">
        <v>1</v>
      </c>
      <c r="AG655">
        <v>1</v>
      </c>
      <c r="AH655">
        <v>1</v>
      </c>
      <c r="AI655">
        <v>121</v>
      </c>
      <c r="AJ655">
        <v>64</v>
      </c>
      <c r="AK655">
        <v>1029</v>
      </c>
      <c r="AL655">
        <v>52</v>
      </c>
      <c r="AM655">
        <v>410</v>
      </c>
      <c r="AN655">
        <v>1227</v>
      </c>
      <c r="AO655">
        <v>263</v>
      </c>
      <c r="AP655">
        <v>889</v>
      </c>
      <c r="AQ655">
        <v>899</v>
      </c>
      <c r="AR655">
        <v>1256</v>
      </c>
      <c r="AS655">
        <v>1051</v>
      </c>
      <c r="AT655">
        <v>277</v>
      </c>
      <c r="AU655">
        <v>427</v>
      </c>
      <c r="AV655">
        <v>95</v>
      </c>
      <c r="AW655">
        <v>2098</v>
      </c>
      <c r="AX655">
        <v>1702</v>
      </c>
      <c r="AY655">
        <v>889</v>
      </c>
      <c r="AZ655">
        <v>750</v>
      </c>
      <c r="BA655">
        <v>2319</v>
      </c>
      <c r="BB655">
        <v>1444</v>
      </c>
      <c r="BC655">
        <v>66</v>
      </c>
      <c r="BD655">
        <v>376</v>
      </c>
      <c r="BE655">
        <v>1</v>
      </c>
      <c r="BF655" t="s">
        <v>71</v>
      </c>
      <c r="BG655" t="s">
        <v>65</v>
      </c>
      <c r="BH655" t="s">
        <v>661</v>
      </c>
      <c r="BI655" s="4">
        <f xml:space="preserve"> _2025teamgamelogs[[#This Row],[FGA]] + (0.44 * _2025teamgamelogs[[#This Row],[FTA]]) + _2025teamgamelogs[[#This Row],[TOV]] - _2025teamgamelogs[[#This Row],[OREB]]</f>
        <v>108.12</v>
      </c>
      <c r="BJ655" s="3">
        <f>_2025teamgamelogs[[#This Row],[TOV]]/_2025teamgamelogs[[#This Row],[POSSESIONS]]</f>
        <v>0.1757306696263411</v>
      </c>
      <c r="BK655" s="4">
        <f>_2025teamgamelogs[[#This Row],[PTS]]/_2025teamgamelogs[[#This Row],[POSSESIONS]]</f>
        <v>1.2856085830558639</v>
      </c>
      <c r="BL655" s="4">
        <f xml:space="preserve"> 100 * _2025teamgamelogs[[#This Row],[POINTS_PER_POSSESSION]]</f>
        <v>128.56085830558638</v>
      </c>
      <c r="BM655" s="4">
        <f xml:space="preserve"> _2025teamgamelogs[[#This Row],[POSSESIONS]] / (_2025teamgamelogs[[#This Row],[MIN]]/48)</f>
        <v>108.12</v>
      </c>
      <c r="BN655" s="3">
        <f>_2025teamgamelogs[[#This Row],[PTS]] / (2 * (_2025teamgamelogs[[#This Row],[FGA]] + 0.44 * _2025teamgamelogs[[#This Row],[FTA]]))</f>
        <v>0.69416699960047934</v>
      </c>
      <c r="BO655" s="4">
        <f>VLOOKUP(_2025teamgamelogs[[#This Row],[MONTH]], LEAGUE_AVERAGES!$A$2:$B$8, 2, FALSE)</f>
        <v>110.26237660123701</v>
      </c>
      <c r="BP655" s="5">
        <f>VLOOKUP(_2025teamgamelogs[[#This Row],[TEAM_NAME]], LEAGUE_AVERAGES!$A$14:$C$43, 2, FALSE)</f>
        <v>0.36141463414634156</v>
      </c>
      <c r="BQ655" s="5">
        <f>VLOOKUP(_2025teamgamelogs[[#This Row],[TEAM_NAME]], LEAGUE_AVERAGES!$A$14:$C$43, 3, FALSE)</f>
        <v>0.37548780487804878</v>
      </c>
      <c r="BR655" s="5">
        <f>VLOOKUP(_2025teamgamelogs[[#This Row],[TEAM_NAME]], LEAGUE_AVERAGES!$F$14:$H$43, 2, FALSE)</f>
        <v>0.46404878048780479</v>
      </c>
      <c r="BS655" s="5">
        <f>VLOOKUP(_2025teamgamelogs[[#This Row],[TEAM_NAME]], LEAGUE_AVERAGES!$F$14:$H$43, 3, FALSE)</f>
        <v>0.47712195121951223</v>
      </c>
      <c r="BT655" s="5">
        <f>VLOOKUP(_2025teamgamelogs[[#This Row],[TEAM_NAME]], LEAGUE_AVERAGES!$K$14:$M$43, 2, FALSE)</f>
        <v>0.57631003599073594</v>
      </c>
      <c r="BU655" s="5">
        <f>VLOOKUP(_2025teamgamelogs[[#This Row],[TEAM_NAME]], LEAGUE_AVERAGES!$K$14:$M$43, 3, FALSE)</f>
        <v>0.59556361257988066</v>
      </c>
    </row>
    <row r="656" spans="1:73" x14ac:dyDescent="0.2">
      <c r="A656" t="s">
        <v>59</v>
      </c>
      <c r="B656">
        <v>1610612752</v>
      </c>
      <c r="C656" t="s">
        <v>67</v>
      </c>
      <c r="D656" t="s">
        <v>68</v>
      </c>
      <c r="E656">
        <v>22400327</v>
      </c>
      <c r="F656" s="1">
        <v>45631</v>
      </c>
      <c r="G656" t="s">
        <v>723</v>
      </c>
      <c r="H656" t="s">
        <v>63</v>
      </c>
      <c r="I656">
        <v>48</v>
      </c>
      <c r="J656">
        <v>41</v>
      </c>
      <c r="K656">
        <v>76</v>
      </c>
      <c r="L656">
        <v>0.53900000000000003</v>
      </c>
      <c r="M656">
        <v>18</v>
      </c>
      <c r="N656">
        <v>33</v>
      </c>
      <c r="O656">
        <v>0.54500000000000004</v>
      </c>
      <c r="P656">
        <v>25</v>
      </c>
      <c r="Q656">
        <v>32</v>
      </c>
      <c r="R656">
        <v>0.78100000000000003</v>
      </c>
      <c r="S656">
        <v>6</v>
      </c>
      <c r="T656">
        <v>37</v>
      </c>
      <c r="U656">
        <v>43</v>
      </c>
      <c r="V656">
        <v>29</v>
      </c>
      <c r="W656">
        <v>9</v>
      </c>
      <c r="X656">
        <v>7</v>
      </c>
      <c r="Y656">
        <v>4</v>
      </c>
      <c r="Z656">
        <v>4</v>
      </c>
      <c r="AA656">
        <v>13</v>
      </c>
      <c r="AB656">
        <v>22</v>
      </c>
      <c r="AC656">
        <v>125</v>
      </c>
      <c r="AD656">
        <v>24</v>
      </c>
      <c r="AE656">
        <v>1</v>
      </c>
      <c r="AF656">
        <v>1</v>
      </c>
      <c r="AG656">
        <v>1</v>
      </c>
      <c r="AH656">
        <v>1</v>
      </c>
      <c r="AI656">
        <v>121</v>
      </c>
      <c r="AJ656">
        <v>1234</v>
      </c>
      <c r="AK656">
        <v>2372</v>
      </c>
      <c r="AL656">
        <v>233</v>
      </c>
      <c r="AM656">
        <v>288</v>
      </c>
      <c r="AN656">
        <v>1749</v>
      </c>
      <c r="AO656">
        <v>32</v>
      </c>
      <c r="AP656">
        <v>183</v>
      </c>
      <c r="AQ656">
        <v>163</v>
      </c>
      <c r="AR656">
        <v>1282</v>
      </c>
      <c r="AS656">
        <v>2189</v>
      </c>
      <c r="AT656">
        <v>489</v>
      </c>
      <c r="AU656">
        <v>1282</v>
      </c>
      <c r="AV656">
        <v>687</v>
      </c>
      <c r="AW656">
        <v>152</v>
      </c>
      <c r="AX656">
        <v>1360</v>
      </c>
      <c r="AY656">
        <v>1274</v>
      </c>
      <c r="AZ656">
        <v>750</v>
      </c>
      <c r="BA656">
        <v>148</v>
      </c>
      <c r="BB656">
        <v>416</v>
      </c>
      <c r="BC656">
        <v>437</v>
      </c>
      <c r="BD656">
        <v>150</v>
      </c>
      <c r="BE656">
        <v>1</v>
      </c>
      <c r="BF656" t="s">
        <v>64</v>
      </c>
      <c r="BG656" t="s">
        <v>65</v>
      </c>
      <c r="BH656" t="s">
        <v>661</v>
      </c>
      <c r="BI656" s="4">
        <f xml:space="preserve"> _2025teamgamelogs[[#This Row],[FGA]] + (0.44 * _2025teamgamelogs[[#This Row],[FTA]]) + _2025teamgamelogs[[#This Row],[TOV]] - _2025teamgamelogs[[#This Row],[OREB]]</f>
        <v>93.08</v>
      </c>
      <c r="BJ656" s="3">
        <f>_2025teamgamelogs[[#This Row],[TOV]]/_2025teamgamelogs[[#This Row],[POSSESIONS]]</f>
        <v>9.6691018478727978E-2</v>
      </c>
      <c r="BK656" s="4">
        <f>_2025teamgamelogs[[#This Row],[PTS]]/_2025teamgamelogs[[#This Row],[POSSESIONS]]</f>
        <v>1.3429308122045553</v>
      </c>
      <c r="BL656" s="4">
        <f xml:space="preserve"> 100 * _2025teamgamelogs[[#This Row],[POINTS_PER_POSSESSION]]</f>
        <v>134.29308122045555</v>
      </c>
      <c r="BM656" s="4">
        <f xml:space="preserve"> _2025teamgamelogs[[#This Row],[POSSESIONS]] / (_2025teamgamelogs[[#This Row],[MIN]]/48)</f>
        <v>93.08</v>
      </c>
      <c r="BN656" s="3">
        <f>_2025teamgamelogs[[#This Row],[PTS]] / (2 * (_2025teamgamelogs[[#This Row],[FGA]] + 0.44 * _2025teamgamelogs[[#This Row],[FTA]]))</f>
        <v>0.69382770870337485</v>
      </c>
      <c r="BO656" s="4">
        <f>VLOOKUP(_2025teamgamelogs[[#This Row],[MONTH]], LEAGUE_AVERAGES!$A$2:$B$8, 2, FALSE)</f>
        <v>110.26237660123701</v>
      </c>
      <c r="BP656" s="5">
        <f>VLOOKUP(_2025teamgamelogs[[#This Row],[TEAM_NAME]], LEAGUE_AVERAGES!$A$14:$C$43, 2, FALSE)</f>
        <v>0.370219512195122</v>
      </c>
      <c r="BQ656" s="5">
        <f>VLOOKUP(_2025teamgamelogs[[#This Row],[TEAM_NAME]], LEAGUE_AVERAGES!$A$14:$C$43, 3, FALSE)</f>
        <v>0.36224390243902438</v>
      </c>
      <c r="BR656" s="5">
        <f>VLOOKUP(_2025teamgamelogs[[#This Row],[TEAM_NAME]], LEAGUE_AVERAGES!$F$14:$H$43, 2, FALSE)</f>
        <v>0.49358536585365859</v>
      </c>
      <c r="BS656" s="5">
        <f>VLOOKUP(_2025teamgamelogs[[#This Row],[TEAM_NAME]], LEAGUE_AVERAGES!$F$14:$H$43, 3, FALSE)</f>
        <v>0.47975609756097559</v>
      </c>
      <c r="BT656" s="5">
        <f>VLOOKUP(_2025teamgamelogs[[#This Row],[TEAM_NAME]], LEAGUE_AVERAGES!$K$14:$M$43, 2, FALSE)</f>
        <v>0.59525043511857889</v>
      </c>
      <c r="BU656" s="5">
        <f>VLOOKUP(_2025teamgamelogs[[#This Row],[TEAM_NAME]], LEAGUE_AVERAGES!$K$14:$M$43, 3, FALSE)</f>
        <v>0.58413739951743537</v>
      </c>
    </row>
    <row r="657" spans="1:73" x14ac:dyDescent="0.2">
      <c r="A657" t="s">
        <v>59</v>
      </c>
      <c r="B657">
        <v>1610612744</v>
      </c>
      <c r="C657" t="s">
        <v>98</v>
      </c>
      <c r="D657" t="s">
        <v>99</v>
      </c>
      <c r="E657">
        <v>22400332</v>
      </c>
      <c r="F657" s="1">
        <v>45631</v>
      </c>
      <c r="G657" t="s">
        <v>724</v>
      </c>
      <c r="H657" t="s">
        <v>63</v>
      </c>
      <c r="I657">
        <v>48</v>
      </c>
      <c r="J657">
        <v>36</v>
      </c>
      <c r="K657">
        <v>86</v>
      </c>
      <c r="L657">
        <v>0.41899999999999998</v>
      </c>
      <c r="M657">
        <v>9</v>
      </c>
      <c r="N657">
        <v>28</v>
      </c>
      <c r="O657">
        <v>0.32100000000000001</v>
      </c>
      <c r="P657">
        <v>18</v>
      </c>
      <c r="Q657">
        <v>27</v>
      </c>
      <c r="R657">
        <v>0.66700000000000004</v>
      </c>
      <c r="S657">
        <v>11</v>
      </c>
      <c r="T657">
        <v>43</v>
      </c>
      <c r="U657">
        <v>54</v>
      </c>
      <c r="V657">
        <v>19</v>
      </c>
      <c r="W657">
        <v>10</v>
      </c>
      <c r="X657">
        <v>5</v>
      </c>
      <c r="Y657">
        <v>3</v>
      </c>
      <c r="Z657">
        <v>9</v>
      </c>
      <c r="AA657">
        <v>16</v>
      </c>
      <c r="AB657">
        <v>20</v>
      </c>
      <c r="AC657">
        <v>99</v>
      </c>
      <c r="AD657">
        <v>6</v>
      </c>
      <c r="AE657">
        <v>1</v>
      </c>
      <c r="AF657">
        <v>1</v>
      </c>
      <c r="AG657">
        <v>1</v>
      </c>
      <c r="AH657">
        <v>1</v>
      </c>
      <c r="AI657">
        <v>121</v>
      </c>
      <c r="AJ657">
        <v>2070</v>
      </c>
      <c r="AK657">
        <v>1580</v>
      </c>
      <c r="AL657">
        <v>1994</v>
      </c>
      <c r="AM657">
        <v>2097</v>
      </c>
      <c r="AN657">
        <v>2228</v>
      </c>
      <c r="AO657">
        <v>1685</v>
      </c>
      <c r="AP657">
        <v>889</v>
      </c>
      <c r="AQ657">
        <v>471</v>
      </c>
      <c r="AR657">
        <v>2105</v>
      </c>
      <c r="AS657">
        <v>1051</v>
      </c>
      <c r="AT657">
        <v>78</v>
      </c>
      <c r="AU657">
        <v>165</v>
      </c>
      <c r="AV657">
        <v>2257</v>
      </c>
      <c r="AW657">
        <v>264</v>
      </c>
      <c r="AX657">
        <v>1998</v>
      </c>
      <c r="AY657">
        <v>1712</v>
      </c>
      <c r="AZ657">
        <v>2275</v>
      </c>
      <c r="BA657">
        <v>570</v>
      </c>
      <c r="BB657">
        <v>767</v>
      </c>
      <c r="BC657">
        <v>2137</v>
      </c>
      <c r="BD657">
        <v>854</v>
      </c>
      <c r="BE657">
        <v>1</v>
      </c>
      <c r="BF657" t="s">
        <v>64</v>
      </c>
      <c r="BG657" t="s">
        <v>65</v>
      </c>
      <c r="BH657" t="s">
        <v>661</v>
      </c>
      <c r="BI657" s="4">
        <f xml:space="preserve"> _2025teamgamelogs[[#This Row],[FGA]] + (0.44 * _2025teamgamelogs[[#This Row],[FTA]]) + _2025teamgamelogs[[#This Row],[TOV]] - _2025teamgamelogs[[#This Row],[OREB]]</f>
        <v>96.88</v>
      </c>
      <c r="BJ657" s="3">
        <f>_2025teamgamelogs[[#This Row],[TOV]]/_2025teamgamelogs[[#This Row],[POSSESIONS]]</f>
        <v>0.1032204789430223</v>
      </c>
      <c r="BK657" s="4">
        <f>_2025teamgamelogs[[#This Row],[PTS]]/_2025teamgamelogs[[#This Row],[POSSESIONS]]</f>
        <v>1.0218827415359208</v>
      </c>
      <c r="BL657" s="4">
        <f xml:space="preserve"> 100 * _2025teamgamelogs[[#This Row],[POINTS_PER_POSSESSION]]</f>
        <v>102.18827415359209</v>
      </c>
      <c r="BM657" s="4">
        <f xml:space="preserve"> _2025teamgamelogs[[#This Row],[POSSESIONS]] / (_2025teamgamelogs[[#This Row],[MIN]]/48)</f>
        <v>96.88</v>
      </c>
      <c r="BN657" s="3">
        <f>_2025teamgamelogs[[#This Row],[PTS]] / (2 * (_2025teamgamelogs[[#This Row],[FGA]] + 0.44 * _2025teamgamelogs[[#This Row],[FTA]]))</f>
        <v>0.50572129137719657</v>
      </c>
      <c r="BO657" s="4">
        <f>VLOOKUP(_2025teamgamelogs[[#This Row],[MONTH]], LEAGUE_AVERAGES!$A$2:$B$8, 2, FALSE)</f>
        <v>110.26237660123701</v>
      </c>
      <c r="BP657" s="5">
        <f>VLOOKUP(_2025teamgamelogs[[#This Row],[TEAM_NAME]], LEAGUE_AVERAGES!$A$14:$C$43, 2, FALSE)</f>
        <v>0.36843902439024395</v>
      </c>
      <c r="BQ657" s="5">
        <f>VLOOKUP(_2025teamgamelogs[[#This Row],[TEAM_NAME]], LEAGUE_AVERAGES!$A$14:$C$43, 3, FALSE)</f>
        <v>0.35765853658536584</v>
      </c>
      <c r="BR657" s="5">
        <f>VLOOKUP(_2025teamgamelogs[[#This Row],[TEAM_NAME]], LEAGUE_AVERAGES!$F$14:$H$43, 2, FALSE)</f>
        <v>0.45136585365853665</v>
      </c>
      <c r="BS657" s="5">
        <f>VLOOKUP(_2025teamgamelogs[[#This Row],[TEAM_NAME]], LEAGUE_AVERAGES!$F$14:$H$43, 3, FALSE)</f>
        <v>0.45180487804878061</v>
      </c>
      <c r="BT657" s="5">
        <f>VLOOKUP(_2025teamgamelogs[[#This Row],[TEAM_NAME]], LEAGUE_AVERAGES!$K$14:$M$43, 2, FALSE)</f>
        <v>0.56832140437053513</v>
      </c>
      <c r="BU657" s="5">
        <f>VLOOKUP(_2025teamgamelogs[[#This Row],[TEAM_NAME]], LEAGUE_AVERAGES!$K$14:$M$43, 3, FALSE)</f>
        <v>0.56980808391386595</v>
      </c>
    </row>
    <row r="658" spans="1:73" x14ac:dyDescent="0.2">
      <c r="A658" t="s">
        <v>59</v>
      </c>
      <c r="B658">
        <v>1610612758</v>
      </c>
      <c r="C658" t="s">
        <v>142</v>
      </c>
      <c r="D658" t="s">
        <v>143</v>
      </c>
      <c r="E658">
        <v>22400329</v>
      </c>
      <c r="F658" s="1">
        <v>45631</v>
      </c>
      <c r="G658" t="s">
        <v>725</v>
      </c>
      <c r="H658" t="s">
        <v>70</v>
      </c>
      <c r="I658">
        <v>48</v>
      </c>
      <c r="J658">
        <v>39</v>
      </c>
      <c r="K658">
        <v>98</v>
      </c>
      <c r="L658">
        <v>0.39800000000000002</v>
      </c>
      <c r="M658">
        <v>8</v>
      </c>
      <c r="N658">
        <v>35</v>
      </c>
      <c r="O658">
        <v>0.22900000000000001</v>
      </c>
      <c r="P658">
        <v>24</v>
      </c>
      <c r="Q658">
        <v>28</v>
      </c>
      <c r="R658">
        <v>0.85699999999999998</v>
      </c>
      <c r="S658">
        <v>14</v>
      </c>
      <c r="T658">
        <v>32</v>
      </c>
      <c r="U658">
        <v>46</v>
      </c>
      <c r="V658">
        <v>19</v>
      </c>
      <c r="W658">
        <v>13</v>
      </c>
      <c r="X658">
        <v>11</v>
      </c>
      <c r="Y658">
        <v>1</v>
      </c>
      <c r="Z658">
        <v>5</v>
      </c>
      <c r="AA658">
        <v>23</v>
      </c>
      <c r="AB658">
        <v>21</v>
      </c>
      <c r="AC658">
        <v>110</v>
      </c>
      <c r="AD658">
        <v>-5</v>
      </c>
      <c r="AE658">
        <v>1</v>
      </c>
      <c r="AF658">
        <v>1231</v>
      </c>
      <c r="AG658">
        <v>1231</v>
      </c>
      <c r="AH658">
        <v>1231</v>
      </c>
      <c r="AI658">
        <v>121</v>
      </c>
      <c r="AJ658">
        <v>1609</v>
      </c>
      <c r="AK658">
        <v>251</v>
      </c>
      <c r="AL658">
        <v>2213</v>
      </c>
      <c r="AM658">
        <v>2251</v>
      </c>
      <c r="AN658">
        <v>1495</v>
      </c>
      <c r="AO658">
        <v>2346</v>
      </c>
      <c r="AP658">
        <v>238</v>
      </c>
      <c r="AQ658">
        <v>377</v>
      </c>
      <c r="AR658">
        <v>515</v>
      </c>
      <c r="AS658">
        <v>466</v>
      </c>
      <c r="AT658">
        <v>1307</v>
      </c>
      <c r="AU658">
        <v>835</v>
      </c>
      <c r="AV658">
        <v>2257</v>
      </c>
      <c r="AW658">
        <v>850</v>
      </c>
      <c r="AX658">
        <v>346</v>
      </c>
      <c r="AY658">
        <v>2304</v>
      </c>
      <c r="AZ658">
        <v>1188</v>
      </c>
      <c r="BA658">
        <v>2046</v>
      </c>
      <c r="BB658">
        <v>575</v>
      </c>
      <c r="BC658">
        <v>1479</v>
      </c>
      <c r="BD658">
        <v>1476</v>
      </c>
      <c r="BE658">
        <v>1</v>
      </c>
      <c r="BF658" t="s">
        <v>71</v>
      </c>
      <c r="BG658" t="s">
        <v>65</v>
      </c>
      <c r="BH658" t="s">
        <v>661</v>
      </c>
      <c r="BI658" s="4">
        <f xml:space="preserve"> _2025teamgamelogs[[#This Row],[FGA]] + (0.44 * _2025teamgamelogs[[#This Row],[FTA]]) + _2025teamgamelogs[[#This Row],[TOV]] - _2025teamgamelogs[[#This Row],[OREB]]</f>
        <v>109.32</v>
      </c>
      <c r="BJ658" s="3">
        <f>_2025teamgamelogs[[#This Row],[TOV]]/_2025teamgamelogs[[#This Row],[POSSESIONS]]</f>
        <v>0.11891694109037688</v>
      </c>
      <c r="BK658" s="4">
        <f>_2025teamgamelogs[[#This Row],[PTS]]/_2025teamgamelogs[[#This Row],[POSSESIONS]]</f>
        <v>1.0062202707647274</v>
      </c>
      <c r="BL658" s="4">
        <f xml:space="preserve"> 100 * _2025teamgamelogs[[#This Row],[POINTS_PER_POSSESSION]]</f>
        <v>100.62202707647275</v>
      </c>
      <c r="BM658" s="4">
        <f xml:space="preserve"> _2025teamgamelogs[[#This Row],[POSSESIONS]] / (_2025teamgamelogs[[#This Row],[MIN]]/48)</f>
        <v>109.32</v>
      </c>
      <c r="BN658" s="3">
        <f>_2025teamgamelogs[[#This Row],[PTS]] / (2 * (_2025teamgamelogs[[#This Row],[FGA]] + 0.44 * _2025teamgamelogs[[#This Row],[FTA]]))</f>
        <v>0.49854967367657727</v>
      </c>
      <c r="BO658" s="4">
        <f>VLOOKUP(_2025teamgamelogs[[#This Row],[MONTH]], LEAGUE_AVERAGES!$A$2:$B$8, 2, FALSE)</f>
        <v>110.26237660123701</v>
      </c>
      <c r="BP658" s="5">
        <f>VLOOKUP(_2025teamgamelogs[[#This Row],[TEAM_NAME]], LEAGUE_AVERAGES!$A$14:$C$43, 2, FALSE)</f>
        <v>0.37158536585365853</v>
      </c>
      <c r="BQ658" s="5">
        <f>VLOOKUP(_2025teamgamelogs[[#This Row],[TEAM_NAME]], LEAGUE_AVERAGES!$A$14:$C$43, 3, FALSE)</f>
        <v>0.34029268292682929</v>
      </c>
      <c r="BR658" s="5">
        <f>VLOOKUP(_2025teamgamelogs[[#This Row],[TEAM_NAME]], LEAGUE_AVERAGES!$F$14:$H$43, 2, FALSE)</f>
        <v>0.4831951219512195</v>
      </c>
      <c r="BS658" s="5">
        <f>VLOOKUP(_2025teamgamelogs[[#This Row],[TEAM_NAME]], LEAGUE_AVERAGES!$F$14:$H$43, 3, FALSE)</f>
        <v>0.47492682926829272</v>
      </c>
      <c r="BT658" s="5">
        <f>VLOOKUP(_2025teamgamelogs[[#This Row],[TEAM_NAME]], LEAGUE_AVERAGES!$K$14:$M$43, 2, FALSE)</f>
        <v>0.59195463864629394</v>
      </c>
      <c r="BU658" s="5">
        <f>VLOOKUP(_2025teamgamelogs[[#This Row],[TEAM_NAME]], LEAGUE_AVERAGES!$K$14:$M$43, 3, FALSE)</f>
        <v>0.57517865161129356</v>
      </c>
    </row>
    <row r="659" spans="1:73" x14ac:dyDescent="0.2">
      <c r="A659" t="s">
        <v>59</v>
      </c>
      <c r="B659">
        <v>1610612763</v>
      </c>
      <c r="C659" t="s">
        <v>128</v>
      </c>
      <c r="D659" t="s">
        <v>129</v>
      </c>
      <c r="E659">
        <v>22400329</v>
      </c>
      <c r="F659" s="1">
        <v>45631</v>
      </c>
      <c r="G659" t="s">
        <v>726</v>
      </c>
      <c r="H659" t="s">
        <v>63</v>
      </c>
      <c r="I659">
        <v>48</v>
      </c>
      <c r="J659">
        <v>38</v>
      </c>
      <c r="K659">
        <v>80</v>
      </c>
      <c r="L659">
        <v>0.47499999999999998</v>
      </c>
      <c r="M659">
        <v>13</v>
      </c>
      <c r="N659">
        <v>38</v>
      </c>
      <c r="O659">
        <v>0.34200000000000003</v>
      </c>
      <c r="P659">
        <v>26</v>
      </c>
      <c r="Q659">
        <v>32</v>
      </c>
      <c r="R659">
        <v>0.81299999999999994</v>
      </c>
      <c r="S659">
        <v>9</v>
      </c>
      <c r="T659">
        <v>40</v>
      </c>
      <c r="U659">
        <v>49</v>
      </c>
      <c r="V659">
        <v>27</v>
      </c>
      <c r="W659">
        <v>22</v>
      </c>
      <c r="X659">
        <v>9</v>
      </c>
      <c r="Y659">
        <v>5</v>
      </c>
      <c r="Z659">
        <v>1</v>
      </c>
      <c r="AA659">
        <v>21</v>
      </c>
      <c r="AB659">
        <v>23</v>
      </c>
      <c r="AC659">
        <v>115</v>
      </c>
      <c r="AD659">
        <v>5</v>
      </c>
      <c r="AE659">
        <v>1</v>
      </c>
      <c r="AF659">
        <v>1</v>
      </c>
      <c r="AG659">
        <v>1</v>
      </c>
      <c r="AH659">
        <v>1</v>
      </c>
      <c r="AI659">
        <v>121</v>
      </c>
      <c r="AJ659">
        <v>1796</v>
      </c>
      <c r="AK659">
        <v>2190</v>
      </c>
      <c r="AL659">
        <v>1109</v>
      </c>
      <c r="AM659">
        <v>1171</v>
      </c>
      <c r="AN659">
        <v>1078</v>
      </c>
      <c r="AO659">
        <v>1411</v>
      </c>
      <c r="AP659">
        <v>133</v>
      </c>
      <c r="AQ659">
        <v>163</v>
      </c>
      <c r="AR659">
        <v>924</v>
      </c>
      <c r="AS659">
        <v>1566</v>
      </c>
      <c r="AT659">
        <v>210</v>
      </c>
      <c r="AU659">
        <v>505</v>
      </c>
      <c r="AV659">
        <v>1013</v>
      </c>
      <c r="AW659">
        <v>2345</v>
      </c>
      <c r="AX659">
        <v>797</v>
      </c>
      <c r="AY659">
        <v>889</v>
      </c>
      <c r="AZ659">
        <v>35</v>
      </c>
      <c r="BA659">
        <v>1694</v>
      </c>
      <c r="BB659">
        <v>300</v>
      </c>
      <c r="BC659">
        <v>1095</v>
      </c>
      <c r="BD659">
        <v>922</v>
      </c>
      <c r="BE659">
        <v>1</v>
      </c>
      <c r="BF659" t="s">
        <v>64</v>
      </c>
      <c r="BG659" t="s">
        <v>65</v>
      </c>
      <c r="BH659" t="s">
        <v>661</v>
      </c>
      <c r="BI659" s="4">
        <f xml:space="preserve"> _2025teamgamelogs[[#This Row],[FGA]] + (0.44 * _2025teamgamelogs[[#This Row],[FTA]]) + _2025teamgamelogs[[#This Row],[TOV]] - _2025teamgamelogs[[#This Row],[OREB]]</f>
        <v>107.08</v>
      </c>
      <c r="BJ659" s="3">
        <f>_2025teamgamelogs[[#This Row],[TOV]]/_2025teamgamelogs[[#This Row],[POSSESIONS]]</f>
        <v>0.20545386626821069</v>
      </c>
      <c r="BK659" s="4">
        <f>_2025teamgamelogs[[#This Row],[PTS]]/_2025teamgamelogs[[#This Row],[POSSESIONS]]</f>
        <v>1.0739633918565559</v>
      </c>
      <c r="BL659" s="4">
        <f xml:space="preserve"> 100 * _2025teamgamelogs[[#This Row],[POINTS_PER_POSSESSION]]</f>
        <v>107.39633918565559</v>
      </c>
      <c r="BM659" s="4">
        <f xml:space="preserve"> _2025teamgamelogs[[#This Row],[POSSESIONS]] / (_2025teamgamelogs[[#This Row],[MIN]]/48)</f>
        <v>107.08</v>
      </c>
      <c r="BN659" s="3">
        <f>_2025teamgamelogs[[#This Row],[PTS]] / (2 * (_2025teamgamelogs[[#This Row],[FGA]] + 0.44 * _2025teamgamelogs[[#This Row],[FTA]]))</f>
        <v>0.61118197278911568</v>
      </c>
      <c r="BO659" s="4">
        <f>VLOOKUP(_2025teamgamelogs[[#This Row],[MONTH]], LEAGUE_AVERAGES!$A$2:$B$8, 2, FALSE)</f>
        <v>110.26237660123701</v>
      </c>
      <c r="BP659" s="5">
        <f>VLOOKUP(_2025teamgamelogs[[#This Row],[TEAM_NAME]], LEAGUE_AVERAGES!$A$14:$C$43, 2, FALSE)</f>
        <v>0.36546341463414628</v>
      </c>
      <c r="BQ659" s="5">
        <f>VLOOKUP(_2025teamgamelogs[[#This Row],[TEAM_NAME]], LEAGUE_AVERAGES!$A$14:$C$43, 3, FALSE)</f>
        <v>0.36639024390243902</v>
      </c>
      <c r="BR659" s="5">
        <f>VLOOKUP(_2025teamgamelogs[[#This Row],[TEAM_NAME]], LEAGUE_AVERAGES!$F$14:$H$43, 2, FALSE)</f>
        <v>0.48997560975609772</v>
      </c>
      <c r="BS659" s="5">
        <f>VLOOKUP(_2025teamgamelogs[[#This Row],[TEAM_NAME]], LEAGUE_AVERAGES!$F$14:$H$43, 3, FALSE)</f>
        <v>0.46951219512195119</v>
      </c>
      <c r="BT659" s="5">
        <f>VLOOKUP(_2025teamgamelogs[[#This Row],[TEAM_NAME]], LEAGUE_AVERAGES!$K$14:$M$43, 2, FALSE)</f>
        <v>0.59919613060605748</v>
      </c>
      <c r="BU659" s="5">
        <f>VLOOKUP(_2025teamgamelogs[[#This Row],[TEAM_NAME]], LEAGUE_AVERAGES!$K$14:$M$43, 3, FALSE)</f>
        <v>0.57758119053457602</v>
      </c>
    </row>
    <row r="660" spans="1:73" x14ac:dyDescent="0.2">
      <c r="A660" t="s">
        <v>59</v>
      </c>
      <c r="B660">
        <v>1610612742</v>
      </c>
      <c r="C660" t="s">
        <v>154</v>
      </c>
      <c r="D660" t="s">
        <v>155</v>
      </c>
      <c r="E660">
        <v>22400326</v>
      </c>
      <c r="F660" s="1">
        <v>45631</v>
      </c>
      <c r="G660" t="s">
        <v>727</v>
      </c>
      <c r="H660" t="s">
        <v>63</v>
      </c>
      <c r="I660">
        <v>48</v>
      </c>
      <c r="J660">
        <v>48</v>
      </c>
      <c r="K660">
        <v>89</v>
      </c>
      <c r="L660">
        <v>0.53900000000000003</v>
      </c>
      <c r="M660">
        <v>20</v>
      </c>
      <c r="N660">
        <v>38</v>
      </c>
      <c r="O660">
        <v>0.52600000000000002</v>
      </c>
      <c r="P660">
        <v>21</v>
      </c>
      <c r="Q660">
        <v>27</v>
      </c>
      <c r="R660">
        <v>0.77800000000000002</v>
      </c>
      <c r="S660">
        <v>13</v>
      </c>
      <c r="T660">
        <v>45</v>
      </c>
      <c r="U660">
        <v>58</v>
      </c>
      <c r="V660">
        <v>27</v>
      </c>
      <c r="W660">
        <v>16</v>
      </c>
      <c r="X660">
        <v>8</v>
      </c>
      <c r="Y660">
        <v>12</v>
      </c>
      <c r="Z660">
        <v>3</v>
      </c>
      <c r="AA660">
        <v>16</v>
      </c>
      <c r="AB660">
        <v>19</v>
      </c>
      <c r="AC660">
        <v>137</v>
      </c>
      <c r="AD660">
        <v>36</v>
      </c>
      <c r="AE660">
        <v>1</v>
      </c>
      <c r="AF660">
        <v>1</v>
      </c>
      <c r="AG660">
        <v>1</v>
      </c>
      <c r="AH660">
        <v>1</v>
      </c>
      <c r="AI660">
        <v>121</v>
      </c>
      <c r="AJ660">
        <v>242</v>
      </c>
      <c r="AK660">
        <v>1176</v>
      </c>
      <c r="AL660">
        <v>235</v>
      </c>
      <c r="AM660">
        <v>114</v>
      </c>
      <c r="AN660">
        <v>1078</v>
      </c>
      <c r="AO660">
        <v>55</v>
      </c>
      <c r="AP660">
        <v>506</v>
      </c>
      <c r="AQ660">
        <v>471</v>
      </c>
      <c r="AR660">
        <v>1292</v>
      </c>
      <c r="AS660">
        <v>652</v>
      </c>
      <c r="AT660">
        <v>37</v>
      </c>
      <c r="AU660">
        <v>57</v>
      </c>
      <c r="AV660">
        <v>1013</v>
      </c>
      <c r="AW660">
        <v>1583</v>
      </c>
      <c r="AX660">
        <v>1073</v>
      </c>
      <c r="AY660">
        <v>18</v>
      </c>
      <c r="AZ660">
        <v>384</v>
      </c>
      <c r="BA660">
        <v>570</v>
      </c>
      <c r="BB660">
        <v>971</v>
      </c>
      <c r="BC660">
        <v>84</v>
      </c>
      <c r="BD660">
        <v>35</v>
      </c>
      <c r="BE660">
        <v>1</v>
      </c>
      <c r="BF660" t="s">
        <v>71</v>
      </c>
      <c r="BG660" t="s">
        <v>65</v>
      </c>
      <c r="BH660" t="s">
        <v>661</v>
      </c>
      <c r="BI660" s="4">
        <f xml:space="preserve"> _2025teamgamelogs[[#This Row],[FGA]] + (0.44 * _2025teamgamelogs[[#This Row],[FTA]]) + _2025teamgamelogs[[#This Row],[TOV]] - _2025teamgamelogs[[#This Row],[OREB]]</f>
        <v>103.88</v>
      </c>
      <c r="BJ660" s="3">
        <f>_2025teamgamelogs[[#This Row],[TOV]]/_2025teamgamelogs[[#This Row],[POSSESIONS]]</f>
        <v>0.15402387370042359</v>
      </c>
      <c r="BK660" s="4">
        <f>_2025teamgamelogs[[#This Row],[PTS]]/_2025teamgamelogs[[#This Row],[POSSESIONS]]</f>
        <v>1.3188294185598768</v>
      </c>
      <c r="BL660" s="4">
        <f xml:space="preserve"> 100 * _2025teamgamelogs[[#This Row],[POINTS_PER_POSSESSION]]</f>
        <v>131.88294185598767</v>
      </c>
      <c r="BM660" s="4">
        <f xml:space="preserve"> _2025teamgamelogs[[#This Row],[POSSESIONS]] / (_2025teamgamelogs[[#This Row],[MIN]]/48)</f>
        <v>103.88</v>
      </c>
      <c r="BN660" s="3">
        <f>_2025teamgamelogs[[#This Row],[PTS]] / (2 * (_2025teamgamelogs[[#This Row],[FGA]] + 0.44 * _2025teamgamelogs[[#This Row],[FTA]]))</f>
        <v>0.67902458366375895</v>
      </c>
      <c r="BO660" s="4">
        <f>VLOOKUP(_2025teamgamelogs[[#This Row],[MONTH]], LEAGUE_AVERAGES!$A$2:$B$8, 2, FALSE)</f>
        <v>110.26237660123701</v>
      </c>
      <c r="BP660" s="5">
        <f>VLOOKUP(_2025teamgamelogs[[#This Row],[TEAM_NAME]], LEAGUE_AVERAGES!$A$14:$C$43, 2, FALSE)</f>
        <v>0.362375</v>
      </c>
      <c r="BQ660" s="5">
        <f>VLOOKUP(_2025teamgamelogs[[#This Row],[TEAM_NAME]], LEAGUE_AVERAGES!$A$14:$C$43, 3, FALSE)</f>
        <v>0.36252380952380958</v>
      </c>
      <c r="BR660" s="5">
        <f>VLOOKUP(_2025teamgamelogs[[#This Row],[TEAM_NAME]], LEAGUE_AVERAGES!$F$14:$H$43, 2, FALSE)</f>
        <v>0.47777500000000001</v>
      </c>
      <c r="BS660" s="5">
        <f>VLOOKUP(_2025teamgamelogs[[#This Row],[TEAM_NAME]], LEAGUE_AVERAGES!$F$14:$H$43, 3, FALSE)</f>
        <v>0.48176190476190472</v>
      </c>
      <c r="BT660" s="5">
        <f>VLOOKUP(_2025teamgamelogs[[#This Row],[TEAM_NAME]], LEAGUE_AVERAGES!$K$14:$M$43, 2, FALSE)</f>
        <v>0.58283558931438928</v>
      </c>
      <c r="BU660" s="5">
        <f>VLOOKUP(_2025teamgamelogs[[#This Row],[TEAM_NAME]], LEAGUE_AVERAGES!$K$14:$M$43, 3, FALSE)</f>
        <v>0.5856179003364903</v>
      </c>
    </row>
    <row r="661" spans="1:73" x14ac:dyDescent="0.2">
      <c r="A661" t="s">
        <v>59</v>
      </c>
      <c r="B661">
        <v>1610612761</v>
      </c>
      <c r="C661" t="s">
        <v>95</v>
      </c>
      <c r="D661" t="s">
        <v>96</v>
      </c>
      <c r="E661">
        <v>22400328</v>
      </c>
      <c r="F661" s="1">
        <v>45631</v>
      </c>
      <c r="G661" t="s">
        <v>728</v>
      </c>
      <c r="H661" t="s">
        <v>70</v>
      </c>
      <c r="I661">
        <v>48</v>
      </c>
      <c r="J661">
        <v>32</v>
      </c>
      <c r="K661">
        <v>90</v>
      </c>
      <c r="L661">
        <v>0.35599999999999998</v>
      </c>
      <c r="M661">
        <v>11</v>
      </c>
      <c r="N661">
        <v>45</v>
      </c>
      <c r="O661">
        <v>0.24399999999999999</v>
      </c>
      <c r="P661">
        <v>17</v>
      </c>
      <c r="Q661">
        <v>20</v>
      </c>
      <c r="R661">
        <v>0.85</v>
      </c>
      <c r="S661">
        <v>12</v>
      </c>
      <c r="T661">
        <v>39</v>
      </c>
      <c r="U661">
        <v>51</v>
      </c>
      <c r="V661">
        <v>24</v>
      </c>
      <c r="W661">
        <v>20</v>
      </c>
      <c r="X661">
        <v>5</v>
      </c>
      <c r="Y661">
        <v>7</v>
      </c>
      <c r="Z661">
        <v>11</v>
      </c>
      <c r="AA661">
        <v>16</v>
      </c>
      <c r="AB661">
        <v>16</v>
      </c>
      <c r="AC661">
        <v>92</v>
      </c>
      <c r="AD661">
        <v>-37</v>
      </c>
      <c r="AE661">
        <v>1</v>
      </c>
      <c r="AF661">
        <v>1231</v>
      </c>
      <c r="AG661">
        <v>1231</v>
      </c>
      <c r="AH661">
        <v>1231</v>
      </c>
      <c r="AI661">
        <v>121</v>
      </c>
      <c r="AJ661">
        <v>2370</v>
      </c>
      <c r="AK661">
        <v>1029</v>
      </c>
      <c r="AL661">
        <v>2418</v>
      </c>
      <c r="AM661">
        <v>1661</v>
      </c>
      <c r="AN661">
        <v>312</v>
      </c>
      <c r="AO661">
        <v>2276</v>
      </c>
      <c r="AP661">
        <v>1052</v>
      </c>
      <c r="AQ661">
        <v>1301</v>
      </c>
      <c r="AR661">
        <v>583</v>
      </c>
      <c r="AS661">
        <v>848</v>
      </c>
      <c r="AT661">
        <v>277</v>
      </c>
      <c r="AU661">
        <v>340</v>
      </c>
      <c r="AV661">
        <v>1570</v>
      </c>
      <c r="AW661">
        <v>2199</v>
      </c>
      <c r="AX661">
        <v>1998</v>
      </c>
      <c r="AY661">
        <v>346</v>
      </c>
      <c r="AZ661">
        <v>2405</v>
      </c>
      <c r="BA661">
        <v>570</v>
      </c>
      <c r="BB661">
        <v>1670</v>
      </c>
      <c r="BC661">
        <v>2353</v>
      </c>
      <c r="BD661">
        <v>2427</v>
      </c>
      <c r="BE661">
        <v>1</v>
      </c>
      <c r="BF661" t="s">
        <v>64</v>
      </c>
      <c r="BG661" t="s">
        <v>65</v>
      </c>
      <c r="BH661" t="s">
        <v>661</v>
      </c>
      <c r="BI661" s="4">
        <f xml:space="preserve"> _2025teamgamelogs[[#This Row],[FGA]] + (0.44 * _2025teamgamelogs[[#This Row],[FTA]]) + _2025teamgamelogs[[#This Row],[TOV]] - _2025teamgamelogs[[#This Row],[OREB]]</f>
        <v>106.8</v>
      </c>
      <c r="BJ661" s="3">
        <f>_2025teamgamelogs[[#This Row],[TOV]]/_2025teamgamelogs[[#This Row],[POSSESIONS]]</f>
        <v>0.18726591760299627</v>
      </c>
      <c r="BK661" s="4">
        <f>_2025teamgamelogs[[#This Row],[PTS]]/_2025teamgamelogs[[#This Row],[POSSESIONS]]</f>
        <v>0.86142322097378277</v>
      </c>
      <c r="BL661" s="4">
        <f xml:space="preserve"> 100 * _2025teamgamelogs[[#This Row],[POINTS_PER_POSSESSION]]</f>
        <v>86.142322097378283</v>
      </c>
      <c r="BM661" s="4">
        <f xml:space="preserve"> _2025teamgamelogs[[#This Row],[POSSESIONS]] / (_2025teamgamelogs[[#This Row],[MIN]]/48)</f>
        <v>106.8</v>
      </c>
      <c r="BN661" s="3">
        <f>_2025teamgamelogs[[#This Row],[PTS]] / (2 * (_2025teamgamelogs[[#This Row],[FGA]] + 0.44 * _2025teamgamelogs[[#This Row],[FTA]]))</f>
        <v>0.46558704453441296</v>
      </c>
      <c r="BO661" s="4">
        <f>VLOOKUP(_2025teamgamelogs[[#This Row],[MONTH]], LEAGUE_AVERAGES!$A$2:$B$8, 2, FALSE)</f>
        <v>110.26237660123701</v>
      </c>
      <c r="BP661" s="5">
        <f>VLOOKUP(_2025teamgamelogs[[#This Row],[TEAM_NAME]], LEAGUE_AVERAGES!$A$14:$C$43, 2, FALSE)</f>
        <v>0.35443902439024388</v>
      </c>
      <c r="BQ661" s="5">
        <f>VLOOKUP(_2025teamgamelogs[[#This Row],[TEAM_NAME]], LEAGUE_AVERAGES!$A$14:$C$43, 3, FALSE)</f>
        <v>0.34512195121951217</v>
      </c>
      <c r="BR661" s="5">
        <f>VLOOKUP(_2025teamgamelogs[[#This Row],[TEAM_NAME]], LEAGUE_AVERAGES!$F$14:$H$43, 2, FALSE)</f>
        <v>0.46104878048780484</v>
      </c>
      <c r="BS661" s="5">
        <f>VLOOKUP(_2025teamgamelogs[[#This Row],[TEAM_NAME]], LEAGUE_AVERAGES!$F$14:$H$43, 3, FALSE)</f>
        <v>0.45834146341463411</v>
      </c>
      <c r="BT661" s="5">
        <f>VLOOKUP(_2025teamgamelogs[[#This Row],[TEAM_NAME]], LEAGUE_AVERAGES!$K$14:$M$43, 2, FALSE)</f>
        <v>0.55942918094792793</v>
      </c>
      <c r="BU661" s="5">
        <f>VLOOKUP(_2025teamgamelogs[[#This Row],[TEAM_NAME]], LEAGUE_AVERAGES!$K$14:$M$43, 3, FALSE)</f>
        <v>0.54979583097447959</v>
      </c>
    </row>
    <row r="662" spans="1:73" x14ac:dyDescent="0.2">
      <c r="A662" t="s">
        <v>59</v>
      </c>
      <c r="B662">
        <v>1610612759</v>
      </c>
      <c r="C662" t="s">
        <v>145</v>
      </c>
      <c r="D662" t="s">
        <v>146</v>
      </c>
      <c r="E662">
        <v>22400331</v>
      </c>
      <c r="F662" s="1">
        <v>45631</v>
      </c>
      <c r="G662" t="s">
        <v>729</v>
      </c>
      <c r="H662" t="s">
        <v>70</v>
      </c>
      <c r="I662">
        <v>48</v>
      </c>
      <c r="J662">
        <v>44</v>
      </c>
      <c r="K662">
        <v>95</v>
      </c>
      <c r="L662">
        <v>0.46300000000000002</v>
      </c>
      <c r="M662">
        <v>8</v>
      </c>
      <c r="N662">
        <v>28</v>
      </c>
      <c r="O662">
        <v>0.28599999999999998</v>
      </c>
      <c r="P662">
        <v>28</v>
      </c>
      <c r="Q662">
        <v>39</v>
      </c>
      <c r="R662">
        <v>0.71799999999999997</v>
      </c>
      <c r="S662">
        <v>15</v>
      </c>
      <c r="T662">
        <v>26</v>
      </c>
      <c r="U662">
        <v>41</v>
      </c>
      <c r="V662">
        <v>26</v>
      </c>
      <c r="W662">
        <v>11</v>
      </c>
      <c r="X662">
        <v>11</v>
      </c>
      <c r="Y662">
        <v>4</v>
      </c>
      <c r="Z662">
        <v>5</v>
      </c>
      <c r="AA662">
        <v>17</v>
      </c>
      <c r="AB662">
        <v>26</v>
      </c>
      <c r="AC662">
        <v>124</v>
      </c>
      <c r="AD662">
        <v>-15</v>
      </c>
      <c r="AE662">
        <v>1</v>
      </c>
      <c r="AF662">
        <v>1231</v>
      </c>
      <c r="AG662">
        <v>1231</v>
      </c>
      <c r="AH662">
        <v>1231</v>
      </c>
      <c r="AI662">
        <v>121</v>
      </c>
      <c r="AJ662">
        <v>703</v>
      </c>
      <c r="AK662">
        <v>477</v>
      </c>
      <c r="AL662">
        <v>1318</v>
      </c>
      <c r="AM662">
        <v>2251</v>
      </c>
      <c r="AN662">
        <v>2228</v>
      </c>
      <c r="AO662">
        <v>2019</v>
      </c>
      <c r="AP662">
        <v>75</v>
      </c>
      <c r="AQ662">
        <v>28</v>
      </c>
      <c r="AR662">
        <v>1835</v>
      </c>
      <c r="AS662">
        <v>332</v>
      </c>
      <c r="AT662">
        <v>2171</v>
      </c>
      <c r="AU662">
        <v>1563</v>
      </c>
      <c r="AV662">
        <v>1195</v>
      </c>
      <c r="AW662">
        <v>429</v>
      </c>
      <c r="AX662">
        <v>346</v>
      </c>
      <c r="AY662">
        <v>1274</v>
      </c>
      <c r="AZ662">
        <v>1188</v>
      </c>
      <c r="BA662">
        <v>792</v>
      </c>
      <c r="BB662">
        <v>94</v>
      </c>
      <c r="BC662">
        <v>497</v>
      </c>
      <c r="BD662">
        <v>2041</v>
      </c>
      <c r="BE662">
        <v>1</v>
      </c>
      <c r="BF662" t="s">
        <v>64</v>
      </c>
      <c r="BG662" t="s">
        <v>65</v>
      </c>
      <c r="BH662" t="s">
        <v>661</v>
      </c>
      <c r="BI662" s="4">
        <f xml:space="preserve"> _2025teamgamelogs[[#This Row],[FGA]] + (0.44 * _2025teamgamelogs[[#This Row],[FTA]]) + _2025teamgamelogs[[#This Row],[TOV]] - _2025teamgamelogs[[#This Row],[OREB]]</f>
        <v>108.16</v>
      </c>
      <c r="BJ662" s="3">
        <f>_2025teamgamelogs[[#This Row],[TOV]]/_2025teamgamelogs[[#This Row],[POSSESIONS]]</f>
        <v>0.10170118343195267</v>
      </c>
      <c r="BK662" s="4">
        <f>_2025teamgamelogs[[#This Row],[PTS]]/_2025teamgamelogs[[#This Row],[POSSESIONS]]</f>
        <v>1.1464497041420119</v>
      </c>
      <c r="BL662" s="4">
        <f xml:space="preserve"> 100 * _2025teamgamelogs[[#This Row],[POINTS_PER_POSSESSION]]</f>
        <v>114.64497041420118</v>
      </c>
      <c r="BM662" s="4">
        <f xml:space="preserve"> _2025teamgamelogs[[#This Row],[POSSESIONS]] / (_2025teamgamelogs[[#This Row],[MIN]]/48)</f>
        <v>108.16</v>
      </c>
      <c r="BN662" s="3">
        <f>_2025teamgamelogs[[#This Row],[PTS]] / (2 * (_2025teamgamelogs[[#This Row],[FGA]] + 0.44 * _2025teamgamelogs[[#This Row],[FTA]]))</f>
        <v>0.55278174037089878</v>
      </c>
      <c r="BO662" s="4">
        <f>VLOOKUP(_2025teamgamelogs[[#This Row],[MONTH]], LEAGUE_AVERAGES!$A$2:$B$8, 2, FALSE)</f>
        <v>110.26237660123701</v>
      </c>
      <c r="BP662" s="5">
        <f>VLOOKUP(_2025teamgamelogs[[#This Row],[TEAM_NAME]], LEAGUE_AVERAGES!$A$14:$C$43, 2, FALSE)</f>
        <v>0.36502500000000004</v>
      </c>
      <c r="BQ662" s="5">
        <f>VLOOKUP(_2025teamgamelogs[[#This Row],[TEAM_NAME]], LEAGUE_AVERAGES!$A$14:$C$43, 3, FALSE)</f>
        <v>0.35016666666666663</v>
      </c>
      <c r="BR662" s="5">
        <f>VLOOKUP(_2025teamgamelogs[[#This Row],[TEAM_NAME]], LEAGUE_AVERAGES!$F$14:$H$43, 2, FALSE)</f>
        <v>0.47877500000000017</v>
      </c>
      <c r="BS662" s="5">
        <f>VLOOKUP(_2025teamgamelogs[[#This Row],[TEAM_NAME]], LEAGUE_AVERAGES!$F$14:$H$43, 3, FALSE)</f>
        <v>0.45407142857142868</v>
      </c>
      <c r="BT662" s="5">
        <f>VLOOKUP(_2025teamgamelogs[[#This Row],[TEAM_NAME]], LEAGUE_AVERAGES!$K$14:$M$43, 2, FALSE)</f>
        <v>0.59112459331758582</v>
      </c>
      <c r="BU662" s="5">
        <f>VLOOKUP(_2025teamgamelogs[[#This Row],[TEAM_NAME]], LEAGUE_AVERAGES!$K$14:$M$43, 3, FALSE)</f>
        <v>0.56254759440180246</v>
      </c>
    </row>
    <row r="663" spans="1:73" x14ac:dyDescent="0.2">
      <c r="A663" t="s">
        <v>59</v>
      </c>
      <c r="B663">
        <v>1610612743</v>
      </c>
      <c r="C663" t="s">
        <v>151</v>
      </c>
      <c r="D663" t="s">
        <v>152</v>
      </c>
      <c r="E663">
        <v>22400325</v>
      </c>
      <c r="F663" s="1">
        <v>45631</v>
      </c>
      <c r="G663" t="s">
        <v>730</v>
      </c>
      <c r="H663" t="s">
        <v>70</v>
      </c>
      <c r="I663">
        <v>48</v>
      </c>
      <c r="J663">
        <v>46</v>
      </c>
      <c r="K663">
        <v>96</v>
      </c>
      <c r="L663">
        <v>0.47899999999999998</v>
      </c>
      <c r="M663">
        <v>6</v>
      </c>
      <c r="N663">
        <v>24</v>
      </c>
      <c r="O663">
        <v>0.25</v>
      </c>
      <c r="P663">
        <v>16</v>
      </c>
      <c r="Q663">
        <v>22</v>
      </c>
      <c r="R663">
        <v>0.72699999999999998</v>
      </c>
      <c r="S663">
        <v>9</v>
      </c>
      <c r="T663">
        <v>40</v>
      </c>
      <c r="U663">
        <v>49</v>
      </c>
      <c r="V663">
        <v>25</v>
      </c>
      <c r="W663">
        <v>16</v>
      </c>
      <c r="X663">
        <v>12</v>
      </c>
      <c r="Y663">
        <v>5</v>
      </c>
      <c r="Z663">
        <v>3</v>
      </c>
      <c r="AA663">
        <v>13</v>
      </c>
      <c r="AB663">
        <v>17</v>
      </c>
      <c r="AC663">
        <v>114</v>
      </c>
      <c r="AD663">
        <v>-12</v>
      </c>
      <c r="AE663">
        <v>1</v>
      </c>
      <c r="AF663">
        <v>1231</v>
      </c>
      <c r="AG663">
        <v>1231</v>
      </c>
      <c r="AH663">
        <v>1231</v>
      </c>
      <c r="AI663">
        <v>121</v>
      </c>
      <c r="AJ663">
        <v>437</v>
      </c>
      <c r="AK663">
        <v>392</v>
      </c>
      <c r="AL663">
        <v>1015</v>
      </c>
      <c r="AM663">
        <v>2400</v>
      </c>
      <c r="AN663">
        <v>2400</v>
      </c>
      <c r="AO663">
        <v>2236</v>
      </c>
      <c r="AP663">
        <v>1228</v>
      </c>
      <c r="AQ663">
        <v>1008</v>
      </c>
      <c r="AR663">
        <v>1740</v>
      </c>
      <c r="AS663">
        <v>1566</v>
      </c>
      <c r="AT663">
        <v>210</v>
      </c>
      <c r="AU663">
        <v>505</v>
      </c>
      <c r="AV663">
        <v>1358</v>
      </c>
      <c r="AW663">
        <v>1583</v>
      </c>
      <c r="AX663">
        <v>217</v>
      </c>
      <c r="AY663">
        <v>889</v>
      </c>
      <c r="AZ663">
        <v>384</v>
      </c>
      <c r="BA663">
        <v>148</v>
      </c>
      <c r="BB663">
        <v>1444</v>
      </c>
      <c r="BC663">
        <v>1168</v>
      </c>
      <c r="BD663">
        <v>1899</v>
      </c>
      <c r="BE663">
        <v>1</v>
      </c>
      <c r="BF663" t="s">
        <v>71</v>
      </c>
      <c r="BG663" t="s">
        <v>65</v>
      </c>
      <c r="BH663" t="s">
        <v>661</v>
      </c>
      <c r="BI663" s="4">
        <f xml:space="preserve"> _2025teamgamelogs[[#This Row],[FGA]] + (0.44 * _2025teamgamelogs[[#This Row],[FTA]]) + _2025teamgamelogs[[#This Row],[TOV]] - _2025teamgamelogs[[#This Row],[OREB]]</f>
        <v>112.68</v>
      </c>
      <c r="BJ663" s="3">
        <f>_2025teamgamelogs[[#This Row],[TOV]]/_2025teamgamelogs[[#This Row],[POSSESIONS]]</f>
        <v>0.14199503017394391</v>
      </c>
      <c r="BK663" s="4">
        <f>_2025teamgamelogs[[#This Row],[PTS]]/_2025teamgamelogs[[#This Row],[POSSESIONS]]</f>
        <v>1.0117145899893503</v>
      </c>
      <c r="BL663" s="4">
        <f xml:space="preserve"> 100 * _2025teamgamelogs[[#This Row],[POINTS_PER_POSSESSION]]</f>
        <v>101.17145899893502</v>
      </c>
      <c r="BM663" s="4">
        <f xml:space="preserve"> _2025teamgamelogs[[#This Row],[POSSESIONS]] / (_2025teamgamelogs[[#This Row],[MIN]]/48)</f>
        <v>112.68</v>
      </c>
      <c r="BN663" s="3">
        <f>_2025teamgamelogs[[#This Row],[PTS]] / (2 * (_2025teamgamelogs[[#This Row],[FGA]] + 0.44 * _2025teamgamelogs[[#This Row],[FTA]]))</f>
        <v>0.53936411809235429</v>
      </c>
      <c r="BO663" s="4">
        <f>VLOOKUP(_2025teamgamelogs[[#This Row],[MONTH]], LEAGUE_AVERAGES!$A$2:$B$8, 2, FALSE)</f>
        <v>110.26237660123701</v>
      </c>
      <c r="BP663" s="5">
        <f>VLOOKUP(_2025teamgamelogs[[#This Row],[TEAM_NAME]], LEAGUE_AVERAGES!$A$14:$C$43, 2, FALSE)</f>
        <v>0.39036585365853654</v>
      </c>
      <c r="BQ663" s="5">
        <f>VLOOKUP(_2025teamgamelogs[[#This Row],[TEAM_NAME]], LEAGUE_AVERAGES!$A$14:$C$43, 3, FALSE)</f>
        <v>0.36282926829268303</v>
      </c>
      <c r="BR663" s="5">
        <f>VLOOKUP(_2025teamgamelogs[[#This Row],[TEAM_NAME]], LEAGUE_AVERAGES!$F$14:$H$43, 2, FALSE)</f>
        <v>0.50741463414634147</v>
      </c>
      <c r="BS663" s="5">
        <f>VLOOKUP(_2025teamgamelogs[[#This Row],[TEAM_NAME]], LEAGUE_AVERAGES!$F$14:$H$43, 3, FALSE)</f>
        <v>0.50717073170731708</v>
      </c>
      <c r="BT663" s="5">
        <f>VLOOKUP(_2025teamgamelogs[[#This Row],[TEAM_NAME]], LEAGUE_AVERAGES!$K$14:$M$43, 2, FALSE)</f>
        <v>0.61183675116028358</v>
      </c>
      <c r="BU663" s="5">
        <f>VLOOKUP(_2025teamgamelogs[[#This Row],[TEAM_NAME]], LEAGUE_AVERAGES!$K$14:$M$43, 3, FALSE)</f>
        <v>0.59871853787111373</v>
      </c>
    </row>
    <row r="664" spans="1:73" x14ac:dyDescent="0.2">
      <c r="A664" t="s">
        <v>59</v>
      </c>
      <c r="B664">
        <v>1610612766</v>
      </c>
      <c r="C664" t="s">
        <v>122</v>
      </c>
      <c r="D664" t="s">
        <v>123</v>
      </c>
      <c r="E664">
        <v>22400327</v>
      </c>
      <c r="F664" s="1">
        <v>45631</v>
      </c>
      <c r="G664" t="s">
        <v>731</v>
      </c>
      <c r="H664" t="s">
        <v>70</v>
      </c>
      <c r="I664">
        <v>48</v>
      </c>
      <c r="J664">
        <v>40</v>
      </c>
      <c r="K664">
        <v>89</v>
      </c>
      <c r="L664">
        <v>0.44900000000000001</v>
      </c>
      <c r="M664">
        <v>15</v>
      </c>
      <c r="N664">
        <v>39</v>
      </c>
      <c r="O664">
        <v>0.38500000000000001</v>
      </c>
      <c r="P664">
        <v>6</v>
      </c>
      <c r="Q664">
        <v>10</v>
      </c>
      <c r="R664">
        <v>0.6</v>
      </c>
      <c r="S664">
        <v>10</v>
      </c>
      <c r="T664">
        <v>30</v>
      </c>
      <c r="U664">
        <v>40</v>
      </c>
      <c r="V664">
        <v>27</v>
      </c>
      <c r="W664">
        <v>11</v>
      </c>
      <c r="X664">
        <v>3</v>
      </c>
      <c r="Y664">
        <v>4</v>
      </c>
      <c r="Z664">
        <v>4</v>
      </c>
      <c r="AA664">
        <v>22</v>
      </c>
      <c r="AB664">
        <v>13</v>
      </c>
      <c r="AC664">
        <v>101</v>
      </c>
      <c r="AD664">
        <v>-24</v>
      </c>
      <c r="AE664">
        <v>1</v>
      </c>
      <c r="AF664">
        <v>1231</v>
      </c>
      <c r="AG664">
        <v>1231</v>
      </c>
      <c r="AH664">
        <v>1231</v>
      </c>
      <c r="AI664">
        <v>121</v>
      </c>
      <c r="AJ664">
        <v>1438</v>
      </c>
      <c r="AK664">
        <v>1176</v>
      </c>
      <c r="AL664">
        <v>1552</v>
      </c>
      <c r="AM664">
        <v>733</v>
      </c>
      <c r="AN664">
        <v>933</v>
      </c>
      <c r="AO664">
        <v>909</v>
      </c>
      <c r="AP664">
        <v>2408</v>
      </c>
      <c r="AQ664">
        <v>2381</v>
      </c>
      <c r="AR664">
        <v>2341</v>
      </c>
      <c r="AS664">
        <v>1308</v>
      </c>
      <c r="AT664">
        <v>1652</v>
      </c>
      <c r="AU664">
        <v>1715</v>
      </c>
      <c r="AV664">
        <v>1013</v>
      </c>
      <c r="AW664">
        <v>429</v>
      </c>
      <c r="AX664">
        <v>2344</v>
      </c>
      <c r="AY664">
        <v>1274</v>
      </c>
      <c r="AZ664">
        <v>750</v>
      </c>
      <c r="BA664">
        <v>1887</v>
      </c>
      <c r="BB664">
        <v>2202</v>
      </c>
      <c r="BC664">
        <v>2059</v>
      </c>
      <c r="BD664">
        <v>2294</v>
      </c>
      <c r="BE664">
        <v>1</v>
      </c>
      <c r="BF664" t="s">
        <v>71</v>
      </c>
      <c r="BG664" t="s">
        <v>65</v>
      </c>
      <c r="BH664" t="s">
        <v>661</v>
      </c>
      <c r="BI664" s="4">
        <f xml:space="preserve"> _2025teamgamelogs[[#This Row],[FGA]] + (0.44 * _2025teamgamelogs[[#This Row],[FTA]]) + _2025teamgamelogs[[#This Row],[TOV]] - _2025teamgamelogs[[#This Row],[OREB]]</f>
        <v>94.4</v>
      </c>
      <c r="BJ664" s="3">
        <f>_2025teamgamelogs[[#This Row],[TOV]]/_2025teamgamelogs[[#This Row],[POSSESIONS]]</f>
        <v>0.11652542372881355</v>
      </c>
      <c r="BK664" s="4">
        <f>_2025teamgamelogs[[#This Row],[PTS]]/_2025teamgamelogs[[#This Row],[POSSESIONS]]</f>
        <v>1.0699152542372881</v>
      </c>
      <c r="BL664" s="4">
        <f xml:space="preserve"> 100 * _2025teamgamelogs[[#This Row],[POINTS_PER_POSSESSION]]</f>
        <v>106.9915254237288</v>
      </c>
      <c r="BM664" s="4">
        <f xml:space="preserve"> _2025teamgamelogs[[#This Row],[POSSESIONS]] / (_2025teamgamelogs[[#This Row],[MIN]]/48)</f>
        <v>94.4</v>
      </c>
      <c r="BN664" s="3">
        <f>_2025teamgamelogs[[#This Row],[PTS]] / (2 * (_2025teamgamelogs[[#This Row],[FGA]] + 0.44 * _2025teamgamelogs[[#This Row],[FTA]]))</f>
        <v>0.5406852248394004</v>
      </c>
      <c r="BO664" s="4">
        <f>VLOOKUP(_2025teamgamelogs[[#This Row],[MONTH]], LEAGUE_AVERAGES!$A$2:$B$8, 2, FALSE)</f>
        <v>110.26237660123701</v>
      </c>
      <c r="BP664" s="5">
        <f>VLOOKUP(_2025teamgamelogs[[#This Row],[TEAM_NAME]], LEAGUE_AVERAGES!$A$14:$C$43, 2, FALSE)</f>
        <v>0.33860975609756089</v>
      </c>
      <c r="BQ664" s="5">
        <f>VLOOKUP(_2025teamgamelogs[[#This Row],[TEAM_NAME]], LEAGUE_AVERAGES!$A$14:$C$43, 3, FALSE)</f>
        <v>0.33580487804878045</v>
      </c>
      <c r="BR664" s="5">
        <f>VLOOKUP(_2025teamgamelogs[[#This Row],[TEAM_NAME]], LEAGUE_AVERAGES!$F$14:$H$43, 2, FALSE)</f>
        <v>0.43492682926829268</v>
      </c>
      <c r="BS664" s="5">
        <f>VLOOKUP(_2025teamgamelogs[[#This Row],[TEAM_NAME]], LEAGUE_AVERAGES!$F$14:$H$43, 3, FALSE)</f>
        <v>0.42697560975609755</v>
      </c>
      <c r="BT664" s="5">
        <f>VLOOKUP(_2025teamgamelogs[[#This Row],[TEAM_NAME]], LEAGUE_AVERAGES!$K$14:$M$43, 2, FALSE)</f>
        <v>0.5424635833805308</v>
      </c>
      <c r="BU664" s="5">
        <f>VLOOKUP(_2025teamgamelogs[[#This Row],[TEAM_NAME]], LEAGUE_AVERAGES!$K$14:$M$43, 3, FALSE)</f>
        <v>0.53419164265445196</v>
      </c>
    </row>
    <row r="665" spans="1:73" x14ac:dyDescent="0.2">
      <c r="A665" t="s">
        <v>59</v>
      </c>
      <c r="B665">
        <v>1610612764</v>
      </c>
      <c r="C665" t="s">
        <v>148</v>
      </c>
      <c r="D665" t="s">
        <v>149</v>
      </c>
      <c r="E665">
        <v>22400326</v>
      </c>
      <c r="F665" s="1">
        <v>45631</v>
      </c>
      <c r="G665" t="s">
        <v>732</v>
      </c>
      <c r="H665" t="s">
        <v>70</v>
      </c>
      <c r="I665">
        <v>48</v>
      </c>
      <c r="J665">
        <v>39</v>
      </c>
      <c r="K665">
        <v>99</v>
      </c>
      <c r="L665">
        <v>0.39400000000000002</v>
      </c>
      <c r="M665">
        <v>13</v>
      </c>
      <c r="N665">
        <v>40</v>
      </c>
      <c r="O665">
        <v>0.32500000000000001</v>
      </c>
      <c r="P665">
        <v>10</v>
      </c>
      <c r="Q665">
        <v>15</v>
      </c>
      <c r="R665">
        <v>0.66700000000000004</v>
      </c>
      <c r="S665">
        <v>12</v>
      </c>
      <c r="T665">
        <v>27</v>
      </c>
      <c r="U665">
        <v>39</v>
      </c>
      <c r="V665">
        <v>25</v>
      </c>
      <c r="W665">
        <v>12</v>
      </c>
      <c r="X665">
        <v>10</v>
      </c>
      <c r="Y665">
        <v>3</v>
      </c>
      <c r="Z665">
        <v>12</v>
      </c>
      <c r="AA665">
        <v>19</v>
      </c>
      <c r="AB665">
        <v>16</v>
      </c>
      <c r="AC665">
        <v>101</v>
      </c>
      <c r="AD665">
        <v>-36</v>
      </c>
      <c r="AE665">
        <v>1</v>
      </c>
      <c r="AF665">
        <v>1231</v>
      </c>
      <c r="AG665">
        <v>1231</v>
      </c>
      <c r="AH665">
        <v>1231</v>
      </c>
      <c r="AI665">
        <v>121</v>
      </c>
      <c r="AJ665">
        <v>1609</v>
      </c>
      <c r="AK665">
        <v>206</v>
      </c>
      <c r="AL665">
        <v>2263</v>
      </c>
      <c r="AM665">
        <v>1171</v>
      </c>
      <c r="AN665">
        <v>795</v>
      </c>
      <c r="AO665">
        <v>1614</v>
      </c>
      <c r="AP665">
        <v>2148</v>
      </c>
      <c r="AQ665">
        <v>2021</v>
      </c>
      <c r="AR665">
        <v>2105</v>
      </c>
      <c r="AS665">
        <v>848</v>
      </c>
      <c r="AT665">
        <v>2068</v>
      </c>
      <c r="AU665">
        <v>1833</v>
      </c>
      <c r="AV665">
        <v>1358</v>
      </c>
      <c r="AW665">
        <v>640</v>
      </c>
      <c r="AX665">
        <v>539</v>
      </c>
      <c r="AY665">
        <v>1712</v>
      </c>
      <c r="AZ665">
        <v>2430</v>
      </c>
      <c r="BA665">
        <v>1258</v>
      </c>
      <c r="BB665">
        <v>1670</v>
      </c>
      <c r="BC665">
        <v>2059</v>
      </c>
      <c r="BD665">
        <v>2418</v>
      </c>
      <c r="BE665">
        <v>1</v>
      </c>
      <c r="BF665" t="s">
        <v>64</v>
      </c>
      <c r="BG665" t="s">
        <v>65</v>
      </c>
      <c r="BH665" t="s">
        <v>661</v>
      </c>
      <c r="BI665" s="4">
        <f xml:space="preserve"> _2025teamgamelogs[[#This Row],[FGA]] + (0.44 * _2025teamgamelogs[[#This Row],[FTA]]) + _2025teamgamelogs[[#This Row],[TOV]] - _2025teamgamelogs[[#This Row],[OREB]]</f>
        <v>105.6</v>
      </c>
      <c r="BJ665" s="3">
        <f>_2025teamgamelogs[[#This Row],[TOV]]/_2025teamgamelogs[[#This Row],[POSSESIONS]]</f>
        <v>0.11363636363636365</v>
      </c>
      <c r="BK665" s="4">
        <f>_2025teamgamelogs[[#This Row],[PTS]]/_2025teamgamelogs[[#This Row],[POSSESIONS]]</f>
        <v>0.95643939393939403</v>
      </c>
      <c r="BL665" s="4">
        <f xml:space="preserve"> 100 * _2025teamgamelogs[[#This Row],[POINTS_PER_POSSESSION]]</f>
        <v>95.643939393939405</v>
      </c>
      <c r="BM665" s="4">
        <f xml:space="preserve"> _2025teamgamelogs[[#This Row],[POSSESIONS]] / (_2025teamgamelogs[[#This Row],[MIN]]/48)</f>
        <v>105.6</v>
      </c>
      <c r="BN665" s="3">
        <f>_2025teamgamelogs[[#This Row],[PTS]] / (2 * (_2025teamgamelogs[[#This Row],[FGA]] + 0.44 * _2025teamgamelogs[[#This Row],[FTA]]))</f>
        <v>0.47821969696969702</v>
      </c>
      <c r="BO665" s="4">
        <f>VLOOKUP(_2025teamgamelogs[[#This Row],[MONTH]], LEAGUE_AVERAGES!$A$2:$B$8, 2, FALSE)</f>
        <v>110.26237660123701</v>
      </c>
      <c r="BP665" s="5">
        <f>VLOOKUP(_2025teamgamelogs[[#This Row],[TEAM_NAME]], LEAGUE_AVERAGES!$A$14:$C$43, 2, FALSE)</f>
        <v>0.32842499999999997</v>
      </c>
      <c r="BQ665" s="5">
        <f>VLOOKUP(_2025teamgamelogs[[#This Row],[TEAM_NAME]], LEAGUE_AVERAGES!$A$14:$C$43, 3, FALSE)</f>
        <v>0.33730952380952384</v>
      </c>
      <c r="BR665" s="5">
        <f>VLOOKUP(_2025teamgamelogs[[#This Row],[TEAM_NAME]], LEAGUE_AVERAGES!$F$14:$H$43, 2, FALSE)</f>
        <v>0.44209999999999994</v>
      </c>
      <c r="BS665" s="5">
        <f>VLOOKUP(_2025teamgamelogs[[#This Row],[TEAM_NAME]], LEAGUE_AVERAGES!$F$14:$H$43, 3, FALSE)</f>
        <v>0.4362619047619048</v>
      </c>
      <c r="BT665" s="5">
        <f>VLOOKUP(_2025teamgamelogs[[#This Row],[TEAM_NAME]], LEAGUE_AVERAGES!$K$14:$M$43, 2, FALSE)</f>
        <v>0.55099578881797462</v>
      </c>
      <c r="BU665" s="5">
        <f>VLOOKUP(_2025teamgamelogs[[#This Row],[TEAM_NAME]], LEAGUE_AVERAGES!$K$14:$M$43, 3, FALSE)</f>
        <v>0.54201342555394594</v>
      </c>
    </row>
    <row r="666" spans="1:73" x14ac:dyDescent="0.2">
      <c r="A666" t="s">
        <v>59</v>
      </c>
      <c r="B666">
        <v>1610612758</v>
      </c>
      <c r="C666" t="s">
        <v>142</v>
      </c>
      <c r="D666" t="s">
        <v>143</v>
      </c>
      <c r="E666">
        <v>22400337</v>
      </c>
      <c r="F666" s="1">
        <v>45632</v>
      </c>
      <c r="G666" t="s">
        <v>422</v>
      </c>
      <c r="H666" t="s">
        <v>63</v>
      </c>
      <c r="I666">
        <v>48</v>
      </c>
      <c r="J666">
        <v>51</v>
      </c>
      <c r="K666">
        <v>90</v>
      </c>
      <c r="L666">
        <v>0.56699999999999995</v>
      </c>
      <c r="M666">
        <v>16</v>
      </c>
      <c r="N666">
        <v>34</v>
      </c>
      <c r="O666">
        <v>0.47099999999999997</v>
      </c>
      <c r="P666">
        <v>22</v>
      </c>
      <c r="Q666">
        <v>24</v>
      </c>
      <c r="R666">
        <v>0.91700000000000004</v>
      </c>
      <c r="S666">
        <v>7</v>
      </c>
      <c r="T666">
        <v>37</v>
      </c>
      <c r="U666">
        <v>44</v>
      </c>
      <c r="V666">
        <v>33</v>
      </c>
      <c r="W666">
        <v>11</v>
      </c>
      <c r="X666">
        <v>7</v>
      </c>
      <c r="Y666">
        <v>6</v>
      </c>
      <c r="Z666">
        <v>5</v>
      </c>
      <c r="AA666">
        <v>20</v>
      </c>
      <c r="AB666">
        <v>20</v>
      </c>
      <c r="AC666">
        <v>140</v>
      </c>
      <c r="AD666">
        <v>27</v>
      </c>
      <c r="AE666">
        <v>1</v>
      </c>
      <c r="AF666">
        <v>1</v>
      </c>
      <c r="AG666">
        <v>1</v>
      </c>
      <c r="AH666">
        <v>1</v>
      </c>
      <c r="AI666">
        <v>121</v>
      </c>
      <c r="AJ666">
        <v>94</v>
      </c>
      <c r="AK666">
        <v>1029</v>
      </c>
      <c r="AL666">
        <v>96</v>
      </c>
      <c r="AM666">
        <v>567</v>
      </c>
      <c r="AN666">
        <v>1627</v>
      </c>
      <c r="AO666">
        <v>208</v>
      </c>
      <c r="AP666">
        <v>406</v>
      </c>
      <c r="AQ666">
        <v>791</v>
      </c>
      <c r="AR666">
        <v>182</v>
      </c>
      <c r="AS666">
        <v>2024</v>
      </c>
      <c r="AT666">
        <v>489</v>
      </c>
      <c r="AU666">
        <v>1127</v>
      </c>
      <c r="AV666">
        <v>240</v>
      </c>
      <c r="AW666">
        <v>429</v>
      </c>
      <c r="AX666">
        <v>1360</v>
      </c>
      <c r="AY666">
        <v>560</v>
      </c>
      <c r="AZ666">
        <v>1188</v>
      </c>
      <c r="BA666">
        <v>1491</v>
      </c>
      <c r="BB666">
        <v>767</v>
      </c>
      <c r="BC666">
        <v>52</v>
      </c>
      <c r="BD666">
        <v>107</v>
      </c>
      <c r="BE666">
        <v>1</v>
      </c>
      <c r="BF666" t="s">
        <v>71</v>
      </c>
      <c r="BG666" t="s">
        <v>65</v>
      </c>
      <c r="BH666" t="s">
        <v>661</v>
      </c>
      <c r="BI666" s="4">
        <f xml:space="preserve"> _2025teamgamelogs[[#This Row],[FGA]] + (0.44 * _2025teamgamelogs[[#This Row],[FTA]]) + _2025teamgamelogs[[#This Row],[TOV]] - _2025teamgamelogs[[#This Row],[OREB]]</f>
        <v>104.56</v>
      </c>
      <c r="BJ666" s="3">
        <f>_2025teamgamelogs[[#This Row],[TOV]]/_2025teamgamelogs[[#This Row],[POSSESIONS]]</f>
        <v>0.10520275439938791</v>
      </c>
      <c r="BK666" s="4">
        <f>_2025teamgamelogs[[#This Row],[PTS]]/_2025teamgamelogs[[#This Row],[POSSESIONS]]</f>
        <v>1.3389441469013006</v>
      </c>
      <c r="BL666" s="4">
        <f xml:space="preserve"> 100 * _2025teamgamelogs[[#This Row],[POINTS_PER_POSSESSION]]</f>
        <v>133.89441469013005</v>
      </c>
      <c r="BM666" s="4">
        <f xml:space="preserve"> _2025teamgamelogs[[#This Row],[POSSESIONS]] / (_2025teamgamelogs[[#This Row],[MIN]]/48)</f>
        <v>104.56</v>
      </c>
      <c r="BN666" s="3">
        <f>_2025teamgamelogs[[#This Row],[PTS]] / (2 * (_2025teamgamelogs[[#This Row],[FGA]] + 0.44 * _2025teamgamelogs[[#This Row],[FTA]]))</f>
        <v>0.69610182975338109</v>
      </c>
      <c r="BO666" s="4">
        <f>VLOOKUP(_2025teamgamelogs[[#This Row],[MONTH]], LEAGUE_AVERAGES!$A$2:$B$8, 2, FALSE)</f>
        <v>110.26237660123701</v>
      </c>
      <c r="BP666" s="5">
        <f>VLOOKUP(_2025teamgamelogs[[#This Row],[TEAM_NAME]], LEAGUE_AVERAGES!$A$14:$C$43, 2, FALSE)</f>
        <v>0.37158536585365853</v>
      </c>
      <c r="BQ666" s="5">
        <f>VLOOKUP(_2025teamgamelogs[[#This Row],[TEAM_NAME]], LEAGUE_AVERAGES!$A$14:$C$43, 3, FALSE)</f>
        <v>0.34029268292682929</v>
      </c>
      <c r="BR666" s="5">
        <f>VLOOKUP(_2025teamgamelogs[[#This Row],[TEAM_NAME]], LEAGUE_AVERAGES!$F$14:$H$43, 2, FALSE)</f>
        <v>0.4831951219512195</v>
      </c>
      <c r="BS666" s="5">
        <f>VLOOKUP(_2025teamgamelogs[[#This Row],[TEAM_NAME]], LEAGUE_AVERAGES!$F$14:$H$43, 3, FALSE)</f>
        <v>0.47492682926829272</v>
      </c>
      <c r="BT666" s="5">
        <f>VLOOKUP(_2025teamgamelogs[[#This Row],[TEAM_NAME]], LEAGUE_AVERAGES!$K$14:$M$43, 2, FALSE)</f>
        <v>0.59195463864629394</v>
      </c>
      <c r="BU666" s="5">
        <f>VLOOKUP(_2025teamgamelogs[[#This Row],[TEAM_NAME]], LEAGUE_AVERAGES!$K$14:$M$43, 3, FALSE)</f>
        <v>0.57517865161129356</v>
      </c>
    </row>
    <row r="667" spans="1:73" x14ac:dyDescent="0.2">
      <c r="A667" t="s">
        <v>59</v>
      </c>
      <c r="B667">
        <v>1610612753</v>
      </c>
      <c r="C667" t="s">
        <v>83</v>
      </c>
      <c r="D667" t="s">
        <v>84</v>
      </c>
      <c r="E667">
        <v>22400333</v>
      </c>
      <c r="F667" s="1">
        <v>45632</v>
      </c>
      <c r="G667" t="s">
        <v>714</v>
      </c>
      <c r="H667" t="s">
        <v>70</v>
      </c>
      <c r="I667">
        <v>48</v>
      </c>
      <c r="J667">
        <v>33</v>
      </c>
      <c r="K667">
        <v>78</v>
      </c>
      <c r="L667">
        <v>0.42299999999999999</v>
      </c>
      <c r="M667">
        <v>13</v>
      </c>
      <c r="N667">
        <v>46</v>
      </c>
      <c r="O667">
        <v>0.28299999999999997</v>
      </c>
      <c r="P667">
        <v>15</v>
      </c>
      <c r="Q667">
        <v>17</v>
      </c>
      <c r="R667">
        <v>0.88200000000000001</v>
      </c>
      <c r="S667">
        <v>8</v>
      </c>
      <c r="T667">
        <v>30</v>
      </c>
      <c r="U667">
        <v>38</v>
      </c>
      <c r="V667">
        <v>21</v>
      </c>
      <c r="W667">
        <v>21</v>
      </c>
      <c r="X667">
        <v>8</v>
      </c>
      <c r="Y667">
        <v>6</v>
      </c>
      <c r="Z667">
        <v>0</v>
      </c>
      <c r="AA667">
        <v>23</v>
      </c>
      <c r="AB667">
        <v>19</v>
      </c>
      <c r="AC667">
        <v>94</v>
      </c>
      <c r="AD667">
        <v>-8</v>
      </c>
      <c r="AE667">
        <v>1</v>
      </c>
      <c r="AF667">
        <v>1231</v>
      </c>
      <c r="AG667">
        <v>1231</v>
      </c>
      <c r="AH667">
        <v>1231</v>
      </c>
      <c r="AI667">
        <v>121</v>
      </c>
      <c r="AJ667">
        <v>2321</v>
      </c>
      <c r="AK667">
        <v>2291</v>
      </c>
      <c r="AL667">
        <v>1939</v>
      </c>
      <c r="AM667">
        <v>1171</v>
      </c>
      <c r="AN667">
        <v>249</v>
      </c>
      <c r="AO667">
        <v>2045</v>
      </c>
      <c r="AP667">
        <v>1416</v>
      </c>
      <c r="AQ667">
        <v>1778</v>
      </c>
      <c r="AR667">
        <v>362</v>
      </c>
      <c r="AS667">
        <v>1800</v>
      </c>
      <c r="AT667">
        <v>1652</v>
      </c>
      <c r="AU667">
        <v>1966</v>
      </c>
      <c r="AV667">
        <v>2031</v>
      </c>
      <c r="AW667">
        <v>2289</v>
      </c>
      <c r="AX667">
        <v>1073</v>
      </c>
      <c r="AY667">
        <v>560</v>
      </c>
      <c r="AZ667">
        <v>1</v>
      </c>
      <c r="BA667">
        <v>2046</v>
      </c>
      <c r="BB667">
        <v>971</v>
      </c>
      <c r="BC667">
        <v>2304</v>
      </c>
      <c r="BD667">
        <v>1667</v>
      </c>
      <c r="BE667">
        <v>1</v>
      </c>
      <c r="BF667" t="s">
        <v>71</v>
      </c>
      <c r="BG667" t="s">
        <v>65</v>
      </c>
      <c r="BH667" t="s">
        <v>661</v>
      </c>
      <c r="BI667" s="4">
        <f xml:space="preserve"> _2025teamgamelogs[[#This Row],[FGA]] + (0.44 * _2025teamgamelogs[[#This Row],[FTA]]) + _2025teamgamelogs[[#This Row],[TOV]] - _2025teamgamelogs[[#This Row],[OREB]]</f>
        <v>98.48</v>
      </c>
      <c r="BJ667" s="3">
        <f>_2025teamgamelogs[[#This Row],[TOV]]/_2025teamgamelogs[[#This Row],[POSSESIONS]]</f>
        <v>0.21324126726238829</v>
      </c>
      <c r="BK667" s="4">
        <f>_2025teamgamelogs[[#This Row],[PTS]]/_2025teamgamelogs[[#This Row],[POSSESIONS]]</f>
        <v>0.95450852965069044</v>
      </c>
      <c r="BL667" s="4">
        <f xml:space="preserve"> 100 * _2025teamgamelogs[[#This Row],[POINTS_PER_POSSESSION]]</f>
        <v>95.450852965069046</v>
      </c>
      <c r="BM667" s="4">
        <f xml:space="preserve"> _2025teamgamelogs[[#This Row],[POSSESIONS]] / (_2025teamgamelogs[[#This Row],[MIN]]/48)</f>
        <v>98.48</v>
      </c>
      <c r="BN667" s="3">
        <f>_2025teamgamelogs[[#This Row],[PTS]] / (2 * (_2025teamgamelogs[[#This Row],[FGA]] + 0.44 * _2025teamgamelogs[[#This Row],[FTA]]))</f>
        <v>0.54983621899859614</v>
      </c>
      <c r="BO667" s="4">
        <f>VLOOKUP(_2025teamgamelogs[[#This Row],[MONTH]], LEAGUE_AVERAGES!$A$2:$B$8, 2, FALSE)</f>
        <v>110.26237660123701</v>
      </c>
      <c r="BP667" s="5">
        <f>VLOOKUP(_2025teamgamelogs[[#This Row],[TEAM_NAME]], LEAGUE_AVERAGES!$A$14:$C$43, 2, FALSE)</f>
        <v>0.32192682926829269</v>
      </c>
      <c r="BQ667" s="5">
        <f>VLOOKUP(_2025teamgamelogs[[#This Row],[TEAM_NAME]], LEAGUE_AVERAGES!$A$14:$C$43, 3, FALSE)</f>
        <v>0.31129268292682932</v>
      </c>
      <c r="BR667" s="5">
        <f>VLOOKUP(_2025teamgamelogs[[#This Row],[TEAM_NAME]], LEAGUE_AVERAGES!$F$14:$H$43, 2, FALSE)</f>
        <v>0.44641463414634147</v>
      </c>
      <c r="BS667" s="5">
        <f>VLOOKUP(_2025teamgamelogs[[#This Row],[TEAM_NAME]], LEAGUE_AVERAGES!$F$14:$H$43, 3, FALSE)</f>
        <v>0.44524390243902434</v>
      </c>
      <c r="BT667" s="5">
        <f>VLOOKUP(_2025teamgamelogs[[#This Row],[TEAM_NAME]], LEAGUE_AVERAGES!$K$14:$M$43, 2, FALSE)</f>
        <v>0.55194019912665027</v>
      </c>
      <c r="BU667" s="5">
        <f>VLOOKUP(_2025teamgamelogs[[#This Row],[TEAM_NAME]], LEAGUE_AVERAGES!$K$14:$M$43, 3, FALSE)</f>
        <v>0.54874950227645525</v>
      </c>
    </row>
    <row r="668" spans="1:73" x14ac:dyDescent="0.2">
      <c r="A668" t="s">
        <v>59</v>
      </c>
      <c r="B668">
        <v>1610612749</v>
      </c>
      <c r="C668" t="s">
        <v>113</v>
      </c>
      <c r="D668" t="s">
        <v>114</v>
      </c>
      <c r="E668">
        <v>22400335</v>
      </c>
      <c r="F668" s="1">
        <v>45632</v>
      </c>
      <c r="G668" t="s">
        <v>208</v>
      </c>
      <c r="H668" t="s">
        <v>70</v>
      </c>
      <c r="I668">
        <v>48</v>
      </c>
      <c r="J668">
        <v>40</v>
      </c>
      <c r="K668">
        <v>94</v>
      </c>
      <c r="L668">
        <v>0.42599999999999999</v>
      </c>
      <c r="M668">
        <v>11</v>
      </c>
      <c r="N668">
        <v>29</v>
      </c>
      <c r="O668">
        <v>0.379</v>
      </c>
      <c r="P668">
        <v>14</v>
      </c>
      <c r="Q668">
        <v>17</v>
      </c>
      <c r="R668">
        <v>0.82399999999999995</v>
      </c>
      <c r="S668">
        <v>12</v>
      </c>
      <c r="T668">
        <v>39</v>
      </c>
      <c r="U668">
        <v>51</v>
      </c>
      <c r="V668">
        <v>16</v>
      </c>
      <c r="W668">
        <v>9</v>
      </c>
      <c r="X668">
        <v>4</v>
      </c>
      <c r="Y668">
        <v>2</v>
      </c>
      <c r="Z668">
        <v>6</v>
      </c>
      <c r="AA668">
        <v>16</v>
      </c>
      <c r="AB668">
        <v>18</v>
      </c>
      <c r="AC668">
        <v>105</v>
      </c>
      <c r="AD668">
        <v>-6</v>
      </c>
      <c r="AE668">
        <v>1</v>
      </c>
      <c r="AF668">
        <v>1231</v>
      </c>
      <c r="AG668">
        <v>1231</v>
      </c>
      <c r="AH668">
        <v>1231</v>
      </c>
      <c r="AI668">
        <v>121</v>
      </c>
      <c r="AJ668">
        <v>1438</v>
      </c>
      <c r="AK668">
        <v>570</v>
      </c>
      <c r="AL668">
        <v>1903</v>
      </c>
      <c r="AM668">
        <v>1661</v>
      </c>
      <c r="AN668">
        <v>2163</v>
      </c>
      <c r="AO668">
        <v>983</v>
      </c>
      <c r="AP668">
        <v>1571</v>
      </c>
      <c r="AQ668">
        <v>1778</v>
      </c>
      <c r="AR668">
        <v>811</v>
      </c>
      <c r="AS668">
        <v>848</v>
      </c>
      <c r="AT668">
        <v>277</v>
      </c>
      <c r="AU668">
        <v>340</v>
      </c>
      <c r="AV668">
        <v>2415</v>
      </c>
      <c r="AW668">
        <v>152</v>
      </c>
      <c r="AX668">
        <v>2190</v>
      </c>
      <c r="AY668">
        <v>2078</v>
      </c>
      <c r="AZ668">
        <v>1573</v>
      </c>
      <c r="BA668">
        <v>570</v>
      </c>
      <c r="BB668">
        <v>1204</v>
      </c>
      <c r="BC668">
        <v>1790</v>
      </c>
      <c r="BD668">
        <v>1540</v>
      </c>
      <c r="BE668">
        <v>1</v>
      </c>
      <c r="BF668" t="s">
        <v>71</v>
      </c>
      <c r="BG668" t="s">
        <v>65</v>
      </c>
      <c r="BH668" t="s">
        <v>661</v>
      </c>
      <c r="BI668" s="4">
        <f xml:space="preserve"> _2025teamgamelogs[[#This Row],[FGA]] + (0.44 * _2025teamgamelogs[[#This Row],[FTA]]) + _2025teamgamelogs[[#This Row],[TOV]] - _2025teamgamelogs[[#This Row],[OREB]]</f>
        <v>98.48</v>
      </c>
      <c r="BJ668" s="3">
        <f>_2025teamgamelogs[[#This Row],[TOV]]/_2025teamgamelogs[[#This Row],[POSSESIONS]]</f>
        <v>9.1389114541023553E-2</v>
      </c>
      <c r="BK668" s="4">
        <f>_2025teamgamelogs[[#This Row],[PTS]]/_2025teamgamelogs[[#This Row],[POSSESIONS]]</f>
        <v>1.0662063363119414</v>
      </c>
      <c r="BL668" s="4">
        <f xml:space="preserve"> 100 * _2025teamgamelogs[[#This Row],[POINTS_PER_POSSESSION]]</f>
        <v>106.62063363119414</v>
      </c>
      <c r="BM668" s="4">
        <f xml:space="preserve"> _2025teamgamelogs[[#This Row],[POSSESIONS]] / (_2025teamgamelogs[[#This Row],[MIN]]/48)</f>
        <v>98.48</v>
      </c>
      <c r="BN668" s="3">
        <f>_2025teamgamelogs[[#This Row],[PTS]] / (2 * (_2025teamgamelogs[[#This Row],[FGA]] + 0.44 * _2025teamgamelogs[[#This Row],[FTA]]))</f>
        <v>0.51734331888056762</v>
      </c>
      <c r="BO668" s="4">
        <f>VLOOKUP(_2025teamgamelogs[[#This Row],[MONTH]], LEAGUE_AVERAGES!$A$2:$B$8, 2, FALSE)</f>
        <v>110.26237660123701</v>
      </c>
      <c r="BP668" s="5">
        <f>VLOOKUP(_2025teamgamelogs[[#This Row],[TEAM_NAME]], LEAGUE_AVERAGES!$A$14:$C$43, 2, FALSE)</f>
        <v>0.4062926829268293</v>
      </c>
      <c r="BQ668" s="5">
        <f>VLOOKUP(_2025teamgamelogs[[#This Row],[TEAM_NAME]], LEAGUE_AVERAGES!$A$14:$C$43, 3, FALSE)</f>
        <v>0.36926829268292688</v>
      </c>
      <c r="BR668" s="5">
        <f>VLOOKUP(_2025teamgamelogs[[#This Row],[TEAM_NAME]], LEAGUE_AVERAGES!$F$14:$H$43, 2, FALSE)</f>
        <v>0.49804878048780482</v>
      </c>
      <c r="BS668" s="5">
        <f>VLOOKUP(_2025teamgamelogs[[#This Row],[TEAM_NAME]], LEAGUE_AVERAGES!$F$14:$H$43, 3, FALSE)</f>
        <v>0.47917073170731711</v>
      </c>
      <c r="BT668" s="5">
        <f>VLOOKUP(_2025teamgamelogs[[#This Row],[TEAM_NAME]], LEAGUE_AVERAGES!$K$14:$M$43, 2, FALSE)</f>
        <v>0.61475494156948829</v>
      </c>
      <c r="BU668" s="5">
        <f>VLOOKUP(_2025teamgamelogs[[#This Row],[TEAM_NAME]], LEAGUE_AVERAGES!$K$14:$M$43, 3, FALSE)</f>
        <v>0.58586037801226176</v>
      </c>
    </row>
    <row r="669" spans="1:73" x14ac:dyDescent="0.2">
      <c r="A669" t="s">
        <v>59</v>
      </c>
      <c r="B669">
        <v>1610612755</v>
      </c>
      <c r="C669" t="s">
        <v>134</v>
      </c>
      <c r="D669" t="s">
        <v>135</v>
      </c>
      <c r="E669">
        <v>22400333</v>
      </c>
      <c r="F669" s="1">
        <v>45632</v>
      </c>
      <c r="G669" t="s">
        <v>715</v>
      </c>
      <c r="H669" t="s">
        <v>63</v>
      </c>
      <c r="I669">
        <v>48</v>
      </c>
      <c r="J669">
        <v>38</v>
      </c>
      <c r="K669">
        <v>79</v>
      </c>
      <c r="L669">
        <v>0.48099999999999998</v>
      </c>
      <c r="M669">
        <v>7</v>
      </c>
      <c r="N669">
        <v>26</v>
      </c>
      <c r="O669">
        <v>0.26900000000000002</v>
      </c>
      <c r="P669">
        <v>19</v>
      </c>
      <c r="Q669">
        <v>29</v>
      </c>
      <c r="R669">
        <v>0.65500000000000003</v>
      </c>
      <c r="S669">
        <v>10</v>
      </c>
      <c r="T669">
        <v>27</v>
      </c>
      <c r="U669">
        <v>37</v>
      </c>
      <c r="V669">
        <v>23</v>
      </c>
      <c r="W669">
        <v>16</v>
      </c>
      <c r="X669">
        <v>11</v>
      </c>
      <c r="Y669">
        <v>0</v>
      </c>
      <c r="Z669">
        <v>6</v>
      </c>
      <c r="AA669">
        <v>19</v>
      </c>
      <c r="AB669">
        <v>23</v>
      </c>
      <c r="AC669">
        <v>102</v>
      </c>
      <c r="AD669">
        <v>8</v>
      </c>
      <c r="AE669">
        <v>1</v>
      </c>
      <c r="AF669">
        <v>1</v>
      </c>
      <c r="AG669">
        <v>1</v>
      </c>
      <c r="AH669">
        <v>1</v>
      </c>
      <c r="AI669">
        <v>121</v>
      </c>
      <c r="AJ669">
        <v>1796</v>
      </c>
      <c r="AK669">
        <v>2245</v>
      </c>
      <c r="AL669">
        <v>998</v>
      </c>
      <c r="AM669">
        <v>2338</v>
      </c>
      <c r="AN669">
        <v>2340</v>
      </c>
      <c r="AO669">
        <v>2142</v>
      </c>
      <c r="AP669">
        <v>756</v>
      </c>
      <c r="AQ669">
        <v>325</v>
      </c>
      <c r="AR669">
        <v>2183</v>
      </c>
      <c r="AS669">
        <v>1308</v>
      </c>
      <c r="AT669">
        <v>2068</v>
      </c>
      <c r="AU669">
        <v>2073</v>
      </c>
      <c r="AV669">
        <v>1759</v>
      </c>
      <c r="AW669">
        <v>1583</v>
      </c>
      <c r="AX669">
        <v>346</v>
      </c>
      <c r="AY669">
        <v>2427</v>
      </c>
      <c r="AZ669">
        <v>1573</v>
      </c>
      <c r="BA669">
        <v>1258</v>
      </c>
      <c r="BB669">
        <v>300</v>
      </c>
      <c r="BC669">
        <v>2003</v>
      </c>
      <c r="BD669">
        <v>727</v>
      </c>
      <c r="BE669">
        <v>1</v>
      </c>
      <c r="BF669" t="s">
        <v>64</v>
      </c>
      <c r="BG669" t="s">
        <v>65</v>
      </c>
      <c r="BH669" t="s">
        <v>661</v>
      </c>
      <c r="BI669" s="4">
        <f xml:space="preserve"> _2025teamgamelogs[[#This Row],[FGA]] + (0.44 * _2025teamgamelogs[[#This Row],[FTA]]) + _2025teamgamelogs[[#This Row],[TOV]] - _2025teamgamelogs[[#This Row],[OREB]]</f>
        <v>97.76</v>
      </c>
      <c r="BJ669" s="3">
        <f>_2025teamgamelogs[[#This Row],[TOV]]/_2025teamgamelogs[[#This Row],[POSSESIONS]]</f>
        <v>0.16366612111292961</v>
      </c>
      <c r="BK669" s="4">
        <f>_2025teamgamelogs[[#This Row],[PTS]]/_2025teamgamelogs[[#This Row],[POSSESIONS]]</f>
        <v>1.0433715220949262</v>
      </c>
      <c r="BL669" s="4">
        <f xml:space="preserve"> 100 * _2025teamgamelogs[[#This Row],[POINTS_PER_POSSESSION]]</f>
        <v>104.33715220949263</v>
      </c>
      <c r="BM669" s="4">
        <f xml:space="preserve"> _2025teamgamelogs[[#This Row],[POSSESIONS]] / (_2025teamgamelogs[[#This Row],[MIN]]/48)</f>
        <v>97.76</v>
      </c>
      <c r="BN669" s="3">
        <f>_2025teamgamelogs[[#This Row],[PTS]] / (2 * (_2025teamgamelogs[[#This Row],[FGA]] + 0.44 * _2025teamgamelogs[[#This Row],[FTA]]))</f>
        <v>0.55579773321708803</v>
      </c>
      <c r="BO669" s="4">
        <f>VLOOKUP(_2025teamgamelogs[[#This Row],[MONTH]], LEAGUE_AVERAGES!$A$2:$B$8, 2, FALSE)</f>
        <v>110.26237660123701</v>
      </c>
      <c r="BP669" s="5">
        <f>VLOOKUP(_2025teamgamelogs[[#This Row],[TEAM_NAME]], LEAGUE_AVERAGES!$A$14:$C$43, 2, FALSE)</f>
        <v>0.34129268292682929</v>
      </c>
      <c r="BQ669" s="5">
        <f>VLOOKUP(_2025teamgamelogs[[#This Row],[TEAM_NAME]], LEAGUE_AVERAGES!$A$14:$C$43, 3, FALSE)</f>
        <v>0.34026829268292691</v>
      </c>
      <c r="BR669" s="5">
        <f>VLOOKUP(_2025teamgamelogs[[#This Row],[TEAM_NAME]], LEAGUE_AVERAGES!$F$14:$H$43, 2, FALSE)</f>
        <v>0.45178048780487812</v>
      </c>
      <c r="BS669" s="5">
        <f>VLOOKUP(_2025teamgamelogs[[#This Row],[TEAM_NAME]], LEAGUE_AVERAGES!$F$14:$H$43, 3, FALSE)</f>
        <v>0.45797560975609758</v>
      </c>
      <c r="BT669" s="5">
        <f>VLOOKUP(_2025teamgamelogs[[#This Row],[TEAM_NAME]], LEAGUE_AVERAGES!$K$14:$M$43, 2, FALSE)</f>
        <v>0.55774018976963147</v>
      </c>
      <c r="BU669" s="5">
        <f>VLOOKUP(_2025teamgamelogs[[#This Row],[TEAM_NAME]], LEAGUE_AVERAGES!$K$14:$M$43, 3, FALSE)</f>
        <v>0.57066794818423772</v>
      </c>
    </row>
    <row r="670" spans="1:73" x14ac:dyDescent="0.2">
      <c r="A670" t="s">
        <v>59</v>
      </c>
      <c r="B670">
        <v>1610612747</v>
      </c>
      <c r="C670" t="s">
        <v>60</v>
      </c>
      <c r="D670" t="s">
        <v>61</v>
      </c>
      <c r="E670">
        <v>22400334</v>
      </c>
      <c r="F670" s="1">
        <v>45632</v>
      </c>
      <c r="G670" t="s">
        <v>733</v>
      </c>
      <c r="H670" t="s">
        <v>70</v>
      </c>
      <c r="I670">
        <v>53</v>
      </c>
      <c r="J670">
        <v>51</v>
      </c>
      <c r="K670">
        <v>99</v>
      </c>
      <c r="L670">
        <v>0.51500000000000001</v>
      </c>
      <c r="M670">
        <v>16</v>
      </c>
      <c r="N670">
        <v>35</v>
      </c>
      <c r="O670">
        <v>0.45700000000000002</v>
      </c>
      <c r="P670">
        <v>14</v>
      </c>
      <c r="Q670">
        <v>16</v>
      </c>
      <c r="R670">
        <v>0.875</v>
      </c>
      <c r="S670">
        <v>6</v>
      </c>
      <c r="T670">
        <v>34</v>
      </c>
      <c r="U670">
        <v>40</v>
      </c>
      <c r="V670">
        <v>33</v>
      </c>
      <c r="W670">
        <v>15</v>
      </c>
      <c r="X670">
        <v>11</v>
      </c>
      <c r="Y670">
        <v>10</v>
      </c>
      <c r="Z670">
        <v>5</v>
      </c>
      <c r="AA670">
        <v>24</v>
      </c>
      <c r="AB670">
        <v>24</v>
      </c>
      <c r="AC670">
        <v>132</v>
      </c>
      <c r="AD670">
        <v>-2</v>
      </c>
      <c r="AE670">
        <v>1</v>
      </c>
      <c r="AF670">
        <v>1231</v>
      </c>
      <c r="AG670">
        <v>1231</v>
      </c>
      <c r="AH670">
        <v>1231</v>
      </c>
      <c r="AI670">
        <v>9</v>
      </c>
      <c r="AJ670">
        <v>94</v>
      </c>
      <c r="AK670">
        <v>206</v>
      </c>
      <c r="AL670">
        <v>478</v>
      </c>
      <c r="AM670">
        <v>567</v>
      </c>
      <c r="AN670">
        <v>1495</v>
      </c>
      <c r="AO670">
        <v>281</v>
      </c>
      <c r="AP670">
        <v>1571</v>
      </c>
      <c r="AQ670">
        <v>1907</v>
      </c>
      <c r="AR670">
        <v>401</v>
      </c>
      <c r="AS670">
        <v>2189</v>
      </c>
      <c r="AT670">
        <v>926</v>
      </c>
      <c r="AU670">
        <v>1715</v>
      </c>
      <c r="AV670">
        <v>240</v>
      </c>
      <c r="AW670">
        <v>1341</v>
      </c>
      <c r="AX670">
        <v>346</v>
      </c>
      <c r="AY670">
        <v>57</v>
      </c>
      <c r="AZ670">
        <v>1188</v>
      </c>
      <c r="BA670">
        <v>2162</v>
      </c>
      <c r="BB670">
        <v>215</v>
      </c>
      <c r="BC670">
        <v>179</v>
      </c>
      <c r="BD670">
        <v>1286</v>
      </c>
      <c r="BE670">
        <v>1</v>
      </c>
      <c r="BF670" t="s">
        <v>71</v>
      </c>
      <c r="BG670" t="s">
        <v>65</v>
      </c>
      <c r="BH670" t="s">
        <v>661</v>
      </c>
      <c r="BI670" s="4">
        <f xml:space="preserve"> _2025teamgamelogs[[#This Row],[FGA]] + (0.44 * _2025teamgamelogs[[#This Row],[FTA]]) + _2025teamgamelogs[[#This Row],[TOV]] - _2025teamgamelogs[[#This Row],[OREB]]</f>
        <v>115.04</v>
      </c>
      <c r="BJ670" s="3">
        <f>_2025teamgamelogs[[#This Row],[TOV]]/_2025teamgamelogs[[#This Row],[POSSESIONS]]</f>
        <v>0.13038942976356049</v>
      </c>
      <c r="BK670" s="4">
        <f>_2025teamgamelogs[[#This Row],[PTS]]/_2025teamgamelogs[[#This Row],[POSSESIONS]]</f>
        <v>1.1474269819193323</v>
      </c>
      <c r="BL670" s="4">
        <f xml:space="preserve"> 100 * _2025teamgamelogs[[#This Row],[POINTS_PER_POSSESSION]]</f>
        <v>114.74269819193323</v>
      </c>
      <c r="BM670" s="4">
        <f xml:space="preserve"> _2025teamgamelogs[[#This Row],[POSSESIONS]] / (_2025teamgamelogs[[#This Row],[MIN]]/48)</f>
        <v>104.18716981132076</v>
      </c>
      <c r="BN670" s="3">
        <f>_2025teamgamelogs[[#This Row],[PTS]] / (2 * (_2025teamgamelogs[[#This Row],[FGA]] + 0.44 * _2025teamgamelogs[[#This Row],[FTA]]))</f>
        <v>0.62240663900414939</v>
      </c>
      <c r="BO670" s="4">
        <f>VLOOKUP(_2025teamgamelogs[[#This Row],[MONTH]], LEAGUE_AVERAGES!$A$2:$B$8, 2, FALSE)</f>
        <v>110.26237660123701</v>
      </c>
      <c r="BP670" s="5">
        <f>VLOOKUP(_2025teamgamelogs[[#This Row],[TEAM_NAME]], LEAGUE_AVERAGES!$A$14:$C$43, 2, FALSE)</f>
        <v>0.37419512195121946</v>
      </c>
      <c r="BQ670" s="5">
        <f>VLOOKUP(_2025teamgamelogs[[#This Row],[TEAM_NAME]], LEAGUE_AVERAGES!$A$14:$C$43, 3, FALSE)</f>
        <v>0.35536585365853657</v>
      </c>
      <c r="BR670" s="5">
        <f>VLOOKUP(_2025teamgamelogs[[#This Row],[TEAM_NAME]], LEAGUE_AVERAGES!$F$14:$H$43, 2, FALSE)</f>
        <v>0.48560975609756091</v>
      </c>
      <c r="BS670" s="5">
        <f>VLOOKUP(_2025teamgamelogs[[#This Row],[TEAM_NAME]], LEAGUE_AVERAGES!$F$14:$H$43, 3, FALSE)</f>
        <v>0.47373170731707315</v>
      </c>
      <c r="BT670" s="5">
        <f>VLOOKUP(_2025teamgamelogs[[#This Row],[TEAM_NAME]], LEAGUE_AVERAGES!$K$14:$M$43, 2, FALSE)</f>
        <v>0.60200661119778875</v>
      </c>
      <c r="BU670" s="5">
        <f>VLOOKUP(_2025teamgamelogs[[#This Row],[TEAM_NAME]], LEAGUE_AVERAGES!$K$14:$M$43, 3, FALSE)</f>
        <v>0.58416138772693449</v>
      </c>
    </row>
    <row r="671" spans="1:73" x14ac:dyDescent="0.2">
      <c r="A671" t="s">
        <v>59</v>
      </c>
      <c r="B671">
        <v>1610612750</v>
      </c>
      <c r="C671" t="s">
        <v>8</v>
      </c>
      <c r="D671" t="s">
        <v>72</v>
      </c>
      <c r="E671">
        <v>22400338</v>
      </c>
      <c r="F671" s="1">
        <v>45632</v>
      </c>
      <c r="G671" t="s">
        <v>734</v>
      </c>
      <c r="H671" t="s">
        <v>63</v>
      </c>
      <c r="I671">
        <v>48</v>
      </c>
      <c r="J671">
        <v>40</v>
      </c>
      <c r="K671">
        <v>88</v>
      </c>
      <c r="L671">
        <v>0.45500000000000002</v>
      </c>
      <c r="M671">
        <v>14</v>
      </c>
      <c r="N671">
        <v>42</v>
      </c>
      <c r="O671">
        <v>0.33300000000000002</v>
      </c>
      <c r="P671">
        <v>13</v>
      </c>
      <c r="Q671">
        <v>14</v>
      </c>
      <c r="R671">
        <v>0.92900000000000005</v>
      </c>
      <c r="S671">
        <v>9</v>
      </c>
      <c r="T671">
        <v>39</v>
      </c>
      <c r="U671">
        <v>48</v>
      </c>
      <c r="V671">
        <v>32</v>
      </c>
      <c r="W671">
        <v>21</v>
      </c>
      <c r="X671">
        <v>12</v>
      </c>
      <c r="Y671">
        <v>6</v>
      </c>
      <c r="Z671">
        <v>4</v>
      </c>
      <c r="AA671">
        <v>14</v>
      </c>
      <c r="AB671">
        <v>11</v>
      </c>
      <c r="AC671">
        <v>107</v>
      </c>
      <c r="AD671">
        <v>17</v>
      </c>
      <c r="AE671">
        <v>1</v>
      </c>
      <c r="AF671">
        <v>1</v>
      </c>
      <c r="AG671">
        <v>1</v>
      </c>
      <c r="AH671">
        <v>1</v>
      </c>
      <c r="AI671">
        <v>121</v>
      </c>
      <c r="AJ671">
        <v>1438</v>
      </c>
      <c r="AK671">
        <v>1314</v>
      </c>
      <c r="AL671">
        <v>1464</v>
      </c>
      <c r="AM671">
        <v>934</v>
      </c>
      <c r="AN671">
        <v>568</v>
      </c>
      <c r="AO671">
        <v>1468</v>
      </c>
      <c r="AP671">
        <v>1755</v>
      </c>
      <c r="AQ671">
        <v>2113</v>
      </c>
      <c r="AR671">
        <v>140</v>
      </c>
      <c r="AS671">
        <v>1566</v>
      </c>
      <c r="AT671">
        <v>277</v>
      </c>
      <c r="AU671">
        <v>604</v>
      </c>
      <c r="AV671">
        <v>322</v>
      </c>
      <c r="AW671">
        <v>2289</v>
      </c>
      <c r="AX671">
        <v>217</v>
      </c>
      <c r="AY671">
        <v>560</v>
      </c>
      <c r="AZ671">
        <v>750</v>
      </c>
      <c r="BA671">
        <v>260</v>
      </c>
      <c r="BB671">
        <v>2370</v>
      </c>
      <c r="BC671">
        <v>1677</v>
      </c>
      <c r="BD671">
        <v>313</v>
      </c>
      <c r="BE671">
        <v>1</v>
      </c>
      <c r="BF671" t="s">
        <v>71</v>
      </c>
      <c r="BG671" t="s">
        <v>65</v>
      </c>
      <c r="BH671" t="s">
        <v>661</v>
      </c>
      <c r="BI671" s="4">
        <f xml:space="preserve"> _2025teamgamelogs[[#This Row],[FGA]] + (0.44 * _2025teamgamelogs[[#This Row],[FTA]]) + _2025teamgamelogs[[#This Row],[TOV]] - _2025teamgamelogs[[#This Row],[OREB]]</f>
        <v>106.16</v>
      </c>
      <c r="BJ671" s="3">
        <f>_2025teamgamelogs[[#This Row],[TOV]]/_2025teamgamelogs[[#This Row],[POSSESIONS]]</f>
        <v>0.19781461944235118</v>
      </c>
      <c r="BK671" s="4">
        <f>_2025teamgamelogs[[#This Row],[PTS]]/_2025teamgamelogs[[#This Row],[POSSESIONS]]</f>
        <v>1.0079125847776942</v>
      </c>
      <c r="BL671" s="4">
        <f xml:space="preserve"> 100 * _2025teamgamelogs[[#This Row],[POINTS_PER_POSSESSION]]</f>
        <v>100.79125847776942</v>
      </c>
      <c r="BM671" s="4">
        <f xml:space="preserve"> _2025teamgamelogs[[#This Row],[POSSESIONS]] / (_2025teamgamelogs[[#This Row],[MIN]]/48)</f>
        <v>106.16</v>
      </c>
      <c r="BN671" s="3">
        <f>_2025teamgamelogs[[#This Row],[PTS]] / (2 * (_2025teamgamelogs[[#This Row],[FGA]] + 0.44 * _2025teamgamelogs[[#This Row],[FTA]]))</f>
        <v>0.56818181818181823</v>
      </c>
      <c r="BO671" s="4">
        <f>VLOOKUP(_2025teamgamelogs[[#This Row],[MONTH]], LEAGUE_AVERAGES!$A$2:$B$8, 2, FALSE)</f>
        <v>110.26237660123701</v>
      </c>
      <c r="BP671" s="5">
        <f>VLOOKUP(_2025teamgamelogs[[#This Row],[TEAM_NAME]], LEAGUE_AVERAGES!$A$14:$C$43, 2, FALSE)</f>
        <v>0.38256097560975622</v>
      </c>
      <c r="BQ671" s="5">
        <f>VLOOKUP(_2025teamgamelogs[[#This Row],[TEAM_NAME]], LEAGUE_AVERAGES!$A$14:$C$43, 3, FALSE)</f>
        <v>0.37156097560975615</v>
      </c>
      <c r="BR671" s="5">
        <f>VLOOKUP(_2025teamgamelogs[[#This Row],[TEAM_NAME]], LEAGUE_AVERAGES!$F$14:$H$43, 2, FALSE)</f>
        <v>0.47402439024390242</v>
      </c>
      <c r="BS671" s="5">
        <f>VLOOKUP(_2025teamgamelogs[[#This Row],[TEAM_NAME]], LEAGUE_AVERAGES!$F$14:$H$43, 3, FALSE)</f>
        <v>0.46580487804878057</v>
      </c>
      <c r="BT671" s="5">
        <f>VLOOKUP(_2025teamgamelogs[[#This Row],[TEAM_NAME]], LEAGUE_AVERAGES!$K$14:$M$43, 2, FALSE)</f>
        <v>0.59446350940954662</v>
      </c>
      <c r="BU671" s="5">
        <f>VLOOKUP(_2025teamgamelogs[[#This Row],[TEAM_NAME]], LEAGUE_AVERAGES!$K$14:$M$43, 3, FALSE)</f>
        <v>0.58583417827298701</v>
      </c>
    </row>
    <row r="672" spans="1:73" x14ac:dyDescent="0.2">
      <c r="A672" t="s">
        <v>59</v>
      </c>
      <c r="B672">
        <v>1610612762</v>
      </c>
      <c r="C672" t="s">
        <v>125</v>
      </c>
      <c r="D672" t="s">
        <v>126</v>
      </c>
      <c r="E672">
        <v>22400339</v>
      </c>
      <c r="F672" s="1">
        <v>45632</v>
      </c>
      <c r="G672" t="s">
        <v>735</v>
      </c>
      <c r="H672" t="s">
        <v>63</v>
      </c>
      <c r="I672">
        <v>48</v>
      </c>
      <c r="J672">
        <v>53</v>
      </c>
      <c r="K672">
        <v>96</v>
      </c>
      <c r="L672">
        <v>0.55200000000000005</v>
      </c>
      <c r="M672">
        <v>14</v>
      </c>
      <c r="N672">
        <v>32</v>
      </c>
      <c r="O672">
        <v>0.438</v>
      </c>
      <c r="P672">
        <v>21</v>
      </c>
      <c r="Q672">
        <v>23</v>
      </c>
      <c r="R672">
        <v>0.91300000000000003</v>
      </c>
      <c r="S672">
        <v>11</v>
      </c>
      <c r="T672">
        <v>50</v>
      </c>
      <c r="U672">
        <v>61</v>
      </c>
      <c r="V672">
        <v>34</v>
      </c>
      <c r="W672">
        <v>14</v>
      </c>
      <c r="X672">
        <v>6</v>
      </c>
      <c r="Y672">
        <v>11</v>
      </c>
      <c r="Z672">
        <v>7</v>
      </c>
      <c r="AA672">
        <v>17</v>
      </c>
      <c r="AB672">
        <v>22</v>
      </c>
      <c r="AC672">
        <v>141</v>
      </c>
      <c r="AD672">
        <v>42</v>
      </c>
      <c r="AE672">
        <v>1</v>
      </c>
      <c r="AF672">
        <v>1</v>
      </c>
      <c r="AG672">
        <v>1</v>
      </c>
      <c r="AH672">
        <v>1</v>
      </c>
      <c r="AI672">
        <v>121</v>
      </c>
      <c r="AJ672">
        <v>40</v>
      </c>
      <c r="AK672">
        <v>392</v>
      </c>
      <c r="AL672">
        <v>147</v>
      </c>
      <c r="AM672">
        <v>934</v>
      </c>
      <c r="AN672">
        <v>1863</v>
      </c>
      <c r="AO672">
        <v>410</v>
      </c>
      <c r="AP672">
        <v>506</v>
      </c>
      <c r="AQ672">
        <v>899</v>
      </c>
      <c r="AR672">
        <v>199</v>
      </c>
      <c r="AS672">
        <v>1051</v>
      </c>
      <c r="AT672">
        <v>3</v>
      </c>
      <c r="AU672">
        <v>23</v>
      </c>
      <c r="AV672">
        <v>186</v>
      </c>
      <c r="AW672">
        <v>1092</v>
      </c>
      <c r="AX672">
        <v>1702</v>
      </c>
      <c r="AY672">
        <v>32</v>
      </c>
      <c r="AZ672">
        <v>1902</v>
      </c>
      <c r="BA672">
        <v>792</v>
      </c>
      <c r="BB672">
        <v>416</v>
      </c>
      <c r="BC672">
        <v>43</v>
      </c>
      <c r="BD672">
        <v>11</v>
      </c>
      <c r="BE672">
        <v>1</v>
      </c>
      <c r="BF672" t="s">
        <v>71</v>
      </c>
      <c r="BG672" t="s">
        <v>65</v>
      </c>
      <c r="BH672" t="s">
        <v>661</v>
      </c>
      <c r="BI672" s="4">
        <f xml:space="preserve"> _2025teamgamelogs[[#This Row],[FGA]] + (0.44 * _2025teamgamelogs[[#This Row],[FTA]]) + _2025teamgamelogs[[#This Row],[TOV]] - _2025teamgamelogs[[#This Row],[OREB]]</f>
        <v>109.12</v>
      </c>
      <c r="BJ672" s="3">
        <f>_2025teamgamelogs[[#This Row],[TOV]]/_2025teamgamelogs[[#This Row],[POSSESIONS]]</f>
        <v>0.1282991202346041</v>
      </c>
      <c r="BK672" s="4">
        <f>_2025teamgamelogs[[#This Row],[PTS]]/_2025teamgamelogs[[#This Row],[POSSESIONS]]</f>
        <v>1.2921554252199412</v>
      </c>
      <c r="BL672" s="4">
        <f xml:space="preserve"> 100 * _2025teamgamelogs[[#This Row],[POINTS_PER_POSSESSION]]</f>
        <v>129.21554252199411</v>
      </c>
      <c r="BM672" s="4">
        <f xml:space="preserve"> _2025teamgamelogs[[#This Row],[POSSESIONS]] / (_2025teamgamelogs[[#This Row],[MIN]]/48)</f>
        <v>109.12</v>
      </c>
      <c r="BN672" s="3">
        <f>_2025teamgamelogs[[#This Row],[PTS]] / (2 * (_2025teamgamelogs[[#This Row],[FGA]] + 0.44 * _2025teamgamelogs[[#This Row],[FTA]]))</f>
        <v>0.66434225405201652</v>
      </c>
      <c r="BO672" s="4">
        <f>VLOOKUP(_2025teamgamelogs[[#This Row],[MONTH]], LEAGUE_AVERAGES!$A$2:$B$8, 2, FALSE)</f>
        <v>110.26237660123701</v>
      </c>
      <c r="BP672" s="5">
        <f>VLOOKUP(_2025teamgamelogs[[#This Row],[TEAM_NAME]], LEAGUE_AVERAGES!$A$14:$C$43, 2, FALSE)</f>
        <v>0.36446341463414633</v>
      </c>
      <c r="BQ672" s="5">
        <f>VLOOKUP(_2025teamgamelogs[[#This Row],[TEAM_NAME]], LEAGUE_AVERAGES!$A$14:$C$43, 3, FALSE)</f>
        <v>0.3413170731707319</v>
      </c>
      <c r="BR672" s="5">
        <f>VLOOKUP(_2025teamgamelogs[[#This Row],[TEAM_NAME]], LEAGUE_AVERAGES!$F$14:$H$43, 2, FALSE)</f>
        <v>0.4583902439024391</v>
      </c>
      <c r="BS672" s="5">
        <f>VLOOKUP(_2025teamgamelogs[[#This Row],[TEAM_NAME]], LEAGUE_AVERAGES!$F$14:$H$43, 3, FALSE)</f>
        <v>0.45390243902439031</v>
      </c>
      <c r="BT672" s="5">
        <f>VLOOKUP(_2025teamgamelogs[[#This Row],[TEAM_NAME]], LEAGUE_AVERAGES!$K$14:$M$43, 2, FALSE)</f>
        <v>0.57104853563970659</v>
      </c>
      <c r="BU672" s="5">
        <f>VLOOKUP(_2025teamgamelogs[[#This Row],[TEAM_NAME]], LEAGUE_AVERAGES!$K$14:$M$43, 3, FALSE)</f>
        <v>0.56826296147062372</v>
      </c>
    </row>
    <row r="673" spans="1:73" x14ac:dyDescent="0.2">
      <c r="A673" t="s">
        <v>59</v>
      </c>
      <c r="B673">
        <v>1610612741</v>
      </c>
      <c r="C673" t="s">
        <v>86</v>
      </c>
      <c r="D673" t="s">
        <v>87</v>
      </c>
      <c r="E673">
        <v>22400336</v>
      </c>
      <c r="F673" s="1">
        <v>45632</v>
      </c>
      <c r="G673" t="s">
        <v>736</v>
      </c>
      <c r="H673" t="s">
        <v>70</v>
      </c>
      <c r="I673">
        <v>48</v>
      </c>
      <c r="J673">
        <v>46</v>
      </c>
      <c r="K673">
        <v>97</v>
      </c>
      <c r="L673">
        <v>0.47399999999999998</v>
      </c>
      <c r="M673">
        <v>21</v>
      </c>
      <c r="N673">
        <v>50</v>
      </c>
      <c r="O673">
        <v>0.42</v>
      </c>
      <c r="P673">
        <v>10</v>
      </c>
      <c r="Q673">
        <v>12</v>
      </c>
      <c r="R673">
        <v>0.83299999999999996</v>
      </c>
      <c r="S673">
        <v>8</v>
      </c>
      <c r="T673">
        <v>30</v>
      </c>
      <c r="U673">
        <v>38</v>
      </c>
      <c r="V673">
        <v>33</v>
      </c>
      <c r="W673">
        <v>12</v>
      </c>
      <c r="X673">
        <v>8</v>
      </c>
      <c r="Y673">
        <v>6</v>
      </c>
      <c r="Z673">
        <v>4</v>
      </c>
      <c r="AA673">
        <v>13</v>
      </c>
      <c r="AB673">
        <v>10</v>
      </c>
      <c r="AC673">
        <v>123</v>
      </c>
      <c r="AD673">
        <v>-9</v>
      </c>
      <c r="AE673">
        <v>1</v>
      </c>
      <c r="AF673">
        <v>1231</v>
      </c>
      <c r="AG673">
        <v>1231</v>
      </c>
      <c r="AH673">
        <v>1231</v>
      </c>
      <c r="AI673">
        <v>121</v>
      </c>
      <c r="AJ673">
        <v>437</v>
      </c>
      <c r="AK673">
        <v>324</v>
      </c>
      <c r="AL673">
        <v>1119</v>
      </c>
      <c r="AM673">
        <v>74</v>
      </c>
      <c r="AN673">
        <v>104</v>
      </c>
      <c r="AO673">
        <v>551</v>
      </c>
      <c r="AP673">
        <v>2148</v>
      </c>
      <c r="AQ673">
        <v>2282</v>
      </c>
      <c r="AR673">
        <v>699</v>
      </c>
      <c r="AS673">
        <v>1800</v>
      </c>
      <c r="AT673">
        <v>1652</v>
      </c>
      <c r="AU673">
        <v>1966</v>
      </c>
      <c r="AV673">
        <v>240</v>
      </c>
      <c r="AW673">
        <v>640</v>
      </c>
      <c r="AX673">
        <v>1073</v>
      </c>
      <c r="AY673">
        <v>560</v>
      </c>
      <c r="AZ673">
        <v>750</v>
      </c>
      <c r="BA673">
        <v>148</v>
      </c>
      <c r="BB673">
        <v>2410</v>
      </c>
      <c r="BC673">
        <v>549</v>
      </c>
      <c r="BD673">
        <v>1735</v>
      </c>
      <c r="BE673">
        <v>1</v>
      </c>
      <c r="BF673" t="s">
        <v>64</v>
      </c>
      <c r="BG673" t="s">
        <v>65</v>
      </c>
      <c r="BH673" t="s">
        <v>661</v>
      </c>
      <c r="BI673" s="4">
        <f xml:space="preserve"> _2025teamgamelogs[[#This Row],[FGA]] + (0.44 * _2025teamgamelogs[[#This Row],[FTA]]) + _2025teamgamelogs[[#This Row],[TOV]] - _2025teamgamelogs[[#This Row],[OREB]]</f>
        <v>106.28</v>
      </c>
      <c r="BJ673" s="3">
        <f>_2025teamgamelogs[[#This Row],[TOV]]/_2025teamgamelogs[[#This Row],[POSSESIONS]]</f>
        <v>0.11290929619872037</v>
      </c>
      <c r="BK673" s="4">
        <f>_2025teamgamelogs[[#This Row],[PTS]]/_2025teamgamelogs[[#This Row],[POSSESIONS]]</f>
        <v>1.1573202860368836</v>
      </c>
      <c r="BL673" s="4">
        <f xml:space="preserve"> 100 * _2025teamgamelogs[[#This Row],[POINTS_PER_POSSESSION]]</f>
        <v>115.73202860368836</v>
      </c>
      <c r="BM673" s="4">
        <f xml:space="preserve"> _2025teamgamelogs[[#This Row],[POSSESIONS]] / (_2025teamgamelogs[[#This Row],[MIN]]/48)</f>
        <v>106.28</v>
      </c>
      <c r="BN673" s="3">
        <f>_2025teamgamelogs[[#This Row],[PTS]] / (2 * (_2025teamgamelogs[[#This Row],[FGA]] + 0.44 * _2025teamgamelogs[[#This Row],[FTA]]))</f>
        <v>0.60129057489245208</v>
      </c>
      <c r="BO673" s="4">
        <f>VLOOKUP(_2025teamgamelogs[[#This Row],[MONTH]], LEAGUE_AVERAGES!$A$2:$B$8, 2, FALSE)</f>
        <v>110.26237660123701</v>
      </c>
      <c r="BP673" s="5">
        <f>VLOOKUP(_2025teamgamelogs[[#This Row],[TEAM_NAME]], LEAGUE_AVERAGES!$A$14:$C$43, 2, FALSE)</f>
        <v>0.36141463414634156</v>
      </c>
      <c r="BQ673" s="5">
        <f>VLOOKUP(_2025teamgamelogs[[#This Row],[TEAM_NAME]], LEAGUE_AVERAGES!$A$14:$C$43, 3, FALSE)</f>
        <v>0.37548780487804878</v>
      </c>
      <c r="BR673" s="5">
        <f>VLOOKUP(_2025teamgamelogs[[#This Row],[TEAM_NAME]], LEAGUE_AVERAGES!$F$14:$H$43, 2, FALSE)</f>
        <v>0.46404878048780479</v>
      </c>
      <c r="BS673" s="5">
        <f>VLOOKUP(_2025teamgamelogs[[#This Row],[TEAM_NAME]], LEAGUE_AVERAGES!$F$14:$H$43, 3, FALSE)</f>
        <v>0.47712195121951223</v>
      </c>
      <c r="BT673" s="5">
        <f>VLOOKUP(_2025teamgamelogs[[#This Row],[TEAM_NAME]], LEAGUE_AVERAGES!$K$14:$M$43, 2, FALSE)</f>
        <v>0.57631003599073594</v>
      </c>
      <c r="BU673" s="5">
        <f>VLOOKUP(_2025teamgamelogs[[#This Row],[TEAM_NAME]], LEAGUE_AVERAGES!$K$14:$M$43, 3, FALSE)</f>
        <v>0.59556361257988066</v>
      </c>
    </row>
    <row r="674" spans="1:73" x14ac:dyDescent="0.2">
      <c r="A674" t="s">
        <v>59</v>
      </c>
      <c r="B674">
        <v>1610612754</v>
      </c>
      <c r="C674" t="s">
        <v>110</v>
      </c>
      <c r="D674" t="s">
        <v>111</v>
      </c>
      <c r="E674">
        <v>22400336</v>
      </c>
      <c r="F674" s="1">
        <v>45632</v>
      </c>
      <c r="G674" t="s">
        <v>737</v>
      </c>
      <c r="H674" t="s">
        <v>63</v>
      </c>
      <c r="I674">
        <v>48</v>
      </c>
      <c r="J674">
        <v>52</v>
      </c>
      <c r="K674">
        <v>92</v>
      </c>
      <c r="L674">
        <v>0.56499999999999995</v>
      </c>
      <c r="M674">
        <v>18</v>
      </c>
      <c r="N674">
        <v>30</v>
      </c>
      <c r="O674">
        <v>0.6</v>
      </c>
      <c r="P674">
        <v>10</v>
      </c>
      <c r="Q674">
        <v>12</v>
      </c>
      <c r="R674">
        <v>0.83299999999999996</v>
      </c>
      <c r="S674">
        <v>7</v>
      </c>
      <c r="T674">
        <v>39</v>
      </c>
      <c r="U674">
        <v>46</v>
      </c>
      <c r="V674">
        <v>33</v>
      </c>
      <c r="W674">
        <v>13</v>
      </c>
      <c r="X674">
        <v>9</v>
      </c>
      <c r="Y674">
        <v>4</v>
      </c>
      <c r="Z674">
        <v>6</v>
      </c>
      <c r="AA674">
        <v>10</v>
      </c>
      <c r="AB674">
        <v>13</v>
      </c>
      <c r="AC674">
        <v>132</v>
      </c>
      <c r="AD674">
        <v>9</v>
      </c>
      <c r="AE674">
        <v>1</v>
      </c>
      <c r="AF674">
        <v>1</v>
      </c>
      <c r="AG674">
        <v>1</v>
      </c>
      <c r="AH674">
        <v>1</v>
      </c>
      <c r="AI674">
        <v>121</v>
      </c>
      <c r="AJ674">
        <v>64</v>
      </c>
      <c r="AK674">
        <v>768</v>
      </c>
      <c r="AL674">
        <v>98</v>
      </c>
      <c r="AM674">
        <v>288</v>
      </c>
      <c r="AN674">
        <v>2077</v>
      </c>
      <c r="AO674">
        <v>2</v>
      </c>
      <c r="AP674">
        <v>2148</v>
      </c>
      <c r="AQ674">
        <v>2282</v>
      </c>
      <c r="AR674">
        <v>699</v>
      </c>
      <c r="AS674">
        <v>2024</v>
      </c>
      <c r="AT674">
        <v>277</v>
      </c>
      <c r="AU674">
        <v>835</v>
      </c>
      <c r="AV674">
        <v>240</v>
      </c>
      <c r="AW674">
        <v>850</v>
      </c>
      <c r="AX674">
        <v>797</v>
      </c>
      <c r="AY674">
        <v>1274</v>
      </c>
      <c r="AZ674">
        <v>1573</v>
      </c>
      <c r="BA674">
        <v>25</v>
      </c>
      <c r="BB674">
        <v>2202</v>
      </c>
      <c r="BC674">
        <v>179</v>
      </c>
      <c r="BD674">
        <v>672</v>
      </c>
      <c r="BE674">
        <v>1</v>
      </c>
      <c r="BF674" t="s">
        <v>71</v>
      </c>
      <c r="BG674" t="s">
        <v>65</v>
      </c>
      <c r="BH674" t="s">
        <v>661</v>
      </c>
      <c r="BI674" s="4">
        <f xml:space="preserve"> _2025teamgamelogs[[#This Row],[FGA]] + (0.44 * _2025teamgamelogs[[#This Row],[FTA]]) + _2025teamgamelogs[[#This Row],[TOV]] - _2025teamgamelogs[[#This Row],[OREB]]</f>
        <v>103.28</v>
      </c>
      <c r="BJ674" s="3">
        <f>_2025teamgamelogs[[#This Row],[TOV]]/_2025teamgamelogs[[#This Row],[POSSESIONS]]</f>
        <v>0.12587141750580944</v>
      </c>
      <c r="BK674" s="4">
        <f>_2025teamgamelogs[[#This Row],[PTS]]/_2025teamgamelogs[[#This Row],[POSSESIONS]]</f>
        <v>1.2780790085205267</v>
      </c>
      <c r="BL674" s="4">
        <f xml:space="preserve"> 100 * _2025teamgamelogs[[#This Row],[POINTS_PER_POSSESSION]]</f>
        <v>127.80790085205267</v>
      </c>
      <c r="BM674" s="4">
        <f xml:space="preserve"> _2025teamgamelogs[[#This Row],[POSSESIONS]] / (_2025teamgamelogs[[#This Row],[MIN]]/48)</f>
        <v>103.28</v>
      </c>
      <c r="BN674" s="3">
        <f>_2025teamgamelogs[[#This Row],[PTS]] / (2 * (_2025teamgamelogs[[#This Row],[FGA]] + 0.44 * _2025teamgamelogs[[#This Row],[FTA]]))</f>
        <v>0.67845394736842102</v>
      </c>
      <c r="BO674" s="4">
        <f>VLOOKUP(_2025teamgamelogs[[#This Row],[MONTH]], LEAGUE_AVERAGES!$A$2:$B$8, 2, FALSE)</f>
        <v>110.26237660123701</v>
      </c>
      <c r="BP674" s="5">
        <f>VLOOKUP(_2025teamgamelogs[[#This Row],[TEAM_NAME]], LEAGUE_AVERAGES!$A$14:$C$43, 2, FALSE)</f>
        <v>0.37909999999999999</v>
      </c>
      <c r="BQ674" s="5">
        <f>VLOOKUP(_2025teamgamelogs[[#This Row],[TEAM_NAME]], LEAGUE_AVERAGES!$A$14:$C$43, 3, FALSE)</f>
        <v>0.35511904761904761</v>
      </c>
      <c r="BR674" s="5">
        <f>VLOOKUP(_2025teamgamelogs[[#This Row],[TEAM_NAME]], LEAGUE_AVERAGES!$F$14:$H$43, 2, FALSE)</f>
        <v>0.49785000000000013</v>
      </c>
      <c r="BS674" s="5">
        <f>VLOOKUP(_2025teamgamelogs[[#This Row],[TEAM_NAME]], LEAGUE_AVERAGES!$F$14:$H$43, 3, FALSE)</f>
        <v>0.47942857142857148</v>
      </c>
      <c r="BT674" s="5">
        <f>VLOOKUP(_2025teamgamelogs[[#This Row],[TEAM_NAME]], LEAGUE_AVERAGES!$K$14:$M$43, 2, FALSE)</f>
        <v>0.60805571751162091</v>
      </c>
      <c r="BU674" s="5">
        <f>VLOOKUP(_2025teamgamelogs[[#This Row],[TEAM_NAME]], LEAGUE_AVERAGES!$K$14:$M$43, 3, FALSE)</f>
        <v>0.58190704341109034</v>
      </c>
    </row>
    <row r="675" spans="1:73" x14ac:dyDescent="0.2">
      <c r="A675" t="s">
        <v>59</v>
      </c>
      <c r="B675">
        <v>1610612738</v>
      </c>
      <c r="C675" t="s">
        <v>74</v>
      </c>
      <c r="D675" t="s">
        <v>75</v>
      </c>
      <c r="E675">
        <v>22400335</v>
      </c>
      <c r="F675" s="1">
        <v>45632</v>
      </c>
      <c r="G675" t="s">
        <v>214</v>
      </c>
      <c r="H675" t="s">
        <v>63</v>
      </c>
      <c r="I675">
        <v>48</v>
      </c>
      <c r="J675">
        <v>40</v>
      </c>
      <c r="K675">
        <v>87</v>
      </c>
      <c r="L675">
        <v>0.46</v>
      </c>
      <c r="M675">
        <v>17</v>
      </c>
      <c r="N675">
        <v>53</v>
      </c>
      <c r="O675">
        <v>0.32100000000000001</v>
      </c>
      <c r="P675">
        <v>14</v>
      </c>
      <c r="Q675">
        <v>16</v>
      </c>
      <c r="R675">
        <v>0.875</v>
      </c>
      <c r="S675">
        <v>7</v>
      </c>
      <c r="T675">
        <v>34</v>
      </c>
      <c r="U675">
        <v>41</v>
      </c>
      <c r="V675">
        <v>27</v>
      </c>
      <c r="W675">
        <v>6</v>
      </c>
      <c r="X675">
        <v>5</v>
      </c>
      <c r="Y675">
        <v>6</v>
      </c>
      <c r="Z675">
        <v>2</v>
      </c>
      <c r="AA675">
        <v>18</v>
      </c>
      <c r="AB675">
        <v>16</v>
      </c>
      <c r="AC675">
        <v>111</v>
      </c>
      <c r="AD675">
        <v>6</v>
      </c>
      <c r="AE675">
        <v>1</v>
      </c>
      <c r="AF675">
        <v>1</v>
      </c>
      <c r="AG675">
        <v>1</v>
      </c>
      <c r="AH675">
        <v>1</v>
      </c>
      <c r="AI675">
        <v>121</v>
      </c>
      <c r="AJ675">
        <v>1438</v>
      </c>
      <c r="AK675">
        <v>1449</v>
      </c>
      <c r="AL675">
        <v>1378</v>
      </c>
      <c r="AM675">
        <v>410</v>
      </c>
      <c r="AN675">
        <v>41</v>
      </c>
      <c r="AO675">
        <v>1699</v>
      </c>
      <c r="AP675">
        <v>1571</v>
      </c>
      <c r="AQ675">
        <v>1907</v>
      </c>
      <c r="AR675">
        <v>401</v>
      </c>
      <c r="AS675">
        <v>2024</v>
      </c>
      <c r="AT675">
        <v>926</v>
      </c>
      <c r="AU675">
        <v>1563</v>
      </c>
      <c r="AV675">
        <v>1013</v>
      </c>
      <c r="AW675">
        <v>18</v>
      </c>
      <c r="AX675">
        <v>1998</v>
      </c>
      <c r="AY675">
        <v>560</v>
      </c>
      <c r="AZ675">
        <v>158</v>
      </c>
      <c r="BA675">
        <v>1018</v>
      </c>
      <c r="BB675">
        <v>1670</v>
      </c>
      <c r="BC675">
        <v>1402</v>
      </c>
      <c r="BD675">
        <v>854</v>
      </c>
      <c r="BE675">
        <v>1</v>
      </c>
      <c r="BF675" t="s">
        <v>64</v>
      </c>
      <c r="BG675" t="s">
        <v>65</v>
      </c>
      <c r="BH675" t="s">
        <v>661</v>
      </c>
      <c r="BI675" s="4">
        <f xml:space="preserve"> _2025teamgamelogs[[#This Row],[FGA]] + (0.44 * _2025teamgamelogs[[#This Row],[FTA]]) + _2025teamgamelogs[[#This Row],[TOV]] - _2025teamgamelogs[[#This Row],[OREB]]</f>
        <v>93.04</v>
      </c>
      <c r="BJ675" s="3">
        <f>_2025teamgamelogs[[#This Row],[TOV]]/_2025teamgamelogs[[#This Row],[POSSESIONS]]</f>
        <v>6.4488392089423904E-2</v>
      </c>
      <c r="BK675" s="4">
        <f>_2025teamgamelogs[[#This Row],[PTS]]/_2025teamgamelogs[[#This Row],[POSSESIONS]]</f>
        <v>1.193035253654342</v>
      </c>
      <c r="BL675" s="4">
        <f xml:space="preserve"> 100 * _2025teamgamelogs[[#This Row],[POINTS_PER_POSSESSION]]</f>
        <v>119.30352536543421</v>
      </c>
      <c r="BM675" s="4">
        <f xml:space="preserve"> _2025teamgamelogs[[#This Row],[POSSESIONS]] / (_2025teamgamelogs[[#This Row],[MIN]]/48)</f>
        <v>93.04</v>
      </c>
      <c r="BN675" s="3">
        <f>_2025teamgamelogs[[#This Row],[PTS]] / (2 * (_2025teamgamelogs[[#This Row],[FGA]] + 0.44 * _2025teamgamelogs[[#This Row],[FTA]]))</f>
        <v>0.59017439387494675</v>
      </c>
      <c r="BO675" s="4">
        <f>VLOOKUP(_2025teamgamelogs[[#This Row],[MONTH]], LEAGUE_AVERAGES!$A$2:$B$8, 2, FALSE)</f>
        <v>110.26237660123701</v>
      </c>
      <c r="BP675" s="5">
        <f>VLOOKUP(_2025teamgamelogs[[#This Row],[TEAM_NAME]], LEAGUE_AVERAGES!$A$14:$C$43, 2, FALSE)</f>
        <v>0.3739024390243903</v>
      </c>
      <c r="BQ675" s="5">
        <f>VLOOKUP(_2025teamgamelogs[[#This Row],[TEAM_NAME]], LEAGUE_AVERAGES!$A$14:$C$43, 3, FALSE)</f>
        <v>0.36424390243902455</v>
      </c>
      <c r="BR675" s="5">
        <f>VLOOKUP(_2025teamgamelogs[[#This Row],[TEAM_NAME]], LEAGUE_AVERAGES!$F$14:$H$43, 2, FALSE)</f>
        <v>0.46717073170731704</v>
      </c>
      <c r="BS675" s="5">
        <f>VLOOKUP(_2025teamgamelogs[[#This Row],[TEAM_NAME]], LEAGUE_AVERAGES!$F$14:$H$43, 3, FALSE)</f>
        <v>0.45907317073170728</v>
      </c>
      <c r="BT675" s="5">
        <f>VLOOKUP(_2025teamgamelogs[[#This Row],[TEAM_NAME]], LEAGUE_AVERAGES!$K$14:$M$43, 2, FALSE)</f>
        <v>0.59645910798675039</v>
      </c>
      <c r="BU675" s="5">
        <f>VLOOKUP(_2025teamgamelogs[[#This Row],[TEAM_NAME]], LEAGUE_AVERAGES!$K$14:$M$43, 3, FALSE)</f>
        <v>0.58679053151616523</v>
      </c>
    </row>
    <row r="676" spans="1:73" x14ac:dyDescent="0.2">
      <c r="A676" t="s">
        <v>59</v>
      </c>
      <c r="B676">
        <v>1610612759</v>
      </c>
      <c r="C676" t="s">
        <v>145</v>
      </c>
      <c r="D676" t="s">
        <v>146</v>
      </c>
      <c r="E676">
        <v>22400337</v>
      </c>
      <c r="F676" s="1">
        <v>45632</v>
      </c>
      <c r="G676" t="s">
        <v>423</v>
      </c>
      <c r="H676" t="s">
        <v>70</v>
      </c>
      <c r="I676">
        <v>48</v>
      </c>
      <c r="J676">
        <v>39</v>
      </c>
      <c r="K676">
        <v>91</v>
      </c>
      <c r="L676">
        <v>0.42899999999999999</v>
      </c>
      <c r="M676">
        <v>14</v>
      </c>
      <c r="N676">
        <v>41</v>
      </c>
      <c r="O676">
        <v>0.34100000000000003</v>
      </c>
      <c r="P676">
        <v>21</v>
      </c>
      <c r="Q676">
        <v>30</v>
      </c>
      <c r="R676">
        <v>0.7</v>
      </c>
      <c r="S676">
        <v>12</v>
      </c>
      <c r="T676">
        <v>30</v>
      </c>
      <c r="U676">
        <v>42</v>
      </c>
      <c r="V676">
        <v>28</v>
      </c>
      <c r="W676">
        <v>14</v>
      </c>
      <c r="X676">
        <v>8</v>
      </c>
      <c r="Y676">
        <v>5</v>
      </c>
      <c r="Z676">
        <v>6</v>
      </c>
      <c r="AA676">
        <v>20</v>
      </c>
      <c r="AB676">
        <v>20</v>
      </c>
      <c r="AC676">
        <v>113</v>
      </c>
      <c r="AD676">
        <v>-27</v>
      </c>
      <c r="AE676">
        <v>1</v>
      </c>
      <c r="AF676">
        <v>1231</v>
      </c>
      <c r="AG676">
        <v>1231</v>
      </c>
      <c r="AH676">
        <v>1231</v>
      </c>
      <c r="AI676">
        <v>121</v>
      </c>
      <c r="AJ676">
        <v>1609</v>
      </c>
      <c r="AK676">
        <v>899</v>
      </c>
      <c r="AL676">
        <v>1860</v>
      </c>
      <c r="AM676">
        <v>934</v>
      </c>
      <c r="AN676">
        <v>681</v>
      </c>
      <c r="AO676">
        <v>1431</v>
      </c>
      <c r="AP676">
        <v>506</v>
      </c>
      <c r="AQ676">
        <v>259</v>
      </c>
      <c r="AR676">
        <v>1932</v>
      </c>
      <c r="AS676">
        <v>848</v>
      </c>
      <c r="AT676">
        <v>1652</v>
      </c>
      <c r="AU676">
        <v>1443</v>
      </c>
      <c r="AV676">
        <v>840</v>
      </c>
      <c r="AW676">
        <v>1092</v>
      </c>
      <c r="AX676">
        <v>1073</v>
      </c>
      <c r="AY676">
        <v>889</v>
      </c>
      <c r="AZ676">
        <v>1573</v>
      </c>
      <c r="BA676">
        <v>1491</v>
      </c>
      <c r="BB676">
        <v>767</v>
      </c>
      <c r="BC676">
        <v>1250</v>
      </c>
      <c r="BD676">
        <v>2342</v>
      </c>
      <c r="BE676">
        <v>1</v>
      </c>
      <c r="BF676" t="s">
        <v>64</v>
      </c>
      <c r="BG676" t="s">
        <v>65</v>
      </c>
      <c r="BH676" t="s">
        <v>661</v>
      </c>
      <c r="BI676" s="4">
        <f xml:space="preserve"> _2025teamgamelogs[[#This Row],[FGA]] + (0.44 * _2025teamgamelogs[[#This Row],[FTA]]) + _2025teamgamelogs[[#This Row],[TOV]] - _2025teamgamelogs[[#This Row],[OREB]]</f>
        <v>106.2</v>
      </c>
      <c r="BJ676" s="3">
        <f>_2025teamgamelogs[[#This Row],[TOV]]/_2025teamgamelogs[[#This Row],[POSSESIONS]]</f>
        <v>0.13182674199623351</v>
      </c>
      <c r="BK676" s="4">
        <f>_2025teamgamelogs[[#This Row],[PTS]]/_2025teamgamelogs[[#This Row],[POSSESIONS]]</f>
        <v>1.064030131826742</v>
      </c>
      <c r="BL676" s="4">
        <f xml:space="preserve"> 100 * _2025teamgamelogs[[#This Row],[POINTS_PER_POSSESSION]]</f>
        <v>106.4030131826742</v>
      </c>
      <c r="BM676" s="4">
        <f xml:space="preserve"> _2025teamgamelogs[[#This Row],[POSSESIONS]] / (_2025teamgamelogs[[#This Row],[MIN]]/48)</f>
        <v>106.2</v>
      </c>
      <c r="BN676" s="3">
        <f>_2025teamgamelogs[[#This Row],[PTS]] / (2 * (_2025teamgamelogs[[#This Row],[FGA]] + 0.44 * _2025teamgamelogs[[#This Row],[FTA]]))</f>
        <v>0.54222648752399227</v>
      </c>
      <c r="BO676" s="4">
        <f>VLOOKUP(_2025teamgamelogs[[#This Row],[MONTH]], LEAGUE_AVERAGES!$A$2:$B$8, 2, FALSE)</f>
        <v>110.26237660123701</v>
      </c>
      <c r="BP676" s="5">
        <f>VLOOKUP(_2025teamgamelogs[[#This Row],[TEAM_NAME]], LEAGUE_AVERAGES!$A$14:$C$43, 2, FALSE)</f>
        <v>0.36502500000000004</v>
      </c>
      <c r="BQ676" s="5">
        <f>VLOOKUP(_2025teamgamelogs[[#This Row],[TEAM_NAME]], LEAGUE_AVERAGES!$A$14:$C$43, 3, FALSE)</f>
        <v>0.35016666666666663</v>
      </c>
      <c r="BR676" s="5">
        <f>VLOOKUP(_2025teamgamelogs[[#This Row],[TEAM_NAME]], LEAGUE_AVERAGES!$F$14:$H$43, 2, FALSE)</f>
        <v>0.47877500000000017</v>
      </c>
      <c r="BS676" s="5">
        <f>VLOOKUP(_2025teamgamelogs[[#This Row],[TEAM_NAME]], LEAGUE_AVERAGES!$F$14:$H$43, 3, FALSE)</f>
        <v>0.45407142857142868</v>
      </c>
      <c r="BT676" s="5">
        <f>VLOOKUP(_2025teamgamelogs[[#This Row],[TEAM_NAME]], LEAGUE_AVERAGES!$K$14:$M$43, 2, FALSE)</f>
        <v>0.59112459331758582</v>
      </c>
      <c r="BU676" s="5">
        <f>VLOOKUP(_2025teamgamelogs[[#This Row],[TEAM_NAME]], LEAGUE_AVERAGES!$K$14:$M$43, 3, FALSE)</f>
        <v>0.56254759440180246</v>
      </c>
    </row>
    <row r="677" spans="1:73" x14ac:dyDescent="0.2">
      <c r="A677" t="s">
        <v>59</v>
      </c>
      <c r="B677">
        <v>1610612757</v>
      </c>
      <c r="C677" t="s">
        <v>116</v>
      </c>
      <c r="D677" t="s">
        <v>117</v>
      </c>
      <c r="E677">
        <v>22400339</v>
      </c>
      <c r="F677" s="1">
        <v>45632</v>
      </c>
      <c r="G677" t="s">
        <v>738</v>
      </c>
      <c r="H677" t="s">
        <v>70</v>
      </c>
      <c r="I677">
        <v>48</v>
      </c>
      <c r="J677">
        <v>37</v>
      </c>
      <c r="K677">
        <v>95</v>
      </c>
      <c r="L677">
        <v>0.38900000000000001</v>
      </c>
      <c r="M677">
        <v>14</v>
      </c>
      <c r="N677">
        <v>47</v>
      </c>
      <c r="O677">
        <v>0.29799999999999999</v>
      </c>
      <c r="P677">
        <v>11</v>
      </c>
      <c r="Q677">
        <v>17</v>
      </c>
      <c r="R677">
        <v>0.64700000000000002</v>
      </c>
      <c r="S677">
        <v>6</v>
      </c>
      <c r="T677">
        <v>28</v>
      </c>
      <c r="U677">
        <v>34</v>
      </c>
      <c r="V677">
        <v>23</v>
      </c>
      <c r="W677">
        <v>11</v>
      </c>
      <c r="X677">
        <v>4</v>
      </c>
      <c r="Y677">
        <v>7</v>
      </c>
      <c r="Z677">
        <v>11</v>
      </c>
      <c r="AA677">
        <v>22</v>
      </c>
      <c r="AB677">
        <v>17</v>
      </c>
      <c r="AC677">
        <v>99</v>
      </c>
      <c r="AD677">
        <v>-42</v>
      </c>
      <c r="AE677">
        <v>1</v>
      </c>
      <c r="AF677">
        <v>1231</v>
      </c>
      <c r="AG677">
        <v>1231</v>
      </c>
      <c r="AH677">
        <v>1231</v>
      </c>
      <c r="AI677">
        <v>121</v>
      </c>
      <c r="AJ677">
        <v>1946</v>
      </c>
      <c r="AK677">
        <v>477</v>
      </c>
      <c r="AL677">
        <v>2295</v>
      </c>
      <c r="AM677">
        <v>934</v>
      </c>
      <c r="AN677">
        <v>200</v>
      </c>
      <c r="AO677">
        <v>1922</v>
      </c>
      <c r="AP677">
        <v>2028</v>
      </c>
      <c r="AQ677">
        <v>1778</v>
      </c>
      <c r="AR677">
        <v>2210</v>
      </c>
      <c r="AS677">
        <v>2189</v>
      </c>
      <c r="AT677">
        <v>1951</v>
      </c>
      <c r="AU677">
        <v>2282</v>
      </c>
      <c r="AV677">
        <v>1759</v>
      </c>
      <c r="AW677">
        <v>429</v>
      </c>
      <c r="AX677">
        <v>2190</v>
      </c>
      <c r="AY677">
        <v>346</v>
      </c>
      <c r="AZ677">
        <v>2405</v>
      </c>
      <c r="BA677">
        <v>1887</v>
      </c>
      <c r="BB677">
        <v>1444</v>
      </c>
      <c r="BC677">
        <v>2137</v>
      </c>
      <c r="BD677">
        <v>2448</v>
      </c>
      <c r="BE677">
        <v>1</v>
      </c>
      <c r="BF677" t="s">
        <v>64</v>
      </c>
      <c r="BG677" t="s">
        <v>65</v>
      </c>
      <c r="BH677" t="s">
        <v>661</v>
      </c>
      <c r="BI677" s="4">
        <f xml:space="preserve"> _2025teamgamelogs[[#This Row],[FGA]] + (0.44 * _2025teamgamelogs[[#This Row],[FTA]]) + _2025teamgamelogs[[#This Row],[TOV]] - _2025teamgamelogs[[#This Row],[OREB]]</f>
        <v>107.48</v>
      </c>
      <c r="BJ677" s="3">
        <f>_2025teamgamelogs[[#This Row],[TOV]]/_2025teamgamelogs[[#This Row],[POSSESIONS]]</f>
        <v>0.1023446222553033</v>
      </c>
      <c r="BK677" s="4">
        <f>_2025teamgamelogs[[#This Row],[PTS]]/_2025teamgamelogs[[#This Row],[POSSESIONS]]</f>
        <v>0.92110160029772981</v>
      </c>
      <c r="BL677" s="4">
        <f xml:space="preserve"> 100 * _2025teamgamelogs[[#This Row],[POINTS_PER_POSSESSION]]</f>
        <v>92.110160029772985</v>
      </c>
      <c r="BM677" s="4">
        <f xml:space="preserve"> _2025teamgamelogs[[#This Row],[POSSESIONS]] / (_2025teamgamelogs[[#This Row],[MIN]]/48)</f>
        <v>107.48</v>
      </c>
      <c r="BN677" s="3">
        <f>_2025teamgamelogs[[#This Row],[PTS]] / (2 * (_2025teamgamelogs[[#This Row],[FGA]] + 0.44 * _2025teamgamelogs[[#This Row],[FTA]]))</f>
        <v>0.48302107728337235</v>
      </c>
      <c r="BO677" s="4">
        <f>VLOOKUP(_2025teamgamelogs[[#This Row],[MONTH]], LEAGUE_AVERAGES!$A$2:$B$8, 2, FALSE)</f>
        <v>110.26237660123701</v>
      </c>
      <c r="BP677" s="5">
        <f>VLOOKUP(_2025teamgamelogs[[#This Row],[TEAM_NAME]], LEAGUE_AVERAGES!$A$14:$C$43, 2, FALSE)</f>
        <v>0.3617317073170731</v>
      </c>
      <c r="BQ677" s="5">
        <f>VLOOKUP(_2025teamgamelogs[[#This Row],[TEAM_NAME]], LEAGUE_AVERAGES!$A$14:$C$43, 3, FALSE)</f>
        <v>0.32368292682926825</v>
      </c>
      <c r="BR677" s="5">
        <f>VLOOKUP(_2025teamgamelogs[[#This Row],[TEAM_NAME]], LEAGUE_AVERAGES!$F$14:$H$43, 2, FALSE)</f>
        <v>0.4560243902439024</v>
      </c>
      <c r="BS677" s="5">
        <f>VLOOKUP(_2025teamgamelogs[[#This Row],[TEAM_NAME]], LEAGUE_AVERAGES!$F$14:$H$43, 3, FALSE)</f>
        <v>0.4473414634146341</v>
      </c>
      <c r="BT677" s="5">
        <f>VLOOKUP(_2025teamgamelogs[[#This Row],[TEAM_NAME]], LEAGUE_AVERAGES!$K$14:$M$43, 2, FALSE)</f>
        <v>0.56794360073860606</v>
      </c>
      <c r="BU677" s="5">
        <f>VLOOKUP(_2025teamgamelogs[[#This Row],[TEAM_NAME]], LEAGUE_AVERAGES!$K$14:$M$43, 3, FALSE)</f>
        <v>0.54561285519601899</v>
      </c>
    </row>
    <row r="678" spans="1:73" x14ac:dyDescent="0.2">
      <c r="A678" t="s">
        <v>59</v>
      </c>
      <c r="B678">
        <v>1610612744</v>
      </c>
      <c r="C678" t="s">
        <v>98</v>
      </c>
      <c r="D678" t="s">
        <v>99</v>
      </c>
      <c r="E678">
        <v>22400338</v>
      </c>
      <c r="F678" s="1">
        <v>45632</v>
      </c>
      <c r="G678" t="s">
        <v>739</v>
      </c>
      <c r="H678" t="s">
        <v>70</v>
      </c>
      <c r="I678">
        <v>48</v>
      </c>
      <c r="J678">
        <v>32</v>
      </c>
      <c r="K678">
        <v>82</v>
      </c>
      <c r="L678">
        <v>0.39</v>
      </c>
      <c r="M678">
        <v>11</v>
      </c>
      <c r="N678">
        <v>39</v>
      </c>
      <c r="O678">
        <v>0.28199999999999997</v>
      </c>
      <c r="P678">
        <v>15</v>
      </c>
      <c r="Q678">
        <v>17</v>
      </c>
      <c r="R678">
        <v>0.88200000000000001</v>
      </c>
      <c r="S678">
        <v>10</v>
      </c>
      <c r="T678">
        <v>31</v>
      </c>
      <c r="U678">
        <v>41</v>
      </c>
      <c r="V678">
        <v>21</v>
      </c>
      <c r="W678">
        <v>22</v>
      </c>
      <c r="X678">
        <v>9</v>
      </c>
      <c r="Y678">
        <v>4</v>
      </c>
      <c r="Z678">
        <v>6</v>
      </c>
      <c r="AA678">
        <v>11</v>
      </c>
      <c r="AB678">
        <v>14</v>
      </c>
      <c r="AC678">
        <v>90</v>
      </c>
      <c r="AD678">
        <v>-17</v>
      </c>
      <c r="AE678">
        <v>1</v>
      </c>
      <c r="AF678">
        <v>1231</v>
      </c>
      <c r="AG678">
        <v>1231</v>
      </c>
      <c r="AH678">
        <v>1231</v>
      </c>
      <c r="AI678">
        <v>121</v>
      </c>
      <c r="AJ678">
        <v>2370</v>
      </c>
      <c r="AK678">
        <v>2022</v>
      </c>
      <c r="AL678">
        <v>2289</v>
      </c>
      <c r="AM678">
        <v>1661</v>
      </c>
      <c r="AN678">
        <v>933</v>
      </c>
      <c r="AO678">
        <v>2046</v>
      </c>
      <c r="AP678">
        <v>1416</v>
      </c>
      <c r="AQ678">
        <v>1778</v>
      </c>
      <c r="AR678">
        <v>362</v>
      </c>
      <c r="AS678">
        <v>1308</v>
      </c>
      <c r="AT678">
        <v>1488</v>
      </c>
      <c r="AU678">
        <v>1563</v>
      </c>
      <c r="AV678">
        <v>2031</v>
      </c>
      <c r="AW678">
        <v>2345</v>
      </c>
      <c r="AX678">
        <v>797</v>
      </c>
      <c r="AY678">
        <v>1274</v>
      </c>
      <c r="AZ678">
        <v>1573</v>
      </c>
      <c r="BA678">
        <v>52</v>
      </c>
      <c r="BB678">
        <v>2064</v>
      </c>
      <c r="BC678">
        <v>2383</v>
      </c>
      <c r="BD678">
        <v>2124</v>
      </c>
      <c r="BE678">
        <v>1</v>
      </c>
      <c r="BF678" t="s">
        <v>64</v>
      </c>
      <c r="BG678" t="s">
        <v>65</v>
      </c>
      <c r="BH678" t="s">
        <v>661</v>
      </c>
      <c r="BI678" s="4">
        <f xml:space="preserve"> _2025teamgamelogs[[#This Row],[FGA]] + (0.44 * _2025teamgamelogs[[#This Row],[FTA]]) + _2025teamgamelogs[[#This Row],[TOV]] - _2025teamgamelogs[[#This Row],[OREB]]</f>
        <v>101.48</v>
      </c>
      <c r="BJ678" s="3">
        <f>_2025teamgamelogs[[#This Row],[TOV]]/_2025teamgamelogs[[#This Row],[POSSESIONS]]</f>
        <v>0.216791486007095</v>
      </c>
      <c r="BK678" s="4">
        <f>_2025teamgamelogs[[#This Row],[PTS]]/_2025teamgamelogs[[#This Row],[POSSESIONS]]</f>
        <v>0.88687426093811583</v>
      </c>
      <c r="BL678" s="4">
        <f xml:space="preserve"> 100 * _2025teamgamelogs[[#This Row],[POINTS_PER_POSSESSION]]</f>
        <v>88.687426093811581</v>
      </c>
      <c r="BM678" s="4">
        <f xml:space="preserve"> _2025teamgamelogs[[#This Row],[POSSESIONS]] / (_2025teamgamelogs[[#This Row],[MIN]]/48)</f>
        <v>101.48</v>
      </c>
      <c r="BN678" s="3">
        <f>_2025teamgamelogs[[#This Row],[PTS]] / (2 * (_2025teamgamelogs[[#This Row],[FGA]] + 0.44 * _2025teamgamelogs[[#This Row],[FTA]]))</f>
        <v>0.50290567724631197</v>
      </c>
      <c r="BO678" s="4">
        <f>VLOOKUP(_2025teamgamelogs[[#This Row],[MONTH]], LEAGUE_AVERAGES!$A$2:$B$8, 2, FALSE)</f>
        <v>110.26237660123701</v>
      </c>
      <c r="BP678" s="5">
        <f>VLOOKUP(_2025teamgamelogs[[#This Row],[TEAM_NAME]], LEAGUE_AVERAGES!$A$14:$C$43, 2, FALSE)</f>
        <v>0.36843902439024395</v>
      </c>
      <c r="BQ678" s="5">
        <f>VLOOKUP(_2025teamgamelogs[[#This Row],[TEAM_NAME]], LEAGUE_AVERAGES!$A$14:$C$43, 3, FALSE)</f>
        <v>0.35765853658536584</v>
      </c>
      <c r="BR678" s="5">
        <f>VLOOKUP(_2025teamgamelogs[[#This Row],[TEAM_NAME]], LEAGUE_AVERAGES!$F$14:$H$43, 2, FALSE)</f>
        <v>0.45136585365853665</v>
      </c>
      <c r="BS678" s="5">
        <f>VLOOKUP(_2025teamgamelogs[[#This Row],[TEAM_NAME]], LEAGUE_AVERAGES!$F$14:$H$43, 3, FALSE)</f>
        <v>0.45180487804878061</v>
      </c>
      <c r="BT678" s="5">
        <f>VLOOKUP(_2025teamgamelogs[[#This Row],[TEAM_NAME]], LEAGUE_AVERAGES!$K$14:$M$43, 2, FALSE)</f>
        <v>0.56832140437053513</v>
      </c>
      <c r="BU678" s="5">
        <f>VLOOKUP(_2025teamgamelogs[[#This Row],[TEAM_NAME]], LEAGUE_AVERAGES!$K$14:$M$43, 3, FALSE)</f>
        <v>0.56980808391386595</v>
      </c>
    </row>
    <row r="679" spans="1:73" x14ac:dyDescent="0.2">
      <c r="A679" t="s">
        <v>59</v>
      </c>
      <c r="B679">
        <v>1610612737</v>
      </c>
      <c r="C679" t="s">
        <v>92</v>
      </c>
      <c r="D679" t="s">
        <v>93</v>
      </c>
      <c r="E679">
        <v>22400334</v>
      </c>
      <c r="F679" s="1">
        <v>45632</v>
      </c>
      <c r="G679" t="s">
        <v>740</v>
      </c>
      <c r="H679" t="s">
        <v>63</v>
      </c>
      <c r="I679">
        <v>53</v>
      </c>
      <c r="J679">
        <v>50</v>
      </c>
      <c r="K679">
        <v>100</v>
      </c>
      <c r="L679">
        <v>0.5</v>
      </c>
      <c r="M679">
        <v>17</v>
      </c>
      <c r="N679">
        <v>40</v>
      </c>
      <c r="O679">
        <v>0.42499999999999999</v>
      </c>
      <c r="P679">
        <v>17</v>
      </c>
      <c r="Q679">
        <v>22</v>
      </c>
      <c r="R679">
        <v>0.77300000000000002</v>
      </c>
      <c r="S679">
        <v>11</v>
      </c>
      <c r="T679">
        <v>37</v>
      </c>
      <c r="U679">
        <v>48</v>
      </c>
      <c r="V679">
        <v>40</v>
      </c>
      <c r="W679">
        <v>17</v>
      </c>
      <c r="X679">
        <v>10</v>
      </c>
      <c r="Y679">
        <v>5</v>
      </c>
      <c r="Z679">
        <v>10</v>
      </c>
      <c r="AA679">
        <v>24</v>
      </c>
      <c r="AB679">
        <v>24</v>
      </c>
      <c r="AC679">
        <v>134</v>
      </c>
      <c r="AD679">
        <v>2</v>
      </c>
      <c r="AE679">
        <v>1</v>
      </c>
      <c r="AF679">
        <v>1</v>
      </c>
      <c r="AG679">
        <v>1</v>
      </c>
      <c r="AH679">
        <v>1</v>
      </c>
      <c r="AI679">
        <v>9</v>
      </c>
      <c r="AJ679">
        <v>131</v>
      </c>
      <c r="AK679">
        <v>153</v>
      </c>
      <c r="AL679">
        <v>663</v>
      </c>
      <c r="AM679">
        <v>410</v>
      </c>
      <c r="AN679">
        <v>795</v>
      </c>
      <c r="AO679">
        <v>496</v>
      </c>
      <c r="AP679">
        <v>1052</v>
      </c>
      <c r="AQ679">
        <v>1008</v>
      </c>
      <c r="AR679">
        <v>1363</v>
      </c>
      <c r="AS679">
        <v>1051</v>
      </c>
      <c r="AT679">
        <v>489</v>
      </c>
      <c r="AU679">
        <v>604</v>
      </c>
      <c r="AV679">
        <v>17</v>
      </c>
      <c r="AW679">
        <v>1759</v>
      </c>
      <c r="AX679">
        <v>539</v>
      </c>
      <c r="AY679">
        <v>889</v>
      </c>
      <c r="AZ679">
        <v>2353</v>
      </c>
      <c r="BA679">
        <v>2162</v>
      </c>
      <c r="BB679">
        <v>215</v>
      </c>
      <c r="BC679">
        <v>126</v>
      </c>
      <c r="BD679">
        <v>1106</v>
      </c>
      <c r="BE679">
        <v>1</v>
      </c>
      <c r="BF679" t="s">
        <v>64</v>
      </c>
      <c r="BG679" t="s">
        <v>65</v>
      </c>
      <c r="BH679" t="s">
        <v>661</v>
      </c>
      <c r="BI679" s="4">
        <f xml:space="preserve"> _2025teamgamelogs[[#This Row],[FGA]] + (0.44 * _2025teamgamelogs[[#This Row],[FTA]]) + _2025teamgamelogs[[#This Row],[TOV]] - _2025teamgamelogs[[#This Row],[OREB]]</f>
        <v>115.68</v>
      </c>
      <c r="BJ679" s="3">
        <f>_2025teamgamelogs[[#This Row],[TOV]]/_2025teamgamelogs[[#This Row],[POSSESIONS]]</f>
        <v>0.14695712309820191</v>
      </c>
      <c r="BK679" s="4">
        <f>_2025teamgamelogs[[#This Row],[PTS]]/_2025teamgamelogs[[#This Row],[POSSESIONS]]</f>
        <v>1.1583679114799446</v>
      </c>
      <c r="BL679" s="4">
        <f xml:space="preserve"> 100 * _2025teamgamelogs[[#This Row],[POINTS_PER_POSSESSION]]</f>
        <v>115.83679114799446</v>
      </c>
      <c r="BM679" s="4">
        <f xml:space="preserve"> _2025teamgamelogs[[#This Row],[POSSESIONS]] / (_2025teamgamelogs[[#This Row],[MIN]]/48)</f>
        <v>104.76679245283019</v>
      </c>
      <c r="BN679" s="3">
        <f>_2025teamgamelogs[[#This Row],[PTS]] / (2 * (_2025teamgamelogs[[#This Row],[FGA]] + 0.44 * _2025teamgamelogs[[#This Row],[FTA]]))</f>
        <v>0.61086797957695105</v>
      </c>
      <c r="BO679" s="4">
        <f>VLOOKUP(_2025teamgamelogs[[#This Row],[MONTH]], LEAGUE_AVERAGES!$A$2:$B$8, 2, FALSE)</f>
        <v>110.26237660123701</v>
      </c>
      <c r="BP679" s="5">
        <f>VLOOKUP(_2025teamgamelogs[[#This Row],[TEAM_NAME]], LEAGUE_AVERAGES!$A$14:$C$43, 2, FALSE)</f>
        <v>0.35092500000000004</v>
      </c>
      <c r="BQ679" s="5">
        <f>VLOOKUP(_2025teamgamelogs[[#This Row],[TEAM_NAME]], LEAGUE_AVERAGES!$A$14:$C$43, 3, FALSE)</f>
        <v>0.36290476190476195</v>
      </c>
      <c r="BR679" s="5">
        <f>VLOOKUP(_2025teamgamelogs[[#This Row],[TEAM_NAME]], LEAGUE_AVERAGES!$F$14:$H$43, 2, FALSE)</f>
        <v>0.47670000000000012</v>
      </c>
      <c r="BS679" s="5">
        <f>VLOOKUP(_2025teamgamelogs[[#This Row],[TEAM_NAME]], LEAGUE_AVERAGES!$F$14:$H$43, 3, FALSE)</f>
        <v>0.47069047619047621</v>
      </c>
      <c r="BT679" s="5">
        <f>VLOOKUP(_2025teamgamelogs[[#This Row],[TEAM_NAME]], LEAGUE_AVERAGES!$K$14:$M$43, 2, FALSE)</f>
        <v>0.58493933923263275</v>
      </c>
      <c r="BU679" s="5">
        <f>VLOOKUP(_2025teamgamelogs[[#This Row],[TEAM_NAME]], LEAGUE_AVERAGES!$K$14:$M$43, 3, FALSE)</f>
        <v>0.57722862424766153</v>
      </c>
    </row>
    <row r="680" spans="1:73" x14ac:dyDescent="0.2">
      <c r="A680" t="s">
        <v>59</v>
      </c>
      <c r="B680">
        <v>1610612738</v>
      </c>
      <c r="C680" t="s">
        <v>74</v>
      </c>
      <c r="D680" t="s">
        <v>75</v>
      </c>
      <c r="E680">
        <v>22400345</v>
      </c>
      <c r="F680" s="1">
        <v>45633</v>
      </c>
      <c r="G680" t="s">
        <v>741</v>
      </c>
      <c r="H680" t="s">
        <v>70</v>
      </c>
      <c r="I680">
        <v>48</v>
      </c>
      <c r="J680">
        <v>42</v>
      </c>
      <c r="K680">
        <v>105</v>
      </c>
      <c r="L680">
        <v>0.4</v>
      </c>
      <c r="M680">
        <v>18</v>
      </c>
      <c r="N680">
        <v>60</v>
      </c>
      <c r="O680">
        <v>0.3</v>
      </c>
      <c r="P680">
        <v>19</v>
      </c>
      <c r="Q680">
        <v>28</v>
      </c>
      <c r="R680">
        <v>0.67900000000000005</v>
      </c>
      <c r="S680">
        <v>15</v>
      </c>
      <c r="T680">
        <v>36</v>
      </c>
      <c r="U680">
        <v>51</v>
      </c>
      <c r="V680">
        <v>26</v>
      </c>
      <c r="W680">
        <v>13</v>
      </c>
      <c r="X680">
        <v>6</v>
      </c>
      <c r="Y680">
        <v>7</v>
      </c>
      <c r="Z680">
        <v>7</v>
      </c>
      <c r="AA680">
        <v>16</v>
      </c>
      <c r="AB680">
        <v>25</v>
      </c>
      <c r="AC680">
        <v>121</v>
      </c>
      <c r="AD680">
        <v>-6</v>
      </c>
      <c r="AE680">
        <v>1</v>
      </c>
      <c r="AF680">
        <v>1231</v>
      </c>
      <c r="AG680">
        <v>1231</v>
      </c>
      <c r="AH680">
        <v>1231</v>
      </c>
      <c r="AI680">
        <v>121</v>
      </c>
      <c r="AJ680">
        <v>1068</v>
      </c>
      <c r="AK680">
        <v>44</v>
      </c>
      <c r="AL680">
        <v>2190</v>
      </c>
      <c r="AM680">
        <v>288</v>
      </c>
      <c r="AN680">
        <v>7</v>
      </c>
      <c r="AO680">
        <v>1895</v>
      </c>
      <c r="AP680">
        <v>756</v>
      </c>
      <c r="AQ680">
        <v>377</v>
      </c>
      <c r="AR680">
        <v>2085</v>
      </c>
      <c r="AS680">
        <v>332</v>
      </c>
      <c r="AT680">
        <v>640</v>
      </c>
      <c r="AU680">
        <v>340</v>
      </c>
      <c r="AV680">
        <v>1195</v>
      </c>
      <c r="AW680">
        <v>850</v>
      </c>
      <c r="AX680">
        <v>1702</v>
      </c>
      <c r="AY680">
        <v>346</v>
      </c>
      <c r="AZ680">
        <v>1902</v>
      </c>
      <c r="BA680">
        <v>570</v>
      </c>
      <c r="BB680">
        <v>143</v>
      </c>
      <c r="BC680">
        <v>672</v>
      </c>
      <c r="BD680">
        <v>1540</v>
      </c>
      <c r="BE680">
        <v>1</v>
      </c>
      <c r="BF680" t="s">
        <v>64</v>
      </c>
      <c r="BG680" t="s">
        <v>65</v>
      </c>
      <c r="BH680" t="s">
        <v>661</v>
      </c>
      <c r="BI680" s="4">
        <f xml:space="preserve"> _2025teamgamelogs[[#This Row],[FGA]] + (0.44 * _2025teamgamelogs[[#This Row],[FTA]]) + _2025teamgamelogs[[#This Row],[TOV]] - _2025teamgamelogs[[#This Row],[OREB]]</f>
        <v>115.32</v>
      </c>
      <c r="BJ680" s="3">
        <f>_2025teamgamelogs[[#This Row],[TOV]]/_2025teamgamelogs[[#This Row],[POSSESIONS]]</f>
        <v>0.11272979535206383</v>
      </c>
      <c r="BK680" s="4">
        <f>_2025teamgamelogs[[#This Row],[PTS]]/_2025teamgamelogs[[#This Row],[POSSESIONS]]</f>
        <v>1.0492542490461325</v>
      </c>
      <c r="BL680" s="4">
        <f xml:space="preserve"> 100 * _2025teamgamelogs[[#This Row],[POINTS_PER_POSSESSION]]</f>
        <v>104.92542490461325</v>
      </c>
      <c r="BM680" s="4">
        <f xml:space="preserve"> _2025teamgamelogs[[#This Row],[POSSESIONS]] / (_2025teamgamelogs[[#This Row],[MIN]]/48)</f>
        <v>115.32</v>
      </c>
      <c r="BN680" s="3">
        <f>_2025teamgamelogs[[#This Row],[PTS]] / (2 * (_2025teamgamelogs[[#This Row],[FGA]] + 0.44 * _2025teamgamelogs[[#This Row],[FTA]]))</f>
        <v>0.51568360040913741</v>
      </c>
      <c r="BO680" s="4">
        <f>VLOOKUP(_2025teamgamelogs[[#This Row],[MONTH]], LEAGUE_AVERAGES!$A$2:$B$8, 2, FALSE)</f>
        <v>110.26237660123701</v>
      </c>
      <c r="BP680" s="5">
        <f>VLOOKUP(_2025teamgamelogs[[#This Row],[TEAM_NAME]], LEAGUE_AVERAGES!$A$14:$C$43, 2, FALSE)</f>
        <v>0.3739024390243903</v>
      </c>
      <c r="BQ680" s="5">
        <f>VLOOKUP(_2025teamgamelogs[[#This Row],[TEAM_NAME]], LEAGUE_AVERAGES!$A$14:$C$43, 3, FALSE)</f>
        <v>0.36424390243902455</v>
      </c>
      <c r="BR680" s="5">
        <f>VLOOKUP(_2025teamgamelogs[[#This Row],[TEAM_NAME]], LEAGUE_AVERAGES!$F$14:$H$43, 2, FALSE)</f>
        <v>0.46717073170731704</v>
      </c>
      <c r="BS680" s="5">
        <f>VLOOKUP(_2025teamgamelogs[[#This Row],[TEAM_NAME]], LEAGUE_AVERAGES!$F$14:$H$43, 3, FALSE)</f>
        <v>0.45907317073170728</v>
      </c>
      <c r="BT680" s="5">
        <f>VLOOKUP(_2025teamgamelogs[[#This Row],[TEAM_NAME]], LEAGUE_AVERAGES!$K$14:$M$43, 2, FALSE)</f>
        <v>0.59645910798675039</v>
      </c>
      <c r="BU680" s="5">
        <f>VLOOKUP(_2025teamgamelogs[[#This Row],[TEAM_NAME]], LEAGUE_AVERAGES!$K$14:$M$43, 3, FALSE)</f>
        <v>0.58679053151616523</v>
      </c>
    </row>
    <row r="681" spans="1:73" x14ac:dyDescent="0.2">
      <c r="A681" t="s">
        <v>59</v>
      </c>
      <c r="B681">
        <v>1610612748</v>
      </c>
      <c r="C681" t="s">
        <v>101</v>
      </c>
      <c r="D681" t="s">
        <v>102</v>
      </c>
      <c r="E681">
        <v>22400346</v>
      </c>
      <c r="F681" s="1">
        <v>45633</v>
      </c>
      <c r="G681" t="s">
        <v>742</v>
      </c>
      <c r="H681" t="s">
        <v>63</v>
      </c>
      <c r="I681">
        <v>48</v>
      </c>
      <c r="J681">
        <v>45</v>
      </c>
      <c r="K681">
        <v>86</v>
      </c>
      <c r="L681">
        <v>0.52300000000000002</v>
      </c>
      <c r="M681">
        <v>13</v>
      </c>
      <c r="N681">
        <v>32</v>
      </c>
      <c r="O681">
        <v>0.40600000000000003</v>
      </c>
      <c r="P681">
        <v>18</v>
      </c>
      <c r="Q681">
        <v>23</v>
      </c>
      <c r="R681">
        <v>0.78300000000000003</v>
      </c>
      <c r="S681">
        <v>11</v>
      </c>
      <c r="T681">
        <v>30</v>
      </c>
      <c r="U681">
        <v>41</v>
      </c>
      <c r="V681">
        <v>30</v>
      </c>
      <c r="W681">
        <v>12</v>
      </c>
      <c r="X681">
        <v>9</v>
      </c>
      <c r="Y681">
        <v>4</v>
      </c>
      <c r="Z681">
        <v>3</v>
      </c>
      <c r="AA681">
        <v>20</v>
      </c>
      <c r="AB681">
        <v>20</v>
      </c>
      <c r="AC681">
        <v>121</v>
      </c>
      <c r="AD681">
        <v>10</v>
      </c>
      <c r="AE681">
        <v>1</v>
      </c>
      <c r="AF681">
        <v>1</v>
      </c>
      <c r="AG681">
        <v>1</v>
      </c>
      <c r="AH681">
        <v>1</v>
      </c>
      <c r="AI681">
        <v>121</v>
      </c>
      <c r="AJ681">
        <v>564</v>
      </c>
      <c r="AK681">
        <v>1580</v>
      </c>
      <c r="AL681">
        <v>370</v>
      </c>
      <c r="AM681">
        <v>1171</v>
      </c>
      <c r="AN681">
        <v>1863</v>
      </c>
      <c r="AO681">
        <v>669</v>
      </c>
      <c r="AP681">
        <v>889</v>
      </c>
      <c r="AQ681">
        <v>899</v>
      </c>
      <c r="AR681">
        <v>1256</v>
      </c>
      <c r="AS681">
        <v>1051</v>
      </c>
      <c r="AT681">
        <v>1652</v>
      </c>
      <c r="AU681">
        <v>1563</v>
      </c>
      <c r="AV681">
        <v>541</v>
      </c>
      <c r="AW681">
        <v>640</v>
      </c>
      <c r="AX681">
        <v>797</v>
      </c>
      <c r="AY681">
        <v>1274</v>
      </c>
      <c r="AZ681">
        <v>384</v>
      </c>
      <c r="BA681">
        <v>1491</v>
      </c>
      <c r="BB681">
        <v>767</v>
      </c>
      <c r="BC681">
        <v>672</v>
      </c>
      <c r="BD681">
        <v>614</v>
      </c>
      <c r="BE681">
        <v>1</v>
      </c>
      <c r="BF681" t="s">
        <v>64</v>
      </c>
      <c r="BG681" t="s">
        <v>65</v>
      </c>
      <c r="BH681" t="s">
        <v>661</v>
      </c>
      <c r="BI681" s="4">
        <f xml:space="preserve"> _2025teamgamelogs[[#This Row],[FGA]] + (0.44 * _2025teamgamelogs[[#This Row],[FTA]]) + _2025teamgamelogs[[#This Row],[TOV]] - _2025teamgamelogs[[#This Row],[OREB]]</f>
        <v>97.12</v>
      </c>
      <c r="BJ681" s="3">
        <f>_2025teamgamelogs[[#This Row],[TOV]]/_2025teamgamelogs[[#This Row],[POSSESIONS]]</f>
        <v>0.12355848434925865</v>
      </c>
      <c r="BK681" s="4">
        <f>_2025teamgamelogs[[#This Row],[PTS]]/_2025teamgamelogs[[#This Row],[POSSESIONS]]</f>
        <v>1.2458813838550247</v>
      </c>
      <c r="BL681" s="4">
        <f xml:space="preserve"> 100 * _2025teamgamelogs[[#This Row],[POINTS_PER_POSSESSION]]</f>
        <v>124.58813838550246</v>
      </c>
      <c r="BM681" s="4">
        <f xml:space="preserve"> _2025teamgamelogs[[#This Row],[POSSESIONS]] / (_2025teamgamelogs[[#This Row],[MIN]]/48)</f>
        <v>97.12</v>
      </c>
      <c r="BN681" s="3">
        <f>_2025teamgamelogs[[#This Row],[PTS]] / (2 * (_2025teamgamelogs[[#This Row],[FGA]] + 0.44 * _2025teamgamelogs[[#This Row],[FTA]]))</f>
        <v>0.62942155638784847</v>
      </c>
      <c r="BO681" s="4">
        <f>VLOOKUP(_2025teamgamelogs[[#This Row],[MONTH]], LEAGUE_AVERAGES!$A$2:$B$8, 2, FALSE)</f>
        <v>110.26237660123701</v>
      </c>
      <c r="BP681" s="5">
        <f>VLOOKUP(_2025teamgamelogs[[#This Row],[TEAM_NAME]], LEAGUE_AVERAGES!$A$14:$C$43, 2, FALSE)</f>
        <v>0.38887804878048787</v>
      </c>
      <c r="BQ681" s="5">
        <f>VLOOKUP(_2025teamgamelogs[[#This Row],[TEAM_NAME]], LEAGUE_AVERAGES!$A$14:$C$43, 3, FALSE)</f>
        <v>0.35180487804878063</v>
      </c>
      <c r="BR681" s="5">
        <f>VLOOKUP(_2025teamgamelogs[[#This Row],[TEAM_NAME]], LEAGUE_AVERAGES!$F$14:$H$43, 2, FALSE)</f>
        <v>0.48178048780487814</v>
      </c>
      <c r="BS681" s="5">
        <f>VLOOKUP(_2025teamgamelogs[[#This Row],[TEAM_NAME]], LEAGUE_AVERAGES!$F$14:$H$43, 3, FALSE)</f>
        <v>0.44997560975609752</v>
      </c>
      <c r="BT681" s="5">
        <f>VLOOKUP(_2025teamgamelogs[[#This Row],[TEAM_NAME]], LEAGUE_AVERAGES!$K$14:$M$43, 2, FALSE)</f>
        <v>0.59307433364150897</v>
      </c>
      <c r="BU681" s="5">
        <f>VLOOKUP(_2025teamgamelogs[[#This Row],[TEAM_NAME]], LEAGUE_AVERAGES!$K$14:$M$43, 3, FALSE)</f>
        <v>0.56311679796954139</v>
      </c>
    </row>
    <row r="682" spans="1:73" x14ac:dyDescent="0.2">
      <c r="A682" t="s">
        <v>59</v>
      </c>
      <c r="B682">
        <v>1610612740</v>
      </c>
      <c r="C682" t="s">
        <v>77</v>
      </c>
      <c r="D682" t="s">
        <v>78</v>
      </c>
      <c r="E682">
        <v>22400342</v>
      </c>
      <c r="F682" s="1">
        <v>45633</v>
      </c>
      <c r="G682" t="s">
        <v>743</v>
      </c>
      <c r="H682" t="s">
        <v>70</v>
      </c>
      <c r="I682">
        <v>48</v>
      </c>
      <c r="J682">
        <v>38</v>
      </c>
      <c r="K682">
        <v>79</v>
      </c>
      <c r="L682">
        <v>0.48099999999999998</v>
      </c>
      <c r="M682">
        <v>11</v>
      </c>
      <c r="N682">
        <v>37</v>
      </c>
      <c r="O682">
        <v>0.29699999999999999</v>
      </c>
      <c r="P682">
        <v>22</v>
      </c>
      <c r="Q682">
        <v>27</v>
      </c>
      <c r="R682">
        <v>0.81499999999999995</v>
      </c>
      <c r="S682">
        <v>8</v>
      </c>
      <c r="T682">
        <v>27</v>
      </c>
      <c r="U682">
        <v>35</v>
      </c>
      <c r="V682">
        <v>25</v>
      </c>
      <c r="W682">
        <v>18</v>
      </c>
      <c r="X682">
        <v>15</v>
      </c>
      <c r="Y682">
        <v>6</v>
      </c>
      <c r="Z682">
        <v>3</v>
      </c>
      <c r="AA682">
        <v>20</v>
      </c>
      <c r="AB682">
        <v>24</v>
      </c>
      <c r="AC682">
        <v>109</v>
      </c>
      <c r="AD682">
        <v>-10</v>
      </c>
      <c r="AE682">
        <v>1</v>
      </c>
      <c r="AF682">
        <v>1231</v>
      </c>
      <c r="AG682">
        <v>1231</v>
      </c>
      <c r="AH682">
        <v>1231</v>
      </c>
      <c r="AI682">
        <v>121</v>
      </c>
      <c r="AJ682">
        <v>1796</v>
      </c>
      <c r="AK682">
        <v>2245</v>
      </c>
      <c r="AL682">
        <v>998</v>
      </c>
      <c r="AM682">
        <v>1661</v>
      </c>
      <c r="AN682">
        <v>1227</v>
      </c>
      <c r="AO682">
        <v>1927</v>
      </c>
      <c r="AP682">
        <v>406</v>
      </c>
      <c r="AQ682">
        <v>471</v>
      </c>
      <c r="AR682">
        <v>908</v>
      </c>
      <c r="AS682">
        <v>1800</v>
      </c>
      <c r="AT682">
        <v>2068</v>
      </c>
      <c r="AU682">
        <v>2225</v>
      </c>
      <c r="AV682">
        <v>1358</v>
      </c>
      <c r="AW682">
        <v>1953</v>
      </c>
      <c r="AX682">
        <v>46</v>
      </c>
      <c r="AY682">
        <v>560</v>
      </c>
      <c r="AZ682">
        <v>384</v>
      </c>
      <c r="BA682">
        <v>1491</v>
      </c>
      <c r="BB682">
        <v>215</v>
      </c>
      <c r="BC682">
        <v>1548</v>
      </c>
      <c r="BD682">
        <v>1790</v>
      </c>
      <c r="BE682">
        <v>1</v>
      </c>
      <c r="BF682" t="s">
        <v>64</v>
      </c>
      <c r="BG682" t="s">
        <v>65</v>
      </c>
      <c r="BH682" t="s">
        <v>661</v>
      </c>
      <c r="BI682" s="4">
        <f xml:space="preserve"> _2025teamgamelogs[[#This Row],[FGA]] + (0.44 * _2025teamgamelogs[[#This Row],[FTA]]) + _2025teamgamelogs[[#This Row],[TOV]] - _2025teamgamelogs[[#This Row],[OREB]]</f>
        <v>100.88</v>
      </c>
      <c r="BJ682" s="3">
        <f>_2025teamgamelogs[[#This Row],[TOV]]/_2025teamgamelogs[[#This Row],[POSSESIONS]]</f>
        <v>0.17842981760507534</v>
      </c>
      <c r="BK682" s="4">
        <f>_2025teamgamelogs[[#This Row],[PTS]]/_2025teamgamelogs[[#This Row],[POSSESIONS]]</f>
        <v>1.0804916732751786</v>
      </c>
      <c r="BL682" s="4">
        <f xml:space="preserve"> 100 * _2025teamgamelogs[[#This Row],[POINTS_PER_POSSESSION]]</f>
        <v>108.04916732751786</v>
      </c>
      <c r="BM682" s="4">
        <f xml:space="preserve"> _2025teamgamelogs[[#This Row],[POSSESIONS]] / (_2025teamgamelogs[[#This Row],[MIN]]/48)</f>
        <v>100.88</v>
      </c>
      <c r="BN682" s="3">
        <f>_2025teamgamelogs[[#This Row],[PTS]] / (2 * (_2025teamgamelogs[[#This Row],[FGA]] + 0.44 * _2025teamgamelogs[[#This Row],[FTA]]))</f>
        <v>0.59969190140845074</v>
      </c>
      <c r="BO682" s="4">
        <f>VLOOKUP(_2025teamgamelogs[[#This Row],[MONTH]], LEAGUE_AVERAGES!$A$2:$B$8, 2, FALSE)</f>
        <v>110.26237660123701</v>
      </c>
      <c r="BP682" s="5">
        <f>VLOOKUP(_2025teamgamelogs[[#This Row],[TEAM_NAME]], LEAGUE_AVERAGES!$A$14:$C$43, 2, FALSE)</f>
        <v>0.35068292682926827</v>
      </c>
      <c r="BQ682" s="5">
        <f>VLOOKUP(_2025teamgamelogs[[#This Row],[TEAM_NAME]], LEAGUE_AVERAGES!$A$14:$C$43, 3, FALSE)</f>
        <v>0.33902439024390252</v>
      </c>
      <c r="BR682" s="5">
        <f>VLOOKUP(_2025teamgamelogs[[#This Row],[TEAM_NAME]], LEAGUE_AVERAGES!$F$14:$H$43, 2, FALSE)</f>
        <v>0.44770731707317085</v>
      </c>
      <c r="BS682" s="5">
        <f>VLOOKUP(_2025teamgamelogs[[#This Row],[TEAM_NAME]], LEAGUE_AVERAGES!$F$14:$H$43, 3, FALSE)</f>
        <v>0.45721951219512191</v>
      </c>
      <c r="BT682" s="5">
        <f>VLOOKUP(_2025teamgamelogs[[#This Row],[TEAM_NAME]], LEAGUE_AVERAGES!$K$14:$M$43, 2, FALSE)</f>
        <v>0.55230036801172144</v>
      </c>
      <c r="BU682" s="5">
        <f>VLOOKUP(_2025teamgamelogs[[#This Row],[TEAM_NAME]], LEAGUE_AVERAGES!$K$14:$M$43, 3, FALSE)</f>
        <v>0.55239725408654039</v>
      </c>
    </row>
    <row r="683" spans="1:73" x14ac:dyDescent="0.2">
      <c r="A683" t="s">
        <v>59</v>
      </c>
      <c r="B683">
        <v>1610612764</v>
      </c>
      <c r="C683" t="s">
        <v>148</v>
      </c>
      <c r="D683" t="s">
        <v>149</v>
      </c>
      <c r="E683">
        <v>22400341</v>
      </c>
      <c r="F683" s="1">
        <v>45633</v>
      </c>
      <c r="G683" t="s">
        <v>744</v>
      </c>
      <c r="H683" t="s">
        <v>63</v>
      </c>
      <c r="I683">
        <v>48</v>
      </c>
      <c r="J683">
        <v>45</v>
      </c>
      <c r="K683">
        <v>93</v>
      </c>
      <c r="L683">
        <v>0.48399999999999999</v>
      </c>
      <c r="M683">
        <v>16</v>
      </c>
      <c r="N683">
        <v>41</v>
      </c>
      <c r="O683">
        <v>0.39</v>
      </c>
      <c r="P683">
        <v>16</v>
      </c>
      <c r="Q683">
        <v>22</v>
      </c>
      <c r="R683">
        <v>0.72699999999999998</v>
      </c>
      <c r="S683">
        <v>15</v>
      </c>
      <c r="T683">
        <v>31</v>
      </c>
      <c r="U683">
        <v>46</v>
      </c>
      <c r="V683">
        <v>31</v>
      </c>
      <c r="W683">
        <v>17</v>
      </c>
      <c r="X683">
        <v>9</v>
      </c>
      <c r="Y683">
        <v>12</v>
      </c>
      <c r="Z683">
        <v>6</v>
      </c>
      <c r="AA683">
        <v>21</v>
      </c>
      <c r="AB683">
        <v>23</v>
      </c>
      <c r="AC683">
        <v>122</v>
      </c>
      <c r="AD683">
        <v>9</v>
      </c>
      <c r="AE683">
        <v>1</v>
      </c>
      <c r="AF683">
        <v>1</v>
      </c>
      <c r="AG683">
        <v>1</v>
      </c>
      <c r="AH683">
        <v>1</v>
      </c>
      <c r="AI683">
        <v>121</v>
      </c>
      <c r="AJ683">
        <v>564</v>
      </c>
      <c r="AK683">
        <v>664</v>
      </c>
      <c r="AL683">
        <v>926</v>
      </c>
      <c r="AM683">
        <v>567</v>
      </c>
      <c r="AN683">
        <v>681</v>
      </c>
      <c r="AO683">
        <v>848</v>
      </c>
      <c r="AP683">
        <v>1228</v>
      </c>
      <c r="AQ683">
        <v>1008</v>
      </c>
      <c r="AR683">
        <v>1740</v>
      </c>
      <c r="AS683">
        <v>332</v>
      </c>
      <c r="AT683">
        <v>1488</v>
      </c>
      <c r="AU683">
        <v>835</v>
      </c>
      <c r="AV683">
        <v>426</v>
      </c>
      <c r="AW683">
        <v>1759</v>
      </c>
      <c r="AX683">
        <v>797</v>
      </c>
      <c r="AY683">
        <v>18</v>
      </c>
      <c r="AZ683">
        <v>1573</v>
      </c>
      <c r="BA683">
        <v>1694</v>
      </c>
      <c r="BB683">
        <v>300</v>
      </c>
      <c r="BC683">
        <v>609</v>
      </c>
      <c r="BD683">
        <v>672</v>
      </c>
      <c r="BE683">
        <v>1</v>
      </c>
      <c r="BF683" t="s">
        <v>64</v>
      </c>
      <c r="BG683" t="s">
        <v>65</v>
      </c>
      <c r="BH683" t="s">
        <v>661</v>
      </c>
      <c r="BI683" s="4">
        <f xml:space="preserve"> _2025teamgamelogs[[#This Row],[FGA]] + (0.44 * _2025teamgamelogs[[#This Row],[FTA]]) + _2025teamgamelogs[[#This Row],[TOV]] - _2025teamgamelogs[[#This Row],[OREB]]</f>
        <v>104.68</v>
      </c>
      <c r="BJ683" s="3">
        <f>_2025teamgamelogs[[#This Row],[TOV]]/_2025teamgamelogs[[#This Row],[POSSESIONS]]</f>
        <v>0.16239969430645776</v>
      </c>
      <c r="BK683" s="4">
        <f>_2025teamgamelogs[[#This Row],[PTS]]/_2025teamgamelogs[[#This Row],[POSSESIONS]]</f>
        <v>1.165456629728697</v>
      </c>
      <c r="BL683" s="4">
        <f xml:space="preserve"> 100 * _2025teamgamelogs[[#This Row],[POINTS_PER_POSSESSION]]</f>
        <v>116.54566297286971</v>
      </c>
      <c r="BM683" s="4">
        <f xml:space="preserve"> _2025teamgamelogs[[#This Row],[POSSESIONS]] / (_2025teamgamelogs[[#This Row],[MIN]]/48)</f>
        <v>104.68</v>
      </c>
      <c r="BN683" s="3">
        <f>_2025teamgamelogs[[#This Row],[PTS]] / (2 * (_2025teamgamelogs[[#This Row],[FGA]] + 0.44 * _2025teamgamelogs[[#This Row],[FTA]]))</f>
        <v>0.59407869107908062</v>
      </c>
      <c r="BO683" s="4">
        <f>VLOOKUP(_2025teamgamelogs[[#This Row],[MONTH]], LEAGUE_AVERAGES!$A$2:$B$8, 2, FALSE)</f>
        <v>110.26237660123701</v>
      </c>
      <c r="BP683" s="5">
        <f>VLOOKUP(_2025teamgamelogs[[#This Row],[TEAM_NAME]], LEAGUE_AVERAGES!$A$14:$C$43, 2, FALSE)</f>
        <v>0.32842499999999997</v>
      </c>
      <c r="BQ683" s="5">
        <f>VLOOKUP(_2025teamgamelogs[[#This Row],[TEAM_NAME]], LEAGUE_AVERAGES!$A$14:$C$43, 3, FALSE)</f>
        <v>0.33730952380952384</v>
      </c>
      <c r="BR683" s="5">
        <f>VLOOKUP(_2025teamgamelogs[[#This Row],[TEAM_NAME]], LEAGUE_AVERAGES!$F$14:$H$43, 2, FALSE)</f>
        <v>0.44209999999999994</v>
      </c>
      <c r="BS683" s="5">
        <f>VLOOKUP(_2025teamgamelogs[[#This Row],[TEAM_NAME]], LEAGUE_AVERAGES!$F$14:$H$43, 3, FALSE)</f>
        <v>0.4362619047619048</v>
      </c>
      <c r="BT683" s="5">
        <f>VLOOKUP(_2025teamgamelogs[[#This Row],[TEAM_NAME]], LEAGUE_AVERAGES!$K$14:$M$43, 2, FALSE)</f>
        <v>0.55099578881797462</v>
      </c>
      <c r="BU683" s="5">
        <f>VLOOKUP(_2025teamgamelogs[[#This Row],[TEAM_NAME]], LEAGUE_AVERAGES!$K$14:$M$43, 3, FALSE)</f>
        <v>0.54201342555394594</v>
      </c>
    </row>
    <row r="684" spans="1:73" x14ac:dyDescent="0.2">
      <c r="A684" t="s">
        <v>59</v>
      </c>
      <c r="B684">
        <v>1610612761</v>
      </c>
      <c r="C684" t="s">
        <v>95</v>
      </c>
      <c r="D684" t="s">
        <v>96</v>
      </c>
      <c r="E684">
        <v>22400344</v>
      </c>
      <c r="F684" s="1">
        <v>45633</v>
      </c>
      <c r="G684" t="s">
        <v>745</v>
      </c>
      <c r="H684" t="s">
        <v>70</v>
      </c>
      <c r="I684">
        <v>48</v>
      </c>
      <c r="J684">
        <v>43</v>
      </c>
      <c r="K684">
        <v>93</v>
      </c>
      <c r="L684">
        <v>0.46200000000000002</v>
      </c>
      <c r="M684">
        <v>15</v>
      </c>
      <c r="N684">
        <v>39</v>
      </c>
      <c r="O684">
        <v>0.38500000000000001</v>
      </c>
      <c r="P684">
        <v>17</v>
      </c>
      <c r="Q684">
        <v>18</v>
      </c>
      <c r="R684">
        <v>0.94399999999999995</v>
      </c>
      <c r="S684">
        <v>8</v>
      </c>
      <c r="T684">
        <v>31</v>
      </c>
      <c r="U684">
        <v>39</v>
      </c>
      <c r="V684">
        <v>37</v>
      </c>
      <c r="W684">
        <v>13</v>
      </c>
      <c r="X684">
        <v>13</v>
      </c>
      <c r="Y684">
        <v>3</v>
      </c>
      <c r="Z684">
        <v>8</v>
      </c>
      <c r="AA684">
        <v>22</v>
      </c>
      <c r="AB684">
        <v>16</v>
      </c>
      <c r="AC684">
        <v>118</v>
      </c>
      <c r="AD684">
        <v>-7</v>
      </c>
      <c r="AE684">
        <v>1</v>
      </c>
      <c r="AF684">
        <v>1231</v>
      </c>
      <c r="AG684">
        <v>1231</v>
      </c>
      <c r="AH684">
        <v>1231</v>
      </c>
      <c r="AI684">
        <v>121</v>
      </c>
      <c r="AJ684">
        <v>866</v>
      </c>
      <c r="AK684">
        <v>664</v>
      </c>
      <c r="AL684">
        <v>1333</v>
      </c>
      <c r="AM684">
        <v>733</v>
      </c>
      <c r="AN684">
        <v>933</v>
      </c>
      <c r="AO684">
        <v>909</v>
      </c>
      <c r="AP684">
        <v>1052</v>
      </c>
      <c r="AQ684">
        <v>1617</v>
      </c>
      <c r="AR684">
        <v>91</v>
      </c>
      <c r="AS684">
        <v>1800</v>
      </c>
      <c r="AT684">
        <v>1488</v>
      </c>
      <c r="AU684">
        <v>1833</v>
      </c>
      <c r="AV684">
        <v>68</v>
      </c>
      <c r="AW684">
        <v>850</v>
      </c>
      <c r="AX684">
        <v>137</v>
      </c>
      <c r="AY684">
        <v>1712</v>
      </c>
      <c r="AZ684">
        <v>2116</v>
      </c>
      <c r="BA684">
        <v>1887</v>
      </c>
      <c r="BB684">
        <v>1670</v>
      </c>
      <c r="BC684">
        <v>891</v>
      </c>
      <c r="BD684">
        <v>1608</v>
      </c>
      <c r="BE684">
        <v>1</v>
      </c>
      <c r="BF684" t="s">
        <v>64</v>
      </c>
      <c r="BG684" t="s">
        <v>65</v>
      </c>
      <c r="BH684" t="s">
        <v>661</v>
      </c>
      <c r="BI684" s="4">
        <f xml:space="preserve"> _2025teamgamelogs[[#This Row],[FGA]] + (0.44 * _2025teamgamelogs[[#This Row],[FTA]]) + _2025teamgamelogs[[#This Row],[TOV]] - _2025teamgamelogs[[#This Row],[OREB]]</f>
        <v>105.92</v>
      </c>
      <c r="BJ684" s="3">
        <f>_2025teamgamelogs[[#This Row],[TOV]]/_2025teamgamelogs[[#This Row],[POSSESIONS]]</f>
        <v>0.12273413897280966</v>
      </c>
      <c r="BK684" s="4">
        <f>_2025teamgamelogs[[#This Row],[PTS]]/_2025teamgamelogs[[#This Row],[POSSESIONS]]</f>
        <v>1.11404833836858</v>
      </c>
      <c r="BL684" s="4">
        <f xml:space="preserve"> 100 * _2025teamgamelogs[[#This Row],[POINTS_PER_POSSESSION]]</f>
        <v>111.404833836858</v>
      </c>
      <c r="BM684" s="4">
        <f xml:space="preserve"> _2025teamgamelogs[[#This Row],[POSSESIONS]] / (_2025teamgamelogs[[#This Row],[MIN]]/48)</f>
        <v>105.92</v>
      </c>
      <c r="BN684" s="3">
        <f>_2025teamgamelogs[[#This Row],[PTS]] / (2 * (_2025teamgamelogs[[#This Row],[FGA]] + 0.44 * _2025teamgamelogs[[#This Row],[FTA]]))</f>
        <v>0.58462148236226719</v>
      </c>
      <c r="BO684" s="4">
        <f>VLOOKUP(_2025teamgamelogs[[#This Row],[MONTH]], LEAGUE_AVERAGES!$A$2:$B$8, 2, FALSE)</f>
        <v>110.26237660123701</v>
      </c>
      <c r="BP684" s="5">
        <f>VLOOKUP(_2025teamgamelogs[[#This Row],[TEAM_NAME]], LEAGUE_AVERAGES!$A$14:$C$43, 2, FALSE)</f>
        <v>0.35443902439024388</v>
      </c>
      <c r="BQ684" s="5">
        <f>VLOOKUP(_2025teamgamelogs[[#This Row],[TEAM_NAME]], LEAGUE_AVERAGES!$A$14:$C$43, 3, FALSE)</f>
        <v>0.34512195121951217</v>
      </c>
      <c r="BR684" s="5">
        <f>VLOOKUP(_2025teamgamelogs[[#This Row],[TEAM_NAME]], LEAGUE_AVERAGES!$F$14:$H$43, 2, FALSE)</f>
        <v>0.46104878048780484</v>
      </c>
      <c r="BS684" s="5">
        <f>VLOOKUP(_2025teamgamelogs[[#This Row],[TEAM_NAME]], LEAGUE_AVERAGES!$F$14:$H$43, 3, FALSE)</f>
        <v>0.45834146341463411</v>
      </c>
      <c r="BT684" s="5">
        <f>VLOOKUP(_2025teamgamelogs[[#This Row],[TEAM_NAME]], LEAGUE_AVERAGES!$K$14:$M$43, 2, FALSE)</f>
        <v>0.55942918094792793</v>
      </c>
      <c r="BU684" s="5">
        <f>VLOOKUP(_2025teamgamelogs[[#This Row],[TEAM_NAME]], LEAGUE_AVERAGES!$K$14:$M$43, 3, FALSE)</f>
        <v>0.54979583097447959</v>
      </c>
    </row>
    <row r="685" spans="1:73" x14ac:dyDescent="0.2">
      <c r="A685" t="s">
        <v>59</v>
      </c>
      <c r="B685">
        <v>1610612739</v>
      </c>
      <c r="C685" t="s">
        <v>119</v>
      </c>
      <c r="D685" t="s">
        <v>120</v>
      </c>
      <c r="E685">
        <v>22400340</v>
      </c>
      <c r="F685" s="1">
        <v>45633</v>
      </c>
      <c r="G685" t="s">
        <v>746</v>
      </c>
      <c r="H685" t="s">
        <v>63</v>
      </c>
      <c r="I685">
        <v>48</v>
      </c>
      <c r="J685">
        <v>42</v>
      </c>
      <c r="K685">
        <v>84</v>
      </c>
      <c r="L685">
        <v>0.5</v>
      </c>
      <c r="M685">
        <v>14</v>
      </c>
      <c r="N685">
        <v>38</v>
      </c>
      <c r="O685">
        <v>0.36799999999999999</v>
      </c>
      <c r="P685">
        <v>18</v>
      </c>
      <c r="Q685">
        <v>24</v>
      </c>
      <c r="R685">
        <v>0.75</v>
      </c>
      <c r="S685">
        <v>14</v>
      </c>
      <c r="T685">
        <v>33</v>
      </c>
      <c r="U685">
        <v>47</v>
      </c>
      <c r="V685">
        <v>28</v>
      </c>
      <c r="W685">
        <v>12</v>
      </c>
      <c r="X685">
        <v>6</v>
      </c>
      <c r="Y685">
        <v>6</v>
      </c>
      <c r="Z685">
        <v>5</v>
      </c>
      <c r="AA685">
        <v>20</v>
      </c>
      <c r="AB685">
        <v>27</v>
      </c>
      <c r="AC685">
        <v>116</v>
      </c>
      <c r="AD685">
        <v>14</v>
      </c>
      <c r="AE685">
        <v>1</v>
      </c>
      <c r="AF685">
        <v>1</v>
      </c>
      <c r="AG685">
        <v>1</v>
      </c>
      <c r="AH685">
        <v>1</v>
      </c>
      <c r="AI685">
        <v>121</v>
      </c>
      <c r="AJ685">
        <v>1068</v>
      </c>
      <c r="AK685">
        <v>1815</v>
      </c>
      <c r="AL685">
        <v>663</v>
      </c>
      <c r="AM685">
        <v>934</v>
      </c>
      <c r="AN685">
        <v>1078</v>
      </c>
      <c r="AO685">
        <v>1109</v>
      </c>
      <c r="AP685">
        <v>889</v>
      </c>
      <c r="AQ685">
        <v>791</v>
      </c>
      <c r="AR685">
        <v>1525</v>
      </c>
      <c r="AS685">
        <v>466</v>
      </c>
      <c r="AT685">
        <v>1131</v>
      </c>
      <c r="AU685">
        <v>705</v>
      </c>
      <c r="AV685">
        <v>840</v>
      </c>
      <c r="AW685">
        <v>640</v>
      </c>
      <c r="AX685">
        <v>1702</v>
      </c>
      <c r="AY685">
        <v>560</v>
      </c>
      <c r="AZ685">
        <v>1188</v>
      </c>
      <c r="BA685">
        <v>1491</v>
      </c>
      <c r="BB685">
        <v>59</v>
      </c>
      <c r="BC685">
        <v>1025</v>
      </c>
      <c r="BD685">
        <v>421</v>
      </c>
      <c r="BE685">
        <v>1</v>
      </c>
      <c r="BF685" t="s">
        <v>71</v>
      </c>
      <c r="BG685" t="s">
        <v>65</v>
      </c>
      <c r="BH685" t="s">
        <v>661</v>
      </c>
      <c r="BI685" s="4">
        <f xml:space="preserve"> _2025teamgamelogs[[#This Row],[FGA]] + (0.44 * _2025teamgamelogs[[#This Row],[FTA]]) + _2025teamgamelogs[[#This Row],[TOV]] - _2025teamgamelogs[[#This Row],[OREB]]</f>
        <v>92.56</v>
      </c>
      <c r="BJ685" s="3">
        <f>_2025teamgamelogs[[#This Row],[TOV]]/_2025teamgamelogs[[#This Row],[POSSESIONS]]</f>
        <v>0.12964563526361278</v>
      </c>
      <c r="BK685" s="4">
        <f>_2025teamgamelogs[[#This Row],[PTS]]/_2025teamgamelogs[[#This Row],[POSSESIONS]]</f>
        <v>1.2532411408815902</v>
      </c>
      <c r="BL685" s="4">
        <f xml:space="preserve"> 100 * _2025teamgamelogs[[#This Row],[POINTS_PER_POSSESSION]]</f>
        <v>125.32411408815902</v>
      </c>
      <c r="BM685" s="4">
        <f xml:space="preserve"> _2025teamgamelogs[[#This Row],[POSSESIONS]] / (_2025teamgamelogs[[#This Row],[MIN]]/48)</f>
        <v>92.56</v>
      </c>
      <c r="BN685" s="3">
        <f>_2025teamgamelogs[[#This Row],[PTS]] / (2 * (_2025teamgamelogs[[#This Row],[FGA]] + 0.44 * _2025teamgamelogs[[#This Row],[FTA]]))</f>
        <v>0.61336717428087983</v>
      </c>
      <c r="BO685" s="4">
        <f>VLOOKUP(_2025teamgamelogs[[#This Row],[MONTH]], LEAGUE_AVERAGES!$A$2:$B$8, 2, FALSE)</f>
        <v>110.26237660123701</v>
      </c>
      <c r="BP685" s="5">
        <f>VLOOKUP(_2025teamgamelogs[[#This Row],[TEAM_NAME]], LEAGUE_AVERAGES!$A$14:$C$43, 2, FALSE)</f>
        <v>0.38409756097560971</v>
      </c>
      <c r="BQ685" s="5">
        <f>VLOOKUP(_2025teamgamelogs[[#This Row],[TEAM_NAME]], LEAGUE_AVERAGES!$A$14:$C$43, 3, FALSE)</f>
        <v>0.38512195121951209</v>
      </c>
      <c r="BR685" s="5">
        <f>VLOOKUP(_2025teamgamelogs[[#This Row],[TEAM_NAME]], LEAGUE_AVERAGES!$F$14:$H$43, 2, FALSE)</f>
        <v>0.49482926829268303</v>
      </c>
      <c r="BS685" s="5">
        <f>VLOOKUP(_2025teamgamelogs[[#This Row],[TEAM_NAME]], LEAGUE_AVERAGES!$F$14:$H$43, 3, FALSE)</f>
        <v>0.4880731707317072</v>
      </c>
      <c r="BT685" s="5">
        <f>VLOOKUP(_2025teamgamelogs[[#This Row],[TEAM_NAME]], LEAGUE_AVERAGES!$K$14:$M$43, 2, FALSE)</f>
        <v>0.61027349880699666</v>
      </c>
      <c r="BU685" s="5">
        <f>VLOOKUP(_2025teamgamelogs[[#This Row],[TEAM_NAME]], LEAGUE_AVERAGES!$K$14:$M$43, 3, FALSE)</f>
        <v>0.60680781397749251</v>
      </c>
    </row>
    <row r="686" spans="1:73" x14ac:dyDescent="0.2">
      <c r="A686" t="s">
        <v>59</v>
      </c>
      <c r="B686">
        <v>1610612756</v>
      </c>
      <c r="C686" t="s">
        <v>80</v>
      </c>
      <c r="D686" t="s">
        <v>81</v>
      </c>
      <c r="E686">
        <v>22400346</v>
      </c>
      <c r="F686" s="1">
        <v>45633</v>
      </c>
      <c r="G686" t="s">
        <v>747</v>
      </c>
      <c r="H686" t="s">
        <v>70</v>
      </c>
      <c r="I686">
        <v>48</v>
      </c>
      <c r="J686">
        <v>36</v>
      </c>
      <c r="K686">
        <v>82</v>
      </c>
      <c r="L686">
        <v>0.439</v>
      </c>
      <c r="M686">
        <v>16</v>
      </c>
      <c r="N686">
        <v>41</v>
      </c>
      <c r="O686">
        <v>0.39</v>
      </c>
      <c r="P686">
        <v>23</v>
      </c>
      <c r="Q686">
        <v>25</v>
      </c>
      <c r="R686">
        <v>0.92</v>
      </c>
      <c r="S686">
        <v>13</v>
      </c>
      <c r="T686">
        <v>28</v>
      </c>
      <c r="U686">
        <v>41</v>
      </c>
      <c r="V686">
        <v>29</v>
      </c>
      <c r="W686">
        <v>14</v>
      </c>
      <c r="X686">
        <v>8</v>
      </c>
      <c r="Y686">
        <v>3</v>
      </c>
      <c r="Z686">
        <v>4</v>
      </c>
      <c r="AA686">
        <v>20</v>
      </c>
      <c r="AB686">
        <v>20</v>
      </c>
      <c r="AC686">
        <v>111</v>
      </c>
      <c r="AD686">
        <v>-10</v>
      </c>
      <c r="AE686">
        <v>1</v>
      </c>
      <c r="AF686">
        <v>1231</v>
      </c>
      <c r="AG686">
        <v>1231</v>
      </c>
      <c r="AH686">
        <v>1231</v>
      </c>
      <c r="AI686">
        <v>121</v>
      </c>
      <c r="AJ686">
        <v>2070</v>
      </c>
      <c r="AK686">
        <v>2022</v>
      </c>
      <c r="AL686">
        <v>1718</v>
      </c>
      <c r="AM686">
        <v>567</v>
      </c>
      <c r="AN686">
        <v>681</v>
      </c>
      <c r="AO686">
        <v>848</v>
      </c>
      <c r="AP686">
        <v>314</v>
      </c>
      <c r="AQ686">
        <v>666</v>
      </c>
      <c r="AR686">
        <v>174</v>
      </c>
      <c r="AS686">
        <v>652</v>
      </c>
      <c r="AT686">
        <v>1951</v>
      </c>
      <c r="AU686">
        <v>1563</v>
      </c>
      <c r="AV686">
        <v>687</v>
      </c>
      <c r="AW686">
        <v>1092</v>
      </c>
      <c r="AX686">
        <v>1073</v>
      </c>
      <c r="AY686">
        <v>1712</v>
      </c>
      <c r="AZ686">
        <v>750</v>
      </c>
      <c r="BA686">
        <v>1491</v>
      </c>
      <c r="BB686">
        <v>767</v>
      </c>
      <c r="BC686">
        <v>1402</v>
      </c>
      <c r="BD686">
        <v>1790</v>
      </c>
      <c r="BE686">
        <v>1</v>
      </c>
      <c r="BF686" t="s">
        <v>71</v>
      </c>
      <c r="BG686" t="s">
        <v>65</v>
      </c>
      <c r="BH686" t="s">
        <v>661</v>
      </c>
      <c r="BI686" s="4">
        <f xml:space="preserve"> _2025teamgamelogs[[#This Row],[FGA]] + (0.44 * _2025teamgamelogs[[#This Row],[FTA]]) + _2025teamgamelogs[[#This Row],[TOV]] - _2025teamgamelogs[[#This Row],[OREB]]</f>
        <v>94</v>
      </c>
      <c r="BJ686" s="3">
        <f>_2025teamgamelogs[[#This Row],[TOV]]/_2025teamgamelogs[[#This Row],[POSSESIONS]]</f>
        <v>0.14893617021276595</v>
      </c>
      <c r="BK686" s="4">
        <f>_2025teamgamelogs[[#This Row],[PTS]]/_2025teamgamelogs[[#This Row],[POSSESIONS]]</f>
        <v>1.1808510638297873</v>
      </c>
      <c r="BL686" s="4">
        <f xml:space="preserve"> 100 * _2025teamgamelogs[[#This Row],[POINTS_PER_POSSESSION]]</f>
        <v>118.08510638297874</v>
      </c>
      <c r="BM686" s="4">
        <f xml:space="preserve"> _2025teamgamelogs[[#This Row],[POSSESIONS]] / (_2025teamgamelogs[[#This Row],[MIN]]/48)</f>
        <v>94</v>
      </c>
      <c r="BN686" s="3">
        <f>_2025teamgamelogs[[#This Row],[PTS]] / (2 * (_2025teamgamelogs[[#This Row],[FGA]] + 0.44 * _2025teamgamelogs[[#This Row],[FTA]]))</f>
        <v>0.59677419354838712</v>
      </c>
      <c r="BO686" s="4">
        <f>VLOOKUP(_2025teamgamelogs[[#This Row],[MONTH]], LEAGUE_AVERAGES!$A$2:$B$8, 2, FALSE)</f>
        <v>110.26237660123701</v>
      </c>
      <c r="BP686" s="5">
        <f>VLOOKUP(_2025teamgamelogs[[#This Row],[TEAM_NAME]], LEAGUE_AVERAGES!$A$14:$C$43, 2, FALSE)</f>
        <v>0.37692682926829268</v>
      </c>
      <c r="BQ686" s="5">
        <f>VLOOKUP(_2025teamgamelogs[[#This Row],[TEAM_NAME]], LEAGUE_AVERAGES!$A$14:$C$43, 3, FALSE)</f>
        <v>0.37741463414634141</v>
      </c>
      <c r="BR686" s="5">
        <f>VLOOKUP(_2025teamgamelogs[[#This Row],[TEAM_NAME]], LEAGUE_AVERAGES!$F$14:$H$43, 2, FALSE)</f>
        <v>0.4768536585365854</v>
      </c>
      <c r="BS686" s="5">
        <f>VLOOKUP(_2025teamgamelogs[[#This Row],[TEAM_NAME]], LEAGUE_AVERAGES!$F$14:$H$43, 3, FALSE)</f>
        <v>0.48056097560975608</v>
      </c>
      <c r="BT686" s="5">
        <f>VLOOKUP(_2025teamgamelogs[[#This Row],[TEAM_NAME]], LEAGUE_AVERAGES!$K$14:$M$43, 2, FALSE)</f>
        <v>0.59622840480117467</v>
      </c>
      <c r="BU686" s="5">
        <f>VLOOKUP(_2025teamgamelogs[[#This Row],[TEAM_NAME]], LEAGUE_AVERAGES!$K$14:$M$43, 3, FALSE)</f>
        <v>0.59682738613401276</v>
      </c>
    </row>
    <row r="687" spans="1:73" x14ac:dyDescent="0.2">
      <c r="A687" t="s">
        <v>59</v>
      </c>
      <c r="B687">
        <v>1610612765</v>
      </c>
      <c r="C687" t="s">
        <v>107</v>
      </c>
      <c r="D687" t="s">
        <v>108</v>
      </c>
      <c r="E687">
        <v>22400343</v>
      </c>
      <c r="F687" s="1">
        <v>45633</v>
      </c>
      <c r="G687" t="s">
        <v>748</v>
      </c>
      <c r="H687" t="s">
        <v>63</v>
      </c>
      <c r="I687">
        <v>48</v>
      </c>
      <c r="J687">
        <v>43</v>
      </c>
      <c r="K687">
        <v>83</v>
      </c>
      <c r="L687">
        <v>0.51800000000000002</v>
      </c>
      <c r="M687">
        <v>18</v>
      </c>
      <c r="N687">
        <v>36</v>
      </c>
      <c r="O687">
        <v>0.5</v>
      </c>
      <c r="P687">
        <v>16</v>
      </c>
      <c r="Q687">
        <v>19</v>
      </c>
      <c r="R687">
        <v>0.84199999999999997</v>
      </c>
      <c r="S687">
        <v>9</v>
      </c>
      <c r="T687">
        <v>34</v>
      </c>
      <c r="U687">
        <v>43</v>
      </c>
      <c r="V687">
        <v>28</v>
      </c>
      <c r="W687">
        <v>19</v>
      </c>
      <c r="X687">
        <v>7</v>
      </c>
      <c r="Y687">
        <v>0</v>
      </c>
      <c r="Z687">
        <v>5</v>
      </c>
      <c r="AA687">
        <v>20</v>
      </c>
      <c r="AB687">
        <v>12</v>
      </c>
      <c r="AC687">
        <v>120</v>
      </c>
      <c r="AD687">
        <v>9</v>
      </c>
      <c r="AE687">
        <v>1</v>
      </c>
      <c r="AF687">
        <v>1</v>
      </c>
      <c r="AG687">
        <v>1</v>
      </c>
      <c r="AH687">
        <v>1</v>
      </c>
      <c r="AI687">
        <v>121</v>
      </c>
      <c r="AJ687">
        <v>866</v>
      </c>
      <c r="AK687">
        <v>1922</v>
      </c>
      <c r="AL687">
        <v>422</v>
      </c>
      <c r="AM687">
        <v>288</v>
      </c>
      <c r="AN687">
        <v>1366</v>
      </c>
      <c r="AO687">
        <v>94</v>
      </c>
      <c r="AP687">
        <v>1228</v>
      </c>
      <c r="AQ687">
        <v>1458</v>
      </c>
      <c r="AR687">
        <v>642</v>
      </c>
      <c r="AS687">
        <v>1566</v>
      </c>
      <c r="AT687">
        <v>926</v>
      </c>
      <c r="AU687">
        <v>1282</v>
      </c>
      <c r="AV687">
        <v>840</v>
      </c>
      <c r="AW687">
        <v>2098</v>
      </c>
      <c r="AX687">
        <v>1360</v>
      </c>
      <c r="AY687">
        <v>2427</v>
      </c>
      <c r="AZ687">
        <v>1188</v>
      </c>
      <c r="BA687">
        <v>1491</v>
      </c>
      <c r="BB687">
        <v>2314</v>
      </c>
      <c r="BC687">
        <v>735</v>
      </c>
      <c r="BD687">
        <v>672</v>
      </c>
      <c r="BE687">
        <v>1</v>
      </c>
      <c r="BF687" t="s">
        <v>71</v>
      </c>
      <c r="BG687" t="s">
        <v>65</v>
      </c>
      <c r="BH687" t="s">
        <v>661</v>
      </c>
      <c r="BI687" s="4">
        <f xml:space="preserve"> _2025teamgamelogs[[#This Row],[FGA]] + (0.44 * _2025teamgamelogs[[#This Row],[FTA]]) + _2025teamgamelogs[[#This Row],[TOV]] - _2025teamgamelogs[[#This Row],[OREB]]</f>
        <v>101.36</v>
      </c>
      <c r="BJ687" s="3">
        <f>_2025teamgamelogs[[#This Row],[TOV]]/_2025teamgamelogs[[#This Row],[POSSESIONS]]</f>
        <v>0.18745067087608525</v>
      </c>
      <c r="BK687" s="4">
        <f>_2025teamgamelogs[[#This Row],[PTS]]/_2025teamgamelogs[[#This Row],[POSSESIONS]]</f>
        <v>1.1838989739542225</v>
      </c>
      <c r="BL687" s="4">
        <f xml:space="preserve"> 100 * _2025teamgamelogs[[#This Row],[POINTS_PER_POSSESSION]]</f>
        <v>118.38989739542225</v>
      </c>
      <c r="BM687" s="4">
        <f xml:space="preserve"> _2025teamgamelogs[[#This Row],[POSSESIONS]] / (_2025teamgamelogs[[#This Row],[MIN]]/48)</f>
        <v>101.36</v>
      </c>
      <c r="BN687" s="3">
        <f>_2025teamgamelogs[[#This Row],[PTS]] / (2 * (_2025teamgamelogs[[#This Row],[FGA]] + 0.44 * _2025teamgamelogs[[#This Row],[FTA]]))</f>
        <v>0.65674255691768824</v>
      </c>
      <c r="BO687" s="4">
        <f>VLOOKUP(_2025teamgamelogs[[#This Row],[MONTH]], LEAGUE_AVERAGES!$A$2:$B$8, 2, FALSE)</f>
        <v>110.26237660123701</v>
      </c>
      <c r="BP687" s="5">
        <f>VLOOKUP(_2025teamgamelogs[[#This Row],[TEAM_NAME]], LEAGUE_AVERAGES!$A$14:$C$43, 2, FALSE)</f>
        <v>0.3560731707317073</v>
      </c>
      <c r="BQ687" s="5">
        <f>VLOOKUP(_2025teamgamelogs[[#This Row],[TEAM_NAME]], LEAGUE_AVERAGES!$A$14:$C$43, 3, FALSE)</f>
        <v>0.3687804878048781</v>
      </c>
      <c r="BR687" s="5">
        <f>VLOOKUP(_2025teamgamelogs[[#This Row],[TEAM_NAME]], LEAGUE_AVERAGES!$F$14:$H$43, 2, FALSE)</f>
        <v>0.47321951219512204</v>
      </c>
      <c r="BS687" s="5">
        <f>VLOOKUP(_2025teamgamelogs[[#This Row],[TEAM_NAME]], LEAGUE_AVERAGES!$F$14:$H$43, 3, FALSE)</f>
        <v>0.48104878048780486</v>
      </c>
      <c r="BT687" s="5">
        <f>VLOOKUP(_2025teamgamelogs[[#This Row],[TEAM_NAME]], LEAGUE_AVERAGES!$K$14:$M$43, 2, FALSE)</f>
        <v>0.57634444021190001</v>
      </c>
      <c r="BU687" s="5">
        <f>VLOOKUP(_2025teamgamelogs[[#This Row],[TEAM_NAME]], LEAGUE_AVERAGES!$K$14:$M$43, 3, FALSE)</f>
        <v>0.58621097107374254</v>
      </c>
    </row>
    <row r="688" spans="1:73" x14ac:dyDescent="0.2">
      <c r="A688" t="s">
        <v>59</v>
      </c>
      <c r="B688">
        <v>1610612763</v>
      </c>
      <c r="C688" t="s">
        <v>128</v>
      </c>
      <c r="D688" t="s">
        <v>129</v>
      </c>
      <c r="E688">
        <v>22400345</v>
      </c>
      <c r="F688" s="1">
        <v>45633</v>
      </c>
      <c r="G688" t="s">
        <v>749</v>
      </c>
      <c r="H688" t="s">
        <v>63</v>
      </c>
      <c r="I688">
        <v>48</v>
      </c>
      <c r="J688">
        <v>47</v>
      </c>
      <c r="K688">
        <v>94</v>
      </c>
      <c r="L688">
        <v>0.5</v>
      </c>
      <c r="M688">
        <v>15</v>
      </c>
      <c r="N688">
        <v>33</v>
      </c>
      <c r="O688">
        <v>0.45500000000000002</v>
      </c>
      <c r="P688">
        <v>18</v>
      </c>
      <c r="Q688">
        <v>23</v>
      </c>
      <c r="R688">
        <v>0.78300000000000003</v>
      </c>
      <c r="S688">
        <v>11</v>
      </c>
      <c r="T688">
        <v>41</v>
      </c>
      <c r="U688">
        <v>52</v>
      </c>
      <c r="V688">
        <v>25</v>
      </c>
      <c r="W688">
        <v>13</v>
      </c>
      <c r="X688">
        <v>13</v>
      </c>
      <c r="Y688">
        <v>7</v>
      </c>
      <c r="Z688">
        <v>7</v>
      </c>
      <c r="AA688">
        <v>25</v>
      </c>
      <c r="AB688">
        <v>16</v>
      </c>
      <c r="AC688">
        <v>127</v>
      </c>
      <c r="AD688">
        <v>6</v>
      </c>
      <c r="AE688">
        <v>1</v>
      </c>
      <c r="AF688">
        <v>1</v>
      </c>
      <c r="AG688">
        <v>1</v>
      </c>
      <c r="AH688">
        <v>1</v>
      </c>
      <c r="AI688">
        <v>121</v>
      </c>
      <c r="AJ688">
        <v>335</v>
      </c>
      <c r="AK688">
        <v>570</v>
      </c>
      <c r="AL688">
        <v>663</v>
      </c>
      <c r="AM688">
        <v>733</v>
      </c>
      <c r="AN688">
        <v>1749</v>
      </c>
      <c r="AO688">
        <v>299</v>
      </c>
      <c r="AP688">
        <v>889</v>
      </c>
      <c r="AQ688">
        <v>899</v>
      </c>
      <c r="AR688">
        <v>1256</v>
      </c>
      <c r="AS688">
        <v>1051</v>
      </c>
      <c r="AT688">
        <v>148</v>
      </c>
      <c r="AU688">
        <v>267</v>
      </c>
      <c r="AV688">
        <v>1358</v>
      </c>
      <c r="AW688">
        <v>850</v>
      </c>
      <c r="AX688">
        <v>137</v>
      </c>
      <c r="AY688">
        <v>346</v>
      </c>
      <c r="AZ688">
        <v>1902</v>
      </c>
      <c r="BA688">
        <v>2247</v>
      </c>
      <c r="BB688">
        <v>1670</v>
      </c>
      <c r="BC688">
        <v>341</v>
      </c>
      <c r="BD688">
        <v>854</v>
      </c>
      <c r="BE688">
        <v>1</v>
      </c>
      <c r="BF688" t="s">
        <v>71</v>
      </c>
      <c r="BG688" t="s">
        <v>65</v>
      </c>
      <c r="BH688" t="s">
        <v>661</v>
      </c>
      <c r="BI688" s="4">
        <f xml:space="preserve"> _2025teamgamelogs[[#This Row],[FGA]] + (0.44 * _2025teamgamelogs[[#This Row],[FTA]]) + _2025teamgamelogs[[#This Row],[TOV]] - _2025teamgamelogs[[#This Row],[OREB]]</f>
        <v>106.12</v>
      </c>
      <c r="BJ688" s="3">
        <f>_2025teamgamelogs[[#This Row],[TOV]]/_2025teamgamelogs[[#This Row],[POSSESIONS]]</f>
        <v>0.12250282698831511</v>
      </c>
      <c r="BK688" s="4">
        <f>_2025teamgamelogs[[#This Row],[PTS]]/_2025teamgamelogs[[#This Row],[POSSESIONS]]</f>
        <v>1.1967583867320015</v>
      </c>
      <c r="BL688" s="4">
        <f xml:space="preserve"> 100 * _2025teamgamelogs[[#This Row],[POINTS_PER_POSSESSION]]</f>
        <v>119.67583867320015</v>
      </c>
      <c r="BM688" s="4">
        <f xml:space="preserve"> _2025teamgamelogs[[#This Row],[POSSESIONS]] / (_2025teamgamelogs[[#This Row],[MIN]]/48)</f>
        <v>106.12</v>
      </c>
      <c r="BN688" s="3">
        <f>_2025teamgamelogs[[#This Row],[PTS]] / (2 * (_2025teamgamelogs[[#This Row],[FGA]] + 0.44 * _2025teamgamelogs[[#This Row],[FTA]]))</f>
        <v>0.6098732232039954</v>
      </c>
      <c r="BO688" s="4">
        <f>VLOOKUP(_2025teamgamelogs[[#This Row],[MONTH]], LEAGUE_AVERAGES!$A$2:$B$8, 2, FALSE)</f>
        <v>110.26237660123701</v>
      </c>
      <c r="BP688" s="5">
        <f>VLOOKUP(_2025teamgamelogs[[#This Row],[TEAM_NAME]], LEAGUE_AVERAGES!$A$14:$C$43, 2, FALSE)</f>
        <v>0.36546341463414628</v>
      </c>
      <c r="BQ688" s="5">
        <f>VLOOKUP(_2025teamgamelogs[[#This Row],[TEAM_NAME]], LEAGUE_AVERAGES!$A$14:$C$43, 3, FALSE)</f>
        <v>0.36639024390243902</v>
      </c>
      <c r="BR688" s="5">
        <f>VLOOKUP(_2025teamgamelogs[[#This Row],[TEAM_NAME]], LEAGUE_AVERAGES!$F$14:$H$43, 2, FALSE)</f>
        <v>0.48997560975609772</v>
      </c>
      <c r="BS688" s="5">
        <f>VLOOKUP(_2025teamgamelogs[[#This Row],[TEAM_NAME]], LEAGUE_AVERAGES!$F$14:$H$43, 3, FALSE)</f>
        <v>0.46951219512195119</v>
      </c>
      <c r="BT688" s="5">
        <f>VLOOKUP(_2025teamgamelogs[[#This Row],[TEAM_NAME]], LEAGUE_AVERAGES!$K$14:$M$43, 2, FALSE)</f>
        <v>0.59919613060605748</v>
      </c>
      <c r="BU688" s="5">
        <f>VLOOKUP(_2025teamgamelogs[[#This Row],[TEAM_NAME]], LEAGUE_AVERAGES!$K$14:$M$43, 3, FALSE)</f>
        <v>0.57758119053457602</v>
      </c>
    </row>
    <row r="689" spans="1:73" x14ac:dyDescent="0.2">
      <c r="A689" t="s">
        <v>59</v>
      </c>
      <c r="B689">
        <v>1610612742</v>
      </c>
      <c r="C689" t="s">
        <v>154</v>
      </c>
      <c r="D689" t="s">
        <v>155</v>
      </c>
      <c r="E689">
        <v>22400344</v>
      </c>
      <c r="F689" s="1">
        <v>45633</v>
      </c>
      <c r="G689" t="s">
        <v>750</v>
      </c>
      <c r="H689" t="s">
        <v>63</v>
      </c>
      <c r="I689">
        <v>48</v>
      </c>
      <c r="J689">
        <v>38</v>
      </c>
      <c r="K689">
        <v>81</v>
      </c>
      <c r="L689">
        <v>0.46899999999999997</v>
      </c>
      <c r="M689">
        <v>17</v>
      </c>
      <c r="N689">
        <v>45</v>
      </c>
      <c r="O689">
        <v>0.378</v>
      </c>
      <c r="P689">
        <v>32</v>
      </c>
      <c r="Q689">
        <v>37</v>
      </c>
      <c r="R689">
        <v>0.86499999999999999</v>
      </c>
      <c r="S689">
        <v>14</v>
      </c>
      <c r="T689">
        <v>38</v>
      </c>
      <c r="U689">
        <v>52</v>
      </c>
      <c r="V689">
        <v>21</v>
      </c>
      <c r="W689">
        <v>18</v>
      </c>
      <c r="X689">
        <v>10</v>
      </c>
      <c r="Y689">
        <v>8</v>
      </c>
      <c r="Z689">
        <v>3</v>
      </c>
      <c r="AA689">
        <v>16</v>
      </c>
      <c r="AB689">
        <v>22</v>
      </c>
      <c r="AC689">
        <v>125</v>
      </c>
      <c r="AD689">
        <v>7</v>
      </c>
      <c r="AE689">
        <v>1</v>
      </c>
      <c r="AF689">
        <v>1</v>
      </c>
      <c r="AG689">
        <v>1</v>
      </c>
      <c r="AH689">
        <v>1</v>
      </c>
      <c r="AI689">
        <v>121</v>
      </c>
      <c r="AJ689">
        <v>1796</v>
      </c>
      <c r="AK689">
        <v>2117</v>
      </c>
      <c r="AL689">
        <v>1214</v>
      </c>
      <c r="AM689">
        <v>410</v>
      </c>
      <c r="AN689">
        <v>312</v>
      </c>
      <c r="AO689">
        <v>1010</v>
      </c>
      <c r="AP689">
        <v>23</v>
      </c>
      <c r="AQ689">
        <v>53</v>
      </c>
      <c r="AR689">
        <v>481</v>
      </c>
      <c r="AS689">
        <v>466</v>
      </c>
      <c r="AT689">
        <v>377</v>
      </c>
      <c r="AU689">
        <v>267</v>
      </c>
      <c r="AV689">
        <v>2031</v>
      </c>
      <c r="AW689">
        <v>1953</v>
      </c>
      <c r="AX689">
        <v>539</v>
      </c>
      <c r="AY689">
        <v>187</v>
      </c>
      <c r="AZ689">
        <v>384</v>
      </c>
      <c r="BA689">
        <v>570</v>
      </c>
      <c r="BB689">
        <v>416</v>
      </c>
      <c r="BC689">
        <v>437</v>
      </c>
      <c r="BD689">
        <v>795</v>
      </c>
      <c r="BE689">
        <v>1</v>
      </c>
      <c r="BF689" t="s">
        <v>71</v>
      </c>
      <c r="BG689" t="s">
        <v>65</v>
      </c>
      <c r="BH689" t="s">
        <v>661</v>
      </c>
      <c r="BI689" s="4">
        <f xml:space="preserve"> _2025teamgamelogs[[#This Row],[FGA]] + (0.44 * _2025teamgamelogs[[#This Row],[FTA]]) + _2025teamgamelogs[[#This Row],[TOV]] - _2025teamgamelogs[[#This Row],[OREB]]</f>
        <v>101.28</v>
      </c>
      <c r="BJ689" s="3">
        <f>_2025teamgamelogs[[#This Row],[TOV]]/_2025teamgamelogs[[#This Row],[POSSESIONS]]</f>
        <v>0.17772511848341233</v>
      </c>
      <c r="BK689" s="4">
        <f>_2025teamgamelogs[[#This Row],[PTS]]/_2025teamgamelogs[[#This Row],[POSSESIONS]]</f>
        <v>1.2342022116903633</v>
      </c>
      <c r="BL689" s="4">
        <f xml:space="preserve"> 100 * _2025teamgamelogs[[#This Row],[POINTS_PER_POSSESSION]]</f>
        <v>123.42022116903632</v>
      </c>
      <c r="BM689" s="4">
        <f xml:space="preserve"> _2025teamgamelogs[[#This Row],[POSSESIONS]] / (_2025teamgamelogs[[#This Row],[MIN]]/48)</f>
        <v>101.28</v>
      </c>
      <c r="BN689" s="3">
        <f>_2025teamgamelogs[[#This Row],[PTS]] / (2 * (_2025teamgamelogs[[#This Row],[FGA]] + 0.44 * _2025teamgamelogs[[#This Row],[FTA]]))</f>
        <v>0.64247532894736836</v>
      </c>
      <c r="BO689" s="4">
        <f>VLOOKUP(_2025teamgamelogs[[#This Row],[MONTH]], LEAGUE_AVERAGES!$A$2:$B$8, 2, FALSE)</f>
        <v>110.26237660123701</v>
      </c>
      <c r="BP689" s="5">
        <f>VLOOKUP(_2025teamgamelogs[[#This Row],[TEAM_NAME]], LEAGUE_AVERAGES!$A$14:$C$43, 2, FALSE)</f>
        <v>0.362375</v>
      </c>
      <c r="BQ689" s="5">
        <f>VLOOKUP(_2025teamgamelogs[[#This Row],[TEAM_NAME]], LEAGUE_AVERAGES!$A$14:$C$43, 3, FALSE)</f>
        <v>0.36252380952380958</v>
      </c>
      <c r="BR689" s="5">
        <f>VLOOKUP(_2025teamgamelogs[[#This Row],[TEAM_NAME]], LEAGUE_AVERAGES!$F$14:$H$43, 2, FALSE)</f>
        <v>0.47777500000000001</v>
      </c>
      <c r="BS689" s="5">
        <f>VLOOKUP(_2025teamgamelogs[[#This Row],[TEAM_NAME]], LEAGUE_AVERAGES!$F$14:$H$43, 3, FALSE)</f>
        <v>0.48176190476190472</v>
      </c>
      <c r="BT689" s="5">
        <f>VLOOKUP(_2025teamgamelogs[[#This Row],[TEAM_NAME]], LEAGUE_AVERAGES!$K$14:$M$43, 2, FALSE)</f>
        <v>0.58283558931438928</v>
      </c>
      <c r="BU689" s="5">
        <f>VLOOKUP(_2025teamgamelogs[[#This Row],[TEAM_NAME]], LEAGUE_AVERAGES!$K$14:$M$43, 3, FALSE)</f>
        <v>0.5856179003364903</v>
      </c>
    </row>
    <row r="690" spans="1:73" x14ac:dyDescent="0.2">
      <c r="A690" t="s">
        <v>59</v>
      </c>
      <c r="B690">
        <v>1610612752</v>
      </c>
      <c r="C690" t="s">
        <v>67</v>
      </c>
      <c r="D690" t="s">
        <v>68</v>
      </c>
      <c r="E690">
        <v>22400343</v>
      </c>
      <c r="F690" s="1">
        <v>45633</v>
      </c>
      <c r="G690" t="s">
        <v>751</v>
      </c>
      <c r="H690" t="s">
        <v>70</v>
      </c>
      <c r="I690">
        <v>48</v>
      </c>
      <c r="J690">
        <v>42</v>
      </c>
      <c r="K690">
        <v>79</v>
      </c>
      <c r="L690">
        <v>0.53200000000000003</v>
      </c>
      <c r="M690">
        <v>11</v>
      </c>
      <c r="N690">
        <v>34</v>
      </c>
      <c r="O690">
        <v>0.32400000000000001</v>
      </c>
      <c r="P690">
        <v>16</v>
      </c>
      <c r="Q690">
        <v>27</v>
      </c>
      <c r="R690">
        <v>0.59299999999999997</v>
      </c>
      <c r="S690">
        <v>4</v>
      </c>
      <c r="T690">
        <v>27</v>
      </c>
      <c r="U690">
        <v>31</v>
      </c>
      <c r="V690">
        <v>27</v>
      </c>
      <c r="W690">
        <v>15</v>
      </c>
      <c r="X690">
        <v>11</v>
      </c>
      <c r="Y690">
        <v>5</v>
      </c>
      <c r="Z690">
        <v>0</v>
      </c>
      <c r="AA690">
        <v>12</v>
      </c>
      <c r="AB690">
        <v>20</v>
      </c>
      <c r="AC690">
        <v>111</v>
      </c>
      <c r="AD690">
        <v>-9</v>
      </c>
      <c r="AE690">
        <v>1</v>
      </c>
      <c r="AF690">
        <v>1231</v>
      </c>
      <c r="AG690">
        <v>1231</v>
      </c>
      <c r="AH690">
        <v>1231</v>
      </c>
      <c r="AI690">
        <v>121</v>
      </c>
      <c r="AJ690">
        <v>1068</v>
      </c>
      <c r="AK690">
        <v>2245</v>
      </c>
      <c r="AL690">
        <v>300</v>
      </c>
      <c r="AM690">
        <v>1661</v>
      </c>
      <c r="AN690">
        <v>1627</v>
      </c>
      <c r="AO690">
        <v>1646</v>
      </c>
      <c r="AP690">
        <v>1228</v>
      </c>
      <c r="AQ690">
        <v>471</v>
      </c>
      <c r="AR690">
        <v>2365</v>
      </c>
      <c r="AS690">
        <v>2385</v>
      </c>
      <c r="AT690">
        <v>2068</v>
      </c>
      <c r="AU690">
        <v>2414</v>
      </c>
      <c r="AV690">
        <v>1013</v>
      </c>
      <c r="AW690">
        <v>1341</v>
      </c>
      <c r="AX690">
        <v>346</v>
      </c>
      <c r="AY690">
        <v>889</v>
      </c>
      <c r="AZ690">
        <v>1</v>
      </c>
      <c r="BA690">
        <v>92</v>
      </c>
      <c r="BB690">
        <v>767</v>
      </c>
      <c r="BC690">
        <v>1402</v>
      </c>
      <c r="BD690">
        <v>1735</v>
      </c>
      <c r="BE690">
        <v>1</v>
      </c>
      <c r="BF690" t="s">
        <v>64</v>
      </c>
      <c r="BG690" t="s">
        <v>65</v>
      </c>
      <c r="BH690" t="s">
        <v>661</v>
      </c>
      <c r="BI690" s="4">
        <f xml:space="preserve"> _2025teamgamelogs[[#This Row],[FGA]] + (0.44 * _2025teamgamelogs[[#This Row],[FTA]]) + _2025teamgamelogs[[#This Row],[TOV]] - _2025teamgamelogs[[#This Row],[OREB]]</f>
        <v>101.88</v>
      </c>
      <c r="BJ690" s="3">
        <f>_2025teamgamelogs[[#This Row],[TOV]]/_2025teamgamelogs[[#This Row],[POSSESIONS]]</f>
        <v>0.14723203769140167</v>
      </c>
      <c r="BK690" s="4">
        <f>_2025teamgamelogs[[#This Row],[PTS]]/_2025teamgamelogs[[#This Row],[POSSESIONS]]</f>
        <v>1.0895170789163722</v>
      </c>
      <c r="BL690" s="4">
        <f xml:space="preserve"> 100 * _2025teamgamelogs[[#This Row],[POINTS_PER_POSSESSION]]</f>
        <v>108.95170789163721</v>
      </c>
      <c r="BM690" s="4">
        <f xml:space="preserve"> _2025teamgamelogs[[#This Row],[POSSESIONS]] / (_2025teamgamelogs[[#This Row],[MIN]]/48)</f>
        <v>101.88</v>
      </c>
      <c r="BN690" s="3">
        <f>_2025teamgamelogs[[#This Row],[PTS]] / (2 * (_2025teamgamelogs[[#This Row],[FGA]] + 0.44 * _2025teamgamelogs[[#This Row],[FTA]]))</f>
        <v>0.61069542253521125</v>
      </c>
      <c r="BO690" s="4">
        <f>VLOOKUP(_2025teamgamelogs[[#This Row],[MONTH]], LEAGUE_AVERAGES!$A$2:$B$8, 2, FALSE)</f>
        <v>110.26237660123701</v>
      </c>
      <c r="BP690" s="5">
        <f>VLOOKUP(_2025teamgamelogs[[#This Row],[TEAM_NAME]], LEAGUE_AVERAGES!$A$14:$C$43, 2, FALSE)</f>
        <v>0.370219512195122</v>
      </c>
      <c r="BQ690" s="5">
        <f>VLOOKUP(_2025teamgamelogs[[#This Row],[TEAM_NAME]], LEAGUE_AVERAGES!$A$14:$C$43, 3, FALSE)</f>
        <v>0.36224390243902438</v>
      </c>
      <c r="BR690" s="5">
        <f>VLOOKUP(_2025teamgamelogs[[#This Row],[TEAM_NAME]], LEAGUE_AVERAGES!$F$14:$H$43, 2, FALSE)</f>
        <v>0.49358536585365859</v>
      </c>
      <c r="BS690" s="5">
        <f>VLOOKUP(_2025teamgamelogs[[#This Row],[TEAM_NAME]], LEAGUE_AVERAGES!$F$14:$H$43, 3, FALSE)</f>
        <v>0.47975609756097559</v>
      </c>
      <c r="BT690" s="5">
        <f>VLOOKUP(_2025teamgamelogs[[#This Row],[TEAM_NAME]], LEAGUE_AVERAGES!$K$14:$M$43, 2, FALSE)</f>
        <v>0.59525043511857889</v>
      </c>
      <c r="BU690" s="5">
        <f>VLOOKUP(_2025teamgamelogs[[#This Row],[TEAM_NAME]], LEAGUE_AVERAGES!$K$14:$M$43, 3, FALSE)</f>
        <v>0.58413739951743537</v>
      </c>
    </row>
    <row r="691" spans="1:73" x14ac:dyDescent="0.2">
      <c r="A691" t="s">
        <v>59</v>
      </c>
      <c r="B691">
        <v>1610612766</v>
      </c>
      <c r="C691" t="s">
        <v>122</v>
      </c>
      <c r="D691" t="s">
        <v>123</v>
      </c>
      <c r="E691">
        <v>22400340</v>
      </c>
      <c r="F691" s="1">
        <v>45633</v>
      </c>
      <c r="G691" t="s">
        <v>752</v>
      </c>
      <c r="H691" t="s">
        <v>70</v>
      </c>
      <c r="I691">
        <v>48</v>
      </c>
      <c r="J691">
        <v>37</v>
      </c>
      <c r="K691">
        <v>86</v>
      </c>
      <c r="L691">
        <v>0.43</v>
      </c>
      <c r="M691">
        <v>11</v>
      </c>
      <c r="N691">
        <v>39</v>
      </c>
      <c r="O691">
        <v>0.28199999999999997</v>
      </c>
      <c r="P691">
        <v>17</v>
      </c>
      <c r="Q691">
        <v>19</v>
      </c>
      <c r="R691">
        <v>0.89500000000000002</v>
      </c>
      <c r="S691">
        <v>10</v>
      </c>
      <c r="T691">
        <v>27</v>
      </c>
      <c r="U691">
        <v>37</v>
      </c>
      <c r="V691">
        <v>21</v>
      </c>
      <c r="W691">
        <v>11</v>
      </c>
      <c r="X691">
        <v>6</v>
      </c>
      <c r="Y691">
        <v>5</v>
      </c>
      <c r="Z691">
        <v>6</v>
      </c>
      <c r="AA691">
        <v>27</v>
      </c>
      <c r="AB691">
        <v>20</v>
      </c>
      <c r="AC691">
        <v>102</v>
      </c>
      <c r="AD691">
        <v>-14</v>
      </c>
      <c r="AE691">
        <v>1</v>
      </c>
      <c r="AF691">
        <v>1231</v>
      </c>
      <c r="AG691">
        <v>1231</v>
      </c>
      <c r="AH691">
        <v>1231</v>
      </c>
      <c r="AI691">
        <v>121</v>
      </c>
      <c r="AJ691">
        <v>1946</v>
      </c>
      <c r="AK691">
        <v>1580</v>
      </c>
      <c r="AL691">
        <v>1840</v>
      </c>
      <c r="AM691">
        <v>1661</v>
      </c>
      <c r="AN691">
        <v>933</v>
      </c>
      <c r="AO691">
        <v>2046</v>
      </c>
      <c r="AP691">
        <v>1052</v>
      </c>
      <c r="AQ691">
        <v>1458</v>
      </c>
      <c r="AR691">
        <v>284</v>
      </c>
      <c r="AS691">
        <v>1308</v>
      </c>
      <c r="AT691">
        <v>2068</v>
      </c>
      <c r="AU691">
        <v>2073</v>
      </c>
      <c r="AV691">
        <v>2031</v>
      </c>
      <c r="AW691">
        <v>429</v>
      </c>
      <c r="AX691">
        <v>1702</v>
      </c>
      <c r="AY691">
        <v>889</v>
      </c>
      <c r="AZ691">
        <v>1573</v>
      </c>
      <c r="BA691">
        <v>2368</v>
      </c>
      <c r="BB691">
        <v>767</v>
      </c>
      <c r="BC691">
        <v>2003</v>
      </c>
      <c r="BD691">
        <v>1995</v>
      </c>
      <c r="BE691">
        <v>1</v>
      </c>
      <c r="BF691" t="s">
        <v>64</v>
      </c>
      <c r="BG691" t="s">
        <v>65</v>
      </c>
      <c r="BH691" t="s">
        <v>661</v>
      </c>
      <c r="BI691" s="4">
        <f xml:space="preserve"> _2025teamgamelogs[[#This Row],[FGA]] + (0.44 * _2025teamgamelogs[[#This Row],[FTA]]) + _2025teamgamelogs[[#This Row],[TOV]] - _2025teamgamelogs[[#This Row],[OREB]]</f>
        <v>95.36</v>
      </c>
      <c r="BJ691" s="3">
        <f>_2025teamgamelogs[[#This Row],[TOV]]/_2025teamgamelogs[[#This Row],[POSSESIONS]]</f>
        <v>0.1153523489932886</v>
      </c>
      <c r="BK691" s="4">
        <f>_2025teamgamelogs[[#This Row],[PTS]]/_2025teamgamelogs[[#This Row],[POSSESIONS]]</f>
        <v>1.0696308724832215</v>
      </c>
      <c r="BL691" s="4">
        <f xml:space="preserve"> 100 * _2025teamgamelogs[[#This Row],[POINTS_PER_POSSESSION]]</f>
        <v>106.96308724832215</v>
      </c>
      <c r="BM691" s="4">
        <f xml:space="preserve"> _2025teamgamelogs[[#This Row],[POSSESIONS]] / (_2025teamgamelogs[[#This Row],[MIN]]/48)</f>
        <v>95.36</v>
      </c>
      <c r="BN691" s="3">
        <f>_2025teamgamelogs[[#This Row],[PTS]] / (2 * (_2025teamgamelogs[[#This Row],[FGA]] + 0.44 * _2025teamgamelogs[[#This Row],[FTA]]))</f>
        <v>0.54048325561678678</v>
      </c>
      <c r="BO691" s="4">
        <f>VLOOKUP(_2025teamgamelogs[[#This Row],[MONTH]], LEAGUE_AVERAGES!$A$2:$B$8, 2, FALSE)</f>
        <v>110.26237660123701</v>
      </c>
      <c r="BP691" s="5">
        <f>VLOOKUP(_2025teamgamelogs[[#This Row],[TEAM_NAME]], LEAGUE_AVERAGES!$A$14:$C$43, 2, FALSE)</f>
        <v>0.33860975609756089</v>
      </c>
      <c r="BQ691" s="5">
        <f>VLOOKUP(_2025teamgamelogs[[#This Row],[TEAM_NAME]], LEAGUE_AVERAGES!$A$14:$C$43, 3, FALSE)</f>
        <v>0.33580487804878045</v>
      </c>
      <c r="BR691" s="5">
        <f>VLOOKUP(_2025teamgamelogs[[#This Row],[TEAM_NAME]], LEAGUE_AVERAGES!$F$14:$H$43, 2, FALSE)</f>
        <v>0.43492682926829268</v>
      </c>
      <c r="BS691" s="5">
        <f>VLOOKUP(_2025teamgamelogs[[#This Row],[TEAM_NAME]], LEAGUE_AVERAGES!$F$14:$H$43, 3, FALSE)</f>
        <v>0.42697560975609755</v>
      </c>
      <c r="BT691" s="5">
        <f>VLOOKUP(_2025teamgamelogs[[#This Row],[TEAM_NAME]], LEAGUE_AVERAGES!$K$14:$M$43, 2, FALSE)</f>
        <v>0.5424635833805308</v>
      </c>
      <c r="BU691" s="5">
        <f>VLOOKUP(_2025teamgamelogs[[#This Row],[TEAM_NAME]], LEAGUE_AVERAGES!$K$14:$M$43, 3, FALSE)</f>
        <v>0.53419164265445196</v>
      </c>
    </row>
    <row r="692" spans="1:73" x14ac:dyDescent="0.2">
      <c r="A692" t="s">
        <v>59</v>
      </c>
      <c r="B692">
        <v>1610612743</v>
      </c>
      <c r="C692" t="s">
        <v>151</v>
      </c>
      <c r="D692" t="s">
        <v>152</v>
      </c>
      <c r="E692">
        <v>22400341</v>
      </c>
      <c r="F692" s="1">
        <v>45633</v>
      </c>
      <c r="G692" t="s">
        <v>753</v>
      </c>
      <c r="H692" t="s">
        <v>70</v>
      </c>
      <c r="I692">
        <v>48</v>
      </c>
      <c r="J692">
        <v>46</v>
      </c>
      <c r="K692">
        <v>95</v>
      </c>
      <c r="L692">
        <v>0.48399999999999999</v>
      </c>
      <c r="M692">
        <v>5</v>
      </c>
      <c r="N692">
        <v>25</v>
      </c>
      <c r="O692">
        <v>0.2</v>
      </c>
      <c r="P692">
        <v>16</v>
      </c>
      <c r="Q692">
        <v>27</v>
      </c>
      <c r="R692">
        <v>0.59299999999999997</v>
      </c>
      <c r="S692">
        <v>16</v>
      </c>
      <c r="T692">
        <v>32</v>
      </c>
      <c r="U692">
        <v>48</v>
      </c>
      <c r="V692">
        <v>34</v>
      </c>
      <c r="W692">
        <v>15</v>
      </c>
      <c r="X692">
        <v>11</v>
      </c>
      <c r="Y692">
        <v>6</v>
      </c>
      <c r="Z692">
        <v>12</v>
      </c>
      <c r="AA692">
        <v>23</v>
      </c>
      <c r="AB692">
        <v>21</v>
      </c>
      <c r="AC692">
        <v>113</v>
      </c>
      <c r="AD692">
        <v>-9</v>
      </c>
      <c r="AE692">
        <v>1</v>
      </c>
      <c r="AF692">
        <v>1231</v>
      </c>
      <c r="AG692">
        <v>1231</v>
      </c>
      <c r="AH692">
        <v>1231</v>
      </c>
      <c r="AI692">
        <v>121</v>
      </c>
      <c r="AJ692">
        <v>437</v>
      </c>
      <c r="AK692">
        <v>477</v>
      </c>
      <c r="AL692">
        <v>917</v>
      </c>
      <c r="AM692">
        <v>2427</v>
      </c>
      <c r="AN692">
        <v>2375</v>
      </c>
      <c r="AO692">
        <v>2393</v>
      </c>
      <c r="AP692">
        <v>1228</v>
      </c>
      <c r="AQ692">
        <v>471</v>
      </c>
      <c r="AR692">
        <v>2365</v>
      </c>
      <c r="AS692">
        <v>234</v>
      </c>
      <c r="AT692">
        <v>1307</v>
      </c>
      <c r="AU692">
        <v>604</v>
      </c>
      <c r="AV692">
        <v>186</v>
      </c>
      <c r="AW692">
        <v>1341</v>
      </c>
      <c r="AX692">
        <v>346</v>
      </c>
      <c r="AY692">
        <v>560</v>
      </c>
      <c r="AZ692">
        <v>2430</v>
      </c>
      <c r="BA692">
        <v>2046</v>
      </c>
      <c r="BB692">
        <v>575</v>
      </c>
      <c r="BC692">
        <v>1250</v>
      </c>
      <c r="BD692">
        <v>1735</v>
      </c>
      <c r="BE692">
        <v>1</v>
      </c>
      <c r="BF692" t="s">
        <v>71</v>
      </c>
      <c r="BG692" t="s">
        <v>65</v>
      </c>
      <c r="BH692" t="s">
        <v>661</v>
      </c>
      <c r="BI692" s="4">
        <f xml:space="preserve"> _2025teamgamelogs[[#This Row],[FGA]] + (0.44 * _2025teamgamelogs[[#This Row],[FTA]]) + _2025teamgamelogs[[#This Row],[TOV]] - _2025teamgamelogs[[#This Row],[OREB]]</f>
        <v>105.88</v>
      </c>
      <c r="BJ692" s="3">
        <f>_2025teamgamelogs[[#This Row],[TOV]]/_2025teamgamelogs[[#This Row],[POSSESIONS]]</f>
        <v>0.14166981488477523</v>
      </c>
      <c r="BK692" s="4">
        <f>_2025teamgamelogs[[#This Row],[PTS]]/_2025teamgamelogs[[#This Row],[POSSESIONS]]</f>
        <v>1.0672459387986399</v>
      </c>
      <c r="BL692" s="4">
        <f xml:space="preserve"> 100 * _2025teamgamelogs[[#This Row],[POINTS_PER_POSSESSION]]</f>
        <v>106.72459387986399</v>
      </c>
      <c r="BM692" s="4">
        <f xml:space="preserve"> _2025teamgamelogs[[#This Row],[POSSESIONS]] / (_2025teamgamelogs[[#This Row],[MIN]]/48)</f>
        <v>105.88</v>
      </c>
      <c r="BN692" s="3">
        <f>_2025teamgamelogs[[#This Row],[PTS]] / (2 * (_2025teamgamelogs[[#This Row],[FGA]] + 0.44 * _2025teamgamelogs[[#This Row],[FTA]]))</f>
        <v>0.52863023952095811</v>
      </c>
      <c r="BO692" s="4">
        <f>VLOOKUP(_2025teamgamelogs[[#This Row],[MONTH]], LEAGUE_AVERAGES!$A$2:$B$8, 2, FALSE)</f>
        <v>110.26237660123701</v>
      </c>
      <c r="BP692" s="5">
        <f>VLOOKUP(_2025teamgamelogs[[#This Row],[TEAM_NAME]], LEAGUE_AVERAGES!$A$14:$C$43, 2, FALSE)</f>
        <v>0.39036585365853654</v>
      </c>
      <c r="BQ692" s="5">
        <f>VLOOKUP(_2025teamgamelogs[[#This Row],[TEAM_NAME]], LEAGUE_AVERAGES!$A$14:$C$43, 3, FALSE)</f>
        <v>0.36282926829268303</v>
      </c>
      <c r="BR692" s="5">
        <f>VLOOKUP(_2025teamgamelogs[[#This Row],[TEAM_NAME]], LEAGUE_AVERAGES!$F$14:$H$43, 2, FALSE)</f>
        <v>0.50741463414634147</v>
      </c>
      <c r="BS692" s="5">
        <f>VLOOKUP(_2025teamgamelogs[[#This Row],[TEAM_NAME]], LEAGUE_AVERAGES!$F$14:$H$43, 3, FALSE)</f>
        <v>0.50717073170731708</v>
      </c>
      <c r="BT692" s="5">
        <f>VLOOKUP(_2025teamgamelogs[[#This Row],[TEAM_NAME]], LEAGUE_AVERAGES!$K$14:$M$43, 2, FALSE)</f>
        <v>0.61183675116028358</v>
      </c>
      <c r="BU692" s="5">
        <f>VLOOKUP(_2025teamgamelogs[[#This Row],[TEAM_NAME]], LEAGUE_AVERAGES!$K$14:$M$43, 3, FALSE)</f>
        <v>0.59871853787111373</v>
      </c>
    </row>
    <row r="693" spans="1:73" x14ac:dyDescent="0.2">
      <c r="A693" t="s">
        <v>59</v>
      </c>
      <c r="B693">
        <v>1610612760</v>
      </c>
      <c r="C693" t="s">
        <v>137</v>
      </c>
      <c r="D693" t="s">
        <v>138</v>
      </c>
      <c r="E693">
        <v>22400342</v>
      </c>
      <c r="F693" s="1">
        <v>45633</v>
      </c>
      <c r="G693" t="s">
        <v>754</v>
      </c>
      <c r="H693" t="s">
        <v>63</v>
      </c>
      <c r="I693">
        <v>48</v>
      </c>
      <c r="J693">
        <v>45</v>
      </c>
      <c r="K693">
        <v>85</v>
      </c>
      <c r="L693">
        <v>0.52900000000000003</v>
      </c>
      <c r="M693">
        <v>12</v>
      </c>
      <c r="N693">
        <v>32</v>
      </c>
      <c r="O693">
        <v>0.375</v>
      </c>
      <c r="P693">
        <v>17</v>
      </c>
      <c r="Q693">
        <v>21</v>
      </c>
      <c r="R693">
        <v>0.81</v>
      </c>
      <c r="S693">
        <v>10</v>
      </c>
      <c r="T693">
        <v>35</v>
      </c>
      <c r="U693">
        <v>45</v>
      </c>
      <c r="V693">
        <v>27</v>
      </c>
      <c r="W693">
        <v>20</v>
      </c>
      <c r="X693">
        <v>13</v>
      </c>
      <c r="Y693">
        <v>3</v>
      </c>
      <c r="Z693">
        <v>6</v>
      </c>
      <c r="AA693">
        <v>24</v>
      </c>
      <c r="AB693">
        <v>20</v>
      </c>
      <c r="AC693">
        <v>119</v>
      </c>
      <c r="AD693">
        <v>10</v>
      </c>
      <c r="AE693">
        <v>1</v>
      </c>
      <c r="AF693">
        <v>1</v>
      </c>
      <c r="AG693">
        <v>1</v>
      </c>
      <c r="AH693">
        <v>1</v>
      </c>
      <c r="AI693">
        <v>121</v>
      </c>
      <c r="AJ693">
        <v>564</v>
      </c>
      <c r="AK693">
        <v>1709</v>
      </c>
      <c r="AL693">
        <v>318</v>
      </c>
      <c r="AM693">
        <v>1413</v>
      </c>
      <c r="AN693">
        <v>1863</v>
      </c>
      <c r="AO693">
        <v>1024</v>
      </c>
      <c r="AP693">
        <v>1052</v>
      </c>
      <c r="AQ693">
        <v>1164</v>
      </c>
      <c r="AR693">
        <v>957</v>
      </c>
      <c r="AS693">
        <v>1308</v>
      </c>
      <c r="AT693">
        <v>769</v>
      </c>
      <c r="AU693">
        <v>976</v>
      </c>
      <c r="AV693">
        <v>1013</v>
      </c>
      <c r="AW693">
        <v>2199</v>
      </c>
      <c r="AX693">
        <v>137</v>
      </c>
      <c r="AY693">
        <v>1712</v>
      </c>
      <c r="AZ693">
        <v>1573</v>
      </c>
      <c r="BA693">
        <v>2162</v>
      </c>
      <c r="BB693">
        <v>767</v>
      </c>
      <c r="BC693">
        <v>798</v>
      </c>
      <c r="BD693">
        <v>614</v>
      </c>
      <c r="BE693">
        <v>1</v>
      </c>
      <c r="BF693" t="s">
        <v>71</v>
      </c>
      <c r="BG693" t="s">
        <v>65</v>
      </c>
      <c r="BH693" t="s">
        <v>661</v>
      </c>
      <c r="BI693" s="4">
        <f xml:space="preserve"> _2025teamgamelogs[[#This Row],[FGA]] + (0.44 * _2025teamgamelogs[[#This Row],[FTA]]) + _2025teamgamelogs[[#This Row],[TOV]] - _2025teamgamelogs[[#This Row],[OREB]]</f>
        <v>104.24</v>
      </c>
      <c r="BJ693" s="3">
        <f>_2025teamgamelogs[[#This Row],[TOV]]/_2025teamgamelogs[[#This Row],[POSSESIONS]]</f>
        <v>0.19186492709132771</v>
      </c>
      <c r="BK693" s="4">
        <f>_2025teamgamelogs[[#This Row],[PTS]]/_2025teamgamelogs[[#This Row],[POSSESIONS]]</f>
        <v>1.1415963161934</v>
      </c>
      <c r="BL693" s="4">
        <f xml:space="preserve"> 100 * _2025teamgamelogs[[#This Row],[POINTS_PER_POSSESSION]]</f>
        <v>114.15963161933999</v>
      </c>
      <c r="BM693" s="4">
        <f xml:space="preserve"> _2025teamgamelogs[[#This Row],[POSSESIONS]] / (_2025teamgamelogs[[#This Row],[MIN]]/48)</f>
        <v>104.24</v>
      </c>
      <c r="BN693" s="3">
        <f>_2025teamgamelogs[[#This Row],[PTS]] / (2 * (_2025teamgamelogs[[#This Row],[FGA]] + 0.44 * _2025teamgamelogs[[#This Row],[FTA]]))</f>
        <v>0.6313667232597624</v>
      </c>
      <c r="BO693" s="4">
        <f>VLOOKUP(_2025teamgamelogs[[#This Row],[MONTH]], LEAGUE_AVERAGES!$A$2:$B$8, 2, FALSE)</f>
        <v>110.26237660123701</v>
      </c>
      <c r="BP693" s="5">
        <f>VLOOKUP(_2025teamgamelogs[[#This Row],[TEAM_NAME]], LEAGUE_AVERAGES!$A$14:$C$43, 2, FALSE)</f>
        <v>0.38229268292682927</v>
      </c>
      <c r="BQ693" s="5">
        <f>VLOOKUP(_2025teamgamelogs[[#This Row],[TEAM_NAME]], LEAGUE_AVERAGES!$A$14:$C$43, 3, FALSE)</f>
        <v>0.36500000000000005</v>
      </c>
      <c r="BR693" s="5">
        <f>VLOOKUP(_2025teamgamelogs[[#This Row],[TEAM_NAME]], LEAGUE_AVERAGES!$F$14:$H$43, 2, FALSE)</f>
        <v>0.48607317073170736</v>
      </c>
      <c r="BS693" s="5">
        <f>VLOOKUP(_2025teamgamelogs[[#This Row],[TEAM_NAME]], LEAGUE_AVERAGES!$F$14:$H$43, 3, FALSE)</f>
        <v>0.4780731707317073</v>
      </c>
      <c r="BT693" s="5">
        <f>VLOOKUP(_2025teamgamelogs[[#This Row],[TEAM_NAME]], LEAGUE_AVERAGES!$K$14:$M$43, 2, FALSE)</f>
        <v>0.59971838422440138</v>
      </c>
      <c r="BU693" s="5">
        <f>VLOOKUP(_2025teamgamelogs[[#This Row],[TEAM_NAME]], LEAGUE_AVERAGES!$K$14:$M$43, 3, FALSE)</f>
        <v>0.58679992881439635</v>
      </c>
    </row>
    <row r="694" spans="1:73" x14ac:dyDescent="0.2">
      <c r="A694" t="s">
        <v>59</v>
      </c>
      <c r="B694">
        <v>1610612758</v>
      </c>
      <c r="C694" t="s">
        <v>142</v>
      </c>
      <c r="D694" t="s">
        <v>143</v>
      </c>
      <c r="E694">
        <v>22400357</v>
      </c>
      <c r="F694" s="1">
        <v>45634</v>
      </c>
      <c r="G694" t="s">
        <v>485</v>
      </c>
      <c r="H694" t="s">
        <v>63</v>
      </c>
      <c r="I694">
        <v>48</v>
      </c>
      <c r="J694">
        <v>57</v>
      </c>
      <c r="K694">
        <v>100</v>
      </c>
      <c r="L694">
        <v>0.56999999999999995</v>
      </c>
      <c r="M694">
        <v>22</v>
      </c>
      <c r="N694">
        <v>44</v>
      </c>
      <c r="O694">
        <v>0.5</v>
      </c>
      <c r="P694">
        <v>5</v>
      </c>
      <c r="Q694">
        <v>8</v>
      </c>
      <c r="R694">
        <v>0.625</v>
      </c>
      <c r="S694">
        <v>9</v>
      </c>
      <c r="T694">
        <v>34</v>
      </c>
      <c r="U694">
        <v>43</v>
      </c>
      <c r="V694">
        <v>39</v>
      </c>
      <c r="W694">
        <v>8</v>
      </c>
      <c r="X694">
        <v>10</v>
      </c>
      <c r="Y694">
        <v>7</v>
      </c>
      <c r="Z694">
        <v>6</v>
      </c>
      <c r="AA694">
        <v>17</v>
      </c>
      <c r="AB694">
        <v>17</v>
      </c>
      <c r="AC694">
        <v>141</v>
      </c>
      <c r="AD694">
        <v>44</v>
      </c>
      <c r="AE694">
        <v>1</v>
      </c>
      <c r="AF694">
        <v>1</v>
      </c>
      <c r="AG694">
        <v>1</v>
      </c>
      <c r="AH694">
        <v>1</v>
      </c>
      <c r="AI694">
        <v>121</v>
      </c>
      <c r="AJ694">
        <v>6</v>
      </c>
      <c r="AK694">
        <v>153</v>
      </c>
      <c r="AL694">
        <v>80</v>
      </c>
      <c r="AM694">
        <v>40</v>
      </c>
      <c r="AN694">
        <v>384</v>
      </c>
      <c r="AO694">
        <v>94</v>
      </c>
      <c r="AP694">
        <v>2431</v>
      </c>
      <c r="AQ694">
        <v>2420</v>
      </c>
      <c r="AR694">
        <v>2287</v>
      </c>
      <c r="AS694">
        <v>1566</v>
      </c>
      <c r="AT694">
        <v>926</v>
      </c>
      <c r="AU694">
        <v>1282</v>
      </c>
      <c r="AV694">
        <v>27</v>
      </c>
      <c r="AW694">
        <v>78</v>
      </c>
      <c r="AX694">
        <v>539</v>
      </c>
      <c r="AY694">
        <v>346</v>
      </c>
      <c r="AZ694">
        <v>1573</v>
      </c>
      <c r="BA694">
        <v>792</v>
      </c>
      <c r="BB694">
        <v>1444</v>
      </c>
      <c r="BC694">
        <v>43</v>
      </c>
      <c r="BD694">
        <v>9</v>
      </c>
      <c r="BE694">
        <v>1</v>
      </c>
      <c r="BF694" t="s">
        <v>64</v>
      </c>
      <c r="BG694" t="s">
        <v>65</v>
      </c>
      <c r="BH694" t="s">
        <v>661</v>
      </c>
      <c r="BI694" s="4">
        <f xml:space="preserve"> _2025teamgamelogs[[#This Row],[FGA]] + (0.44 * _2025teamgamelogs[[#This Row],[FTA]]) + _2025teamgamelogs[[#This Row],[TOV]] - _2025teamgamelogs[[#This Row],[OREB]]</f>
        <v>102.52</v>
      </c>
      <c r="BJ694" s="3">
        <f>_2025teamgamelogs[[#This Row],[TOV]]/_2025teamgamelogs[[#This Row],[POSSESIONS]]</f>
        <v>7.803355442840422E-2</v>
      </c>
      <c r="BK694" s="4">
        <f>_2025teamgamelogs[[#This Row],[PTS]]/_2025teamgamelogs[[#This Row],[POSSESIONS]]</f>
        <v>1.3753413968006243</v>
      </c>
      <c r="BL694" s="4">
        <f xml:space="preserve"> 100 * _2025teamgamelogs[[#This Row],[POINTS_PER_POSSESSION]]</f>
        <v>137.53413968006242</v>
      </c>
      <c r="BM694" s="4">
        <f xml:space="preserve"> _2025teamgamelogs[[#This Row],[POSSESIONS]] / (_2025teamgamelogs[[#This Row],[MIN]]/48)</f>
        <v>102.52</v>
      </c>
      <c r="BN694" s="3">
        <f>_2025teamgamelogs[[#This Row],[PTS]] / (2 * (_2025teamgamelogs[[#This Row],[FGA]] + 0.44 * _2025teamgamelogs[[#This Row],[FTA]]))</f>
        <v>0.68102782071097379</v>
      </c>
      <c r="BO694" s="4">
        <f>VLOOKUP(_2025teamgamelogs[[#This Row],[MONTH]], LEAGUE_AVERAGES!$A$2:$B$8, 2, FALSE)</f>
        <v>110.26237660123701</v>
      </c>
      <c r="BP694" s="5">
        <f>VLOOKUP(_2025teamgamelogs[[#This Row],[TEAM_NAME]], LEAGUE_AVERAGES!$A$14:$C$43, 2, FALSE)</f>
        <v>0.37158536585365853</v>
      </c>
      <c r="BQ694" s="5">
        <f>VLOOKUP(_2025teamgamelogs[[#This Row],[TEAM_NAME]], LEAGUE_AVERAGES!$A$14:$C$43, 3, FALSE)</f>
        <v>0.34029268292682929</v>
      </c>
      <c r="BR694" s="5">
        <f>VLOOKUP(_2025teamgamelogs[[#This Row],[TEAM_NAME]], LEAGUE_AVERAGES!$F$14:$H$43, 2, FALSE)</f>
        <v>0.4831951219512195</v>
      </c>
      <c r="BS694" s="5">
        <f>VLOOKUP(_2025teamgamelogs[[#This Row],[TEAM_NAME]], LEAGUE_AVERAGES!$F$14:$H$43, 3, FALSE)</f>
        <v>0.47492682926829272</v>
      </c>
      <c r="BT694" s="5">
        <f>VLOOKUP(_2025teamgamelogs[[#This Row],[TEAM_NAME]], LEAGUE_AVERAGES!$K$14:$M$43, 2, FALSE)</f>
        <v>0.59195463864629394</v>
      </c>
      <c r="BU694" s="5">
        <f>VLOOKUP(_2025teamgamelogs[[#This Row],[TEAM_NAME]], LEAGUE_AVERAGES!$K$14:$M$43, 3, FALSE)</f>
        <v>0.57517865161129356</v>
      </c>
    </row>
    <row r="695" spans="1:73" x14ac:dyDescent="0.2">
      <c r="A695" t="s">
        <v>59</v>
      </c>
      <c r="B695">
        <v>1610612747</v>
      </c>
      <c r="C695" t="s">
        <v>60</v>
      </c>
      <c r="D695" t="s">
        <v>61</v>
      </c>
      <c r="E695">
        <v>22400358</v>
      </c>
      <c r="F695" s="1">
        <v>45634</v>
      </c>
      <c r="G695" t="s">
        <v>755</v>
      </c>
      <c r="H695" t="s">
        <v>63</v>
      </c>
      <c r="I695">
        <v>48</v>
      </c>
      <c r="J695">
        <v>38</v>
      </c>
      <c r="K695">
        <v>83</v>
      </c>
      <c r="L695">
        <v>0.45800000000000002</v>
      </c>
      <c r="M695">
        <v>13</v>
      </c>
      <c r="N695">
        <v>34</v>
      </c>
      <c r="O695">
        <v>0.38200000000000001</v>
      </c>
      <c r="P695">
        <v>18</v>
      </c>
      <c r="Q695">
        <v>21</v>
      </c>
      <c r="R695">
        <v>0.85699999999999998</v>
      </c>
      <c r="S695">
        <v>8</v>
      </c>
      <c r="T695">
        <v>32</v>
      </c>
      <c r="U695">
        <v>40</v>
      </c>
      <c r="V695">
        <v>25</v>
      </c>
      <c r="W695">
        <v>11</v>
      </c>
      <c r="X695">
        <v>14</v>
      </c>
      <c r="Y695">
        <v>7</v>
      </c>
      <c r="Z695">
        <v>3</v>
      </c>
      <c r="AA695">
        <v>20</v>
      </c>
      <c r="AB695">
        <v>19</v>
      </c>
      <c r="AC695">
        <v>107</v>
      </c>
      <c r="AD695">
        <v>9</v>
      </c>
      <c r="AE695">
        <v>1</v>
      </c>
      <c r="AF695">
        <v>1</v>
      </c>
      <c r="AG695">
        <v>1</v>
      </c>
      <c r="AH695">
        <v>1</v>
      </c>
      <c r="AI695">
        <v>121</v>
      </c>
      <c r="AJ695">
        <v>1796</v>
      </c>
      <c r="AK695">
        <v>1922</v>
      </c>
      <c r="AL695">
        <v>1414</v>
      </c>
      <c r="AM695">
        <v>1171</v>
      </c>
      <c r="AN695">
        <v>1627</v>
      </c>
      <c r="AO695">
        <v>943</v>
      </c>
      <c r="AP695">
        <v>889</v>
      </c>
      <c r="AQ695">
        <v>1164</v>
      </c>
      <c r="AR695">
        <v>515</v>
      </c>
      <c r="AS695">
        <v>1800</v>
      </c>
      <c r="AT695">
        <v>1307</v>
      </c>
      <c r="AU695">
        <v>1715</v>
      </c>
      <c r="AV695">
        <v>1358</v>
      </c>
      <c r="AW695">
        <v>429</v>
      </c>
      <c r="AX695">
        <v>81</v>
      </c>
      <c r="AY695">
        <v>346</v>
      </c>
      <c r="AZ695">
        <v>384</v>
      </c>
      <c r="BA695">
        <v>1491</v>
      </c>
      <c r="BB695">
        <v>971</v>
      </c>
      <c r="BC695">
        <v>1677</v>
      </c>
      <c r="BD695">
        <v>672</v>
      </c>
      <c r="BE695">
        <v>1</v>
      </c>
      <c r="BF695" t="s">
        <v>64</v>
      </c>
      <c r="BG695" t="s">
        <v>65</v>
      </c>
      <c r="BH695" t="s">
        <v>661</v>
      </c>
      <c r="BI695" s="4">
        <f xml:space="preserve"> _2025teamgamelogs[[#This Row],[FGA]] + (0.44 * _2025teamgamelogs[[#This Row],[FTA]]) + _2025teamgamelogs[[#This Row],[TOV]] - _2025teamgamelogs[[#This Row],[OREB]]</f>
        <v>95.24</v>
      </c>
      <c r="BJ695" s="3">
        <f>_2025teamgamelogs[[#This Row],[TOV]]/_2025teamgamelogs[[#This Row],[POSSESIONS]]</f>
        <v>0.11549769004619909</v>
      </c>
      <c r="BK695" s="4">
        <f>_2025teamgamelogs[[#This Row],[PTS]]/_2025teamgamelogs[[#This Row],[POSSESIONS]]</f>
        <v>1.1234775304493911</v>
      </c>
      <c r="BL695" s="4">
        <f xml:space="preserve"> 100 * _2025teamgamelogs[[#This Row],[POINTS_PER_POSSESSION]]</f>
        <v>112.34775304493911</v>
      </c>
      <c r="BM695" s="4">
        <f xml:space="preserve"> _2025teamgamelogs[[#This Row],[POSSESIONS]] / (_2025teamgamelogs[[#This Row],[MIN]]/48)</f>
        <v>95.24</v>
      </c>
      <c r="BN695" s="3">
        <f>_2025teamgamelogs[[#This Row],[PTS]] / (2 * (_2025teamgamelogs[[#This Row],[FGA]] + 0.44 * _2025teamgamelogs[[#This Row],[FTA]]))</f>
        <v>0.58000867302688641</v>
      </c>
      <c r="BO695" s="4">
        <f>VLOOKUP(_2025teamgamelogs[[#This Row],[MONTH]], LEAGUE_AVERAGES!$A$2:$B$8, 2, FALSE)</f>
        <v>110.26237660123701</v>
      </c>
      <c r="BP695" s="5">
        <f>VLOOKUP(_2025teamgamelogs[[#This Row],[TEAM_NAME]], LEAGUE_AVERAGES!$A$14:$C$43, 2, FALSE)</f>
        <v>0.37419512195121946</v>
      </c>
      <c r="BQ695" s="5">
        <f>VLOOKUP(_2025teamgamelogs[[#This Row],[TEAM_NAME]], LEAGUE_AVERAGES!$A$14:$C$43, 3, FALSE)</f>
        <v>0.35536585365853657</v>
      </c>
      <c r="BR695" s="5">
        <f>VLOOKUP(_2025teamgamelogs[[#This Row],[TEAM_NAME]], LEAGUE_AVERAGES!$F$14:$H$43, 2, FALSE)</f>
        <v>0.48560975609756091</v>
      </c>
      <c r="BS695" s="5">
        <f>VLOOKUP(_2025teamgamelogs[[#This Row],[TEAM_NAME]], LEAGUE_AVERAGES!$F$14:$H$43, 3, FALSE)</f>
        <v>0.47373170731707315</v>
      </c>
      <c r="BT695" s="5">
        <f>VLOOKUP(_2025teamgamelogs[[#This Row],[TEAM_NAME]], LEAGUE_AVERAGES!$K$14:$M$43, 2, FALSE)</f>
        <v>0.60200661119778875</v>
      </c>
      <c r="BU695" s="5">
        <f>VLOOKUP(_2025teamgamelogs[[#This Row],[TEAM_NAME]], LEAGUE_AVERAGES!$K$14:$M$43, 3, FALSE)</f>
        <v>0.58416138772693449</v>
      </c>
    </row>
    <row r="696" spans="1:73" x14ac:dyDescent="0.2">
      <c r="A696" t="s">
        <v>59</v>
      </c>
      <c r="B696">
        <v>1610612757</v>
      </c>
      <c r="C696" t="s">
        <v>116</v>
      </c>
      <c r="D696" t="s">
        <v>117</v>
      </c>
      <c r="E696">
        <v>22400358</v>
      </c>
      <c r="F696" s="1">
        <v>45634</v>
      </c>
      <c r="G696" t="s">
        <v>756</v>
      </c>
      <c r="H696" t="s">
        <v>70</v>
      </c>
      <c r="I696">
        <v>48</v>
      </c>
      <c r="J696">
        <v>35</v>
      </c>
      <c r="K696">
        <v>84</v>
      </c>
      <c r="L696">
        <v>0.41699999999999998</v>
      </c>
      <c r="M696">
        <v>9</v>
      </c>
      <c r="N696">
        <v>36</v>
      </c>
      <c r="O696">
        <v>0.25</v>
      </c>
      <c r="P696">
        <v>19</v>
      </c>
      <c r="Q696">
        <v>21</v>
      </c>
      <c r="R696">
        <v>0.90500000000000003</v>
      </c>
      <c r="S696">
        <v>12</v>
      </c>
      <c r="T696">
        <v>37</v>
      </c>
      <c r="U696">
        <v>49</v>
      </c>
      <c r="V696">
        <v>17</v>
      </c>
      <c r="W696">
        <v>18</v>
      </c>
      <c r="X696">
        <v>4</v>
      </c>
      <c r="Y696">
        <v>3</v>
      </c>
      <c r="Z696">
        <v>7</v>
      </c>
      <c r="AA696">
        <v>19</v>
      </c>
      <c r="AB696">
        <v>20</v>
      </c>
      <c r="AC696">
        <v>98</v>
      </c>
      <c r="AD696">
        <v>-9</v>
      </c>
      <c r="AE696">
        <v>1</v>
      </c>
      <c r="AF696">
        <v>1231</v>
      </c>
      <c r="AG696">
        <v>1231</v>
      </c>
      <c r="AH696">
        <v>1231</v>
      </c>
      <c r="AI696">
        <v>121</v>
      </c>
      <c r="AJ696">
        <v>2164</v>
      </c>
      <c r="AK696">
        <v>1815</v>
      </c>
      <c r="AL696">
        <v>2025</v>
      </c>
      <c r="AM696">
        <v>2097</v>
      </c>
      <c r="AN696">
        <v>1366</v>
      </c>
      <c r="AO696">
        <v>2236</v>
      </c>
      <c r="AP696">
        <v>756</v>
      </c>
      <c r="AQ696">
        <v>1164</v>
      </c>
      <c r="AR696">
        <v>234</v>
      </c>
      <c r="AS696">
        <v>848</v>
      </c>
      <c r="AT696">
        <v>489</v>
      </c>
      <c r="AU696">
        <v>505</v>
      </c>
      <c r="AV696">
        <v>2380</v>
      </c>
      <c r="AW696">
        <v>1953</v>
      </c>
      <c r="AX696">
        <v>2190</v>
      </c>
      <c r="AY696">
        <v>1712</v>
      </c>
      <c r="AZ696">
        <v>1902</v>
      </c>
      <c r="BA696">
        <v>1258</v>
      </c>
      <c r="BB696">
        <v>767</v>
      </c>
      <c r="BC696">
        <v>2178</v>
      </c>
      <c r="BD696">
        <v>1735</v>
      </c>
      <c r="BE696">
        <v>1</v>
      </c>
      <c r="BF696" t="s">
        <v>71</v>
      </c>
      <c r="BG696" t="s">
        <v>65</v>
      </c>
      <c r="BH696" t="s">
        <v>661</v>
      </c>
      <c r="BI696" s="4">
        <f xml:space="preserve"> _2025teamgamelogs[[#This Row],[FGA]] + (0.44 * _2025teamgamelogs[[#This Row],[FTA]]) + _2025teamgamelogs[[#This Row],[TOV]] - _2025teamgamelogs[[#This Row],[OREB]]</f>
        <v>99.24</v>
      </c>
      <c r="BJ696" s="3">
        <f>_2025teamgamelogs[[#This Row],[TOV]]/_2025teamgamelogs[[#This Row],[POSSESIONS]]</f>
        <v>0.18137847642079807</v>
      </c>
      <c r="BK696" s="4">
        <f>_2025teamgamelogs[[#This Row],[PTS]]/_2025teamgamelogs[[#This Row],[POSSESIONS]]</f>
        <v>0.98750503829101177</v>
      </c>
      <c r="BL696" s="4">
        <f xml:space="preserve"> 100 * _2025teamgamelogs[[#This Row],[POINTS_PER_POSSESSION]]</f>
        <v>98.750503829101177</v>
      </c>
      <c r="BM696" s="4">
        <f xml:space="preserve"> _2025teamgamelogs[[#This Row],[POSSESIONS]] / (_2025teamgamelogs[[#This Row],[MIN]]/48)</f>
        <v>99.24</v>
      </c>
      <c r="BN696" s="3">
        <f>_2025teamgamelogs[[#This Row],[PTS]] / (2 * (_2025teamgamelogs[[#This Row],[FGA]] + 0.44 * _2025teamgamelogs[[#This Row],[FTA]]))</f>
        <v>0.52552552552552556</v>
      </c>
      <c r="BO696" s="4">
        <f>VLOOKUP(_2025teamgamelogs[[#This Row],[MONTH]], LEAGUE_AVERAGES!$A$2:$B$8, 2, FALSE)</f>
        <v>110.26237660123701</v>
      </c>
      <c r="BP696" s="5">
        <f>VLOOKUP(_2025teamgamelogs[[#This Row],[TEAM_NAME]], LEAGUE_AVERAGES!$A$14:$C$43, 2, FALSE)</f>
        <v>0.3617317073170731</v>
      </c>
      <c r="BQ696" s="5">
        <f>VLOOKUP(_2025teamgamelogs[[#This Row],[TEAM_NAME]], LEAGUE_AVERAGES!$A$14:$C$43, 3, FALSE)</f>
        <v>0.32368292682926825</v>
      </c>
      <c r="BR696" s="5">
        <f>VLOOKUP(_2025teamgamelogs[[#This Row],[TEAM_NAME]], LEAGUE_AVERAGES!$F$14:$H$43, 2, FALSE)</f>
        <v>0.4560243902439024</v>
      </c>
      <c r="BS696" s="5">
        <f>VLOOKUP(_2025teamgamelogs[[#This Row],[TEAM_NAME]], LEAGUE_AVERAGES!$F$14:$H$43, 3, FALSE)</f>
        <v>0.4473414634146341</v>
      </c>
      <c r="BT696" s="5">
        <f>VLOOKUP(_2025teamgamelogs[[#This Row],[TEAM_NAME]], LEAGUE_AVERAGES!$K$14:$M$43, 2, FALSE)</f>
        <v>0.56794360073860606</v>
      </c>
      <c r="BU696" s="5">
        <f>VLOOKUP(_2025teamgamelogs[[#This Row],[TEAM_NAME]], LEAGUE_AVERAGES!$K$14:$M$43, 3, FALSE)</f>
        <v>0.54561285519601899</v>
      </c>
    </row>
    <row r="697" spans="1:73" x14ac:dyDescent="0.2">
      <c r="A697" t="s">
        <v>59</v>
      </c>
      <c r="B697">
        <v>1610612745</v>
      </c>
      <c r="C697" t="s">
        <v>104</v>
      </c>
      <c r="D697" t="s">
        <v>105</v>
      </c>
      <c r="E697">
        <v>22400356</v>
      </c>
      <c r="F697" s="1">
        <v>45634</v>
      </c>
      <c r="G697" t="s">
        <v>757</v>
      </c>
      <c r="H697" t="s">
        <v>63</v>
      </c>
      <c r="I697">
        <v>48</v>
      </c>
      <c r="J697">
        <v>40</v>
      </c>
      <c r="K697">
        <v>82</v>
      </c>
      <c r="L697">
        <v>0.48799999999999999</v>
      </c>
      <c r="M697">
        <v>15</v>
      </c>
      <c r="N697">
        <v>41</v>
      </c>
      <c r="O697">
        <v>0.36599999999999999</v>
      </c>
      <c r="P697">
        <v>22</v>
      </c>
      <c r="Q697">
        <v>26</v>
      </c>
      <c r="R697">
        <v>0.84599999999999997</v>
      </c>
      <c r="S697">
        <v>12</v>
      </c>
      <c r="T697">
        <v>38</v>
      </c>
      <c r="U697">
        <v>50</v>
      </c>
      <c r="V697">
        <v>23</v>
      </c>
      <c r="W697">
        <v>15</v>
      </c>
      <c r="X697">
        <v>4</v>
      </c>
      <c r="Y697">
        <v>4</v>
      </c>
      <c r="Z697">
        <v>3</v>
      </c>
      <c r="AA697">
        <v>16</v>
      </c>
      <c r="AB697">
        <v>24</v>
      </c>
      <c r="AC697">
        <v>117</v>
      </c>
      <c r="AD697">
        <v>11</v>
      </c>
      <c r="AE697">
        <v>1</v>
      </c>
      <c r="AF697">
        <v>1</v>
      </c>
      <c r="AG697">
        <v>1</v>
      </c>
      <c r="AH697">
        <v>1</v>
      </c>
      <c r="AI697">
        <v>121</v>
      </c>
      <c r="AJ697">
        <v>1438</v>
      </c>
      <c r="AK697">
        <v>2022</v>
      </c>
      <c r="AL697">
        <v>879</v>
      </c>
      <c r="AM697">
        <v>733</v>
      </c>
      <c r="AN697">
        <v>681</v>
      </c>
      <c r="AO697">
        <v>1141</v>
      </c>
      <c r="AP697">
        <v>406</v>
      </c>
      <c r="AQ697">
        <v>570</v>
      </c>
      <c r="AR697">
        <v>605</v>
      </c>
      <c r="AS697">
        <v>848</v>
      </c>
      <c r="AT697">
        <v>377</v>
      </c>
      <c r="AU697">
        <v>427</v>
      </c>
      <c r="AV697">
        <v>1759</v>
      </c>
      <c r="AW697">
        <v>1341</v>
      </c>
      <c r="AX697">
        <v>2190</v>
      </c>
      <c r="AY697">
        <v>1274</v>
      </c>
      <c r="AZ697">
        <v>384</v>
      </c>
      <c r="BA697">
        <v>570</v>
      </c>
      <c r="BB697">
        <v>215</v>
      </c>
      <c r="BC697">
        <v>960</v>
      </c>
      <c r="BD697">
        <v>563</v>
      </c>
      <c r="BE697">
        <v>1</v>
      </c>
      <c r="BF697" t="s">
        <v>71</v>
      </c>
      <c r="BG697" t="s">
        <v>65</v>
      </c>
      <c r="BH697" t="s">
        <v>661</v>
      </c>
      <c r="BI697" s="4">
        <f xml:space="preserve"> _2025teamgamelogs[[#This Row],[FGA]] + (0.44 * _2025teamgamelogs[[#This Row],[FTA]]) + _2025teamgamelogs[[#This Row],[TOV]] - _2025teamgamelogs[[#This Row],[OREB]]</f>
        <v>96.44</v>
      </c>
      <c r="BJ697" s="3">
        <f>_2025teamgamelogs[[#This Row],[TOV]]/_2025teamgamelogs[[#This Row],[POSSESIONS]]</f>
        <v>0.15553712152633761</v>
      </c>
      <c r="BK697" s="4">
        <f>_2025teamgamelogs[[#This Row],[PTS]]/_2025teamgamelogs[[#This Row],[POSSESIONS]]</f>
        <v>1.2131895479054335</v>
      </c>
      <c r="BL697" s="4">
        <f xml:space="preserve"> 100 * _2025teamgamelogs[[#This Row],[POINTS_PER_POSSESSION]]</f>
        <v>121.31895479054336</v>
      </c>
      <c r="BM697" s="4">
        <f xml:space="preserve"> _2025teamgamelogs[[#This Row],[POSSESIONS]] / (_2025teamgamelogs[[#This Row],[MIN]]/48)</f>
        <v>96.44</v>
      </c>
      <c r="BN697" s="3">
        <f>_2025teamgamelogs[[#This Row],[PTS]] / (2 * (_2025teamgamelogs[[#This Row],[FGA]] + 0.44 * _2025teamgamelogs[[#This Row],[FTA]]))</f>
        <v>0.62607020547945202</v>
      </c>
      <c r="BO697" s="4">
        <f>VLOOKUP(_2025teamgamelogs[[#This Row],[MONTH]], LEAGUE_AVERAGES!$A$2:$B$8, 2, FALSE)</f>
        <v>110.26237660123701</v>
      </c>
      <c r="BP697" s="5">
        <f>VLOOKUP(_2025teamgamelogs[[#This Row],[TEAM_NAME]], LEAGUE_AVERAGES!$A$14:$C$43, 2, FALSE)</f>
        <v>0.35034146341463424</v>
      </c>
      <c r="BQ697" s="5">
        <f>VLOOKUP(_2025teamgamelogs[[#This Row],[TEAM_NAME]], LEAGUE_AVERAGES!$A$14:$C$43, 3, FALSE)</f>
        <v>0.35473170731707321</v>
      </c>
      <c r="BR697" s="5">
        <f>VLOOKUP(_2025teamgamelogs[[#This Row],[TEAM_NAME]], LEAGUE_AVERAGES!$F$14:$H$43, 2, FALSE)</f>
        <v>0.45260975609756104</v>
      </c>
      <c r="BS697" s="5">
        <f>VLOOKUP(_2025teamgamelogs[[#This Row],[TEAM_NAME]], LEAGUE_AVERAGES!$F$14:$H$43, 3, FALSE)</f>
        <v>0.45763414634146338</v>
      </c>
      <c r="BT697" s="5">
        <f>VLOOKUP(_2025teamgamelogs[[#This Row],[TEAM_NAME]], LEAGUE_AVERAGES!$K$14:$M$43, 2, FALSE)</f>
        <v>0.55103752047014554</v>
      </c>
      <c r="BU697" s="5">
        <f>VLOOKUP(_2025teamgamelogs[[#This Row],[TEAM_NAME]], LEAGUE_AVERAGES!$K$14:$M$43, 3, FALSE)</f>
        <v>0.55544482411316332</v>
      </c>
    </row>
    <row r="698" spans="1:73" x14ac:dyDescent="0.2">
      <c r="A698" t="s">
        <v>59</v>
      </c>
      <c r="B698">
        <v>1610612737</v>
      </c>
      <c r="C698" t="s">
        <v>92</v>
      </c>
      <c r="D698" t="s">
        <v>93</v>
      </c>
      <c r="E698">
        <v>22400350</v>
      </c>
      <c r="F698" s="1">
        <v>45634</v>
      </c>
      <c r="G698" t="s">
        <v>758</v>
      </c>
      <c r="H698" t="s">
        <v>70</v>
      </c>
      <c r="I698">
        <v>48</v>
      </c>
      <c r="J698">
        <v>41</v>
      </c>
      <c r="K698">
        <v>101</v>
      </c>
      <c r="L698">
        <v>0.40600000000000003</v>
      </c>
      <c r="M698">
        <v>9</v>
      </c>
      <c r="N698">
        <v>40</v>
      </c>
      <c r="O698">
        <v>0.22500000000000001</v>
      </c>
      <c r="P698">
        <v>20</v>
      </c>
      <c r="Q698">
        <v>27</v>
      </c>
      <c r="R698">
        <v>0.74099999999999999</v>
      </c>
      <c r="S698">
        <v>19</v>
      </c>
      <c r="T698">
        <v>26</v>
      </c>
      <c r="U698">
        <v>45</v>
      </c>
      <c r="V698">
        <v>26</v>
      </c>
      <c r="W698">
        <v>12</v>
      </c>
      <c r="X698">
        <v>12</v>
      </c>
      <c r="Y698">
        <v>2</v>
      </c>
      <c r="Z698">
        <v>5</v>
      </c>
      <c r="AA698">
        <v>22</v>
      </c>
      <c r="AB698">
        <v>22</v>
      </c>
      <c r="AC698">
        <v>111</v>
      </c>
      <c r="AD698">
        <v>-30</v>
      </c>
      <c r="AE698">
        <v>1</v>
      </c>
      <c r="AF698">
        <v>1231</v>
      </c>
      <c r="AG698">
        <v>1231</v>
      </c>
      <c r="AH698">
        <v>1231</v>
      </c>
      <c r="AI698">
        <v>121</v>
      </c>
      <c r="AJ698">
        <v>1234</v>
      </c>
      <c r="AK698">
        <v>121</v>
      </c>
      <c r="AL698">
        <v>2148</v>
      </c>
      <c r="AM698">
        <v>2097</v>
      </c>
      <c r="AN698">
        <v>795</v>
      </c>
      <c r="AO698">
        <v>2356</v>
      </c>
      <c r="AP698">
        <v>623</v>
      </c>
      <c r="AQ698">
        <v>471</v>
      </c>
      <c r="AR698">
        <v>1641</v>
      </c>
      <c r="AS698">
        <v>61</v>
      </c>
      <c r="AT698">
        <v>2171</v>
      </c>
      <c r="AU698">
        <v>976</v>
      </c>
      <c r="AV698">
        <v>1195</v>
      </c>
      <c r="AW698">
        <v>640</v>
      </c>
      <c r="AX698">
        <v>217</v>
      </c>
      <c r="AY698">
        <v>2078</v>
      </c>
      <c r="AZ698">
        <v>1188</v>
      </c>
      <c r="BA698">
        <v>1887</v>
      </c>
      <c r="BB698">
        <v>416</v>
      </c>
      <c r="BC698">
        <v>1402</v>
      </c>
      <c r="BD698">
        <v>2381</v>
      </c>
      <c r="BE698">
        <v>1</v>
      </c>
      <c r="BF698" t="s">
        <v>64</v>
      </c>
      <c r="BG698" t="s">
        <v>65</v>
      </c>
      <c r="BH698" t="s">
        <v>661</v>
      </c>
      <c r="BI698" s="4">
        <f xml:space="preserve"> _2025teamgamelogs[[#This Row],[FGA]] + (0.44 * _2025teamgamelogs[[#This Row],[FTA]]) + _2025teamgamelogs[[#This Row],[TOV]] - _2025teamgamelogs[[#This Row],[OREB]]</f>
        <v>105.88</v>
      </c>
      <c r="BJ698" s="3">
        <f>_2025teamgamelogs[[#This Row],[TOV]]/_2025teamgamelogs[[#This Row],[POSSESIONS]]</f>
        <v>0.11333585190782018</v>
      </c>
      <c r="BK698" s="4">
        <f>_2025teamgamelogs[[#This Row],[PTS]]/_2025teamgamelogs[[#This Row],[POSSESIONS]]</f>
        <v>1.0483566301473366</v>
      </c>
      <c r="BL698" s="4">
        <f xml:space="preserve"> 100 * _2025teamgamelogs[[#This Row],[POINTS_PER_POSSESSION]]</f>
        <v>104.83566301473365</v>
      </c>
      <c r="BM698" s="4">
        <f xml:space="preserve"> _2025teamgamelogs[[#This Row],[POSSESIONS]] / (_2025teamgamelogs[[#This Row],[MIN]]/48)</f>
        <v>105.88</v>
      </c>
      <c r="BN698" s="3">
        <f>_2025teamgamelogs[[#This Row],[PTS]] / (2 * (_2025teamgamelogs[[#This Row],[FGA]] + 0.44 * _2025teamgamelogs[[#This Row],[FTA]]))</f>
        <v>0.49167257264351527</v>
      </c>
      <c r="BO698" s="4">
        <f>VLOOKUP(_2025teamgamelogs[[#This Row],[MONTH]], LEAGUE_AVERAGES!$A$2:$B$8, 2, FALSE)</f>
        <v>110.26237660123701</v>
      </c>
      <c r="BP698" s="5">
        <f>VLOOKUP(_2025teamgamelogs[[#This Row],[TEAM_NAME]], LEAGUE_AVERAGES!$A$14:$C$43, 2, FALSE)</f>
        <v>0.35092500000000004</v>
      </c>
      <c r="BQ698" s="5">
        <f>VLOOKUP(_2025teamgamelogs[[#This Row],[TEAM_NAME]], LEAGUE_AVERAGES!$A$14:$C$43, 3, FALSE)</f>
        <v>0.36290476190476195</v>
      </c>
      <c r="BR698" s="5">
        <f>VLOOKUP(_2025teamgamelogs[[#This Row],[TEAM_NAME]], LEAGUE_AVERAGES!$F$14:$H$43, 2, FALSE)</f>
        <v>0.47670000000000012</v>
      </c>
      <c r="BS698" s="5">
        <f>VLOOKUP(_2025teamgamelogs[[#This Row],[TEAM_NAME]], LEAGUE_AVERAGES!$F$14:$H$43, 3, FALSE)</f>
        <v>0.47069047619047621</v>
      </c>
      <c r="BT698" s="5">
        <f>VLOOKUP(_2025teamgamelogs[[#This Row],[TEAM_NAME]], LEAGUE_AVERAGES!$K$14:$M$43, 2, FALSE)</f>
        <v>0.58493933923263275</v>
      </c>
      <c r="BU698" s="5">
        <f>VLOOKUP(_2025teamgamelogs[[#This Row],[TEAM_NAME]], LEAGUE_AVERAGES!$K$14:$M$43, 3, FALSE)</f>
        <v>0.57722862424766153</v>
      </c>
    </row>
    <row r="699" spans="1:73" x14ac:dyDescent="0.2">
      <c r="A699" t="s">
        <v>59</v>
      </c>
      <c r="B699">
        <v>1610612744</v>
      </c>
      <c r="C699" t="s">
        <v>98</v>
      </c>
      <c r="D699" t="s">
        <v>99</v>
      </c>
      <c r="E699">
        <v>22400355</v>
      </c>
      <c r="F699" s="1">
        <v>45634</v>
      </c>
      <c r="G699" t="s">
        <v>739</v>
      </c>
      <c r="H699" t="s">
        <v>63</v>
      </c>
      <c r="I699">
        <v>48</v>
      </c>
      <c r="J699">
        <v>42</v>
      </c>
      <c r="K699">
        <v>90</v>
      </c>
      <c r="L699">
        <v>0.46700000000000003</v>
      </c>
      <c r="M699">
        <v>16</v>
      </c>
      <c r="N699">
        <v>41</v>
      </c>
      <c r="O699">
        <v>0.39</v>
      </c>
      <c r="P699">
        <v>14</v>
      </c>
      <c r="Q699">
        <v>20</v>
      </c>
      <c r="R699">
        <v>0.7</v>
      </c>
      <c r="S699">
        <v>14</v>
      </c>
      <c r="T699">
        <v>31</v>
      </c>
      <c r="U699">
        <v>45</v>
      </c>
      <c r="V699">
        <v>28</v>
      </c>
      <c r="W699">
        <v>13</v>
      </c>
      <c r="X699">
        <v>8</v>
      </c>
      <c r="Y699">
        <v>6</v>
      </c>
      <c r="Z699">
        <v>8</v>
      </c>
      <c r="AA699">
        <v>20</v>
      </c>
      <c r="AB699">
        <v>18</v>
      </c>
      <c r="AC699">
        <v>114</v>
      </c>
      <c r="AD699">
        <v>8</v>
      </c>
      <c r="AE699">
        <v>1</v>
      </c>
      <c r="AF699">
        <v>1</v>
      </c>
      <c r="AG699">
        <v>1</v>
      </c>
      <c r="AH699">
        <v>1</v>
      </c>
      <c r="AI699">
        <v>121</v>
      </c>
      <c r="AJ699">
        <v>1068</v>
      </c>
      <c r="AK699">
        <v>1029</v>
      </c>
      <c r="AL699">
        <v>1245</v>
      </c>
      <c r="AM699">
        <v>567</v>
      </c>
      <c r="AN699">
        <v>681</v>
      </c>
      <c r="AO699">
        <v>848</v>
      </c>
      <c r="AP699">
        <v>1571</v>
      </c>
      <c r="AQ699">
        <v>1301</v>
      </c>
      <c r="AR699">
        <v>1932</v>
      </c>
      <c r="AS699">
        <v>466</v>
      </c>
      <c r="AT699">
        <v>1488</v>
      </c>
      <c r="AU699">
        <v>976</v>
      </c>
      <c r="AV699">
        <v>840</v>
      </c>
      <c r="AW699">
        <v>850</v>
      </c>
      <c r="AX699">
        <v>1073</v>
      </c>
      <c r="AY699">
        <v>560</v>
      </c>
      <c r="AZ699">
        <v>2116</v>
      </c>
      <c r="BA699">
        <v>1491</v>
      </c>
      <c r="BB699">
        <v>1204</v>
      </c>
      <c r="BC699">
        <v>1168</v>
      </c>
      <c r="BD699">
        <v>727</v>
      </c>
      <c r="BE699">
        <v>1</v>
      </c>
      <c r="BF699" t="s">
        <v>64</v>
      </c>
      <c r="BG699" t="s">
        <v>65</v>
      </c>
      <c r="BH699" t="s">
        <v>661</v>
      </c>
      <c r="BI699" s="4">
        <f xml:space="preserve"> _2025teamgamelogs[[#This Row],[FGA]] + (0.44 * _2025teamgamelogs[[#This Row],[FTA]]) + _2025teamgamelogs[[#This Row],[TOV]] - _2025teamgamelogs[[#This Row],[OREB]]</f>
        <v>97.8</v>
      </c>
      <c r="BJ699" s="3">
        <f>_2025teamgamelogs[[#This Row],[TOV]]/_2025teamgamelogs[[#This Row],[POSSESIONS]]</f>
        <v>0.1329243353783231</v>
      </c>
      <c r="BK699" s="4">
        <f>_2025teamgamelogs[[#This Row],[PTS]]/_2025teamgamelogs[[#This Row],[POSSESIONS]]</f>
        <v>1.165644171779141</v>
      </c>
      <c r="BL699" s="4">
        <f xml:space="preserve"> 100 * _2025teamgamelogs[[#This Row],[POINTS_PER_POSSESSION]]</f>
        <v>116.56441717791411</v>
      </c>
      <c r="BM699" s="4">
        <f xml:space="preserve"> _2025teamgamelogs[[#This Row],[POSSESIONS]] / (_2025teamgamelogs[[#This Row],[MIN]]/48)</f>
        <v>97.8</v>
      </c>
      <c r="BN699" s="3">
        <f>_2025teamgamelogs[[#This Row],[PTS]] / (2 * (_2025teamgamelogs[[#This Row],[FGA]] + 0.44 * _2025teamgamelogs[[#This Row],[FTA]]))</f>
        <v>0.57692307692307698</v>
      </c>
      <c r="BO699" s="4">
        <f>VLOOKUP(_2025teamgamelogs[[#This Row],[MONTH]], LEAGUE_AVERAGES!$A$2:$B$8, 2, FALSE)</f>
        <v>110.26237660123701</v>
      </c>
      <c r="BP699" s="5">
        <f>VLOOKUP(_2025teamgamelogs[[#This Row],[TEAM_NAME]], LEAGUE_AVERAGES!$A$14:$C$43, 2, FALSE)</f>
        <v>0.36843902439024395</v>
      </c>
      <c r="BQ699" s="5">
        <f>VLOOKUP(_2025teamgamelogs[[#This Row],[TEAM_NAME]], LEAGUE_AVERAGES!$A$14:$C$43, 3, FALSE)</f>
        <v>0.35765853658536584</v>
      </c>
      <c r="BR699" s="5">
        <f>VLOOKUP(_2025teamgamelogs[[#This Row],[TEAM_NAME]], LEAGUE_AVERAGES!$F$14:$H$43, 2, FALSE)</f>
        <v>0.45136585365853665</v>
      </c>
      <c r="BS699" s="5">
        <f>VLOOKUP(_2025teamgamelogs[[#This Row],[TEAM_NAME]], LEAGUE_AVERAGES!$F$14:$H$43, 3, FALSE)</f>
        <v>0.45180487804878061</v>
      </c>
      <c r="BT699" s="5">
        <f>VLOOKUP(_2025teamgamelogs[[#This Row],[TEAM_NAME]], LEAGUE_AVERAGES!$K$14:$M$43, 2, FALSE)</f>
        <v>0.56832140437053513</v>
      </c>
      <c r="BU699" s="5">
        <f>VLOOKUP(_2025teamgamelogs[[#This Row],[TEAM_NAME]], LEAGUE_AVERAGES!$K$14:$M$43, 3, FALSE)</f>
        <v>0.56980808391386595</v>
      </c>
    </row>
    <row r="700" spans="1:73" x14ac:dyDescent="0.2">
      <c r="A700" t="s">
        <v>59</v>
      </c>
      <c r="B700">
        <v>1610612763</v>
      </c>
      <c r="C700" t="s">
        <v>128</v>
      </c>
      <c r="D700" t="s">
        <v>129</v>
      </c>
      <c r="E700">
        <v>22400353</v>
      </c>
      <c r="F700" s="1">
        <v>45634</v>
      </c>
      <c r="G700" t="s">
        <v>759</v>
      </c>
      <c r="H700" t="s">
        <v>63</v>
      </c>
      <c r="I700">
        <v>48</v>
      </c>
      <c r="J700">
        <v>50</v>
      </c>
      <c r="K700">
        <v>96</v>
      </c>
      <c r="L700">
        <v>0.52100000000000002</v>
      </c>
      <c r="M700">
        <v>17</v>
      </c>
      <c r="N700">
        <v>43</v>
      </c>
      <c r="O700">
        <v>0.39500000000000002</v>
      </c>
      <c r="P700">
        <v>23</v>
      </c>
      <c r="Q700">
        <v>29</v>
      </c>
      <c r="R700">
        <v>0.79300000000000004</v>
      </c>
      <c r="S700">
        <v>12</v>
      </c>
      <c r="T700">
        <v>34</v>
      </c>
      <c r="U700">
        <v>46</v>
      </c>
      <c r="V700">
        <v>34</v>
      </c>
      <c r="W700">
        <v>18</v>
      </c>
      <c r="X700">
        <v>12</v>
      </c>
      <c r="Y700">
        <v>8</v>
      </c>
      <c r="Z700">
        <v>5</v>
      </c>
      <c r="AA700">
        <v>20</v>
      </c>
      <c r="AB700">
        <v>25</v>
      </c>
      <c r="AC700">
        <v>140</v>
      </c>
      <c r="AD700">
        <v>28</v>
      </c>
      <c r="AE700">
        <v>1</v>
      </c>
      <c r="AF700">
        <v>1</v>
      </c>
      <c r="AG700">
        <v>1</v>
      </c>
      <c r="AH700">
        <v>1</v>
      </c>
      <c r="AI700">
        <v>121</v>
      </c>
      <c r="AJ700">
        <v>131</v>
      </c>
      <c r="AK700">
        <v>392</v>
      </c>
      <c r="AL700">
        <v>402</v>
      </c>
      <c r="AM700">
        <v>410</v>
      </c>
      <c r="AN700">
        <v>471</v>
      </c>
      <c r="AO700">
        <v>783</v>
      </c>
      <c r="AP700">
        <v>314</v>
      </c>
      <c r="AQ700">
        <v>325</v>
      </c>
      <c r="AR700">
        <v>1150</v>
      </c>
      <c r="AS700">
        <v>848</v>
      </c>
      <c r="AT700">
        <v>926</v>
      </c>
      <c r="AU700">
        <v>835</v>
      </c>
      <c r="AV700">
        <v>186</v>
      </c>
      <c r="AW700">
        <v>1953</v>
      </c>
      <c r="AX700">
        <v>217</v>
      </c>
      <c r="AY700">
        <v>187</v>
      </c>
      <c r="AZ700">
        <v>1188</v>
      </c>
      <c r="BA700">
        <v>1491</v>
      </c>
      <c r="BB700">
        <v>143</v>
      </c>
      <c r="BC700">
        <v>52</v>
      </c>
      <c r="BD700">
        <v>97</v>
      </c>
      <c r="BE700">
        <v>1</v>
      </c>
      <c r="BF700" t="s">
        <v>71</v>
      </c>
      <c r="BG700" t="s">
        <v>65</v>
      </c>
      <c r="BH700" t="s">
        <v>661</v>
      </c>
      <c r="BI700" s="4">
        <f xml:space="preserve"> _2025teamgamelogs[[#This Row],[FGA]] + (0.44 * _2025teamgamelogs[[#This Row],[FTA]]) + _2025teamgamelogs[[#This Row],[TOV]] - _2025teamgamelogs[[#This Row],[OREB]]</f>
        <v>114.76</v>
      </c>
      <c r="BJ700" s="3">
        <f>_2025teamgamelogs[[#This Row],[TOV]]/_2025teamgamelogs[[#This Row],[POSSESIONS]]</f>
        <v>0.15684907633321715</v>
      </c>
      <c r="BK700" s="4">
        <f>_2025teamgamelogs[[#This Row],[PTS]]/_2025teamgamelogs[[#This Row],[POSSESIONS]]</f>
        <v>1.2199372603694667</v>
      </c>
      <c r="BL700" s="4">
        <f xml:space="preserve"> 100 * _2025teamgamelogs[[#This Row],[POINTS_PER_POSSESSION]]</f>
        <v>121.99372603694667</v>
      </c>
      <c r="BM700" s="4">
        <f xml:space="preserve"> _2025teamgamelogs[[#This Row],[POSSESIONS]] / (_2025teamgamelogs[[#This Row],[MIN]]/48)</f>
        <v>114.76</v>
      </c>
      <c r="BN700" s="3">
        <f>_2025teamgamelogs[[#This Row],[PTS]] / (2 * (_2025teamgamelogs[[#This Row],[FGA]] + 0.44 * _2025teamgamelogs[[#This Row],[FTA]]))</f>
        <v>0.6436189775652813</v>
      </c>
      <c r="BO700" s="4">
        <f>VLOOKUP(_2025teamgamelogs[[#This Row],[MONTH]], LEAGUE_AVERAGES!$A$2:$B$8, 2, FALSE)</f>
        <v>110.26237660123701</v>
      </c>
      <c r="BP700" s="5">
        <f>VLOOKUP(_2025teamgamelogs[[#This Row],[TEAM_NAME]], LEAGUE_AVERAGES!$A$14:$C$43, 2, FALSE)</f>
        <v>0.36546341463414628</v>
      </c>
      <c r="BQ700" s="5">
        <f>VLOOKUP(_2025teamgamelogs[[#This Row],[TEAM_NAME]], LEAGUE_AVERAGES!$A$14:$C$43, 3, FALSE)</f>
        <v>0.36639024390243902</v>
      </c>
      <c r="BR700" s="5">
        <f>VLOOKUP(_2025teamgamelogs[[#This Row],[TEAM_NAME]], LEAGUE_AVERAGES!$F$14:$H$43, 2, FALSE)</f>
        <v>0.48997560975609772</v>
      </c>
      <c r="BS700" s="5">
        <f>VLOOKUP(_2025teamgamelogs[[#This Row],[TEAM_NAME]], LEAGUE_AVERAGES!$F$14:$H$43, 3, FALSE)</f>
        <v>0.46951219512195119</v>
      </c>
      <c r="BT700" s="5">
        <f>VLOOKUP(_2025teamgamelogs[[#This Row],[TEAM_NAME]], LEAGUE_AVERAGES!$K$14:$M$43, 2, FALSE)</f>
        <v>0.59919613060605748</v>
      </c>
      <c r="BU700" s="5">
        <f>VLOOKUP(_2025teamgamelogs[[#This Row],[TEAM_NAME]], LEAGUE_AVERAGES!$K$14:$M$43, 3, FALSE)</f>
        <v>0.57758119053457602</v>
      </c>
    </row>
    <row r="701" spans="1:73" x14ac:dyDescent="0.2">
      <c r="A701" t="s">
        <v>59</v>
      </c>
      <c r="B701">
        <v>1610612748</v>
      </c>
      <c r="C701" t="s">
        <v>101</v>
      </c>
      <c r="D701" t="s">
        <v>102</v>
      </c>
      <c r="E701">
        <v>22400351</v>
      </c>
      <c r="F701" s="1">
        <v>45634</v>
      </c>
      <c r="G701" t="s">
        <v>760</v>
      </c>
      <c r="H701" t="s">
        <v>63</v>
      </c>
      <c r="I701">
        <v>48</v>
      </c>
      <c r="J701">
        <v>41</v>
      </c>
      <c r="K701">
        <v>86</v>
      </c>
      <c r="L701">
        <v>0.47699999999999998</v>
      </c>
      <c r="M701">
        <v>16</v>
      </c>
      <c r="N701">
        <v>37</v>
      </c>
      <c r="O701">
        <v>0.432</v>
      </c>
      <c r="P701">
        <v>24</v>
      </c>
      <c r="Q701">
        <v>26</v>
      </c>
      <c r="R701">
        <v>0.92300000000000004</v>
      </c>
      <c r="S701">
        <v>10</v>
      </c>
      <c r="T701">
        <v>37</v>
      </c>
      <c r="U701">
        <v>47</v>
      </c>
      <c r="V701">
        <v>27</v>
      </c>
      <c r="W701">
        <v>12</v>
      </c>
      <c r="X701">
        <v>4</v>
      </c>
      <c r="Y701">
        <v>4</v>
      </c>
      <c r="Z701">
        <v>1</v>
      </c>
      <c r="AA701">
        <v>15</v>
      </c>
      <c r="AB701">
        <v>18</v>
      </c>
      <c r="AC701">
        <v>122</v>
      </c>
      <c r="AD701">
        <v>9</v>
      </c>
      <c r="AE701">
        <v>1</v>
      </c>
      <c r="AF701">
        <v>1</v>
      </c>
      <c r="AG701">
        <v>1</v>
      </c>
      <c r="AH701">
        <v>1</v>
      </c>
      <c r="AI701">
        <v>121</v>
      </c>
      <c r="AJ701">
        <v>1234</v>
      </c>
      <c r="AK701">
        <v>1580</v>
      </c>
      <c r="AL701">
        <v>1059</v>
      </c>
      <c r="AM701">
        <v>567</v>
      </c>
      <c r="AN701">
        <v>1227</v>
      </c>
      <c r="AO701">
        <v>441</v>
      </c>
      <c r="AP701">
        <v>238</v>
      </c>
      <c r="AQ701">
        <v>570</v>
      </c>
      <c r="AR701">
        <v>155</v>
      </c>
      <c r="AS701">
        <v>1308</v>
      </c>
      <c r="AT701">
        <v>489</v>
      </c>
      <c r="AU701">
        <v>705</v>
      </c>
      <c r="AV701">
        <v>1013</v>
      </c>
      <c r="AW701">
        <v>640</v>
      </c>
      <c r="AX701">
        <v>2190</v>
      </c>
      <c r="AY701">
        <v>1274</v>
      </c>
      <c r="AZ701">
        <v>35</v>
      </c>
      <c r="BA701">
        <v>398</v>
      </c>
      <c r="BB701">
        <v>1204</v>
      </c>
      <c r="BC701">
        <v>609</v>
      </c>
      <c r="BD701">
        <v>672</v>
      </c>
      <c r="BE701">
        <v>1</v>
      </c>
      <c r="BF701" t="s">
        <v>64</v>
      </c>
      <c r="BG701" t="s">
        <v>65</v>
      </c>
      <c r="BH701" t="s">
        <v>661</v>
      </c>
      <c r="BI701" s="4">
        <f xml:space="preserve"> _2025teamgamelogs[[#This Row],[FGA]] + (0.44 * _2025teamgamelogs[[#This Row],[FTA]]) + _2025teamgamelogs[[#This Row],[TOV]] - _2025teamgamelogs[[#This Row],[OREB]]</f>
        <v>99.44</v>
      </c>
      <c r="BJ701" s="3">
        <f>_2025teamgamelogs[[#This Row],[TOV]]/_2025teamgamelogs[[#This Row],[POSSESIONS]]</f>
        <v>0.12067578439259856</v>
      </c>
      <c r="BK701" s="4">
        <f>_2025teamgamelogs[[#This Row],[PTS]]/_2025teamgamelogs[[#This Row],[POSSESIONS]]</f>
        <v>1.2268704746580854</v>
      </c>
      <c r="BL701" s="4">
        <f xml:space="preserve"> 100 * _2025teamgamelogs[[#This Row],[POINTS_PER_POSSESSION]]</f>
        <v>122.68704746580855</v>
      </c>
      <c r="BM701" s="4">
        <f xml:space="preserve"> _2025teamgamelogs[[#This Row],[POSSESIONS]] / (_2025teamgamelogs[[#This Row],[MIN]]/48)</f>
        <v>99.44</v>
      </c>
      <c r="BN701" s="3">
        <f>_2025teamgamelogs[[#This Row],[PTS]] / (2 * (_2025teamgamelogs[[#This Row],[FGA]] + 0.44 * _2025teamgamelogs[[#This Row],[FTA]]))</f>
        <v>0.6260262725779967</v>
      </c>
      <c r="BO701" s="4">
        <f>VLOOKUP(_2025teamgamelogs[[#This Row],[MONTH]], LEAGUE_AVERAGES!$A$2:$B$8, 2, FALSE)</f>
        <v>110.26237660123701</v>
      </c>
      <c r="BP701" s="5">
        <f>VLOOKUP(_2025teamgamelogs[[#This Row],[TEAM_NAME]], LEAGUE_AVERAGES!$A$14:$C$43, 2, FALSE)</f>
        <v>0.38887804878048787</v>
      </c>
      <c r="BQ701" s="5">
        <f>VLOOKUP(_2025teamgamelogs[[#This Row],[TEAM_NAME]], LEAGUE_AVERAGES!$A$14:$C$43, 3, FALSE)</f>
        <v>0.35180487804878063</v>
      </c>
      <c r="BR701" s="5">
        <f>VLOOKUP(_2025teamgamelogs[[#This Row],[TEAM_NAME]], LEAGUE_AVERAGES!$F$14:$H$43, 2, FALSE)</f>
        <v>0.48178048780487814</v>
      </c>
      <c r="BS701" s="5">
        <f>VLOOKUP(_2025teamgamelogs[[#This Row],[TEAM_NAME]], LEAGUE_AVERAGES!$F$14:$H$43, 3, FALSE)</f>
        <v>0.44997560975609752</v>
      </c>
      <c r="BT701" s="5">
        <f>VLOOKUP(_2025teamgamelogs[[#This Row],[TEAM_NAME]], LEAGUE_AVERAGES!$K$14:$M$43, 2, FALSE)</f>
        <v>0.59307433364150897</v>
      </c>
      <c r="BU701" s="5">
        <f>VLOOKUP(_2025teamgamelogs[[#This Row],[TEAM_NAME]], LEAGUE_AVERAGES!$K$14:$M$43, 3, FALSE)</f>
        <v>0.56311679796954139</v>
      </c>
    </row>
    <row r="702" spans="1:73" x14ac:dyDescent="0.2">
      <c r="A702" t="s">
        <v>59</v>
      </c>
      <c r="B702">
        <v>1610612739</v>
      </c>
      <c r="C702" t="s">
        <v>119</v>
      </c>
      <c r="D702" t="s">
        <v>120</v>
      </c>
      <c r="E702">
        <v>22400351</v>
      </c>
      <c r="F702" s="1">
        <v>45634</v>
      </c>
      <c r="G702" t="s">
        <v>761</v>
      </c>
      <c r="H702" t="s">
        <v>70</v>
      </c>
      <c r="I702">
        <v>48</v>
      </c>
      <c r="J702">
        <v>41</v>
      </c>
      <c r="K702">
        <v>86</v>
      </c>
      <c r="L702">
        <v>0.47699999999999998</v>
      </c>
      <c r="M702">
        <v>14</v>
      </c>
      <c r="N702">
        <v>33</v>
      </c>
      <c r="O702">
        <v>0.42399999999999999</v>
      </c>
      <c r="P702">
        <v>17</v>
      </c>
      <c r="Q702">
        <v>18</v>
      </c>
      <c r="R702">
        <v>0.94399999999999995</v>
      </c>
      <c r="S702">
        <v>5</v>
      </c>
      <c r="T702">
        <v>31</v>
      </c>
      <c r="U702">
        <v>36</v>
      </c>
      <c r="V702">
        <v>25</v>
      </c>
      <c r="W702">
        <v>9</v>
      </c>
      <c r="X702">
        <v>5</v>
      </c>
      <c r="Y702">
        <v>1</v>
      </c>
      <c r="Z702">
        <v>4</v>
      </c>
      <c r="AA702">
        <v>18</v>
      </c>
      <c r="AB702">
        <v>15</v>
      </c>
      <c r="AC702">
        <v>113</v>
      </c>
      <c r="AD702">
        <v>-9</v>
      </c>
      <c r="AE702">
        <v>1</v>
      </c>
      <c r="AF702">
        <v>1231</v>
      </c>
      <c r="AG702">
        <v>1231</v>
      </c>
      <c r="AH702">
        <v>1231</v>
      </c>
      <c r="AI702">
        <v>121</v>
      </c>
      <c r="AJ702">
        <v>1234</v>
      </c>
      <c r="AK702">
        <v>1580</v>
      </c>
      <c r="AL702">
        <v>1059</v>
      </c>
      <c r="AM702">
        <v>934</v>
      </c>
      <c r="AN702">
        <v>1749</v>
      </c>
      <c r="AO702">
        <v>508</v>
      </c>
      <c r="AP702">
        <v>1052</v>
      </c>
      <c r="AQ702">
        <v>1617</v>
      </c>
      <c r="AR702">
        <v>91</v>
      </c>
      <c r="AS702">
        <v>2299</v>
      </c>
      <c r="AT702">
        <v>1488</v>
      </c>
      <c r="AU702">
        <v>2164</v>
      </c>
      <c r="AV702">
        <v>1358</v>
      </c>
      <c r="AW702">
        <v>152</v>
      </c>
      <c r="AX702">
        <v>1998</v>
      </c>
      <c r="AY702">
        <v>2304</v>
      </c>
      <c r="AZ702">
        <v>750</v>
      </c>
      <c r="BA702">
        <v>1018</v>
      </c>
      <c r="BB702">
        <v>1892</v>
      </c>
      <c r="BC702">
        <v>1250</v>
      </c>
      <c r="BD702">
        <v>1735</v>
      </c>
      <c r="BE702">
        <v>1</v>
      </c>
      <c r="BF702" t="s">
        <v>71</v>
      </c>
      <c r="BG702" t="s">
        <v>65</v>
      </c>
      <c r="BH702" t="s">
        <v>661</v>
      </c>
      <c r="BI702" s="4">
        <f xml:space="preserve"> _2025teamgamelogs[[#This Row],[FGA]] + (0.44 * _2025teamgamelogs[[#This Row],[FTA]]) + _2025teamgamelogs[[#This Row],[TOV]] - _2025teamgamelogs[[#This Row],[OREB]]</f>
        <v>97.92</v>
      </c>
      <c r="BJ702" s="3">
        <f>_2025teamgamelogs[[#This Row],[TOV]]/_2025teamgamelogs[[#This Row],[POSSESIONS]]</f>
        <v>9.1911764705882346E-2</v>
      </c>
      <c r="BK702" s="4">
        <f>_2025teamgamelogs[[#This Row],[PTS]]/_2025teamgamelogs[[#This Row],[POSSESIONS]]</f>
        <v>1.1540032679738561</v>
      </c>
      <c r="BL702" s="4">
        <f xml:space="preserve"> 100 * _2025teamgamelogs[[#This Row],[POINTS_PER_POSSESSION]]</f>
        <v>115.40032679738562</v>
      </c>
      <c r="BM702" s="4">
        <f xml:space="preserve"> _2025teamgamelogs[[#This Row],[POSSESIONS]] / (_2025teamgamelogs[[#This Row],[MIN]]/48)</f>
        <v>97.92</v>
      </c>
      <c r="BN702" s="3">
        <f>_2025teamgamelogs[[#This Row],[PTS]] / (2 * (_2025teamgamelogs[[#This Row],[FGA]] + 0.44 * _2025teamgamelogs[[#This Row],[FTA]]))</f>
        <v>0.60157580919931852</v>
      </c>
      <c r="BO702" s="4">
        <f>VLOOKUP(_2025teamgamelogs[[#This Row],[MONTH]], LEAGUE_AVERAGES!$A$2:$B$8, 2, FALSE)</f>
        <v>110.26237660123701</v>
      </c>
      <c r="BP702" s="5">
        <f>VLOOKUP(_2025teamgamelogs[[#This Row],[TEAM_NAME]], LEAGUE_AVERAGES!$A$14:$C$43, 2, FALSE)</f>
        <v>0.38409756097560971</v>
      </c>
      <c r="BQ702" s="5">
        <f>VLOOKUP(_2025teamgamelogs[[#This Row],[TEAM_NAME]], LEAGUE_AVERAGES!$A$14:$C$43, 3, FALSE)</f>
        <v>0.38512195121951209</v>
      </c>
      <c r="BR702" s="5">
        <f>VLOOKUP(_2025teamgamelogs[[#This Row],[TEAM_NAME]], LEAGUE_AVERAGES!$F$14:$H$43, 2, FALSE)</f>
        <v>0.49482926829268303</v>
      </c>
      <c r="BS702" s="5">
        <f>VLOOKUP(_2025teamgamelogs[[#This Row],[TEAM_NAME]], LEAGUE_AVERAGES!$F$14:$H$43, 3, FALSE)</f>
        <v>0.4880731707317072</v>
      </c>
      <c r="BT702" s="5">
        <f>VLOOKUP(_2025teamgamelogs[[#This Row],[TEAM_NAME]], LEAGUE_AVERAGES!$K$14:$M$43, 2, FALSE)</f>
        <v>0.61027349880699666</v>
      </c>
      <c r="BU702" s="5">
        <f>VLOOKUP(_2025teamgamelogs[[#This Row],[TEAM_NAME]], LEAGUE_AVERAGES!$K$14:$M$43, 3, FALSE)</f>
        <v>0.60680781397749251</v>
      </c>
    </row>
    <row r="703" spans="1:73" x14ac:dyDescent="0.2">
      <c r="A703" t="s">
        <v>59</v>
      </c>
      <c r="B703">
        <v>1610612755</v>
      </c>
      <c r="C703" t="s">
        <v>134</v>
      </c>
      <c r="D703" t="s">
        <v>135</v>
      </c>
      <c r="E703">
        <v>22400347</v>
      </c>
      <c r="F703" s="1">
        <v>45634</v>
      </c>
      <c r="G703" t="s">
        <v>762</v>
      </c>
      <c r="H703" t="s">
        <v>63</v>
      </c>
      <c r="I703">
        <v>48</v>
      </c>
      <c r="J703">
        <v>43</v>
      </c>
      <c r="K703">
        <v>92</v>
      </c>
      <c r="L703">
        <v>0.46700000000000003</v>
      </c>
      <c r="M703">
        <v>9</v>
      </c>
      <c r="N703">
        <v>36</v>
      </c>
      <c r="O703">
        <v>0.25</v>
      </c>
      <c r="P703">
        <v>13</v>
      </c>
      <c r="Q703">
        <v>14</v>
      </c>
      <c r="R703">
        <v>0.92900000000000005</v>
      </c>
      <c r="S703">
        <v>10</v>
      </c>
      <c r="T703">
        <v>46</v>
      </c>
      <c r="U703">
        <v>56</v>
      </c>
      <c r="V703">
        <v>25</v>
      </c>
      <c r="W703">
        <v>16</v>
      </c>
      <c r="X703">
        <v>8</v>
      </c>
      <c r="Y703">
        <v>5</v>
      </c>
      <c r="Z703">
        <v>3</v>
      </c>
      <c r="AA703">
        <v>15</v>
      </c>
      <c r="AB703">
        <v>18</v>
      </c>
      <c r="AC703">
        <v>108</v>
      </c>
      <c r="AD703">
        <v>8</v>
      </c>
      <c r="AE703">
        <v>1</v>
      </c>
      <c r="AF703">
        <v>1</v>
      </c>
      <c r="AG703">
        <v>1</v>
      </c>
      <c r="AH703">
        <v>1</v>
      </c>
      <c r="AI703">
        <v>121</v>
      </c>
      <c r="AJ703">
        <v>866</v>
      </c>
      <c r="AK703">
        <v>768</v>
      </c>
      <c r="AL703">
        <v>1235</v>
      </c>
      <c r="AM703">
        <v>2097</v>
      </c>
      <c r="AN703">
        <v>1366</v>
      </c>
      <c r="AO703">
        <v>2236</v>
      </c>
      <c r="AP703">
        <v>1755</v>
      </c>
      <c r="AQ703">
        <v>2113</v>
      </c>
      <c r="AR703">
        <v>140</v>
      </c>
      <c r="AS703">
        <v>1308</v>
      </c>
      <c r="AT703">
        <v>27</v>
      </c>
      <c r="AU703">
        <v>99</v>
      </c>
      <c r="AV703">
        <v>1358</v>
      </c>
      <c r="AW703">
        <v>1583</v>
      </c>
      <c r="AX703">
        <v>1073</v>
      </c>
      <c r="AY703">
        <v>889</v>
      </c>
      <c r="AZ703">
        <v>384</v>
      </c>
      <c r="BA703">
        <v>398</v>
      </c>
      <c r="BB703">
        <v>1204</v>
      </c>
      <c r="BC703">
        <v>1616</v>
      </c>
      <c r="BD703">
        <v>727</v>
      </c>
      <c r="BE703">
        <v>1</v>
      </c>
      <c r="BF703" t="s">
        <v>71</v>
      </c>
      <c r="BG703" t="s">
        <v>65</v>
      </c>
      <c r="BH703" t="s">
        <v>661</v>
      </c>
      <c r="BI703" s="4">
        <f xml:space="preserve"> _2025teamgamelogs[[#This Row],[FGA]] + (0.44 * _2025teamgamelogs[[#This Row],[FTA]]) + _2025teamgamelogs[[#This Row],[TOV]] - _2025teamgamelogs[[#This Row],[OREB]]</f>
        <v>104.16</v>
      </c>
      <c r="BJ703" s="3">
        <f>_2025teamgamelogs[[#This Row],[TOV]]/_2025teamgamelogs[[#This Row],[POSSESIONS]]</f>
        <v>0.15360983102918588</v>
      </c>
      <c r="BK703" s="4">
        <f>_2025teamgamelogs[[#This Row],[PTS]]/_2025teamgamelogs[[#This Row],[POSSESIONS]]</f>
        <v>1.0368663594470047</v>
      </c>
      <c r="BL703" s="4">
        <f xml:space="preserve"> 100 * _2025teamgamelogs[[#This Row],[POINTS_PER_POSSESSION]]</f>
        <v>103.68663594470047</v>
      </c>
      <c r="BM703" s="4">
        <f xml:space="preserve"> _2025teamgamelogs[[#This Row],[POSSESIONS]] / (_2025teamgamelogs[[#This Row],[MIN]]/48)</f>
        <v>104.16</v>
      </c>
      <c r="BN703" s="3">
        <f>_2025teamgamelogs[[#This Row],[PTS]] / (2 * (_2025teamgamelogs[[#This Row],[FGA]] + 0.44 * _2025teamgamelogs[[#This Row],[FTA]]))</f>
        <v>0.55012224938875309</v>
      </c>
      <c r="BO703" s="4">
        <f>VLOOKUP(_2025teamgamelogs[[#This Row],[MONTH]], LEAGUE_AVERAGES!$A$2:$B$8, 2, FALSE)</f>
        <v>110.26237660123701</v>
      </c>
      <c r="BP703" s="5">
        <f>VLOOKUP(_2025teamgamelogs[[#This Row],[TEAM_NAME]], LEAGUE_AVERAGES!$A$14:$C$43, 2, FALSE)</f>
        <v>0.34129268292682929</v>
      </c>
      <c r="BQ703" s="5">
        <f>VLOOKUP(_2025teamgamelogs[[#This Row],[TEAM_NAME]], LEAGUE_AVERAGES!$A$14:$C$43, 3, FALSE)</f>
        <v>0.34026829268292691</v>
      </c>
      <c r="BR703" s="5">
        <f>VLOOKUP(_2025teamgamelogs[[#This Row],[TEAM_NAME]], LEAGUE_AVERAGES!$F$14:$H$43, 2, FALSE)</f>
        <v>0.45178048780487812</v>
      </c>
      <c r="BS703" s="5">
        <f>VLOOKUP(_2025teamgamelogs[[#This Row],[TEAM_NAME]], LEAGUE_AVERAGES!$F$14:$H$43, 3, FALSE)</f>
        <v>0.45797560975609758</v>
      </c>
      <c r="BT703" s="5">
        <f>VLOOKUP(_2025teamgamelogs[[#This Row],[TEAM_NAME]], LEAGUE_AVERAGES!$K$14:$M$43, 2, FALSE)</f>
        <v>0.55774018976963147</v>
      </c>
      <c r="BU703" s="5">
        <f>VLOOKUP(_2025teamgamelogs[[#This Row],[TEAM_NAME]], LEAGUE_AVERAGES!$K$14:$M$43, 3, FALSE)</f>
        <v>0.57066794818423772</v>
      </c>
    </row>
    <row r="704" spans="1:73" x14ac:dyDescent="0.2">
      <c r="A704" t="s">
        <v>59</v>
      </c>
      <c r="B704">
        <v>1610612740</v>
      </c>
      <c r="C704" t="s">
        <v>77</v>
      </c>
      <c r="D704" t="s">
        <v>78</v>
      </c>
      <c r="E704">
        <v>22400354</v>
      </c>
      <c r="F704" s="1">
        <v>45634</v>
      </c>
      <c r="G704" t="s">
        <v>763</v>
      </c>
      <c r="H704" t="s">
        <v>70</v>
      </c>
      <c r="I704">
        <v>48</v>
      </c>
      <c r="J704">
        <v>43</v>
      </c>
      <c r="K704">
        <v>99</v>
      </c>
      <c r="L704">
        <v>0.434</v>
      </c>
      <c r="M704">
        <v>13</v>
      </c>
      <c r="N704">
        <v>38</v>
      </c>
      <c r="O704">
        <v>0.34200000000000003</v>
      </c>
      <c r="P704">
        <v>17</v>
      </c>
      <c r="Q704">
        <v>21</v>
      </c>
      <c r="R704">
        <v>0.81</v>
      </c>
      <c r="S704">
        <v>13</v>
      </c>
      <c r="T704">
        <v>30</v>
      </c>
      <c r="U704">
        <v>43</v>
      </c>
      <c r="V704">
        <v>26</v>
      </c>
      <c r="W704">
        <v>8</v>
      </c>
      <c r="X704">
        <v>9</v>
      </c>
      <c r="Y704">
        <v>8</v>
      </c>
      <c r="Z704">
        <v>11</v>
      </c>
      <c r="AA704">
        <v>21</v>
      </c>
      <c r="AB704">
        <v>18</v>
      </c>
      <c r="AC704">
        <v>116</v>
      </c>
      <c r="AD704">
        <v>-5</v>
      </c>
      <c r="AE704">
        <v>1</v>
      </c>
      <c r="AF704">
        <v>1231</v>
      </c>
      <c r="AG704">
        <v>1231</v>
      </c>
      <c r="AH704">
        <v>1231</v>
      </c>
      <c r="AI704">
        <v>121</v>
      </c>
      <c r="AJ704">
        <v>866</v>
      </c>
      <c r="AK704">
        <v>206</v>
      </c>
      <c r="AL704">
        <v>1785</v>
      </c>
      <c r="AM704">
        <v>1171</v>
      </c>
      <c r="AN704">
        <v>1078</v>
      </c>
      <c r="AO704">
        <v>1411</v>
      </c>
      <c r="AP704">
        <v>1052</v>
      </c>
      <c r="AQ704">
        <v>1164</v>
      </c>
      <c r="AR704">
        <v>957</v>
      </c>
      <c r="AS704">
        <v>652</v>
      </c>
      <c r="AT704">
        <v>1652</v>
      </c>
      <c r="AU704">
        <v>1282</v>
      </c>
      <c r="AV704">
        <v>1195</v>
      </c>
      <c r="AW704">
        <v>78</v>
      </c>
      <c r="AX704">
        <v>797</v>
      </c>
      <c r="AY704">
        <v>187</v>
      </c>
      <c r="AZ704">
        <v>2405</v>
      </c>
      <c r="BA704">
        <v>1694</v>
      </c>
      <c r="BB704">
        <v>1204</v>
      </c>
      <c r="BC704">
        <v>1025</v>
      </c>
      <c r="BD704">
        <v>1476</v>
      </c>
      <c r="BE704">
        <v>1</v>
      </c>
      <c r="BF704" t="s">
        <v>71</v>
      </c>
      <c r="BG704" t="s">
        <v>65</v>
      </c>
      <c r="BH704" t="s">
        <v>661</v>
      </c>
      <c r="BI704" s="4">
        <f xml:space="preserve"> _2025teamgamelogs[[#This Row],[FGA]] + (0.44 * _2025teamgamelogs[[#This Row],[FTA]]) + _2025teamgamelogs[[#This Row],[TOV]] - _2025teamgamelogs[[#This Row],[OREB]]</f>
        <v>103.24</v>
      </c>
      <c r="BJ704" s="3">
        <f>_2025teamgamelogs[[#This Row],[TOV]]/_2025teamgamelogs[[#This Row],[POSSESIONS]]</f>
        <v>7.7489345215032937E-2</v>
      </c>
      <c r="BK704" s="4">
        <f>_2025teamgamelogs[[#This Row],[PTS]]/_2025teamgamelogs[[#This Row],[POSSESIONS]]</f>
        <v>1.1235955056179776</v>
      </c>
      <c r="BL704" s="4">
        <f xml:space="preserve"> 100 * _2025teamgamelogs[[#This Row],[POINTS_PER_POSSESSION]]</f>
        <v>112.35955056179776</v>
      </c>
      <c r="BM704" s="4">
        <f xml:space="preserve"> _2025teamgamelogs[[#This Row],[POSSESIONS]] / (_2025teamgamelogs[[#This Row],[MIN]]/48)</f>
        <v>103.24</v>
      </c>
      <c r="BN704" s="3">
        <f>_2025teamgamelogs[[#This Row],[PTS]] / (2 * (_2025teamgamelogs[[#This Row],[FGA]] + 0.44 * _2025teamgamelogs[[#This Row],[FTA]]))</f>
        <v>0.53584626755358467</v>
      </c>
      <c r="BO704" s="4">
        <f>VLOOKUP(_2025teamgamelogs[[#This Row],[MONTH]], LEAGUE_AVERAGES!$A$2:$B$8, 2, FALSE)</f>
        <v>110.26237660123701</v>
      </c>
      <c r="BP704" s="5">
        <f>VLOOKUP(_2025teamgamelogs[[#This Row],[TEAM_NAME]], LEAGUE_AVERAGES!$A$14:$C$43, 2, FALSE)</f>
        <v>0.35068292682926827</v>
      </c>
      <c r="BQ704" s="5">
        <f>VLOOKUP(_2025teamgamelogs[[#This Row],[TEAM_NAME]], LEAGUE_AVERAGES!$A$14:$C$43, 3, FALSE)</f>
        <v>0.33902439024390252</v>
      </c>
      <c r="BR704" s="5">
        <f>VLOOKUP(_2025teamgamelogs[[#This Row],[TEAM_NAME]], LEAGUE_AVERAGES!$F$14:$H$43, 2, FALSE)</f>
        <v>0.44770731707317085</v>
      </c>
      <c r="BS704" s="5">
        <f>VLOOKUP(_2025teamgamelogs[[#This Row],[TEAM_NAME]], LEAGUE_AVERAGES!$F$14:$H$43, 3, FALSE)</f>
        <v>0.45721951219512191</v>
      </c>
      <c r="BT704" s="5">
        <f>VLOOKUP(_2025teamgamelogs[[#This Row],[TEAM_NAME]], LEAGUE_AVERAGES!$K$14:$M$43, 2, FALSE)</f>
        <v>0.55230036801172144</v>
      </c>
      <c r="BU704" s="5">
        <f>VLOOKUP(_2025teamgamelogs[[#This Row],[TEAM_NAME]], LEAGUE_AVERAGES!$K$14:$M$43, 3, FALSE)</f>
        <v>0.55239725408654039</v>
      </c>
    </row>
    <row r="705" spans="1:73" x14ac:dyDescent="0.2">
      <c r="A705" t="s">
        <v>59</v>
      </c>
      <c r="B705">
        <v>1610612749</v>
      </c>
      <c r="C705" t="s">
        <v>113</v>
      </c>
      <c r="D705" t="s">
        <v>114</v>
      </c>
      <c r="E705">
        <v>22400348</v>
      </c>
      <c r="F705" s="1">
        <v>45634</v>
      </c>
      <c r="G705" t="s">
        <v>204</v>
      </c>
      <c r="H705" t="s">
        <v>63</v>
      </c>
      <c r="I705">
        <v>48</v>
      </c>
      <c r="J705">
        <v>39</v>
      </c>
      <c r="K705">
        <v>68</v>
      </c>
      <c r="L705">
        <v>0.57399999999999995</v>
      </c>
      <c r="M705">
        <v>15</v>
      </c>
      <c r="N705">
        <v>31</v>
      </c>
      <c r="O705">
        <v>0.48399999999999999</v>
      </c>
      <c r="P705">
        <v>25</v>
      </c>
      <c r="Q705">
        <v>32</v>
      </c>
      <c r="R705">
        <v>0.78100000000000003</v>
      </c>
      <c r="S705">
        <v>3</v>
      </c>
      <c r="T705">
        <v>28</v>
      </c>
      <c r="U705">
        <v>31</v>
      </c>
      <c r="V705">
        <v>26</v>
      </c>
      <c r="W705">
        <v>16</v>
      </c>
      <c r="X705">
        <v>6</v>
      </c>
      <c r="Y705">
        <v>7</v>
      </c>
      <c r="Z705">
        <v>3</v>
      </c>
      <c r="AA705">
        <v>18</v>
      </c>
      <c r="AB705">
        <v>25</v>
      </c>
      <c r="AC705">
        <v>118</v>
      </c>
      <c r="AD705">
        <v>5</v>
      </c>
      <c r="AE705">
        <v>1</v>
      </c>
      <c r="AF705">
        <v>1</v>
      </c>
      <c r="AG705">
        <v>1</v>
      </c>
      <c r="AH705">
        <v>1</v>
      </c>
      <c r="AI705">
        <v>121</v>
      </c>
      <c r="AJ705">
        <v>1609</v>
      </c>
      <c r="AK705">
        <v>2458</v>
      </c>
      <c r="AL705">
        <v>66</v>
      </c>
      <c r="AM705">
        <v>733</v>
      </c>
      <c r="AN705">
        <v>1971</v>
      </c>
      <c r="AO705">
        <v>161</v>
      </c>
      <c r="AP705">
        <v>183</v>
      </c>
      <c r="AQ705">
        <v>163</v>
      </c>
      <c r="AR705">
        <v>1282</v>
      </c>
      <c r="AS705">
        <v>2426</v>
      </c>
      <c r="AT705">
        <v>1951</v>
      </c>
      <c r="AU705">
        <v>2414</v>
      </c>
      <c r="AV705">
        <v>1195</v>
      </c>
      <c r="AW705">
        <v>1583</v>
      </c>
      <c r="AX705">
        <v>1702</v>
      </c>
      <c r="AY705">
        <v>346</v>
      </c>
      <c r="AZ705">
        <v>384</v>
      </c>
      <c r="BA705">
        <v>1018</v>
      </c>
      <c r="BB705">
        <v>143</v>
      </c>
      <c r="BC705">
        <v>891</v>
      </c>
      <c r="BD705">
        <v>922</v>
      </c>
      <c r="BE705">
        <v>1</v>
      </c>
      <c r="BF705" t="s">
        <v>71</v>
      </c>
      <c r="BG705" t="s">
        <v>65</v>
      </c>
      <c r="BH705" t="s">
        <v>661</v>
      </c>
      <c r="BI705" s="4">
        <f xml:space="preserve"> _2025teamgamelogs[[#This Row],[FGA]] + (0.44 * _2025teamgamelogs[[#This Row],[FTA]]) + _2025teamgamelogs[[#This Row],[TOV]] - _2025teamgamelogs[[#This Row],[OREB]]</f>
        <v>95.08</v>
      </c>
      <c r="BJ705" s="3">
        <f>_2025teamgamelogs[[#This Row],[TOV]]/_2025teamgamelogs[[#This Row],[POSSESIONS]]</f>
        <v>0.16827934371055953</v>
      </c>
      <c r="BK705" s="4">
        <f>_2025teamgamelogs[[#This Row],[PTS]]/_2025teamgamelogs[[#This Row],[POSSESIONS]]</f>
        <v>1.2410601598653765</v>
      </c>
      <c r="BL705" s="4">
        <f xml:space="preserve"> 100 * _2025teamgamelogs[[#This Row],[POINTS_PER_POSSESSION]]</f>
        <v>124.10601598653766</v>
      </c>
      <c r="BM705" s="4">
        <f xml:space="preserve"> _2025teamgamelogs[[#This Row],[POSSESIONS]] / (_2025teamgamelogs[[#This Row],[MIN]]/48)</f>
        <v>95.08</v>
      </c>
      <c r="BN705" s="3">
        <f>_2025teamgamelogs[[#This Row],[PTS]] / (2 * (_2025teamgamelogs[[#This Row],[FGA]] + 0.44 * _2025teamgamelogs[[#This Row],[FTA]]))</f>
        <v>0.71881091617933723</v>
      </c>
      <c r="BO705" s="4">
        <f>VLOOKUP(_2025teamgamelogs[[#This Row],[MONTH]], LEAGUE_AVERAGES!$A$2:$B$8, 2, FALSE)</f>
        <v>110.26237660123701</v>
      </c>
      <c r="BP705" s="5">
        <f>VLOOKUP(_2025teamgamelogs[[#This Row],[TEAM_NAME]], LEAGUE_AVERAGES!$A$14:$C$43, 2, FALSE)</f>
        <v>0.4062926829268293</v>
      </c>
      <c r="BQ705" s="5">
        <f>VLOOKUP(_2025teamgamelogs[[#This Row],[TEAM_NAME]], LEAGUE_AVERAGES!$A$14:$C$43, 3, FALSE)</f>
        <v>0.36926829268292688</v>
      </c>
      <c r="BR705" s="5">
        <f>VLOOKUP(_2025teamgamelogs[[#This Row],[TEAM_NAME]], LEAGUE_AVERAGES!$F$14:$H$43, 2, FALSE)</f>
        <v>0.49804878048780482</v>
      </c>
      <c r="BS705" s="5">
        <f>VLOOKUP(_2025teamgamelogs[[#This Row],[TEAM_NAME]], LEAGUE_AVERAGES!$F$14:$H$43, 3, FALSE)</f>
        <v>0.47917073170731711</v>
      </c>
      <c r="BT705" s="5">
        <f>VLOOKUP(_2025teamgamelogs[[#This Row],[TEAM_NAME]], LEAGUE_AVERAGES!$K$14:$M$43, 2, FALSE)</f>
        <v>0.61475494156948829</v>
      </c>
      <c r="BU705" s="5">
        <f>VLOOKUP(_2025teamgamelogs[[#This Row],[TEAM_NAME]], LEAGUE_AVERAGES!$K$14:$M$43, 3, FALSE)</f>
        <v>0.58586037801226176</v>
      </c>
    </row>
    <row r="706" spans="1:73" x14ac:dyDescent="0.2">
      <c r="A706" t="s">
        <v>59</v>
      </c>
      <c r="B706">
        <v>1610612751</v>
      </c>
      <c r="C706" t="s">
        <v>89</v>
      </c>
      <c r="D706" t="s">
        <v>90</v>
      </c>
      <c r="E706">
        <v>22400348</v>
      </c>
      <c r="F706" s="1">
        <v>45634</v>
      </c>
      <c r="G706" t="s">
        <v>200</v>
      </c>
      <c r="H706" t="s">
        <v>70</v>
      </c>
      <c r="I706">
        <v>48</v>
      </c>
      <c r="J706">
        <v>41</v>
      </c>
      <c r="K706">
        <v>81</v>
      </c>
      <c r="L706">
        <v>0.50600000000000001</v>
      </c>
      <c r="M706">
        <v>16</v>
      </c>
      <c r="N706">
        <v>35</v>
      </c>
      <c r="O706">
        <v>0.45700000000000002</v>
      </c>
      <c r="P706">
        <v>15</v>
      </c>
      <c r="Q706">
        <v>16</v>
      </c>
      <c r="R706">
        <v>0.93799999999999994</v>
      </c>
      <c r="S706">
        <v>7</v>
      </c>
      <c r="T706">
        <v>23</v>
      </c>
      <c r="U706">
        <v>30</v>
      </c>
      <c r="V706">
        <v>24</v>
      </c>
      <c r="W706">
        <v>13</v>
      </c>
      <c r="X706">
        <v>9</v>
      </c>
      <c r="Y706">
        <v>3</v>
      </c>
      <c r="Z706">
        <v>7</v>
      </c>
      <c r="AA706">
        <v>25</v>
      </c>
      <c r="AB706">
        <v>18</v>
      </c>
      <c r="AC706">
        <v>113</v>
      </c>
      <c r="AD706">
        <v>-5</v>
      </c>
      <c r="AE706">
        <v>1</v>
      </c>
      <c r="AF706">
        <v>1231</v>
      </c>
      <c r="AG706">
        <v>1231</v>
      </c>
      <c r="AH706">
        <v>1231</v>
      </c>
      <c r="AI706">
        <v>121</v>
      </c>
      <c r="AJ706">
        <v>1234</v>
      </c>
      <c r="AK706">
        <v>2117</v>
      </c>
      <c r="AL706">
        <v>583</v>
      </c>
      <c r="AM706">
        <v>567</v>
      </c>
      <c r="AN706">
        <v>1495</v>
      </c>
      <c r="AO706">
        <v>281</v>
      </c>
      <c r="AP706">
        <v>1416</v>
      </c>
      <c r="AQ706">
        <v>1907</v>
      </c>
      <c r="AR706">
        <v>121</v>
      </c>
      <c r="AS706">
        <v>2024</v>
      </c>
      <c r="AT706">
        <v>2380</v>
      </c>
      <c r="AU706">
        <v>2432</v>
      </c>
      <c r="AV706">
        <v>1570</v>
      </c>
      <c r="AW706">
        <v>850</v>
      </c>
      <c r="AX706">
        <v>797</v>
      </c>
      <c r="AY706">
        <v>1712</v>
      </c>
      <c r="AZ706">
        <v>1902</v>
      </c>
      <c r="BA706">
        <v>2247</v>
      </c>
      <c r="BB706">
        <v>1204</v>
      </c>
      <c r="BC706">
        <v>1250</v>
      </c>
      <c r="BD706">
        <v>1476</v>
      </c>
      <c r="BE706">
        <v>1</v>
      </c>
      <c r="BF706" t="s">
        <v>64</v>
      </c>
      <c r="BG706" t="s">
        <v>65</v>
      </c>
      <c r="BH706" t="s">
        <v>661</v>
      </c>
      <c r="BI706" s="4">
        <f xml:space="preserve"> _2025teamgamelogs[[#This Row],[FGA]] + (0.44 * _2025teamgamelogs[[#This Row],[FTA]]) + _2025teamgamelogs[[#This Row],[TOV]] - _2025teamgamelogs[[#This Row],[OREB]]</f>
        <v>94.04</v>
      </c>
      <c r="BJ706" s="3">
        <f>_2025teamgamelogs[[#This Row],[TOV]]/_2025teamgamelogs[[#This Row],[POSSESIONS]]</f>
        <v>0.1382390472139515</v>
      </c>
      <c r="BK706" s="4">
        <f>_2025teamgamelogs[[#This Row],[PTS]]/_2025teamgamelogs[[#This Row],[POSSESIONS]]</f>
        <v>1.2016163334751169</v>
      </c>
      <c r="BL706" s="4">
        <f xml:space="preserve"> 100 * _2025teamgamelogs[[#This Row],[POINTS_PER_POSSESSION]]</f>
        <v>120.16163334751168</v>
      </c>
      <c r="BM706" s="4">
        <f xml:space="preserve"> _2025teamgamelogs[[#This Row],[POSSESIONS]] / (_2025teamgamelogs[[#This Row],[MIN]]/48)</f>
        <v>94.04</v>
      </c>
      <c r="BN706" s="3">
        <f>_2025teamgamelogs[[#This Row],[PTS]] / (2 * (_2025teamgamelogs[[#This Row],[FGA]] + 0.44 * _2025teamgamelogs[[#This Row],[FTA]]))</f>
        <v>0.64175374829622889</v>
      </c>
      <c r="BO706" s="4">
        <f>VLOOKUP(_2025teamgamelogs[[#This Row],[MONTH]], LEAGUE_AVERAGES!$A$2:$B$8, 2, FALSE)</f>
        <v>110.26237660123701</v>
      </c>
      <c r="BP706" s="5">
        <f>VLOOKUP(_2025teamgamelogs[[#This Row],[TEAM_NAME]], LEAGUE_AVERAGES!$A$14:$C$43, 2, FALSE)</f>
        <v>0.337609756097561</v>
      </c>
      <c r="BQ706" s="5">
        <f>VLOOKUP(_2025teamgamelogs[[#This Row],[TEAM_NAME]], LEAGUE_AVERAGES!$A$14:$C$43, 3, FALSE)</f>
        <v>0.34709756097560968</v>
      </c>
      <c r="BR706" s="5">
        <f>VLOOKUP(_2025teamgamelogs[[#This Row],[TEAM_NAME]], LEAGUE_AVERAGES!$F$14:$H$43, 2, FALSE)</f>
        <v>0.43748780487804872</v>
      </c>
      <c r="BS706" s="5">
        <f>VLOOKUP(_2025teamgamelogs[[#This Row],[TEAM_NAME]], LEAGUE_AVERAGES!$F$14:$H$43, 3, FALSE)</f>
        <v>0.43895121951219529</v>
      </c>
      <c r="BT706" s="5">
        <f>VLOOKUP(_2025teamgamelogs[[#This Row],[TEAM_NAME]], LEAGUE_AVERAGES!$K$14:$M$43, 2, FALSE)</f>
        <v>0.54767404365624284</v>
      </c>
      <c r="BU706" s="5">
        <f>VLOOKUP(_2025teamgamelogs[[#This Row],[TEAM_NAME]], LEAGUE_AVERAGES!$K$14:$M$43, 3, FALSE)</f>
        <v>0.5592142433904097</v>
      </c>
    </row>
    <row r="707" spans="1:73" x14ac:dyDescent="0.2">
      <c r="A707" t="s">
        <v>59</v>
      </c>
      <c r="B707">
        <v>1610612750</v>
      </c>
      <c r="C707" t="s">
        <v>8</v>
      </c>
      <c r="D707" t="s">
        <v>72</v>
      </c>
      <c r="E707">
        <v>22400355</v>
      </c>
      <c r="F707" s="1">
        <v>45634</v>
      </c>
      <c r="G707" t="s">
        <v>734</v>
      </c>
      <c r="H707" t="s">
        <v>70</v>
      </c>
      <c r="I707">
        <v>48</v>
      </c>
      <c r="J707">
        <v>36</v>
      </c>
      <c r="K707">
        <v>79</v>
      </c>
      <c r="L707">
        <v>0.45600000000000002</v>
      </c>
      <c r="M707">
        <v>19</v>
      </c>
      <c r="N707">
        <v>42</v>
      </c>
      <c r="O707">
        <v>0.45200000000000001</v>
      </c>
      <c r="P707">
        <v>15</v>
      </c>
      <c r="Q707">
        <v>20</v>
      </c>
      <c r="R707">
        <v>0.75</v>
      </c>
      <c r="S707">
        <v>7</v>
      </c>
      <c r="T707">
        <v>32</v>
      </c>
      <c r="U707">
        <v>39</v>
      </c>
      <c r="V707">
        <v>22</v>
      </c>
      <c r="W707">
        <v>16</v>
      </c>
      <c r="X707">
        <v>6</v>
      </c>
      <c r="Y707">
        <v>8</v>
      </c>
      <c r="Z707">
        <v>6</v>
      </c>
      <c r="AA707">
        <v>18</v>
      </c>
      <c r="AB707">
        <v>20</v>
      </c>
      <c r="AC707">
        <v>106</v>
      </c>
      <c r="AD707">
        <v>-8</v>
      </c>
      <c r="AE707">
        <v>1</v>
      </c>
      <c r="AF707">
        <v>1231</v>
      </c>
      <c r="AG707">
        <v>1231</v>
      </c>
      <c r="AH707">
        <v>1231</v>
      </c>
      <c r="AI707">
        <v>121</v>
      </c>
      <c r="AJ707">
        <v>2070</v>
      </c>
      <c r="AK707">
        <v>2245</v>
      </c>
      <c r="AL707">
        <v>1444</v>
      </c>
      <c r="AM707">
        <v>182</v>
      </c>
      <c r="AN707">
        <v>568</v>
      </c>
      <c r="AO707">
        <v>311</v>
      </c>
      <c r="AP707">
        <v>1416</v>
      </c>
      <c r="AQ707">
        <v>1301</v>
      </c>
      <c r="AR707">
        <v>1525</v>
      </c>
      <c r="AS707">
        <v>2024</v>
      </c>
      <c r="AT707">
        <v>1307</v>
      </c>
      <c r="AU707">
        <v>1833</v>
      </c>
      <c r="AV707">
        <v>1909</v>
      </c>
      <c r="AW707">
        <v>1583</v>
      </c>
      <c r="AX707">
        <v>1702</v>
      </c>
      <c r="AY707">
        <v>187</v>
      </c>
      <c r="AZ707">
        <v>1573</v>
      </c>
      <c r="BA707">
        <v>1018</v>
      </c>
      <c r="BB707">
        <v>767</v>
      </c>
      <c r="BC707">
        <v>1723</v>
      </c>
      <c r="BD707">
        <v>1667</v>
      </c>
      <c r="BE707">
        <v>1</v>
      </c>
      <c r="BF707" t="s">
        <v>71</v>
      </c>
      <c r="BG707" t="s">
        <v>65</v>
      </c>
      <c r="BH707" t="s">
        <v>661</v>
      </c>
      <c r="BI707" s="4">
        <f xml:space="preserve"> _2025teamgamelogs[[#This Row],[FGA]] + (0.44 * _2025teamgamelogs[[#This Row],[FTA]]) + _2025teamgamelogs[[#This Row],[TOV]] - _2025teamgamelogs[[#This Row],[OREB]]</f>
        <v>96.8</v>
      </c>
      <c r="BJ707" s="3">
        <f>_2025teamgamelogs[[#This Row],[TOV]]/_2025teamgamelogs[[#This Row],[POSSESIONS]]</f>
        <v>0.16528925619834711</v>
      </c>
      <c r="BK707" s="4">
        <f>_2025teamgamelogs[[#This Row],[PTS]]/_2025teamgamelogs[[#This Row],[POSSESIONS]]</f>
        <v>1.0950413223140496</v>
      </c>
      <c r="BL707" s="4">
        <f xml:space="preserve"> 100 * _2025teamgamelogs[[#This Row],[POINTS_PER_POSSESSION]]</f>
        <v>109.50413223140497</v>
      </c>
      <c r="BM707" s="4">
        <f xml:space="preserve"> _2025teamgamelogs[[#This Row],[POSSESIONS]] / (_2025teamgamelogs[[#This Row],[MIN]]/48)</f>
        <v>96.8</v>
      </c>
      <c r="BN707" s="3">
        <f>_2025teamgamelogs[[#This Row],[PTS]] / (2 * (_2025teamgamelogs[[#This Row],[FGA]] + 0.44 * _2025teamgamelogs[[#This Row],[FTA]]))</f>
        <v>0.60364464692482922</v>
      </c>
      <c r="BO707" s="4">
        <f>VLOOKUP(_2025teamgamelogs[[#This Row],[MONTH]], LEAGUE_AVERAGES!$A$2:$B$8, 2, FALSE)</f>
        <v>110.26237660123701</v>
      </c>
      <c r="BP707" s="5">
        <f>VLOOKUP(_2025teamgamelogs[[#This Row],[TEAM_NAME]], LEAGUE_AVERAGES!$A$14:$C$43, 2, FALSE)</f>
        <v>0.38256097560975622</v>
      </c>
      <c r="BQ707" s="5">
        <f>VLOOKUP(_2025teamgamelogs[[#This Row],[TEAM_NAME]], LEAGUE_AVERAGES!$A$14:$C$43, 3, FALSE)</f>
        <v>0.37156097560975615</v>
      </c>
      <c r="BR707" s="5">
        <f>VLOOKUP(_2025teamgamelogs[[#This Row],[TEAM_NAME]], LEAGUE_AVERAGES!$F$14:$H$43, 2, FALSE)</f>
        <v>0.47402439024390242</v>
      </c>
      <c r="BS707" s="5">
        <f>VLOOKUP(_2025teamgamelogs[[#This Row],[TEAM_NAME]], LEAGUE_AVERAGES!$F$14:$H$43, 3, FALSE)</f>
        <v>0.46580487804878057</v>
      </c>
      <c r="BT707" s="5">
        <f>VLOOKUP(_2025teamgamelogs[[#This Row],[TEAM_NAME]], LEAGUE_AVERAGES!$K$14:$M$43, 2, FALSE)</f>
        <v>0.59446350940954662</v>
      </c>
      <c r="BU707" s="5">
        <f>VLOOKUP(_2025teamgamelogs[[#This Row],[TEAM_NAME]], LEAGUE_AVERAGES!$K$14:$M$43, 3, FALSE)</f>
        <v>0.58583417827298701</v>
      </c>
    </row>
    <row r="708" spans="1:73" x14ac:dyDescent="0.2">
      <c r="A708" t="s">
        <v>59</v>
      </c>
      <c r="B708">
        <v>1610612766</v>
      </c>
      <c r="C708" t="s">
        <v>122</v>
      </c>
      <c r="D708" t="s">
        <v>123</v>
      </c>
      <c r="E708">
        <v>22400349</v>
      </c>
      <c r="F708" s="1">
        <v>45634</v>
      </c>
      <c r="G708" t="s">
        <v>764</v>
      </c>
      <c r="H708" t="s">
        <v>63</v>
      </c>
      <c r="I708">
        <v>48</v>
      </c>
      <c r="J708">
        <v>40</v>
      </c>
      <c r="K708">
        <v>78</v>
      </c>
      <c r="L708">
        <v>0.51300000000000001</v>
      </c>
      <c r="M708">
        <v>14</v>
      </c>
      <c r="N708">
        <v>29</v>
      </c>
      <c r="O708">
        <v>0.48299999999999998</v>
      </c>
      <c r="P708">
        <v>19</v>
      </c>
      <c r="Q708">
        <v>26</v>
      </c>
      <c r="R708">
        <v>0.73099999999999998</v>
      </c>
      <c r="S708">
        <v>10</v>
      </c>
      <c r="T708">
        <v>35</v>
      </c>
      <c r="U708">
        <v>45</v>
      </c>
      <c r="V708">
        <v>24</v>
      </c>
      <c r="W708">
        <v>25</v>
      </c>
      <c r="X708">
        <v>11</v>
      </c>
      <c r="Y708">
        <v>3</v>
      </c>
      <c r="Z708">
        <v>7</v>
      </c>
      <c r="AA708">
        <v>18</v>
      </c>
      <c r="AB708">
        <v>19</v>
      </c>
      <c r="AC708">
        <v>113</v>
      </c>
      <c r="AD708">
        <v>4</v>
      </c>
      <c r="AE708">
        <v>1</v>
      </c>
      <c r="AF708">
        <v>1</v>
      </c>
      <c r="AG708">
        <v>1</v>
      </c>
      <c r="AH708">
        <v>1</v>
      </c>
      <c r="AI708">
        <v>121</v>
      </c>
      <c r="AJ708">
        <v>1438</v>
      </c>
      <c r="AK708">
        <v>2291</v>
      </c>
      <c r="AL708">
        <v>489</v>
      </c>
      <c r="AM708">
        <v>934</v>
      </c>
      <c r="AN708">
        <v>2163</v>
      </c>
      <c r="AO708">
        <v>166</v>
      </c>
      <c r="AP708">
        <v>756</v>
      </c>
      <c r="AQ708">
        <v>570</v>
      </c>
      <c r="AR708">
        <v>1731</v>
      </c>
      <c r="AS708">
        <v>1308</v>
      </c>
      <c r="AT708">
        <v>769</v>
      </c>
      <c r="AU708">
        <v>976</v>
      </c>
      <c r="AV708">
        <v>1570</v>
      </c>
      <c r="AW708">
        <v>2435</v>
      </c>
      <c r="AX708">
        <v>346</v>
      </c>
      <c r="AY708">
        <v>1712</v>
      </c>
      <c r="AZ708">
        <v>1902</v>
      </c>
      <c r="BA708">
        <v>1018</v>
      </c>
      <c r="BB708">
        <v>971</v>
      </c>
      <c r="BC708">
        <v>1250</v>
      </c>
      <c r="BD708">
        <v>986</v>
      </c>
      <c r="BE708">
        <v>1</v>
      </c>
      <c r="BF708" t="s">
        <v>71</v>
      </c>
      <c r="BG708" t="s">
        <v>65</v>
      </c>
      <c r="BH708" t="s">
        <v>661</v>
      </c>
      <c r="BI708" s="4">
        <f xml:space="preserve"> _2025teamgamelogs[[#This Row],[FGA]] + (0.44 * _2025teamgamelogs[[#This Row],[FTA]]) + _2025teamgamelogs[[#This Row],[TOV]] - _2025teamgamelogs[[#This Row],[OREB]]</f>
        <v>104.44</v>
      </c>
      <c r="BJ708" s="3">
        <f>_2025teamgamelogs[[#This Row],[TOV]]/_2025teamgamelogs[[#This Row],[POSSESIONS]]</f>
        <v>0.23937188816545385</v>
      </c>
      <c r="BK708" s="4">
        <f>_2025teamgamelogs[[#This Row],[PTS]]/_2025teamgamelogs[[#This Row],[POSSESIONS]]</f>
        <v>1.0819609345078514</v>
      </c>
      <c r="BL708" s="4">
        <f xml:space="preserve"> 100 * _2025teamgamelogs[[#This Row],[POINTS_PER_POSSESSION]]</f>
        <v>108.19609345078514</v>
      </c>
      <c r="BM708" s="4">
        <f xml:space="preserve"> _2025teamgamelogs[[#This Row],[POSSESIONS]] / (_2025teamgamelogs[[#This Row],[MIN]]/48)</f>
        <v>104.44</v>
      </c>
      <c r="BN708" s="3">
        <f>_2025teamgamelogs[[#This Row],[PTS]] / (2 * (_2025teamgamelogs[[#This Row],[FGA]] + 0.44 * _2025teamgamelogs[[#This Row],[FTA]]))</f>
        <v>0.63170840787119853</v>
      </c>
      <c r="BO708" s="4">
        <f>VLOOKUP(_2025teamgamelogs[[#This Row],[MONTH]], LEAGUE_AVERAGES!$A$2:$B$8, 2, FALSE)</f>
        <v>110.26237660123701</v>
      </c>
      <c r="BP708" s="5">
        <f>VLOOKUP(_2025teamgamelogs[[#This Row],[TEAM_NAME]], LEAGUE_AVERAGES!$A$14:$C$43, 2, FALSE)</f>
        <v>0.33860975609756089</v>
      </c>
      <c r="BQ708" s="5">
        <f>VLOOKUP(_2025teamgamelogs[[#This Row],[TEAM_NAME]], LEAGUE_AVERAGES!$A$14:$C$43, 3, FALSE)</f>
        <v>0.33580487804878045</v>
      </c>
      <c r="BR708" s="5">
        <f>VLOOKUP(_2025teamgamelogs[[#This Row],[TEAM_NAME]], LEAGUE_AVERAGES!$F$14:$H$43, 2, FALSE)</f>
        <v>0.43492682926829268</v>
      </c>
      <c r="BS708" s="5">
        <f>VLOOKUP(_2025teamgamelogs[[#This Row],[TEAM_NAME]], LEAGUE_AVERAGES!$F$14:$H$43, 3, FALSE)</f>
        <v>0.42697560975609755</v>
      </c>
      <c r="BT708" s="5">
        <f>VLOOKUP(_2025teamgamelogs[[#This Row],[TEAM_NAME]], LEAGUE_AVERAGES!$K$14:$M$43, 2, FALSE)</f>
        <v>0.5424635833805308</v>
      </c>
      <c r="BU708" s="5">
        <f>VLOOKUP(_2025teamgamelogs[[#This Row],[TEAM_NAME]], LEAGUE_AVERAGES!$K$14:$M$43, 3, FALSE)</f>
        <v>0.53419164265445196</v>
      </c>
    </row>
    <row r="709" spans="1:73" x14ac:dyDescent="0.2">
      <c r="A709" t="s">
        <v>59</v>
      </c>
      <c r="B709">
        <v>1610612741</v>
      </c>
      <c r="C709" t="s">
        <v>86</v>
      </c>
      <c r="D709" t="s">
        <v>87</v>
      </c>
      <c r="E709">
        <v>22400347</v>
      </c>
      <c r="F709" s="1">
        <v>45634</v>
      </c>
      <c r="G709" t="s">
        <v>765</v>
      </c>
      <c r="H709" t="s">
        <v>70</v>
      </c>
      <c r="I709">
        <v>48</v>
      </c>
      <c r="J709">
        <v>35</v>
      </c>
      <c r="K709">
        <v>86</v>
      </c>
      <c r="L709">
        <v>0.40699999999999997</v>
      </c>
      <c r="M709">
        <v>19</v>
      </c>
      <c r="N709">
        <v>54</v>
      </c>
      <c r="O709">
        <v>0.35199999999999998</v>
      </c>
      <c r="P709">
        <v>11</v>
      </c>
      <c r="Q709">
        <v>12</v>
      </c>
      <c r="R709">
        <v>0.91700000000000004</v>
      </c>
      <c r="S709">
        <v>2</v>
      </c>
      <c r="T709">
        <v>33</v>
      </c>
      <c r="U709">
        <v>35</v>
      </c>
      <c r="V709">
        <v>29</v>
      </c>
      <c r="W709">
        <v>15</v>
      </c>
      <c r="X709">
        <v>9</v>
      </c>
      <c r="Y709">
        <v>3</v>
      </c>
      <c r="Z709">
        <v>5</v>
      </c>
      <c r="AA709">
        <v>18</v>
      </c>
      <c r="AB709">
        <v>15</v>
      </c>
      <c r="AC709">
        <v>100</v>
      </c>
      <c r="AD709">
        <v>-8</v>
      </c>
      <c r="AE709">
        <v>1</v>
      </c>
      <c r="AF709">
        <v>1231</v>
      </c>
      <c r="AG709">
        <v>1231</v>
      </c>
      <c r="AH709">
        <v>1231</v>
      </c>
      <c r="AI709">
        <v>121</v>
      </c>
      <c r="AJ709">
        <v>2164</v>
      </c>
      <c r="AK709">
        <v>1580</v>
      </c>
      <c r="AL709">
        <v>2131</v>
      </c>
      <c r="AM709">
        <v>182</v>
      </c>
      <c r="AN709">
        <v>31</v>
      </c>
      <c r="AO709">
        <v>1292</v>
      </c>
      <c r="AP709">
        <v>2028</v>
      </c>
      <c r="AQ709">
        <v>2282</v>
      </c>
      <c r="AR709">
        <v>182</v>
      </c>
      <c r="AS709">
        <v>2452</v>
      </c>
      <c r="AT709">
        <v>1131</v>
      </c>
      <c r="AU709">
        <v>2225</v>
      </c>
      <c r="AV709">
        <v>687</v>
      </c>
      <c r="AW709">
        <v>1341</v>
      </c>
      <c r="AX709">
        <v>797</v>
      </c>
      <c r="AY709">
        <v>1712</v>
      </c>
      <c r="AZ709">
        <v>1188</v>
      </c>
      <c r="BA709">
        <v>1018</v>
      </c>
      <c r="BB709">
        <v>1892</v>
      </c>
      <c r="BC709">
        <v>2099</v>
      </c>
      <c r="BD709">
        <v>1667</v>
      </c>
      <c r="BE709">
        <v>1</v>
      </c>
      <c r="BF709" t="s">
        <v>64</v>
      </c>
      <c r="BG709" t="s">
        <v>65</v>
      </c>
      <c r="BH709" t="s">
        <v>661</v>
      </c>
      <c r="BI709" s="4">
        <f xml:space="preserve"> _2025teamgamelogs[[#This Row],[FGA]] + (0.44 * _2025teamgamelogs[[#This Row],[FTA]]) + _2025teamgamelogs[[#This Row],[TOV]] - _2025teamgamelogs[[#This Row],[OREB]]</f>
        <v>104.28</v>
      </c>
      <c r="BJ709" s="3">
        <f>_2025teamgamelogs[[#This Row],[TOV]]/_2025teamgamelogs[[#This Row],[POSSESIONS]]</f>
        <v>0.14384349827387802</v>
      </c>
      <c r="BK709" s="4">
        <f>_2025teamgamelogs[[#This Row],[PTS]]/_2025teamgamelogs[[#This Row],[POSSESIONS]]</f>
        <v>0.95895665515918682</v>
      </c>
      <c r="BL709" s="4">
        <f xml:space="preserve"> 100 * _2025teamgamelogs[[#This Row],[POINTS_PER_POSSESSION]]</f>
        <v>95.895665515918679</v>
      </c>
      <c r="BM709" s="4">
        <f xml:space="preserve"> _2025teamgamelogs[[#This Row],[POSSESIONS]] / (_2025teamgamelogs[[#This Row],[MIN]]/48)</f>
        <v>104.28</v>
      </c>
      <c r="BN709" s="3">
        <f>_2025teamgamelogs[[#This Row],[PTS]] / (2 * (_2025teamgamelogs[[#This Row],[FGA]] + 0.44 * _2025teamgamelogs[[#This Row],[FTA]]))</f>
        <v>0.5477651183172656</v>
      </c>
      <c r="BO709" s="4">
        <f>VLOOKUP(_2025teamgamelogs[[#This Row],[MONTH]], LEAGUE_AVERAGES!$A$2:$B$8, 2, FALSE)</f>
        <v>110.26237660123701</v>
      </c>
      <c r="BP709" s="5">
        <f>VLOOKUP(_2025teamgamelogs[[#This Row],[TEAM_NAME]], LEAGUE_AVERAGES!$A$14:$C$43, 2, FALSE)</f>
        <v>0.36141463414634156</v>
      </c>
      <c r="BQ709" s="5">
        <f>VLOOKUP(_2025teamgamelogs[[#This Row],[TEAM_NAME]], LEAGUE_AVERAGES!$A$14:$C$43, 3, FALSE)</f>
        <v>0.37548780487804878</v>
      </c>
      <c r="BR709" s="5">
        <f>VLOOKUP(_2025teamgamelogs[[#This Row],[TEAM_NAME]], LEAGUE_AVERAGES!$F$14:$H$43, 2, FALSE)</f>
        <v>0.46404878048780479</v>
      </c>
      <c r="BS709" s="5">
        <f>VLOOKUP(_2025teamgamelogs[[#This Row],[TEAM_NAME]], LEAGUE_AVERAGES!$F$14:$H$43, 3, FALSE)</f>
        <v>0.47712195121951223</v>
      </c>
      <c r="BT709" s="5">
        <f>VLOOKUP(_2025teamgamelogs[[#This Row],[TEAM_NAME]], LEAGUE_AVERAGES!$K$14:$M$43, 2, FALSE)</f>
        <v>0.57631003599073594</v>
      </c>
      <c r="BU709" s="5">
        <f>VLOOKUP(_2025teamgamelogs[[#This Row],[TEAM_NAME]], LEAGUE_AVERAGES!$K$14:$M$43, 3, FALSE)</f>
        <v>0.59556361257988066</v>
      </c>
    </row>
    <row r="710" spans="1:73" x14ac:dyDescent="0.2">
      <c r="A710" t="s">
        <v>59</v>
      </c>
      <c r="B710">
        <v>1610612753</v>
      </c>
      <c r="C710" t="s">
        <v>83</v>
      </c>
      <c r="D710" t="s">
        <v>84</v>
      </c>
      <c r="E710">
        <v>22400352</v>
      </c>
      <c r="F710" s="1">
        <v>45634</v>
      </c>
      <c r="G710" t="s">
        <v>766</v>
      </c>
      <c r="H710" t="s">
        <v>63</v>
      </c>
      <c r="I710">
        <v>48</v>
      </c>
      <c r="J710">
        <v>42</v>
      </c>
      <c r="K710">
        <v>88</v>
      </c>
      <c r="L710">
        <v>0.47699999999999998</v>
      </c>
      <c r="M710">
        <v>12</v>
      </c>
      <c r="N710">
        <v>36</v>
      </c>
      <c r="O710">
        <v>0.33300000000000002</v>
      </c>
      <c r="P710">
        <v>19</v>
      </c>
      <c r="Q710">
        <v>30</v>
      </c>
      <c r="R710">
        <v>0.63300000000000001</v>
      </c>
      <c r="S710">
        <v>14</v>
      </c>
      <c r="T710">
        <v>30</v>
      </c>
      <c r="U710">
        <v>44</v>
      </c>
      <c r="V710">
        <v>17</v>
      </c>
      <c r="W710">
        <v>13</v>
      </c>
      <c r="X710">
        <v>11</v>
      </c>
      <c r="Y710">
        <v>6</v>
      </c>
      <c r="Z710">
        <v>6</v>
      </c>
      <c r="AA710">
        <v>19</v>
      </c>
      <c r="AB710">
        <v>24</v>
      </c>
      <c r="AC710">
        <v>115</v>
      </c>
      <c r="AD710">
        <v>5</v>
      </c>
      <c r="AE710">
        <v>1</v>
      </c>
      <c r="AF710">
        <v>1</v>
      </c>
      <c r="AG710">
        <v>1</v>
      </c>
      <c r="AH710">
        <v>1</v>
      </c>
      <c r="AI710">
        <v>121</v>
      </c>
      <c r="AJ710">
        <v>1068</v>
      </c>
      <c r="AK710">
        <v>1314</v>
      </c>
      <c r="AL710">
        <v>1049</v>
      </c>
      <c r="AM710">
        <v>1413</v>
      </c>
      <c r="AN710">
        <v>1366</v>
      </c>
      <c r="AO710">
        <v>1468</v>
      </c>
      <c r="AP710">
        <v>756</v>
      </c>
      <c r="AQ710">
        <v>259</v>
      </c>
      <c r="AR710">
        <v>2267</v>
      </c>
      <c r="AS710">
        <v>466</v>
      </c>
      <c r="AT710">
        <v>1652</v>
      </c>
      <c r="AU710">
        <v>1127</v>
      </c>
      <c r="AV710">
        <v>2380</v>
      </c>
      <c r="AW710">
        <v>850</v>
      </c>
      <c r="AX710">
        <v>346</v>
      </c>
      <c r="AY710">
        <v>560</v>
      </c>
      <c r="AZ710">
        <v>1573</v>
      </c>
      <c r="BA710">
        <v>1258</v>
      </c>
      <c r="BB710">
        <v>215</v>
      </c>
      <c r="BC710">
        <v>1095</v>
      </c>
      <c r="BD710">
        <v>922</v>
      </c>
      <c r="BE710">
        <v>1</v>
      </c>
      <c r="BF710" t="s">
        <v>64</v>
      </c>
      <c r="BG710" t="s">
        <v>65</v>
      </c>
      <c r="BH710" t="s">
        <v>661</v>
      </c>
      <c r="BI710" s="4">
        <f xml:space="preserve"> _2025teamgamelogs[[#This Row],[FGA]] + (0.44 * _2025teamgamelogs[[#This Row],[FTA]]) + _2025teamgamelogs[[#This Row],[TOV]] - _2025teamgamelogs[[#This Row],[OREB]]</f>
        <v>100.2</v>
      </c>
      <c r="BJ710" s="3">
        <f>_2025teamgamelogs[[#This Row],[TOV]]/_2025teamgamelogs[[#This Row],[POSSESIONS]]</f>
        <v>0.12974051896207583</v>
      </c>
      <c r="BK710" s="4">
        <f>_2025teamgamelogs[[#This Row],[PTS]]/_2025teamgamelogs[[#This Row],[POSSESIONS]]</f>
        <v>1.1477045908183632</v>
      </c>
      <c r="BL710" s="4">
        <f xml:space="preserve"> 100 * _2025teamgamelogs[[#This Row],[POINTS_PER_POSSESSION]]</f>
        <v>114.77045908183632</v>
      </c>
      <c r="BM710" s="4">
        <f xml:space="preserve"> _2025teamgamelogs[[#This Row],[POSSESIONS]] / (_2025teamgamelogs[[#This Row],[MIN]]/48)</f>
        <v>100.2</v>
      </c>
      <c r="BN710" s="3">
        <f>_2025teamgamelogs[[#This Row],[PTS]] / (2 * (_2025teamgamelogs[[#This Row],[FGA]] + 0.44 * _2025teamgamelogs[[#This Row],[FTA]]))</f>
        <v>0.56818181818181812</v>
      </c>
      <c r="BO710" s="4">
        <f>VLOOKUP(_2025teamgamelogs[[#This Row],[MONTH]], LEAGUE_AVERAGES!$A$2:$B$8, 2, FALSE)</f>
        <v>110.26237660123701</v>
      </c>
      <c r="BP710" s="5">
        <f>VLOOKUP(_2025teamgamelogs[[#This Row],[TEAM_NAME]], LEAGUE_AVERAGES!$A$14:$C$43, 2, FALSE)</f>
        <v>0.32192682926829269</v>
      </c>
      <c r="BQ710" s="5">
        <f>VLOOKUP(_2025teamgamelogs[[#This Row],[TEAM_NAME]], LEAGUE_AVERAGES!$A$14:$C$43, 3, FALSE)</f>
        <v>0.31129268292682932</v>
      </c>
      <c r="BR710" s="5">
        <f>VLOOKUP(_2025teamgamelogs[[#This Row],[TEAM_NAME]], LEAGUE_AVERAGES!$F$14:$H$43, 2, FALSE)</f>
        <v>0.44641463414634147</v>
      </c>
      <c r="BS710" s="5">
        <f>VLOOKUP(_2025teamgamelogs[[#This Row],[TEAM_NAME]], LEAGUE_AVERAGES!$F$14:$H$43, 3, FALSE)</f>
        <v>0.44524390243902434</v>
      </c>
      <c r="BT710" s="5">
        <f>VLOOKUP(_2025teamgamelogs[[#This Row],[TEAM_NAME]], LEAGUE_AVERAGES!$K$14:$M$43, 2, FALSE)</f>
        <v>0.55194019912665027</v>
      </c>
      <c r="BU710" s="5">
        <f>VLOOKUP(_2025teamgamelogs[[#This Row],[TEAM_NAME]], LEAGUE_AVERAGES!$K$14:$M$43, 3, FALSE)</f>
        <v>0.54874950227645525</v>
      </c>
    </row>
    <row r="711" spans="1:73" x14ac:dyDescent="0.2">
      <c r="A711" t="s">
        <v>59</v>
      </c>
      <c r="B711">
        <v>1610612754</v>
      </c>
      <c r="C711" t="s">
        <v>110</v>
      </c>
      <c r="D711" t="s">
        <v>111</v>
      </c>
      <c r="E711">
        <v>22400349</v>
      </c>
      <c r="F711" s="1">
        <v>45634</v>
      </c>
      <c r="G711" t="s">
        <v>767</v>
      </c>
      <c r="H711" t="s">
        <v>70</v>
      </c>
      <c r="I711">
        <v>48</v>
      </c>
      <c r="J711">
        <v>42</v>
      </c>
      <c r="K711">
        <v>82</v>
      </c>
      <c r="L711">
        <v>0.51200000000000001</v>
      </c>
      <c r="M711">
        <v>12</v>
      </c>
      <c r="N711">
        <v>36</v>
      </c>
      <c r="O711">
        <v>0.33300000000000002</v>
      </c>
      <c r="P711">
        <v>13</v>
      </c>
      <c r="Q711">
        <v>15</v>
      </c>
      <c r="R711">
        <v>0.86699999999999999</v>
      </c>
      <c r="S711">
        <v>3</v>
      </c>
      <c r="T711">
        <v>26</v>
      </c>
      <c r="U711">
        <v>29</v>
      </c>
      <c r="V711">
        <v>23</v>
      </c>
      <c r="W711">
        <v>17</v>
      </c>
      <c r="X711">
        <v>9</v>
      </c>
      <c r="Y711">
        <v>7</v>
      </c>
      <c r="Z711">
        <v>3</v>
      </c>
      <c r="AA711">
        <v>19</v>
      </c>
      <c r="AB711">
        <v>18</v>
      </c>
      <c r="AC711">
        <v>109</v>
      </c>
      <c r="AD711">
        <v>-4</v>
      </c>
      <c r="AE711">
        <v>1</v>
      </c>
      <c r="AF711">
        <v>1231</v>
      </c>
      <c r="AG711">
        <v>1231</v>
      </c>
      <c r="AH711">
        <v>1231</v>
      </c>
      <c r="AI711">
        <v>121</v>
      </c>
      <c r="AJ711">
        <v>1068</v>
      </c>
      <c r="AK711">
        <v>2022</v>
      </c>
      <c r="AL711">
        <v>498</v>
      </c>
      <c r="AM711">
        <v>1413</v>
      </c>
      <c r="AN711">
        <v>1366</v>
      </c>
      <c r="AO711">
        <v>1468</v>
      </c>
      <c r="AP711">
        <v>1755</v>
      </c>
      <c r="AQ711">
        <v>2021</v>
      </c>
      <c r="AR711">
        <v>459</v>
      </c>
      <c r="AS711">
        <v>2426</v>
      </c>
      <c r="AT711">
        <v>2171</v>
      </c>
      <c r="AU711">
        <v>2442</v>
      </c>
      <c r="AV711">
        <v>1759</v>
      </c>
      <c r="AW711">
        <v>1759</v>
      </c>
      <c r="AX711">
        <v>797</v>
      </c>
      <c r="AY711">
        <v>346</v>
      </c>
      <c r="AZ711">
        <v>384</v>
      </c>
      <c r="BA711">
        <v>1258</v>
      </c>
      <c r="BB711">
        <v>1204</v>
      </c>
      <c r="BC711">
        <v>1548</v>
      </c>
      <c r="BD711">
        <v>1415</v>
      </c>
      <c r="BE711">
        <v>1</v>
      </c>
      <c r="BF711" t="s">
        <v>64</v>
      </c>
      <c r="BG711" t="s">
        <v>65</v>
      </c>
      <c r="BH711" t="s">
        <v>661</v>
      </c>
      <c r="BI711" s="4">
        <f xml:space="preserve"> _2025teamgamelogs[[#This Row],[FGA]] + (0.44 * _2025teamgamelogs[[#This Row],[FTA]]) + _2025teamgamelogs[[#This Row],[TOV]] - _2025teamgamelogs[[#This Row],[OREB]]</f>
        <v>102.6</v>
      </c>
      <c r="BJ711" s="3">
        <f>_2025teamgamelogs[[#This Row],[TOV]]/_2025teamgamelogs[[#This Row],[POSSESIONS]]</f>
        <v>0.16569200779727097</v>
      </c>
      <c r="BK711" s="4">
        <f>_2025teamgamelogs[[#This Row],[PTS]]/_2025teamgamelogs[[#This Row],[POSSESIONS]]</f>
        <v>1.0623781676413255</v>
      </c>
      <c r="BL711" s="4">
        <f xml:space="preserve"> 100 * _2025teamgamelogs[[#This Row],[POINTS_PER_POSSESSION]]</f>
        <v>106.23781676413256</v>
      </c>
      <c r="BM711" s="4">
        <f xml:space="preserve"> _2025teamgamelogs[[#This Row],[POSSESIONS]] / (_2025teamgamelogs[[#This Row],[MIN]]/48)</f>
        <v>102.6</v>
      </c>
      <c r="BN711" s="3">
        <f>_2025teamgamelogs[[#This Row],[PTS]] / (2 * (_2025teamgamelogs[[#This Row],[FGA]] + 0.44 * _2025teamgamelogs[[#This Row],[FTA]]))</f>
        <v>0.6151241534988714</v>
      </c>
      <c r="BO711" s="4">
        <f>VLOOKUP(_2025teamgamelogs[[#This Row],[MONTH]], LEAGUE_AVERAGES!$A$2:$B$8, 2, FALSE)</f>
        <v>110.26237660123701</v>
      </c>
      <c r="BP711" s="5">
        <f>VLOOKUP(_2025teamgamelogs[[#This Row],[TEAM_NAME]], LEAGUE_AVERAGES!$A$14:$C$43, 2, FALSE)</f>
        <v>0.37909999999999999</v>
      </c>
      <c r="BQ711" s="5">
        <f>VLOOKUP(_2025teamgamelogs[[#This Row],[TEAM_NAME]], LEAGUE_AVERAGES!$A$14:$C$43, 3, FALSE)</f>
        <v>0.35511904761904761</v>
      </c>
      <c r="BR711" s="5">
        <f>VLOOKUP(_2025teamgamelogs[[#This Row],[TEAM_NAME]], LEAGUE_AVERAGES!$F$14:$H$43, 2, FALSE)</f>
        <v>0.49785000000000013</v>
      </c>
      <c r="BS711" s="5">
        <f>VLOOKUP(_2025teamgamelogs[[#This Row],[TEAM_NAME]], LEAGUE_AVERAGES!$F$14:$H$43, 3, FALSE)</f>
        <v>0.47942857142857148</v>
      </c>
      <c r="BT711" s="5">
        <f>VLOOKUP(_2025teamgamelogs[[#This Row],[TEAM_NAME]], LEAGUE_AVERAGES!$K$14:$M$43, 2, FALSE)</f>
        <v>0.60805571751162091</v>
      </c>
      <c r="BU711" s="5">
        <f>VLOOKUP(_2025teamgamelogs[[#This Row],[TEAM_NAME]], LEAGUE_AVERAGES!$K$14:$M$43, 3, FALSE)</f>
        <v>0.58190704341109034</v>
      </c>
    </row>
    <row r="712" spans="1:73" x14ac:dyDescent="0.2">
      <c r="A712" t="s">
        <v>59</v>
      </c>
      <c r="B712">
        <v>1610612762</v>
      </c>
      <c r="C712" t="s">
        <v>125</v>
      </c>
      <c r="D712" t="s">
        <v>126</v>
      </c>
      <c r="E712">
        <v>22400357</v>
      </c>
      <c r="F712" s="1">
        <v>45634</v>
      </c>
      <c r="G712" t="s">
        <v>484</v>
      </c>
      <c r="H712" t="s">
        <v>70</v>
      </c>
      <c r="I712">
        <v>48</v>
      </c>
      <c r="J712">
        <v>31</v>
      </c>
      <c r="K712">
        <v>80</v>
      </c>
      <c r="L712">
        <v>0.38800000000000001</v>
      </c>
      <c r="M712">
        <v>15</v>
      </c>
      <c r="N712">
        <v>42</v>
      </c>
      <c r="O712">
        <v>0.35699999999999998</v>
      </c>
      <c r="P712">
        <v>20</v>
      </c>
      <c r="Q712">
        <v>21</v>
      </c>
      <c r="R712">
        <v>0.95199999999999996</v>
      </c>
      <c r="S712">
        <v>9</v>
      </c>
      <c r="T712">
        <v>29</v>
      </c>
      <c r="U712">
        <v>38</v>
      </c>
      <c r="V712">
        <v>21</v>
      </c>
      <c r="W712">
        <v>20</v>
      </c>
      <c r="X712">
        <v>6</v>
      </c>
      <c r="Y712">
        <v>6</v>
      </c>
      <c r="Z712">
        <v>7</v>
      </c>
      <c r="AA712">
        <v>17</v>
      </c>
      <c r="AB712">
        <v>17</v>
      </c>
      <c r="AC712">
        <v>97</v>
      </c>
      <c r="AD712">
        <v>-44</v>
      </c>
      <c r="AE712">
        <v>1</v>
      </c>
      <c r="AF712">
        <v>1231</v>
      </c>
      <c r="AG712">
        <v>1231</v>
      </c>
      <c r="AH712">
        <v>1231</v>
      </c>
      <c r="AI712">
        <v>121</v>
      </c>
      <c r="AJ712">
        <v>2413</v>
      </c>
      <c r="AK712">
        <v>2190</v>
      </c>
      <c r="AL712">
        <v>2305</v>
      </c>
      <c r="AM712">
        <v>733</v>
      </c>
      <c r="AN712">
        <v>568</v>
      </c>
      <c r="AO712">
        <v>1231</v>
      </c>
      <c r="AP712">
        <v>623</v>
      </c>
      <c r="AQ712">
        <v>1164</v>
      </c>
      <c r="AR712">
        <v>73</v>
      </c>
      <c r="AS712">
        <v>1566</v>
      </c>
      <c r="AT712">
        <v>1807</v>
      </c>
      <c r="AU712">
        <v>1966</v>
      </c>
      <c r="AV712">
        <v>2031</v>
      </c>
      <c r="AW712">
        <v>2199</v>
      </c>
      <c r="AX712">
        <v>1702</v>
      </c>
      <c r="AY712">
        <v>560</v>
      </c>
      <c r="AZ712">
        <v>1902</v>
      </c>
      <c r="BA712">
        <v>792</v>
      </c>
      <c r="BB712">
        <v>1444</v>
      </c>
      <c r="BC712">
        <v>2224</v>
      </c>
      <c r="BD712">
        <v>2452</v>
      </c>
      <c r="BE712">
        <v>1</v>
      </c>
      <c r="BF712" t="s">
        <v>71</v>
      </c>
      <c r="BG712" t="s">
        <v>65</v>
      </c>
      <c r="BH712" t="s">
        <v>661</v>
      </c>
      <c r="BI712" s="4">
        <f xml:space="preserve"> _2025teamgamelogs[[#This Row],[FGA]] + (0.44 * _2025teamgamelogs[[#This Row],[FTA]]) + _2025teamgamelogs[[#This Row],[TOV]] - _2025teamgamelogs[[#This Row],[OREB]]</f>
        <v>100.24</v>
      </c>
      <c r="BJ712" s="3">
        <f>_2025teamgamelogs[[#This Row],[TOV]]/_2025teamgamelogs[[#This Row],[POSSESIONS]]</f>
        <v>0.19952114924181966</v>
      </c>
      <c r="BK712" s="4">
        <f>_2025teamgamelogs[[#This Row],[PTS]]/_2025teamgamelogs[[#This Row],[POSSESIONS]]</f>
        <v>0.96767757382282527</v>
      </c>
      <c r="BL712" s="4">
        <f xml:space="preserve"> 100 * _2025teamgamelogs[[#This Row],[POINTS_PER_POSSESSION]]</f>
        <v>96.767757382282525</v>
      </c>
      <c r="BM712" s="4">
        <f xml:space="preserve"> _2025teamgamelogs[[#This Row],[POSSESIONS]] / (_2025teamgamelogs[[#This Row],[MIN]]/48)</f>
        <v>100.24</v>
      </c>
      <c r="BN712" s="3">
        <f>_2025teamgamelogs[[#This Row],[PTS]] / (2 * (_2025teamgamelogs[[#This Row],[FGA]] + 0.44 * _2025teamgamelogs[[#This Row],[FTA]]))</f>
        <v>0.5434782608695653</v>
      </c>
      <c r="BO712" s="4">
        <f>VLOOKUP(_2025teamgamelogs[[#This Row],[MONTH]], LEAGUE_AVERAGES!$A$2:$B$8, 2, FALSE)</f>
        <v>110.26237660123701</v>
      </c>
      <c r="BP712" s="5">
        <f>VLOOKUP(_2025teamgamelogs[[#This Row],[TEAM_NAME]], LEAGUE_AVERAGES!$A$14:$C$43, 2, FALSE)</f>
        <v>0.36446341463414633</v>
      </c>
      <c r="BQ712" s="5">
        <f>VLOOKUP(_2025teamgamelogs[[#This Row],[TEAM_NAME]], LEAGUE_AVERAGES!$A$14:$C$43, 3, FALSE)</f>
        <v>0.3413170731707319</v>
      </c>
      <c r="BR712" s="5">
        <f>VLOOKUP(_2025teamgamelogs[[#This Row],[TEAM_NAME]], LEAGUE_AVERAGES!$F$14:$H$43, 2, FALSE)</f>
        <v>0.4583902439024391</v>
      </c>
      <c r="BS712" s="5">
        <f>VLOOKUP(_2025teamgamelogs[[#This Row],[TEAM_NAME]], LEAGUE_AVERAGES!$F$14:$H$43, 3, FALSE)</f>
        <v>0.45390243902439031</v>
      </c>
      <c r="BT712" s="5">
        <f>VLOOKUP(_2025teamgamelogs[[#This Row],[TEAM_NAME]], LEAGUE_AVERAGES!$K$14:$M$43, 2, FALSE)</f>
        <v>0.57104853563970659</v>
      </c>
      <c r="BU712" s="5">
        <f>VLOOKUP(_2025teamgamelogs[[#This Row],[TEAM_NAME]], LEAGUE_AVERAGES!$K$14:$M$43, 3, FALSE)</f>
        <v>0.56826296147062372</v>
      </c>
    </row>
    <row r="713" spans="1:73" x14ac:dyDescent="0.2">
      <c r="A713" t="s">
        <v>59</v>
      </c>
      <c r="B713">
        <v>1610612759</v>
      </c>
      <c r="C713" t="s">
        <v>145</v>
      </c>
      <c r="D713" t="s">
        <v>146</v>
      </c>
      <c r="E713">
        <v>22400354</v>
      </c>
      <c r="F713" s="1">
        <v>45634</v>
      </c>
      <c r="G713" t="s">
        <v>768</v>
      </c>
      <c r="H713" t="s">
        <v>63</v>
      </c>
      <c r="I713">
        <v>48</v>
      </c>
      <c r="J713">
        <v>42</v>
      </c>
      <c r="K713">
        <v>93</v>
      </c>
      <c r="L713">
        <v>0.45200000000000001</v>
      </c>
      <c r="M713">
        <v>12</v>
      </c>
      <c r="N713">
        <v>39</v>
      </c>
      <c r="O713">
        <v>0.308</v>
      </c>
      <c r="P713">
        <v>25</v>
      </c>
      <c r="Q713">
        <v>31</v>
      </c>
      <c r="R713">
        <v>0.80600000000000005</v>
      </c>
      <c r="S713">
        <v>16</v>
      </c>
      <c r="T713">
        <v>39</v>
      </c>
      <c r="U713">
        <v>55</v>
      </c>
      <c r="V713">
        <v>27</v>
      </c>
      <c r="W713">
        <v>13</v>
      </c>
      <c r="X713">
        <v>7</v>
      </c>
      <c r="Y713">
        <v>11</v>
      </c>
      <c r="Z713">
        <v>8</v>
      </c>
      <c r="AA713">
        <v>18</v>
      </c>
      <c r="AB713">
        <v>21</v>
      </c>
      <c r="AC713">
        <v>121</v>
      </c>
      <c r="AD713">
        <v>5</v>
      </c>
      <c r="AE713">
        <v>1</v>
      </c>
      <c r="AF713">
        <v>1</v>
      </c>
      <c r="AG713">
        <v>1</v>
      </c>
      <c r="AH713">
        <v>1</v>
      </c>
      <c r="AI713">
        <v>121</v>
      </c>
      <c r="AJ713">
        <v>1068</v>
      </c>
      <c r="AK713">
        <v>664</v>
      </c>
      <c r="AL713">
        <v>1521</v>
      </c>
      <c r="AM713">
        <v>1413</v>
      </c>
      <c r="AN713">
        <v>933</v>
      </c>
      <c r="AO713">
        <v>1815</v>
      </c>
      <c r="AP713">
        <v>183</v>
      </c>
      <c r="AQ713">
        <v>202</v>
      </c>
      <c r="AR713">
        <v>1014</v>
      </c>
      <c r="AS713">
        <v>234</v>
      </c>
      <c r="AT713">
        <v>277</v>
      </c>
      <c r="AU713">
        <v>135</v>
      </c>
      <c r="AV713">
        <v>1013</v>
      </c>
      <c r="AW713">
        <v>850</v>
      </c>
      <c r="AX713">
        <v>1360</v>
      </c>
      <c r="AY713">
        <v>32</v>
      </c>
      <c r="AZ713">
        <v>2116</v>
      </c>
      <c r="BA713">
        <v>1018</v>
      </c>
      <c r="BB713">
        <v>575</v>
      </c>
      <c r="BC713">
        <v>672</v>
      </c>
      <c r="BD713">
        <v>922</v>
      </c>
      <c r="BE713">
        <v>1</v>
      </c>
      <c r="BF713" t="s">
        <v>64</v>
      </c>
      <c r="BG713" t="s">
        <v>65</v>
      </c>
      <c r="BH713" t="s">
        <v>661</v>
      </c>
      <c r="BI713" s="4">
        <f xml:space="preserve"> _2025teamgamelogs[[#This Row],[FGA]] + (0.44 * _2025teamgamelogs[[#This Row],[FTA]]) + _2025teamgamelogs[[#This Row],[TOV]] - _2025teamgamelogs[[#This Row],[OREB]]</f>
        <v>103.64</v>
      </c>
      <c r="BJ713" s="3">
        <f>_2025teamgamelogs[[#This Row],[TOV]]/_2025teamgamelogs[[#This Row],[POSSESIONS]]</f>
        <v>0.1254341952913933</v>
      </c>
      <c r="BK713" s="4">
        <f>_2025teamgamelogs[[#This Row],[PTS]]/_2025teamgamelogs[[#This Row],[POSSESIONS]]</f>
        <v>1.1675028946352759</v>
      </c>
      <c r="BL713" s="4">
        <f xml:space="preserve"> 100 * _2025teamgamelogs[[#This Row],[POINTS_PER_POSSESSION]]</f>
        <v>116.75028946352759</v>
      </c>
      <c r="BM713" s="4">
        <f xml:space="preserve"> _2025teamgamelogs[[#This Row],[POSSESIONS]] / (_2025teamgamelogs[[#This Row],[MIN]]/48)</f>
        <v>103.64</v>
      </c>
      <c r="BN713" s="3">
        <f>_2025teamgamelogs[[#This Row],[PTS]] / (2 * (_2025teamgamelogs[[#This Row],[FGA]] + 0.44 * _2025teamgamelogs[[#This Row],[FTA]]))</f>
        <v>0.56732933233308325</v>
      </c>
      <c r="BO713" s="4">
        <f>VLOOKUP(_2025teamgamelogs[[#This Row],[MONTH]], LEAGUE_AVERAGES!$A$2:$B$8, 2, FALSE)</f>
        <v>110.26237660123701</v>
      </c>
      <c r="BP713" s="5">
        <f>VLOOKUP(_2025teamgamelogs[[#This Row],[TEAM_NAME]], LEAGUE_AVERAGES!$A$14:$C$43, 2, FALSE)</f>
        <v>0.36502500000000004</v>
      </c>
      <c r="BQ713" s="5">
        <f>VLOOKUP(_2025teamgamelogs[[#This Row],[TEAM_NAME]], LEAGUE_AVERAGES!$A$14:$C$43, 3, FALSE)</f>
        <v>0.35016666666666663</v>
      </c>
      <c r="BR713" s="5">
        <f>VLOOKUP(_2025teamgamelogs[[#This Row],[TEAM_NAME]], LEAGUE_AVERAGES!$F$14:$H$43, 2, FALSE)</f>
        <v>0.47877500000000017</v>
      </c>
      <c r="BS713" s="5">
        <f>VLOOKUP(_2025teamgamelogs[[#This Row],[TEAM_NAME]], LEAGUE_AVERAGES!$F$14:$H$43, 3, FALSE)</f>
        <v>0.45407142857142868</v>
      </c>
      <c r="BT713" s="5">
        <f>VLOOKUP(_2025teamgamelogs[[#This Row],[TEAM_NAME]], LEAGUE_AVERAGES!$K$14:$M$43, 2, FALSE)</f>
        <v>0.59112459331758582</v>
      </c>
      <c r="BU713" s="5">
        <f>VLOOKUP(_2025teamgamelogs[[#This Row],[TEAM_NAME]], LEAGUE_AVERAGES!$K$14:$M$43, 3, FALSE)</f>
        <v>0.56254759440180246</v>
      </c>
    </row>
    <row r="714" spans="1:73" x14ac:dyDescent="0.2">
      <c r="A714" t="s">
        <v>59</v>
      </c>
      <c r="B714">
        <v>1610612746</v>
      </c>
      <c r="C714" t="s">
        <v>131</v>
      </c>
      <c r="D714" t="s">
        <v>132</v>
      </c>
      <c r="E714">
        <v>22400356</v>
      </c>
      <c r="F714" s="1">
        <v>45634</v>
      </c>
      <c r="G714" t="s">
        <v>769</v>
      </c>
      <c r="H714" t="s">
        <v>70</v>
      </c>
      <c r="I714">
        <v>48</v>
      </c>
      <c r="J714">
        <v>41</v>
      </c>
      <c r="K714">
        <v>92</v>
      </c>
      <c r="L714">
        <v>0.44600000000000001</v>
      </c>
      <c r="M714">
        <v>11</v>
      </c>
      <c r="N714">
        <v>34</v>
      </c>
      <c r="O714">
        <v>0.32400000000000001</v>
      </c>
      <c r="P714">
        <v>13</v>
      </c>
      <c r="Q714">
        <v>16</v>
      </c>
      <c r="R714">
        <v>0.81299999999999994</v>
      </c>
      <c r="S714">
        <v>7</v>
      </c>
      <c r="T714">
        <v>26</v>
      </c>
      <c r="U714">
        <v>33</v>
      </c>
      <c r="V714">
        <v>21</v>
      </c>
      <c r="W714">
        <v>8</v>
      </c>
      <c r="X714">
        <v>11</v>
      </c>
      <c r="Y714">
        <v>3</v>
      </c>
      <c r="Z714">
        <v>4</v>
      </c>
      <c r="AA714">
        <v>24</v>
      </c>
      <c r="AB714">
        <v>16</v>
      </c>
      <c r="AC714">
        <v>106</v>
      </c>
      <c r="AD714">
        <v>-11</v>
      </c>
      <c r="AE714">
        <v>1</v>
      </c>
      <c r="AF714">
        <v>1231</v>
      </c>
      <c r="AG714">
        <v>1231</v>
      </c>
      <c r="AH714">
        <v>1231</v>
      </c>
      <c r="AI714">
        <v>121</v>
      </c>
      <c r="AJ714">
        <v>1234</v>
      </c>
      <c r="AK714">
        <v>768</v>
      </c>
      <c r="AL714">
        <v>1606</v>
      </c>
      <c r="AM714">
        <v>1661</v>
      </c>
      <c r="AN714">
        <v>1627</v>
      </c>
      <c r="AO714">
        <v>1646</v>
      </c>
      <c r="AP714">
        <v>1755</v>
      </c>
      <c r="AQ714">
        <v>1907</v>
      </c>
      <c r="AR714">
        <v>924</v>
      </c>
      <c r="AS714">
        <v>2024</v>
      </c>
      <c r="AT714">
        <v>2171</v>
      </c>
      <c r="AU714">
        <v>2337</v>
      </c>
      <c r="AV714">
        <v>2031</v>
      </c>
      <c r="AW714">
        <v>78</v>
      </c>
      <c r="AX714">
        <v>346</v>
      </c>
      <c r="AY714">
        <v>1712</v>
      </c>
      <c r="AZ714">
        <v>750</v>
      </c>
      <c r="BA714">
        <v>2162</v>
      </c>
      <c r="BB714">
        <v>1670</v>
      </c>
      <c r="BC714">
        <v>1723</v>
      </c>
      <c r="BD714">
        <v>1848</v>
      </c>
      <c r="BE714">
        <v>1</v>
      </c>
      <c r="BF714" t="s">
        <v>64</v>
      </c>
      <c r="BG714" t="s">
        <v>65</v>
      </c>
      <c r="BH714" t="s">
        <v>661</v>
      </c>
      <c r="BI714" s="4">
        <f xml:space="preserve"> _2025teamgamelogs[[#This Row],[FGA]] + (0.44 * _2025teamgamelogs[[#This Row],[FTA]]) + _2025teamgamelogs[[#This Row],[TOV]] - _2025teamgamelogs[[#This Row],[OREB]]</f>
        <v>100.04</v>
      </c>
      <c r="BJ714" s="3">
        <f>_2025teamgamelogs[[#This Row],[TOV]]/_2025teamgamelogs[[#This Row],[POSSESIONS]]</f>
        <v>7.996801279488204E-2</v>
      </c>
      <c r="BK714" s="4">
        <f>_2025teamgamelogs[[#This Row],[PTS]]/_2025teamgamelogs[[#This Row],[POSSESIONS]]</f>
        <v>1.059576169532187</v>
      </c>
      <c r="BL714" s="4">
        <f xml:space="preserve"> 100 * _2025teamgamelogs[[#This Row],[POINTS_PER_POSSESSION]]</f>
        <v>105.9576169532187</v>
      </c>
      <c r="BM714" s="4">
        <f xml:space="preserve"> _2025teamgamelogs[[#This Row],[POSSESIONS]] / (_2025teamgamelogs[[#This Row],[MIN]]/48)</f>
        <v>100.04</v>
      </c>
      <c r="BN714" s="3">
        <f>_2025teamgamelogs[[#This Row],[PTS]] / (2 * (_2025teamgamelogs[[#This Row],[FGA]] + 0.44 * _2025teamgamelogs[[#This Row],[FTA]]))</f>
        <v>0.53513731825525035</v>
      </c>
      <c r="BO714" s="4">
        <f>VLOOKUP(_2025teamgamelogs[[#This Row],[MONTH]], LEAGUE_AVERAGES!$A$2:$B$8, 2, FALSE)</f>
        <v>110.26237660123701</v>
      </c>
      <c r="BP714" s="5">
        <f>VLOOKUP(_2025teamgamelogs[[#This Row],[TEAM_NAME]], LEAGUE_AVERAGES!$A$14:$C$43, 2, FALSE)</f>
        <v>0.38978048780487806</v>
      </c>
      <c r="BQ714" s="5">
        <f>VLOOKUP(_2025teamgamelogs[[#This Row],[TEAM_NAME]], LEAGUE_AVERAGES!$A$14:$C$43, 3, FALSE)</f>
        <v>0.36475609756097566</v>
      </c>
      <c r="BR714" s="5">
        <f>VLOOKUP(_2025teamgamelogs[[#This Row],[TEAM_NAME]], LEAGUE_AVERAGES!$F$14:$H$43, 2, FALSE)</f>
        <v>0.49036585365853652</v>
      </c>
      <c r="BS714" s="5">
        <f>VLOOKUP(_2025teamgamelogs[[#This Row],[TEAM_NAME]], LEAGUE_AVERAGES!$F$14:$H$43, 3, FALSE)</f>
        <v>0.47582926829268285</v>
      </c>
      <c r="BT714" s="5">
        <f>VLOOKUP(_2025teamgamelogs[[#This Row],[TEAM_NAME]], LEAGUE_AVERAGES!$K$14:$M$43, 2, FALSE)</f>
        <v>0.59895938905835644</v>
      </c>
      <c r="BU714" s="5">
        <f>VLOOKUP(_2025teamgamelogs[[#This Row],[TEAM_NAME]], LEAGUE_AVERAGES!$K$14:$M$43, 3, FALSE)</f>
        <v>0.58126724036545818</v>
      </c>
    </row>
    <row r="715" spans="1:73" x14ac:dyDescent="0.2">
      <c r="A715" t="s">
        <v>59</v>
      </c>
      <c r="B715">
        <v>1610612743</v>
      </c>
      <c r="C715" t="s">
        <v>151</v>
      </c>
      <c r="D715" t="s">
        <v>152</v>
      </c>
      <c r="E715">
        <v>22400350</v>
      </c>
      <c r="F715" s="1">
        <v>45634</v>
      </c>
      <c r="G715" t="s">
        <v>770</v>
      </c>
      <c r="H715" t="s">
        <v>63</v>
      </c>
      <c r="I715">
        <v>48</v>
      </c>
      <c r="J715">
        <v>56</v>
      </c>
      <c r="K715">
        <v>89</v>
      </c>
      <c r="L715">
        <v>0.629</v>
      </c>
      <c r="M715">
        <v>12</v>
      </c>
      <c r="N715">
        <v>27</v>
      </c>
      <c r="O715">
        <v>0.44400000000000001</v>
      </c>
      <c r="P715">
        <v>17</v>
      </c>
      <c r="Q715">
        <v>24</v>
      </c>
      <c r="R715">
        <v>0.70799999999999996</v>
      </c>
      <c r="S715">
        <v>7</v>
      </c>
      <c r="T715">
        <v>36</v>
      </c>
      <c r="U715">
        <v>43</v>
      </c>
      <c r="V715">
        <v>43</v>
      </c>
      <c r="W715">
        <v>20</v>
      </c>
      <c r="X715">
        <v>9</v>
      </c>
      <c r="Y715">
        <v>5</v>
      </c>
      <c r="Z715">
        <v>2</v>
      </c>
      <c r="AA715">
        <v>22</v>
      </c>
      <c r="AB715">
        <v>22</v>
      </c>
      <c r="AC715">
        <v>141</v>
      </c>
      <c r="AD715">
        <v>30</v>
      </c>
      <c r="AE715">
        <v>1</v>
      </c>
      <c r="AF715">
        <v>1</v>
      </c>
      <c r="AG715">
        <v>1</v>
      </c>
      <c r="AH715">
        <v>1</v>
      </c>
      <c r="AI715">
        <v>121</v>
      </c>
      <c r="AJ715">
        <v>10</v>
      </c>
      <c r="AK715">
        <v>1176</v>
      </c>
      <c r="AL715">
        <v>7</v>
      </c>
      <c r="AM715">
        <v>1413</v>
      </c>
      <c r="AN715">
        <v>2292</v>
      </c>
      <c r="AO715">
        <v>359</v>
      </c>
      <c r="AP715">
        <v>1052</v>
      </c>
      <c r="AQ715">
        <v>791</v>
      </c>
      <c r="AR715">
        <v>1893</v>
      </c>
      <c r="AS715">
        <v>2024</v>
      </c>
      <c r="AT715">
        <v>640</v>
      </c>
      <c r="AU715">
        <v>1282</v>
      </c>
      <c r="AV715">
        <v>6</v>
      </c>
      <c r="AW715">
        <v>2199</v>
      </c>
      <c r="AX715">
        <v>797</v>
      </c>
      <c r="AY715">
        <v>889</v>
      </c>
      <c r="AZ715">
        <v>158</v>
      </c>
      <c r="BA715">
        <v>1887</v>
      </c>
      <c r="BB715">
        <v>416</v>
      </c>
      <c r="BC715">
        <v>43</v>
      </c>
      <c r="BD715">
        <v>69</v>
      </c>
      <c r="BE715">
        <v>1</v>
      </c>
      <c r="BF715" t="s">
        <v>71</v>
      </c>
      <c r="BG715" t="s">
        <v>65</v>
      </c>
      <c r="BH715" t="s">
        <v>661</v>
      </c>
      <c r="BI715" s="4">
        <f xml:space="preserve"> _2025teamgamelogs[[#This Row],[FGA]] + (0.44 * _2025teamgamelogs[[#This Row],[FTA]]) + _2025teamgamelogs[[#This Row],[TOV]] - _2025teamgamelogs[[#This Row],[OREB]]</f>
        <v>112.56</v>
      </c>
      <c r="BJ715" s="3">
        <f>_2025teamgamelogs[[#This Row],[TOV]]/_2025teamgamelogs[[#This Row],[POSSESIONS]]</f>
        <v>0.17768301350390903</v>
      </c>
      <c r="BK715" s="4">
        <f>_2025teamgamelogs[[#This Row],[PTS]]/_2025teamgamelogs[[#This Row],[POSSESIONS]]</f>
        <v>1.2526652452025586</v>
      </c>
      <c r="BL715" s="4">
        <f xml:space="preserve"> 100 * _2025teamgamelogs[[#This Row],[POINTS_PER_POSSESSION]]</f>
        <v>125.26652452025586</v>
      </c>
      <c r="BM715" s="4">
        <f xml:space="preserve"> _2025teamgamelogs[[#This Row],[POSSESIONS]] / (_2025teamgamelogs[[#This Row],[MIN]]/48)</f>
        <v>112.56</v>
      </c>
      <c r="BN715" s="3">
        <f>_2025teamgamelogs[[#This Row],[PTS]] / (2 * (_2025teamgamelogs[[#This Row],[FGA]] + 0.44 * _2025teamgamelogs[[#This Row],[FTA]]))</f>
        <v>0.70811570912012856</v>
      </c>
      <c r="BO715" s="4">
        <f>VLOOKUP(_2025teamgamelogs[[#This Row],[MONTH]], LEAGUE_AVERAGES!$A$2:$B$8, 2, FALSE)</f>
        <v>110.26237660123701</v>
      </c>
      <c r="BP715" s="5">
        <f>VLOOKUP(_2025teamgamelogs[[#This Row],[TEAM_NAME]], LEAGUE_AVERAGES!$A$14:$C$43, 2, FALSE)</f>
        <v>0.39036585365853654</v>
      </c>
      <c r="BQ715" s="5">
        <f>VLOOKUP(_2025teamgamelogs[[#This Row],[TEAM_NAME]], LEAGUE_AVERAGES!$A$14:$C$43, 3, FALSE)</f>
        <v>0.36282926829268303</v>
      </c>
      <c r="BR715" s="5">
        <f>VLOOKUP(_2025teamgamelogs[[#This Row],[TEAM_NAME]], LEAGUE_AVERAGES!$F$14:$H$43, 2, FALSE)</f>
        <v>0.50741463414634147</v>
      </c>
      <c r="BS715" s="5">
        <f>VLOOKUP(_2025teamgamelogs[[#This Row],[TEAM_NAME]], LEAGUE_AVERAGES!$F$14:$H$43, 3, FALSE)</f>
        <v>0.50717073170731708</v>
      </c>
      <c r="BT715" s="5">
        <f>VLOOKUP(_2025teamgamelogs[[#This Row],[TEAM_NAME]], LEAGUE_AVERAGES!$K$14:$M$43, 2, FALSE)</f>
        <v>0.61183675116028358</v>
      </c>
      <c r="BU715" s="5">
        <f>VLOOKUP(_2025teamgamelogs[[#This Row],[TEAM_NAME]], LEAGUE_AVERAGES!$K$14:$M$43, 3, FALSE)</f>
        <v>0.59871853787111373</v>
      </c>
    </row>
    <row r="716" spans="1:73" x14ac:dyDescent="0.2">
      <c r="A716" t="s">
        <v>59</v>
      </c>
      <c r="B716">
        <v>1610612764</v>
      </c>
      <c r="C716" t="s">
        <v>148</v>
      </c>
      <c r="D716" t="s">
        <v>149</v>
      </c>
      <c r="E716">
        <v>22400353</v>
      </c>
      <c r="F716" s="1">
        <v>45634</v>
      </c>
      <c r="G716" t="s">
        <v>771</v>
      </c>
      <c r="H716" t="s">
        <v>70</v>
      </c>
      <c r="I716">
        <v>48</v>
      </c>
      <c r="J716">
        <v>43</v>
      </c>
      <c r="K716">
        <v>100</v>
      </c>
      <c r="L716">
        <v>0.43</v>
      </c>
      <c r="M716">
        <v>6</v>
      </c>
      <c r="N716">
        <v>32</v>
      </c>
      <c r="O716">
        <v>0.188</v>
      </c>
      <c r="P716">
        <v>20</v>
      </c>
      <c r="Q716">
        <v>22</v>
      </c>
      <c r="R716">
        <v>0.90900000000000003</v>
      </c>
      <c r="S716">
        <v>20</v>
      </c>
      <c r="T716">
        <v>32</v>
      </c>
      <c r="U716">
        <v>52</v>
      </c>
      <c r="V716">
        <v>20</v>
      </c>
      <c r="W716">
        <v>21</v>
      </c>
      <c r="X716">
        <v>10</v>
      </c>
      <c r="Y716">
        <v>5</v>
      </c>
      <c r="Z716">
        <v>8</v>
      </c>
      <c r="AA716">
        <v>25</v>
      </c>
      <c r="AB716">
        <v>20</v>
      </c>
      <c r="AC716">
        <v>112</v>
      </c>
      <c r="AD716">
        <v>-28</v>
      </c>
      <c r="AE716">
        <v>1</v>
      </c>
      <c r="AF716">
        <v>1231</v>
      </c>
      <c r="AG716">
        <v>1231</v>
      </c>
      <c r="AH716">
        <v>1231</v>
      </c>
      <c r="AI716">
        <v>121</v>
      </c>
      <c r="AJ716">
        <v>866</v>
      </c>
      <c r="AK716">
        <v>153</v>
      </c>
      <c r="AL716">
        <v>1852</v>
      </c>
      <c r="AM716">
        <v>2400</v>
      </c>
      <c r="AN716">
        <v>1863</v>
      </c>
      <c r="AO716">
        <v>2416</v>
      </c>
      <c r="AP716">
        <v>623</v>
      </c>
      <c r="AQ716">
        <v>1008</v>
      </c>
      <c r="AR716">
        <v>208</v>
      </c>
      <c r="AS716">
        <v>44</v>
      </c>
      <c r="AT716">
        <v>1307</v>
      </c>
      <c r="AU716">
        <v>267</v>
      </c>
      <c r="AV716">
        <v>2163</v>
      </c>
      <c r="AW716">
        <v>2289</v>
      </c>
      <c r="AX716">
        <v>539</v>
      </c>
      <c r="AY716">
        <v>889</v>
      </c>
      <c r="AZ716">
        <v>2116</v>
      </c>
      <c r="BA716">
        <v>2247</v>
      </c>
      <c r="BB716">
        <v>767</v>
      </c>
      <c r="BC716">
        <v>1331</v>
      </c>
      <c r="BD716">
        <v>2355</v>
      </c>
      <c r="BE716">
        <v>1</v>
      </c>
      <c r="BF716" t="s">
        <v>64</v>
      </c>
      <c r="BG716" t="s">
        <v>65</v>
      </c>
      <c r="BH716" t="s">
        <v>661</v>
      </c>
      <c r="BI716" s="4">
        <f xml:space="preserve"> _2025teamgamelogs[[#This Row],[FGA]] + (0.44 * _2025teamgamelogs[[#This Row],[FTA]]) + _2025teamgamelogs[[#This Row],[TOV]] - _2025teamgamelogs[[#This Row],[OREB]]</f>
        <v>110.68</v>
      </c>
      <c r="BJ716" s="3">
        <f>_2025teamgamelogs[[#This Row],[TOV]]/_2025teamgamelogs[[#This Row],[POSSESIONS]]</f>
        <v>0.18973617636429344</v>
      </c>
      <c r="BK716" s="4">
        <f>_2025teamgamelogs[[#This Row],[PTS]]/_2025teamgamelogs[[#This Row],[POSSESIONS]]</f>
        <v>1.0119262739428985</v>
      </c>
      <c r="BL716" s="4">
        <f xml:space="preserve"> 100 * _2025teamgamelogs[[#This Row],[POINTS_PER_POSSESSION]]</f>
        <v>101.19262739428984</v>
      </c>
      <c r="BM716" s="4">
        <f xml:space="preserve"> _2025teamgamelogs[[#This Row],[POSSESIONS]] / (_2025teamgamelogs[[#This Row],[MIN]]/48)</f>
        <v>110.68</v>
      </c>
      <c r="BN716" s="3">
        <f>_2025teamgamelogs[[#This Row],[PTS]] / (2 * (_2025teamgamelogs[[#This Row],[FGA]] + 0.44 * _2025teamgamelogs[[#This Row],[FTA]]))</f>
        <v>0.51057622173595907</v>
      </c>
      <c r="BO716" s="4">
        <f>VLOOKUP(_2025teamgamelogs[[#This Row],[MONTH]], LEAGUE_AVERAGES!$A$2:$B$8, 2, FALSE)</f>
        <v>110.26237660123701</v>
      </c>
      <c r="BP716" s="5">
        <f>VLOOKUP(_2025teamgamelogs[[#This Row],[TEAM_NAME]], LEAGUE_AVERAGES!$A$14:$C$43, 2, FALSE)</f>
        <v>0.32842499999999997</v>
      </c>
      <c r="BQ716" s="5">
        <f>VLOOKUP(_2025teamgamelogs[[#This Row],[TEAM_NAME]], LEAGUE_AVERAGES!$A$14:$C$43, 3, FALSE)</f>
        <v>0.33730952380952384</v>
      </c>
      <c r="BR716" s="5">
        <f>VLOOKUP(_2025teamgamelogs[[#This Row],[TEAM_NAME]], LEAGUE_AVERAGES!$F$14:$H$43, 2, FALSE)</f>
        <v>0.44209999999999994</v>
      </c>
      <c r="BS716" s="5">
        <f>VLOOKUP(_2025teamgamelogs[[#This Row],[TEAM_NAME]], LEAGUE_AVERAGES!$F$14:$H$43, 3, FALSE)</f>
        <v>0.4362619047619048</v>
      </c>
      <c r="BT716" s="5">
        <f>VLOOKUP(_2025teamgamelogs[[#This Row],[TEAM_NAME]], LEAGUE_AVERAGES!$K$14:$M$43, 2, FALSE)</f>
        <v>0.55099578881797462</v>
      </c>
      <c r="BU716" s="5">
        <f>VLOOKUP(_2025teamgamelogs[[#This Row],[TEAM_NAME]], LEAGUE_AVERAGES!$K$14:$M$43, 3, FALSE)</f>
        <v>0.54201342555394594</v>
      </c>
    </row>
    <row r="717" spans="1:73" x14ac:dyDescent="0.2">
      <c r="A717" t="s">
        <v>59</v>
      </c>
      <c r="B717">
        <v>1610612756</v>
      </c>
      <c r="C717" t="s">
        <v>80</v>
      </c>
      <c r="D717" t="s">
        <v>81</v>
      </c>
      <c r="E717">
        <v>22400352</v>
      </c>
      <c r="F717" s="1">
        <v>45634</v>
      </c>
      <c r="G717" t="s">
        <v>772</v>
      </c>
      <c r="H717" t="s">
        <v>70</v>
      </c>
      <c r="I717">
        <v>48</v>
      </c>
      <c r="J717">
        <v>39</v>
      </c>
      <c r="K717">
        <v>83</v>
      </c>
      <c r="L717">
        <v>0.47</v>
      </c>
      <c r="M717">
        <v>13</v>
      </c>
      <c r="N717">
        <v>28</v>
      </c>
      <c r="O717">
        <v>0.46400000000000002</v>
      </c>
      <c r="P717">
        <v>19</v>
      </c>
      <c r="Q717">
        <v>22</v>
      </c>
      <c r="R717">
        <v>0.86399999999999999</v>
      </c>
      <c r="S717">
        <v>9</v>
      </c>
      <c r="T717">
        <v>30</v>
      </c>
      <c r="U717">
        <v>39</v>
      </c>
      <c r="V717">
        <v>24</v>
      </c>
      <c r="W717">
        <v>21</v>
      </c>
      <c r="X717">
        <v>7</v>
      </c>
      <c r="Y717">
        <v>6</v>
      </c>
      <c r="Z717">
        <v>6</v>
      </c>
      <c r="AA717">
        <v>24</v>
      </c>
      <c r="AB717">
        <v>19</v>
      </c>
      <c r="AC717">
        <v>110</v>
      </c>
      <c r="AD717">
        <v>-5</v>
      </c>
      <c r="AE717">
        <v>1</v>
      </c>
      <c r="AF717">
        <v>1231</v>
      </c>
      <c r="AG717">
        <v>1231</v>
      </c>
      <c r="AH717">
        <v>1231</v>
      </c>
      <c r="AI717">
        <v>121</v>
      </c>
      <c r="AJ717">
        <v>1609</v>
      </c>
      <c r="AK717">
        <v>1922</v>
      </c>
      <c r="AL717">
        <v>1196</v>
      </c>
      <c r="AM717">
        <v>1171</v>
      </c>
      <c r="AN717">
        <v>2228</v>
      </c>
      <c r="AO717">
        <v>238</v>
      </c>
      <c r="AP717">
        <v>756</v>
      </c>
      <c r="AQ717">
        <v>1008</v>
      </c>
      <c r="AR717">
        <v>482</v>
      </c>
      <c r="AS717">
        <v>1566</v>
      </c>
      <c r="AT717">
        <v>1652</v>
      </c>
      <c r="AU717">
        <v>1833</v>
      </c>
      <c r="AV717">
        <v>1570</v>
      </c>
      <c r="AW717">
        <v>2289</v>
      </c>
      <c r="AX717">
        <v>1360</v>
      </c>
      <c r="AY717">
        <v>560</v>
      </c>
      <c r="AZ717">
        <v>1573</v>
      </c>
      <c r="BA717">
        <v>2162</v>
      </c>
      <c r="BB717">
        <v>971</v>
      </c>
      <c r="BC717">
        <v>1479</v>
      </c>
      <c r="BD717">
        <v>1476</v>
      </c>
      <c r="BE717">
        <v>1</v>
      </c>
      <c r="BF717" t="s">
        <v>71</v>
      </c>
      <c r="BG717" t="s">
        <v>65</v>
      </c>
      <c r="BH717" t="s">
        <v>661</v>
      </c>
      <c r="BI717" s="4">
        <f xml:space="preserve"> _2025teamgamelogs[[#This Row],[FGA]] + (0.44 * _2025teamgamelogs[[#This Row],[FTA]]) + _2025teamgamelogs[[#This Row],[TOV]] - _2025teamgamelogs[[#This Row],[OREB]]</f>
        <v>104.68</v>
      </c>
      <c r="BJ717" s="3">
        <f>_2025teamgamelogs[[#This Row],[TOV]]/_2025teamgamelogs[[#This Row],[POSSESIONS]]</f>
        <v>0.20061138708444784</v>
      </c>
      <c r="BK717" s="4">
        <f>_2025teamgamelogs[[#This Row],[PTS]]/_2025teamgamelogs[[#This Row],[POSSESIONS]]</f>
        <v>1.0508215513947268</v>
      </c>
      <c r="BL717" s="4">
        <f xml:space="preserve"> 100 * _2025teamgamelogs[[#This Row],[POINTS_PER_POSSESSION]]</f>
        <v>105.08215513947268</v>
      </c>
      <c r="BM717" s="4">
        <f xml:space="preserve"> _2025teamgamelogs[[#This Row],[POSSESIONS]] / (_2025teamgamelogs[[#This Row],[MIN]]/48)</f>
        <v>104.68</v>
      </c>
      <c r="BN717" s="3">
        <f>_2025teamgamelogs[[#This Row],[PTS]] / (2 * (_2025teamgamelogs[[#This Row],[FGA]] + 0.44 * _2025teamgamelogs[[#This Row],[FTA]]))</f>
        <v>0.59343979283556314</v>
      </c>
      <c r="BO717" s="4">
        <f>VLOOKUP(_2025teamgamelogs[[#This Row],[MONTH]], LEAGUE_AVERAGES!$A$2:$B$8, 2, FALSE)</f>
        <v>110.26237660123701</v>
      </c>
      <c r="BP717" s="5">
        <f>VLOOKUP(_2025teamgamelogs[[#This Row],[TEAM_NAME]], LEAGUE_AVERAGES!$A$14:$C$43, 2, FALSE)</f>
        <v>0.37692682926829268</v>
      </c>
      <c r="BQ717" s="5">
        <f>VLOOKUP(_2025teamgamelogs[[#This Row],[TEAM_NAME]], LEAGUE_AVERAGES!$A$14:$C$43, 3, FALSE)</f>
        <v>0.37741463414634141</v>
      </c>
      <c r="BR717" s="5">
        <f>VLOOKUP(_2025teamgamelogs[[#This Row],[TEAM_NAME]], LEAGUE_AVERAGES!$F$14:$H$43, 2, FALSE)</f>
        <v>0.4768536585365854</v>
      </c>
      <c r="BS717" s="5">
        <f>VLOOKUP(_2025teamgamelogs[[#This Row],[TEAM_NAME]], LEAGUE_AVERAGES!$F$14:$H$43, 3, FALSE)</f>
        <v>0.48056097560975608</v>
      </c>
      <c r="BT717" s="5">
        <f>VLOOKUP(_2025teamgamelogs[[#This Row],[TEAM_NAME]], LEAGUE_AVERAGES!$K$14:$M$43, 2, FALSE)</f>
        <v>0.59622840480117467</v>
      </c>
      <c r="BU717" s="5">
        <f>VLOOKUP(_2025teamgamelogs[[#This Row],[TEAM_NAME]], LEAGUE_AVERAGES!$K$14:$M$43, 3, FALSE)</f>
        <v>0.59682738613401276</v>
      </c>
    </row>
    <row r="718" spans="1:73" x14ac:dyDescent="0.2">
      <c r="A718" t="s">
        <v>59</v>
      </c>
      <c r="B718">
        <v>1610612752</v>
      </c>
      <c r="C718" t="s">
        <v>67</v>
      </c>
      <c r="D718" t="s">
        <v>68</v>
      </c>
      <c r="E718">
        <v>22400359</v>
      </c>
      <c r="F718" s="1">
        <v>45635</v>
      </c>
      <c r="G718" t="s">
        <v>773</v>
      </c>
      <c r="H718" t="s">
        <v>63</v>
      </c>
      <c r="I718">
        <v>48</v>
      </c>
      <c r="J718">
        <v>42</v>
      </c>
      <c r="K718">
        <v>82</v>
      </c>
      <c r="L718">
        <v>0.51200000000000001</v>
      </c>
      <c r="M718">
        <v>17</v>
      </c>
      <c r="N718">
        <v>40</v>
      </c>
      <c r="O718">
        <v>0.42499999999999999</v>
      </c>
      <c r="P718">
        <v>12</v>
      </c>
      <c r="Q718">
        <v>19</v>
      </c>
      <c r="R718">
        <v>0.63200000000000001</v>
      </c>
      <c r="S718">
        <v>6</v>
      </c>
      <c r="T718">
        <v>34</v>
      </c>
      <c r="U718">
        <v>40</v>
      </c>
      <c r="V718">
        <v>32</v>
      </c>
      <c r="W718">
        <v>10</v>
      </c>
      <c r="X718">
        <v>7</v>
      </c>
      <c r="Y718">
        <v>7</v>
      </c>
      <c r="Z718">
        <v>4</v>
      </c>
      <c r="AA718">
        <v>13</v>
      </c>
      <c r="AB718">
        <v>16</v>
      </c>
      <c r="AC718">
        <v>113</v>
      </c>
      <c r="AD718">
        <v>5</v>
      </c>
      <c r="AE718">
        <v>1</v>
      </c>
      <c r="AF718">
        <v>1</v>
      </c>
      <c r="AG718">
        <v>1</v>
      </c>
      <c r="AH718">
        <v>1</v>
      </c>
      <c r="AI718">
        <v>121</v>
      </c>
      <c r="AJ718">
        <v>1068</v>
      </c>
      <c r="AK718">
        <v>2022</v>
      </c>
      <c r="AL718">
        <v>498</v>
      </c>
      <c r="AM718">
        <v>410</v>
      </c>
      <c r="AN718">
        <v>795</v>
      </c>
      <c r="AO718">
        <v>496</v>
      </c>
      <c r="AP718">
        <v>1889</v>
      </c>
      <c r="AQ718">
        <v>1458</v>
      </c>
      <c r="AR718">
        <v>2271</v>
      </c>
      <c r="AS718">
        <v>2189</v>
      </c>
      <c r="AT718">
        <v>926</v>
      </c>
      <c r="AU718">
        <v>1715</v>
      </c>
      <c r="AV718">
        <v>322</v>
      </c>
      <c r="AW718">
        <v>264</v>
      </c>
      <c r="AX718">
        <v>1360</v>
      </c>
      <c r="AY718">
        <v>346</v>
      </c>
      <c r="AZ718">
        <v>750</v>
      </c>
      <c r="BA718">
        <v>148</v>
      </c>
      <c r="BB718">
        <v>1670</v>
      </c>
      <c r="BC718">
        <v>1250</v>
      </c>
      <c r="BD718">
        <v>922</v>
      </c>
      <c r="BE718">
        <v>1</v>
      </c>
      <c r="BF718" t="s">
        <v>71</v>
      </c>
      <c r="BG718" t="s">
        <v>65</v>
      </c>
      <c r="BH718" t="s">
        <v>661</v>
      </c>
      <c r="BI718" s="4">
        <f xml:space="preserve"> _2025teamgamelogs[[#This Row],[FGA]] + (0.44 * _2025teamgamelogs[[#This Row],[FTA]]) + _2025teamgamelogs[[#This Row],[TOV]] - _2025teamgamelogs[[#This Row],[OREB]]</f>
        <v>94.36</v>
      </c>
      <c r="BJ718" s="3">
        <f>_2025teamgamelogs[[#This Row],[TOV]]/_2025teamgamelogs[[#This Row],[POSSESIONS]]</f>
        <v>0.10597710894446799</v>
      </c>
      <c r="BK718" s="4">
        <f>_2025teamgamelogs[[#This Row],[PTS]]/_2025teamgamelogs[[#This Row],[POSSESIONS]]</f>
        <v>1.1975413310724883</v>
      </c>
      <c r="BL718" s="4">
        <f xml:space="preserve"> 100 * _2025teamgamelogs[[#This Row],[POINTS_PER_POSSESSION]]</f>
        <v>119.75413310724883</v>
      </c>
      <c r="BM718" s="4">
        <f xml:space="preserve"> _2025teamgamelogs[[#This Row],[POSSESIONS]] / (_2025teamgamelogs[[#This Row],[MIN]]/48)</f>
        <v>94.36</v>
      </c>
      <c r="BN718" s="3">
        <f>_2025teamgamelogs[[#This Row],[PTS]] / (2 * (_2025teamgamelogs[[#This Row],[FGA]] + 0.44 * _2025teamgamelogs[[#This Row],[FTA]]))</f>
        <v>0.62527667109340412</v>
      </c>
      <c r="BO718" s="4">
        <f>VLOOKUP(_2025teamgamelogs[[#This Row],[MONTH]], LEAGUE_AVERAGES!$A$2:$B$8, 2, FALSE)</f>
        <v>110.26237660123701</v>
      </c>
      <c r="BP718" s="5">
        <f>VLOOKUP(_2025teamgamelogs[[#This Row],[TEAM_NAME]], LEAGUE_AVERAGES!$A$14:$C$43, 2, FALSE)</f>
        <v>0.370219512195122</v>
      </c>
      <c r="BQ718" s="5">
        <f>VLOOKUP(_2025teamgamelogs[[#This Row],[TEAM_NAME]], LEAGUE_AVERAGES!$A$14:$C$43, 3, FALSE)</f>
        <v>0.36224390243902438</v>
      </c>
      <c r="BR718" s="5">
        <f>VLOOKUP(_2025teamgamelogs[[#This Row],[TEAM_NAME]], LEAGUE_AVERAGES!$F$14:$H$43, 2, FALSE)</f>
        <v>0.49358536585365859</v>
      </c>
      <c r="BS718" s="5">
        <f>VLOOKUP(_2025teamgamelogs[[#This Row],[TEAM_NAME]], LEAGUE_AVERAGES!$F$14:$H$43, 3, FALSE)</f>
        <v>0.47975609756097559</v>
      </c>
      <c r="BT718" s="5">
        <f>VLOOKUP(_2025teamgamelogs[[#This Row],[TEAM_NAME]], LEAGUE_AVERAGES!$K$14:$M$43, 2, FALSE)</f>
        <v>0.59525043511857889</v>
      </c>
      <c r="BU718" s="5">
        <f>VLOOKUP(_2025teamgamelogs[[#This Row],[TEAM_NAME]], LEAGUE_AVERAGES!$K$14:$M$43, 3, FALSE)</f>
        <v>0.58413739951743537</v>
      </c>
    </row>
    <row r="719" spans="1:73" x14ac:dyDescent="0.2">
      <c r="A719" t="s">
        <v>59</v>
      </c>
      <c r="B719">
        <v>1610612761</v>
      </c>
      <c r="C719" t="s">
        <v>95</v>
      </c>
      <c r="D719" t="s">
        <v>96</v>
      </c>
      <c r="E719">
        <v>22400359</v>
      </c>
      <c r="F719" s="1">
        <v>45635</v>
      </c>
      <c r="G719" t="s">
        <v>774</v>
      </c>
      <c r="H719" t="s">
        <v>70</v>
      </c>
      <c r="I719">
        <v>48</v>
      </c>
      <c r="J719">
        <v>43</v>
      </c>
      <c r="K719">
        <v>96</v>
      </c>
      <c r="L719">
        <v>0.44800000000000001</v>
      </c>
      <c r="M719">
        <v>13</v>
      </c>
      <c r="N719">
        <v>35</v>
      </c>
      <c r="O719">
        <v>0.371</v>
      </c>
      <c r="P719">
        <v>9</v>
      </c>
      <c r="Q719">
        <v>11</v>
      </c>
      <c r="R719">
        <v>0.81799999999999995</v>
      </c>
      <c r="S719">
        <v>17</v>
      </c>
      <c r="T719">
        <v>34</v>
      </c>
      <c r="U719">
        <v>51</v>
      </c>
      <c r="V719">
        <v>23</v>
      </c>
      <c r="W719">
        <v>13</v>
      </c>
      <c r="X719">
        <v>4</v>
      </c>
      <c r="Y719">
        <v>4</v>
      </c>
      <c r="Z719">
        <v>7</v>
      </c>
      <c r="AA719">
        <v>16</v>
      </c>
      <c r="AB719">
        <v>13</v>
      </c>
      <c r="AC719">
        <v>108</v>
      </c>
      <c r="AD719">
        <v>-5</v>
      </c>
      <c r="AE719">
        <v>1</v>
      </c>
      <c r="AF719">
        <v>1231</v>
      </c>
      <c r="AG719">
        <v>1231</v>
      </c>
      <c r="AH719">
        <v>1231</v>
      </c>
      <c r="AI719">
        <v>121</v>
      </c>
      <c r="AJ719">
        <v>866</v>
      </c>
      <c r="AK719">
        <v>392</v>
      </c>
      <c r="AL719">
        <v>1574</v>
      </c>
      <c r="AM719">
        <v>1171</v>
      </c>
      <c r="AN719">
        <v>1495</v>
      </c>
      <c r="AO719">
        <v>1077</v>
      </c>
      <c r="AP719">
        <v>2256</v>
      </c>
      <c r="AQ719">
        <v>2344</v>
      </c>
      <c r="AR719">
        <v>864</v>
      </c>
      <c r="AS719">
        <v>160</v>
      </c>
      <c r="AT719">
        <v>926</v>
      </c>
      <c r="AU719">
        <v>340</v>
      </c>
      <c r="AV719">
        <v>1759</v>
      </c>
      <c r="AW719">
        <v>850</v>
      </c>
      <c r="AX719">
        <v>2190</v>
      </c>
      <c r="AY719">
        <v>1274</v>
      </c>
      <c r="AZ719">
        <v>1902</v>
      </c>
      <c r="BA719">
        <v>570</v>
      </c>
      <c r="BB719">
        <v>2202</v>
      </c>
      <c r="BC719">
        <v>1616</v>
      </c>
      <c r="BD719">
        <v>1476</v>
      </c>
      <c r="BE719">
        <v>1</v>
      </c>
      <c r="BF719" t="s">
        <v>64</v>
      </c>
      <c r="BG719" t="s">
        <v>65</v>
      </c>
      <c r="BH719" t="s">
        <v>661</v>
      </c>
      <c r="BI719" s="4">
        <f xml:space="preserve"> _2025teamgamelogs[[#This Row],[FGA]] + (0.44 * _2025teamgamelogs[[#This Row],[FTA]]) + _2025teamgamelogs[[#This Row],[TOV]] - _2025teamgamelogs[[#This Row],[OREB]]</f>
        <v>96.84</v>
      </c>
      <c r="BJ719" s="3">
        <f>_2025teamgamelogs[[#This Row],[TOV]]/_2025teamgamelogs[[#This Row],[POSSESIONS]]</f>
        <v>0.13424204874019</v>
      </c>
      <c r="BK719" s="4">
        <f>_2025teamgamelogs[[#This Row],[PTS]]/_2025teamgamelogs[[#This Row],[POSSESIONS]]</f>
        <v>1.1152416356877324</v>
      </c>
      <c r="BL719" s="4">
        <f xml:space="preserve"> 100 * _2025teamgamelogs[[#This Row],[POINTS_PER_POSSESSION]]</f>
        <v>111.52416356877323</v>
      </c>
      <c r="BM719" s="4">
        <f xml:space="preserve"> _2025teamgamelogs[[#This Row],[POSSESIONS]] / (_2025teamgamelogs[[#This Row],[MIN]]/48)</f>
        <v>96.84</v>
      </c>
      <c r="BN719" s="3">
        <f>_2025teamgamelogs[[#This Row],[PTS]] / (2 * (_2025teamgamelogs[[#This Row],[FGA]] + 0.44 * _2025teamgamelogs[[#This Row],[FTA]]))</f>
        <v>0.53550178500595003</v>
      </c>
      <c r="BO719" s="4">
        <f>VLOOKUP(_2025teamgamelogs[[#This Row],[MONTH]], LEAGUE_AVERAGES!$A$2:$B$8, 2, FALSE)</f>
        <v>110.26237660123701</v>
      </c>
      <c r="BP719" s="5">
        <f>VLOOKUP(_2025teamgamelogs[[#This Row],[TEAM_NAME]], LEAGUE_AVERAGES!$A$14:$C$43, 2, FALSE)</f>
        <v>0.35443902439024388</v>
      </c>
      <c r="BQ719" s="5">
        <f>VLOOKUP(_2025teamgamelogs[[#This Row],[TEAM_NAME]], LEAGUE_AVERAGES!$A$14:$C$43, 3, FALSE)</f>
        <v>0.34512195121951217</v>
      </c>
      <c r="BR719" s="5">
        <f>VLOOKUP(_2025teamgamelogs[[#This Row],[TEAM_NAME]], LEAGUE_AVERAGES!$F$14:$H$43, 2, FALSE)</f>
        <v>0.46104878048780484</v>
      </c>
      <c r="BS719" s="5">
        <f>VLOOKUP(_2025teamgamelogs[[#This Row],[TEAM_NAME]], LEAGUE_AVERAGES!$F$14:$H$43, 3, FALSE)</f>
        <v>0.45834146341463411</v>
      </c>
      <c r="BT719" s="5">
        <f>VLOOKUP(_2025teamgamelogs[[#This Row],[TEAM_NAME]], LEAGUE_AVERAGES!$K$14:$M$43, 2, FALSE)</f>
        <v>0.55942918094792793</v>
      </c>
      <c r="BU719" s="5">
        <f>VLOOKUP(_2025teamgamelogs[[#This Row],[TEAM_NAME]], LEAGUE_AVERAGES!$K$14:$M$43, 3, FALSE)</f>
        <v>0.54979583097447959</v>
      </c>
    </row>
    <row r="720" spans="1:73" x14ac:dyDescent="0.2">
      <c r="A720" t="s">
        <v>59</v>
      </c>
      <c r="B720">
        <v>1610612742</v>
      </c>
      <c r="C720" t="s">
        <v>154</v>
      </c>
      <c r="D720" t="s">
        <v>155</v>
      </c>
      <c r="E720">
        <v>22401203</v>
      </c>
      <c r="F720" s="1">
        <v>45636</v>
      </c>
      <c r="G720" t="s">
        <v>497</v>
      </c>
      <c r="H720" t="s">
        <v>70</v>
      </c>
      <c r="I720">
        <v>48</v>
      </c>
      <c r="J720">
        <v>38</v>
      </c>
      <c r="K720">
        <v>80</v>
      </c>
      <c r="L720">
        <v>0.47499999999999998</v>
      </c>
      <c r="M720">
        <v>15</v>
      </c>
      <c r="N720">
        <v>36</v>
      </c>
      <c r="O720">
        <v>0.41699999999999998</v>
      </c>
      <c r="P720">
        <v>13</v>
      </c>
      <c r="Q720">
        <v>19</v>
      </c>
      <c r="R720">
        <v>0.68400000000000005</v>
      </c>
      <c r="S720">
        <v>7</v>
      </c>
      <c r="T720">
        <v>37</v>
      </c>
      <c r="U720">
        <v>44</v>
      </c>
      <c r="V720">
        <v>25</v>
      </c>
      <c r="W720">
        <v>19</v>
      </c>
      <c r="X720">
        <v>10</v>
      </c>
      <c r="Y720">
        <v>2</v>
      </c>
      <c r="Z720">
        <v>5</v>
      </c>
      <c r="AA720">
        <v>12</v>
      </c>
      <c r="AB720">
        <v>17</v>
      </c>
      <c r="AC720">
        <v>104</v>
      </c>
      <c r="AD720">
        <v>-14</v>
      </c>
      <c r="AE720">
        <v>1</v>
      </c>
      <c r="AF720">
        <v>1231</v>
      </c>
      <c r="AG720">
        <v>1231</v>
      </c>
      <c r="AH720">
        <v>1231</v>
      </c>
      <c r="AI720">
        <v>121</v>
      </c>
      <c r="AJ720">
        <v>1796</v>
      </c>
      <c r="AK720">
        <v>2190</v>
      </c>
      <c r="AL720">
        <v>1109</v>
      </c>
      <c r="AM720">
        <v>733</v>
      </c>
      <c r="AN720">
        <v>1366</v>
      </c>
      <c r="AO720">
        <v>565</v>
      </c>
      <c r="AP720">
        <v>1755</v>
      </c>
      <c r="AQ720">
        <v>1458</v>
      </c>
      <c r="AR720">
        <v>2037</v>
      </c>
      <c r="AS720">
        <v>2024</v>
      </c>
      <c r="AT720">
        <v>489</v>
      </c>
      <c r="AU720">
        <v>1127</v>
      </c>
      <c r="AV720">
        <v>1358</v>
      </c>
      <c r="AW720">
        <v>2098</v>
      </c>
      <c r="AX720">
        <v>539</v>
      </c>
      <c r="AY720">
        <v>2078</v>
      </c>
      <c r="AZ720">
        <v>1188</v>
      </c>
      <c r="BA720">
        <v>92</v>
      </c>
      <c r="BB720">
        <v>1444</v>
      </c>
      <c r="BC720">
        <v>1870</v>
      </c>
      <c r="BD720">
        <v>1995</v>
      </c>
      <c r="BE720">
        <v>1</v>
      </c>
      <c r="BF720" t="s">
        <v>71</v>
      </c>
      <c r="BG720" t="s">
        <v>65</v>
      </c>
      <c r="BH720" t="s">
        <v>661</v>
      </c>
      <c r="BI720" s="4">
        <f xml:space="preserve"> _2025teamgamelogs[[#This Row],[FGA]] + (0.44 * _2025teamgamelogs[[#This Row],[FTA]]) + _2025teamgamelogs[[#This Row],[TOV]] - _2025teamgamelogs[[#This Row],[OREB]]</f>
        <v>100.36</v>
      </c>
      <c r="BJ720" s="3">
        <f>_2025teamgamelogs[[#This Row],[TOV]]/_2025teamgamelogs[[#This Row],[POSSESIONS]]</f>
        <v>0.18931845356715823</v>
      </c>
      <c r="BK720" s="4">
        <f>_2025teamgamelogs[[#This Row],[PTS]]/_2025teamgamelogs[[#This Row],[POSSESIONS]]</f>
        <v>1.0362694300518134</v>
      </c>
      <c r="BL720" s="4">
        <f xml:space="preserve"> 100 * _2025teamgamelogs[[#This Row],[POINTS_PER_POSSESSION]]</f>
        <v>103.62694300518133</v>
      </c>
      <c r="BM720" s="4">
        <f xml:space="preserve"> _2025teamgamelogs[[#This Row],[POSSESIONS]] / (_2025teamgamelogs[[#This Row],[MIN]]/48)</f>
        <v>100.36</v>
      </c>
      <c r="BN720" s="3">
        <f>_2025teamgamelogs[[#This Row],[PTS]] / (2 * (_2025teamgamelogs[[#This Row],[FGA]] + 0.44 * _2025teamgamelogs[[#This Row],[FTA]]))</f>
        <v>0.58850158442734268</v>
      </c>
      <c r="BO720" s="4">
        <f>VLOOKUP(_2025teamgamelogs[[#This Row],[MONTH]], LEAGUE_AVERAGES!$A$2:$B$8, 2, FALSE)</f>
        <v>110.26237660123701</v>
      </c>
      <c r="BP720" s="5">
        <f>VLOOKUP(_2025teamgamelogs[[#This Row],[TEAM_NAME]], LEAGUE_AVERAGES!$A$14:$C$43, 2, FALSE)</f>
        <v>0.362375</v>
      </c>
      <c r="BQ720" s="5">
        <f>VLOOKUP(_2025teamgamelogs[[#This Row],[TEAM_NAME]], LEAGUE_AVERAGES!$A$14:$C$43, 3, FALSE)</f>
        <v>0.36252380952380958</v>
      </c>
      <c r="BR720" s="5">
        <f>VLOOKUP(_2025teamgamelogs[[#This Row],[TEAM_NAME]], LEAGUE_AVERAGES!$F$14:$H$43, 2, FALSE)</f>
        <v>0.47777500000000001</v>
      </c>
      <c r="BS720" s="5">
        <f>VLOOKUP(_2025teamgamelogs[[#This Row],[TEAM_NAME]], LEAGUE_AVERAGES!$F$14:$H$43, 3, FALSE)</f>
        <v>0.48176190476190472</v>
      </c>
      <c r="BT720" s="5">
        <f>VLOOKUP(_2025teamgamelogs[[#This Row],[TEAM_NAME]], LEAGUE_AVERAGES!$K$14:$M$43, 2, FALSE)</f>
        <v>0.58283558931438928</v>
      </c>
      <c r="BU720" s="5">
        <f>VLOOKUP(_2025teamgamelogs[[#This Row],[TEAM_NAME]], LEAGUE_AVERAGES!$K$14:$M$43, 3, FALSE)</f>
        <v>0.5856179003364903</v>
      </c>
    </row>
    <row r="721" spans="1:73" x14ac:dyDescent="0.2">
      <c r="A721" t="s">
        <v>59</v>
      </c>
      <c r="B721">
        <v>1610612760</v>
      </c>
      <c r="C721" t="s">
        <v>137</v>
      </c>
      <c r="D721" t="s">
        <v>138</v>
      </c>
      <c r="E721">
        <v>22401203</v>
      </c>
      <c r="F721" s="1">
        <v>45636</v>
      </c>
      <c r="G721" t="s">
        <v>492</v>
      </c>
      <c r="H721" t="s">
        <v>63</v>
      </c>
      <c r="I721">
        <v>48</v>
      </c>
      <c r="J721">
        <v>46</v>
      </c>
      <c r="K721">
        <v>101</v>
      </c>
      <c r="L721">
        <v>0.45500000000000002</v>
      </c>
      <c r="M721">
        <v>20</v>
      </c>
      <c r="N721">
        <v>50</v>
      </c>
      <c r="O721">
        <v>0.4</v>
      </c>
      <c r="P721">
        <v>6</v>
      </c>
      <c r="Q721">
        <v>7</v>
      </c>
      <c r="R721">
        <v>0.85699999999999998</v>
      </c>
      <c r="S721">
        <v>17</v>
      </c>
      <c r="T721">
        <v>35</v>
      </c>
      <c r="U721">
        <v>52</v>
      </c>
      <c r="V721">
        <v>29</v>
      </c>
      <c r="W721">
        <v>14</v>
      </c>
      <c r="X721">
        <v>14</v>
      </c>
      <c r="Y721">
        <v>5</v>
      </c>
      <c r="Z721">
        <v>2</v>
      </c>
      <c r="AA721">
        <v>17</v>
      </c>
      <c r="AB721">
        <v>12</v>
      </c>
      <c r="AC721">
        <v>118</v>
      </c>
      <c r="AD721">
        <v>14</v>
      </c>
      <c r="AE721">
        <v>1</v>
      </c>
      <c r="AF721">
        <v>1</v>
      </c>
      <c r="AG721">
        <v>1</v>
      </c>
      <c r="AH721">
        <v>1</v>
      </c>
      <c r="AI721">
        <v>121</v>
      </c>
      <c r="AJ721">
        <v>437</v>
      </c>
      <c r="AK721">
        <v>121</v>
      </c>
      <c r="AL721">
        <v>1462</v>
      </c>
      <c r="AM721">
        <v>114</v>
      </c>
      <c r="AN721">
        <v>104</v>
      </c>
      <c r="AO721">
        <v>723</v>
      </c>
      <c r="AP721">
        <v>2408</v>
      </c>
      <c r="AQ721">
        <v>2439</v>
      </c>
      <c r="AR721">
        <v>515</v>
      </c>
      <c r="AS721">
        <v>160</v>
      </c>
      <c r="AT721">
        <v>769</v>
      </c>
      <c r="AU721">
        <v>267</v>
      </c>
      <c r="AV721">
        <v>687</v>
      </c>
      <c r="AW721">
        <v>1092</v>
      </c>
      <c r="AX721">
        <v>81</v>
      </c>
      <c r="AY721">
        <v>889</v>
      </c>
      <c r="AZ721">
        <v>158</v>
      </c>
      <c r="BA721">
        <v>792</v>
      </c>
      <c r="BB721">
        <v>2314</v>
      </c>
      <c r="BC721">
        <v>891</v>
      </c>
      <c r="BD721">
        <v>421</v>
      </c>
      <c r="BE721">
        <v>1</v>
      </c>
      <c r="BF721" t="s">
        <v>64</v>
      </c>
      <c r="BG721" t="s">
        <v>65</v>
      </c>
      <c r="BH721" t="s">
        <v>661</v>
      </c>
      <c r="BI721" s="4">
        <f xml:space="preserve"> _2025teamgamelogs[[#This Row],[FGA]] + (0.44 * _2025teamgamelogs[[#This Row],[FTA]]) + _2025teamgamelogs[[#This Row],[TOV]] - _2025teamgamelogs[[#This Row],[OREB]]</f>
        <v>101.08</v>
      </c>
      <c r="BJ721" s="3">
        <f>_2025teamgamelogs[[#This Row],[TOV]]/_2025teamgamelogs[[#This Row],[POSSESIONS]]</f>
        <v>0.13850415512465375</v>
      </c>
      <c r="BK721" s="4">
        <f>_2025teamgamelogs[[#This Row],[PTS]]/_2025teamgamelogs[[#This Row],[POSSESIONS]]</f>
        <v>1.1673921646220815</v>
      </c>
      <c r="BL721" s="4">
        <f xml:space="preserve"> 100 * _2025teamgamelogs[[#This Row],[POINTS_PER_POSSESSION]]</f>
        <v>116.73921646220815</v>
      </c>
      <c r="BM721" s="4">
        <f xml:space="preserve"> _2025teamgamelogs[[#This Row],[POSSESIONS]] / (_2025teamgamelogs[[#This Row],[MIN]]/48)</f>
        <v>101.08</v>
      </c>
      <c r="BN721" s="3">
        <f>_2025teamgamelogs[[#This Row],[PTS]] / (2 * (_2025teamgamelogs[[#This Row],[FGA]] + 0.44 * _2025teamgamelogs[[#This Row],[FTA]]))</f>
        <v>0.56687163720215217</v>
      </c>
      <c r="BO721" s="4">
        <f>VLOOKUP(_2025teamgamelogs[[#This Row],[MONTH]], LEAGUE_AVERAGES!$A$2:$B$8, 2, FALSE)</f>
        <v>110.26237660123701</v>
      </c>
      <c r="BP721" s="5">
        <f>VLOOKUP(_2025teamgamelogs[[#This Row],[TEAM_NAME]], LEAGUE_AVERAGES!$A$14:$C$43, 2, FALSE)</f>
        <v>0.38229268292682927</v>
      </c>
      <c r="BQ721" s="5">
        <f>VLOOKUP(_2025teamgamelogs[[#This Row],[TEAM_NAME]], LEAGUE_AVERAGES!$A$14:$C$43, 3, FALSE)</f>
        <v>0.36500000000000005</v>
      </c>
      <c r="BR721" s="5">
        <f>VLOOKUP(_2025teamgamelogs[[#This Row],[TEAM_NAME]], LEAGUE_AVERAGES!$F$14:$H$43, 2, FALSE)</f>
        <v>0.48607317073170736</v>
      </c>
      <c r="BS721" s="5">
        <f>VLOOKUP(_2025teamgamelogs[[#This Row],[TEAM_NAME]], LEAGUE_AVERAGES!$F$14:$H$43, 3, FALSE)</f>
        <v>0.4780731707317073</v>
      </c>
      <c r="BT721" s="5">
        <f>VLOOKUP(_2025teamgamelogs[[#This Row],[TEAM_NAME]], LEAGUE_AVERAGES!$K$14:$M$43, 2, FALSE)</f>
        <v>0.59971838422440138</v>
      </c>
      <c r="BU721" s="5">
        <f>VLOOKUP(_2025teamgamelogs[[#This Row],[TEAM_NAME]], LEAGUE_AVERAGES!$K$14:$M$43, 3, FALSE)</f>
        <v>0.58679992881439635</v>
      </c>
    </row>
    <row r="722" spans="1:73" x14ac:dyDescent="0.2">
      <c r="A722" t="s">
        <v>59</v>
      </c>
      <c r="B722">
        <v>1610612749</v>
      </c>
      <c r="C722" t="s">
        <v>113</v>
      </c>
      <c r="D722" t="s">
        <v>114</v>
      </c>
      <c r="E722">
        <v>22401201</v>
      </c>
      <c r="F722" s="1">
        <v>45636</v>
      </c>
      <c r="G722" t="s">
        <v>775</v>
      </c>
      <c r="H722" t="s">
        <v>63</v>
      </c>
      <c r="I722">
        <v>48</v>
      </c>
      <c r="J722">
        <v>42</v>
      </c>
      <c r="K722">
        <v>77</v>
      </c>
      <c r="L722">
        <v>0.54500000000000004</v>
      </c>
      <c r="M722">
        <v>11</v>
      </c>
      <c r="N722">
        <v>30</v>
      </c>
      <c r="O722">
        <v>0.36699999999999999</v>
      </c>
      <c r="P722">
        <v>19</v>
      </c>
      <c r="Q722">
        <v>25</v>
      </c>
      <c r="R722">
        <v>0.76</v>
      </c>
      <c r="S722">
        <v>5</v>
      </c>
      <c r="T722">
        <v>32</v>
      </c>
      <c r="U722">
        <v>37</v>
      </c>
      <c r="V722">
        <v>27</v>
      </c>
      <c r="W722">
        <v>16</v>
      </c>
      <c r="X722">
        <v>9</v>
      </c>
      <c r="Y722">
        <v>6</v>
      </c>
      <c r="Z722">
        <v>4</v>
      </c>
      <c r="AA722">
        <v>17</v>
      </c>
      <c r="AB722">
        <v>21</v>
      </c>
      <c r="AC722">
        <v>114</v>
      </c>
      <c r="AD722">
        <v>5</v>
      </c>
      <c r="AE722">
        <v>1</v>
      </c>
      <c r="AF722">
        <v>1</v>
      </c>
      <c r="AG722">
        <v>1</v>
      </c>
      <c r="AH722">
        <v>1</v>
      </c>
      <c r="AI722">
        <v>121</v>
      </c>
      <c r="AJ722">
        <v>1068</v>
      </c>
      <c r="AK722">
        <v>2335</v>
      </c>
      <c r="AL722">
        <v>186</v>
      </c>
      <c r="AM722">
        <v>1661</v>
      </c>
      <c r="AN722">
        <v>2077</v>
      </c>
      <c r="AO722">
        <v>1129</v>
      </c>
      <c r="AP722">
        <v>756</v>
      </c>
      <c r="AQ722">
        <v>666</v>
      </c>
      <c r="AR722">
        <v>1491</v>
      </c>
      <c r="AS722">
        <v>2299</v>
      </c>
      <c r="AT722">
        <v>1307</v>
      </c>
      <c r="AU722">
        <v>2073</v>
      </c>
      <c r="AV722">
        <v>1013</v>
      </c>
      <c r="AW722">
        <v>1583</v>
      </c>
      <c r="AX722">
        <v>797</v>
      </c>
      <c r="AY722">
        <v>560</v>
      </c>
      <c r="AZ722">
        <v>750</v>
      </c>
      <c r="BA722">
        <v>792</v>
      </c>
      <c r="BB722">
        <v>575</v>
      </c>
      <c r="BC722">
        <v>1168</v>
      </c>
      <c r="BD722">
        <v>922</v>
      </c>
      <c r="BE722">
        <v>1</v>
      </c>
      <c r="BF722" t="s">
        <v>64</v>
      </c>
      <c r="BG722" t="s">
        <v>65</v>
      </c>
      <c r="BH722" t="s">
        <v>661</v>
      </c>
      <c r="BI722" s="4">
        <f xml:space="preserve"> _2025teamgamelogs[[#This Row],[FGA]] + (0.44 * _2025teamgamelogs[[#This Row],[FTA]]) + _2025teamgamelogs[[#This Row],[TOV]] - _2025teamgamelogs[[#This Row],[OREB]]</f>
        <v>99</v>
      </c>
      <c r="BJ722" s="3">
        <f>_2025teamgamelogs[[#This Row],[TOV]]/_2025teamgamelogs[[#This Row],[POSSESIONS]]</f>
        <v>0.16161616161616163</v>
      </c>
      <c r="BK722" s="4">
        <f>_2025teamgamelogs[[#This Row],[PTS]]/_2025teamgamelogs[[#This Row],[POSSESIONS]]</f>
        <v>1.1515151515151516</v>
      </c>
      <c r="BL722" s="4">
        <f xml:space="preserve"> 100 * _2025teamgamelogs[[#This Row],[POINTS_PER_POSSESSION]]</f>
        <v>115.15151515151516</v>
      </c>
      <c r="BM722" s="4">
        <f xml:space="preserve"> _2025teamgamelogs[[#This Row],[POSSESIONS]] / (_2025teamgamelogs[[#This Row],[MIN]]/48)</f>
        <v>99</v>
      </c>
      <c r="BN722" s="3">
        <f>_2025teamgamelogs[[#This Row],[PTS]] / (2 * (_2025teamgamelogs[[#This Row],[FGA]] + 0.44 * _2025teamgamelogs[[#This Row],[FTA]]))</f>
        <v>0.64772727272727271</v>
      </c>
      <c r="BO722" s="4">
        <f>VLOOKUP(_2025teamgamelogs[[#This Row],[MONTH]], LEAGUE_AVERAGES!$A$2:$B$8, 2, FALSE)</f>
        <v>110.26237660123701</v>
      </c>
      <c r="BP722" s="5">
        <f>VLOOKUP(_2025teamgamelogs[[#This Row],[TEAM_NAME]], LEAGUE_AVERAGES!$A$14:$C$43, 2, FALSE)</f>
        <v>0.4062926829268293</v>
      </c>
      <c r="BQ722" s="5">
        <f>VLOOKUP(_2025teamgamelogs[[#This Row],[TEAM_NAME]], LEAGUE_AVERAGES!$A$14:$C$43, 3, FALSE)</f>
        <v>0.36926829268292688</v>
      </c>
      <c r="BR722" s="5">
        <f>VLOOKUP(_2025teamgamelogs[[#This Row],[TEAM_NAME]], LEAGUE_AVERAGES!$F$14:$H$43, 2, FALSE)</f>
        <v>0.49804878048780482</v>
      </c>
      <c r="BS722" s="5">
        <f>VLOOKUP(_2025teamgamelogs[[#This Row],[TEAM_NAME]], LEAGUE_AVERAGES!$F$14:$H$43, 3, FALSE)</f>
        <v>0.47917073170731711</v>
      </c>
      <c r="BT722" s="5">
        <f>VLOOKUP(_2025teamgamelogs[[#This Row],[TEAM_NAME]], LEAGUE_AVERAGES!$K$14:$M$43, 2, FALSE)</f>
        <v>0.61475494156948829</v>
      </c>
      <c r="BU722" s="5">
        <f>VLOOKUP(_2025teamgamelogs[[#This Row],[TEAM_NAME]], LEAGUE_AVERAGES!$K$14:$M$43, 3, FALSE)</f>
        <v>0.58586037801226176</v>
      </c>
    </row>
    <row r="723" spans="1:73" x14ac:dyDescent="0.2">
      <c r="A723" t="s">
        <v>59</v>
      </c>
      <c r="B723">
        <v>1610612753</v>
      </c>
      <c r="C723" t="s">
        <v>83</v>
      </c>
      <c r="D723" t="s">
        <v>84</v>
      </c>
      <c r="E723">
        <v>22401201</v>
      </c>
      <c r="F723" s="1">
        <v>45636</v>
      </c>
      <c r="G723" t="s">
        <v>776</v>
      </c>
      <c r="H723" t="s">
        <v>70</v>
      </c>
      <c r="I723">
        <v>48</v>
      </c>
      <c r="J723">
        <v>41</v>
      </c>
      <c r="K723">
        <v>93</v>
      </c>
      <c r="L723">
        <v>0.441</v>
      </c>
      <c r="M723">
        <v>6</v>
      </c>
      <c r="N723">
        <v>27</v>
      </c>
      <c r="O723">
        <v>0.222</v>
      </c>
      <c r="P723">
        <v>21</v>
      </c>
      <c r="Q723">
        <v>27</v>
      </c>
      <c r="R723">
        <v>0.77800000000000002</v>
      </c>
      <c r="S723">
        <v>15</v>
      </c>
      <c r="T723">
        <v>31</v>
      </c>
      <c r="U723">
        <v>46</v>
      </c>
      <c r="V723">
        <v>19</v>
      </c>
      <c r="W723">
        <v>14</v>
      </c>
      <c r="X723">
        <v>11</v>
      </c>
      <c r="Y723">
        <v>4</v>
      </c>
      <c r="Z723">
        <v>6</v>
      </c>
      <c r="AA723">
        <v>21</v>
      </c>
      <c r="AB723">
        <v>17</v>
      </c>
      <c r="AC723">
        <v>109</v>
      </c>
      <c r="AD723">
        <v>-5</v>
      </c>
      <c r="AE723">
        <v>1</v>
      </c>
      <c r="AF723">
        <v>1231</v>
      </c>
      <c r="AG723">
        <v>1231</v>
      </c>
      <c r="AH723">
        <v>1231</v>
      </c>
      <c r="AI723">
        <v>121</v>
      </c>
      <c r="AJ723">
        <v>1234</v>
      </c>
      <c r="AK723">
        <v>664</v>
      </c>
      <c r="AL723">
        <v>1690</v>
      </c>
      <c r="AM723">
        <v>2400</v>
      </c>
      <c r="AN723">
        <v>2292</v>
      </c>
      <c r="AO723">
        <v>2358</v>
      </c>
      <c r="AP723">
        <v>506</v>
      </c>
      <c r="AQ723">
        <v>471</v>
      </c>
      <c r="AR723">
        <v>1292</v>
      </c>
      <c r="AS723">
        <v>332</v>
      </c>
      <c r="AT723">
        <v>1488</v>
      </c>
      <c r="AU723">
        <v>835</v>
      </c>
      <c r="AV723">
        <v>2257</v>
      </c>
      <c r="AW723">
        <v>1092</v>
      </c>
      <c r="AX723">
        <v>346</v>
      </c>
      <c r="AY723">
        <v>1274</v>
      </c>
      <c r="AZ723">
        <v>1573</v>
      </c>
      <c r="BA723">
        <v>1694</v>
      </c>
      <c r="BB723">
        <v>1444</v>
      </c>
      <c r="BC723">
        <v>1548</v>
      </c>
      <c r="BD723">
        <v>1476</v>
      </c>
      <c r="BE723">
        <v>1</v>
      </c>
      <c r="BF723" t="s">
        <v>71</v>
      </c>
      <c r="BG723" t="s">
        <v>65</v>
      </c>
      <c r="BH723" t="s">
        <v>661</v>
      </c>
      <c r="BI723" s="4">
        <f xml:space="preserve"> _2025teamgamelogs[[#This Row],[FGA]] + (0.44 * _2025teamgamelogs[[#This Row],[FTA]]) + _2025teamgamelogs[[#This Row],[TOV]] - _2025teamgamelogs[[#This Row],[OREB]]</f>
        <v>103.88</v>
      </c>
      <c r="BJ723" s="3">
        <f>_2025teamgamelogs[[#This Row],[TOV]]/_2025teamgamelogs[[#This Row],[POSSESIONS]]</f>
        <v>0.13477088948787064</v>
      </c>
      <c r="BK723" s="4">
        <f>_2025teamgamelogs[[#This Row],[PTS]]/_2025teamgamelogs[[#This Row],[POSSESIONS]]</f>
        <v>1.0492876395841355</v>
      </c>
      <c r="BL723" s="4">
        <f xml:space="preserve"> 100 * _2025teamgamelogs[[#This Row],[POINTS_PER_POSSESSION]]</f>
        <v>104.92876395841355</v>
      </c>
      <c r="BM723" s="4">
        <f xml:space="preserve"> _2025teamgamelogs[[#This Row],[POSSESIONS]] / (_2025teamgamelogs[[#This Row],[MIN]]/48)</f>
        <v>103.88</v>
      </c>
      <c r="BN723" s="3">
        <f>_2025teamgamelogs[[#This Row],[PTS]] / (2 * (_2025teamgamelogs[[#This Row],[FGA]] + 0.44 * _2025teamgamelogs[[#This Row],[FTA]]))</f>
        <v>0.51964149504195278</v>
      </c>
      <c r="BO723" s="4">
        <f>VLOOKUP(_2025teamgamelogs[[#This Row],[MONTH]], LEAGUE_AVERAGES!$A$2:$B$8, 2, FALSE)</f>
        <v>110.26237660123701</v>
      </c>
      <c r="BP723" s="5">
        <f>VLOOKUP(_2025teamgamelogs[[#This Row],[TEAM_NAME]], LEAGUE_AVERAGES!$A$14:$C$43, 2, FALSE)</f>
        <v>0.32192682926829269</v>
      </c>
      <c r="BQ723" s="5">
        <f>VLOOKUP(_2025teamgamelogs[[#This Row],[TEAM_NAME]], LEAGUE_AVERAGES!$A$14:$C$43, 3, FALSE)</f>
        <v>0.31129268292682932</v>
      </c>
      <c r="BR723" s="5">
        <f>VLOOKUP(_2025teamgamelogs[[#This Row],[TEAM_NAME]], LEAGUE_AVERAGES!$F$14:$H$43, 2, FALSE)</f>
        <v>0.44641463414634147</v>
      </c>
      <c r="BS723" s="5">
        <f>VLOOKUP(_2025teamgamelogs[[#This Row],[TEAM_NAME]], LEAGUE_AVERAGES!$F$14:$H$43, 3, FALSE)</f>
        <v>0.44524390243902434</v>
      </c>
      <c r="BT723" s="5">
        <f>VLOOKUP(_2025teamgamelogs[[#This Row],[TEAM_NAME]], LEAGUE_AVERAGES!$K$14:$M$43, 2, FALSE)</f>
        <v>0.55194019912665027</v>
      </c>
      <c r="BU723" s="5">
        <f>VLOOKUP(_2025teamgamelogs[[#This Row],[TEAM_NAME]], LEAGUE_AVERAGES!$K$14:$M$43, 3, FALSE)</f>
        <v>0.54874950227645525</v>
      </c>
    </row>
    <row r="724" spans="1:73" x14ac:dyDescent="0.2">
      <c r="A724" t="s">
        <v>59</v>
      </c>
      <c r="B724">
        <v>1610612745</v>
      </c>
      <c r="C724" t="s">
        <v>104</v>
      </c>
      <c r="D724" t="s">
        <v>105</v>
      </c>
      <c r="E724">
        <v>22401204</v>
      </c>
      <c r="F724" s="1">
        <v>45637</v>
      </c>
      <c r="G724" t="s">
        <v>292</v>
      </c>
      <c r="H724" t="s">
        <v>63</v>
      </c>
      <c r="I724">
        <v>48</v>
      </c>
      <c r="J724">
        <v>38</v>
      </c>
      <c r="K724">
        <v>83</v>
      </c>
      <c r="L724">
        <v>0.45800000000000002</v>
      </c>
      <c r="M724">
        <v>6</v>
      </c>
      <c r="N724">
        <v>27</v>
      </c>
      <c r="O724">
        <v>0.222</v>
      </c>
      <c r="P724">
        <v>9</v>
      </c>
      <c r="Q724">
        <v>10</v>
      </c>
      <c r="R724">
        <v>0.9</v>
      </c>
      <c r="S724">
        <v>7</v>
      </c>
      <c r="T724">
        <v>29</v>
      </c>
      <c r="U724">
        <v>36</v>
      </c>
      <c r="V724">
        <v>23</v>
      </c>
      <c r="W724">
        <v>17</v>
      </c>
      <c r="X724">
        <v>10</v>
      </c>
      <c r="Y724">
        <v>5</v>
      </c>
      <c r="Z724">
        <v>8</v>
      </c>
      <c r="AA724">
        <v>14</v>
      </c>
      <c r="AB724">
        <v>11</v>
      </c>
      <c r="AC724">
        <v>91</v>
      </c>
      <c r="AD724">
        <v>1</v>
      </c>
      <c r="AE724">
        <v>1</v>
      </c>
      <c r="AF724">
        <v>1</v>
      </c>
      <c r="AG724">
        <v>1</v>
      </c>
      <c r="AH724">
        <v>1</v>
      </c>
      <c r="AI724">
        <v>121</v>
      </c>
      <c r="AJ724">
        <v>1796</v>
      </c>
      <c r="AK724">
        <v>1922</v>
      </c>
      <c r="AL724">
        <v>1414</v>
      </c>
      <c r="AM724">
        <v>2400</v>
      </c>
      <c r="AN724">
        <v>2292</v>
      </c>
      <c r="AO724">
        <v>2358</v>
      </c>
      <c r="AP724">
        <v>2256</v>
      </c>
      <c r="AQ724">
        <v>2381</v>
      </c>
      <c r="AR724">
        <v>246</v>
      </c>
      <c r="AS724">
        <v>2024</v>
      </c>
      <c r="AT724">
        <v>1807</v>
      </c>
      <c r="AU724">
        <v>2164</v>
      </c>
      <c r="AV724">
        <v>1759</v>
      </c>
      <c r="AW724">
        <v>1759</v>
      </c>
      <c r="AX724">
        <v>539</v>
      </c>
      <c r="AY724">
        <v>889</v>
      </c>
      <c r="AZ724">
        <v>2116</v>
      </c>
      <c r="BA724">
        <v>260</v>
      </c>
      <c r="BB724">
        <v>2370</v>
      </c>
      <c r="BC724">
        <v>2370</v>
      </c>
      <c r="BD724">
        <v>1176</v>
      </c>
      <c r="BE724">
        <v>1</v>
      </c>
      <c r="BF724" t="s">
        <v>64</v>
      </c>
      <c r="BG724" t="s">
        <v>65</v>
      </c>
      <c r="BH724" t="s">
        <v>661</v>
      </c>
      <c r="BI724" s="4">
        <f xml:space="preserve"> _2025teamgamelogs[[#This Row],[FGA]] + (0.44 * _2025teamgamelogs[[#This Row],[FTA]]) + _2025teamgamelogs[[#This Row],[TOV]] - _2025teamgamelogs[[#This Row],[OREB]]</f>
        <v>97.4</v>
      </c>
      <c r="BJ724" s="3">
        <f>_2025teamgamelogs[[#This Row],[TOV]]/_2025teamgamelogs[[#This Row],[POSSESIONS]]</f>
        <v>0.17453798767967144</v>
      </c>
      <c r="BK724" s="4">
        <f>_2025teamgamelogs[[#This Row],[PTS]]/_2025teamgamelogs[[#This Row],[POSSESIONS]]</f>
        <v>0.93429158110882948</v>
      </c>
      <c r="BL724" s="4">
        <f xml:space="preserve"> 100 * _2025teamgamelogs[[#This Row],[POINTS_PER_POSSESSION]]</f>
        <v>93.429158110882952</v>
      </c>
      <c r="BM724" s="4">
        <f xml:space="preserve"> _2025teamgamelogs[[#This Row],[POSSESIONS]] / (_2025teamgamelogs[[#This Row],[MIN]]/48)</f>
        <v>97.4</v>
      </c>
      <c r="BN724" s="3">
        <f>_2025teamgamelogs[[#This Row],[PTS]] / (2 * (_2025teamgamelogs[[#This Row],[FGA]] + 0.44 * _2025teamgamelogs[[#This Row],[FTA]]))</f>
        <v>0.52059496567505714</v>
      </c>
      <c r="BO724" s="4">
        <f>VLOOKUP(_2025teamgamelogs[[#This Row],[MONTH]], LEAGUE_AVERAGES!$A$2:$B$8, 2, FALSE)</f>
        <v>110.26237660123701</v>
      </c>
      <c r="BP724" s="5">
        <f>VLOOKUP(_2025teamgamelogs[[#This Row],[TEAM_NAME]], LEAGUE_AVERAGES!$A$14:$C$43, 2, FALSE)</f>
        <v>0.35034146341463424</v>
      </c>
      <c r="BQ724" s="5">
        <f>VLOOKUP(_2025teamgamelogs[[#This Row],[TEAM_NAME]], LEAGUE_AVERAGES!$A$14:$C$43, 3, FALSE)</f>
        <v>0.35473170731707321</v>
      </c>
      <c r="BR724" s="5">
        <f>VLOOKUP(_2025teamgamelogs[[#This Row],[TEAM_NAME]], LEAGUE_AVERAGES!$F$14:$H$43, 2, FALSE)</f>
        <v>0.45260975609756104</v>
      </c>
      <c r="BS724" s="5">
        <f>VLOOKUP(_2025teamgamelogs[[#This Row],[TEAM_NAME]], LEAGUE_AVERAGES!$F$14:$H$43, 3, FALSE)</f>
        <v>0.45763414634146338</v>
      </c>
      <c r="BT724" s="5">
        <f>VLOOKUP(_2025teamgamelogs[[#This Row],[TEAM_NAME]], LEAGUE_AVERAGES!$K$14:$M$43, 2, FALSE)</f>
        <v>0.55103752047014554</v>
      </c>
      <c r="BU724" s="5">
        <f>VLOOKUP(_2025teamgamelogs[[#This Row],[TEAM_NAME]], LEAGUE_AVERAGES!$K$14:$M$43, 3, FALSE)</f>
        <v>0.55544482411316332</v>
      </c>
    </row>
    <row r="725" spans="1:73" x14ac:dyDescent="0.2">
      <c r="A725" t="s">
        <v>59</v>
      </c>
      <c r="B725">
        <v>1610612744</v>
      </c>
      <c r="C725" t="s">
        <v>98</v>
      </c>
      <c r="D725" t="s">
        <v>99</v>
      </c>
      <c r="E725">
        <v>22401204</v>
      </c>
      <c r="F725" s="1">
        <v>45637</v>
      </c>
      <c r="G725" t="s">
        <v>285</v>
      </c>
      <c r="H725" t="s">
        <v>70</v>
      </c>
      <c r="I725">
        <v>48</v>
      </c>
      <c r="J725">
        <v>37</v>
      </c>
      <c r="K725">
        <v>84</v>
      </c>
      <c r="L725">
        <v>0.44</v>
      </c>
      <c r="M725">
        <v>12</v>
      </c>
      <c r="N725">
        <v>38</v>
      </c>
      <c r="O725">
        <v>0.316</v>
      </c>
      <c r="P725">
        <v>4</v>
      </c>
      <c r="Q725">
        <v>9</v>
      </c>
      <c r="R725">
        <v>0.44400000000000001</v>
      </c>
      <c r="S725">
        <v>11</v>
      </c>
      <c r="T725">
        <v>28</v>
      </c>
      <c r="U725">
        <v>39</v>
      </c>
      <c r="V725">
        <v>22</v>
      </c>
      <c r="W725">
        <v>22</v>
      </c>
      <c r="X725">
        <v>13</v>
      </c>
      <c r="Y725">
        <v>8</v>
      </c>
      <c r="Z725">
        <v>5</v>
      </c>
      <c r="AA725">
        <v>11</v>
      </c>
      <c r="AB725">
        <v>14</v>
      </c>
      <c r="AC725">
        <v>90</v>
      </c>
      <c r="AD725">
        <v>-1</v>
      </c>
      <c r="AE725">
        <v>1</v>
      </c>
      <c r="AF725">
        <v>1231</v>
      </c>
      <c r="AG725">
        <v>1231</v>
      </c>
      <c r="AH725">
        <v>1231</v>
      </c>
      <c r="AI725">
        <v>121</v>
      </c>
      <c r="AJ725">
        <v>1946</v>
      </c>
      <c r="AK725">
        <v>1815</v>
      </c>
      <c r="AL725">
        <v>1699</v>
      </c>
      <c r="AM725">
        <v>1413</v>
      </c>
      <c r="AN725">
        <v>1078</v>
      </c>
      <c r="AO725">
        <v>1737</v>
      </c>
      <c r="AP725">
        <v>2447</v>
      </c>
      <c r="AQ725">
        <v>2406</v>
      </c>
      <c r="AR725">
        <v>2452</v>
      </c>
      <c r="AS725">
        <v>1051</v>
      </c>
      <c r="AT725">
        <v>1951</v>
      </c>
      <c r="AU725">
        <v>1833</v>
      </c>
      <c r="AV725">
        <v>1909</v>
      </c>
      <c r="AW725">
        <v>2345</v>
      </c>
      <c r="AX725">
        <v>137</v>
      </c>
      <c r="AY725">
        <v>187</v>
      </c>
      <c r="AZ725">
        <v>1188</v>
      </c>
      <c r="BA725">
        <v>52</v>
      </c>
      <c r="BB725">
        <v>2064</v>
      </c>
      <c r="BC725">
        <v>2383</v>
      </c>
      <c r="BD725">
        <v>1231</v>
      </c>
      <c r="BE725">
        <v>1</v>
      </c>
      <c r="BF725" t="s">
        <v>71</v>
      </c>
      <c r="BG725" t="s">
        <v>65</v>
      </c>
      <c r="BH725" t="s">
        <v>661</v>
      </c>
      <c r="BI725" s="4">
        <f xml:space="preserve"> _2025teamgamelogs[[#This Row],[FGA]] + (0.44 * _2025teamgamelogs[[#This Row],[FTA]]) + _2025teamgamelogs[[#This Row],[TOV]] - _2025teamgamelogs[[#This Row],[OREB]]</f>
        <v>98.96</v>
      </c>
      <c r="BJ725" s="3">
        <f>_2025teamgamelogs[[#This Row],[TOV]]/_2025teamgamelogs[[#This Row],[POSSESIONS]]</f>
        <v>0.22231204527081649</v>
      </c>
      <c r="BK725" s="4">
        <f>_2025teamgamelogs[[#This Row],[PTS]]/_2025teamgamelogs[[#This Row],[POSSESIONS]]</f>
        <v>0.90945836701697658</v>
      </c>
      <c r="BL725" s="4">
        <f xml:space="preserve"> 100 * _2025teamgamelogs[[#This Row],[POINTS_PER_POSSESSION]]</f>
        <v>90.945836701697658</v>
      </c>
      <c r="BM725" s="4">
        <f xml:space="preserve"> _2025teamgamelogs[[#This Row],[POSSESIONS]] / (_2025teamgamelogs[[#This Row],[MIN]]/48)</f>
        <v>98.96</v>
      </c>
      <c r="BN725" s="3">
        <f>_2025teamgamelogs[[#This Row],[PTS]] / (2 * (_2025teamgamelogs[[#This Row],[FGA]] + 0.44 * _2025teamgamelogs[[#This Row],[FTA]]))</f>
        <v>0.51159618008185548</v>
      </c>
      <c r="BO725" s="4">
        <f>VLOOKUP(_2025teamgamelogs[[#This Row],[MONTH]], LEAGUE_AVERAGES!$A$2:$B$8, 2, FALSE)</f>
        <v>110.26237660123701</v>
      </c>
      <c r="BP725" s="5">
        <f>VLOOKUP(_2025teamgamelogs[[#This Row],[TEAM_NAME]], LEAGUE_AVERAGES!$A$14:$C$43, 2, FALSE)</f>
        <v>0.36843902439024395</v>
      </c>
      <c r="BQ725" s="5">
        <f>VLOOKUP(_2025teamgamelogs[[#This Row],[TEAM_NAME]], LEAGUE_AVERAGES!$A$14:$C$43, 3, FALSE)</f>
        <v>0.35765853658536584</v>
      </c>
      <c r="BR725" s="5">
        <f>VLOOKUP(_2025teamgamelogs[[#This Row],[TEAM_NAME]], LEAGUE_AVERAGES!$F$14:$H$43, 2, FALSE)</f>
        <v>0.45136585365853665</v>
      </c>
      <c r="BS725" s="5">
        <f>VLOOKUP(_2025teamgamelogs[[#This Row],[TEAM_NAME]], LEAGUE_AVERAGES!$F$14:$H$43, 3, FALSE)</f>
        <v>0.45180487804878061</v>
      </c>
      <c r="BT725" s="5">
        <f>VLOOKUP(_2025teamgamelogs[[#This Row],[TEAM_NAME]], LEAGUE_AVERAGES!$K$14:$M$43, 2, FALSE)</f>
        <v>0.56832140437053513</v>
      </c>
      <c r="BU725" s="5">
        <f>VLOOKUP(_2025teamgamelogs[[#This Row],[TEAM_NAME]], LEAGUE_AVERAGES!$K$14:$M$43, 3, FALSE)</f>
        <v>0.56980808391386595</v>
      </c>
    </row>
    <row r="726" spans="1:73" x14ac:dyDescent="0.2">
      <c r="A726" t="s">
        <v>59</v>
      </c>
      <c r="B726">
        <v>1610612737</v>
      </c>
      <c r="C726" t="s">
        <v>92</v>
      </c>
      <c r="D726" t="s">
        <v>93</v>
      </c>
      <c r="E726">
        <v>22401202</v>
      </c>
      <c r="F726" s="1">
        <v>45637</v>
      </c>
      <c r="G726" t="s">
        <v>777</v>
      </c>
      <c r="H726" t="s">
        <v>63</v>
      </c>
      <c r="I726">
        <v>48</v>
      </c>
      <c r="J726">
        <v>43</v>
      </c>
      <c r="K726">
        <v>104</v>
      </c>
      <c r="L726">
        <v>0.41299999999999998</v>
      </c>
      <c r="M726">
        <v>9</v>
      </c>
      <c r="N726">
        <v>31</v>
      </c>
      <c r="O726">
        <v>0.28999999999999998</v>
      </c>
      <c r="P726">
        <v>13</v>
      </c>
      <c r="Q726">
        <v>20</v>
      </c>
      <c r="R726">
        <v>0.65</v>
      </c>
      <c r="S726">
        <v>22</v>
      </c>
      <c r="T726">
        <v>36</v>
      </c>
      <c r="U726">
        <v>58</v>
      </c>
      <c r="V726">
        <v>27</v>
      </c>
      <c r="W726">
        <v>11</v>
      </c>
      <c r="X726">
        <v>5</v>
      </c>
      <c r="Y726">
        <v>7</v>
      </c>
      <c r="Z726">
        <v>11</v>
      </c>
      <c r="AA726">
        <v>13</v>
      </c>
      <c r="AB726">
        <v>14</v>
      </c>
      <c r="AC726">
        <v>108</v>
      </c>
      <c r="AD726">
        <v>8</v>
      </c>
      <c r="AE726">
        <v>1</v>
      </c>
      <c r="AF726">
        <v>1</v>
      </c>
      <c r="AG726">
        <v>1</v>
      </c>
      <c r="AH726">
        <v>1</v>
      </c>
      <c r="AI726">
        <v>121</v>
      </c>
      <c r="AJ726">
        <v>866</v>
      </c>
      <c r="AK726">
        <v>59</v>
      </c>
      <c r="AL726">
        <v>2058</v>
      </c>
      <c r="AM726">
        <v>2097</v>
      </c>
      <c r="AN726">
        <v>1971</v>
      </c>
      <c r="AO726">
        <v>1982</v>
      </c>
      <c r="AP726">
        <v>1755</v>
      </c>
      <c r="AQ726">
        <v>1301</v>
      </c>
      <c r="AR726">
        <v>2199</v>
      </c>
      <c r="AS726">
        <v>15</v>
      </c>
      <c r="AT726">
        <v>640</v>
      </c>
      <c r="AU726">
        <v>57</v>
      </c>
      <c r="AV726">
        <v>1013</v>
      </c>
      <c r="AW726">
        <v>429</v>
      </c>
      <c r="AX726">
        <v>1998</v>
      </c>
      <c r="AY726">
        <v>346</v>
      </c>
      <c r="AZ726">
        <v>2405</v>
      </c>
      <c r="BA726">
        <v>148</v>
      </c>
      <c r="BB726">
        <v>2064</v>
      </c>
      <c r="BC726">
        <v>1616</v>
      </c>
      <c r="BD726">
        <v>727</v>
      </c>
      <c r="BE726">
        <v>1</v>
      </c>
      <c r="BF726" t="s">
        <v>71</v>
      </c>
      <c r="BG726" t="s">
        <v>65</v>
      </c>
      <c r="BH726" t="s">
        <v>661</v>
      </c>
      <c r="BI726" s="4">
        <f xml:space="preserve"> _2025teamgamelogs[[#This Row],[FGA]] + (0.44 * _2025teamgamelogs[[#This Row],[FTA]]) + _2025teamgamelogs[[#This Row],[TOV]] - _2025teamgamelogs[[#This Row],[OREB]]</f>
        <v>101.8</v>
      </c>
      <c r="BJ726" s="3">
        <f>_2025teamgamelogs[[#This Row],[TOV]]/_2025teamgamelogs[[#This Row],[POSSESIONS]]</f>
        <v>0.10805500982318271</v>
      </c>
      <c r="BK726" s="4">
        <f>_2025teamgamelogs[[#This Row],[PTS]]/_2025teamgamelogs[[#This Row],[POSSESIONS]]</f>
        <v>1.0609037328094302</v>
      </c>
      <c r="BL726" s="4">
        <f xml:space="preserve"> 100 * _2025teamgamelogs[[#This Row],[POINTS_PER_POSSESSION]]</f>
        <v>106.09037328094301</v>
      </c>
      <c r="BM726" s="4">
        <f xml:space="preserve"> _2025teamgamelogs[[#This Row],[POSSESIONS]] / (_2025teamgamelogs[[#This Row],[MIN]]/48)</f>
        <v>101.8</v>
      </c>
      <c r="BN726" s="3">
        <f>_2025teamgamelogs[[#This Row],[PTS]] / (2 * (_2025teamgamelogs[[#This Row],[FGA]] + 0.44 * _2025teamgamelogs[[#This Row],[FTA]]))</f>
        <v>0.47872340425531917</v>
      </c>
      <c r="BO726" s="4">
        <f>VLOOKUP(_2025teamgamelogs[[#This Row],[MONTH]], LEAGUE_AVERAGES!$A$2:$B$8, 2, FALSE)</f>
        <v>110.26237660123701</v>
      </c>
      <c r="BP726" s="5">
        <f>VLOOKUP(_2025teamgamelogs[[#This Row],[TEAM_NAME]], LEAGUE_AVERAGES!$A$14:$C$43, 2, FALSE)</f>
        <v>0.35092500000000004</v>
      </c>
      <c r="BQ726" s="5">
        <f>VLOOKUP(_2025teamgamelogs[[#This Row],[TEAM_NAME]], LEAGUE_AVERAGES!$A$14:$C$43, 3, FALSE)</f>
        <v>0.36290476190476195</v>
      </c>
      <c r="BR726" s="5">
        <f>VLOOKUP(_2025teamgamelogs[[#This Row],[TEAM_NAME]], LEAGUE_AVERAGES!$F$14:$H$43, 2, FALSE)</f>
        <v>0.47670000000000012</v>
      </c>
      <c r="BS726" s="5">
        <f>VLOOKUP(_2025teamgamelogs[[#This Row],[TEAM_NAME]], LEAGUE_AVERAGES!$F$14:$H$43, 3, FALSE)</f>
        <v>0.47069047619047621</v>
      </c>
      <c r="BT726" s="5">
        <f>VLOOKUP(_2025teamgamelogs[[#This Row],[TEAM_NAME]], LEAGUE_AVERAGES!$K$14:$M$43, 2, FALSE)</f>
        <v>0.58493933923263275</v>
      </c>
      <c r="BU726" s="5">
        <f>VLOOKUP(_2025teamgamelogs[[#This Row],[TEAM_NAME]], LEAGUE_AVERAGES!$K$14:$M$43, 3, FALSE)</f>
        <v>0.57722862424766153</v>
      </c>
    </row>
    <row r="727" spans="1:73" x14ac:dyDescent="0.2">
      <c r="A727" t="s">
        <v>59</v>
      </c>
      <c r="B727">
        <v>1610612752</v>
      </c>
      <c r="C727" t="s">
        <v>67</v>
      </c>
      <c r="D727" t="s">
        <v>68</v>
      </c>
      <c r="E727">
        <v>22401202</v>
      </c>
      <c r="F727" s="1">
        <v>45637</v>
      </c>
      <c r="G727" t="s">
        <v>778</v>
      </c>
      <c r="H727" t="s">
        <v>70</v>
      </c>
      <c r="I727">
        <v>48</v>
      </c>
      <c r="J727">
        <v>40</v>
      </c>
      <c r="K727">
        <v>93</v>
      </c>
      <c r="L727">
        <v>0.43</v>
      </c>
      <c r="M727">
        <v>11</v>
      </c>
      <c r="N727">
        <v>42</v>
      </c>
      <c r="O727">
        <v>0.26200000000000001</v>
      </c>
      <c r="P727">
        <v>9</v>
      </c>
      <c r="Q727">
        <v>15</v>
      </c>
      <c r="R727">
        <v>0.6</v>
      </c>
      <c r="S727">
        <v>12</v>
      </c>
      <c r="T727">
        <v>37</v>
      </c>
      <c r="U727">
        <v>49</v>
      </c>
      <c r="V727">
        <v>27</v>
      </c>
      <c r="W727">
        <v>15</v>
      </c>
      <c r="X727">
        <v>8</v>
      </c>
      <c r="Y727">
        <v>11</v>
      </c>
      <c r="Z727">
        <v>7</v>
      </c>
      <c r="AA727">
        <v>14</v>
      </c>
      <c r="AB727">
        <v>13</v>
      </c>
      <c r="AC727">
        <v>100</v>
      </c>
      <c r="AD727">
        <v>-8</v>
      </c>
      <c r="AE727">
        <v>1</v>
      </c>
      <c r="AF727">
        <v>1231</v>
      </c>
      <c r="AG727">
        <v>1231</v>
      </c>
      <c r="AH727">
        <v>1231</v>
      </c>
      <c r="AI727">
        <v>121</v>
      </c>
      <c r="AJ727">
        <v>1438</v>
      </c>
      <c r="AK727">
        <v>664</v>
      </c>
      <c r="AL727">
        <v>1848</v>
      </c>
      <c r="AM727">
        <v>1661</v>
      </c>
      <c r="AN727">
        <v>568</v>
      </c>
      <c r="AO727">
        <v>2192</v>
      </c>
      <c r="AP727">
        <v>2256</v>
      </c>
      <c r="AQ727">
        <v>2021</v>
      </c>
      <c r="AR727">
        <v>2341</v>
      </c>
      <c r="AS727">
        <v>848</v>
      </c>
      <c r="AT727">
        <v>489</v>
      </c>
      <c r="AU727">
        <v>505</v>
      </c>
      <c r="AV727">
        <v>1013</v>
      </c>
      <c r="AW727">
        <v>1341</v>
      </c>
      <c r="AX727">
        <v>1073</v>
      </c>
      <c r="AY727">
        <v>32</v>
      </c>
      <c r="AZ727">
        <v>1902</v>
      </c>
      <c r="BA727">
        <v>260</v>
      </c>
      <c r="BB727">
        <v>2202</v>
      </c>
      <c r="BC727">
        <v>2099</v>
      </c>
      <c r="BD727">
        <v>1667</v>
      </c>
      <c r="BE727">
        <v>1</v>
      </c>
      <c r="BF727" t="s">
        <v>64</v>
      </c>
      <c r="BG727" t="s">
        <v>65</v>
      </c>
      <c r="BH727" t="s">
        <v>661</v>
      </c>
      <c r="BI727" s="4">
        <f xml:space="preserve"> _2025teamgamelogs[[#This Row],[FGA]] + (0.44 * _2025teamgamelogs[[#This Row],[FTA]]) + _2025teamgamelogs[[#This Row],[TOV]] - _2025teamgamelogs[[#This Row],[OREB]]</f>
        <v>102.6</v>
      </c>
      <c r="BJ727" s="3">
        <f>_2025teamgamelogs[[#This Row],[TOV]]/_2025teamgamelogs[[#This Row],[POSSESIONS]]</f>
        <v>0.14619883040935674</v>
      </c>
      <c r="BK727" s="4">
        <f>_2025teamgamelogs[[#This Row],[PTS]]/_2025teamgamelogs[[#This Row],[POSSESIONS]]</f>
        <v>0.97465886939571156</v>
      </c>
      <c r="BL727" s="4">
        <f xml:space="preserve"> 100 * _2025teamgamelogs[[#This Row],[POINTS_PER_POSSESSION]]</f>
        <v>97.465886939571149</v>
      </c>
      <c r="BM727" s="4">
        <f xml:space="preserve"> _2025teamgamelogs[[#This Row],[POSSESIONS]] / (_2025teamgamelogs[[#This Row],[MIN]]/48)</f>
        <v>102.6</v>
      </c>
      <c r="BN727" s="3">
        <f>_2025teamgamelogs[[#This Row],[PTS]] / (2 * (_2025teamgamelogs[[#This Row],[FGA]] + 0.44 * _2025teamgamelogs[[#This Row],[FTA]]))</f>
        <v>0.50200803212851408</v>
      </c>
      <c r="BO727" s="4">
        <f>VLOOKUP(_2025teamgamelogs[[#This Row],[MONTH]], LEAGUE_AVERAGES!$A$2:$B$8, 2, FALSE)</f>
        <v>110.26237660123701</v>
      </c>
      <c r="BP727" s="5">
        <f>VLOOKUP(_2025teamgamelogs[[#This Row],[TEAM_NAME]], LEAGUE_AVERAGES!$A$14:$C$43, 2, FALSE)</f>
        <v>0.370219512195122</v>
      </c>
      <c r="BQ727" s="5">
        <f>VLOOKUP(_2025teamgamelogs[[#This Row],[TEAM_NAME]], LEAGUE_AVERAGES!$A$14:$C$43, 3, FALSE)</f>
        <v>0.36224390243902438</v>
      </c>
      <c r="BR727" s="5">
        <f>VLOOKUP(_2025teamgamelogs[[#This Row],[TEAM_NAME]], LEAGUE_AVERAGES!$F$14:$H$43, 2, FALSE)</f>
        <v>0.49358536585365859</v>
      </c>
      <c r="BS727" s="5">
        <f>VLOOKUP(_2025teamgamelogs[[#This Row],[TEAM_NAME]], LEAGUE_AVERAGES!$F$14:$H$43, 3, FALSE)</f>
        <v>0.47975609756097559</v>
      </c>
      <c r="BT727" s="5">
        <f>VLOOKUP(_2025teamgamelogs[[#This Row],[TEAM_NAME]], LEAGUE_AVERAGES!$K$14:$M$43, 2, FALSE)</f>
        <v>0.59525043511857889</v>
      </c>
      <c r="BU727" s="5">
        <f>VLOOKUP(_2025teamgamelogs[[#This Row],[TEAM_NAME]], LEAGUE_AVERAGES!$K$14:$M$43, 3, FALSE)</f>
        <v>0.58413739951743537</v>
      </c>
    </row>
    <row r="728" spans="1:73" x14ac:dyDescent="0.2">
      <c r="A728" t="s">
        <v>59</v>
      </c>
      <c r="B728">
        <v>1610612761</v>
      </c>
      <c r="C728" t="s">
        <v>95</v>
      </c>
      <c r="D728" t="s">
        <v>96</v>
      </c>
      <c r="E728">
        <v>22401206</v>
      </c>
      <c r="F728" s="1">
        <v>45638</v>
      </c>
      <c r="G728" t="s">
        <v>644</v>
      </c>
      <c r="H728" t="s">
        <v>70</v>
      </c>
      <c r="I728">
        <v>48</v>
      </c>
      <c r="J728">
        <v>41</v>
      </c>
      <c r="K728">
        <v>92</v>
      </c>
      <c r="L728">
        <v>0.44600000000000001</v>
      </c>
      <c r="M728">
        <v>11</v>
      </c>
      <c r="N728">
        <v>32</v>
      </c>
      <c r="O728">
        <v>0.34399999999999997</v>
      </c>
      <c r="P728">
        <v>11</v>
      </c>
      <c r="Q728">
        <v>15</v>
      </c>
      <c r="R728">
        <v>0.73299999999999998</v>
      </c>
      <c r="S728">
        <v>9</v>
      </c>
      <c r="T728">
        <v>33</v>
      </c>
      <c r="U728">
        <v>42</v>
      </c>
      <c r="V728">
        <v>29</v>
      </c>
      <c r="W728">
        <v>12</v>
      </c>
      <c r="X728">
        <v>8</v>
      </c>
      <c r="Y728">
        <v>5</v>
      </c>
      <c r="Z728">
        <v>3</v>
      </c>
      <c r="AA728">
        <v>24</v>
      </c>
      <c r="AB728">
        <v>11</v>
      </c>
      <c r="AC728">
        <v>104</v>
      </c>
      <c r="AD728">
        <v>-10</v>
      </c>
      <c r="AE728">
        <v>1</v>
      </c>
      <c r="AF728">
        <v>1231</v>
      </c>
      <c r="AG728">
        <v>1231</v>
      </c>
      <c r="AH728">
        <v>1231</v>
      </c>
      <c r="AI728">
        <v>121</v>
      </c>
      <c r="AJ728">
        <v>1234</v>
      </c>
      <c r="AK728">
        <v>768</v>
      </c>
      <c r="AL728">
        <v>1606</v>
      </c>
      <c r="AM728">
        <v>1661</v>
      </c>
      <c r="AN728">
        <v>1863</v>
      </c>
      <c r="AO728">
        <v>1374</v>
      </c>
      <c r="AP728">
        <v>2028</v>
      </c>
      <c r="AQ728">
        <v>2021</v>
      </c>
      <c r="AR728">
        <v>1708</v>
      </c>
      <c r="AS728">
        <v>1566</v>
      </c>
      <c r="AT728">
        <v>1131</v>
      </c>
      <c r="AU728">
        <v>1443</v>
      </c>
      <c r="AV728">
        <v>687</v>
      </c>
      <c r="AW728">
        <v>640</v>
      </c>
      <c r="AX728">
        <v>1073</v>
      </c>
      <c r="AY728">
        <v>889</v>
      </c>
      <c r="AZ728">
        <v>384</v>
      </c>
      <c r="BA728">
        <v>2162</v>
      </c>
      <c r="BB728">
        <v>2370</v>
      </c>
      <c r="BC728">
        <v>1870</v>
      </c>
      <c r="BD728">
        <v>1790</v>
      </c>
      <c r="BE728">
        <v>1</v>
      </c>
      <c r="BF728" t="s">
        <v>71</v>
      </c>
      <c r="BG728" t="s">
        <v>65</v>
      </c>
      <c r="BH728" t="s">
        <v>661</v>
      </c>
      <c r="BI728" s="4">
        <f xml:space="preserve"> _2025teamgamelogs[[#This Row],[FGA]] + (0.44 * _2025teamgamelogs[[#This Row],[FTA]]) + _2025teamgamelogs[[#This Row],[TOV]] - _2025teamgamelogs[[#This Row],[OREB]]</f>
        <v>101.6</v>
      </c>
      <c r="BJ728" s="3">
        <f>_2025teamgamelogs[[#This Row],[TOV]]/_2025teamgamelogs[[#This Row],[POSSESIONS]]</f>
        <v>0.11811023622047245</v>
      </c>
      <c r="BK728" s="4">
        <f>_2025teamgamelogs[[#This Row],[PTS]]/_2025teamgamelogs[[#This Row],[POSSESIONS]]</f>
        <v>1.0236220472440944</v>
      </c>
      <c r="BL728" s="4">
        <f xml:space="preserve"> 100 * _2025teamgamelogs[[#This Row],[POINTS_PER_POSSESSION]]</f>
        <v>102.36220472440945</v>
      </c>
      <c r="BM728" s="4">
        <f xml:space="preserve"> _2025teamgamelogs[[#This Row],[POSSESIONS]] / (_2025teamgamelogs[[#This Row],[MIN]]/48)</f>
        <v>101.6</v>
      </c>
      <c r="BN728" s="3">
        <f>_2025teamgamelogs[[#This Row],[PTS]] / (2 * (_2025teamgamelogs[[#This Row],[FGA]] + 0.44 * _2025teamgamelogs[[#This Row],[FTA]]))</f>
        <v>0.52738336713995948</v>
      </c>
      <c r="BO728" s="4">
        <f>VLOOKUP(_2025teamgamelogs[[#This Row],[MONTH]], LEAGUE_AVERAGES!$A$2:$B$8, 2, FALSE)</f>
        <v>110.26237660123701</v>
      </c>
      <c r="BP728" s="5">
        <f>VLOOKUP(_2025teamgamelogs[[#This Row],[TEAM_NAME]], LEAGUE_AVERAGES!$A$14:$C$43, 2, FALSE)</f>
        <v>0.35443902439024388</v>
      </c>
      <c r="BQ728" s="5">
        <f>VLOOKUP(_2025teamgamelogs[[#This Row],[TEAM_NAME]], LEAGUE_AVERAGES!$A$14:$C$43, 3, FALSE)</f>
        <v>0.34512195121951217</v>
      </c>
      <c r="BR728" s="5">
        <f>VLOOKUP(_2025teamgamelogs[[#This Row],[TEAM_NAME]], LEAGUE_AVERAGES!$F$14:$H$43, 2, FALSE)</f>
        <v>0.46104878048780484</v>
      </c>
      <c r="BS728" s="5">
        <f>VLOOKUP(_2025teamgamelogs[[#This Row],[TEAM_NAME]], LEAGUE_AVERAGES!$F$14:$H$43, 3, FALSE)</f>
        <v>0.45834146341463411</v>
      </c>
      <c r="BT728" s="5">
        <f>VLOOKUP(_2025teamgamelogs[[#This Row],[TEAM_NAME]], LEAGUE_AVERAGES!$K$14:$M$43, 2, FALSE)</f>
        <v>0.55942918094792793</v>
      </c>
      <c r="BU728" s="5">
        <f>VLOOKUP(_2025teamgamelogs[[#This Row],[TEAM_NAME]], LEAGUE_AVERAGES!$K$14:$M$43, 3, FALSE)</f>
        <v>0.54979583097447959</v>
      </c>
    </row>
    <row r="729" spans="1:73" x14ac:dyDescent="0.2">
      <c r="A729" t="s">
        <v>59</v>
      </c>
      <c r="B729">
        <v>1610612738</v>
      </c>
      <c r="C729" t="s">
        <v>74</v>
      </c>
      <c r="D729" t="s">
        <v>75</v>
      </c>
      <c r="E729">
        <v>22401205</v>
      </c>
      <c r="F729" s="1">
        <v>45638</v>
      </c>
      <c r="G729" t="s">
        <v>709</v>
      </c>
      <c r="H729" t="s">
        <v>63</v>
      </c>
      <c r="I729">
        <v>48</v>
      </c>
      <c r="J729">
        <v>46</v>
      </c>
      <c r="K729">
        <v>90</v>
      </c>
      <c r="L729">
        <v>0.51100000000000001</v>
      </c>
      <c r="M729">
        <v>20</v>
      </c>
      <c r="N729">
        <v>48</v>
      </c>
      <c r="O729">
        <v>0.41699999999999998</v>
      </c>
      <c r="P729">
        <v>11</v>
      </c>
      <c r="Q729">
        <v>13</v>
      </c>
      <c r="R729">
        <v>0.84599999999999997</v>
      </c>
      <c r="S729">
        <v>8</v>
      </c>
      <c r="T729">
        <v>43</v>
      </c>
      <c r="U729">
        <v>51</v>
      </c>
      <c r="V729">
        <v>34</v>
      </c>
      <c r="W729">
        <v>14</v>
      </c>
      <c r="X729">
        <v>6</v>
      </c>
      <c r="Y729">
        <v>4</v>
      </c>
      <c r="Z729">
        <v>4</v>
      </c>
      <c r="AA729">
        <v>9</v>
      </c>
      <c r="AB729">
        <v>12</v>
      </c>
      <c r="AC729">
        <v>123</v>
      </c>
      <c r="AD729">
        <v>24</v>
      </c>
      <c r="AE729">
        <v>1</v>
      </c>
      <c r="AF729">
        <v>1</v>
      </c>
      <c r="AG729">
        <v>1</v>
      </c>
      <c r="AH729">
        <v>1</v>
      </c>
      <c r="AI729">
        <v>121</v>
      </c>
      <c r="AJ729">
        <v>437</v>
      </c>
      <c r="AK729">
        <v>1029</v>
      </c>
      <c r="AL729">
        <v>546</v>
      </c>
      <c r="AM729">
        <v>114</v>
      </c>
      <c r="AN729">
        <v>163</v>
      </c>
      <c r="AO729">
        <v>565</v>
      </c>
      <c r="AP729">
        <v>2028</v>
      </c>
      <c r="AQ729">
        <v>2188</v>
      </c>
      <c r="AR729">
        <v>605</v>
      </c>
      <c r="AS729">
        <v>1800</v>
      </c>
      <c r="AT729">
        <v>78</v>
      </c>
      <c r="AU729">
        <v>340</v>
      </c>
      <c r="AV729">
        <v>186</v>
      </c>
      <c r="AW729">
        <v>1092</v>
      </c>
      <c r="AX729">
        <v>1702</v>
      </c>
      <c r="AY729">
        <v>1274</v>
      </c>
      <c r="AZ729">
        <v>750</v>
      </c>
      <c r="BA729">
        <v>9</v>
      </c>
      <c r="BB729">
        <v>2314</v>
      </c>
      <c r="BC729">
        <v>549</v>
      </c>
      <c r="BD729">
        <v>150</v>
      </c>
      <c r="BE729">
        <v>1</v>
      </c>
      <c r="BF729" t="s">
        <v>64</v>
      </c>
      <c r="BG729" t="s">
        <v>65</v>
      </c>
      <c r="BH729" t="s">
        <v>661</v>
      </c>
      <c r="BI729" s="4">
        <f xml:space="preserve"> _2025teamgamelogs[[#This Row],[FGA]] + (0.44 * _2025teamgamelogs[[#This Row],[FTA]]) + _2025teamgamelogs[[#This Row],[TOV]] - _2025teamgamelogs[[#This Row],[OREB]]</f>
        <v>101.72</v>
      </c>
      <c r="BJ729" s="3">
        <f>_2025teamgamelogs[[#This Row],[TOV]]/_2025teamgamelogs[[#This Row],[POSSESIONS]]</f>
        <v>0.13763271726307511</v>
      </c>
      <c r="BK729" s="4">
        <f>_2025teamgamelogs[[#This Row],[PTS]]/_2025teamgamelogs[[#This Row],[POSSESIONS]]</f>
        <v>1.2092017302398741</v>
      </c>
      <c r="BL729" s="4">
        <f xml:space="preserve"> 100 * _2025teamgamelogs[[#This Row],[POINTS_PER_POSSESSION]]</f>
        <v>120.92017302398742</v>
      </c>
      <c r="BM729" s="4">
        <f xml:space="preserve"> _2025teamgamelogs[[#This Row],[POSSESIONS]] / (_2025teamgamelogs[[#This Row],[MIN]]/48)</f>
        <v>101.72</v>
      </c>
      <c r="BN729" s="3">
        <f>_2025teamgamelogs[[#This Row],[PTS]] / (2 * (_2025teamgamelogs[[#This Row],[FGA]] + 0.44 * _2025teamgamelogs[[#This Row],[FTA]]))</f>
        <v>0.64249895528625156</v>
      </c>
      <c r="BO729" s="4">
        <f>VLOOKUP(_2025teamgamelogs[[#This Row],[MONTH]], LEAGUE_AVERAGES!$A$2:$B$8, 2, FALSE)</f>
        <v>110.26237660123701</v>
      </c>
      <c r="BP729" s="5">
        <f>VLOOKUP(_2025teamgamelogs[[#This Row],[TEAM_NAME]], LEAGUE_AVERAGES!$A$14:$C$43, 2, FALSE)</f>
        <v>0.3739024390243903</v>
      </c>
      <c r="BQ729" s="5">
        <f>VLOOKUP(_2025teamgamelogs[[#This Row],[TEAM_NAME]], LEAGUE_AVERAGES!$A$14:$C$43, 3, FALSE)</f>
        <v>0.36424390243902455</v>
      </c>
      <c r="BR729" s="5">
        <f>VLOOKUP(_2025teamgamelogs[[#This Row],[TEAM_NAME]], LEAGUE_AVERAGES!$F$14:$H$43, 2, FALSE)</f>
        <v>0.46717073170731704</v>
      </c>
      <c r="BS729" s="5">
        <f>VLOOKUP(_2025teamgamelogs[[#This Row],[TEAM_NAME]], LEAGUE_AVERAGES!$F$14:$H$43, 3, FALSE)</f>
        <v>0.45907317073170728</v>
      </c>
      <c r="BT729" s="5">
        <f>VLOOKUP(_2025teamgamelogs[[#This Row],[TEAM_NAME]], LEAGUE_AVERAGES!$K$14:$M$43, 2, FALSE)</f>
        <v>0.59645910798675039</v>
      </c>
      <c r="BU729" s="5">
        <f>VLOOKUP(_2025teamgamelogs[[#This Row],[TEAM_NAME]], LEAGUE_AVERAGES!$K$14:$M$43, 3, FALSE)</f>
        <v>0.58679053151616523</v>
      </c>
    </row>
    <row r="730" spans="1:73" x14ac:dyDescent="0.2">
      <c r="A730" t="s">
        <v>59</v>
      </c>
      <c r="B730">
        <v>1610612765</v>
      </c>
      <c r="C730" t="s">
        <v>107</v>
      </c>
      <c r="D730" t="s">
        <v>108</v>
      </c>
      <c r="E730">
        <v>22401205</v>
      </c>
      <c r="F730" s="1">
        <v>45638</v>
      </c>
      <c r="G730" t="s">
        <v>712</v>
      </c>
      <c r="H730" t="s">
        <v>70</v>
      </c>
      <c r="I730">
        <v>48</v>
      </c>
      <c r="J730">
        <v>42</v>
      </c>
      <c r="K730">
        <v>98</v>
      </c>
      <c r="L730">
        <v>0.42899999999999999</v>
      </c>
      <c r="M730">
        <v>7</v>
      </c>
      <c r="N730">
        <v>37</v>
      </c>
      <c r="O730">
        <v>0.189</v>
      </c>
      <c r="P730">
        <v>8</v>
      </c>
      <c r="Q730">
        <v>10</v>
      </c>
      <c r="R730">
        <v>0.8</v>
      </c>
      <c r="S730">
        <v>9</v>
      </c>
      <c r="T730">
        <v>34</v>
      </c>
      <c r="U730">
        <v>43</v>
      </c>
      <c r="V730">
        <v>27</v>
      </c>
      <c r="W730">
        <v>8</v>
      </c>
      <c r="X730">
        <v>8</v>
      </c>
      <c r="Y730">
        <v>4</v>
      </c>
      <c r="Z730">
        <v>4</v>
      </c>
      <c r="AA730">
        <v>12</v>
      </c>
      <c r="AB730">
        <v>9</v>
      </c>
      <c r="AC730">
        <v>99</v>
      </c>
      <c r="AD730">
        <v>-24</v>
      </c>
      <c r="AE730">
        <v>1</v>
      </c>
      <c r="AF730">
        <v>1231</v>
      </c>
      <c r="AG730">
        <v>1231</v>
      </c>
      <c r="AH730">
        <v>1231</v>
      </c>
      <c r="AI730">
        <v>121</v>
      </c>
      <c r="AJ730">
        <v>1068</v>
      </c>
      <c r="AK730">
        <v>251</v>
      </c>
      <c r="AL730">
        <v>1860</v>
      </c>
      <c r="AM730">
        <v>2338</v>
      </c>
      <c r="AN730">
        <v>1227</v>
      </c>
      <c r="AO730">
        <v>2414</v>
      </c>
      <c r="AP730">
        <v>2336</v>
      </c>
      <c r="AQ730">
        <v>2381</v>
      </c>
      <c r="AR730">
        <v>1029</v>
      </c>
      <c r="AS730">
        <v>1566</v>
      </c>
      <c r="AT730">
        <v>926</v>
      </c>
      <c r="AU730">
        <v>1282</v>
      </c>
      <c r="AV730">
        <v>1013</v>
      </c>
      <c r="AW730">
        <v>78</v>
      </c>
      <c r="AX730">
        <v>1073</v>
      </c>
      <c r="AY730">
        <v>1274</v>
      </c>
      <c r="AZ730">
        <v>750</v>
      </c>
      <c r="BA730">
        <v>92</v>
      </c>
      <c r="BB730">
        <v>2437</v>
      </c>
      <c r="BC730">
        <v>2137</v>
      </c>
      <c r="BD730">
        <v>2294</v>
      </c>
      <c r="BE730">
        <v>1</v>
      </c>
      <c r="BF730" t="s">
        <v>71</v>
      </c>
      <c r="BG730" t="s">
        <v>65</v>
      </c>
      <c r="BH730" t="s">
        <v>661</v>
      </c>
      <c r="BI730" s="4">
        <f xml:space="preserve"> _2025teamgamelogs[[#This Row],[FGA]] + (0.44 * _2025teamgamelogs[[#This Row],[FTA]]) + _2025teamgamelogs[[#This Row],[TOV]] - _2025teamgamelogs[[#This Row],[OREB]]</f>
        <v>101.4</v>
      </c>
      <c r="BJ730" s="3">
        <f>_2025teamgamelogs[[#This Row],[TOV]]/_2025teamgamelogs[[#This Row],[POSSESIONS]]</f>
        <v>7.8895463510848127E-2</v>
      </c>
      <c r="BK730" s="4">
        <f>_2025teamgamelogs[[#This Row],[PTS]]/_2025teamgamelogs[[#This Row],[POSSESIONS]]</f>
        <v>0.97633136094674555</v>
      </c>
      <c r="BL730" s="4">
        <f xml:space="preserve"> 100 * _2025teamgamelogs[[#This Row],[POINTS_PER_POSSESSION]]</f>
        <v>97.633136094674555</v>
      </c>
      <c r="BM730" s="4">
        <f xml:space="preserve"> _2025teamgamelogs[[#This Row],[POSSESIONS]] / (_2025teamgamelogs[[#This Row],[MIN]]/48)</f>
        <v>101.4</v>
      </c>
      <c r="BN730" s="3">
        <f>_2025teamgamelogs[[#This Row],[PTS]] / (2 * (_2025teamgamelogs[[#This Row],[FGA]] + 0.44 * _2025teamgamelogs[[#This Row],[FTA]]))</f>
        <v>0.4833984375</v>
      </c>
      <c r="BO730" s="4">
        <f>VLOOKUP(_2025teamgamelogs[[#This Row],[MONTH]], LEAGUE_AVERAGES!$A$2:$B$8, 2, FALSE)</f>
        <v>110.26237660123701</v>
      </c>
      <c r="BP730" s="5">
        <f>VLOOKUP(_2025teamgamelogs[[#This Row],[TEAM_NAME]], LEAGUE_AVERAGES!$A$14:$C$43, 2, FALSE)</f>
        <v>0.3560731707317073</v>
      </c>
      <c r="BQ730" s="5">
        <f>VLOOKUP(_2025teamgamelogs[[#This Row],[TEAM_NAME]], LEAGUE_AVERAGES!$A$14:$C$43, 3, FALSE)</f>
        <v>0.3687804878048781</v>
      </c>
      <c r="BR730" s="5">
        <f>VLOOKUP(_2025teamgamelogs[[#This Row],[TEAM_NAME]], LEAGUE_AVERAGES!$F$14:$H$43, 2, FALSE)</f>
        <v>0.47321951219512204</v>
      </c>
      <c r="BS730" s="5">
        <f>VLOOKUP(_2025teamgamelogs[[#This Row],[TEAM_NAME]], LEAGUE_AVERAGES!$F$14:$H$43, 3, FALSE)</f>
        <v>0.48104878048780486</v>
      </c>
      <c r="BT730" s="5">
        <f>VLOOKUP(_2025teamgamelogs[[#This Row],[TEAM_NAME]], LEAGUE_AVERAGES!$K$14:$M$43, 2, FALSE)</f>
        <v>0.57634444021190001</v>
      </c>
      <c r="BU730" s="5">
        <f>VLOOKUP(_2025teamgamelogs[[#This Row],[TEAM_NAME]], LEAGUE_AVERAGES!$K$14:$M$43, 3, FALSE)</f>
        <v>0.58621097107374254</v>
      </c>
    </row>
    <row r="731" spans="1:73" x14ac:dyDescent="0.2">
      <c r="A731" t="s">
        <v>59</v>
      </c>
      <c r="B731">
        <v>1610612748</v>
      </c>
      <c r="C731" t="s">
        <v>101</v>
      </c>
      <c r="D731" t="s">
        <v>102</v>
      </c>
      <c r="E731">
        <v>22401206</v>
      </c>
      <c r="F731" s="1">
        <v>45638</v>
      </c>
      <c r="G731" t="s">
        <v>639</v>
      </c>
      <c r="H731" t="s">
        <v>63</v>
      </c>
      <c r="I731">
        <v>48</v>
      </c>
      <c r="J731">
        <v>40</v>
      </c>
      <c r="K731">
        <v>83</v>
      </c>
      <c r="L731">
        <v>0.48199999999999998</v>
      </c>
      <c r="M731">
        <v>13</v>
      </c>
      <c r="N731">
        <v>32</v>
      </c>
      <c r="O731">
        <v>0.40600000000000003</v>
      </c>
      <c r="P731">
        <v>21</v>
      </c>
      <c r="Q731">
        <v>32</v>
      </c>
      <c r="R731">
        <v>0.65600000000000003</v>
      </c>
      <c r="S731">
        <v>11</v>
      </c>
      <c r="T731">
        <v>41</v>
      </c>
      <c r="U731">
        <v>52</v>
      </c>
      <c r="V731">
        <v>21</v>
      </c>
      <c r="W731">
        <v>17</v>
      </c>
      <c r="X731">
        <v>4</v>
      </c>
      <c r="Y731">
        <v>3</v>
      </c>
      <c r="Z731">
        <v>5</v>
      </c>
      <c r="AA731">
        <v>11</v>
      </c>
      <c r="AB731">
        <v>24</v>
      </c>
      <c r="AC731">
        <v>114</v>
      </c>
      <c r="AD731">
        <v>10</v>
      </c>
      <c r="AE731">
        <v>1</v>
      </c>
      <c r="AF731">
        <v>1</v>
      </c>
      <c r="AG731">
        <v>1</v>
      </c>
      <c r="AH731">
        <v>1</v>
      </c>
      <c r="AI731">
        <v>121</v>
      </c>
      <c r="AJ731">
        <v>1438</v>
      </c>
      <c r="AK731">
        <v>1922</v>
      </c>
      <c r="AL731">
        <v>985</v>
      </c>
      <c r="AM731">
        <v>1171</v>
      </c>
      <c r="AN731">
        <v>1863</v>
      </c>
      <c r="AO731">
        <v>669</v>
      </c>
      <c r="AP731">
        <v>506</v>
      </c>
      <c r="AQ731">
        <v>163</v>
      </c>
      <c r="AR731">
        <v>2182</v>
      </c>
      <c r="AS731">
        <v>1051</v>
      </c>
      <c r="AT731">
        <v>148</v>
      </c>
      <c r="AU731">
        <v>267</v>
      </c>
      <c r="AV731">
        <v>2031</v>
      </c>
      <c r="AW731">
        <v>1759</v>
      </c>
      <c r="AX731">
        <v>2190</v>
      </c>
      <c r="AY731">
        <v>1712</v>
      </c>
      <c r="AZ731">
        <v>1188</v>
      </c>
      <c r="BA731">
        <v>52</v>
      </c>
      <c r="BB731">
        <v>215</v>
      </c>
      <c r="BC731">
        <v>1168</v>
      </c>
      <c r="BD731">
        <v>614</v>
      </c>
      <c r="BE731">
        <v>1</v>
      </c>
      <c r="BF731" t="s">
        <v>64</v>
      </c>
      <c r="BG731" t="s">
        <v>65</v>
      </c>
      <c r="BH731" t="s">
        <v>661</v>
      </c>
      <c r="BI731" s="4">
        <f xml:space="preserve"> _2025teamgamelogs[[#This Row],[FGA]] + (0.44 * _2025teamgamelogs[[#This Row],[FTA]]) + _2025teamgamelogs[[#This Row],[TOV]] - _2025teamgamelogs[[#This Row],[OREB]]</f>
        <v>103.08</v>
      </c>
      <c r="BJ731" s="3">
        <f>_2025teamgamelogs[[#This Row],[TOV]]/_2025teamgamelogs[[#This Row],[POSSESIONS]]</f>
        <v>0.16492045013581685</v>
      </c>
      <c r="BK731" s="4">
        <f>_2025teamgamelogs[[#This Row],[PTS]]/_2025teamgamelogs[[#This Row],[POSSESIONS]]</f>
        <v>1.1059371362048893</v>
      </c>
      <c r="BL731" s="4">
        <f xml:space="preserve"> 100 * _2025teamgamelogs[[#This Row],[POINTS_PER_POSSESSION]]</f>
        <v>110.59371362048893</v>
      </c>
      <c r="BM731" s="4">
        <f xml:space="preserve"> _2025teamgamelogs[[#This Row],[POSSESIONS]] / (_2025teamgamelogs[[#This Row],[MIN]]/48)</f>
        <v>103.08</v>
      </c>
      <c r="BN731" s="3">
        <f>_2025teamgamelogs[[#This Row],[PTS]] / (2 * (_2025teamgamelogs[[#This Row],[FGA]] + 0.44 * _2025teamgamelogs[[#This Row],[FTA]]))</f>
        <v>0.5871446229913474</v>
      </c>
      <c r="BO731" s="4">
        <f>VLOOKUP(_2025teamgamelogs[[#This Row],[MONTH]], LEAGUE_AVERAGES!$A$2:$B$8, 2, FALSE)</f>
        <v>110.26237660123701</v>
      </c>
      <c r="BP731" s="5">
        <f>VLOOKUP(_2025teamgamelogs[[#This Row],[TEAM_NAME]], LEAGUE_AVERAGES!$A$14:$C$43, 2, FALSE)</f>
        <v>0.38887804878048787</v>
      </c>
      <c r="BQ731" s="5">
        <f>VLOOKUP(_2025teamgamelogs[[#This Row],[TEAM_NAME]], LEAGUE_AVERAGES!$A$14:$C$43, 3, FALSE)</f>
        <v>0.35180487804878063</v>
      </c>
      <c r="BR731" s="5">
        <f>VLOOKUP(_2025teamgamelogs[[#This Row],[TEAM_NAME]], LEAGUE_AVERAGES!$F$14:$H$43, 2, FALSE)</f>
        <v>0.48178048780487814</v>
      </c>
      <c r="BS731" s="5">
        <f>VLOOKUP(_2025teamgamelogs[[#This Row],[TEAM_NAME]], LEAGUE_AVERAGES!$F$14:$H$43, 3, FALSE)</f>
        <v>0.44997560975609752</v>
      </c>
      <c r="BT731" s="5">
        <f>VLOOKUP(_2025teamgamelogs[[#This Row],[TEAM_NAME]], LEAGUE_AVERAGES!$K$14:$M$43, 2, FALSE)</f>
        <v>0.59307433364150897</v>
      </c>
      <c r="BU731" s="5">
        <f>VLOOKUP(_2025teamgamelogs[[#This Row],[TEAM_NAME]], LEAGUE_AVERAGES!$K$14:$M$43, 3, FALSE)</f>
        <v>0.56311679796954139</v>
      </c>
    </row>
    <row r="732" spans="1:73" x14ac:dyDescent="0.2">
      <c r="A732" t="s">
        <v>59</v>
      </c>
      <c r="B732">
        <v>1610612740</v>
      </c>
      <c r="C732" t="s">
        <v>77</v>
      </c>
      <c r="D732" t="s">
        <v>78</v>
      </c>
      <c r="E732">
        <v>22401207</v>
      </c>
      <c r="F732" s="1">
        <v>45638</v>
      </c>
      <c r="G732" t="s">
        <v>779</v>
      </c>
      <c r="H732" t="s">
        <v>70</v>
      </c>
      <c r="I732">
        <v>48</v>
      </c>
      <c r="J732">
        <v>39</v>
      </c>
      <c r="K732">
        <v>83</v>
      </c>
      <c r="L732">
        <v>0.47</v>
      </c>
      <c r="M732">
        <v>14</v>
      </c>
      <c r="N732">
        <v>37</v>
      </c>
      <c r="O732">
        <v>0.378</v>
      </c>
      <c r="P732">
        <v>17</v>
      </c>
      <c r="Q732">
        <v>20</v>
      </c>
      <c r="R732">
        <v>0.85</v>
      </c>
      <c r="S732">
        <v>10</v>
      </c>
      <c r="T732">
        <v>33</v>
      </c>
      <c r="U732">
        <v>43</v>
      </c>
      <c r="V732">
        <v>22</v>
      </c>
      <c r="W732">
        <v>17</v>
      </c>
      <c r="X732">
        <v>6</v>
      </c>
      <c r="Y732">
        <v>4</v>
      </c>
      <c r="Z732">
        <v>2</v>
      </c>
      <c r="AA732">
        <v>22</v>
      </c>
      <c r="AB732">
        <v>19</v>
      </c>
      <c r="AC732">
        <v>109</v>
      </c>
      <c r="AD732">
        <v>-2</v>
      </c>
      <c r="AE732">
        <v>1</v>
      </c>
      <c r="AF732">
        <v>1231</v>
      </c>
      <c r="AG732">
        <v>1231</v>
      </c>
      <c r="AH732">
        <v>1231</v>
      </c>
      <c r="AI732">
        <v>121</v>
      </c>
      <c r="AJ732">
        <v>1609</v>
      </c>
      <c r="AK732">
        <v>1922</v>
      </c>
      <c r="AL732">
        <v>1196</v>
      </c>
      <c r="AM732">
        <v>934</v>
      </c>
      <c r="AN732">
        <v>1227</v>
      </c>
      <c r="AO732">
        <v>993</v>
      </c>
      <c r="AP732">
        <v>1052</v>
      </c>
      <c r="AQ732">
        <v>1301</v>
      </c>
      <c r="AR732">
        <v>583</v>
      </c>
      <c r="AS732">
        <v>1308</v>
      </c>
      <c r="AT732">
        <v>1131</v>
      </c>
      <c r="AU732">
        <v>1282</v>
      </c>
      <c r="AV732">
        <v>1909</v>
      </c>
      <c r="AW732">
        <v>1759</v>
      </c>
      <c r="AX732">
        <v>1702</v>
      </c>
      <c r="AY732">
        <v>1274</v>
      </c>
      <c r="AZ732">
        <v>158</v>
      </c>
      <c r="BA732">
        <v>1887</v>
      </c>
      <c r="BB732">
        <v>971</v>
      </c>
      <c r="BC732">
        <v>1548</v>
      </c>
      <c r="BD732">
        <v>1286</v>
      </c>
      <c r="BE732">
        <v>1</v>
      </c>
      <c r="BF732" t="s">
        <v>64</v>
      </c>
      <c r="BG732" t="s">
        <v>65</v>
      </c>
      <c r="BH732" t="s">
        <v>661</v>
      </c>
      <c r="BI732" s="4">
        <f xml:space="preserve"> _2025teamgamelogs[[#This Row],[FGA]] + (0.44 * _2025teamgamelogs[[#This Row],[FTA]]) + _2025teamgamelogs[[#This Row],[TOV]] - _2025teamgamelogs[[#This Row],[OREB]]</f>
        <v>98.8</v>
      </c>
      <c r="BJ732" s="3">
        <f>_2025teamgamelogs[[#This Row],[TOV]]/_2025teamgamelogs[[#This Row],[POSSESIONS]]</f>
        <v>0.17206477732793524</v>
      </c>
      <c r="BK732" s="4">
        <f>_2025teamgamelogs[[#This Row],[PTS]]/_2025teamgamelogs[[#This Row],[POSSESIONS]]</f>
        <v>1.1032388663967612</v>
      </c>
      <c r="BL732" s="4">
        <f xml:space="preserve"> 100 * _2025teamgamelogs[[#This Row],[POINTS_PER_POSSESSION]]</f>
        <v>110.32388663967612</v>
      </c>
      <c r="BM732" s="4">
        <f xml:space="preserve"> _2025teamgamelogs[[#This Row],[POSSESIONS]] / (_2025teamgamelogs[[#This Row],[MIN]]/48)</f>
        <v>98.8</v>
      </c>
      <c r="BN732" s="3">
        <f>_2025teamgamelogs[[#This Row],[PTS]] / (2 * (_2025teamgamelogs[[#This Row],[FGA]] + 0.44 * _2025teamgamelogs[[#This Row],[FTA]]))</f>
        <v>0.59368191721132901</v>
      </c>
      <c r="BO732" s="4">
        <f>VLOOKUP(_2025teamgamelogs[[#This Row],[MONTH]], LEAGUE_AVERAGES!$A$2:$B$8, 2, FALSE)</f>
        <v>110.26237660123701</v>
      </c>
      <c r="BP732" s="5">
        <f>VLOOKUP(_2025teamgamelogs[[#This Row],[TEAM_NAME]], LEAGUE_AVERAGES!$A$14:$C$43, 2, FALSE)</f>
        <v>0.35068292682926827</v>
      </c>
      <c r="BQ732" s="5">
        <f>VLOOKUP(_2025teamgamelogs[[#This Row],[TEAM_NAME]], LEAGUE_AVERAGES!$A$14:$C$43, 3, FALSE)</f>
        <v>0.33902439024390252</v>
      </c>
      <c r="BR732" s="5">
        <f>VLOOKUP(_2025teamgamelogs[[#This Row],[TEAM_NAME]], LEAGUE_AVERAGES!$F$14:$H$43, 2, FALSE)</f>
        <v>0.44770731707317085</v>
      </c>
      <c r="BS732" s="5">
        <f>VLOOKUP(_2025teamgamelogs[[#This Row],[TEAM_NAME]], LEAGUE_AVERAGES!$F$14:$H$43, 3, FALSE)</f>
        <v>0.45721951219512191</v>
      </c>
      <c r="BT732" s="5">
        <f>VLOOKUP(_2025teamgamelogs[[#This Row],[TEAM_NAME]], LEAGUE_AVERAGES!$K$14:$M$43, 2, FALSE)</f>
        <v>0.55230036801172144</v>
      </c>
      <c r="BU732" s="5">
        <f>VLOOKUP(_2025teamgamelogs[[#This Row],[TEAM_NAME]], LEAGUE_AVERAGES!$K$14:$M$43, 3, FALSE)</f>
        <v>0.55239725408654039</v>
      </c>
    </row>
    <row r="733" spans="1:73" x14ac:dyDescent="0.2">
      <c r="A733" t="s">
        <v>59</v>
      </c>
      <c r="B733">
        <v>1610612758</v>
      </c>
      <c r="C733" t="s">
        <v>142</v>
      </c>
      <c r="D733" t="s">
        <v>143</v>
      </c>
      <c r="E733">
        <v>22401207</v>
      </c>
      <c r="F733" s="1">
        <v>45638</v>
      </c>
      <c r="G733" t="s">
        <v>780</v>
      </c>
      <c r="H733" t="s">
        <v>63</v>
      </c>
      <c r="I733">
        <v>48</v>
      </c>
      <c r="J733">
        <v>37</v>
      </c>
      <c r="K733">
        <v>92</v>
      </c>
      <c r="L733">
        <v>0.40200000000000002</v>
      </c>
      <c r="M733">
        <v>10</v>
      </c>
      <c r="N733">
        <v>33</v>
      </c>
      <c r="O733">
        <v>0.30299999999999999</v>
      </c>
      <c r="P733">
        <v>27</v>
      </c>
      <c r="Q733">
        <v>29</v>
      </c>
      <c r="R733">
        <v>0.93100000000000005</v>
      </c>
      <c r="S733">
        <v>17</v>
      </c>
      <c r="T733">
        <v>33</v>
      </c>
      <c r="U733">
        <v>50</v>
      </c>
      <c r="V733">
        <v>24</v>
      </c>
      <c r="W733">
        <v>11</v>
      </c>
      <c r="X733">
        <v>12</v>
      </c>
      <c r="Y733">
        <v>2</v>
      </c>
      <c r="Z733">
        <v>4</v>
      </c>
      <c r="AA733">
        <v>19</v>
      </c>
      <c r="AB733">
        <v>22</v>
      </c>
      <c r="AC733">
        <v>111</v>
      </c>
      <c r="AD733">
        <v>2</v>
      </c>
      <c r="AE733">
        <v>1</v>
      </c>
      <c r="AF733">
        <v>1</v>
      </c>
      <c r="AG733">
        <v>1</v>
      </c>
      <c r="AH733">
        <v>1</v>
      </c>
      <c r="AI733">
        <v>121</v>
      </c>
      <c r="AJ733">
        <v>1946</v>
      </c>
      <c r="AK733">
        <v>768</v>
      </c>
      <c r="AL733">
        <v>2181</v>
      </c>
      <c r="AM733">
        <v>1891</v>
      </c>
      <c r="AN733">
        <v>1749</v>
      </c>
      <c r="AO733">
        <v>1863</v>
      </c>
      <c r="AP733">
        <v>104</v>
      </c>
      <c r="AQ733">
        <v>325</v>
      </c>
      <c r="AR733">
        <v>138</v>
      </c>
      <c r="AS733">
        <v>160</v>
      </c>
      <c r="AT733">
        <v>1131</v>
      </c>
      <c r="AU733">
        <v>427</v>
      </c>
      <c r="AV733">
        <v>1570</v>
      </c>
      <c r="AW733">
        <v>429</v>
      </c>
      <c r="AX733">
        <v>217</v>
      </c>
      <c r="AY733">
        <v>2078</v>
      </c>
      <c r="AZ733">
        <v>750</v>
      </c>
      <c r="BA733">
        <v>1258</v>
      </c>
      <c r="BB733">
        <v>416</v>
      </c>
      <c r="BC733">
        <v>1402</v>
      </c>
      <c r="BD733">
        <v>1106</v>
      </c>
      <c r="BE733">
        <v>1</v>
      </c>
      <c r="BF733" t="s">
        <v>71</v>
      </c>
      <c r="BG733" t="s">
        <v>65</v>
      </c>
      <c r="BH733" t="s">
        <v>661</v>
      </c>
      <c r="BI733" s="4">
        <f xml:space="preserve"> _2025teamgamelogs[[#This Row],[FGA]] + (0.44 * _2025teamgamelogs[[#This Row],[FTA]]) + _2025teamgamelogs[[#This Row],[TOV]] - _2025teamgamelogs[[#This Row],[OREB]]</f>
        <v>98.76</v>
      </c>
      <c r="BJ733" s="3">
        <f>_2025teamgamelogs[[#This Row],[TOV]]/_2025teamgamelogs[[#This Row],[POSSESIONS]]</f>
        <v>0.1113811259619279</v>
      </c>
      <c r="BK733" s="4">
        <f>_2025teamgamelogs[[#This Row],[PTS]]/_2025teamgamelogs[[#This Row],[POSSESIONS]]</f>
        <v>1.1239368165249088</v>
      </c>
      <c r="BL733" s="4">
        <f xml:space="preserve"> 100 * _2025teamgamelogs[[#This Row],[POINTS_PER_POSSESSION]]</f>
        <v>112.39368165249088</v>
      </c>
      <c r="BM733" s="4">
        <f xml:space="preserve"> _2025teamgamelogs[[#This Row],[POSSESIONS]] / (_2025teamgamelogs[[#This Row],[MIN]]/48)</f>
        <v>98.76</v>
      </c>
      <c r="BN733" s="3">
        <f>_2025teamgamelogs[[#This Row],[PTS]] / (2 * (_2025teamgamelogs[[#This Row],[FGA]] + 0.44 * _2025teamgamelogs[[#This Row],[FTA]]))</f>
        <v>0.5297823596792669</v>
      </c>
      <c r="BO733" s="4">
        <f>VLOOKUP(_2025teamgamelogs[[#This Row],[MONTH]], LEAGUE_AVERAGES!$A$2:$B$8, 2, FALSE)</f>
        <v>110.26237660123701</v>
      </c>
      <c r="BP733" s="5">
        <f>VLOOKUP(_2025teamgamelogs[[#This Row],[TEAM_NAME]], LEAGUE_AVERAGES!$A$14:$C$43, 2, FALSE)</f>
        <v>0.37158536585365853</v>
      </c>
      <c r="BQ733" s="5">
        <f>VLOOKUP(_2025teamgamelogs[[#This Row],[TEAM_NAME]], LEAGUE_AVERAGES!$A$14:$C$43, 3, FALSE)</f>
        <v>0.34029268292682929</v>
      </c>
      <c r="BR733" s="5">
        <f>VLOOKUP(_2025teamgamelogs[[#This Row],[TEAM_NAME]], LEAGUE_AVERAGES!$F$14:$H$43, 2, FALSE)</f>
        <v>0.4831951219512195</v>
      </c>
      <c r="BS733" s="5">
        <f>VLOOKUP(_2025teamgamelogs[[#This Row],[TEAM_NAME]], LEAGUE_AVERAGES!$F$14:$H$43, 3, FALSE)</f>
        <v>0.47492682926829272</v>
      </c>
      <c r="BT733" s="5">
        <f>VLOOKUP(_2025teamgamelogs[[#This Row],[TEAM_NAME]], LEAGUE_AVERAGES!$K$14:$M$43, 2, FALSE)</f>
        <v>0.59195463864629394</v>
      </c>
      <c r="BU733" s="5">
        <f>VLOOKUP(_2025teamgamelogs[[#This Row],[TEAM_NAME]], LEAGUE_AVERAGES!$K$14:$M$43, 3, FALSE)</f>
        <v>0.57517865161129356</v>
      </c>
    </row>
    <row r="734" spans="1:73" x14ac:dyDescent="0.2">
      <c r="A734" t="s">
        <v>59</v>
      </c>
      <c r="B734">
        <v>1610612763</v>
      </c>
      <c r="C734" t="s">
        <v>128</v>
      </c>
      <c r="D734" t="s">
        <v>129</v>
      </c>
      <c r="E734">
        <v>22401211</v>
      </c>
      <c r="F734" s="1">
        <v>45639</v>
      </c>
      <c r="G734" t="s">
        <v>241</v>
      </c>
      <c r="H734" t="s">
        <v>63</v>
      </c>
      <c r="I734">
        <v>48</v>
      </c>
      <c r="J734">
        <v>52</v>
      </c>
      <c r="K734">
        <v>99</v>
      </c>
      <c r="L734">
        <v>0.52500000000000002</v>
      </c>
      <c r="M734">
        <v>17</v>
      </c>
      <c r="N734">
        <v>36</v>
      </c>
      <c r="O734">
        <v>0.47199999999999998</v>
      </c>
      <c r="P734">
        <v>14</v>
      </c>
      <c r="Q734">
        <v>21</v>
      </c>
      <c r="R734">
        <v>0.66700000000000004</v>
      </c>
      <c r="S734">
        <v>12</v>
      </c>
      <c r="T734">
        <v>37</v>
      </c>
      <c r="U734">
        <v>49</v>
      </c>
      <c r="V734">
        <v>33</v>
      </c>
      <c r="W734">
        <v>13</v>
      </c>
      <c r="X734">
        <v>9</v>
      </c>
      <c r="Y734">
        <v>4</v>
      </c>
      <c r="Z734">
        <v>7</v>
      </c>
      <c r="AA734">
        <v>19</v>
      </c>
      <c r="AB734">
        <v>20</v>
      </c>
      <c r="AC734">
        <v>135</v>
      </c>
      <c r="AD734">
        <v>16</v>
      </c>
      <c r="AE734">
        <v>1</v>
      </c>
      <c r="AF734">
        <v>1</v>
      </c>
      <c r="AG734">
        <v>1</v>
      </c>
      <c r="AH734">
        <v>1</v>
      </c>
      <c r="AI734">
        <v>121</v>
      </c>
      <c r="AJ734">
        <v>64</v>
      </c>
      <c r="AK734">
        <v>206</v>
      </c>
      <c r="AL734">
        <v>351</v>
      </c>
      <c r="AM734">
        <v>410</v>
      </c>
      <c r="AN734">
        <v>1366</v>
      </c>
      <c r="AO734">
        <v>201</v>
      </c>
      <c r="AP734">
        <v>1571</v>
      </c>
      <c r="AQ734">
        <v>1164</v>
      </c>
      <c r="AR734">
        <v>2105</v>
      </c>
      <c r="AS734">
        <v>848</v>
      </c>
      <c r="AT734">
        <v>489</v>
      </c>
      <c r="AU734">
        <v>505</v>
      </c>
      <c r="AV734">
        <v>240</v>
      </c>
      <c r="AW734">
        <v>850</v>
      </c>
      <c r="AX734">
        <v>797</v>
      </c>
      <c r="AY734">
        <v>1274</v>
      </c>
      <c r="AZ734">
        <v>1902</v>
      </c>
      <c r="BA734">
        <v>1258</v>
      </c>
      <c r="BB734">
        <v>767</v>
      </c>
      <c r="BC734">
        <v>110</v>
      </c>
      <c r="BD734">
        <v>338</v>
      </c>
      <c r="BE734">
        <v>1</v>
      </c>
      <c r="BF734" t="s">
        <v>64</v>
      </c>
      <c r="BG734" t="s">
        <v>65</v>
      </c>
      <c r="BH734" t="s">
        <v>661</v>
      </c>
      <c r="BI734" s="4">
        <f xml:space="preserve"> _2025teamgamelogs[[#This Row],[FGA]] + (0.44 * _2025teamgamelogs[[#This Row],[FTA]]) + _2025teamgamelogs[[#This Row],[TOV]] - _2025teamgamelogs[[#This Row],[OREB]]</f>
        <v>109.24</v>
      </c>
      <c r="BJ734" s="3">
        <f>_2025teamgamelogs[[#This Row],[TOV]]/_2025teamgamelogs[[#This Row],[POSSESIONS]]</f>
        <v>0.1190040278286342</v>
      </c>
      <c r="BK734" s="4">
        <f>_2025teamgamelogs[[#This Row],[PTS]]/_2025teamgamelogs[[#This Row],[POSSESIONS]]</f>
        <v>1.235811058220432</v>
      </c>
      <c r="BL734" s="4">
        <f xml:space="preserve"> 100 * _2025teamgamelogs[[#This Row],[POINTS_PER_POSSESSION]]</f>
        <v>123.5811058220432</v>
      </c>
      <c r="BM734" s="4">
        <f xml:space="preserve"> _2025teamgamelogs[[#This Row],[POSSESIONS]] / (_2025teamgamelogs[[#This Row],[MIN]]/48)</f>
        <v>109.24</v>
      </c>
      <c r="BN734" s="3">
        <f>_2025teamgamelogs[[#This Row],[PTS]] / (2 * (_2025teamgamelogs[[#This Row],[FGA]] + 0.44 * _2025teamgamelogs[[#This Row],[FTA]]))</f>
        <v>0.62361419068736146</v>
      </c>
      <c r="BO734" s="4">
        <f>VLOOKUP(_2025teamgamelogs[[#This Row],[MONTH]], LEAGUE_AVERAGES!$A$2:$B$8, 2, FALSE)</f>
        <v>110.26237660123701</v>
      </c>
      <c r="BP734" s="5">
        <f>VLOOKUP(_2025teamgamelogs[[#This Row],[TEAM_NAME]], LEAGUE_AVERAGES!$A$14:$C$43, 2, FALSE)</f>
        <v>0.36546341463414628</v>
      </c>
      <c r="BQ734" s="5">
        <f>VLOOKUP(_2025teamgamelogs[[#This Row],[TEAM_NAME]], LEAGUE_AVERAGES!$A$14:$C$43, 3, FALSE)</f>
        <v>0.36639024390243902</v>
      </c>
      <c r="BR734" s="5">
        <f>VLOOKUP(_2025teamgamelogs[[#This Row],[TEAM_NAME]], LEAGUE_AVERAGES!$F$14:$H$43, 2, FALSE)</f>
        <v>0.48997560975609772</v>
      </c>
      <c r="BS734" s="5">
        <f>VLOOKUP(_2025teamgamelogs[[#This Row],[TEAM_NAME]], LEAGUE_AVERAGES!$F$14:$H$43, 3, FALSE)</f>
        <v>0.46951219512195119</v>
      </c>
      <c r="BT734" s="5">
        <f>VLOOKUP(_2025teamgamelogs[[#This Row],[TEAM_NAME]], LEAGUE_AVERAGES!$K$14:$M$43, 2, FALSE)</f>
        <v>0.59919613060605748</v>
      </c>
      <c r="BU734" s="5">
        <f>VLOOKUP(_2025teamgamelogs[[#This Row],[TEAM_NAME]], LEAGUE_AVERAGES!$K$14:$M$43, 3, FALSE)</f>
        <v>0.57758119053457602</v>
      </c>
    </row>
    <row r="735" spans="1:73" x14ac:dyDescent="0.2">
      <c r="A735" t="s">
        <v>59</v>
      </c>
      <c r="B735">
        <v>1610612750</v>
      </c>
      <c r="C735" t="s">
        <v>8</v>
      </c>
      <c r="D735" t="s">
        <v>72</v>
      </c>
      <c r="E735">
        <v>22401210</v>
      </c>
      <c r="F735" s="1">
        <v>45639</v>
      </c>
      <c r="G735" t="s">
        <v>679</v>
      </c>
      <c r="H735" t="s">
        <v>63</v>
      </c>
      <c r="I735">
        <v>48</v>
      </c>
      <c r="J735">
        <v>35</v>
      </c>
      <c r="K735">
        <v>87</v>
      </c>
      <c r="L735">
        <v>0.40200000000000002</v>
      </c>
      <c r="M735">
        <v>9</v>
      </c>
      <c r="N735">
        <v>32</v>
      </c>
      <c r="O735">
        <v>0.28100000000000003</v>
      </c>
      <c r="P735">
        <v>18</v>
      </c>
      <c r="Q735">
        <v>24</v>
      </c>
      <c r="R735">
        <v>0.75</v>
      </c>
      <c r="S735">
        <v>11</v>
      </c>
      <c r="T735">
        <v>37</v>
      </c>
      <c r="U735">
        <v>48</v>
      </c>
      <c r="V735">
        <v>18</v>
      </c>
      <c r="W735">
        <v>14</v>
      </c>
      <c r="X735">
        <v>12</v>
      </c>
      <c r="Y735">
        <v>5</v>
      </c>
      <c r="Z735">
        <v>6</v>
      </c>
      <c r="AA735">
        <v>14</v>
      </c>
      <c r="AB735">
        <v>21</v>
      </c>
      <c r="AC735">
        <v>97</v>
      </c>
      <c r="AD735">
        <v>10</v>
      </c>
      <c r="AE735">
        <v>1</v>
      </c>
      <c r="AF735">
        <v>1</v>
      </c>
      <c r="AG735">
        <v>1</v>
      </c>
      <c r="AH735">
        <v>1</v>
      </c>
      <c r="AI735">
        <v>121</v>
      </c>
      <c r="AJ735">
        <v>2164</v>
      </c>
      <c r="AK735">
        <v>1449</v>
      </c>
      <c r="AL735">
        <v>2177</v>
      </c>
      <c r="AM735">
        <v>2097</v>
      </c>
      <c r="AN735">
        <v>1863</v>
      </c>
      <c r="AO735">
        <v>2058</v>
      </c>
      <c r="AP735">
        <v>889</v>
      </c>
      <c r="AQ735">
        <v>791</v>
      </c>
      <c r="AR735">
        <v>1525</v>
      </c>
      <c r="AS735">
        <v>1051</v>
      </c>
      <c r="AT735">
        <v>489</v>
      </c>
      <c r="AU735">
        <v>604</v>
      </c>
      <c r="AV735">
        <v>2327</v>
      </c>
      <c r="AW735">
        <v>1092</v>
      </c>
      <c r="AX735">
        <v>217</v>
      </c>
      <c r="AY735">
        <v>889</v>
      </c>
      <c r="AZ735">
        <v>1573</v>
      </c>
      <c r="BA735">
        <v>260</v>
      </c>
      <c r="BB735">
        <v>575</v>
      </c>
      <c r="BC735">
        <v>2224</v>
      </c>
      <c r="BD735">
        <v>614</v>
      </c>
      <c r="BE735">
        <v>1</v>
      </c>
      <c r="BF735" t="s">
        <v>64</v>
      </c>
      <c r="BG735" t="s">
        <v>65</v>
      </c>
      <c r="BH735" t="s">
        <v>661</v>
      </c>
      <c r="BI735" s="4">
        <f xml:space="preserve"> _2025teamgamelogs[[#This Row],[FGA]] + (0.44 * _2025teamgamelogs[[#This Row],[FTA]]) + _2025teamgamelogs[[#This Row],[TOV]] - _2025teamgamelogs[[#This Row],[OREB]]</f>
        <v>100.56</v>
      </c>
      <c r="BJ735" s="3">
        <f>_2025teamgamelogs[[#This Row],[TOV]]/_2025teamgamelogs[[#This Row],[POSSESIONS]]</f>
        <v>0.13922036595067622</v>
      </c>
      <c r="BK735" s="4">
        <f>_2025teamgamelogs[[#This Row],[PTS]]/_2025teamgamelogs[[#This Row],[POSSESIONS]]</f>
        <v>0.96459824980111375</v>
      </c>
      <c r="BL735" s="4">
        <f xml:space="preserve"> 100 * _2025teamgamelogs[[#This Row],[POINTS_PER_POSSESSION]]</f>
        <v>96.459824980111378</v>
      </c>
      <c r="BM735" s="4">
        <f xml:space="preserve"> _2025teamgamelogs[[#This Row],[POSSESIONS]] / (_2025teamgamelogs[[#This Row],[MIN]]/48)</f>
        <v>100.56</v>
      </c>
      <c r="BN735" s="3">
        <f>_2025teamgamelogs[[#This Row],[PTS]] / (2 * (_2025teamgamelogs[[#This Row],[FGA]] + 0.44 * _2025teamgamelogs[[#This Row],[FTA]]))</f>
        <v>0.49712997129971298</v>
      </c>
      <c r="BO735" s="4">
        <f>VLOOKUP(_2025teamgamelogs[[#This Row],[MONTH]], LEAGUE_AVERAGES!$A$2:$B$8, 2, FALSE)</f>
        <v>110.26237660123701</v>
      </c>
      <c r="BP735" s="5">
        <f>VLOOKUP(_2025teamgamelogs[[#This Row],[TEAM_NAME]], LEAGUE_AVERAGES!$A$14:$C$43, 2, FALSE)</f>
        <v>0.38256097560975622</v>
      </c>
      <c r="BQ735" s="5">
        <f>VLOOKUP(_2025teamgamelogs[[#This Row],[TEAM_NAME]], LEAGUE_AVERAGES!$A$14:$C$43, 3, FALSE)</f>
        <v>0.37156097560975615</v>
      </c>
      <c r="BR735" s="5">
        <f>VLOOKUP(_2025teamgamelogs[[#This Row],[TEAM_NAME]], LEAGUE_AVERAGES!$F$14:$H$43, 2, FALSE)</f>
        <v>0.47402439024390242</v>
      </c>
      <c r="BS735" s="5">
        <f>VLOOKUP(_2025teamgamelogs[[#This Row],[TEAM_NAME]], LEAGUE_AVERAGES!$F$14:$H$43, 3, FALSE)</f>
        <v>0.46580487804878057</v>
      </c>
      <c r="BT735" s="5">
        <f>VLOOKUP(_2025teamgamelogs[[#This Row],[TEAM_NAME]], LEAGUE_AVERAGES!$K$14:$M$43, 2, FALSE)</f>
        <v>0.59446350940954662</v>
      </c>
      <c r="BU735" s="5">
        <f>VLOOKUP(_2025teamgamelogs[[#This Row],[TEAM_NAME]], LEAGUE_AVERAGES!$K$14:$M$43, 3, FALSE)</f>
        <v>0.58583417827298701</v>
      </c>
    </row>
    <row r="736" spans="1:73" x14ac:dyDescent="0.2">
      <c r="A736" t="s">
        <v>59</v>
      </c>
      <c r="B736">
        <v>1610612766</v>
      </c>
      <c r="C736" t="s">
        <v>122</v>
      </c>
      <c r="D736" t="s">
        <v>123</v>
      </c>
      <c r="E736">
        <v>22401212</v>
      </c>
      <c r="F736" s="1">
        <v>45639</v>
      </c>
      <c r="G736" t="s">
        <v>781</v>
      </c>
      <c r="H736" t="s">
        <v>70</v>
      </c>
      <c r="I736">
        <v>48</v>
      </c>
      <c r="J736">
        <v>35</v>
      </c>
      <c r="K736">
        <v>98</v>
      </c>
      <c r="L736">
        <v>0.35699999999999998</v>
      </c>
      <c r="M736">
        <v>8</v>
      </c>
      <c r="N736">
        <v>46</v>
      </c>
      <c r="O736">
        <v>0.17399999999999999</v>
      </c>
      <c r="P736">
        <v>17</v>
      </c>
      <c r="Q736">
        <v>21</v>
      </c>
      <c r="R736">
        <v>0.81</v>
      </c>
      <c r="S736">
        <v>17</v>
      </c>
      <c r="T736">
        <v>37</v>
      </c>
      <c r="U736">
        <v>54</v>
      </c>
      <c r="V736">
        <v>22</v>
      </c>
      <c r="W736">
        <v>17</v>
      </c>
      <c r="X736">
        <v>7</v>
      </c>
      <c r="Y736">
        <v>5</v>
      </c>
      <c r="Z736">
        <v>11</v>
      </c>
      <c r="AA736">
        <v>20</v>
      </c>
      <c r="AB736">
        <v>19</v>
      </c>
      <c r="AC736">
        <v>95</v>
      </c>
      <c r="AD736">
        <v>-14</v>
      </c>
      <c r="AE736">
        <v>1</v>
      </c>
      <c r="AF736">
        <v>1231</v>
      </c>
      <c r="AG736">
        <v>1231</v>
      </c>
      <c r="AH736">
        <v>1231</v>
      </c>
      <c r="AI736">
        <v>121</v>
      </c>
      <c r="AJ736">
        <v>2164</v>
      </c>
      <c r="AK736">
        <v>251</v>
      </c>
      <c r="AL736">
        <v>2409</v>
      </c>
      <c r="AM736">
        <v>2251</v>
      </c>
      <c r="AN736">
        <v>249</v>
      </c>
      <c r="AO736">
        <v>2438</v>
      </c>
      <c r="AP736">
        <v>1052</v>
      </c>
      <c r="AQ736">
        <v>1164</v>
      </c>
      <c r="AR736">
        <v>957</v>
      </c>
      <c r="AS736">
        <v>160</v>
      </c>
      <c r="AT736">
        <v>489</v>
      </c>
      <c r="AU736">
        <v>165</v>
      </c>
      <c r="AV736">
        <v>1909</v>
      </c>
      <c r="AW736">
        <v>1759</v>
      </c>
      <c r="AX736">
        <v>1360</v>
      </c>
      <c r="AY736">
        <v>889</v>
      </c>
      <c r="AZ736">
        <v>2405</v>
      </c>
      <c r="BA736">
        <v>1491</v>
      </c>
      <c r="BB736">
        <v>971</v>
      </c>
      <c r="BC736">
        <v>2285</v>
      </c>
      <c r="BD736">
        <v>1995</v>
      </c>
      <c r="BE736">
        <v>1</v>
      </c>
      <c r="BF736" t="s">
        <v>71</v>
      </c>
      <c r="BG736" t="s">
        <v>65</v>
      </c>
      <c r="BH736" t="s">
        <v>661</v>
      </c>
      <c r="BI736" s="4">
        <f xml:space="preserve"> _2025teamgamelogs[[#This Row],[FGA]] + (0.44 * _2025teamgamelogs[[#This Row],[FTA]]) + _2025teamgamelogs[[#This Row],[TOV]] - _2025teamgamelogs[[#This Row],[OREB]]</f>
        <v>107.24</v>
      </c>
      <c r="BJ736" s="3">
        <f>_2025teamgamelogs[[#This Row],[TOV]]/_2025teamgamelogs[[#This Row],[POSSESIONS]]</f>
        <v>0.15852293920179039</v>
      </c>
      <c r="BK736" s="4">
        <f>_2025teamgamelogs[[#This Row],[PTS]]/_2025teamgamelogs[[#This Row],[POSSESIONS]]</f>
        <v>0.88586348377471102</v>
      </c>
      <c r="BL736" s="4">
        <f xml:space="preserve"> 100 * _2025teamgamelogs[[#This Row],[POINTS_PER_POSSESSION]]</f>
        <v>88.586348377471097</v>
      </c>
      <c r="BM736" s="4">
        <f xml:space="preserve"> _2025teamgamelogs[[#This Row],[POSSESIONS]] / (_2025teamgamelogs[[#This Row],[MIN]]/48)</f>
        <v>107.24</v>
      </c>
      <c r="BN736" s="3">
        <f>_2025teamgamelogs[[#This Row],[PTS]] / (2 * (_2025teamgamelogs[[#This Row],[FGA]] + 0.44 * _2025teamgamelogs[[#This Row],[FTA]]))</f>
        <v>0.44293174188735551</v>
      </c>
      <c r="BO736" s="4">
        <f>VLOOKUP(_2025teamgamelogs[[#This Row],[MONTH]], LEAGUE_AVERAGES!$A$2:$B$8, 2, FALSE)</f>
        <v>110.26237660123701</v>
      </c>
      <c r="BP736" s="5">
        <f>VLOOKUP(_2025teamgamelogs[[#This Row],[TEAM_NAME]], LEAGUE_AVERAGES!$A$14:$C$43, 2, FALSE)</f>
        <v>0.33860975609756089</v>
      </c>
      <c r="BQ736" s="5">
        <f>VLOOKUP(_2025teamgamelogs[[#This Row],[TEAM_NAME]], LEAGUE_AVERAGES!$A$14:$C$43, 3, FALSE)</f>
        <v>0.33580487804878045</v>
      </c>
      <c r="BR736" s="5">
        <f>VLOOKUP(_2025teamgamelogs[[#This Row],[TEAM_NAME]], LEAGUE_AVERAGES!$F$14:$H$43, 2, FALSE)</f>
        <v>0.43492682926829268</v>
      </c>
      <c r="BS736" s="5">
        <f>VLOOKUP(_2025teamgamelogs[[#This Row],[TEAM_NAME]], LEAGUE_AVERAGES!$F$14:$H$43, 3, FALSE)</f>
        <v>0.42697560975609755</v>
      </c>
      <c r="BT736" s="5">
        <f>VLOOKUP(_2025teamgamelogs[[#This Row],[TEAM_NAME]], LEAGUE_AVERAGES!$K$14:$M$43, 2, FALSE)</f>
        <v>0.5424635833805308</v>
      </c>
      <c r="BU736" s="5">
        <f>VLOOKUP(_2025teamgamelogs[[#This Row],[TEAM_NAME]], LEAGUE_AVERAGES!$K$14:$M$43, 3, FALSE)</f>
        <v>0.53419164265445196</v>
      </c>
    </row>
    <row r="737" spans="1:73" x14ac:dyDescent="0.2">
      <c r="A737" t="s">
        <v>59</v>
      </c>
      <c r="B737">
        <v>1610612757</v>
      </c>
      <c r="C737" t="s">
        <v>116</v>
      </c>
      <c r="D737" t="s">
        <v>117</v>
      </c>
      <c r="E737">
        <v>22401215</v>
      </c>
      <c r="F737" s="1">
        <v>45639</v>
      </c>
      <c r="G737" t="s">
        <v>782</v>
      </c>
      <c r="H737" t="s">
        <v>70</v>
      </c>
      <c r="I737">
        <v>48</v>
      </c>
      <c r="J737">
        <v>42</v>
      </c>
      <c r="K737">
        <v>82</v>
      </c>
      <c r="L737">
        <v>0.51200000000000001</v>
      </c>
      <c r="M737">
        <v>16</v>
      </c>
      <c r="N737">
        <v>41</v>
      </c>
      <c r="O737">
        <v>0.39</v>
      </c>
      <c r="P737">
        <v>16</v>
      </c>
      <c r="Q737">
        <v>17</v>
      </c>
      <c r="R737">
        <v>0.94099999999999995</v>
      </c>
      <c r="S737">
        <v>8</v>
      </c>
      <c r="T737">
        <v>28</v>
      </c>
      <c r="U737">
        <v>36</v>
      </c>
      <c r="V737">
        <v>25</v>
      </c>
      <c r="W737">
        <v>16</v>
      </c>
      <c r="X737">
        <v>9</v>
      </c>
      <c r="Y737">
        <v>5</v>
      </c>
      <c r="Z737">
        <v>6</v>
      </c>
      <c r="AA737">
        <v>22</v>
      </c>
      <c r="AB737">
        <v>13</v>
      </c>
      <c r="AC737">
        <v>116</v>
      </c>
      <c r="AD737">
        <v>-2</v>
      </c>
      <c r="AE737">
        <v>1</v>
      </c>
      <c r="AF737">
        <v>1231</v>
      </c>
      <c r="AG737">
        <v>1231</v>
      </c>
      <c r="AH737">
        <v>1231</v>
      </c>
      <c r="AI737">
        <v>121</v>
      </c>
      <c r="AJ737">
        <v>1068</v>
      </c>
      <c r="AK737">
        <v>2022</v>
      </c>
      <c r="AL737">
        <v>498</v>
      </c>
      <c r="AM737">
        <v>567</v>
      </c>
      <c r="AN737">
        <v>681</v>
      </c>
      <c r="AO737">
        <v>848</v>
      </c>
      <c r="AP737">
        <v>1228</v>
      </c>
      <c r="AQ737">
        <v>1778</v>
      </c>
      <c r="AR737">
        <v>107</v>
      </c>
      <c r="AS737">
        <v>1800</v>
      </c>
      <c r="AT737">
        <v>1951</v>
      </c>
      <c r="AU737">
        <v>2164</v>
      </c>
      <c r="AV737">
        <v>1358</v>
      </c>
      <c r="AW737">
        <v>1583</v>
      </c>
      <c r="AX737">
        <v>797</v>
      </c>
      <c r="AY737">
        <v>889</v>
      </c>
      <c r="AZ737">
        <v>1573</v>
      </c>
      <c r="BA737">
        <v>1887</v>
      </c>
      <c r="BB737">
        <v>2202</v>
      </c>
      <c r="BC737">
        <v>1025</v>
      </c>
      <c r="BD737">
        <v>1286</v>
      </c>
      <c r="BE737">
        <v>1</v>
      </c>
      <c r="BF737" t="s">
        <v>64</v>
      </c>
      <c r="BG737" t="s">
        <v>65</v>
      </c>
      <c r="BH737" t="s">
        <v>661</v>
      </c>
      <c r="BI737" s="4">
        <f xml:space="preserve"> _2025teamgamelogs[[#This Row],[FGA]] + (0.44 * _2025teamgamelogs[[#This Row],[FTA]]) + _2025teamgamelogs[[#This Row],[TOV]] - _2025teamgamelogs[[#This Row],[OREB]]</f>
        <v>97.48</v>
      </c>
      <c r="BJ737" s="3">
        <f>_2025teamgamelogs[[#This Row],[TOV]]/_2025teamgamelogs[[#This Row],[POSSESIONS]]</f>
        <v>0.16413623307345096</v>
      </c>
      <c r="BK737" s="4">
        <f>_2025teamgamelogs[[#This Row],[PTS]]/_2025teamgamelogs[[#This Row],[POSSESIONS]]</f>
        <v>1.1899876897825195</v>
      </c>
      <c r="BL737" s="4">
        <f xml:space="preserve"> 100 * _2025teamgamelogs[[#This Row],[POINTS_PER_POSSESSION]]</f>
        <v>118.99876897825195</v>
      </c>
      <c r="BM737" s="4">
        <f xml:space="preserve"> _2025teamgamelogs[[#This Row],[POSSESIONS]] / (_2025teamgamelogs[[#This Row],[MIN]]/48)</f>
        <v>97.48</v>
      </c>
      <c r="BN737" s="3">
        <f>_2025teamgamelogs[[#This Row],[PTS]] / (2 * (_2025teamgamelogs[[#This Row],[FGA]] + 0.44 * _2025teamgamelogs[[#This Row],[FTA]]))</f>
        <v>0.64818953956191327</v>
      </c>
      <c r="BO737" s="4">
        <f>VLOOKUP(_2025teamgamelogs[[#This Row],[MONTH]], LEAGUE_AVERAGES!$A$2:$B$8, 2, FALSE)</f>
        <v>110.26237660123701</v>
      </c>
      <c r="BP737" s="5">
        <f>VLOOKUP(_2025teamgamelogs[[#This Row],[TEAM_NAME]], LEAGUE_AVERAGES!$A$14:$C$43, 2, FALSE)</f>
        <v>0.3617317073170731</v>
      </c>
      <c r="BQ737" s="5">
        <f>VLOOKUP(_2025teamgamelogs[[#This Row],[TEAM_NAME]], LEAGUE_AVERAGES!$A$14:$C$43, 3, FALSE)</f>
        <v>0.32368292682926825</v>
      </c>
      <c r="BR737" s="5">
        <f>VLOOKUP(_2025teamgamelogs[[#This Row],[TEAM_NAME]], LEAGUE_AVERAGES!$F$14:$H$43, 2, FALSE)</f>
        <v>0.4560243902439024</v>
      </c>
      <c r="BS737" s="5">
        <f>VLOOKUP(_2025teamgamelogs[[#This Row],[TEAM_NAME]], LEAGUE_AVERAGES!$F$14:$H$43, 3, FALSE)</f>
        <v>0.4473414634146341</v>
      </c>
      <c r="BT737" s="5">
        <f>VLOOKUP(_2025teamgamelogs[[#This Row],[TEAM_NAME]], LEAGUE_AVERAGES!$K$14:$M$43, 2, FALSE)</f>
        <v>0.56794360073860606</v>
      </c>
      <c r="BU737" s="5">
        <f>VLOOKUP(_2025teamgamelogs[[#This Row],[TEAM_NAME]], LEAGUE_AVERAGES!$K$14:$M$43, 3, FALSE)</f>
        <v>0.54561285519601899</v>
      </c>
    </row>
    <row r="738" spans="1:73" x14ac:dyDescent="0.2">
      <c r="A738" t="s">
        <v>59</v>
      </c>
      <c r="B738">
        <v>1610612756</v>
      </c>
      <c r="C738" t="s">
        <v>80</v>
      </c>
      <c r="D738" t="s">
        <v>81</v>
      </c>
      <c r="E738">
        <v>22401214</v>
      </c>
      <c r="F738" s="1">
        <v>45639</v>
      </c>
      <c r="G738" t="s">
        <v>435</v>
      </c>
      <c r="H738" t="s">
        <v>63</v>
      </c>
      <c r="I738">
        <v>48</v>
      </c>
      <c r="J738">
        <v>47</v>
      </c>
      <c r="K738">
        <v>89</v>
      </c>
      <c r="L738">
        <v>0.52800000000000002</v>
      </c>
      <c r="M738">
        <v>22</v>
      </c>
      <c r="N738">
        <v>45</v>
      </c>
      <c r="O738">
        <v>0.48899999999999999</v>
      </c>
      <c r="P738">
        <v>18</v>
      </c>
      <c r="Q738">
        <v>20</v>
      </c>
      <c r="R738">
        <v>0.9</v>
      </c>
      <c r="S738">
        <v>9</v>
      </c>
      <c r="T738">
        <v>28</v>
      </c>
      <c r="U738">
        <v>37</v>
      </c>
      <c r="V738">
        <v>36</v>
      </c>
      <c r="W738">
        <v>8</v>
      </c>
      <c r="X738">
        <v>10</v>
      </c>
      <c r="Y738">
        <v>7</v>
      </c>
      <c r="Z738">
        <v>6</v>
      </c>
      <c r="AA738">
        <v>18</v>
      </c>
      <c r="AB738">
        <v>17</v>
      </c>
      <c r="AC738">
        <v>134</v>
      </c>
      <c r="AD738">
        <v>8</v>
      </c>
      <c r="AE738">
        <v>1</v>
      </c>
      <c r="AF738">
        <v>1</v>
      </c>
      <c r="AG738">
        <v>1</v>
      </c>
      <c r="AH738">
        <v>1</v>
      </c>
      <c r="AI738">
        <v>121</v>
      </c>
      <c r="AJ738">
        <v>335</v>
      </c>
      <c r="AK738">
        <v>1176</v>
      </c>
      <c r="AL738">
        <v>327</v>
      </c>
      <c r="AM738">
        <v>40</v>
      </c>
      <c r="AN738">
        <v>312</v>
      </c>
      <c r="AO738">
        <v>132</v>
      </c>
      <c r="AP738">
        <v>889</v>
      </c>
      <c r="AQ738">
        <v>1301</v>
      </c>
      <c r="AR738">
        <v>246</v>
      </c>
      <c r="AS738">
        <v>1566</v>
      </c>
      <c r="AT738">
        <v>1951</v>
      </c>
      <c r="AU738">
        <v>2073</v>
      </c>
      <c r="AV738">
        <v>95</v>
      </c>
      <c r="AW738">
        <v>78</v>
      </c>
      <c r="AX738">
        <v>539</v>
      </c>
      <c r="AY738">
        <v>346</v>
      </c>
      <c r="AZ738">
        <v>1573</v>
      </c>
      <c r="BA738">
        <v>1018</v>
      </c>
      <c r="BB738">
        <v>1444</v>
      </c>
      <c r="BC738">
        <v>126</v>
      </c>
      <c r="BD738">
        <v>727</v>
      </c>
      <c r="BE738">
        <v>1</v>
      </c>
      <c r="BF738" t="s">
        <v>71</v>
      </c>
      <c r="BG738" t="s">
        <v>65</v>
      </c>
      <c r="BH738" t="s">
        <v>661</v>
      </c>
      <c r="BI738" s="4">
        <f xml:space="preserve"> _2025teamgamelogs[[#This Row],[FGA]] + (0.44 * _2025teamgamelogs[[#This Row],[FTA]]) + _2025teamgamelogs[[#This Row],[TOV]] - _2025teamgamelogs[[#This Row],[OREB]]</f>
        <v>96.8</v>
      </c>
      <c r="BJ738" s="3">
        <f>_2025teamgamelogs[[#This Row],[TOV]]/_2025teamgamelogs[[#This Row],[POSSESIONS]]</f>
        <v>8.2644628099173556E-2</v>
      </c>
      <c r="BK738" s="4">
        <f>_2025teamgamelogs[[#This Row],[PTS]]/_2025teamgamelogs[[#This Row],[POSSESIONS]]</f>
        <v>1.384297520661157</v>
      </c>
      <c r="BL738" s="4">
        <f xml:space="preserve"> 100 * _2025teamgamelogs[[#This Row],[POINTS_PER_POSSESSION]]</f>
        <v>138.4297520661157</v>
      </c>
      <c r="BM738" s="4">
        <f xml:space="preserve"> _2025teamgamelogs[[#This Row],[POSSESIONS]] / (_2025teamgamelogs[[#This Row],[MIN]]/48)</f>
        <v>96.8</v>
      </c>
      <c r="BN738" s="3">
        <f>_2025teamgamelogs[[#This Row],[PTS]] / (2 * (_2025teamgamelogs[[#This Row],[FGA]] + 0.44 * _2025teamgamelogs[[#This Row],[FTA]]))</f>
        <v>0.68507157464212676</v>
      </c>
      <c r="BO738" s="4">
        <f>VLOOKUP(_2025teamgamelogs[[#This Row],[MONTH]], LEAGUE_AVERAGES!$A$2:$B$8, 2, FALSE)</f>
        <v>110.26237660123701</v>
      </c>
      <c r="BP738" s="5">
        <f>VLOOKUP(_2025teamgamelogs[[#This Row],[TEAM_NAME]], LEAGUE_AVERAGES!$A$14:$C$43, 2, FALSE)</f>
        <v>0.37692682926829268</v>
      </c>
      <c r="BQ738" s="5">
        <f>VLOOKUP(_2025teamgamelogs[[#This Row],[TEAM_NAME]], LEAGUE_AVERAGES!$A$14:$C$43, 3, FALSE)</f>
        <v>0.37741463414634141</v>
      </c>
      <c r="BR738" s="5">
        <f>VLOOKUP(_2025teamgamelogs[[#This Row],[TEAM_NAME]], LEAGUE_AVERAGES!$F$14:$H$43, 2, FALSE)</f>
        <v>0.4768536585365854</v>
      </c>
      <c r="BS738" s="5">
        <f>VLOOKUP(_2025teamgamelogs[[#This Row],[TEAM_NAME]], LEAGUE_AVERAGES!$F$14:$H$43, 3, FALSE)</f>
        <v>0.48056097560975608</v>
      </c>
      <c r="BT738" s="5">
        <f>VLOOKUP(_2025teamgamelogs[[#This Row],[TEAM_NAME]], LEAGUE_AVERAGES!$K$14:$M$43, 2, FALSE)</f>
        <v>0.59622840480117467</v>
      </c>
      <c r="BU738" s="5">
        <f>VLOOKUP(_2025teamgamelogs[[#This Row],[TEAM_NAME]], LEAGUE_AVERAGES!$K$14:$M$43, 3, FALSE)</f>
        <v>0.59682738613401276</v>
      </c>
    </row>
    <row r="739" spans="1:73" x14ac:dyDescent="0.2">
      <c r="A739" t="s">
        <v>59</v>
      </c>
      <c r="B739">
        <v>1610612747</v>
      </c>
      <c r="C739" t="s">
        <v>60</v>
      </c>
      <c r="D739" t="s">
        <v>61</v>
      </c>
      <c r="E739">
        <v>22401210</v>
      </c>
      <c r="F739" s="1">
        <v>45639</v>
      </c>
      <c r="G739" t="s">
        <v>681</v>
      </c>
      <c r="H739" t="s">
        <v>70</v>
      </c>
      <c r="I739">
        <v>48</v>
      </c>
      <c r="J739">
        <v>33</v>
      </c>
      <c r="K739">
        <v>86</v>
      </c>
      <c r="L739">
        <v>0.38400000000000001</v>
      </c>
      <c r="M739">
        <v>10</v>
      </c>
      <c r="N739">
        <v>35</v>
      </c>
      <c r="O739">
        <v>0.28599999999999998</v>
      </c>
      <c r="P739">
        <v>11</v>
      </c>
      <c r="Q739">
        <v>17</v>
      </c>
      <c r="R739">
        <v>0.64700000000000002</v>
      </c>
      <c r="S739">
        <v>15</v>
      </c>
      <c r="T739">
        <v>38</v>
      </c>
      <c r="U739">
        <v>53</v>
      </c>
      <c r="V739">
        <v>17</v>
      </c>
      <c r="W739">
        <v>22</v>
      </c>
      <c r="X739">
        <v>7</v>
      </c>
      <c r="Y739">
        <v>6</v>
      </c>
      <c r="Z739">
        <v>5</v>
      </c>
      <c r="AA739">
        <v>21</v>
      </c>
      <c r="AB739">
        <v>14</v>
      </c>
      <c r="AC739">
        <v>87</v>
      </c>
      <c r="AD739">
        <v>-10</v>
      </c>
      <c r="AE739">
        <v>1</v>
      </c>
      <c r="AF739">
        <v>1231</v>
      </c>
      <c r="AG739">
        <v>1231</v>
      </c>
      <c r="AH739">
        <v>1231</v>
      </c>
      <c r="AI739">
        <v>121</v>
      </c>
      <c r="AJ739">
        <v>2321</v>
      </c>
      <c r="AK739">
        <v>1580</v>
      </c>
      <c r="AL739">
        <v>2332</v>
      </c>
      <c r="AM739">
        <v>1891</v>
      </c>
      <c r="AN739">
        <v>1495</v>
      </c>
      <c r="AO739">
        <v>2019</v>
      </c>
      <c r="AP739">
        <v>2028</v>
      </c>
      <c r="AQ739">
        <v>1778</v>
      </c>
      <c r="AR739">
        <v>2210</v>
      </c>
      <c r="AS739">
        <v>332</v>
      </c>
      <c r="AT739">
        <v>377</v>
      </c>
      <c r="AU739">
        <v>209</v>
      </c>
      <c r="AV739">
        <v>2380</v>
      </c>
      <c r="AW739">
        <v>2345</v>
      </c>
      <c r="AX739">
        <v>1360</v>
      </c>
      <c r="AY739">
        <v>560</v>
      </c>
      <c r="AZ739">
        <v>1188</v>
      </c>
      <c r="BA739">
        <v>1694</v>
      </c>
      <c r="BB739">
        <v>2064</v>
      </c>
      <c r="BC739">
        <v>2421</v>
      </c>
      <c r="BD739">
        <v>1790</v>
      </c>
      <c r="BE739">
        <v>1</v>
      </c>
      <c r="BF739" t="s">
        <v>71</v>
      </c>
      <c r="BG739" t="s">
        <v>65</v>
      </c>
      <c r="BH739" t="s">
        <v>661</v>
      </c>
      <c r="BI739" s="4">
        <f xml:space="preserve"> _2025teamgamelogs[[#This Row],[FGA]] + (0.44 * _2025teamgamelogs[[#This Row],[FTA]]) + _2025teamgamelogs[[#This Row],[TOV]] - _2025teamgamelogs[[#This Row],[OREB]]</f>
        <v>100.48</v>
      </c>
      <c r="BJ739" s="3">
        <f>_2025teamgamelogs[[#This Row],[TOV]]/_2025teamgamelogs[[#This Row],[POSSESIONS]]</f>
        <v>0.21894904458598724</v>
      </c>
      <c r="BK739" s="4">
        <f>_2025teamgamelogs[[#This Row],[PTS]]/_2025teamgamelogs[[#This Row],[POSSESIONS]]</f>
        <v>0.86584394904458595</v>
      </c>
      <c r="BL739" s="4">
        <f xml:space="preserve"> 100 * _2025teamgamelogs[[#This Row],[POINTS_PER_POSSESSION]]</f>
        <v>86.584394904458591</v>
      </c>
      <c r="BM739" s="4">
        <f xml:space="preserve"> _2025teamgamelogs[[#This Row],[POSSESIONS]] / (_2025teamgamelogs[[#This Row],[MIN]]/48)</f>
        <v>100.48</v>
      </c>
      <c r="BN739" s="3">
        <f>_2025teamgamelogs[[#This Row],[PTS]] / (2 * (_2025teamgamelogs[[#This Row],[FGA]] + 0.44 * _2025teamgamelogs[[#This Row],[FTA]]))</f>
        <v>0.46534017971758662</v>
      </c>
      <c r="BO739" s="4">
        <f>VLOOKUP(_2025teamgamelogs[[#This Row],[MONTH]], LEAGUE_AVERAGES!$A$2:$B$8, 2, FALSE)</f>
        <v>110.26237660123701</v>
      </c>
      <c r="BP739" s="5">
        <f>VLOOKUP(_2025teamgamelogs[[#This Row],[TEAM_NAME]], LEAGUE_AVERAGES!$A$14:$C$43, 2, FALSE)</f>
        <v>0.37419512195121946</v>
      </c>
      <c r="BQ739" s="5">
        <f>VLOOKUP(_2025teamgamelogs[[#This Row],[TEAM_NAME]], LEAGUE_AVERAGES!$A$14:$C$43, 3, FALSE)</f>
        <v>0.35536585365853657</v>
      </c>
      <c r="BR739" s="5">
        <f>VLOOKUP(_2025teamgamelogs[[#This Row],[TEAM_NAME]], LEAGUE_AVERAGES!$F$14:$H$43, 2, FALSE)</f>
        <v>0.48560975609756091</v>
      </c>
      <c r="BS739" s="5">
        <f>VLOOKUP(_2025teamgamelogs[[#This Row],[TEAM_NAME]], LEAGUE_AVERAGES!$F$14:$H$43, 3, FALSE)</f>
        <v>0.47373170731707315</v>
      </c>
      <c r="BT739" s="5">
        <f>VLOOKUP(_2025teamgamelogs[[#This Row],[TEAM_NAME]], LEAGUE_AVERAGES!$K$14:$M$43, 2, FALSE)</f>
        <v>0.60200661119778875</v>
      </c>
      <c r="BU739" s="5">
        <f>VLOOKUP(_2025teamgamelogs[[#This Row],[TEAM_NAME]], LEAGUE_AVERAGES!$K$14:$M$43, 3, FALSE)</f>
        <v>0.58416138772693449</v>
      </c>
    </row>
    <row r="740" spans="1:73" x14ac:dyDescent="0.2">
      <c r="A740" t="s">
        <v>59</v>
      </c>
      <c r="B740">
        <v>1610612746</v>
      </c>
      <c r="C740" t="s">
        <v>131</v>
      </c>
      <c r="D740" t="s">
        <v>132</v>
      </c>
      <c r="E740">
        <v>22401213</v>
      </c>
      <c r="F740" s="1">
        <v>45639</v>
      </c>
      <c r="G740" t="s">
        <v>192</v>
      </c>
      <c r="H740" t="s">
        <v>70</v>
      </c>
      <c r="I740">
        <v>48</v>
      </c>
      <c r="J740">
        <v>37</v>
      </c>
      <c r="K740">
        <v>83</v>
      </c>
      <c r="L740">
        <v>0.44600000000000001</v>
      </c>
      <c r="M740">
        <v>14</v>
      </c>
      <c r="N740">
        <v>41</v>
      </c>
      <c r="O740">
        <v>0.34100000000000003</v>
      </c>
      <c r="P740">
        <v>10</v>
      </c>
      <c r="Q740">
        <v>18</v>
      </c>
      <c r="R740">
        <v>0.55600000000000005</v>
      </c>
      <c r="S740">
        <v>5</v>
      </c>
      <c r="T740">
        <v>26</v>
      </c>
      <c r="U740">
        <v>31</v>
      </c>
      <c r="V740">
        <v>24</v>
      </c>
      <c r="W740">
        <v>19</v>
      </c>
      <c r="X740">
        <v>18</v>
      </c>
      <c r="Y740">
        <v>2</v>
      </c>
      <c r="Z740">
        <v>2</v>
      </c>
      <c r="AA740">
        <v>22</v>
      </c>
      <c r="AB740">
        <v>16</v>
      </c>
      <c r="AC740">
        <v>98</v>
      </c>
      <c r="AD740">
        <v>-22</v>
      </c>
      <c r="AE740">
        <v>1</v>
      </c>
      <c r="AF740">
        <v>1231</v>
      </c>
      <c r="AG740">
        <v>1231</v>
      </c>
      <c r="AH740">
        <v>1231</v>
      </c>
      <c r="AI740">
        <v>121</v>
      </c>
      <c r="AJ740">
        <v>1946</v>
      </c>
      <c r="AK740">
        <v>1922</v>
      </c>
      <c r="AL740">
        <v>1601</v>
      </c>
      <c r="AM740">
        <v>934</v>
      </c>
      <c r="AN740">
        <v>681</v>
      </c>
      <c r="AO740">
        <v>1431</v>
      </c>
      <c r="AP740">
        <v>2148</v>
      </c>
      <c r="AQ740">
        <v>1617</v>
      </c>
      <c r="AR740">
        <v>2410</v>
      </c>
      <c r="AS740">
        <v>2299</v>
      </c>
      <c r="AT740">
        <v>2171</v>
      </c>
      <c r="AU740">
        <v>2414</v>
      </c>
      <c r="AV740">
        <v>1570</v>
      </c>
      <c r="AW740">
        <v>2098</v>
      </c>
      <c r="AX740">
        <v>3</v>
      </c>
      <c r="AY740">
        <v>2078</v>
      </c>
      <c r="AZ740">
        <v>158</v>
      </c>
      <c r="BA740">
        <v>1887</v>
      </c>
      <c r="BB740">
        <v>1670</v>
      </c>
      <c r="BC740">
        <v>2178</v>
      </c>
      <c r="BD740">
        <v>2251</v>
      </c>
      <c r="BE740">
        <v>1</v>
      </c>
      <c r="BF740" t="s">
        <v>71</v>
      </c>
      <c r="BG740" t="s">
        <v>65</v>
      </c>
      <c r="BH740" t="s">
        <v>661</v>
      </c>
      <c r="BI740" s="4">
        <f xml:space="preserve"> _2025teamgamelogs[[#This Row],[FGA]] + (0.44 * _2025teamgamelogs[[#This Row],[FTA]]) + _2025teamgamelogs[[#This Row],[TOV]] - _2025teamgamelogs[[#This Row],[OREB]]</f>
        <v>104.92</v>
      </c>
      <c r="BJ740" s="3">
        <f>_2025teamgamelogs[[#This Row],[TOV]]/_2025teamgamelogs[[#This Row],[POSSESIONS]]</f>
        <v>0.18109035455585207</v>
      </c>
      <c r="BK740" s="4">
        <f>_2025teamgamelogs[[#This Row],[PTS]]/_2025teamgamelogs[[#This Row],[POSSESIONS]]</f>
        <v>0.93404498665650015</v>
      </c>
      <c r="BL740" s="4">
        <f xml:space="preserve"> 100 * _2025teamgamelogs[[#This Row],[POINTS_PER_POSSESSION]]</f>
        <v>93.40449866565001</v>
      </c>
      <c r="BM740" s="4">
        <f xml:space="preserve"> _2025teamgamelogs[[#This Row],[POSSESIONS]] / (_2025teamgamelogs[[#This Row],[MIN]]/48)</f>
        <v>104.92</v>
      </c>
      <c r="BN740" s="3">
        <f>_2025teamgamelogs[[#This Row],[PTS]] / (2 * (_2025teamgamelogs[[#This Row],[FGA]] + 0.44 * _2025teamgamelogs[[#This Row],[FTA]]))</f>
        <v>0.53893532776066866</v>
      </c>
      <c r="BO740" s="4">
        <f>VLOOKUP(_2025teamgamelogs[[#This Row],[MONTH]], LEAGUE_AVERAGES!$A$2:$B$8, 2, FALSE)</f>
        <v>110.26237660123701</v>
      </c>
      <c r="BP740" s="5">
        <f>VLOOKUP(_2025teamgamelogs[[#This Row],[TEAM_NAME]], LEAGUE_AVERAGES!$A$14:$C$43, 2, FALSE)</f>
        <v>0.38978048780487806</v>
      </c>
      <c r="BQ740" s="5">
        <f>VLOOKUP(_2025teamgamelogs[[#This Row],[TEAM_NAME]], LEAGUE_AVERAGES!$A$14:$C$43, 3, FALSE)</f>
        <v>0.36475609756097566</v>
      </c>
      <c r="BR740" s="5">
        <f>VLOOKUP(_2025teamgamelogs[[#This Row],[TEAM_NAME]], LEAGUE_AVERAGES!$F$14:$H$43, 2, FALSE)</f>
        <v>0.49036585365853652</v>
      </c>
      <c r="BS740" s="5">
        <f>VLOOKUP(_2025teamgamelogs[[#This Row],[TEAM_NAME]], LEAGUE_AVERAGES!$F$14:$H$43, 3, FALSE)</f>
        <v>0.47582926829268285</v>
      </c>
      <c r="BT740" s="5">
        <f>VLOOKUP(_2025teamgamelogs[[#This Row],[TEAM_NAME]], LEAGUE_AVERAGES!$K$14:$M$43, 2, FALSE)</f>
        <v>0.59895938905835644</v>
      </c>
      <c r="BU740" s="5">
        <f>VLOOKUP(_2025teamgamelogs[[#This Row],[TEAM_NAME]], LEAGUE_AVERAGES!$K$14:$M$43, 3, FALSE)</f>
        <v>0.58126724036545818</v>
      </c>
    </row>
    <row r="741" spans="1:73" x14ac:dyDescent="0.2">
      <c r="A741" t="s">
        <v>59</v>
      </c>
      <c r="B741">
        <v>1610612751</v>
      </c>
      <c r="C741" t="s">
        <v>89</v>
      </c>
      <c r="D741" t="s">
        <v>90</v>
      </c>
      <c r="E741">
        <v>22401211</v>
      </c>
      <c r="F741" s="1">
        <v>45639</v>
      </c>
      <c r="G741" t="s">
        <v>251</v>
      </c>
      <c r="H741" t="s">
        <v>70</v>
      </c>
      <c r="I741">
        <v>48</v>
      </c>
      <c r="J741">
        <v>42</v>
      </c>
      <c r="K741">
        <v>92</v>
      </c>
      <c r="L741">
        <v>0.45700000000000002</v>
      </c>
      <c r="M741">
        <v>20</v>
      </c>
      <c r="N741">
        <v>53</v>
      </c>
      <c r="O741">
        <v>0.377</v>
      </c>
      <c r="P741">
        <v>15</v>
      </c>
      <c r="Q741">
        <v>19</v>
      </c>
      <c r="R741">
        <v>0.78900000000000003</v>
      </c>
      <c r="S741">
        <v>8</v>
      </c>
      <c r="T741">
        <v>33</v>
      </c>
      <c r="U741">
        <v>41</v>
      </c>
      <c r="V741">
        <v>30</v>
      </c>
      <c r="W741">
        <v>18</v>
      </c>
      <c r="X741">
        <v>9</v>
      </c>
      <c r="Y741">
        <v>7</v>
      </c>
      <c r="Z741">
        <v>4</v>
      </c>
      <c r="AA741">
        <v>20</v>
      </c>
      <c r="AB741">
        <v>19</v>
      </c>
      <c r="AC741">
        <v>119</v>
      </c>
      <c r="AD741">
        <v>-16</v>
      </c>
      <c r="AE741">
        <v>1</v>
      </c>
      <c r="AF741">
        <v>1231</v>
      </c>
      <c r="AG741">
        <v>1231</v>
      </c>
      <c r="AH741">
        <v>1231</v>
      </c>
      <c r="AI741">
        <v>121</v>
      </c>
      <c r="AJ741">
        <v>1068</v>
      </c>
      <c r="AK741">
        <v>768</v>
      </c>
      <c r="AL741">
        <v>1432</v>
      </c>
      <c r="AM741">
        <v>114</v>
      </c>
      <c r="AN741">
        <v>41</v>
      </c>
      <c r="AO741">
        <v>1021</v>
      </c>
      <c r="AP741">
        <v>1416</v>
      </c>
      <c r="AQ741">
        <v>1458</v>
      </c>
      <c r="AR741">
        <v>1180</v>
      </c>
      <c r="AS741">
        <v>1800</v>
      </c>
      <c r="AT741">
        <v>1131</v>
      </c>
      <c r="AU741">
        <v>1563</v>
      </c>
      <c r="AV741">
        <v>541</v>
      </c>
      <c r="AW741">
        <v>1953</v>
      </c>
      <c r="AX741">
        <v>797</v>
      </c>
      <c r="AY741">
        <v>346</v>
      </c>
      <c r="AZ741">
        <v>750</v>
      </c>
      <c r="BA741">
        <v>1491</v>
      </c>
      <c r="BB741">
        <v>971</v>
      </c>
      <c r="BC741">
        <v>798</v>
      </c>
      <c r="BD741">
        <v>2086</v>
      </c>
      <c r="BE741">
        <v>1</v>
      </c>
      <c r="BF741" t="s">
        <v>71</v>
      </c>
      <c r="BG741" t="s">
        <v>65</v>
      </c>
      <c r="BH741" t="s">
        <v>661</v>
      </c>
      <c r="BI741" s="4">
        <f xml:space="preserve"> _2025teamgamelogs[[#This Row],[FGA]] + (0.44 * _2025teamgamelogs[[#This Row],[FTA]]) + _2025teamgamelogs[[#This Row],[TOV]] - _2025teamgamelogs[[#This Row],[OREB]]</f>
        <v>110.36</v>
      </c>
      <c r="BJ741" s="3">
        <f>_2025teamgamelogs[[#This Row],[TOV]]/_2025teamgamelogs[[#This Row],[POSSESIONS]]</f>
        <v>0.16310257339615802</v>
      </c>
      <c r="BK741" s="4">
        <f>_2025teamgamelogs[[#This Row],[PTS]]/_2025teamgamelogs[[#This Row],[POSSESIONS]]</f>
        <v>1.0782892352301559</v>
      </c>
      <c r="BL741" s="4">
        <f xml:space="preserve"> 100 * _2025teamgamelogs[[#This Row],[POINTS_PER_POSSESSION]]</f>
        <v>107.82892352301559</v>
      </c>
      <c r="BM741" s="4">
        <f xml:space="preserve"> _2025teamgamelogs[[#This Row],[POSSESIONS]] / (_2025teamgamelogs[[#This Row],[MIN]]/48)</f>
        <v>110.36</v>
      </c>
      <c r="BN741" s="3">
        <f>_2025teamgamelogs[[#This Row],[PTS]] / (2 * (_2025teamgamelogs[[#This Row],[FGA]] + 0.44 * _2025teamgamelogs[[#This Row],[FTA]]))</f>
        <v>0.59286568353925873</v>
      </c>
      <c r="BO741" s="4">
        <f>VLOOKUP(_2025teamgamelogs[[#This Row],[MONTH]], LEAGUE_AVERAGES!$A$2:$B$8, 2, FALSE)</f>
        <v>110.26237660123701</v>
      </c>
      <c r="BP741" s="5">
        <f>VLOOKUP(_2025teamgamelogs[[#This Row],[TEAM_NAME]], LEAGUE_AVERAGES!$A$14:$C$43, 2, FALSE)</f>
        <v>0.337609756097561</v>
      </c>
      <c r="BQ741" s="5">
        <f>VLOOKUP(_2025teamgamelogs[[#This Row],[TEAM_NAME]], LEAGUE_AVERAGES!$A$14:$C$43, 3, FALSE)</f>
        <v>0.34709756097560968</v>
      </c>
      <c r="BR741" s="5">
        <f>VLOOKUP(_2025teamgamelogs[[#This Row],[TEAM_NAME]], LEAGUE_AVERAGES!$F$14:$H$43, 2, FALSE)</f>
        <v>0.43748780487804872</v>
      </c>
      <c r="BS741" s="5">
        <f>VLOOKUP(_2025teamgamelogs[[#This Row],[TEAM_NAME]], LEAGUE_AVERAGES!$F$14:$H$43, 3, FALSE)</f>
        <v>0.43895121951219529</v>
      </c>
      <c r="BT741" s="5">
        <f>VLOOKUP(_2025teamgamelogs[[#This Row],[TEAM_NAME]], LEAGUE_AVERAGES!$K$14:$M$43, 2, FALSE)</f>
        <v>0.54767404365624284</v>
      </c>
      <c r="BU741" s="5">
        <f>VLOOKUP(_2025teamgamelogs[[#This Row],[TEAM_NAME]], LEAGUE_AVERAGES!$K$14:$M$43, 3, FALSE)</f>
        <v>0.5592142433904097</v>
      </c>
    </row>
    <row r="742" spans="1:73" x14ac:dyDescent="0.2">
      <c r="A742" t="s">
        <v>59</v>
      </c>
      <c r="B742">
        <v>1610612755</v>
      </c>
      <c r="C742" t="s">
        <v>134</v>
      </c>
      <c r="D742" t="s">
        <v>135</v>
      </c>
      <c r="E742">
        <v>22401209</v>
      </c>
      <c r="F742" s="1">
        <v>45639</v>
      </c>
      <c r="G742" t="s">
        <v>783</v>
      </c>
      <c r="H742" t="s">
        <v>70</v>
      </c>
      <c r="I742">
        <v>48</v>
      </c>
      <c r="J742">
        <v>37</v>
      </c>
      <c r="K742">
        <v>85</v>
      </c>
      <c r="L742">
        <v>0.435</v>
      </c>
      <c r="M742">
        <v>10</v>
      </c>
      <c r="N742">
        <v>25</v>
      </c>
      <c r="O742">
        <v>0.4</v>
      </c>
      <c r="P742">
        <v>23</v>
      </c>
      <c r="Q742">
        <v>32</v>
      </c>
      <c r="R742">
        <v>0.71899999999999997</v>
      </c>
      <c r="S742">
        <v>15</v>
      </c>
      <c r="T742">
        <v>32</v>
      </c>
      <c r="U742">
        <v>47</v>
      </c>
      <c r="V742">
        <v>18</v>
      </c>
      <c r="W742">
        <v>15</v>
      </c>
      <c r="X742">
        <v>5</v>
      </c>
      <c r="Y742">
        <v>4</v>
      </c>
      <c r="Z742">
        <v>4</v>
      </c>
      <c r="AA742">
        <v>16</v>
      </c>
      <c r="AB742">
        <v>21</v>
      </c>
      <c r="AC742">
        <v>107</v>
      </c>
      <c r="AD742">
        <v>-14</v>
      </c>
      <c r="AE742">
        <v>1</v>
      </c>
      <c r="AF742">
        <v>1231</v>
      </c>
      <c r="AG742">
        <v>1231</v>
      </c>
      <c r="AH742">
        <v>1231</v>
      </c>
      <c r="AI742">
        <v>121</v>
      </c>
      <c r="AJ742">
        <v>1946</v>
      </c>
      <c r="AK742">
        <v>1709</v>
      </c>
      <c r="AL742">
        <v>1773</v>
      </c>
      <c r="AM742">
        <v>1891</v>
      </c>
      <c r="AN742">
        <v>2375</v>
      </c>
      <c r="AO742">
        <v>723</v>
      </c>
      <c r="AP742">
        <v>314</v>
      </c>
      <c r="AQ742">
        <v>163</v>
      </c>
      <c r="AR742">
        <v>1830</v>
      </c>
      <c r="AS742">
        <v>332</v>
      </c>
      <c r="AT742">
        <v>1307</v>
      </c>
      <c r="AU742">
        <v>705</v>
      </c>
      <c r="AV742">
        <v>2327</v>
      </c>
      <c r="AW742">
        <v>1341</v>
      </c>
      <c r="AX742">
        <v>1998</v>
      </c>
      <c r="AY742">
        <v>1274</v>
      </c>
      <c r="AZ742">
        <v>750</v>
      </c>
      <c r="BA742">
        <v>570</v>
      </c>
      <c r="BB742">
        <v>575</v>
      </c>
      <c r="BC742">
        <v>1677</v>
      </c>
      <c r="BD742">
        <v>1995</v>
      </c>
      <c r="BE742">
        <v>1</v>
      </c>
      <c r="BF742" t="s">
        <v>64</v>
      </c>
      <c r="BG742" t="s">
        <v>65</v>
      </c>
      <c r="BH742" t="s">
        <v>661</v>
      </c>
      <c r="BI742" s="4">
        <f xml:space="preserve"> _2025teamgamelogs[[#This Row],[FGA]] + (0.44 * _2025teamgamelogs[[#This Row],[FTA]]) + _2025teamgamelogs[[#This Row],[TOV]] - _2025teamgamelogs[[#This Row],[OREB]]</f>
        <v>99.08</v>
      </c>
      <c r="BJ742" s="3">
        <f>_2025teamgamelogs[[#This Row],[TOV]]/_2025teamgamelogs[[#This Row],[POSSESIONS]]</f>
        <v>0.15139281388776746</v>
      </c>
      <c r="BK742" s="4">
        <f>_2025teamgamelogs[[#This Row],[PTS]]/_2025teamgamelogs[[#This Row],[POSSESIONS]]</f>
        <v>1.0799354057327413</v>
      </c>
      <c r="BL742" s="4">
        <f xml:space="preserve"> 100 * _2025teamgamelogs[[#This Row],[POINTS_PER_POSSESSION]]</f>
        <v>107.99354057327413</v>
      </c>
      <c r="BM742" s="4">
        <f xml:space="preserve"> _2025teamgamelogs[[#This Row],[POSSESIONS]] / (_2025teamgamelogs[[#This Row],[MIN]]/48)</f>
        <v>99.08</v>
      </c>
      <c r="BN742" s="3">
        <f>_2025teamgamelogs[[#This Row],[PTS]] / (2 * (_2025teamgamelogs[[#This Row],[FGA]] + 0.44 * _2025teamgamelogs[[#This Row],[FTA]]))</f>
        <v>0.53996770286637064</v>
      </c>
      <c r="BO742" s="4">
        <f>VLOOKUP(_2025teamgamelogs[[#This Row],[MONTH]], LEAGUE_AVERAGES!$A$2:$B$8, 2, FALSE)</f>
        <v>110.26237660123701</v>
      </c>
      <c r="BP742" s="5">
        <f>VLOOKUP(_2025teamgamelogs[[#This Row],[TEAM_NAME]], LEAGUE_AVERAGES!$A$14:$C$43, 2, FALSE)</f>
        <v>0.34129268292682929</v>
      </c>
      <c r="BQ742" s="5">
        <f>VLOOKUP(_2025teamgamelogs[[#This Row],[TEAM_NAME]], LEAGUE_AVERAGES!$A$14:$C$43, 3, FALSE)</f>
        <v>0.34026829268292691</v>
      </c>
      <c r="BR742" s="5">
        <f>VLOOKUP(_2025teamgamelogs[[#This Row],[TEAM_NAME]], LEAGUE_AVERAGES!$F$14:$H$43, 2, FALSE)</f>
        <v>0.45178048780487812</v>
      </c>
      <c r="BS742" s="5">
        <f>VLOOKUP(_2025teamgamelogs[[#This Row],[TEAM_NAME]], LEAGUE_AVERAGES!$F$14:$H$43, 3, FALSE)</f>
        <v>0.45797560975609758</v>
      </c>
      <c r="BT742" s="5">
        <f>VLOOKUP(_2025teamgamelogs[[#This Row],[TEAM_NAME]], LEAGUE_AVERAGES!$K$14:$M$43, 2, FALSE)</f>
        <v>0.55774018976963147</v>
      </c>
      <c r="BU742" s="5">
        <f>VLOOKUP(_2025teamgamelogs[[#This Row],[TEAM_NAME]], LEAGUE_AVERAGES!$K$14:$M$43, 3, FALSE)</f>
        <v>0.57066794818423772</v>
      </c>
    </row>
    <row r="743" spans="1:73" x14ac:dyDescent="0.2">
      <c r="A743" t="s">
        <v>59</v>
      </c>
      <c r="B743">
        <v>1610612764</v>
      </c>
      <c r="C743" t="s">
        <v>148</v>
      </c>
      <c r="D743" t="s">
        <v>149</v>
      </c>
      <c r="E743">
        <v>22401208</v>
      </c>
      <c r="F743" s="1">
        <v>45639</v>
      </c>
      <c r="G743" t="s">
        <v>692</v>
      </c>
      <c r="H743" t="s">
        <v>70</v>
      </c>
      <c r="I743">
        <v>48</v>
      </c>
      <c r="J743">
        <v>41</v>
      </c>
      <c r="K743">
        <v>86</v>
      </c>
      <c r="L743">
        <v>0.47699999999999998</v>
      </c>
      <c r="M743">
        <v>14</v>
      </c>
      <c r="N743">
        <v>40</v>
      </c>
      <c r="O743">
        <v>0.35</v>
      </c>
      <c r="P743">
        <v>9</v>
      </c>
      <c r="Q743">
        <v>11</v>
      </c>
      <c r="R743">
        <v>0.81799999999999995</v>
      </c>
      <c r="S743">
        <v>6</v>
      </c>
      <c r="T743">
        <v>38</v>
      </c>
      <c r="U743">
        <v>44</v>
      </c>
      <c r="V743">
        <v>24</v>
      </c>
      <c r="W743">
        <v>18</v>
      </c>
      <c r="X743">
        <v>7</v>
      </c>
      <c r="Y743">
        <v>7</v>
      </c>
      <c r="Z743">
        <v>5</v>
      </c>
      <c r="AA743">
        <v>28</v>
      </c>
      <c r="AB743">
        <v>14</v>
      </c>
      <c r="AC743">
        <v>105</v>
      </c>
      <c r="AD743">
        <v>-10</v>
      </c>
      <c r="AE743">
        <v>1</v>
      </c>
      <c r="AF743">
        <v>1231</v>
      </c>
      <c r="AG743">
        <v>1231</v>
      </c>
      <c r="AH743">
        <v>1231</v>
      </c>
      <c r="AI743">
        <v>121</v>
      </c>
      <c r="AJ743">
        <v>1234</v>
      </c>
      <c r="AK743">
        <v>1580</v>
      </c>
      <c r="AL743">
        <v>1059</v>
      </c>
      <c r="AM743">
        <v>934</v>
      </c>
      <c r="AN743">
        <v>795</v>
      </c>
      <c r="AO743">
        <v>1311</v>
      </c>
      <c r="AP743">
        <v>2256</v>
      </c>
      <c r="AQ743">
        <v>2344</v>
      </c>
      <c r="AR743">
        <v>864</v>
      </c>
      <c r="AS743">
        <v>2189</v>
      </c>
      <c r="AT743">
        <v>377</v>
      </c>
      <c r="AU743">
        <v>1127</v>
      </c>
      <c r="AV743">
        <v>1570</v>
      </c>
      <c r="AW743">
        <v>1953</v>
      </c>
      <c r="AX743">
        <v>1360</v>
      </c>
      <c r="AY743">
        <v>346</v>
      </c>
      <c r="AZ743">
        <v>1188</v>
      </c>
      <c r="BA743">
        <v>2403</v>
      </c>
      <c r="BB743">
        <v>2064</v>
      </c>
      <c r="BC743">
        <v>1790</v>
      </c>
      <c r="BD743">
        <v>1790</v>
      </c>
      <c r="BE743">
        <v>1</v>
      </c>
      <c r="BF743" t="s">
        <v>71</v>
      </c>
      <c r="BG743" t="s">
        <v>65</v>
      </c>
      <c r="BH743" t="s">
        <v>661</v>
      </c>
      <c r="BI743" s="4">
        <f xml:space="preserve"> _2025teamgamelogs[[#This Row],[FGA]] + (0.44 * _2025teamgamelogs[[#This Row],[FTA]]) + _2025teamgamelogs[[#This Row],[TOV]] - _2025teamgamelogs[[#This Row],[OREB]]</f>
        <v>102.84</v>
      </c>
      <c r="BJ743" s="3">
        <f>_2025teamgamelogs[[#This Row],[TOV]]/_2025teamgamelogs[[#This Row],[POSSESIONS]]</f>
        <v>0.1750291715285881</v>
      </c>
      <c r="BK743" s="4">
        <f>_2025teamgamelogs[[#This Row],[PTS]]/_2025teamgamelogs[[#This Row],[POSSESIONS]]</f>
        <v>1.0210035005834306</v>
      </c>
      <c r="BL743" s="4">
        <f xml:space="preserve"> 100 * _2025teamgamelogs[[#This Row],[POINTS_PER_POSSESSION]]</f>
        <v>102.10035005834305</v>
      </c>
      <c r="BM743" s="4">
        <f xml:space="preserve"> _2025teamgamelogs[[#This Row],[POSSESIONS]] / (_2025teamgamelogs[[#This Row],[MIN]]/48)</f>
        <v>102.84</v>
      </c>
      <c r="BN743" s="3">
        <f>_2025teamgamelogs[[#This Row],[PTS]] / (2 * (_2025teamgamelogs[[#This Row],[FGA]] + 0.44 * _2025teamgamelogs[[#This Row],[FTA]]))</f>
        <v>0.5779392338177014</v>
      </c>
      <c r="BO743" s="4">
        <f>VLOOKUP(_2025teamgamelogs[[#This Row],[MONTH]], LEAGUE_AVERAGES!$A$2:$B$8, 2, FALSE)</f>
        <v>110.26237660123701</v>
      </c>
      <c r="BP743" s="5">
        <f>VLOOKUP(_2025teamgamelogs[[#This Row],[TEAM_NAME]], LEAGUE_AVERAGES!$A$14:$C$43, 2, FALSE)</f>
        <v>0.32842499999999997</v>
      </c>
      <c r="BQ743" s="5">
        <f>VLOOKUP(_2025teamgamelogs[[#This Row],[TEAM_NAME]], LEAGUE_AVERAGES!$A$14:$C$43, 3, FALSE)</f>
        <v>0.33730952380952384</v>
      </c>
      <c r="BR743" s="5">
        <f>VLOOKUP(_2025teamgamelogs[[#This Row],[TEAM_NAME]], LEAGUE_AVERAGES!$F$14:$H$43, 2, FALSE)</f>
        <v>0.44209999999999994</v>
      </c>
      <c r="BS743" s="5">
        <f>VLOOKUP(_2025teamgamelogs[[#This Row],[TEAM_NAME]], LEAGUE_AVERAGES!$F$14:$H$43, 3, FALSE)</f>
        <v>0.4362619047619048</v>
      </c>
      <c r="BT743" s="5">
        <f>VLOOKUP(_2025teamgamelogs[[#This Row],[TEAM_NAME]], LEAGUE_AVERAGES!$K$14:$M$43, 2, FALSE)</f>
        <v>0.55099578881797462</v>
      </c>
      <c r="BU743" s="5">
        <f>VLOOKUP(_2025teamgamelogs[[#This Row],[TEAM_NAME]], LEAGUE_AVERAGES!$K$14:$M$43, 3, FALSE)</f>
        <v>0.54201342555394594</v>
      </c>
    </row>
    <row r="744" spans="1:73" x14ac:dyDescent="0.2">
      <c r="A744" t="s">
        <v>59</v>
      </c>
      <c r="B744">
        <v>1610612754</v>
      </c>
      <c r="C744" t="s">
        <v>110</v>
      </c>
      <c r="D744" t="s">
        <v>111</v>
      </c>
      <c r="E744">
        <v>22401209</v>
      </c>
      <c r="F744" s="1">
        <v>45639</v>
      </c>
      <c r="G744" t="s">
        <v>784</v>
      </c>
      <c r="H744" t="s">
        <v>63</v>
      </c>
      <c r="I744">
        <v>48</v>
      </c>
      <c r="J744">
        <v>47</v>
      </c>
      <c r="K744">
        <v>91</v>
      </c>
      <c r="L744">
        <v>0.51600000000000001</v>
      </c>
      <c r="M744">
        <v>14</v>
      </c>
      <c r="N744">
        <v>38</v>
      </c>
      <c r="O744">
        <v>0.36799999999999999</v>
      </c>
      <c r="P744">
        <v>13</v>
      </c>
      <c r="Q744">
        <v>17</v>
      </c>
      <c r="R744">
        <v>0.76500000000000001</v>
      </c>
      <c r="S744">
        <v>8</v>
      </c>
      <c r="T744">
        <v>33</v>
      </c>
      <c r="U744">
        <v>41</v>
      </c>
      <c r="V744">
        <v>35</v>
      </c>
      <c r="W744">
        <v>10</v>
      </c>
      <c r="X744">
        <v>9</v>
      </c>
      <c r="Y744">
        <v>4</v>
      </c>
      <c r="Z744">
        <v>4</v>
      </c>
      <c r="AA744">
        <v>21</v>
      </c>
      <c r="AB744">
        <v>16</v>
      </c>
      <c r="AC744">
        <v>121</v>
      </c>
      <c r="AD744">
        <v>14</v>
      </c>
      <c r="AE744">
        <v>1</v>
      </c>
      <c r="AF744">
        <v>1</v>
      </c>
      <c r="AG744">
        <v>1</v>
      </c>
      <c r="AH744">
        <v>1</v>
      </c>
      <c r="AI744">
        <v>121</v>
      </c>
      <c r="AJ744">
        <v>335</v>
      </c>
      <c r="AK744">
        <v>899</v>
      </c>
      <c r="AL744">
        <v>460</v>
      </c>
      <c r="AM744">
        <v>934</v>
      </c>
      <c r="AN744">
        <v>1078</v>
      </c>
      <c r="AO744">
        <v>1109</v>
      </c>
      <c r="AP744">
        <v>1755</v>
      </c>
      <c r="AQ744">
        <v>1778</v>
      </c>
      <c r="AR744">
        <v>1438</v>
      </c>
      <c r="AS744">
        <v>1800</v>
      </c>
      <c r="AT744">
        <v>1131</v>
      </c>
      <c r="AU744">
        <v>1563</v>
      </c>
      <c r="AV744">
        <v>132</v>
      </c>
      <c r="AW744">
        <v>264</v>
      </c>
      <c r="AX744">
        <v>797</v>
      </c>
      <c r="AY744">
        <v>1274</v>
      </c>
      <c r="AZ744">
        <v>750</v>
      </c>
      <c r="BA744">
        <v>1694</v>
      </c>
      <c r="BB744">
        <v>1670</v>
      </c>
      <c r="BC744">
        <v>672</v>
      </c>
      <c r="BD744">
        <v>421</v>
      </c>
      <c r="BE744">
        <v>1</v>
      </c>
      <c r="BF744" t="s">
        <v>71</v>
      </c>
      <c r="BG744" t="s">
        <v>65</v>
      </c>
      <c r="BH744" t="s">
        <v>661</v>
      </c>
      <c r="BI744" s="4">
        <f xml:space="preserve"> _2025teamgamelogs[[#This Row],[FGA]] + (0.44 * _2025teamgamelogs[[#This Row],[FTA]]) + _2025teamgamelogs[[#This Row],[TOV]] - _2025teamgamelogs[[#This Row],[OREB]]</f>
        <v>100.48</v>
      </c>
      <c r="BJ744" s="3">
        <f>_2025teamgamelogs[[#This Row],[TOV]]/_2025teamgamelogs[[#This Row],[POSSESIONS]]</f>
        <v>9.9522292993630565E-2</v>
      </c>
      <c r="BK744" s="4">
        <f>_2025teamgamelogs[[#This Row],[PTS]]/_2025teamgamelogs[[#This Row],[POSSESIONS]]</f>
        <v>1.20421974522293</v>
      </c>
      <c r="BL744" s="4">
        <f xml:space="preserve"> 100 * _2025teamgamelogs[[#This Row],[POINTS_PER_POSSESSION]]</f>
        <v>120.421974522293</v>
      </c>
      <c r="BM744" s="4">
        <f xml:space="preserve"> _2025teamgamelogs[[#This Row],[POSSESIONS]] / (_2025teamgamelogs[[#This Row],[MIN]]/48)</f>
        <v>100.48</v>
      </c>
      <c r="BN744" s="3">
        <f>_2025teamgamelogs[[#This Row],[PTS]] / (2 * (_2025teamgamelogs[[#This Row],[FGA]] + 0.44 * _2025teamgamelogs[[#This Row],[FTA]]))</f>
        <v>0.61433793663688052</v>
      </c>
      <c r="BO744" s="4">
        <f>VLOOKUP(_2025teamgamelogs[[#This Row],[MONTH]], LEAGUE_AVERAGES!$A$2:$B$8, 2, FALSE)</f>
        <v>110.26237660123701</v>
      </c>
      <c r="BP744" s="5">
        <f>VLOOKUP(_2025teamgamelogs[[#This Row],[TEAM_NAME]], LEAGUE_AVERAGES!$A$14:$C$43, 2, FALSE)</f>
        <v>0.37909999999999999</v>
      </c>
      <c r="BQ744" s="5">
        <f>VLOOKUP(_2025teamgamelogs[[#This Row],[TEAM_NAME]], LEAGUE_AVERAGES!$A$14:$C$43, 3, FALSE)</f>
        <v>0.35511904761904761</v>
      </c>
      <c r="BR744" s="5">
        <f>VLOOKUP(_2025teamgamelogs[[#This Row],[TEAM_NAME]], LEAGUE_AVERAGES!$F$14:$H$43, 2, FALSE)</f>
        <v>0.49785000000000013</v>
      </c>
      <c r="BS744" s="5">
        <f>VLOOKUP(_2025teamgamelogs[[#This Row],[TEAM_NAME]], LEAGUE_AVERAGES!$F$14:$H$43, 3, FALSE)</f>
        <v>0.47942857142857148</v>
      </c>
      <c r="BT744" s="5">
        <f>VLOOKUP(_2025teamgamelogs[[#This Row],[TEAM_NAME]], LEAGUE_AVERAGES!$K$14:$M$43, 2, FALSE)</f>
        <v>0.60805571751162091</v>
      </c>
      <c r="BU744" s="5">
        <f>VLOOKUP(_2025teamgamelogs[[#This Row],[TEAM_NAME]], LEAGUE_AVERAGES!$K$14:$M$43, 3, FALSE)</f>
        <v>0.58190704341109034</v>
      </c>
    </row>
    <row r="745" spans="1:73" x14ac:dyDescent="0.2">
      <c r="A745" t="s">
        <v>59</v>
      </c>
      <c r="B745">
        <v>1610612741</v>
      </c>
      <c r="C745" t="s">
        <v>86</v>
      </c>
      <c r="D745" t="s">
        <v>87</v>
      </c>
      <c r="E745">
        <v>22401212</v>
      </c>
      <c r="F745" s="1">
        <v>45639</v>
      </c>
      <c r="G745" t="s">
        <v>785</v>
      </c>
      <c r="H745" t="s">
        <v>63</v>
      </c>
      <c r="I745">
        <v>48</v>
      </c>
      <c r="J745">
        <v>37</v>
      </c>
      <c r="K745">
        <v>93</v>
      </c>
      <c r="L745">
        <v>0.39800000000000002</v>
      </c>
      <c r="M745">
        <v>14</v>
      </c>
      <c r="N745">
        <v>51</v>
      </c>
      <c r="O745">
        <v>0.27500000000000002</v>
      </c>
      <c r="P745">
        <v>21</v>
      </c>
      <c r="Q745">
        <v>25</v>
      </c>
      <c r="R745">
        <v>0.84</v>
      </c>
      <c r="S745">
        <v>14</v>
      </c>
      <c r="T745">
        <v>38</v>
      </c>
      <c r="U745">
        <v>52</v>
      </c>
      <c r="V745">
        <v>27</v>
      </c>
      <c r="W745">
        <v>16</v>
      </c>
      <c r="X745">
        <v>12</v>
      </c>
      <c r="Y745">
        <v>11</v>
      </c>
      <c r="Z745">
        <v>5</v>
      </c>
      <c r="AA745">
        <v>19</v>
      </c>
      <c r="AB745">
        <v>20</v>
      </c>
      <c r="AC745">
        <v>109</v>
      </c>
      <c r="AD745">
        <v>14</v>
      </c>
      <c r="AE745">
        <v>1</v>
      </c>
      <c r="AF745">
        <v>1</v>
      </c>
      <c r="AG745">
        <v>1</v>
      </c>
      <c r="AH745">
        <v>1</v>
      </c>
      <c r="AI745">
        <v>121</v>
      </c>
      <c r="AJ745">
        <v>1946</v>
      </c>
      <c r="AK745">
        <v>664</v>
      </c>
      <c r="AL745">
        <v>2218</v>
      </c>
      <c r="AM745">
        <v>934</v>
      </c>
      <c r="AN745">
        <v>83</v>
      </c>
      <c r="AO745">
        <v>2120</v>
      </c>
      <c r="AP745">
        <v>506</v>
      </c>
      <c r="AQ745">
        <v>666</v>
      </c>
      <c r="AR745">
        <v>671</v>
      </c>
      <c r="AS745">
        <v>466</v>
      </c>
      <c r="AT745">
        <v>377</v>
      </c>
      <c r="AU745">
        <v>267</v>
      </c>
      <c r="AV745">
        <v>1013</v>
      </c>
      <c r="AW745">
        <v>1583</v>
      </c>
      <c r="AX745">
        <v>217</v>
      </c>
      <c r="AY745">
        <v>32</v>
      </c>
      <c r="AZ745">
        <v>1188</v>
      </c>
      <c r="BA745">
        <v>1258</v>
      </c>
      <c r="BB745">
        <v>767</v>
      </c>
      <c r="BC745">
        <v>1548</v>
      </c>
      <c r="BD745">
        <v>421</v>
      </c>
      <c r="BE745">
        <v>1</v>
      </c>
      <c r="BF745" t="s">
        <v>64</v>
      </c>
      <c r="BG745" t="s">
        <v>65</v>
      </c>
      <c r="BH745" t="s">
        <v>661</v>
      </c>
      <c r="BI745" s="4">
        <f xml:space="preserve"> _2025teamgamelogs[[#This Row],[FGA]] + (0.44 * _2025teamgamelogs[[#This Row],[FTA]]) + _2025teamgamelogs[[#This Row],[TOV]] - _2025teamgamelogs[[#This Row],[OREB]]</f>
        <v>106</v>
      </c>
      <c r="BJ745" s="3">
        <f>_2025teamgamelogs[[#This Row],[TOV]]/_2025teamgamelogs[[#This Row],[POSSESIONS]]</f>
        <v>0.15094339622641509</v>
      </c>
      <c r="BK745" s="4">
        <f>_2025teamgamelogs[[#This Row],[PTS]]/_2025teamgamelogs[[#This Row],[POSSESIONS]]</f>
        <v>1.0283018867924529</v>
      </c>
      <c r="BL745" s="4">
        <f xml:space="preserve"> 100 * _2025teamgamelogs[[#This Row],[POINTS_PER_POSSESSION]]</f>
        <v>102.8301886792453</v>
      </c>
      <c r="BM745" s="4">
        <f xml:space="preserve"> _2025teamgamelogs[[#This Row],[POSSESIONS]] / (_2025teamgamelogs[[#This Row],[MIN]]/48)</f>
        <v>106</v>
      </c>
      <c r="BN745" s="3">
        <f>_2025teamgamelogs[[#This Row],[PTS]] / (2 * (_2025teamgamelogs[[#This Row],[FGA]] + 0.44 * _2025teamgamelogs[[#This Row],[FTA]]))</f>
        <v>0.52403846153846156</v>
      </c>
      <c r="BO745" s="4">
        <f>VLOOKUP(_2025teamgamelogs[[#This Row],[MONTH]], LEAGUE_AVERAGES!$A$2:$B$8, 2, FALSE)</f>
        <v>110.26237660123701</v>
      </c>
      <c r="BP745" s="5">
        <f>VLOOKUP(_2025teamgamelogs[[#This Row],[TEAM_NAME]], LEAGUE_AVERAGES!$A$14:$C$43, 2, FALSE)</f>
        <v>0.36141463414634156</v>
      </c>
      <c r="BQ745" s="5">
        <f>VLOOKUP(_2025teamgamelogs[[#This Row],[TEAM_NAME]], LEAGUE_AVERAGES!$A$14:$C$43, 3, FALSE)</f>
        <v>0.37548780487804878</v>
      </c>
      <c r="BR745" s="5">
        <f>VLOOKUP(_2025teamgamelogs[[#This Row],[TEAM_NAME]], LEAGUE_AVERAGES!$F$14:$H$43, 2, FALSE)</f>
        <v>0.46404878048780479</v>
      </c>
      <c r="BS745" s="5">
        <f>VLOOKUP(_2025teamgamelogs[[#This Row],[TEAM_NAME]], LEAGUE_AVERAGES!$F$14:$H$43, 3, FALSE)</f>
        <v>0.47712195121951223</v>
      </c>
      <c r="BT745" s="5">
        <f>VLOOKUP(_2025teamgamelogs[[#This Row],[TEAM_NAME]], LEAGUE_AVERAGES!$K$14:$M$43, 2, FALSE)</f>
        <v>0.57631003599073594</v>
      </c>
      <c r="BU745" s="5">
        <f>VLOOKUP(_2025teamgamelogs[[#This Row],[TEAM_NAME]], LEAGUE_AVERAGES!$K$14:$M$43, 3, FALSE)</f>
        <v>0.59556361257988066</v>
      </c>
    </row>
    <row r="746" spans="1:73" x14ac:dyDescent="0.2">
      <c r="A746" t="s">
        <v>59</v>
      </c>
      <c r="B746">
        <v>1610612759</v>
      </c>
      <c r="C746" t="s">
        <v>145</v>
      </c>
      <c r="D746" t="s">
        <v>146</v>
      </c>
      <c r="E746">
        <v>22401215</v>
      </c>
      <c r="F746" s="1">
        <v>45639</v>
      </c>
      <c r="G746" t="s">
        <v>786</v>
      </c>
      <c r="H746" t="s">
        <v>63</v>
      </c>
      <c r="I746">
        <v>48</v>
      </c>
      <c r="J746">
        <v>44</v>
      </c>
      <c r="K746">
        <v>85</v>
      </c>
      <c r="L746">
        <v>0.51800000000000002</v>
      </c>
      <c r="M746">
        <v>14</v>
      </c>
      <c r="N746">
        <v>30</v>
      </c>
      <c r="O746">
        <v>0.46700000000000003</v>
      </c>
      <c r="P746">
        <v>16</v>
      </c>
      <c r="Q746">
        <v>21</v>
      </c>
      <c r="R746">
        <v>0.76200000000000001</v>
      </c>
      <c r="S746">
        <v>13</v>
      </c>
      <c r="T746">
        <v>28</v>
      </c>
      <c r="U746">
        <v>41</v>
      </c>
      <c r="V746">
        <v>32</v>
      </c>
      <c r="W746">
        <v>15</v>
      </c>
      <c r="X746">
        <v>5</v>
      </c>
      <c r="Y746">
        <v>6</v>
      </c>
      <c r="Z746">
        <v>5</v>
      </c>
      <c r="AA746">
        <v>13</v>
      </c>
      <c r="AB746">
        <v>22</v>
      </c>
      <c r="AC746">
        <v>118</v>
      </c>
      <c r="AD746">
        <v>2</v>
      </c>
      <c r="AE746">
        <v>1</v>
      </c>
      <c r="AF746">
        <v>1</v>
      </c>
      <c r="AG746">
        <v>1</v>
      </c>
      <c r="AH746">
        <v>1</v>
      </c>
      <c r="AI746">
        <v>121</v>
      </c>
      <c r="AJ746">
        <v>703</v>
      </c>
      <c r="AK746">
        <v>1709</v>
      </c>
      <c r="AL746">
        <v>433</v>
      </c>
      <c r="AM746">
        <v>934</v>
      </c>
      <c r="AN746">
        <v>2077</v>
      </c>
      <c r="AO746">
        <v>221</v>
      </c>
      <c r="AP746">
        <v>1228</v>
      </c>
      <c r="AQ746">
        <v>1164</v>
      </c>
      <c r="AR746">
        <v>1465</v>
      </c>
      <c r="AS746">
        <v>652</v>
      </c>
      <c r="AT746">
        <v>1951</v>
      </c>
      <c r="AU746">
        <v>1563</v>
      </c>
      <c r="AV746">
        <v>322</v>
      </c>
      <c r="AW746">
        <v>1341</v>
      </c>
      <c r="AX746">
        <v>1998</v>
      </c>
      <c r="AY746">
        <v>560</v>
      </c>
      <c r="AZ746">
        <v>1188</v>
      </c>
      <c r="BA746">
        <v>148</v>
      </c>
      <c r="BB746">
        <v>416</v>
      </c>
      <c r="BC746">
        <v>891</v>
      </c>
      <c r="BD746">
        <v>1106</v>
      </c>
      <c r="BE746">
        <v>1</v>
      </c>
      <c r="BF746" t="s">
        <v>71</v>
      </c>
      <c r="BG746" t="s">
        <v>65</v>
      </c>
      <c r="BH746" t="s">
        <v>661</v>
      </c>
      <c r="BI746" s="4">
        <f xml:space="preserve"> _2025teamgamelogs[[#This Row],[FGA]] + (0.44 * _2025teamgamelogs[[#This Row],[FTA]]) + _2025teamgamelogs[[#This Row],[TOV]] - _2025teamgamelogs[[#This Row],[OREB]]</f>
        <v>96.24</v>
      </c>
      <c r="BJ746" s="3">
        <f>_2025teamgamelogs[[#This Row],[TOV]]/_2025teamgamelogs[[#This Row],[POSSESIONS]]</f>
        <v>0.15586034912718205</v>
      </c>
      <c r="BK746" s="4">
        <f>_2025teamgamelogs[[#This Row],[PTS]]/_2025teamgamelogs[[#This Row],[POSSESIONS]]</f>
        <v>1.2261014131338321</v>
      </c>
      <c r="BL746" s="4">
        <f xml:space="preserve"> 100 * _2025teamgamelogs[[#This Row],[POINTS_PER_POSSESSION]]</f>
        <v>122.61014131338321</v>
      </c>
      <c r="BM746" s="4">
        <f xml:space="preserve"> _2025teamgamelogs[[#This Row],[POSSESIONS]] / (_2025teamgamelogs[[#This Row],[MIN]]/48)</f>
        <v>96.24</v>
      </c>
      <c r="BN746" s="3">
        <f>_2025teamgamelogs[[#This Row],[PTS]] / (2 * (_2025teamgamelogs[[#This Row],[FGA]] + 0.44 * _2025teamgamelogs[[#This Row],[FTA]]))</f>
        <v>0.62606112054329377</v>
      </c>
      <c r="BO746" s="4">
        <f>VLOOKUP(_2025teamgamelogs[[#This Row],[MONTH]], LEAGUE_AVERAGES!$A$2:$B$8, 2, FALSE)</f>
        <v>110.26237660123701</v>
      </c>
      <c r="BP746" s="5">
        <f>VLOOKUP(_2025teamgamelogs[[#This Row],[TEAM_NAME]], LEAGUE_AVERAGES!$A$14:$C$43, 2, FALSE)</f>
        <v>0.36502500000000004</v>
      </c>
      <c r="BQ746" s="5">
        <f>VLOOKUP(_2025teamgamelogs[[#This Row],[TEAM_NAME]], LEAGUE_AVERAGES!$A$14:$C$43, 3, FALSE)</f>
        <v>0.35016666666666663</v>
      </c>
      <c r="BR746" s="5">
        <f>VLOOKUP(_2025teamgamelogs[[#This Row],[TEAM_NAME]], LEAGUE_AVERAGES!$F$14:$H$43, 2, FALSE)</f>
        <v>0.47877500000000017</v>
      </c>
      <c r="BS746" s="5">
        <f>VLOOKUP(_2025teamgamelogs[[#This Row],[TEAM_NAME]], LEAGUE_AVERAGES!$F$14:$H$43, 3, FALSE)</f>
        <v>0.45407142857142868</v>
      </c>
      <c r="BT746" s="5">
        <f>VLOOKUP(_2025teamgamelogs[[#This Row],[TEAM_NAME]], LEAGUE_AVERAGES!$K$14:$M$43, 2, FALSE)</f>
        <v>0.59112459331758582</v>
      </c>
      <c r="BU746" s="5">
        <f>VLOOKUP(_2025teamgamelogs[[#This Row],[TEAM_NAME]], LEAGUE_AVERAGES!$K$14:$M$43, 3, FALSE)</f>
        <v>0.56254759440180246</v>
      </c>
    </row>
    <row r="747" spans="1:73" x14ac:dyDescent="0.2">
      <c r="A747" t="s">
        <v>59</v>
      </c>
      <c r="B747">
        <v>1610612739</v>
      </c>
      <c r="C747" t="s">
        <v>119</v>
      </c>
      <c r="D747" t="s">
        <v>120</v>
      </c>
      <c r="E747">
        <v>22401208</v>
      </c>
      <c r="F747" s="1">
        <v>45639</v>
      </c>
      <c r="G747" t="s">
        <v>687</v>
      </c>
      <c r="H747" t="s">
        <v>63</v>
      </c>
      <c r="I747">
        <v>48</v>
      </c>
      <c r="J747">
        <v>36</v>
      </c>
      <c r="K747">
        <v>91</v>
      </c>
      <c r="L747">
        <v>0.39600000000000002</v>
      </c>
      <c r="M747">
        <v>15</v>
      </c>
      <c r="N747">
        <v>50</v>
      </c>
      <c r="O747">
        <v>0.3</v>
      </c>
      <c r="P747">
        <v>28</v>
      </c>
      <c r="Q747">
        <v>40</v>
      </c>
      <c r="R747">
        <v>0.7</v>
      </c>
      <c r="S747">
        <v>16</v>
      </c>
      <c r="T747">
        <v>34</v>
      </c>
      <c r="U747">
        <v>50</v>
      </c>
      <c r="V747">
        <v>27</v>
      </c>
      <c r="W747">
        <v>11</v>
      </c>
      <c r="X747">
        <v>10</v>
      </c>
      <c r="Y747">
        <v>5</v>
      </c>
      <c r="Z747">
        <v>7</v>
      </c>
      <c r="AA747">
        <v>14</v>
      </c>
      <c r="AB747">
        <v>28</v>
      </c>
      <c r="AC747">
        <v>115</v>
      </c>
      <c r="AD747">
        <v>10</v>
      </c>
      <c r="AE747">
        <v>1</v>
      </c>
      <c r="AF747">
        <v>1</v>
      </c>
      <c r="AG747">
        <v>1</v>
      </c>
      <c r="AH747">
        <v>1</v>
      </c>
      <c r="AI747">
        <v>121</v>
      </c>
      <c r="AJ747">
        <v>2070</v>
      </c>
      <c r="AK747">
        <v>899</v>
      </c>
      <c r="AL747">
        <v>2242</v>
      </c>
      <c r="AM747">
        <v>733</v>
      </c>
      <c r="AN747">
        <v>104</v>
      </c>
      <c r="AO747">
        <v>1895</v>
      </c>
      <c r="AP747">
        <v>75</v>
      </c>
      <c r="AQ747">
        <v>22</v>
      </c>
      <c r="AR747">
        <v>1932</v>
      </c>
      <c r="AS747">
        <v>234</v>
      </c>
      <c r="AT747">
        <v>926</v>
      </c>
      <c r="AU747">
        <v>427</v>
      </c>
      <c r="AV747">
        <v>1013</v>
      </c>
      <c r="AW747">
        <v>429</v>
      </c>
      <c r="AX747">
        <v>539</v>
      </c>
      <c r="AY747">
        <v>889</v>
      </c>
      <c r="AZ747">
        <v>1902</v>
      </c>
      <c r="BA747">
        <v>260</v>
      </c>
      <c r="BB747">
        <v>40</v>
      </c>
      <c r="BC747">
        <v>1095</v>
      </c>
      <c r="BD747">
        <v>614</v>
      </c>
      <c r="BE747">
        <v>1</v>
      </c>
      <c r="BF747" t="s">
        <v>64</v>
      </c>
      <c r="BG747" t="s">
        <v>65</v>
      </c>
      <c r="BH747" t="s">
        <v>661</v>
      </c>
      <c r="BI747" s="4">
        <f xml:space="preserve"> _2025teamgamelogs[[#This Row],[FGA]] + (0.44 * _2025teamgamelogs[[#This Row],[FTA]]) + _2025teamgamelogs[[#This Row],[TOV]] - _2025teamgamelogs[[#This Row],[OREB]]</f>
        <v>103.6</v>
      </c>
      <c r="BJ747" s="3">
        <f>_2025teamgamelogs[[#This Row],[TOV]]/_2025teamgamelogs[[#This Row],[POSSESIONS]]</f>
        <v>0.10617760617760619</v>
      </c>
      <c r="BK747" s="4">
        <f>_2025teamgamelogs[[#This Row],[PTS]]/_2025teamgamelogs[[#This Row],[POSSESIONS]]</f>
        <v>1.1100386100386102</v>
      </c>
      <c r="BL747" s="4">
        <f xml:space="preserve"> 100 * _2025teamgamelogs[[#This Row],[POINTS_PER_POSSESSION]]</f>
        <v>111.00386100386102</v>
      </c>
      <c r="BM747" s="4">
        <f xml:space="preserve"> _2025teamgamelogs[[#This Row],[POSSESIONS]] / (_2025teamgamelogs[[#This Row],[MIN]]/48)</f>
        <v>103.6</v>
      </c>
      <c r="BN747" s="3">
        <f>_2025teamgamelogs[[#This Row],[PTS]] / (2 * (_2025teamgamelogs[[#This Row],[FGA]] + 0.44 * _2025teamgamelogs[[#This Row],[FTA]]))</f>
        <v>0.52946593001841624</v>
      </c>
      <c r="BO747" s="4">
        <f>VLOOKUP(_2025teamgamelogs[[#This Row],[MONTH]], LEAGUE_AVERAGES!$A$2:$B$8, 2, FALSE)</f>
        <v>110.26237660123701</v>
      </c>
      <c r="BP747" s="5">
        <f>VLOOKUP(_2025teamgamelogs[[#This Row],[TEAM_NAME]], LEAGUE_AVERAGES!$A$14:$C$43, 2, FALSE)</f>
        <v>0.38409756097560971</v>
      </c>
      <c r="BQ747" s="5">
        <f>VLOOKUP(_2025teamgamelogs[[#This Row],[TEAM_NAME]], LEAGUE_AVERAGES!$A$14:$C$43, 3, FALSE)</f>
        <v>0.38512195121951209</v>
      </c>
      <c r="BR747" s="5">
        <f>VLOOKUP(_2025teamgamelogs[[#This Row],[TEAM_NAME]], LEAGUE_AVERAGES!$F$14:$H$43, 2, FALSE)</f>
        <v>0.49482926829268303</v>
      </c>
      <c r="BS747" s="5">
        <f>VLOOKUP(_2025teamgamelogs[[#This Row],[TEAM_NAME]], LEAGUE_AVERAGES!$F$14:$H$43, 3, FALSE)</f>
        <v>0.4880731707317072</v>
      </c>
      <c r="BT747" s="5">
        <f>VLOOKUP(_2025teamgamelogs[[#This Row],[TEAM_NAME]], LEAGUE_AVERAGES!$K$14:$M$43, 2, FALSE)</f>
        <v>0.61027349880699666</v>
      </c>
      <c r="BU747" s="5">
        <f>VLOOKUP(_2025teamgamelogs[[#This Row],[TEAM_NAME]], LEAGUE_AVERAGES!$K$14:$M$43, 3, FALSE)</f>
        <v>0.60680781397749251</v>
      </c>
    </row>
    <row r="748" spans="1:73" x14ac:dyDescent="0.2">
      <c r="A748" t="s">
        <v>59</v>
      </c>
      <c r="B748">
        <v>1610612743</v>
      </c>
      <c r="C748" t="s">
        <v>151</v>
      </c>
      <c r="D748" t="s">
        <v>152</v>
      </c>
      <c r="E748">
        <v>22401213</v>
      </c>
      <c r="F748" s="1">
        <v>45639</v>
      </c>
      <c r="G748" t="s">
        <v>177</v>
      </c>
      <c r="H748" t="s">
        <v>63</v>
      </c>
      <c r="I748">
        <v>48</v>
      </c>
      <c r="J748">
        <v>42</v>
      </c>
      <c r="K748">
        <v>77</v>
      </c>
      <c r="L748">
        <v>0.54500000000000004</v>
      </c>
      <c r="M748">
        <v>10</v>
      </c>
      <c r="N748">
        <v>29</v>
      </c>
      <c r="O748">
        <v>0.34499999999999997</v>
      </c>
      <c r="P748">
        <v>26</v>
      </c>
      <c r="Q748">
        <v>32</v>
      </c>
      <c r="R748">
        <v>0.81299999999999994</v>
      </c>
      <c r="S748">
        <v>5</v>
      </c>
      <c r="T748">
        <v>41</v>
      </c>
      <c r="U748">
        <v>46</v>
      </c>
      <c r="V748">
        <v>23</v>
      </c>
      <c r="W748">
        <v>22</v>
      </c>
      <c r="X748">
        <v>15</v>
      </c>
      <c r="Y748">
        <v>2</v>
      </c>
      <c r="Z748">
        <v>2</v>
      </c>
      <c r="AA748">
        <v>16</v>
      </c>
      <c r="AB748">
        <v>22</v>
      </c>
      <c r="AC748">
        <v>120</v>
      </c>
      <c r="AD748">
        <v>22</v>
      </c>
      <c r="AE748">
        <v>1</v>
      </c>
      <c r="AF748">
        <v>1</v>
      </c>
      <c r="AG748">
        <v>1</v>
      </c>
      <c r="AH748">
        <v>1</v>
      </c>
      <c r="AI748">
        <v>121</v>
      </c>
      <c r="AJ748">
        <v>1068</v>
      </c>
      <c r="AK748">
        <v>2335</v>
      </c>
      <c r="AL748">
        <v>186</v>
      </c>
      <c r="AM748">
        <v>1891</v>
      </c>
      <c r="AN748">
        <v>2163</v>
      </c>
      <c r="AO748">
        <v>1357</v>
      </c>
      <c r="AP748">
        <v>133</v>
      </c>
      <c r="AQ748">
        <v>163</v>
      </c>
      <c r="AR748">
        <v>924</v>
      </c>
      <c r="AS748">
        <v>2299</v>
      </c>
      <c r="AT748">
        <v>148</v>
      </c>
      <c r="AU748">
        <v>835</v>
      </c>
      <c r="AV748">
        <v>1759</v>
      </c>
      <c r="AW748">
        <v>2345</v>
      </c>
      <c r="AX748">
        <v>46</v>
      </c>
      <c r="AY748">
        <v>2078</v>
      </c>
      <c r="AZ748">
        <v>158</v>
      </c>
      <c r="BA748">
        <v>570</v>
      </c>
      <c r="BB748">
        <v>416</v>
      </c>
      <c r="BC748">
        <v>735</v>
      </c>
      <c r="BD748">
        <v>194</v>
      </c>
      <c r="BE748">
        <v>1</v>
      </c>
      <c r="BF748" t="s">
        <v>64</v>
      </c>
      <c r="BG748" t="s">
        <v>65</v>
      </c>
      <c r="BH748" t="s">
        <v>661</v>
      </c>
      <c r="BI748" s="4">
        <f xml:space="preserve"> _2025teamgamelogs[[#This Row],[FGA]] + (0.44 * _2025teamgamelogs[[#This Row],[FTA]]) + _2025teamgamelogs[[#This Row],[TOV]] - _2025teamgamelogs[[#This Row],[OREB]]</f>
        <v>108.08</v>
      </c>
      <c r="BJ748" s="3">
        <f>_2025teamgamelogs[[#This Row],[TOV]]/_2025teamgamelogs[[#This Row],[POSSESIONS]]</f>
        <v>0.20355292376017764</v>
      </c>
      <c r="BK748" s="4">
        <f>_2025teamgamelogs[[#This Row],[PTS]]/_2025teamgamelogs[[#This Row],[POSSESIONS]]</f>
        <v>1.1102886750555145</v>
      </c>
      <c r="BL748" s="4">
        <f xml:space="preserve"> 100 * _2025teamgamelogs[[#This Row],[POINTS_PER_POSSESSION]]</f>
        <v>111.02886750555146</v>
      </c>
      <c r="BM748" s="4">
        <f xml:space="preserve"> _2025teamgamelogs[[#This Row],[POSSESIONS]] / (_2025teamgamelogs[[#This Row],[MIN]]/48)</f>
        <v>108.08</v>
      </c>
      <c r="BN748" s="3">
        <f>_2025teamgamelogs[[#This Row],[PTS]] / (2 * (_2025teamgamelogs[[#This Row],[FGA]] + 0.44 * _2025teamgamelogs[[#This Row],[FTA]]))</f>
        <v>0.65876152832674573</v>
      </c>
      <c r="BO748" s="4">
        <f>VLOOKUP(_2025teamgamelogs[[#This Row],[MONTH]], LEAGUE_AVERAGES!$A$2:$B$8, 2, FALSE)</f>
        <v>110.26237660123701</v>
      </c>
      <c r="BP748" s="5">
        <f>VLOOKUP(_2025teamgamelogs[[#This Row],[TEAM_NAME]], LEAGUE_AVERAGES!$A$14:$C$43, 2, FALSE)</f>
        <v>0.39036585365853654</v>
      </c>
      <c r="BQ748" s="5">
        <f>VLOOKUP(_2025teamgamelogs[[#This Row],[TEAM_NAME]], LEAGUE_AVERAGES!$A$14:$C$43, 3, FALSE)</f>
        <v>0.36282926829268303</v>
      </c>
      <c r="BR748" s="5">
        <f>VLOOKUP(_2025teamgamelogs[[#This Row],[TEAM_NAME]], LEAGUE_AVERAGES!$F$14:$H$43, 2, FALSE)</f>
        <v>0.50741463414634147</v>
      </c>
      <c r="BS748" s="5">
        <f>VLOOKUP(_2025teamgamelogs[[#This Row],[TEAM_NAME]], LEAGUE_AVERAGES!$F$14:$H$43, 3, FALSE)</f>
        <v>0.50717073170731708</v>
      </c>
      <c r="BT748" s="5">
        <f>VLOOKUP(_2025teamgamelogs[[#This Row],[TEAM_NAME]], LEAGUE_AVERAGES!$K$14:$M$43, 2, FALSE)</f>
        <v>0.61183675116028358</v>
      </c>
      <c r="BU748" s="5">
        <f>VLOOKUP(_2025teamgamelogs[[#This Row],[TEAM_NAME]], LEAGUE_AVERAGES!$K$14:$M$43, 3, FALSE)</f>
        <v>0.59871853787111373</v>
      </c>
    </row>
    <row r="749" spans="1:73" x14ac:dyDescent="0.2">
      <c r="A749" t="s">
        <v>59</v>
      </c>
      <c r="B749">
        <v>1610612762</v>
      </c>
      <c r="C749" t="s">
        <v>125</v>
      </c>
      <c r="D749" t="s">
        <v>126</v>
      </c>
      <c r="E749">
        <v>22401214</v>
      </c>
      <c r="F749" s="1">
        <v>45639</v>
      </c>
      <c r="G749" t="s">
        <v>427</v>
      </c>
      <c r="H749" t="s">
        <v>70</v>
      </c>
      <c r="I749">
        <v>48</v>
      </c>
      <c r="J749">
        <v>43</v>
      </c>
      <c r="K749">
        <v>77</v>
      </c>
      <c r="L749">
        <v>0.55800000000000005</v>
      </c>
      <c r="M749">
        <v>22</v>
      </c>
      <c r="N749">
        <v>39</v>
      </c>
      <c r="O749">
        <v>0.56399999999999995</v>
      </c>
      <c r="P749">
        <v>18</v>
      </c>
      <c r="Q749">
        <v>22</v>
      </c>
      <c r="R749">
        <v>0.81799999999999995</v>
      </c>
      <c r="S749">
        <v>6</v>
      </c>
      <c r="T749">
        <v>28</v>
      </c>
      <c r="U749">
        <v>34</v>
      </c>
      <c r="V749">
        <v>30</v>
      </c>
      <c r="W749">
        <v>15</v>
      </c>
      <c r="X749">
        <v>5</v>
      </c>
      <c r="Y749">
        <v>6</v>
      </c>
      <c r="Z749">
        <v>7</v>
      </c>
      <c r="AA749">
        <v>17</v>
      </c>
      <c r="AB749">
        <v>18</v>
      </c>
      <c r="AC749">
        <v>126</v>
      </c>
      <c r="AD749">
        <v>-8</v>
      </c>
      <c r="AE749">
        <v>1</v>
      </c>
      <c r="AF749">
        <v>1231</v>
      </c>
      <c r="AG749">
        <v>1231</v>
      </c>
      <c r="AH749">
        <v>1231</v>
      </c>
      <c r="AI749">
        <v>121</v>
      </c>
      <c r="AJ749">
        <v>866</v>
      </c>
      <c r="AK749">
        <v>2335</v>
      </c>
      <c r="AL749">
        <v>122</v>
      </c>
      <c r="AM749">
        <v>40</v>
      </c>
      <c r="AN749">
        <v>933</v>
      </c>
      <c r="AO749">
        <v>16</v>
      </c>
      <c r="AP749">
        <v>889</v>
      </c>
      <c r="AQ749">
        <v>1008</v>
      </c>
      <c r="AR749">
        <v>864</v>
      </c>
      <c r="AS749">
        <v>2189</v>
      </c>
      <c r="AT749">
        <v>1951</v>
      </c>
      <c r="AU749">
        <v>2282</v>
      </c>
      <c r="AV749">
        <v>541</v>
      </c>
      <c r="AW749">
        <v>1341</v>
      </c>
      <c r="AX749">
        <v>1998</v>
      </c>
      <c r="AY749">
        <v>560</v>
      </c>
      <c r="AZ749">
        <v>1902</v>
      </c>
      <c r="BA749">
        <v>792</v>
      </c>
      <c r="BB749">
        <v>1204</v>
      </c>
      <c r="BC749">
        <v>389</v>
      </c>
      <c r="BD749">
        <v>1667</v>
      </c>
      <c r="BE749">
        <v>1</v>
      </c>
      <c r="BF749" t="s">
        <v>64</v>
      </c>
      <c r="BG749" t="s">
        <v>65</v>
      </c>
      <c r="BH749" t="s">
        <v>661</v>
      </c>
      <c r="BI749" s="4">
        <f xml:space="preserve"> _2025teamgamelogs[[#This Row],[FGA]] + (0.44 * _2025teamgamelogs[[#This Row],[FTA]]) + _2025teamgamelogs[[#This Row],[TOV]] - _2025teamgamelogs[[#This Row],[OREB]]</f>
        <v>95.68</v>
      </c>
      <c r="BJ749" s="3">
        <f>_2025teamgamelogs[[#This Row],[TOV]]/_2025teamgamelogs[[#This Row],[POSSESIONS]]</f>
        <v>0.1567725752508361</v>
      </c>
      <c r="BK749" s="4">
        <f>_2025teamgamelogs[[#This Row],[PTS]]/_2025teamgamelogs[[#This Row],[POSSESIONS]]</f>
        <v>1.3168896321070234</v>
      </c>
      <c r="BL749" s="4">
        <f xml:space="preserve"> 100 * _2025teamgamelogs[[#This Row],[POINTS_PER_POSSESSION]]</f>
        <v>131.68896321070233</v>
      </c>
      <c r="BM749" s="4">
        <f xml:space="preserve"> _2025teamgamelogs[[#This Row],[POSSESIONS]] / (_2025teamgamelogs[[#This Row],[MIN]]/48)</f>
        <v>95.68</v>
      </c>
      <c r="BN749" s="3">
        <f>_2025teamgamelogs[[#This Row],[PTS]] / (2 * (_2025teamgamelogs[[#This Row],[FGA]] + 0.44 * _2025teamgamelogs[[#This Row],[FTA]]))</f>
        <v>0.72681125980618355</v>
      </c>
      <c r="BO749" s="4">
        <f>VLOOKUP(_2025teamgamelogs[[#This Row],[MONTH]], LEAGUE_AVERAGES!$A$2:$B$8, 2, FALSE)</f>
        <v>110.26237660123701</v>
      </c>
      <c r="BP749" s="5">
        <f>VLOOKUP(_2025teamgamelogs[[#This Row],[TEAM_NAME]], LEAGUE_AVERAGES!$A$14:$C$43, 2, FALSE)</f>
        <v>0.36446341463414633</v>
      </c>
      <c r="BQ749" s="5">
        <f>VLOOKUP(_2025teamgamelogs[[#This Row],[TEAM_NAME]], LEAGUE_AVERAGES!$A$14:$C$43, 3, FALSE)</f>
        <v>0.3413170731707319</v>
      </c>
      <c r="BR749" s="5">
        <f>VLOOKUP(_2025teamgamelogs[[#This Row],[TEAM_NAME]], LEAGUE_AVERAGES!$F$14:$H$43, 2, FALSE)</f>
        <v>0.4583902439024391</v>
      </c>
      <c r="BS749" s="5">
        <f>VLOOKUP(_2025teamgamelogs[[#This Row],[TEAM_NAME]], LEAGUE_AVERAGES!$F$14:$H$43, 3, FALSE)</f>
        <v>0.45390243902439031</v>
      </c>
      <c r="BT749" s="5">
        <f>VLOOKUP(_2025teamgamelogs[[#This Row],[TEAM_NAME]], LEAGUE_AVERAGES!$K$14:$M$43, 2, FALSE)</f>
        <v>0.57104853563970659</v>
      </c>
      <c r="BU749" s="5">
        <f>VLOOKUP(_2025teamgamelogs[[#This Row],[TEAM_NAME]], LEAGUE_AVERAGES!$K$14:$M$43, 3, FALSE)</f>
        <v>0.56826296147062372</v>
      </c>
    </row>
    <row r="750" spans="1:73" x14ac:dyDescent="0.2">
      <c r="A750" t="s">
        <v>59</v>
      </c>
      <c r="B750">
        <v>1610612745</v>
      </c>
      <c r="C750" t="s">
        <v>104</v>
      </c>
      <c r="D750" t="s">
        <v>105</v>
      </c>
      <c r="E750">
        <v>22401230</v>
      </c>
      <c r="F750" s="1">
        <v>45640</v>
      </c>
      <c r="G750" t="s">
        <v>364</v>
      </c>
      <c r="H750" t="s">
        <v>70</v>
      </c>
      <c r="I750">
        <v>48</v>
      </c>
      <c r="J750">
        <v>35</v>
      </c>
      <c r="K750">
        <v>96</v>
      </c>
      <c r="L750">
        <v>0.36499999999999999</v>
      </c>
      <c r="M750">
        <v>11</v>
      </c>
      <c r="N750">
        <v>46</v>
      </c>
      <c r="O750">
        <v>0.23899999999999999</v>
      </c>
      <c r="P750">
        <v>15</v>
      </c>
      <c r="Q750">
        <v>25</v>
      </c>
      <c r="R750">
        <v>0.6</v>
      </c>
      <c r="S750">
        <v>19</v>
      </c>
      <c r="T750">
        <v>30</v>
      </c>
      <c r="U750">
        <v>49</v>
      </c>
      <c r="V750">
        <v>17</v>
      </c>
      <c r="W750">
        <v>16</v>
      </c>
      <c r="X750">
        <v>7</v>
      </c>
      <c r="Y750">
        <v>3</v>
      </c>
      <c r="Z750">
        <v>4</v>
      </c>
      <c r="AA750">
        <v>25</v>
      </c>
      <c r="AB750">
        <v>24</v>
      </c>
      <c r="AC750">
        <v>96</v>
      </c>
      <c r="AD750">
        <v>-15</v>
      </c>
      <c r="AE750">
        <v>1</v>
      </c>
      <c r="AF750">
        <v>1231</v>
      </c>
      <c r="AG750">
        <v>1231</v>
      </c>
      <c r="AH750">
        <v>1231</v>
      </c>
      <c r="AI750">
        <v>121</v>
      </c>
      <c r="AJ750">
        <v>2164</v>
      </c>
      <c r="AK750">
        <v>392</v>
      </c>
      <c r="AL750">
        <v>2395</v>
      </c>
      <c r="AM750">
        <v>1661</v>
      </c>
      <c r="AN750">
        <v>249</v>
      </c>
      <c r="AO750">
        <v>2303</v>
      </c>
      <c r="AP750">
        <v>1416</v>
      </c>
      <c r="AQ750">
        <v>666</v>
      </c>
      <c r="AR750">
        <v>2341</v>
      </c>
      <c r="AS750">
        <v>61</v>
      </c>
      <c r="AT750">
        <v>1652</v>
      </c>
      <c r="AU750">
        <v>505</v>
      </c>
      <c r="AV750">
        <v>2380</v>
      </c>
      <c r="AW750">
        <v>1583</v>
      </c>
      <c r="AX750">
        <v>1360</v>
      </c>
      <c r="AY750">
        <v>1712</v>
      </c>
      <c r="AZ750">
        <v>750</v>
      </c>
      <c r="BA750">
        <v>2247</v>
      </c>
      <c r="BB750">
        <v>215</v>
      </c>
      <c r="BC750">
        <v>2258</v>
      </c>
      <c r="BD750">
        <v>2041</v>
      </c>
      <c r="BE750">
        <v>1</v>
      </c>
      <c r="BF750" t="s">
        <v>71</v>
      </c>
      <c r="BG750" t="s">
        <v>65</v>
      </c>
      <c r="BH750" t="s">
        <v>661</v>
      </c>
      <c r="BI750" s="4">
        <f xml:space="preserve"> _2025teamgamelogs[[#This Row],[FGA]] + (0.44 * _2025teamgamelogs[[#This Row],[FTA]]) + _2025teamgamelogs[[#This Row],[TOV]] - _2025teamgamelogs[[#This Row],[OREB]]</f>
        <v>104</v>
      </c>
      <c r="BJ750" s="3">
        <f>_2025teamgamelogs[[#This Row],[TOV]]/_2025teamgamelogs[[#This Row],[POSSESIONS]]</f>
        <v>0.15384615384615385</v>
      </c>
      <c r="BK750" s="4">
        <f>_2025teamgamelogs[[#This Row],[PTS]]/_2025teamgamelogs[[#This Row],[POSSESIONS]]</f>
        <v>0.92307692307692313</v>
      </c>
      <c r="BL750" s="4">
        <f xml:space="preserve"> 100 * _2025teamgamelogs[[#This Row],[POINTS_PER_POSSESSION]]</f>
        <v>92.307692307692307</v>
      </c>
      <c r="BM750" s="4">
        <f xml:space="preserve"> _2025teamgamelogs[[#This Row],[POSSESIONS]] / (_2025teamgamelogs[[#This Row],[MIN]]/48)</f>
        <v>104</v>
      </c>
      <c r="BN750" s="3">
        <f>_2025teamgamelogs[[#This Row],[PTS]] / (2 * (_2025teamgamelogs[[#This Row],[FGA]] + 0.44 * _2025teamgamelogs[[#This Row],[FTA]]))</f>
        <v>0.44859813084112149</v>
      </c>
      <c r="BO750" s="4">
        <f>VLOOKUP(_2025teamgamelogs[[#This Row],[MONTH]], LEAGUE_AVERAGES!$A$2:$B$8, 2, FALSE)</f>
        <v>110.26237660123701</v>
      </c>
      <c r="BP750" s="5">
        <f>VLOOKUP(_2025teamgamelogs[[#This Row],[TEAM_NAME]], LEAGUE_AVERAGES!$A$14:$C$43, 2, FALSE)</f>
        <v>0.35034146341463424</v>
      </c>
      <c r="BQ750" s="5">
        <f>VLOOKUP(_2025teamgamelogs[[#This Row],[TEAM_NAME]], LEAGUE_AVERAGES!$A$14:$C$43, 3, FALSE)</f>
        <v>0.35473170731707321</v>
      </c>
      <c r="BR750" s="5">
        <f>VLOOKUP(_2025teamgamelogs[[#This Row],[TEAM_NAME]], LEAGUE_AVERAGES!$F$14:$H$43, 2, FALSE)</f>
        <v>0.45260975609756104</v>
      </c>
      <c r="BS750" s="5">
        <f>VLOOKUP(_2025teamgamelogs[[#This Row],[TEAM_NAME]], LEAGUE_AVERAGES!$F$14:$H$43, 3, FALSE)</f>
        <v>0.45763414634146338</v>
      </c>
      <c r="BT750" s="5">
        <f>VLOOKUP(_2025teamgamelogs[[#This Row],[TEAM_NAME]], LEAGUE_AVERAGES!$K$14:$M$43, 2, FALSE)</f>
        <v>0.55103752047014554</v>
      </c>
      <c r="BU750" s="5">
        <f>VLOOKUP(_2025teamgamelogs[[#This Row],[TEAM_NAME]], LEAGUE_AVERAGES!$K$14:$M$43, 3, FALSE)</f>
        <v>0.55544482411316332</v>
      </c>
    </row>
    <row r="751" spans="1:73" x14ac:dyDescent="0.2">
      <c r="A751" t="s">
        <v>59</v>
      </c>
      <c r="B751">
        <v>1610612737</v>
      </c>
      <c r="C751" t="s">
        <v>92</v>
      </c>
      <c r="D751" t="s">
        <v>93</v>
      </c>
      <c r="E751">
        <v>22401229</v>
      </c>
      <c r="F751" s="1">
        <v>45640</v>
      </c>
      <c r="G751" t="s">
        <v>706</v>
      </c>
      <c r="H751" t="s">
        <v>70</v>
      </c>
      <c r="I751">
        <v>48</v>
      </c>
      <c r="J751">
        <v>35</v>
      </c>
      <c r="K751">
        <v>82</v>
      </c>
      <c r="L751">
        <v>0.42699999999999999</v>
      </c>
      <c r="M751">
        <v>10</v>
      </c>
      <c r="N751">
        <v>24</v>
      </c>
      <c r="O751">
        <v>0.41699999999999998</v>
      </c>
      <c r="P751">
        <v>22</v>
      </c>
      <c r="Q751">
        <v>34</v>
      </c>
      <c r="R751">
        <v>0.64700000000000002</v>
      </c>
      <c r="S751">
        <v>7</v>
      </c>
      <c r="T751">
        <v>37</v>
      </c>
      <c r="U751">
        <v>44</v>
      </c>
      <c r="V751">
        <v>23</v>
      </c>
      <c r="W751">
        <v>13</v>
      </c>
      <c r="X751">
        <v>3</v>
      </c>
      <c r="Y751">
        <v>6</v>
      </c>
      <c r="Z751">
        <v>8</v>
      </c>
      <c r="AA751">
        <v>20</v>
      </c>
      <c r="AB751">
        <v>27</v>
      </c>
      <c r="AC751">
        <v>102</v>
      </c>
      <c r="AD751">
        <v>-8</v>
      </c>
      <c r="AE751">
        <v>1</v>
      </c>
      <c r="AF751">
        <v>1231</v>
      </c>
      <c r="AG751">
        <v>1231</v>
      </c>
      <c r="AH751">
        <v>1231</v>
      </c>
      <c r="AI751">
        <v>121</v>
      </c>
      <c r="AJ751">
        <v>2164</v>
      </c>
      <c r="AK751">
        <v>2022</v>
      </c>
      <c r="AL751">
        <v>1897</v>
      </c>
      <c r="AM751">
        <v>1891</v>
      </c>
      <c r="AN751">
        <v>2400</v>
      </c>
      <c r="AO751">
        <v>565</v>
      </c>
      <c r="AP751">
        <v>406</v>
      </c>
      <c r="AQ751">
        <v>106</v>
      </c>
      <c r="AR751">
        <v>2210</v>
      </c>
      <c r="AS751">
        <v>2024</v>
      </c>
      <c r="AT751">
        <v>489</v>
      </c>
      <c r="AU751">
        <v>1127</v>
      </c>
      <c r="AV751">
        <v>1759</v>
      </c>
      <c r="AW751">
        <v>850</v>
      </c>
      <c r="AX751">
        <v>2344</v>
      </c>
      <c r="AY751">
        <v>560</v>
      </c>
      <c r="AZ751">
        <v>2116</v>
      </c>
      <c r="BA751">
        <v>1491</v>
      </c>
      <c r="BB751">
        <v>59</v>
      </c>
      <c r="BC751">
        <v>2003</v>
      </c>
      <c r="BD751">
        <v>1667</v>
      </c>
      <c r="BE751">
        <v>1</v>
      </c>
      <c r="BF751" t="s">
        <v>71</v>
      </c>
      <c r="BG751" t="s">
        <v>65</v>
      </c>
      <c r="BH751" t="s">
        <v>661</v>
      </c>
      <c r="BI751" s="4">
        <f xml:space="preserve"> _2025teamgamelogs[[#This Row],[FGA]] + (0.44 * _2025teamgamelogs[[#This Row],[FTA]]) + _2025teamgamelogs[[#This Row],[TOV]] - _2025teamgamelogs[[#This Row],[OREB]]</f>
        <v>102.96000000000001</v>
      </c>
      <c r="BJ751" s="3">
        <f>_2025teamgamelogs[[#This Row],[TOV]]/_2025teamgamelogs[[#This Row],[POSSESIONS]]</f>
        <v>0.12626262626262624</v>
      </c>
      <c r="BK751" s="4">
        <f>_2025teamgamelogs[[#This Row],[PTS]]/_2025teamgamelogs[[#This Row],[POSSESIONS]]</f>
        <v>0.99067599067599055</v>
      </c>
      <c r="BL751" s="4">
        <f xml:space="preserve"> 100 * _2025teamgamelogs[[#This Row],[POINTS_PER_POSSESSION]]</f>
        <v>99.067599067599048</v>
      </c>
      <c r="BM751" s="4">
        <f xml:space="preserve"> _2025teamgamelogs[[#This Row],[POSSESIONS]] / (_2025teamgamelogs[[#This Row],[MIN]]/48)</f>
        <v>102.96000000000001</v>
      </c>
      <c r="BN751" s="3">
        <f>_2025teamgamelogs[[#This Row],[PTS]] / (2 * (_2025teamgamelogs[[#This Row],[FGA]] + 0.44 * _2025teamgamelogs[[#This Row],[FTA]]))</f>
        <v>0.5259900990099009</v>
      </c>
      <c r="BO751" s="4">
        <f>VLOOKUP(_2025teamgamelogs[[#This Row],[MONTH]], LEAGUE_AVERAGES!$A$2:$B$8, 2, FALSE)</f>
        <v>110.26237660123701</v>
      </c>
      <c r="BP751" s="5">
        <f>VLOOKUP(_2025teamgamelogs[[#This Row],[TEAM_NAME]], LEAGUE_AVERAGES!$A$14:$C$43, 2, FALSE)</f>
        <v>0.35092500000000004</v>
      </c>
      <c r="BQ751" s="5">
        <f>VLOOKUP(_2025teamgamelogs[[#This Row],[TEAM_NAME]], LEAGUE_AVERAGES!$A$14:$C$43, 3, FALSE)</f>
        <v>0.36290476190476195</v>
      </c>
      <c r="BR751" s="5">
        <f>VLOOKUP(_2025teamgamelogs[[#This Row],[TEAM_NAME]], LEAGUE_AVERAGES!$F$14:$H$43, 2, FALSE)</f>
        <v>0.47670000000000012</v>
      </c>
      <c r="BS751" s="5">
        <f>VLOOKUP(_2025teamgamelogs[[#This Row],[TEAM_NAME]], LEAGUE_AVERAGES!$F$14:$H$43, 3, FALSE)</f>
        <v>0.47069047619047621</v>
      </c>
      <c r="BT751" s="5">
        <f>VLOOKUP(_2025teamgamelogs[[#This Row],[TEAM_NAME]], LEAGUE_AVERAGES!$K$14:$M$43, 2, FALSE)</f>
        <v>0.58493933923263275</v>
      </c>
      <c r="BU751" s="5">
        <f>VLOOKUP(_2025teamgamelogs[[#This Row],[TEAM_NAME]], LEAGUE_AVERAGES!$K$14:$M$43, 3, FALSE)</f>
        <v>0.57722862424766153</v>
      </c>
    </row>
    <row r="752" spans="1:73" x14ac:dyDescent="0.2">
      <c r="A752" t="s">
        <v>59</v>
      </c>
      <c r="B752">
        <v>1610612749</v>
      </c>
      <c r="C752" t="s">
        <v>113</v>
      </c>
      <c r="D752" t="s">
        <v>114</v>
      </c>
      <c r="E752">
        <v>22401229</v>
      </c>
      <c r="F752" s="1">
        <v>45640</v>
      </c>
      <c r="G752" t="s">
        <v>787</v>
      </c>
      <c r="H752" t="s">
        <v>63</v>
      </c>
      <c r="I752">
        <v>48</v>
      </c>
      <c r="J752">
        <v>39</v>
      </c>
      <c r="K752">
        <v>86</v>
      </c>
      <c r="L752">
        <v>0.45300000000000001</v>
      </c>
      <c r="M752">
        <v>14</v>
      </c>
      <c r="N752">
        <v>45</v>
      </c>
      <c r="O752">
        <v>0.311</v>
      </c>
      <c r="P752">
        <v>18</v>
      </c>
      <c r="Q752">
        <v>27</v>
      </c>
      <c r="R752">
        <v>0.66700000000000004</v>
      </c>
      <c r="S752">
        <v>6</v>
      </c>
      <c r="T752">
        <v>41</v>
      </c>
      <c r="U752">
        <v>47</v>
      </c>
      <c r="V752">
        <v>28</v>
      </c>
      <c r="W752">
        <v>13</v>
      </c>
      <c r="X752">
        <v>8</v>
      </c>
      <c r="Y752">
        <v>8</v>
      </c>
      <c r="Z752">
        <v>6</v>
      </c>
      <c r="AA752">
        <v>27</v>
      </c>
      <c r="AB752">
        <v>20</v>
      </c>
      <c r="AC752">
        <v>110</v>
      </c>
      <c r="AD752">
        <v>8</v>
      </c>
      <c r="AE752">
        <v>1</v>
      </c>
      <c r="AF752">
        <v>1</v>
      </c>
      <c r="AG752">
        <v>1</v>
      </c>
      <c r="AH752">
        <v>1</v>
      </c>
      <c r="AI752">
        <v>121</v>
      </c>
      <c r="AJ752">
        <v>1609</v>
      </c>
      <c r="AK752">
        <v>1580</v>
      </c>
      <c r="AL752">
        <v>1495</v>
      </c>
      <c r="AM752">
        <v>934</v>
      </c>
      <c r="AN752">
        <v>312</v>
      </c>
      <c r="AO752">
        <v>1790</v>
      </c>
      <c r="AP752">
        <v>889</v>
      </c>
      <c r="AQ752">
        <v>471</v>
      </c>
      <c r="AR752">
        <v>2105</v>
      </c>
      <c r="AS752">
        <v>2189</v>
      </c>
      <c r="AT752">
        <v>148</v>
      </c>
      <c r="AU752">
        <v>705</v>
      </c>
      <c r="AV752">
        <v>840</v>
      </c>
      <c r="AW752">
        <v>850</v>
      </c>
      <c r="AX752">
        <v>1073</v>
      </c>
      <c r="AY752">
        <v>187</v>
      </c>
      <c r="AZ752">
        <v>1573</v>
      </c>
      <c r="BA752">
        <v>2368</v>
      </c>
      <c r="BB752">
        <v>767</v>
      </c>
      <c r="BC752">
        <v>1479</v>
      </c>
      <c r="BD752">
        <v>727</v>
      </c>
      <c r="BE752">
        <v>1</v>
      </c>
      <c r="BF752" t="s">
        <v>71</v>
      </c>
      <c r="BG752" t="s">
        <v>65</v>
      </c>
      <c r="BH752" t="s">
        <v>661</v>
      </c>
      <c r="BI752" s="4">
        <f xml:space="preserve"> _2025teamgamelogs[[#This Row],[FGA]] + (0.44 * _2025teamgamelogs[[#This Row],[FTA]]) + _2025teamgamelogs[[#This Row],[TOV]] - _2025teamgamelogs[[#This Row],[OREB]]</f>
        <v>104.88</v>
      </c>
      <c r="BJ752" s="3">
        <f>_2025teamgamelogs[[#This Row],[TOV]]/_2025teamgamelogs[[#This Row],[POSSESIONS]]</f>
        <v>0.12395118230358505</v>
      </c>
      <c r="BK752" s="4">
        <f>_2025teamgamelogs[[#This Row],[PTS]]/_2025teamgamelogs[[#This Row],[POSSESIONS]]</f>
        <v>1.0488176964149505</v>
      </c>
      <c r="BL752" s="4">
        <f xml:space="preserve"> 100 * _2025teamgamelogs[[#This Row],[POINTS_PER_POSSESSION]]</f>
        <v>104.88176964149505</v>
      </c>
      <c r="BM752" s="4">
        <f xml:space="preserve"> _2025teamgamelogs[[#This Row],[POSSESIONS]] / (_2025teamgamelogs[[#This Row],[MIN]]/48)</f>
        <v>104.88</v>
      </c>
      <c r="BN752" s="3">
        <f>_2025teamgamelogs[[#This Row],[PTS]] / (2 * (_2025teamgamelogs[[#This Row],[FGA]] + 0.44 * _2025teamgamelogs[[#This Row],[FTA]]))</f>
        <v>0.56191254597466289</v>
      </c>
      <c r="BO752" s="4">
        <f>VLOOKUP(_2025teamgamelogs[[#This Row],[MONTH]], LEAGUE_AVERAGES!$A$2:$B$8, 2, FALSE)</f>
        <v>110.26237660123701</v>
      </c>
      <c r="BP752" s="5">
        <f>VLOOKUP(_2025teamgamelogs[[#This Row],[TEAM_NAME]], LEAGUE_AVERAGES!$A$14:$C$43, 2, FALSE)</f>
        <v>0.4062926829268293</v>
      </c>
      <c r="BQ752" s="5">
        <f>VLOOKUP(_2025teamgamelogs[[#This Row],[TEAM_NAME]], LEAGUE_AVERAGES!$A$14:$C$43, 3, FALSE)</f>
        <v>0.36926829268292688</v>
      </c>
      <c r="BR752" s="5">
        <f>VLOOKUP(_2025teamgamelogs[[#This Row],[TEAM_NAME]], LEAGUE_AVERAGES!$F$14:$H$43, 2, FALSE)</f>
        <v>0.49804878048780482</v>
      </c>
      <c r="BS752" s="5">
        <f>VLOOKUP(_2025teamgamelogs[[#This Row],[TEAM_NAME]], LEAGUE_AVERAGES!$F$14:$H$43, 3, FALSE)</f>
        <v>0.47917073170731711</v>
      </c>
      <c r="BT752" s="5">
        <f>VLOOKUP(_2025teamgamelogs[[#This Row],[TEAM_NAME]], LEAGUE_AVERAGES!$K$14:$M$43, 2, FALSE)</f>
        <v>0.61475494156948829</v>
      </c>
      <c r="BU752" s="5">
        <f>VLOOKUP(_2025teamgamelogs[[#This Row],[TEAM_NAME]], LEAGUE_AVERAGES!$K$14:$M$43, 3, FALSE)</f>
        <v>0.58586037801226176</v>
      </c>
    </row>
    <row r="753" spans="1:73" x14ac:dyDescent="0.2">
      <c r="A753" t="s">
        <v>59</v>
      </c>
      <c r="B753">
        <v>1610612760</v>
      </c>
      <c r="C753" t="s">
        <v>137</v>
      </c>
      <c r="D753" t="s">
        <v>138</v>
      </c>
      <c r="E753">
        <v>22401230</v>
      </c>
      <c r="F753" s="1">
        <v>45640</v>
      </c>
      <c r="G753" t="s">
        <v>673</v>
      </c>
      <c r="H753" t="s">
        <v>63</v>
      </c>
      <c r="I753">
        <v>48</v>
      </c>
      <c r="J753">
        <v>36</v>
      </c>
      <c r="K753">
        <v>80</v>
      </c>
      <c r="L753">
        <v>0.45</v>
      </c>
      <c r="M753">
        <v>11</v>
      </c>
      <c r="N753">
        <v>30</v>
      </c>
      <c r="O753">
        <v>0.36699999999999999</v>
      </c>
      <c r="P753">
        <v>28</v>
      </c>
      <c r="Q753">
        <v>32</v>
      </c>
      <c r="R753">
        <v>0.875</v>
      </c>
      <c r="S753">
        <v>4</v>
      </c>
      <c r="T753">
        <v>39</v>
      </c>
      <c r="U753">
        <v>43</v>
      </c>
      <c r="V753">
        <v>19</v>
      </c>
      <c r="W753">
        <v>12</v>
      </c>
      <c r="X753">
        <v>12</v>
      </c>
      <c r="Y753">
        <v>4</v>
      </c>
      <c r="Z753">
        <v>3</v>
      </c>
      <c r="AA753">
        <v>24</v>
      </c>
      <c r="AB753">
        <v>25</v>
      </c>
      <c r="AC753">
        <v>111</v>
      </c>
      <c r="AD753">
        <v>15</v>
      </c>
      <c r="AE753">
        <v>1</v>
      </c>
      <c r="AF753">
        <v>1</v>
      </c>
      <c r="AG753">
        <v>1</v>
      </c>
      <c r="AH753">
        <v>1</v>
      </c>
      <c r="AI753">
        <v>121</v>
      </c>
      <c r="AJ753">
        <v>2070</v>
      </c>
      <c r="AK753">
        <v>2190</v>
      </c>
      <c r="AL753">
        <v>1543</v>
      </c>
      <c r="AM753">
        <v>1661</v>
      </c>
      <c r="AN753">
        <v>2077</v>
      </c>
      <c r="AO753">
        <v>1129</v>
      </c>
      <c r="AP753">
        <v>75</v>
      </c>
      <c r="AQ753">
        <v>163</v>
      </c>
      <c r="AR753">
        <v>401</v>
      </c>
      <c r="AS753">
        <v>2385</v>
      </c>
      <c r="AT753">
        <v>277</v>
      </c>
      <c r="AU753">
        <v>1282</v>
      </c>
      <c r="AV753">
        <v>2257</v>
      </c>
      <c r="AW753">
        <v>640</v>
      </c>
      <c r="AX753">
        <v>217</v>
      </c>
      <c r="AY753">
        <v>1274</v>
      </c>
      <c r="AZ753">
        <v>384</v>
      </c>
      <c r="BA753">
        <v>2162</v>
      </c>
      <c r="BB753">
        <v>143</v>
      </c>
      <c r="BC753">
        <v>1402</v>
      </c>
      <c r="BD753">
        <v>376</v>
      </c>
      <c r="BE753">
        <v>1</v>
      </c>
      <c r="BF753" t="s">
        <v>71</v>
      </c>
      <c r="BG753" t="s">
        <v>65</v>
      </c>
      <c r="BH753" t="s">
        <v>661</v>
      </c>
      <c r="BI753" s="4">
        <f xml:space="preserve"> _2025teamgamelogs[[#This Row],[FGA]] + (0.44 * _2025teamgamelogs[[#This Row],[FTA]]) + _2025teamgamelogs[[#This Row],[TOV]] - _2025teamgamelogs[[#This Row],[OREB]]</f>
        <v>102.08</v>
      </c>
      <c r="BJ753" s="3">
        <f>_2025teamgamelogs[[#This Row],[TOV]]/_2025teamgamelogs[[#This Row],[POSSESIONS]]</f>
        <v>0.11755485893416928</v>
      </c>
      <c r="BK753" s="4">
        <f>_2025teamgamelogs[[#This Row],[PTS]]/_2025teamgamelogs[[#This Row],[POSSESIONS]]</f>
        <v>1.0873824451410659</v>
      </c>
      <c r="BL753" s="4">
        <f xml:space="preserve"> 100 * _2025teamgamelogs[[#This Row],[POINTS_PER_POSSESSION]]</f>
        <v>108.73824451410658</v>
      </c>
      <c r="BM753" s="4">
        <f xml:space="preserve"> _2025teamgamelogs[[#This Row],[POSSESIONS]] / (_2025teamgamelogs[[#This Row],[MIN]]/48)</f>
        <v>102.08</v>
      </c>
      <c r="BN753" s="3">
        <f>_2025teamgamelogs[[#This Row],[PTS]] / (2 * (_2025teamgamelogs[[#This Row],[FGA]] + 0.44 * _2025teamgamelogs[[#This Row],[FTA]]))</f>
        <v>0.58992346938775508</v>
      </c>
      <c r="BO753" s="4">
        <f>VLOOKUP(_2025teamgamelogs[[#This Row],[MONTH]], LEAGUE_AVERAGES!$A$2:$B$8, 2, FALSE)</f>
        <v>110.26237660123701</v>
      </c>
      <c r="BP753" s="5">
        <f>VLOOKUP(_2025teamgamelogs[[#This Row],[TEAM_NAME]], LEAGUE_AVERAGES!$A$14:$C$43, 2, FALSE)</f>
        <v>0.38229268292682927</v>
      </c>
      <c r="BQ753" s="5">
        <f>VLOOKUP(_2025teamgamelogs[[#This Row],[TEAM_NAME]], LEAGUE_AVERAGES!$A$14:$C$43, 3, FALSE)</f>
        <v>0.36500000000000005</v>
      </c>
      <c r="BR753" s="5">
        <f>VLOOKUP(_2025teamgamelogs[[#This Row],[TEAM_NAME]], LEAGUE_AVERAGES!$F$14:$H$43, 2, FALSE)</f>
        <v>0.48607317073170736</v>
      </c>
      <c r="BS753" s="5">
        <f>VLOOKUP(_2025teamgamelogs[[#This Row],[TEAM_NAME]], LEAGUE_AVERAGES!$F$14:$H$43, 3, FALSE)</f>
        <v>0.4780731707317073</v>
      </c>
      <c r="BT753" s="5">
        <f>VLOOKUP(_2025teamgamelogs[[#This Row],[TEAM_NAME]], LEAGUE_AVERAGES!$K$14:$M$43, 2, FALSE)</f>
        <v>0.59971838422440138</v>
      </c>
      <c r="BU753" s="5">
        <f>VLOOKUP(_2025teamgamelogs[[#This Row],[TEAM_NAME]], LEAGUE_AVERAGES!$K$14:$M$43, 3, FALSE)</f>
        <v>0.58679992881439635</v>
      </c>
    </row>
    <row r="754" spans="1:73" x14ac:dyDescent="0.2">
      <c r="A754" t="s">
        <v>59</v>
      </c>
      <c r="B754">
        <v>1610612747</v>
      </c>
      <c r="C754" t="s">
        <v>60</v>
      </c>
      <c r="D754" t="s">
        <v>61</v>
      </c>
      <c r="E754">
        <v>22401220</v>
      </c>
      <c r="F754" s="1">
        <v>45641</v>
      </c>
      <c r="G754" t="s">
        <v>442</v>
      </c>
      <c r="H754" t="s">
        <v>63</v>
      </c>
      <c r="I754">
        <v>48</v>
      </c>
      <c r="J754">
        <v>39</v>
      </c>
      <c r="K754">
        <v>82</v>
      </c>
      <c r="L754">
        <v>0.47599999999999998</v>
      </c>
      <c r="M754">
        <v>10</v>
      </c>
      <c r="N754">
        <v>34</v>
      </c>
      <c r="O754">
        <v>0.29399999999999998</v>
      </c>
      <c r="P754">
        <v>28</v>
      </c>
      <c r="Q754">
        <v>39</v>
      </c>
      <c r="R754">
        <v>0.71799999999999997</v>
      </c>
      <c r="S754">
        <v>10</v>
      </c>
      <c r="T754">
        <v>34</v>
      </c>
      <c r="U754">
        <v>44</v>
      </c>
      <c r="V754">
        <v>23</v>
      </c>
      <c r="W754">
        <v>23</v>
      </c>
      <c r="X754">
        <v>10</v>
      </c>
      <c r="Y754">
        <v>7</v>
      </c>
      <c r="Z754">
        <v>3</v>
      </c>
      <c r="AA754">
        <v>27</v>
      </c>
      <c r="AB754">
        <v>31</v>
      </c>
      <c r="AC754">
        <v>116</v>
      </c>
      <c r="AD754">
        <v>6</v>
      </c>
      <c r="AE754">
        <v>1</v>
      </c>
      <c r="AF754">
        <v>1</v>
      </c>
      <c r="AG754">
        <v>1</v>
      </c>
      <c r="AH754">
        <v>1</v>
      </c>
      <c r="AI754">
        <v>121</v>
      </c>
      <c r="AJ754">
        <v>1609</v>
      </c>
      <c r="AK754">
        <v>2022</v>
      </c>
      <c r="AL754">
        <v>1092</v>
      </c>
      <c r="AM754">
        <v>1891</v>
      </c>
      <c r="AN754">
        <v>1627</v>
      </c>
      <c r="AO754">
        <v>1954</v>
      </c>
      <c r="AP754">
        <v>75</v>
      </c>
      <c r="AQ754">
        <v>28</v>
      </c>
      <c r="AR754">
        <v>1835</v>
      </c>
      <c r="AS754">
        <v>1308</v>
      </c>
      <c r="AT754">
        <v>926</v>
      </c>
      <c r="AU754">
        <v>1127</v>
      </c>
      <c r="AV754">
        <v>1759</v>
      </c>
      <c r="AW754">
        <v>2394</v>
      </c>
      <c r="AX754">
        <v>539</v>
      </c>
      <c r="AY754">
        <v>346</v>
      </c>
      <c r="AZ754">
        <v>384</v>
      </c>
      <c r="BA754">
        <v>2368</v>
      </c>
      <c r="BB754">
        <v>11</v>
      </c>
      <c r="BC754">
        <v>1025</v>
      </c>
      <c r="BD754">
        <v>854</v>
      </c>
      <c r="BE754">
        <v>1</v>
      </c>
      <c r="BF754" t="s">
        <v>64</v>
      </c>
      <c r="BG754" t="s">
        <v>65</v>
      </c>
      <c r="BH754" t="s">
        <v>661</v>
      </c>
      <c r="BI754" s="4">
        <f xml:space="preserve"> _2025teamgamelogs[[#This Row],[FGA]] + (0.44 * _2025teamgamelogs[[#This Row],[FTA]]) + _2025teamgamelogs[[#This Row],[TOV]] - _2025teamgamelogs[[#This Row],[OREB]]</f>
        <v>112.16</v>
      </c>
      <c r="BJ754" s="3">
        <f>_2025teamgamelogs[[#This Row],[TOV]]/_2025teamgamelogs[[#This Row],[POSSESIONS]]</f>
        <v>0.20506419400855921</v>
      </c>
      <c r="BK754" s="4">
        <f>_2025teamgamelogs[[#This Row],[PTS]]/_2025teamgamelogs[[#This Row],[POSSESIONS]]</f>
        <v>1.0342368045649073</v>
      </c>
      <c r="BL754" s="4">
        <f xml:space="preserve"> 100 * _2025teamgamelogs[[#This Row],[POINTS_PER_POSSESSION]]</f>
        <v>103.42368045649073</v>
      </c>
      <c r="BM754" s="4">
        <f xml:space="preserve"> _2025teamgamelogs[[#This Row],[POSSESIONS]] / (_2025teamgamelogs[[#This Row],[MIN]]/48)</f>
        <v>112.16</v>
      </c>
      <c r="BN754" s="3">
        <f>_2025teamgamelogs[[#This Row],[PTS]] / (2 * (_2025teamgamelogs[[#This Row],[FGA]] + 0.44 * _2025teamgamelogs[[#This Row],[FTA]]))</f>
        <v>0.5849132714804357</v>
      </c>
      <c r="BO754" s="4">
        <f>VLOOKUP(_2025teamgamelogs[[#This Row],[MONTH]], LEAGUE_AVERAGES!$A$2:$B$8, 2, FALSE)</f>
        <v>110.26237660123701</v>
      </c>
      <c r="BP754" s="5">
        <f>VLOOKUP(_2025teamgamelogs[[#This Row],[TEAM_NAME]], LEAGUE_AVERAGES!$A$14:$C$43, 2, FALSE)</f>
        <v>0.37419512195121946</v>
      </c>
      <c r="BQ754" s="5">
        <f>VLOOKUP(_2025teamgamelogs[[#This Row],[TEAM_NAME]], LEAGUE_AVERAGES!$A$14:$C$43, 3, FALSE)</f>
        <v>0.35536585365853657</v>
      </c>
      <c r="BR754" s="5">
        <f>VLOOKUP(_2025teamgamelogs[[#This Row],[TEAM_NAME]], LEAGUE_AVERAGES!$F$14:$H$43, 2, FALSE)</f>
        <v>0.48560975609756091</v>
      </c>
      <c r="BS754" s="5">
        <f>VLOOKUP(_2025teamgamelogs[[#This Row],[TEAM_NAME]], LEAGUE_AVERAGES!$F$14:$H$43, 3, FALSE)</f>
        <v>0.47373170731707315</v>
      </c>
      <c r="BT754" s="5">
        <f>VLOOKUP(_2025teamgamelogs[[#This Row],[TEAM_NAME]], LEAGUE_AVERAGES!$K$14:$M$43, 2, FALSE)</f>
        <v>0.60200661119778875</v>
      </c>
      <c r="BU754" s="5">
        <f>VLOOKUP(_2025teamgamelogs[[#This Row],[TEAM_NAME]], LEAGUE_AVERAGES!$K$14:$M$43, 3, FALSE)</f>
        <v>0.58416138772693449</v>
      </c>
    </row>
    <row r="755" spans="1:73" x14ac:dyDescent="0.2">
      <c r="A755" t="s">
        <v>59</v>
      </c>
      <c r="B755">
        <v>1610612759</v>
      </c>
      <c r="C755" t="s">
        <v>145</v>
      </c>
      <c r="D755" t="s">
        <v>146</v>
      </c>
      <c r="E755">
        <v>22401218</v>
      </c>
      <c r="F755" s="1">
        <v>45641</v>
      </c>
      <c r="G755" t="s">
        <v>284</v>
      </c>
      <c r="H755" t="s">
        <v>70</v>
      </c>
      <c r="I755">
        <v>48</v>
      </c>
      <c r="J755">
        <v>37</v>
      </c>
      <c r="K755">
        <v>91</v>
      </c>
      <c r="L755">
        <v>0.40699999999999997</v>
      </c>
      <c r="M755">
        <v>11</v>
      </c>
      <c r="N755">
        <v>45</v>
      </c>
      <c r="O755">
        <v>0.24399999999999999</v>
      </c>
      <c r="P755">
        <v>7</v>
      </c>
      <c r="Q755">
        <v>9</v>
      </c>
      <c r="R755">
        <v>0.77800000000000002</v>
      </c>
      <c r="S755">
        <v>12</v>
      </c>
      <c r="T755">
        <v>38</v>
      </c>
      <c r="U755">
        <v>50</v>
      </c>
      <c r="V755">
        <v>34</v>
      </c>
      <c r="W755">
        <v>19</v>
      </c>
      <c r="X755">
        <v>6</v>
      </c>
      <c r="Y755">
        <v>8</v>
      </c>
      <c r="Z755">
        <v>4</v>
      </c>
      <c r="AA755">
        <v>18</v>
      </c>
      <c r="AB755">
        <v>13</v>
      </c>
      <c r="AC755">
        <v>92</v>
      </c>
      <c r="AD755">
        <v>-14</v>
      </c>
      <c r="AE755">
        <v>1</v>
      </c>
      <c r="AF755">
        <v>1231</v>
      </c>
      <c r="AG755">
        <v>1231</v>
      </c>
      <c r="AH755">
        <v>1231</v>
      </c>
      <c r="AI755">
        <v>121</v>
      </c>
      <c r="AJ755">
        <v>1946</v>
      </c>
      <c r="AK755">
        <v>899</v>
      </c>
      <c r="AL755">
        <v>2136</v>
      </c>
      <c r="AM755">
        <v>1661</v>
      </c>
      <c r="AN755">
        <v>312</v>
      </c>
      <c r="AO755">
        <v>2276</v>
      </c>
      <c r="AP755">
        <v>2380</v>
      </c>
      <c r="AQ755">
        <v>2406</v>
      </c>
      <c r="AR755">
        <v>1292</v>
      </c>
      <c r="AS755">
        <v>848</v>
      </c>
      <c r="AT755">
        <v>377</v>
      </c>
      <c r="AU755">
        <v>427</v>
      </c>
      <c r="AV755">
        <v>186</v>
      </c>
      <c r="AW755">
        <v>2098</v>
      </c>
      <c r="AX755">
        <v>1702</v>
      </c>
      <c r="AY755">
        <v>187</v>
      </c>
      <c r="AZ755">
        <v>750</v>
      </c>
      <c r="BA755">
        <v>1018</v>
      </c>
      <c r="BB755">
        <v>2202</v>
      </c>
      <c r="BC755">
        <v>2353</v>
      </c>
      <c r="BD755">
        <v>1995</v>
      </c>
      <c r="BE755">
        <v>1</v>
      </c>
      <c r="BF755" t="s">
        <v>64</v>
      </c>
      <c r="BG755" t="s">
        <v>65</v>
      </c>
      <c r="BH755" t="s">
        <v>661</v>
      </c>
      <c r="BI755" s="4">
        <f xml:space="preserve"> _2025teamgamelogs[[#This Row],[FGA]] + (0.44 * _2025teamgamelogs[[#This Row],[FTA]]) + _2025teamgamelogs[[#This Row],[TOV]] - _2025teamgamelogs[[#This Row],[OREB]]</f>
        <v>101.96</v>
      </c>
      <c r="BJ755" s="3">
        <f>_2025teamgamelogs[[#This Row],[TOV]]/_2025teamgamelogs[[#This Row],[POSSESIONS]]</f>
        <v>0.186347587289133</v>
      </c>
      <c r="BK755" s="4">
        <f>_2025teamgamelogs[[#This Row],[PTS]]/_2025teamgamelogs[[#This Row],[POSSESIONS]]</f>
        <v>0.90231463318948613</v>
      </c>
      <c r="BL755" s="4">
        <f xml:space="preserve"> 100 * _2025teamgamelogs[[#This Row],[POINTS_PER_POSSESSION]]</f>
        <v>90.231463318948613</v>
      </c>
      <c r="BM755" s="4">
        <f xml:space="preserve"> _2025teamgamelogs[[#This Row],[POSSESIONS]] / (_2025teamgamelogs[[#This Row],[MIN]]/48)</f>
        <v>101.96</v>
      </c>
      <c r="BN755" s="3">
        <f>_2025teamgamelogs[[#This Row],[PTS]] / (2 * (_2025teamgamelogs[[#This Row],[FGA]] + 0.44 * _2025teamgamelogs[[#This Row],[FTA]]))</f>
        <v>0.48441449031171024</v>
      </c>
      <c r="BO755" s="4">
        <f>VLOOKUP(_2025teamgamelogs[[#This Row],[MONTH]], LEAGUE_AVERAGES!$A$2:$B$8, 2, FALSE)</f>
        <v>110.26237660123701</v>
      </c>
      <c r="BP755" s="5">
        <f>VLOOKUP(_2025teamgamelogs[[#This Row],[TEAM_NAME]], LEAGUE_AVERAGES!$A$14:$C$43, 2, FALSE)</f>
        <v>0.36502500000000004</v>
      </c>
      <c r="BQ755" s="5">
        <f>VLOOKUP(_2025teamgamelogs[[#This Row],[TEAM_NAME]], LEAGUE_AVERAGES!$A$14:$C$43, 3, FALSE)</f>
        <v>0.35016666666666663</v>
      </c>
      <c r="BR755" s="5">
        <f>VLOOKUP(_2025teamgamelogs[[#This Row],[TEAM_NAME]], LEAGUE_AVERAGES!$F$14:$H$43, 2, FALSE)</f>
        <v>0.47877500000000017</v>
      </c>
      <c r="BS755" s="5">
        <f>VLOOKUP(_2025teamgamelogs[[#This Row],[TEAM_NAME]], LEAGUE_AVERAGES!$F$14:$H$43, 3, FALSE)</f>
        <v>0.45407142857142868</v>
      </c>
      <c r="BT755" s="5">
        <f>VLOOKUP(_2025teamgamelogs[[#This Row],[TEAM_NAME]], LEAGUE_AVERAGES!$K$14:$M$43, 2, FALSE)</f>
        <v>0.59112459331758582</v>
      </c>
      <c r="BU755" s="5">
        <f>VLOOKUP(_2025teamgamelogs[[#This Row],[TEAM_NAME]], LEAGUE_AVERAGES!$K$14:$M$43, 3, FALSE)</f>
        <v>0.56254759440180246</v>
      </c>
    </row>
    <row r="756" spans="1:73" x14ac:dyDescent="0.2">
      <c r="A756" t="s">
        <v>59</v>
      </c>
      <c r="B756">
        <v>1610612764</v>
      </c>
      <c r="C756" t="s">
        <v>148</v>
      </c>
      <c r="D756" t="s">
        <v>149</v>
      </c>
      <c r="E756">
        <v>22401217</v>
      </c>
      <c r="F756" s="1">
        <v>45641</v>
      </c>
      <c r="G756" t="s">
        <v>150</v>
      </c>
      <c r="H756" t="s">
        <v>70</v>
      </c>
      <c r="I756">
        <v>48</v>
      </c>
      <c r="J756">
        <v>40</v>
      </c>
      <c r="K756">
        <v>99</v>
      </c>
      <c r="L756">
        <v>0.40400000000000003</v>
      </c>
      <c r="M756">
        <v>13</v>
      </c>
      <c r="N756">
        <v>40</v>
      </c>
      <c r="O756">
        <v>0.32500000000000001</v>
      </c>
      <c r="P756">
        <v>5</v>
      </c>
      <c r="Q756">
        <v>8</v>
      </c>
      <c r="R756">
        <v>0.625</v>
      </c>
      <c r="S756">
        <v>17</v>
      </c>
      <c r="T756">
        <v>34</v>
      </c>
      <c r="U756">
        <v>51</v>
      </c>
      <c r="V756">
        <v>22</v>
      </c>
      <c r="W756">
        <v>16</v>
      </c>
      <c r="X756">
        <v>10</v>
      </c>
      <c r="Y756">
        <v>7</v>
      </c>
      <c r="Z756">
        <v>5</v>
      </c>
      <c r="AA756">
        <v>25</v>
      </c>
      <c r="AB756">
        <v>15</v>
      </c>
      <c r="AC756">
        <v>98</v>
      </c>
      <c r="AD756">
        <v>-14</v>
      </c>
      <c r="AE756">
        <v>1</v>
      </c>
      <c r="AF756">
        <v>1231</v>
      </c>
      <c r="AG756">
        <v>1231</v>
      </c>
      <c r="AH756">
        <v>1231</v>
      </c>
      <c r="AI756">
        <v>121</v>
      </c>
      <c r="AJ756">
        <v>1438</v>
      </c>
      <c r="AK756">
        <v>206</v>
      </c>
      <c r="AL756">
        <v>2171</v>
      </c>
      <c r="AM756">
        <v>1171</v>
      </c>
      <c r="AN756">
        <v>795</v>
      </c>
      <c r="AO756">
        <v>1614</v>
      </c>
      <c r="AP756">
        <v>2431</v>
      </c>
      <c r="AQ756">
        <v>2420</v>
      </c>
      <c r="AR756">
        <v>2287</v>
      </c>
      <c r="AS756">
        <v>160</v>
      </c>
      <c r="AT756">
        <v>926</v>
      </c>
      <c r="AU756">
        <v>340</v>
      </c>
      <c r="AV756">
        <v>1909</v>
      </c>
      <c r="AW756">
        <v>1583</v>
      </c>
      <c r="AX756">
        <v>539</v>
      </c>
      <c r="AY756">
        <v>346</v>
      </c>
      <c r="AZ756">
        <v>1188</v>
      </c>
      <c r="BA756">
        <v>2247</v>
      </c>
      <c r="BB756">
        <v>1892</v>
      </c>
      <c r="BC756">
        <v>2178</v>
      </c>
      <c r="BD756">
        <v>1995</v>
      </c>
      <c r="BE756">
        <v>1</v>
      </c>
      <c r="BF756" t="s">
        <v>64</v>
      </c>
      <c r="BG756" t="s">
        <v>65</v>
      </c>
      <c r="BH756" t="s">
        <v>661</v>
      </c>
      <c r="BI756" s="4">
        <f xml:space="preserve"> _2025teamgamelogs[[#This Row],[FGA]] + (0.44 * _2025teamgamelogs[[#This Row],[FTA]]) + _2025teamgamelogs[[#This Row],[TOV]] - _2025teamgamelogs[[#This Row],[OREB]]</f>
        <v>101.52</v>
      </c>
      <c r="BJ756" s="3">
        <f>_2025teamgamelogs[[#This Row],[TOV]]/_2025teamgamelogs[[#This Row],[POSSESIONS]]</f>
        <v>0.15760441292356187</v>
      </c>
      <c r="BK756" s="4">
        <f>_2025teamgamelogs[[#This Row],[PTS]]/_2025teamgamelogs[[#This Row],[POSSESIONS]]</f>
        <v>0.96532702915681645</v>
      </c>
      <c r="BL756" s="4">
        <f xml:space="preserve"> 100 * _2025teamgamelogs[[#This Row],[POINTS_PER_POSSESSION]]</f>
        <v>96.532702915681639</v>
      </c>
      <c r="BM756" s="4">
        <f xml:space="preserve"> _2025teamgamelogs[[#This Row],[POSSESIONS]] / (_2025teamgamelogs[[#This Row],[MIN]]/48)</f>
        <v>101.52</v>
      </c>
      <c r="BN756" s="3">
        <f>_2025teamgamelogs[[#This Row],[PTS]] / (2 * (_2025teamgamelogs[[#This Row],[FGA]] + 0.44 * _2025teamgamelogs[[#This Row],[FTA]]))</f>
        <v>0.4779555208739758</v>
      </c>
      <c r="BO756" s="4">
        <f>VLOOKUP(_2025teamgamelogs[[#This Row],[MONTH]], LEAGUE_AVERAGES!$A$2:$B$8, 2, FALSE)</f>
        <v>110.26237660123701</v>
      </c>
      <c r="BP756" s="5">
        <f>VLOOKUP(_2025teamgamelogs[[#This Row],[TEAM_NAME]], LEAGUE_AVERAGES!$A$14:$C$43, 2, FALSE)</f>
        <v>0.32842499999999997</v>
      </c>
      <c r="BQ756" s="5">
        <f>VLOOKUP(_2025teamgamelogs[[#This Row],[TEAM_NAME]], LEAGUE_AVERAGES!$A$14:$C$43, 3, FALSE)</f>
        <v>0.33730952380952384</v>
      </c>
      <c r="BR756" s="5">
        <f>VLOOKUP(_2025teamgamelogs[[#This Row],[TEAM_NAME]], LEAGUE_AVERAGES!$F$14:$H$43, 2, FALSE)</f>
        <v>0.44209999999999994</v>
      </c>
      <c r="BS756" s="5">
        <f>VLOOKUP(_2025teamgamelogs[[#This Row],[TEAM_NAME]], LEAGUE_AVERAGES!$F$14:$H$43, 3, FALSE)</f>
        <v>0.4362619047619048</v>
      </c>
      <c r="BT756" s="5">
        <f>VLOOKUP(_2025teamgamelogs[[#This Row],[TEAM_NAME]], LEAGUE_AVERAGES!$K$14:$M$43, 2, FALSE)</f>
        <v>0.55099578881797462</v>
      </c>
      <c r="BU756" s="5">
        <f>VLOOKUP(_2025teamgamelogs[[#This Row],[TEAM_NAME]], LEAGUE_AVERAGES!$K$14:$M$43, 3, FALSE)</f>
        <v>0.54201342555394594</v>
      </c>
    </row>
    <row r="757" spans="1:73" x14ac:dyDescent="0.2">
      <c r="A757" t="s">
        <v>59</v>
      </c>
      <c r="B757">
        <v>1610612744</v>
      </c>
      <c r="C757" t="s">
        <v>98</v>
      </c>
      <c r="D757" t="s">
        <v>99</v>
      </c>
      <c r="E757">
        <v>22401228</v>
      </c>
      <c r="F757" s="1">
        <v>45641</v>
      </c>
      <c r="G757" t="s">
        <v>428</v>
      </c>
      <c r="H757" t="s">
        <v>70</v>
      </c>
      <c r="I757">
        <v>48</v>
      </c>
      <c r="J757">
        <v>49</v>
      </c>
      <c r="K757">
        <v>103</v>
      </c>
      <c r="L757">
        <v>0.47599999999999998</v>
      </c>
      <c r="M757">
        <v>27</v>
      </c>
      <c r="N757">
        <v>54</v>
      </c>
      <c r="O757">
        <v>0.5</v>
      </c>
      <c r="P757">
        <v>8</v>
      </c>
      <c r="Q757">
        <v>11</v>
      </c>
      <c r="R757">
        <v>0.72699999999999998</v>
      </c>
      <c r="S757">
        <v>15</v>
      </c>
      <c r="T757">
        <v>22</v>
      </c>
      <c r="U757">
        <v>37</v>
      </c>
      <c r="V757">
        <v>39</v>
      </c>
      <c r="W757">
        <v>10</v>
      </c>
      <c r="X757">
        <v>8</v>
      </c>
      <c r="Y757">
        <v>2</v>
      </c>
      <c r="Z757">
        <v>5</v>
      </c>
      <c r="AA757">
        <v>17</v>
      </c>
      <c r="AB757">
        <v>12</v>
      </c>
      <c r="AC757">
        <v>133</v>
      </c>
      <c r="AD757">
        <v>-10</v>
      </c>
      <c r="AE757">
        <v>1</v>
      </c>
      <c r="AF757">
        <v>1231</v>
      </c>
      <c r="AG757">
        <v>1231</v>
      </c>
      <c r="AH757">
        <v>1231</v>
      </c>
      <c r="AI757">
        <v>121</v>
      </c>
      <c r="AJ757">
        <v>174</v>
      </c>
      <c r="AK757">
        <v>77</v>
      </c>
      <c r="AL757">
        <v>1090</v>
      </c>
      <c r="AM757">
        <v>2</v>
      </c>
      <c r="AN757">
        <v>31</v>
      </c>
      <c r="AO757">
        <v>94</v>
      </c>
      <c r="AP757">
        <v>2336</v>
      </c>
      <c r="AQ757">
        <v>2344</v>
      </c>
      <c r="AR757">
        <v>1740</v>
      </c>
      <c r="AS757">
        <v>332</v>
      </c>
      <c r="AT757">
        <v>2412</v>
      </c>
      <c r="AU757">
        <v>2073</v>
      </c>
      <c r="AV757">
        <v>27</v>
      </c>
      <c r="AW757">
        <v>264</v>
      </c>
      <c r="AX757">
        <v>1073</v>
      </c>
      <c r="AY757">
        <v>2078</v>
      </c>
      <c r="AZ757">
        <v>1188</v>
      </c>
      <c r="BA757">
        <v>792</v>
      </c>
      <c r="BB757">
        <v>2314</v>
      </c>
      <c r="BC757">
        <v>150</v>
      </c>
      <c r="BD757">
        <v>1790</v>
      </c>
      <c r="BE757">
        <v>1</v>
      </c>
      <c r="BF757" t="s">
        <v>64</v>
      </c>
      <c r="BG757" t="s">
        <v>65</v>
      </c>
      <c r="BH757" t="s">
        <v>661</v>
      </c>
      <c r="BI757" s="4">
        <f xml:space="preserve"> _2025teamgamelogs[[#This Row],[FGA]] + (0.44 * _2025teamgamelogs[[#This Row],[FTA]]) + _2025teamgamelogs[[#This Row],[TOV]] - _2025teamgamelogs[[#This Row],[OREB]]</f>
        <v>102.84</v>
      </c>
      <c r="BJ757" s="3">
        <f>_2025teamgamelogs[[#This Row],[TOV]]/_2025teamgamelogs[[#This Row],[POSSESIONS]]</f>
        <v>9.723842862699339E-2</v>
      </c>
      <c r="BK757" s="4">
        <f>_2025teamgamelogs[[#This Row],[PTS]]/_2025teamgamelogs[[#This Row],[POSSESIONS]]</f>
        <v>1.2932711007390121</v>
      </c>
      <c r="BL757" s="4">
        <f xml:space="preserve"> 100 * _2025teamgamelogs[[#This Row],[POINTS_PER_POSSESSION]]</f>
        <v>129.3271100739012</v>
      </c>
      <c r="BM757" s="4">
        <f xml:space="preserve"> _2025teamgamelogs[[#This Row],[POSSESIONS]] / (_2025teamgamelogs[[#This Row],[MIN]]/48)</f>
        <v>102.84</v>
      </c>
      <c r="BN757" s="3">
        <f>_2025teamgamelogs[[#This Row],[PTS]] / (2 * (_2025teamgamelogs[[#This Row],[FGA]] + 0.44 * _2025teamgamelogs[[#This Row],[FTA]]))</f>
        <v>0.61665430267062316</v>
      </c>
      <c r="BO757" s="4">
        <f>VLOOKUP(_2025teamgamelogs[[#This Row],[MONTH]], LEAGUE_AVERAGES!$A$2:$B$8, 2, FALSE)</f>
        <v>110.26237660123701</v>
      </c>
      <c r="BP757" s="5">
        <f>VLOOKUP(_2025teamgamelogs[[#This Row],[TEAM_NAME]], LEAGUE_AVERAGES!$A$14:$C$43, 2, FALSE)</f>
        <v>0.36843902439024395</v>
      </c>
      <c r="BQ757" s="5">
        <f>VLOOKUP(_2025teamgamelogs[[#This Row],[TEAM_NAME]], LEAGUE_AVERAGES!$A$14:$C$43, 3, FALSE)</f>
        <v>0.35765853658536584</v>
      </c>
      <c r="BR757" s="5">
        <f>VLOOKUP(_2025teamgamelogs[[#This Row],[TEAM_NAME]], LEAGUE_AVERAGES!$F$14:$H$43, 2, FALSE)</f>
        <v>0.45136585365853665</v>
      </c>
      <c r="BS757" s="5">
        <f>VLOOKUP(_2025teamgamelogs[[#This Row],[TEAM_NAME]], LEAGUE_AVERAGES!$F$14:$H$43, 3, FALSE)</f>
        <v>0.45180487804878061</v>
      </c>
      <c r="BT757" s="5">
        <f>VLOOKUP(_2025teamgamelogs[[#This Row],[TEAM_NAME]], LEAGUE_AVERAGES!$K$14:$M$43, 2, FALSE)</f>
        <v>0.56832140437053513</v>
      </c>
      <c r="BU757" s="5">
        <f>VLOOKUP(_2025teamgamelogs[[#This Row],[TEAM_NAME]], LEAGUE_AVERAGES!$K$14:$M$43, 3, FALSE)</f>
        <v>0.56980808391386595</v>
      </c>
    </row>
    <row r="758" spans="1:73" x14ac:dyDescent="0.2">
      <c r="A758" t="s">
        <v>59</v>
      </c>
      <c r="B758">
        <v>1610612754</v>
      </c>
      <c r="C758" t="s">
        <v>110</v>
      </c>
      <c r="D758" t="s">
        <v>111</v>
      </c>
      <c r="E758">
        <v>22401216</v>
      </c>
      <c r="F758" s="1">
        <v>45641</v>
      </c>
      <c r="G758" t="s">
        <v>589</v>
      </c>
      <c r="H758" t="s">
        <v>63</v>
      </c>
      <c r="I758">
        <v>48</v>
      </c>
      <c r="J758">
        <v>41</v>
      </c>
      <c r="K758">
        <v>81</v>
      </c>
      <c r="L758">
        <v>0.50600000000000001</v>
      </c>
      <c r="M758">
        <v>16</v>
      </c>
      <c r="N758">
        <v>38</v>
      </c>
      <c r="O758">
        <v>0.42099999999999999</v>
      </c>
      <c r="P758">
        <v>21</v>
      </c>
      <c r="Q758">
        <v>24</v>
      </c>
      <c r="R758">
        <v>0.875</v>
      </c>
      <c r="S758">
        <v>7</v>
      </c>
      <c r="T758">
        <v>36</v>
      </c>
      <c r="U758">
        <v>43</v>
      </c>
      <c r="V758">
        <v>33</v>
      </c>
      <c r="W758">
        <v>17</v>
      </c>
      <c r="X758">
        <v>10</v>
      </c>
      <c r="Y758">
        <v>9</v>
      </c>
      <c r="Z758">
        <v>4</v>
      </c>
      <c r="AA758">
        <v>21</v>
      </c>
      <c r="AB758">
        <v>19</v>
      </c>
      <c r="AC758">
        <v>119</v>
      </c>
      <c r="AD758">
        <v>15</v>
      </c>
      <c r="AE758">
        <v>1</v>
      </c>
      <c r="AF758">
        <v>1</v>
      </c>
      <c r="AG758">
        <v>1</v>
      </c>
      <c r="AH758">
        <v>1</v>
      </c>
      <c r="AI758">
        <v>121</v>
      </c>
      <c r="AJ758">
        <v>1234</v>
      </c>
      <c r="AK758">
        <v>2117</v>
      </c>
      <c r="AL758">
        <v>583</v>
      </c>
      <c r="AM758">
        <v>567</v>
      </c>
      <c r="AN758">
        <v>1078</v>
      </c>
      <c r="AO758">
        <v>527</v>
      </c>
      <c r="AP758">
        <v>506</v>
      </c>
      <c r="AQ758">
        <v>791</v>
      </c>
      <c r="AR758">
        <v>401</v>
      </c>
      <c r="AS758">
        <v>2024</v>
      </c>
      <c r="AT758">
        <v>640</v>
      </c>
      <c r="AU758">
        <v>1282</v>
      </c>
      <c r="AV758">
        <v>240</v>
      </c>
      <c r="AW758">
        <v>1759</v>
      </c>
      <c r="AX758">
        <v>539</v>
      </c>
      <c r="AY758">
        <v>109</v>
      </c>
      <c r="AZ758">
        <v>750</v>
      </c>
      <c r="BA758">
        <v>1694</v>
      </c>
      <c r="BB758">
        <v>971</v>
      </c>
      <c r="BC758">
        <v>798</v>
      </c>
      <c r="BD758">
        <v>376</v>
      </c>
      <c r="BE758">
        <v>1</v>
      </c>
      <c r="BF758" t="s">
        <v>64</v>
      </c>
      <c r="BG758" t="s">
        <v>65</v>
      </c>
      <c r="BH758" t="s">
        <v>661</v>
      </c>
      <c r="BI758" s="4">
        <f xml:space="preserve"> _2025teamgamelogs[[#This Row],[FGA]] + (0.44 * _2025teamgamelogs[[#This Row],[FTA]]) + _2025teamgamelogs[[#This Row],[TOV]] - _2025teamgamelogs[[#This Row],[OREB]]</f>
        <v>101.56</v>
      </c>
      <c r="BJ758" s="3">
        <f>_2025teamgamelogs[[#This Row],[TOV]]/_2025teamgamelogs[[#This Row],[POSSESIONS]]</f>
        <v>0.16738873572272547</v>
      </c>
      <c r="BK758" s="4">
        <f>_2025teamgamelogs[[#This Row],[PTS]]/_2025teamgamelogs[[#This Row],[POSSESIONS]]</f>
        <v>1.1717211500590783</v>
      </c>
      <c r="BL758" s="4">
        <f xml:space="preserve"> 100 * _2025teamgamelogs[[#This Row],[POINTS_PER_POSSESSION]]</f>
        <v>117.17211500590783</v>
      </c>
      <c r="BM758" s="4">
        <f xml:space="preserve"> _2025teamgamelogs[[#This Row],[POSSESIONS]] / (_2025teamgamelogs[[#This Row],[MIN]]/48)</f>
        <v>101.56</v>
      </c>
      <c r="BN758" s="3">
        <f>_2025teamgamelogs[[#This Row],[PTS]] / (2 * (_2025teamgamelogs[[#This Row],[FGA]] + 0.44 * _2025teamgamelogs[[#This Row],[FTA]]))</f>
        <v>0.64984709480122327</v>
      </c>
      <c r="BO758" s="4">
        <f>VLOOKUP(_2025teamgamelogs[[#This Row],[MONTH]], LEAGUE_AVERAGES!$A$2:$B$8, 2, FALSE)</f>
        <v>110.26237660123701</v>
      </c>
      <c r="BP758" s="5">
        <f>VLOOKUP(_2025teamgamelogs[[#This Row],[TEAM_NAME]], LEAGUE_AVERAGES!$A$14:$C$43, 2, FALSE)</f>
        <v>0.37909999999999999</v>
      </c>
      <c r="BQ758" s="5">
        <f>VLOOKUP(_2025teamgamelogs[[#This Row],[TEAM_NAME]], LEAGUE_AVERAGES!$A$14:$C$43, 3, FALSE)</f>
        <v>0.35511904761904761</v>
      </c>
      <c r="BR758" s="5">
        <f>VLOOKUP(_2025teamgamelogs[[#This Row],[TEAM_NAME]], LEAGUE_AVERAGES!$F$14:$H$43, 2, FALSE)</f>
        <v>0.49785000000000013</v>
      </c>
      <c r="BS758" s="5">
        <f>VLOOKUP(_2025teamgamelogs[[#This Row],[TEAM_NAME]], LEAGUE_AVERAGES!$F$14:$H$43, 3, FALSE)</f>
        <v>0.47942857142857148</v>
      </c>
      <c r="BT758" s="5">
        <f>VLOOKUP(_2025teamgamelogs[[#This Row],[TEAM_NAME]], LEAGUE_AVERAGES!$K$14:$M$43, 2, FALSE)</f>
        <v>0.60805571751162091</v>
      </c>
      <c r="BU758" s="5">
        <f>VLOOKUP(_2025teamgamelogs[[#This Row],[TEAM_NAME]], LEAGUE_AVERAGES!$K$14:$M$43, 3, FALSE)</f>
        <v>0.58190704341109034</v>
      </c>
    </row>
    <row r="759" spans="1:73" x14ac:dyDescent="0.2">
      <c r="A759" t="s">
        <v>59</v>
      </c>
      <c r="B759">
        <v>1610612742</v>
      </c>
      <c r="C759" t="s">
        <v>154</v>
      </c>
      <c r="D759" t="s">
        <v>155</v>
      </c>
      <c r="E759">
        <v>22401228</v>
      </c>
      <c r="F759" s="1">
        <v>45641</v>
      </c>
      <c r="G759" t="s">
        <v>436</v>
      </c>
      <c r="H759" t="s">
        <v>63</v>
      </c>
      <c r="I759">
        <v>48</v>
      </c>
      <c r="J759">
        <v>52</v>
      </c>
      <c r="K759">
        <v>87</v>
      </c>
      <c r="L759">
        <v>0.59799999999999998</v>
      </c>
      <c r="M759">
        <v>21</v>
      </c>
      <c r="N759">
        <v>41</v>
      </c>
      <c r="O759">
        <v>0.51200000000000001</v>
      </c>
      <c r="P759">
        <v>18</v>
      </c>
      <c r="Q759">
        <v>25</v>
      </c>
      <c r="R759">
        <v>0.72</v>
      </c>
      <c r="S759">
        <v>10</v>
      </c>
      <c r="T759">
        <v>37</v>
      </c>
      <c r="U759">
        <v>47</v>
      </c>
      <c r="V759">
        <v>36</v>
      </c>
      <c r="W759">
        <v>16</v>
      </c>
      <c r="X759">
        <v>8</v>
      </c>
      <c r="Y759">
        <v>5</v>
      </c>
      <c r="Z759">
        <v>2</v>
      </c>
      <c r="AA759">
        <v>12</v>
      </c>
      <c r="AB759">
        <v>17</v>
      </c>
      <c r="AC759">
        <v>143</v>
      </c>
      <c r="AD759">
        <v>10</v>
      </c>
      <c r="AE759">
        <v>1</v>
      </c>
      <c r="AF759">
        <v>1</v>
      </c>
      <c r="AG759">
        <v>1</v>
      </c>
      <c r="AH759">
        <v>1</v>
      </c>
      <c r="AI759">
        <v>121</v>
      </c>
      <c r="AJ759">
        <v>64</v>
      </c>
      <c r="AK759">
        <v>1449</v>
      </c>
      <c r="AL759">
        <v>20</v>
      </c>
      <c r="AM759">
        <v>74</v>
      </c>
      <c r="AN759">
        <v>681</v>
      </c>
      <c r="AO759">
        <v>87</v>
      </c>
      <c r="AP759">
        <v>889</v>
      </c>
      <c r="AQ759">
        <v>666</v>
      </c>
      <c r="AR759">
        <v>1811</v>
      </c>
      <c r="AS759">
        <v>1308</v>
      </c>
      <c r="AT759">
        <v>489</v>
      </c>
      <c r="AU759">
        <v>705</v>
      </c>
      <c r="AV759">
        <v>95</v>
      </c>
      <c r="AW759">
        <v>1583</v>
      </c>
      <c r="AX759">
        <v>1073</v>
      </c>
      <c r="AY759">
        <v>889</v>
      </c>
      <c r="AZ759">
        <v>158</v>
      </c>
      <c r="BA759">
        <v>92</v>
      </c>
      <c r="BB759">
        <v>1444</v>
      </c>
      <c r="BC759">
        <v>33</v>
      </c>
      <c r="BD759">
        <v>614</v>
      </c>
      <c r="BE759">
        <v>1</v>
      </c>
      <c r="BF759" t="s">
        <v>71</v>
      </c>
      <c r="BG759" t="s">
        <v>65</v>
      </c>
      <c r="BH759" t="s">
        <v>661</v>
      </c>
      <c r="BI759" s="4">
        <f xml:space="preserve"> _2025teamgamelogs[[#This Row],[FGA]] + (0.44 * _2025teamgamelogs[[#This Row],[FTA]]) + _2025teamgamelogs[[#This Row],[TOV]] - _2025teamgamelogs[[#This Row],[OREB]]</f>
        <v>104</v>
      </c>
      <c r="BJ759" s="3">
        <f>_2025teamgamelogs[[#This Row],[TOV]]/_2025teamgamelogs[[#This Row],[POSSESIONS]]</f>
        <v>0.15384615384615385</v>
      </c>
      <c r="BK759" s="4">
        <f>_2025teamgamelogs[[#This Row],[PTS]]/_2025teamgamelogs[[#This Row],[POSSESIONS]]</f>
        <v>1.375</v>
      </c>
      <c r="BL759" s="4">
        <f xml:space="preserve"> 100 * _2025teamgamelogs[[#This Row],[POINTS_PER_POSSESSION]]</f>
        <v>137.5</v>
      </c>
      <c r="BM759" s="4">
        <f xml:space="preserve"> _2025teamgamelogs[[#This Row],[POSSESIONS]] / (_2025teamgamelogs[[#This Row],[MIN]]/48)</f>
        <v>104</v>
      </c>
      <c r="BN759" s="3">
        <f>_2025teamgamelogs[[#This Row],[PTS]] / (2 * (_2025teamgamelogs[[#This Row],[FGA]] + 0.44 * _2025teamgamelogs[[#This Row],[FTA]]))</f>
        <v>0.72959183673469385</v>
      </c>
      <c r="BO759" s="4">
        <f>VLOOKUP(_2025teamgamelogs[[#This Row],[MONTH]], LEAGUE_AVERAGES!$A$2:$B$8, 2, FALSE)</f>
        <v>110.26237660123701</v>
      </c>
      <c r="BP759" s="5">
        <f>VLOOKUP(_2025teamgamelogs[[#This Row],[TEAM_NAME]], LEAGUE_AVERAGES!$A$14:$C$43, 2, FALSE)</f>
        <v>0.362375</v>
      </c>
      <c r="BQ759" s="5">
        <f>VLOOKUP(_2025teamgamelogs[[#This Row],[TEAM_NAME]], LEAGUE_AVERAGES!$A$14:$C$43, 3, FALSE)</f>
        <v>0.36252380952380958</v>
      </c>
      <c r="BR759" s="5">
        <f>VLOOKUP(_2025teamgamelogs[[#This Row],[TEAM_NAME]], LEAGUE_AVERAGES!$F$14:$H$43, 2, FALSE)</f>
        <v>0.47777500000000001</v>
      </c>
      <c r="BS759" s="5">
        <f>VLOOKUP(_2025teamgamelogs[[#This Row],[TEAM_NAME]], LEAGUE_AVERAGES!$F$14:$H$43, 3, FALSE)</f>
        <v>0.48176190476190472</v>
      </c>
      <c r="BT759" s="5">
        <f>VLOOKUP(_2025teamgamelogs[[#This Row],[TEAM_NAME]], LEAGUE_AVERAGES!$K$14:$M$43, 2, FALSE)</f>
        <v>0.58283558931438928</v>
      </c>
      <c r="BU759" s="5">
        <f>VLOOKUP(_2025teamgamelogs[[#This Row],[TEAM_NAME]], LEAGUE_AVERAGES!$K$14:$M$43, 3, FALSE)</f>
        <v>0.5856179003364903</v>
      </c>
    </row>
    <row r="760" spans="1:73" x14ac:dyDescent="0.2">
      <c r="A760" t="s">
        <v>59</v>
      </c>
      <c r="B760">
        <v>1610612756</v>
      </c>
      <c r="C760" t="s">
        <v>80</v>
      </c>
      <c r="D760" t="s">
        <v>81</v>
      </c>
      <c r="E760">
        <v>22401219</v>
      </c>
      <c r="F760" s="1">
        <v>45641</v>
      </c>
      <c r="G760" t="s">
        <v>294</v>
      </c>
      <c r="H760" t="s">
        <v>63</v>
      </c>
      <c r="I760">
        <v>48</v>
      </c>
      <c r="J760">
        <v>43</v>
      </c>
      <c r="K760">
        <v>89</v>
      </c>
      <c r="L760">
        <v>0.48299999999999998</v>
      </c>
      <c r="M760">
        <v>15</v>
      </c>
      <c r="N760">
        <v>39</v>
      </c>
      <c r="O760">
        <v>0.38500000000000001</v>
      </c>
      <c r="P760">
        <v>15</v>
      </c>
      <c r="Q760">
        <v>19</v>
      </c>
      <c r="R760">
        <v>0.78900000000000003</v>
      </c>
      <c r="S760">
        <v>12</v>
      </c>
      <c r="T760">
        <v>34</v>
      </c>
      <c r="U760">
        <v>46</v>
      </c>
      <c r="V760">
        <v>23</v>
      </c>
      <c r="W760">
        <v>11</v>
      </c>
      <c r="X760">
        <v>7</v>
      </c>
      <c r="Y760">
        <v>2</v>
      </c>
      <c r="Z760">
        <v>4</v>
      </c>
      <c r="AA760">
        <v>13</v>
      </c>
      <c r="AB760">
        <v>22</v>
      </c>
      <c r="AC760">
        <v>116</v>
      </c>
      <c r="AD760">
        <v>7</v>
      </c>
      <c r="AE760">
        <v>1</v>
      </c>
      <c r="AF760">
        <v>1</v>
      </c>
      <c r="AG760">
        <v>1</v>
      </c>
      <c r="AH760">
        <v>1</v>
      </c>
      <c r="AI760">
        <v>121</v>
      </c>
      <c r="AJ760">
        <v>866</v>
      </c>
      <c r="AK760">
        <v>1176</v>
      </c>
      <c r="AL760">
        <v>953</v>
      </c>
      <c r="AM760">
        <v>733</v>
      </c>
      <c r="AN760">
        <v>933</v>
      </c>
      <c r="AO760">
        <v>909</v>
      </c>
      <c r="AP760">
        <v>1416</v>
      </c>
      <c r="AQ760">
        <v>1458</v>
      </c>
      <c r="AR760">
        <v>1180</v>
      </c>
      <c r="AS760">
        <v>848</v>
      </c>
      <c r="AT760">
        <v>926</v>
      </c>
      <c r="AU760">
        <v>835</v>
      </c>
      <c r="AV760">
        <v>1759</v>
      </c>
      <c r="AW760">
        <v>429</v>
      </c>
      <c r="AX760">
        <v>1360</v>
      </c>
      <c r="AY760">
        <v>2078</v>
      </c>
      <c r="AZ760">
        <v>750</v>
      </c>
      <c r="BA760">
        <v>148</v>
      </c>
      <c r="BB760">
        <v>416</v>
      </c>
      <c r="BC760">
        <v>1025</v>
      </c>
      <c r="BD760">
        <v>795</v>
      </c>
      <c r="BE760">
        <v>1</v>
      </c>
      <c r="BF760" t="s">
        <v>64</v>
      </c>
      <c r="BG760" t="s">
        <v>65</v>
      </c>
      <c r="BH760" t="s">
        <v>661</v>
      </c>
      <c r="BI760" s="4">
        <f xml:space="preserve"> _2025teamgamelogs[[#This Row],[FGA]] + (0.44 * _2025teamgamelogs[[#This Row],[FTA]]) + _2025teamgamelogs[[#This Row],[TOV]] - _2025teamgamelogs[[#This Row],[OREB]]</f>
        <v>96.36</v>
      </c>
      <c r="BJ760" s="3">
        <f>_2025teamgamelogs[[#This Row],[TOV]]/_2025teamgamelogs[[#This Row],[POSSESIONS]]</f>
        <v>0.11415525114155252</v>
      </c>
      <c r="BK760" s="4">
        <f>_2025teamgamelogs[[#This Row],[PTS]]/_2025teamgamelogs[[#This Row],[POSSESIONS]]</f>
        <v>1.2038190120381902</v>
      </c>
      <c r="BL760" s="4">
        <f xml:space="preserve"> 100 * _2025teamgamelogs[[#This Row],[POINTS_PER_POSSESSION]]</f>
        <v>120.38190120381901</v>
      </c>
      <c r="BM760" s="4">
        <f xml:space="preserve"> _2025teamgamelogs[[#This Row],[POSSESIONS]] / (_2025teamgamelogs[[#This Row],[MIN]]/48)</f>
        <v>96.36</v>
      </c>
      <c r="BN760" s="3">
        <f>_2025teamgamelogs[[#This Row],[PTS]] / (2 * (_2025teamgamelogs[[#This Row],[FGA]] + 0.44 * _2025teamgamelogs[[#This Row],[FTA]]))</f>
        <v>0.59572719802793761</v>
      </c>
      <c r="BO760" s="4">
        <f>VLOOKUP(_2025teamgamelogs[[#This Row],[MONTH]], LEAGUE_AVERAGES!$A$2:$B$8, 2, FALSE)</f>
        <v>110.26237660123701</v>
      </c>
      <c r="BP760" s="5">
        <f>VLOOKUP(_2025teamgamelogs[[#This Row],[TEAM_NAME]], LEAGUE_AVERAGES!$A$14:$C$43, 2, FALSE)</f>
        <v>0.37692682926829268</v>
      </c>
      <c r="BQ760" s="5">
        <f>VLOOKUP(_2025teamgamelogs[[#This Row],[TEAM_NAME]], LEAGUE_AVERAGES!$A$14:$C$43, 3, FALSE)</f>
        <v>0.37741463414634141</v>
      </c>
      <c r="BR760" s="5">
        <f>VLOOKUP(_2025teamgamelogs[[#This Row],[TEAM_NAME]], LEAGUE_AVERAGES!$F$14:$H$43, 2, FALSE)</f>
        <v>0.4768536585365854</v>
      </c>
      <c r="BS760" s="5">
        <f>VLOOKUP(_2025teamgamelogs[[#This Row],[TEAM_NAME]], LEAGUE_AVERAGES!$F$14:$H$43, 3, FALSE)</f>
        <v>0.48056097560975608</v>
      </c>
      <c r="BT760" s="5">
        <f>VLOOKUP(_2025teamgamelogs[[#This Row],[TEAM_NAME]], LEAGUE_AVERAGES!$K$14:$M$43, 2, FALSE)</f>
        <v>0.59622840480117467</v>
      </c>
      <c r="BU760" s="5">
        <f>VLOOKUP(_2025teamgamelogs[[#This Row],[TEAM_NAME]], LEAGUE_AVERAGES!$K$14:$M$43, 3, FALSE)</f>
        <v>0.59682738613401276</v>
      </c>
    </row>
    <row r="761" spans="1:73" x14ac:dyDescent="0.2">
      <c r="A761" t="s">
        <v>59</v>
      </c>
      <c r="B761">
        <v>1610612763</v>
      </c>
      <c r="C761" t="s">
        <v>128</v>
      </c>
      <c r="D761" t="s">
        <v>129</v>
      </c>
      <c r="E761">
        <v>22401220</v>
      </c>
      <c r="F761" s="1">
        <v>45641</v>
      </c>
      <c r="G761" t="s">
        <v>452</v>
      </c>
      <c r="H761" t="s">
        <v>70</v>
      </c>
      <c r="I761">
        <v>48</v>
      </c>
      <c r="J761">
        <v>38</v>
      </c>
      <c r="K761">
        <v>97</v>
      </c>
      <c r="L761">
        <v>0.39200000000000002</v>
      </c>
      <c r="M761">
        <v>9</v>
      </c>
      <c r="N761">
        <v>28</v>
      </c>
      <c r="O761">
        <v>0.32100000000000001</v>
      </c>
      <c r="P761">
        <v>25</v>
      </c>
      <c r="Q761">
        <v>30</v>
      </c>
      <c r="R761">
        <v>0.83299999999999996</v>
      </c>
      <c r="S761">
        <v>17</v>
      </c>
      <c r="T761">
        <v>33</v>
      </c>
      <c r="U761">
        <v>50</v>
      </c>
      <c r="V761">
        <v>25</v>
      </c>
      <c r="W761">
        <v>21</v>
      </c>
      <c r="X761">
        <v>10</v>
      </c>
      <c r="Y761">
        <v>3</v>
      </c>
      <c r="Z761">
        <v>7</v>
      </c>
      <c r="AA761">
        <v>31</v>
      </c>
      <c r="AB761">
        <v>27</v>
      </c>
      <c r="AC761">
        <v>110</v>
      </c>
      <c r="AD761">
        <v>-6</v>
      </c>
      <c r="AE761">
        <v>1</v>
      </c>
      <c r="AF761">
        <v>1231</v>
      </c>
      <c r="AG761">
        <v>1231</v>
      </c>
      <c r="AH761">
        <v>1231</v>
      </c>
      <c r="AI761">
        <v>121</v>
      </c>
      <c r="AJ761">
        <v>1796</v>
      </c>
      <c r="AK761">
        <v>324</v>
      </c>
      <c r="AL761">
        <v>2279</v>
      </c>
      <c r="AM761">
        <v>2097</v>
      </c>
      <c r="AN761">
        <v>2228</v>
      </c>
      <c r="AO761">
        <v>1685</v>
      </c>
      <c r="AP761">
        <v>183</v>
      </c>
      <c r="AQ761">
        <v>259</v>
      </c>
      <c r="AR761">
        <v>699</v>
      </c>
      <c r="AS761">
        <v>160</v>
      </c>
      <c r="AT761">
        <v>1131</v>
      </c>
      <c r="AU761">
        <v>427</v>
      </c>
      <c r="AV761">
        <v>1358</v>
      </c>
      <c r="AW761">
        <v>2289</v>
      </c>
      <c r="AX761">
        <v>539</v>
      </c>
      <c r="AY761">
        <v>1712</v>
      </c>
      <c r="AZ761">
        <v>1902</v>
      </c>
      <c r="BA761">
        <v>2447</v>
      </c>
      <c r="BB761">
        <v>59</v>
      </c>
      <c r="BC761">
        <v>1479</v>
      </c>
      <c r="BD761">
        <v>1540</v>
      </c>
      <c r="BE761">
        <v>1</v>
      </c>
      <c r="BF761" t="s">
        <v>71</v>
      </c>
      <c r="BG761" t="s">
        <v>65</v>
      </c>
      <c r="BH761" t="s">
        <v>661</v>
      </c>
      <c r="BI761" s="4">
        <f xml:space="preserve"> _2025teamgamelogs[[#This Row],[FGA]] + (0.44 * _2025teamgamelogs[[#This Row],[FTA]]) + _2025teamgamelogs[[#This Row],[TOV]] - _2025teamgamelogs[[#This Row],[OREB]]</f>
        <v>114.19999999999999</v>
      </c>
      <c r="BJ761" s="3">
        <f>_2025teamgamelogs[[#This Row],[TOV]]/_2025teamgamelogs[[#This Row],[POSSESIONS]]</f>
        <v>0.18388791593695272</v>
      </c>
      <c r="BK761" s="4">
        <f>_2025teamgamelogs[[#This Row],[PTS]]/_2025teamgamelogs[[#This Row],[POSSESIONS]]</f>
        <v>0.96322241681260956</v>
      </c>
      <c r="BL761" s="4">
        <f xml:space="preserve"> 100 * _2025teamgamelogs[[#This Row],[POINTS_PER_POSSESSION]]</f>
        <v>96.322241681260962</v>
      </c>
      <c r="BM761" s="4">
        <f xml:space="preserve"> _2025teamgamelogs[[#This Row],[POSSESIONS]] / (_2025teamgamelogs[[#This Row],[MIN]]/48)</f>
        <v>114.19999999999999</v>
      </c>
      <c r="BN761" s="3">
        <f>_2025teamgamelogs[[#This Row],[PTS]] / (2 * (_2025teamgamelogs[[#This Row],[FGA]] + 0.44 * _2025teamgamelogs[[#This Row],[FTA]]))</f>
        <v>0.49909255898366606</v>
      </c>
      <c r="BO761" s="4">
        <f>VLOOKUP(_2025teamgamelogs[[#This Row],[MONTH]], LEAGUE_AVERAGES!$A$2:$B$8, 2, FALSE)</f>
        <v>110.26237660123701</v>
      </c>
      <c r="BP761" s="5">
        <f>VLOOKUP(_2025teamgamelogs[[#This Row],[TEAM_NAME]], LEAGUE_AVERAGES!$A$14:$C$43, 2, FALSE)</f>
        <v>0.36546341463414628</v>
      </c>
      <c r="BQ761" s="5">
        <f>VLOOKUP(_2025teamgamelogs[[#This Row],[TEAM_NAME]], LEAGUE_AVERAGES!$A$14:$C$43, 3, FALSE)</f>
        <v>0.36639024390243902</v>
      </c>
      <c r="BR761" s="5">
        <f>VLOOKUP(_2025teamgamelogs[[#This Row],[TEAM_NAME]], LEAGUE_AVERAGES!$F$14:$H$43, 2, FALSE)</f>
        <v>0.48997560975609772</v>
      </c>
      <c r="BS761" s="5">
        <f>VLOOKUP(_2025teamgamelogs[[#This Row],[TEAM_NAME]], LEAGUE_AVERAGES!$F$14:$H$43, 3, FALSE)</f>
        <v>0.46951219512195119</v>
      </c>
      <c r="BT761" s="5">
        <f>VLOOKUP(_2025teamgamelogs[[#This Row],[TEAM_NAME]], LEAGUE_AVERAGES!$K$14:$M$43, 2, FALSE)</f>
        <v>0.59919613060605748</v>
      </c>
      <c r="BU761" s="5">
        <f>VLOOKUP(_2025teamgamelogs[[#This Row],[TEAM_NAME]], LEAGUE_AVERAGES!$K$14:$M$43, 3, FALSE)</f>
        <v>0.57758119053457602</v>
      </c>
    </row>
    <row r="762" spans="1:73" x14ac:dyDescent="0.2">
      <c r="A762" t="s">
        <v>59</v>
      </c>
      <c r="B762">
        <v>1610612740</v>
      </c>
      <c r="C762" t="s">
        <v>77</v>
      </c>
      <c r="D762" t="s">
        <v>78</v>
      </c>
      <c r="E762">
        <v>22401216</v>
      </c>
      <c r="F762" s="1">
        <v>45641</v>
      </c>
      <c r="G762" t="s">
        <v>592</v>
      </c>
      <c r="H762" t="s">
        <v>70</v>
      </c>
      <c r="I762">
        <v>48</v>
      </c>
      <c r="J762">
        <v>38</v>
      </c>
      <c r="K762">
        <v>97</v>
      </c>
      <c r="L762">
        <v>0.39200000000000002</v>
      </c>
      <c r="M762">
        <v>10</v>
      </c>
      <c r="N762">
        <v>33</v>
      </c>
      <c r="O762">
        <v>0.30299999999999999</v>
      </c>
      <c r="P762">
        <v>18</v>
      </c>
      <c r="Q762">
        <v>23</v>
      </c>
      <c r="R762">
        <v>0.78300000000000003</v>
      </c>
      <c r="S762">
        <v>19</v>
      </c>
      <c r="T762">
        <v>30</v>
      </c>
      <c r="U762">
        <v>49</v>
      </c>
      <c r="V762">
        <v>18</v>
      </c>
      <c r="W762">
        <v>18</v>
      </c>
      <c r="X762">
        <v>11</v>
      </c>
      <c r="Y762">
        <v>4</v>
      </c>
      <c r="Z762">
        <v>9</v>
      </c>
      <c r="AA762">
        <v>19</v>
      </c>
      <c r="AB762">
        <v>21</v>
      </c>
      <c r="AC762">
        <v>104</v>
      </c>
      <c r="AD762">
        <v>-15</v>
      </c>
      <c r="AE762">
        <v>1</v>
      </c>
      <c r="AF762">
        <v>1231</v>
      </c>
      <c r="AG762">
        <v>1231</v>
      </c>
      <c r="AH762">
        <v>1231</v>
      </c>
      <c r="AI762">
        <v>121</v>
      </c>
      <c r="AJ762">
        <v>1796</v>
      </c>
      <c r="AK762">
        <v>324</v>
      </c>
      <c r="AL762">
        <v>2279</v>
      </c>
      <c r="AM762">
        <v>1891</v>
      </c>
      <c r="AN762">
        <v>1749</v>
      </c>
      <c r="AO762">
        <v>1863</v>
      </c>
      <c r="AP762">
        <v>889</v>
      </c>
      <c r="AQ762">
        <v>899</v>
      </c>
      <c r="AR762">
        <v>1256</v>
      </c>
      <c r="AS762">
        <v>61</v>
      </c>
      <c r="AT762">
        <v>1652</v>
      </c>
      <c r="AU762">
        <v>505</v>
      </c>
      <c r="AV762">
        <v>2327</v>
      </c>
      <c r="AW762">
        <v>1953</v>
      </c>
      <c r="AX762">
        <v>346</v>
      </c>
      <c r="AY762">
        <v>1274</v>
      </c>
      <c r="AZ762">
        <v>2275</v>
      </c>
      <c r="BA762">
        <v>1258</v>
      </c>
      <c r="BB762">
        <v>575</v>
      </c>
      <c r="BC762">
        <v>1870</v>
      </c>
      <c r="BD762">
        <v>2041</v>
      </c>
      <c r="BE762">
        <v>1</v>
      </c>
      <c r="BF762" t="s">
        <v>71</v>
      </c>
      <c r="BG762" t="s">
        <v>65</v>
      </c>
      <c r="BH762" t="s">
        <v>661</v>
      </c>
      <c r="BI762" s="4">
        <f xml:space="preserve"> _2025teamgamelogs[[#This Row],[FGA]] + (0.44 * _2025teamgamelogs[[#This Row],[FTA]]) + _2025teamgamelogs[[#This Row],[TOV]] - _2025teamgamelogs[[#This Row],[OREB]]</f>
        <v>106.12</v>
      </c>
      <c r="BJ762" s="3">
        <f>_2025teamgamelogs[[#This Row],[TOV]]/_2025teamgamelogs[[#This Row],[POSSESIONS]]</f>
        <v>0.16961929890689784</v>
      </c>
      <c r="BK762" s="4">
        <f>_2025teamgamelogs[[#This Row],[PTS]]/_2025teamgamelogs[[#This Row],[POSSESIONS]]</f>
        <v>0.98002261590652084</v>
      </c>
      <c r="BL762" s="4">
        <f xml:space="preserve"> 100 * _2025teamgamelogs[[#This Row],[POINTS_PER_POSSESSION]]</f>
        <v>98.002261590652083</v>
      </c>
      <c r="BM762" s="4">
        <f xml:space="preserve"> _2025teamgamelogs[[#This Row],[POSSESIONS]] / (_2025teamgamelogs[[#This Row],[MIN]]/48)</f>
        <v>106.12</v>
      </c>
      <c r="BN762" s="3">
        <f>_2025teamgamelogs[[#This Row],[PTS]] / (2 * (_2025teamgamelogs[[#This Row],[FGA]] + 0.44 * _2025teamgamelogs[[#This Row],[FTA]]))</f>
        <v>0.4854368932038835</v>
      </c>
      <c r="BO762" s="4">
        <f>VLOOKUP(_2025teamgamelogs[[#This Row],[MONTH]], LEAGUE_AVERAGES!$A$2:$B$8, 2, FALSE)</f>
        <v>110.26237660123701</v>
      </c>
      <c r="BP762" s="5">
        <f>VLOOKUP(_2025teamgamelogs[[#This Row],[TEAM_NAME]], LEAGUE_AVERAGES!$A$14:$C$43, 2, FALSE)</f>
        <v>0.35068292682926827</v>
      </c>
      <c r="BQ762" s="5">
        <f>VLOOKUP(_2025teamgamelogs[[#This Row],[TEAM_NAME]], LEAGUE_AVERAGES!$A$14:$C$43, 3, FALSE)</f>
        <v>0.33902439024390252</v>
      </c>
      <c r="BR762" s="5">
        <f>VLOOKUP(_2025teamgamelogs[[#This Row],[TEAM_NAME]], LEAGUE_AVERAGES!$F$14:$H$43, 2, FALSE)</f>
        <v>0.44770731707317085</v>
      </c>
      <c r="BS762" s="5">
        <f>VLOOKUP(_2025teamgamelogs[[#This Row],[TEAM_NAME]], LEAGUE_AVERAGES!$F$14:$H$43, 3, FALSE)</f>
        <v>0.45721951219512191</v>
      </c>
      <c r="BT762" s="5">
        <f>VLOOKUP(_2025teamgamelogs[[#This Row],[TEAM_NAME]], LEAGUE_AVERAGES!$K$14:$M$43, 2, FALSE)</f>
        <v>0.55230036801172144</v>
      </c>
      <c r="BU762" s="5">
        <f>VLOOKUP(_2025teamgamelogs[[#This Row],[TEAM_NAME]], LEAGUE_AVERAGES!$K$14:$M$43, 3, FALSE)</f>
        <v>0.55239725408654039</v>
      </c>
    </row>
    <row r="763" spans="1:73" x14ac:dyDescent="0.2">
      <c r="A763" t="s">
        <v>59</v>
      </c>
      <c r="B763">
        <v>1610612757</v>
      </c>
      <c r="C763" t="s">
        <v>116</v>
      </c>
      <c r="D763" t="s">
        <v>117</v>
      </c>
      <c r="E763">
        <v>22401219</v>
      </c>
      <c r="F763" s="1">
        <v>45641</v>
      </c>
      <c r="G763" t="s">
        <v>288</v>
      </c>
      <c r="H763" t="s">
        <v>70</v>
      </c>
      <c r="I763">
        <v>48</v>
      </c>
      <c r="J763">
        <v>42</v>
      </c>
      <c r="K763">
        <v>94</v>
      </c>
      <c r="L763">
        <v>0.44700000000000001</v>
      </c>
      <c r="M763">
        <v>15</v>
      </c>
      <c r="N763">
        <v>49</v>
      </c>
      <c r="O763">
        <v>0.30599999999999999</v>
      </c>
      <c r="P763">
        <v>10</v>
      </c>
      <c r="Q763">
        <v>13</v>
      </c>
      <c r="R763">
        <v>0.76900000000000002</v>
      </c>
      <c r="S763">
        <v>12</v>
      </c>
      <c r="T763">
        <v>36</v>
      </c>
      <c r="U763">
        <v>48</v>
      </c>
      <c r="V763">
        <v>30</v>
      </c>
      <c r="W763">
        <v>13</v>
      </c>
      <c r="X763">
        <v>6</v>
      </c>
      <c r="Y763">
        <v>4</v>
      </c>
      <c r="Z763">
        <v>2</v>
      </c>
      <c r="AA763">
        <v>22</v>
      </c>
      <c r="AB763">
        <v>13</v>
      </c>
      <c r="AC763">
        <v>109</v>
      </c>
      <c r="AD763">
        <v>-7</v>
      </c>
      <c r="AE763">
        <v>1</v>
      </c>
      <c r="AF763">
        <v>1231</v>
      </c>
      <c r="AG763">
        <v>1231</v>
      </c>
      <c r="AH763">
        <v>1231</v>
      </c>
      <c r="AI763">
        <v>121</v>
      </c>
      <c r="AJ763">
        <v>1068</v>
      </c>
      <c r="AK763">
        <v>570</v>
      </c>
      <c r="AL763">
        <v>1590</v>
      </c>
      <c r="AM763">
        <v>733</v>
      </c>
      <c r="AN763">
        <v>142</v>
      </c>
      <c r="AO763">
        <v>1841</v>
      </c>
      <c r="AP763">
        <v>2148</v>
      </c>
      <c r="AQ763">
        <v>2188</v>
      </c>
      <c r="AR763">
        <v>1388</v>
      </c>
      <c r="AS763">
        <v>848</v>
      </c>
      <c r="AT763">
        <v>640</v>
      </c>
      <c r="AU763">
        <v>604</v>
      </c>
      <c r="AV763">
        <v>541</v>
      </c>
      <c r="AW763">
        <v>850</v>
      </c>
      <c r="AX763">
        <v>1702</v>
      </c>
      <c r="AY763">
        <v>1274</v>
      </c>
      <c r="AZ763">
        <v>158</v>
      </c>
      <c r="BA763">
        <v>1887</v>
      </c>
      <c r="BB763">
        <v>2202</v>
      </c>
      <c r="BC763">
        <v>1548</v>
      </c>
      <c r="BD763">
        <v>1608</v>
      </c>
      <c r="BE763">
        <v>1</v>
      </c>
      <c r="BF763" t="s">
        <v>71</v>
      </c>
      <c r="BG763" t="s">
        <v>65</v>
      </c>
      <c r="BH763" t="s">
        <v>661</v>
      </c>
      <c r="BI763" s="4">
        <f xml:space="preserve"> _2025teamgamelogs[[#This Row],[FGA]] + (0.44 * _2025teamgamelogs[[#This Row],[FTA]]) + _2025teamgamelogs[[#This Row],[TOV]] - _2025teamgamelogs[[#This Row],[OREB]]</f>
        <v>100.72</v>
      </c>
      <c r="BJ763" s="3">
        <f>_2025teamgamelogs[[#This Row],[TOV]]/_2025teamgamelogs[[#This Row],[POSSESIONS]]</f>
        <v>0.12907069102462271</v>
      </c>
      <c r="BK763" s="4">
        <f>_2025teamgamelogs[[#This Row],[PTS]]/_2025teamgamelogs[[#This Row],[POSSESIONS]]</f>
        <v>1.0822081016679905</v>
      </c>
      <c r="BL763" s="4">
        <f xml:space="preserve"> 100 * _2025teamgamelogs[[#This Row],[POINTS_PER_POSSESSION]]</f>
        <v>108.22081016679905</v>
      </c>
      <c r="BM763" s="4">
        <f xml:space="preserve"> _2025teamgamelogs[[#This Row],[POSSESIONS]] / (_2025teamgamelogs[[#This Row],[MIN]]/48)</f>
        <v>100.72</v>
      </c>
      <c r="BN763" s="3">
        <f>_2025teamgamelogs[[#This Row],[PTS]] / (2 * (_2025teamgamelogs[[#This Row],[FGA]] + 0.44 * _2025teamgamelogs[[#This Row],[FTA]]))</f>
        <v>0.54653028479743282</v>
      </c>
      <c r="BO763" s="4">
        <f>VLOOKUP(_2025teamgamelogs[[#This Row],[MONTH]], LEAGUE_AVERAGES!$A$2:$B$8, 2, FALSE)</f>
        <v>110.26237660123701</v>
      </c>
      <c r="BP763" s="5">
        <f>VLOOKUP(_2025teamgamelogs[[#This Row],[TEAM_NAME]], LEAGUE_AVERAGES!$A$14:$C$43, 2, FALSE)</f>
        <v>0.3617317073170731</v>
      </c>
      <c r="BQ763" s="5">
        <f>VLOOKUP(_2025teamgamelogs[[#This Row],[TEAM_NAME]], LEAGUE_AVERAGES!$A$14:$C$43, 3, FALSE)</f>
        <v>0.32368292682926825</v>
      </c>
      <c r="BR763" s="5">
        <f>VLOOKUP(_2025teamgamelogs[[#This Row],[TEAM_NAME]], LEAGUE_AVERAGES!$F$14:$H$43, 2, FALSE)</f>
        <v>0.4560243902439024</v>
      </c>
      <c r="BS763" s="5">
        <f>VLOOKUP(_2025teamgamelogs[[#This Row],[TEAM_NAME]], LEAGUE_AVERAGES!$F$14:$H$43, 3, FALSE)</f>
        <v>0.4473414634146341</v>
      </c>
      <c r="BT763" s="5">
        <f>VLOOKUP(_2025teamgamelogs[[#This Row],[TEAM_NAME]], LEAGUE_AVERAGES!$K$14:$M$43, 2, FALSE)</f>
        <v>0.56794360073860606</v>
      </c>
      <c r="BU763" s="5">
        <f>VLOOKUP(_2025teamgamelogs[[#This Row],[TEAM_NAME]], LEAGUE_AVERAGES!$K$14:$M$43, 3, FALSE)</f>
        <v>0.54561285519601899</v>
      </c>
    </row>
    <row r="764" spans="1:73" x14ac:dyDescent="0.2">
      <c r="A764" t="s">
        <v>59</v>
      </c>
      <c r="B764">
        <v>1610612752</v>
      </c>
      <c r="C764" t="s">
        <v>67</v>
      </c>
      <c r="D764" t="s">
        <v>68</v>
      </c>
      <c r="E764">
        <v>22401227</v>
      </c>
      <c r="F764" s="1">
        <v>45641</v>
      </c>
      <c r="G764" t="s">
        <v>788</v>
      </c>
      <c r="H764" t="s">
        <v>63</v>
      </c>
      <c r="I764">
        <v>48</v>
      </c>
      <c r="J764">
        <v>33</v>
      </c>
      <c r="K764">
        <v>71</v>
      </c>
      <c r="L764">
        <v>0.46500000000000002</v>
      </c>
      <c r="M764">
        <v>10</v>
      </c>
      <c r="N764">
        <v>24</v>
      </c>
      <c r="O764">
        <v>0.41699999999999998</v>
      </c>
      <c r="P764">
        <v>24</v>
      </c>
      <c r="Q764">
        <v>30</v>
      </c>
      <c r="R764">
        <v>0.8</v>
      </c>
      <c r="S764">
        <v>7</v>
      </c>
      <c r="T764">
        <v>38</v>
      </c>
      <c r="U764">
        <v>45</v>
      </c>
      <c r="V764">
        <v>20</v>
      </c>
      <c r="W764">
        <v>19</v>
      </c>
      <c r="X764">
        <v>8</v>
      </c>
      <c r="Y764">
        <v>3</v>
      </c>
      <c r="Z764">
        <v>10</v>
      </c>
      <c r="AA764">
        <v>16</v>
      </c>
      <c r="AB764">
        <v>26</v>
      </c>
      <c r="AC764">
        <v>100</v>
      </c>
      <c r="AD764">
        <v>9</v>
      </c>
      <c r="AE764">
        <v>1</v>
      </c>
      <c r="AF764">
        <v>1</v>
      </c>
      <c r="AG764">
        <v>1</v>
      </c>
      <c r="AH764">
        <v>1</v>
      </c>
      <c r="AI764">
        <v>121</v>
      </c>
      <c r="AJ764">
        <v>2321</v>
      </c>
      <c r="AK764">
        <v>2453</v>
      </c>
      <c r="AL764">
        <v>1286</v>
      </c>
      <c r="AM764">
        <v>1891</v>
      </c>
      <c r="AN764">
        <v>2400</v>
      </c>
      <c r="AO764">
        <v>565</v>
      </c>
      <c r="AP764">
        <v>238</v>
      </c>
      <c r="AQ764">
        <v>259</v>
      </c>
      <c r="AR764">
        <v>1029</v>
      </c>
      <c r="AS764">
        <v>2024</v>
      </c>
      <c r="AT764">
        <v>377</v>
      </c>
      <c r="AU764">
        <v>976</v>
      </c>
      <c r="AV764">
        <v>2163</v>
      </c>
      <c r="AW764">
        <v>2098</v>
      </c>
      <c r="AX764">
        <v>1073</v>
      </c>
      <c r="AY764">
        <v>1712</v>
      </c>
      <c r="AZ764">
        <v>2353</v>
      </c>
      <c r="BA764">
        <v>570</v>
      </c>
      <c r="BB764">
        <v>94</v>
      </c>
      <c r="BC764">
        <v>2099</v>
      </c>
      <c r="BD764">
        <v>672</v>
      </c>
      <c r="BE764">
        <v>1</v>
      </c>
      <c r="BF764" t="s">
        <v>71</v>
      </c>
      <c r="BG764" t="s">
        <v>65</v>
      </c>
      <c r="BH764" t="s">
        <v>661</v>
      </c>
      <c r="BI764" s="4">
        <f xml:space="preserve"> _2025teamgamelogs[[#This Row],[FGA]] + (0.44 * _2025teamgamelogs[[#This Row],[FTA]]) + _2025teamgamelogs[[#This Row],[TOV]] - _2025teamgamelogs[[#This Row],[OREB]]</f>
        <v>96.2</v>
      </c>
      <c r="BJ764" s="3">
        <f>_2025teamgamelogs[[#This Row],[TOV]]/_2025teamgamelogs[[#This Row],[POSSESIONS]]</f>
        <v>0.19750519750519749</v>
      </c>
      <c r="BK764" s="4">
        <f>_2025teamgamelogs[[#This Row],[PTS]]/_2025teamgamelogs[[#This Row],[POSSESIONS]]</f>
        <v>1.0395010395010396</v>
      </c>
      <c r="BL764" s="4">
        <f xml:space="preserve"> 100 * _2025teamgamelogs[[#This Row],[POINTS_PER_POSSESSION]]</f>
        <v>103.95010395010395</v>
      </c>
      <c r="BM764" s="4">
        <f xml:space="preserve"> _2025teamgamelogs[[#This Row],[POSSESIONS]] / (_2025teamgamelogs[[#This Row],[MIN]]/48)</f>
        <v>96.2</v>
      </c>
      <c r="BN764" s="3">
        <f>_2025teamgamelogs[[#This Row],[PTS]] / (2 * (_2025teamgamelogs[[#This Row],[FGA]] + 0.44 * _2025teamgamelogs[[#This Row],[FTA]]))</f>
        <v>0.59382422802850354</v>
      </c>
      <c r="BO764" s="4">
        <f>VLOOKUP(_2025teamgamelogs[[#This Row],[MONTH]], LEAGUE_AVERAGES!$A$2:$B$8, 2, FALSE)</f>
        <v>110.26237660123701</v>
      </c>
      <c r="BP764" s="5">
        <f>VLOOKUP(_2025teamgamelogs[[#This Row],[TEAM_NAME]], LEAGUE_AVERAGES!$A$14:$C$43, 2, FALSE)</f>
        <v>0.370219512195122</v>
      </c>
      <c r="BQ764" s="5">
        <f>VLOOKUP(_2025teamgamelogs[[#This Row],[TEAM_NAME]], LEAGUE_AVERAGES!$A$14:$C$43, 3, FALSE)</f>
        <v>0.36224390243902438</v>
      </c>
      <c r="BR764" s="5">
        <f>VLOOKUP(_2025teamgamelogs[[#This Row],[TEAM_NAME]], LEAGUE_AVERAGES!$F$14:$H$43, 2, FALSE)</f>
        <v>0.49358536585365859</v>
      </c>
      <c r="BS764" s="5">
        <f>VLOOKUP(_2025teamgamelogs[[#This Row],[TEAM_NAME]], LEAGUE_AVERAGES!$F$14:$H$43, 3, FALSE)</f>
        <v>0.47975609756097559</v>
      </c>
      <c r="BT764" s="5">
        <f>VLOOKUP(_2025teamgamelogs[[#This Row],[TEAM_NAME]], LEAGUE_AVERAGES!$K$14:$M$43, 2, FALSE)</f>
        <v>0.59525043511857889</v>
      </c>
      <c r="BU764" s="5">
        <f>VLOOKUP(_2025teamgamelogs[[#This Row],[TEAM_NAME]], LEAGUE_AVERAGES!$K$14:$M$43, 3, FALSE)</f>
        <v>0.58413739951743537</v>
      </c>
    </row>
    <row r="765" spans="1:73" x14ac:dyDescent="0.2">
      <c r="A765" t="s">
        <v>59</v>
      </c>
      <c r="B765">
        <v>1610612750</v>
      </c>
      <c r="C765" t="s">
        <v>8</v>
      </c>
      <c r="D765" t="s">
        <v>72</v>
      </c>
      <c r="E765">
        <v>22401218</v>
      </c>
      <c r="F765" s="1">
        <v>45641</v>
      </c>
      <c r="G765" t="s">
        <v>286</v>
      </c>
      <c r="H765" t="s">
        <v>63</v>
      </c>
      <c r="I765">
        <v>48</v>
      </c>
      <c r="J765">
        <v>40</v>
      </c>
      <c r="K765">
        <v>100</v>
      </c>
      <c r="L765">
        <v>0.4</v>
      </c>
      <c r="M765">
        <v>12</v>
      </c>
      <c r="N765">
        <v>35</v>
      </c>
      <c r="O765">
        <v>0.34300000000000003</v>
      </c>
      <c r="P765">
        <v>14</v>
      </c>
      <c r="Q765">
        <v>16</v>
      </c>
      <c r="R765">
        <v>0.875</v>
      </c>
      <c r="S765">
        <v>14</v>
      </c>
      <c r="T765">
        <v>37</v>
      </c>
      <c r="U765">
        <v>51</v>
      </c>
      <c r="V765">
        <v>26</v>
      </c>
      <c r="W765">
        <v>12</v>
      </c>
      <c r="X765">
        <v>11</v>
      </c>
      <c r="Y765">
        <v>4</v>
      </c>
      <c r="Z765">
        <v>8</v>
      </c>
      <c r="AA765">
        <v>13</v>
      </c>
      <c r="AB765">
        <v>18</v>
      </c>
      <c r="AC765">
        <v>106</v>
      </c>
      <c r="AD765">
        <v>14</v>
      </c>
      <c r="AE765">
        <v>1</v>
      </c>
      <c r="AF765">
        <v>1</v>
      </c>
      <c r="AG765">
        <v>1</v>
      </c>
      <c r="AH765">
        <v>1</v>
      </c>
      <c r="AI765">
        <v>121</v>
      </c>
      <c r="AJ765">
        <v>1438</v>
      </c>
      <c r="AK765">
        <v>153</v>
      </c>
      <c r="AL765">
        <v>2190</v>
      </c>
      <c r="AM765">
        <v>1413</v>
      </c>
      <c r="AN765">
        <v>1495</v>
      </c>
      <c r="AO765">
        <v>1391</v>
      </c>
      <c r="AP765">
        <v>1571</v>
      </c>
      <c r="AQ765">
        <v>1907</v>
      </c>
      <c r="AR765">
        <v>401</v>
      </c>
      <c r="AS765">
        <v>466</v>
      </c>
      <c r="AT765">
        <v>489</v>
      </c>
      <c r="AU765">
        <v>340</v>
      </c>
      <c r="AV765">
        <v>1195</v>
      </c>
      <c r="AW765">
        <v>640</v>
      </c>
      <c r="AX765">
        <v>346</v>
      </c>
      <c r="AY765">
        <v>1274</v>
      </c>
      <c r="AZ765">
        <v>2116</v>
      </c>
      <c r="BA765">
        <v>148</v>
      </c>
      <c r="BB765">
        <v>1204</v>
      </c>
      <c r="BC765">
        <v>1723</v>
      </c>
      <c r="BD765">
        <v>421</v>
      </c>
      <c r="BE765">
        <v>1</v>
      </c>
      <c r="BF765" t="s">
        <v>71</v>
      </c>
      <c r="BG765" t="s">
        <v>65</v>
      </c>
      <c r="BH765" t="s">
        <v>661</v>
      </c>
      <c r="BI765" s="4">
        <f xml:space="preserve"> _2025teamgamelogs[[#This Row],[FGA]] + (0.44 * _2025teamgamelogs[[#This Row],[FTA]]) + _2025teamgamelogs[[#This Row],[TOV]] - _2025teamgamelogs[[#This Row],[OREB]]</f>
        <v>105.04</v>
      </c>
      <c r="BJ765" s="3">
        <f>_2025teamgamelogs[[#This Row],[TOV]]/_2025teamgamelogs[[#This Row],[POSSESIONS]]</f>
        <v>0.11424219345011423</v>
      </c>
      <c r="BK765" s="4">
        <f>_2025teamgamelogs[[#This Row],[PTS]]/_2025teamgamelogs[[#This Row],[POSSESIONS]]</f>
        <v>1.0091393754760092</v>
      </c>
      <c r="BL765" s="4">
        <f xml:space="preserve"> 100 * _2025teamgamelogs[[#This Row],[POINTS_PER_POSSESSION]]</f>
        <v>100.91393754760092</v>
      </c>
      <c r="BM765" s="4">
        <f xml:space="preserve"> _2025teamgamelogs[[#This Row],[POSSESIONS]] / (_2025teamgamelogs[[#This Row],[MIN]]/48)</f>
        <v>105.04</v>
      </c>
      <c r="BN765" s="3">
        <f>_2025teamgamelogs[[#This Row],[PTS]] / (2 * (_2025teamgamelogs[[#This Row],[FGA]] + 0.44 * _2025teamgamelogs[[#This Row],[FTA]]))</f>
        <v>0.49514200298953659</v>
      </c>
      <c r="BO765" s="4">
        <f>VLOOKUP(_2025teamgamelogs[[#This Row],[MONTH]], LEAGUE_AVERAGES!$A$2:$B$8, 2, FALSE)</f>
        <v>110.26237660123701</v>
      </c>
      <c r="BP765" s="5">
        <f>VLOOKUP(_2025teamgamelogs[[#This Row],[TEAM_NAME]], LEAGUE_AVERAGES!$A$14:$C$43, 2, FALSE)</f>
        <v>0.38256097560975622</v>
      </c>
      <c r="BQ765" s="5">
        <f>VLOOKUP(_2025teamgamelogs[[#This Row],[TEAM_NAME]], LEAGUE_AVERAGES!$A$14:$C$43, 3, FALSE)</f>
        <v>0.37156097560975615</v>
      </c>
      <c r="BR765" s="5">
        <f>VLOOKUP(_2025teamgamelogs[[#This Row],[TEAM_NAME]], LEAGUE_AVERAGES!$F$14:$H$43, 2, FALSE)</f>
        <v>0.47402439024390242</v>
      </c>
      <c r="BS765" s="5">
        <f>VLOOKUP(_2025teamgamelogs[[#This Row],[TEAM_NAME]], LEAGUE_AVERAGES!$F$14:$H$43, 3, FALSE)</f>
        <v>0.46580487804878057</v>
      </c>
      <c r="BT765" s="5">
        <f>VLOOKUP(_2025teamgamelogs[[#This Row],[TEAM_NAME]], LEAGUE_AVERAGES!$K$14:$M$43, 2, FALSE)</f>
        <v>0.59446350940954662</v>
      </c>
      <c r="BU765" s="5">
        <f>VLOOKUP(_2025teamgamelogs[[#This Row],[TEAM_NAME]], LEAGUE_AVERAGES!$K$14:$M$43, 3, FALSE)</f>
        <v>0.58583417827298701</v>
      </c>
    </row>
    <row r="766" spans="1:73" x14ac:dyDescent="0.2">
      <c r="A766" t="s">
        <v>59</v>
      </c>
      <c r="B766">
        <v>1610612738</v>
      </c>
      <c r="C766" t="s">
        <v>74</v>
      </c>
      <c r="D766" t="s">
        <v>75</v>
      </c>
      <c r="E766">
        <v>22401217</v>
      </c>
      <c r="F766" s="1">
        <v>45641</v>
      </c>
      <c r="G766" t="s">
        <v>141</v>
      </c>
      <c r="H766" t="s">
        <v>63</v>
      </c>
      <c r="I766">
        <v>48</v>
      </c>
      <c r="J766">
        <v>40</v>
      </c>
      <c r="K766">
        <v>93</v>
      </c>
      <c r="L766">
        <v>0.43</v>
      </c>
      <c r="M766">
        <v>18</v>
      </c>
      <c r="N766">
        <v>46</v>
      </c>
      <c r="O766">
        <v>0.39100000000000001</v>
      </c>
      <c r="P766">
        <v>14</v>
      </c>
      <c r="Q766">
        <v>24</v>
      </c>
      <c r="R766">
        <v>0.58299999999999996</v>
      </c>
      <c r="S766">
        <v>16</v>
      </c>
      <c r="T766">
        <v>40</v>
      </c>
      <c r="U766">
        <v>56</v>
      </c>
      <c r="V766">
        <v>26</v>
      </c>
      <c r="W766">
        <v>18</v>
      </c>
      <c r="X766">
        <v>11</v>
      </c>
      <c r="Y766">
        <v>5</v>
      </c>
      <c r="Z766">
        <v>7</v>
      </c>
      <c r="AA766">
        <v>15</v>
      </c>
      <c r="AB766">
        <v>25</v>
      </c>
      <c r="AC766">
        <v>112</v>
      </c>
      <c r="AD766">
        <v>14</v>
      </c>
      <c r="AE766">
        <v>1</v>
      </c>
      <c r="AF766">
        <v>1</v>
      </c>
      <c r="AG766">
        <v>1</v>
      </c>
      <c r="AH766">
        <v>1</v>
      </c>
      <c r="AI766">
        <v>121</v>
      </c>
      <c r="AJ766">
        <v>1438</v>
      </c>
      <c r="AK766">
        <v>664</v>
      </c>
      <c r="AL766">
        <v>1848</v>
      </c>
      <c r="AM766">
        <v>288</v>
      </c>
      <c r="AN766">
        <v>249</v>
      </c>
      <c r="AO766">
        <v>836</v>
      </c>
      <c r="AP766">
        <v>1571</v>
      </c>
      <c r="AQ766">
        <v>791</v>
      </c>
      <c r="AR766">
        <v>2382</v>
      </c>
      <c r="AS766">
        <v>234</v>
      </c>
      <c r="AT766">
        <v>210</v>
      </c>
      <c r="AU766">
        <v>99</v>
      </c>
      <c r="AV766">
        <v>1195</v>
      </c>
      <c r="AW766">
        <v>1953</v>
      </c>
      <c r="AX766">
        <v>346</v>
      </c>
      <c r="AY766">
        <v>889</v>
      </c>
      <c r="AZ766">
        <v>1902</v>
      </c>
      <c r="BA766">
        <v>398</v>
      </c>
      <c r="BB766">
        <v>143</v>
      </c>
      <c r="BC766">
        <v>1331</v>
      </c>
      <c r="BD766">
        <v>421</v>
      </c>
      <c r="BE766">
        <v>1</v>
      </c>
      <c r="BF766" t="s">
        <v>71</v>
      </c>
      <c r="BG766" t="s">
        <v>65</v>
      </c>
      <c r="BH766" t="s">
        <v>661</v>
      </c>
      <c r="BI766" s="4">
        <f xml:space="preserve"> _2025teamgamelogs[[#This Row],[FGA]] + (0.44 * _2025teamgamelogs[[#This Row],[FTA]]) + _2025teamgamelogs[[#This Row],[TOV]] - _2025teamgamelogs[[#This Row],[OREB]]</f>
        <v>105.56</v>
      </c>
      <c r="BJ766" s="3">
        <f>_2025teamgamelogs[[#This Row],[TOV]]/_2025teamgamelogs[[#This Row],[POSSESIONS]]</f>
        <v>0.17051913603637742</v>
      </c>
      <c r="BK766" s="4">
        <f>_2025teamgamelogs[[#This Row],[PTS]]/_2025teamgamelogs[[#This Row],[POSSESIONS]]</f>
        <v>1.0610079575596816</v>
      </c>
      <c r="BL766" s="4">
        <f xml:space="preserve"> 100 * _2025teamgamelogs[[#This Row],[POINTS_PER_POSSESSION]]</f>
        <v>106.10079575596816</v>
      </c>
      <c r="BM766" s="4">
        <f xml:space="preserve"> _2025teamgamelogs[[#This Row],[POSSESIONS]] / (_2025teamgamelogs[[#This Row],[MIN]]/48)</f>
        <v>105.56</v>
      </c>
      <c r="BN766" s="3">
        <f>_2025teamgamelogs[[#This Row],[PTS]] / (2 * (_2025teamgamelogs[[#This Row],[FGA]] + 0.44 * _2025teamgamelogs[[#This Row],[FTA]]))</f>
        <v>0.54074932406334486</v>
      </c>
      <c r="BO766" s="4">
        <f>VLOOKUP(_2025teamgamelogs[[#This Row],[MONTH]], LEAGUE_AVERAGES!$A$2:$B$8, 2, FALSE)</f>
        <v>110.26237660123701</v>
      </c>
      <c r="BP766" s="5">
        <f>VLOOKUP(_2025teamgamelogs[[#This Row],[TEAM_NAME]], LEAGUE_AVERAGES!$A$14:$C$43, 2, FALSE)</f>
        <v>0.3739024390243903</v>
      </c>
      <c r="BQ766" s="5">
        <f>VLOOKUP(_2025teamgamelogs[[#This Row],[TEAM_NAME]], LEAGUE_AVERAGES!$A$14:$C$43, 3, FALSE)</f>
        <v>0.36424390243902455</v>
      </c>
      <c r="BR766" s="5">
        <f>VLOOKUP(_2025teamgamelogs[[#This Row],[TEAM_NAME]], LEAGUE_AVERAGES!$F$14:$H$43, 2, FALSE)</f>
        <v>0.46717073170731704</v>
      </c>
      <c r="BS766" s="5">
        <f>VLOOKUP(_2025teamgamelogs[[#This Row],[TEAM_NAME]], LEAGUE_AVERAGES!$F$14:$H$43, 3, FALSE)</f>
        <v>0.45907317073170728</v>
      </c>
      <c r="BT766" s="5">
        <f>VLOOKUP(_2025teamgamelogs[[#This Row],[TEAM_NAME]], LEAGUE_AVERAGES!$K$14:$M$43, 2, FALSE)</f>
        <v>0.59645910798675039</v>
      </c>
      <c r="BU766" s="5">
        <f>VLOOKUP(_2025teamgamelogs[[#This Row],[TEAM_NAME]], LEAGUE_AVERAGES!$K$14:$M$43, 3, FALSE)</f>
        <v>0.58679053151616523</v>
      </c>
    </row>
    <row r="767" spans="1:73" x14ac:dyDescent="0.2">
      <c r="A767" t="s">
        <v>59</v>
      </c>
      <c r="B767">
        <v>1610612753</v>
      </c>
      <c r="C767" t="s">
        <v>83</v>
      </c>
      <c r="D767" t="s">
        <v>84</v>
      </c>
      <c r="E767">
        <v>22401227</v>
      </c>
      <c r="F767" s="1">
        <v>45641</v>
      </c>
      <c r="G767" t="s">
        <v>789</v>
      </c>
      <c r="H767" t="s">
        <v>70</v>
      </c>
      <c r="I767">
        <v>48</v>
      </c>
      <c r="J767">
        <v>36</v>
      </c>
      <c r="K767">
        <v>86</v>
      </c>
      <c r="L767">
        <v>0.41899999999999998</v>
      </c>
      <c r="M767">
        <v>9</v>
      </c>
      <c r="N767">
        <v>30</v>
      </c>
      <c r="O767">
        <v>0.3</v>
      </c>
      <c r="P767">
        <v>10</v>
      </c>
      <c r="Q767">
        <v>13</v>
      </c>
      <c r="R767">
        <v>0.76900000000000002</v>
      </c>
      <c r="S767">
        <v>10</v>
      </c>
      <c r="T767">
        <v>29</v>
      </c>
      <c r="U767">
        <v>39</v>
      </c>
      <c r="V767">
        <v>24</v>
      </c>
      <c r="W767">
        <v>15</v>
      </c>
      <c r="X767">
        <v>8</v>
      </c>
      <c r="Y767">
        <v>10</v>
      </c>
      <c r="Z767">
        <v>3</v>
      </c>
      <c r="AA767">
        <v>26</v>
      </c>
      <c r="AB767">
        <v>16</v>
      </c>
      <c r="AC767">
        <v>91</v>
      </c>
      <c r="AD767">
        <v>-9</v>
      </c>
      <c r="AE767">
        <v>1</v>
      </c>
      <c r="AF767">
        <v>1231</v>
      </c>
      <c r="AG767">
        <v>1231</v>
      </c>
      <c r="AH767">
        <v>1231</v>
      </c>
      <c r="AI767">
        <v>121</v>
      </c>
      <c r="AJ767">
        <v>2070</v>
      </c>
      <c r="AK767">
        <v>1580</v>
      </c>
      <c r="AL767">
        <v>1994</v>
      </c>
      <c r="AM767">
        <v>2097</v>
      </c>
      <c r="AN767">
        <v>2077</v>
      </c>
      <c r="AO767">
        <v>1895</v>
      </c>
      <c r="AP767">
        <v>2148</v>
      </c>
      <c r="AQ767">
        <v>2188</v>
      </c>
      <c r="AR767">
        <v>1388</v>
      </c>
      <c r="AS767">
        <v>1308</v>
      </c>
      <c r="AT767">
        <v>1807</v>
      </c>
      <c r="AU767">
        <v>1833</v>
      </c>
      <c r="AV767">
        <v>1570</v>
      </c>
      <c r="AW767">
        <v>1341</v>
      </c>
      <c r="AX767">
        <v>1073</v>
      </c>
      <c r="AY767">
        <v>57</v>
      </c>
      <c r="AZ767">
        <v>384</v>
      </c>
      <c r="BA767">
        <v>2319</v>
      </c>
      <c r="BB767">
        <v>1670</v>
      </c>
      <c r="BC767">
        <v>2370</v>
      </c>
      <c r="BD767">
        <v>1735</v>
      </c>
      <c r="BE767">
        <v>1</v>
      </c>
      <c r="BF767" t="s">
        <v>64</v>
      </c>
      <c r="BG767" t="s">
        <v>65</v>
      </c>
      <c r="BH767" t="s">
        <v>661</v>
      </c>
      <c r="BI767" s="4">
        <f xml:space="preserve"> _2025teamgamelogs[[#This Row],[FGA]] + (0.44 * _2025teamgamelogs[[#This Row],[FTA]]) + _2025teamgamelogs[[#This Row],[TOV]] - _2025teamgamelogs[[#This Row],[OREB]]</f>
        <v>96.72</v>
      </c>
      <c r="BJ767" s="3">
        <f>_2025teamgamelogs[[#This Row],[TOV]]/_2025teamgamelogs[[#This Row],[POSSESIONS]]</f>
        <v>0.15508684863523572</v>
      </c>
      <c r="BK767" s="4">
        <f>_2025teamgamelogs[[#This Row],[PTS]]/_2025teamgamelogs[[#This Row],[POSSESIONS]]</f>
        <v>0.94086021505376349</v>
      </c>
      <c r="BL767" s="4">
        <f xml:space="preserve"> 100 * _2025teamgamelogs[[#This Row],[POINTS_PER_POSSESSION]]</f>
        <v>94.086021505376351</v>
      </c>
      <c r="BM767" s="4">
        <f xml:space="preserve"> _2025teamgamelogs[[#This Row],[POSSESIONS]] / (_2025teamgamelogs[[#This Row],[MIN]]/48)</f>
        <v>96.72</v>
      </c>
      <c r="BN767" s="3">
        <f>_2025teamgamelogs[[#This Row],[PTS]] / (2 * (_2025teamgamelogs[[#This Row],[FGA]] + 0.44 * _2025teamgamelogs[[#This Row],[FTA]]))</f>
        <v>0.49607501090274747</v>
      </c>
      <c r="BO767" s="4">
        <f>VLOOKUP(_2025teamgamelogs[[#This Row],[MONTH]], LEAGUE_AVERAGES!$A$2:$B$8, 2, FALSE)</f>
        <v>110.26237660123701</v>
      </c>
      <c r="BP767" s="5">
        <f>VLOOKUP(_2025teamgamelogs[[#This Row],[TEAM_NAME]], LEAGUE_AVERAGES!$A$14:$C$43, 2, FALSE)</f>
        <v>0.32192682926829269</v>
      </c>
      <c r="BQ767" s="5">
        <f>VLOOKUP(_2025teamgamelogs[[#This Row],[TEAM_NAME]], LEAGUE_AVERAGES!$A$14:$C$43, 3, FALSE)</f>
        <v>0.31129268292682932</v>
      </c>
      <c r="BR767" s="5">
        <f>VLOOKUP(_2025teamgamelogs[[#This Row],[TEAM_NAME]], LEAGUE_AVERAGES!$F$14:$H$43, 2, FALSE)</f>
        <v>0.44641463414634147</v>
      </c>
      <c r="BS767" s="5">
        <f>VLOOKUP(_2025teamgamelogs[[#This Row],[TEAM_NAME]], LEAGUE_AVERAGES!$F$14:$H$43, 3, FALSE)</f>
        <v>0.44524390243902434</v>
      </c>
      <c r="BT767" s="5">
        <f>VLOOKUP(_2025teamgamelogs[[#This Row],[TEAM_NAME]], LEAGUE_AVERAGES!$K$14:$M$43, 2, FALSE)</f>
        <v>0.55194019912665027</v>
      </c>
      <c r="BU767" s="5">
        <f>VLOOKUP(_2025teamgamelogs[[#This Row],[TEAM_NAME]], LEAGUE_AVERAGES!$K$14:$M$43, 3, FALSE)</f>
        <v>0.54874950227645525</v>
      </c>
    </row>
    <row r="768" spans="1:73" x14ac:dyDescent="0.2">
      <c r="A768" t="s">
        <v>59</v>
      </c>
      <c r="B768">
        <v>1610612762</v>
      </c>
      <c r="C768" t="s">
        <v>125</v>
      </c>
      <c r="D768" t="s">
        <v>126</v>
      </c>
      <c r="E768">
        <v>22401226</v>
      </c>
      <c r="F768" s="1">
        <v>45642</v>
      </c>
      <c r="G768" t="s">
        <v>494</v>
      </c>
      <c r="H768" t="s">
        <v>70</v>
      </c>
      <c r="I768">
        <v>48</v>
      </c>
      <c r="J768">
        <v>36</v>
      </c>
      <c r="K768">
        <v>80</v>
      </c>
      <c r="L768">
        <v>0.45</v>
      </c>
      <c r="M768">
        <v>13</v>
      </c>
      <c r="N768">
        <v>39</v>
      </c>
      <c r="O768">
        <v>0.33300000000000002</v>
      </c>
      <c r="P768">
        <v>22</v>
      </c>
      <c r="Q768">
        <v>30</v>
      </c>
      <c r="R768">
        <v>0.73299999999999998</v>
      </c>
      <c r="S768">
        <v>10</v>
      </c>
      <c r="T768">
        <v>25</v>
      </c>
      <c r="U768">
        <v>35</v>
      </c>
      <c r="V768">
        <v>22</v>
      </c>
      <c r="W768">
        <v>23</v>
      </c>
      <c r="X768">
        <v>8</v>
      </c>
      <c r="Y768">
        <v>3</v>
      </c>
      <c r="Z768">
        <v>6</v>
      </c>
      <c r="AA768">
        <v>20</v>
      </c>
      <c r="AB768">
        <v>20</v>
      </c>
      <c r="AC768">
        <v>107</v>
      </c>
      <c r="AD768">
        <v>-37</v>
      </c>
      <c r="AE768">
        <v>1</v>
      </c>
      <c r="AF768">
        <v>1231</v>
      </c>
      <c r="AG768">
        <v>1231</v>
      </c>
      <c r="AH768">
        <v>1231</v>
      </c>
      <c r="AI768">
        <v>121</v>
      </c>
      <c r="AJ768">
        <v>2070</v>
      </c>
      <c r="AK768">
        <v>2190</v>
      </c>
      <c r="AL768">
        <v>1543</v>
      </c>
      <c r="AM768">
        <v>1171</v>
      </c>
      <c r="AN768">
        <v>933</v>
      </c>
      <c r="AO768">
        <v>1468</v>
      </c>
      <c r="AP768">
        <v>406</v>
      </c>
      <c r="AQ768">
        <v>259</v>
      </c>
      <c r="AR768">
        <v>1708</v>
      </c>
      <c r="AS768">
        <v>1308</v>
      </c>
      <c r="AT768">
        <v>2271</v>
      </c>
      <c r="AU768">
        <v>2225</v>
      </c>
      <c r="AV768">
        <v>1909</v>
      </c>
      <c r="AW768">
        <v>2394</v>
      </c>
      <c r="AX768">
        <v>1073</v>
      </c>
      <c r="AY768">
        <v>1712</v>
      </c>
      <c r="AZ768">
        <v>1573</v>
      </c>
      <c r="BA768">
        <v>1491</v>
      </c>
      <c r="BB768">
        <v>767</v>
      </c>
      <c r="BC768">
        <v>1677</v>
      </c>
      <c r="BD768">
        <v>2427</v>
      </c>
      <c r="BE768">
        <v>1</v>
      </c>
      <c r="BF768" t="s">
        <v>71</v>
      </c>
      <c r="BG768" t="s">
        <v>65</v>
      </c>
      <c r="BH768" t="s">
        <v>661</v>
      </c>
      <c r="BI768" s="4">
        <f xml:space="preserve"> _2025teamgamelogs[[#This Row],[FGA]] + (0.44 * _2025teamgamelogs[[#This Row],[FTA]]) + _2025teamgamelogs[[#This Row],[TOV]] - _2025teamgamelogs[[#This Row],[OREB]]</f>
        <v>106.2</v>
      </c>
      <c r="BJ768" s="3">
        <f>_2025teamgamelogs[[#This Row],[TOV]]/_2025teamgamelogs[[#This Row],[POSSESIONS]]</f>
        <v>0.21657250470809791</v>
      </c>
      <c r="BK768" s="4">
        <f>_2025teamgamelogs[[#This Row],[PTS]]/_2025teamgamelogs[[#This Row],[POSSESIONS]]</f>
        <v>1.0075329566854991</v>
      </c>
      <c r="BL768" s="4">
        <f xml:space="preserve"> 100 * _2025teamgamelogs[[#This Row],[POINTS_PER_POSSESSION]]</f>
        <v>100.75329566854991</v>
      </c>
      <c r="BM768" s="4">
        <f xml:space="preserve"> _2025teamgamelogs[[#This Row],[POSSESIONS]] / (_2025teamgamelogs[[#This Row],[MIN]]/48)</f>
        <v>106.2</v>
      </c>
      <c r="BN768" s="3">
        <f>_2025teamgamelogs[[#This Row],[PTS]] / (2 * (_2025teamgamelogs[[#This Row],[FGA]] + 0.44 * _2025teamgamelogs[[#This Row],[FTA]]))</f>
        <v>0.57403433476394849</v>
      </c>
      <c r="BO768" s="4">
        <f>VLOOKUP(_2025teamgamelogs[[#This Row],[MONTH]], LEAGUE_AVERAGES!$A$2:$B$8, 2, FALSE)</f>
        <v>110.26237660123701</v>
      </c>
      <c r="BP768" s="5">
        <f>VLOOKUP(_2025teamgamelogs[[#This Row],[TEAM_NAME]], LEAGUE_AVERAGES!$A$14:$C$43, 2, FALSE)</f>
        <v>0.36446341463414633</v>
      </c>
      <c r="BQ768" s="5">
        <f>VLOOKUP(_2025teamgamelogs[[#This Row],[TEAM_NAME]], LEAGUE_AVERAGES!$A$14:$C$43, 3, FALSE)</f>
        <v>0.3413170731707319</v>
      </c>
      <c r="BR768" s="5">
        <f>VLOOKUP(_2025teamgamelogs[[#This Row],[TEAM_NAME]], LEAGUE_AVERAGES!$F$14:$H$43, 2, FALSE)</f>
        <v>0.4583902439024391</v>
      </c>
      <c r="BS768" s="5">
        <f>VLOOKUP(_2025teamgamelogs[[#This Row],[TEAM_NAME]], LEAGUE_AVERAGES!$F$14:$H$43, 3, FALSE)</f>
        <v>0.45390243902439031</v>
      </c>
      <c r="BT768" s="5">
        <f>VLOOKUP(_2025teamgamelogs[[#This Row],[TEAM_NAME]], LEAGUE_AVERAGES!$K$14:$M$43, 2, FALSE)</f>
        <v>0.57104853563970659</v>
      </c>
      <c r="BU768" s="5">
        <f>VLOOKUP(_2025teamgamelogs[[#This Row],[TEAM_NAME]], LEAGUE_AVERAGES!$K$14:$M$43, 3, FALSE)</f>
        <v>0.56826296147062372</v>
      </c>
    </row>
    <row r="769" spans="1:73" x14ac:dyDescent="0.2">
      <c r="A769" t="s">
        <v>59</v>
      </c>
      <c r="B769">
        <v>1610612755</v>
      </c>
      <c r="C769" t="s">
        <v>134</v>
      </c>
      <c r="D769" t="s">
        <v>135</v>
      </c>
      <c r="E769">
        <v>22401222</v>
      </c>
      <c r="F769" s="1">
        <v>45642</v>
      </c>
      <c r="G769" t="s">
        <v>695</v>
      </c>
      <c r="H769" t="s">
        <v>63</v>
      </c>
      <c r="I769">
        <v>48</v>
      </c>
      <c r="J769">
        <v>41</v>
      </c>
      <c r="K769">
        <v>80</v>
      </c>
      <c r="L769">
        <v>0.51300000000000001</v>
      </c>
      <c r="M769">
        <v>16</v>
      </c>
      <c r="N769">
        <v>38</v>
      </c>
      <c r="O769">
        <v>0.42099999999999999</v>
      </c>
      <c r="P769">
        <v>23</v>
      </c>
      <c r="Q769">
        <v>30</v>
      </c>
      <c r="R769">
        <v>0.76700000000000002</v>
      </c>
      <c r="S769">
        <v>9</v>
      </c>
      <c r="T769">
        <v>33</v>
      </c>
      <c r="U769">
        <v>42</v>
      </c>
      <c r="V769">
        <v>21</v>
      </c>
      <c r="W769">
        <v>20</v>
      </c>
      <c r="X769">
        <v>14</v>
      </c>
      <c r="Y769">
        <v>4</v>
      </c>
      <c r="Z769">
        <v>8</v>
      </c>
      <c r="AA769">
        <v>20</v>
      </c>
      <c r="AB769">
        <v>27</v>
      </c>
      <c r="AC769">
        <v>121</v>
      </c>
      <c r="AD769">
        <v>13</v>
      </c>
      <c r="AE769">
        <v>1</v>
      </c>
      <c r="AF769">
        <v>1</v>
      </c>
      <c r="AG769">
        <v>1</v>
      </c>
      <c r="AH769">
        <v>1</v>
      </c>
      <c r="AI769">
        <v>121</v>
      </c>
      <c r="AJ769">
        <v>1234</v>
      </c>
      <c r="AK769">
        <v>2190</v>
      </c>
      <c r="AL769">
        <v>493</v>
      </c>
      <c r="AM769">
        <v>567</v>
      </c>
      <c r="AN769">
        <v>1078</v>
      </c>
      <c r="AO769">
        <v>527</v>
      </c>
      <c r="AP769">
        <v>314</v>
      </c>
      <c r="AQ769">
        <v>259</v>
      </c>
      <c r="AR769">
        <v>1428</v>
      </c>
      <c r="AS769">
        <v>1566</v>
      </c>
      <c r="AT769">
        <v>1131</v>
      </c>
      <c r="AU769">
        <v>1443</v>
      </c>
      <c r="AV769">
        <v>2031</v>
      </c>
      <c r="AW769">
        <v>2199</v>
      </c>
      <c r="AX769">
        <v>81</v>
      </c>
      <c r="AY769">
        <v>1274</v>
      </c>
      <c r="AZ769">
        <v>2116</v>
      </c>
      <c r="BA769">
        <v>1491</v>
      </c>
      <c r="BB769">
        <v>59</v>
      </c>
      <c r="BC769">
        <v>672</v>
      </c>
      <c r="BD769">
        <v>467</v>
      </c>
      <c r="BE769">
        <v>1</v>
      </c>
      <c r="BF769" t="s">
        <v>71</v>
      </c>
      <c r="BG769" t="s">
        <v>65</v>
      </c>
      <c r="BH769" t="s">
        <v>661</v>
      </c>
      <c r="BI769" s="4">
        <f xml:space="preserve"> _2025teamgamelogs[[#This Row],[FGA]] + (0.44 * _2025teamgamelogs[[#This Row],[FTA]]) + _2025teamgamelogs[[#This Row],[TOV]] - _2025teamgamelogs[[#This Row],[OREB]]</f>
        <v>104.2</v>
      </c>
      <c r="BJ769" s="3">
        <f>_2025teamgamelogs[[#This Row],[TOV]]/_2025teamgamelogs[[#This Row],[POSSESIONS]]</f>
        <v>0.19193857965451055</v>
      </c>
      <c r="BK769" s="4">
        <f>_2025teamgamelogs[[#This Row],[PTS]]/_2025teamgamelogs[[#This Row],[POSSESIONS]]</f>
        <v>1.1612284069097889</v>
      </c>
      <c r="BL769" s="4">
        <f xml:space="preserve"> 100 * _2025teamgamelogs[[#This Row],[POINTS_PER_POSSESSION]]</f>
        <v>116.12284069097889</v>
      </c>
      <c r="BM769" s="4">
        <f xml:space="preserve"> _2025teamgamelogs[[#This Row],[POSSESIONS]] / (_2025teamgamelogs[[#This Row],[MIN]]/48)</f>
        <v>104.2</v>
      </c>
      <c r="BN769" s="3">
        <f>_2025teamgamelogs[[#This Row],[PTS]] / (2 * (_2025teamgamelogs[[#This Row],[FGA]] + 0.44 * _2025teamgamelogs[[#This Row],[FTA]]))</f>
        <v>0.64914163090128751</v>
      </c>
      <c r="BO769" s="4">
        <f>VLOOKUP(_2025teamgamelogs[[#This Row],[MONTH]], LEAGUE_AVERAGES!$A$2:$B$8, 2, FALSE)</f>
        <v>110.26237660123701</v>
      </c>
      <c r="BP769" s="5">
        <f>VLOOKUP(_2025teamgamelogs[[#This Row],[TEAM_NAME]], LEAGUE_AVERAGES!$A$14:$C$43, 2, FALSE)</f>
        <v>0.34129268292682929</v>
      </c>
      <c r="BQ769" s="5">
        <f>VLOOKUP(_2025teamgamelogs[[#This Row],[TEAM_NAME]], LEAGUE_AVERAGES!$A$14:$C$43, 3, FALSE)</f>
        <v>0.34026829268292691</v>
      </c>
      <c r="BR769" s="5">
        <f>VLOOKUP(_2025teamgamelogs[[#This Row],[TEAM_NAME]], LEAGUE_AVERAGES!$F$14:$H$43, 2, FALSE)</f>
        <v>0.45178048780487812</v>
      </c>
      <c r="BS769" s="5">
        <f>VLOOKUP(_2025teamgamelogs[[#This Row],[TEAM_NAME]], LEAGUE_AVERAGES!$F$14:$H$43, 3, FALSE)</f>
        <v>0.45797560975609758</v>
      </c>
      <c r="BT769" s="5">
        <f>VLOOKUP(_2025teamgamelogs[[#This Row],[TEAM_NAME]], LEAGUE_AVERAGES!$K$14:$M$43, 2, FALSE)</f>
        <v>0.55774018976963147</v>
      </c>
      <c r="BU769" s="5">
        <f>VLOOKUP(_2025teamgamelogs[[#This Row],[TEAM_NAME]], LEAGUE_AVERAGES!$K$14:$M$43, 3, FALSE)</f>
        <v>0.57066794818423772</v>
      </c>
    </row>
    <row r="770" spans="1:73" x14ac:dyDescent="0.2">
      <c r="A770" t="s">
        <v>59</v>
      </c>
      <c r="B770">
        <v>1610612765</v>
      </c>
      <c r="C770" t="s">
        <v>107</v>
      </c>
      <c r="D770" t="s">
        <v>108</v>
      </c>
      <c r="E770">
        <v>22401221</v>
      </c>
      <c r="F770" s="1">
        <v>45642</v>
      </c>
      <c r="G770" t="s">
        <v>440</v>
      </c>
      <c r="H770" t="s">
        <v>63</v>
      </c>
      <c r="I770">
        <v>53</v>
      </c>
      <c r="J770">
        <v>44</v>
      </c>
      <c r="K770">
        <v>90</v>
      </c>
      <c r="L770">
        <v>0.48899999999999999</v>
      </c>
      <c r="M770">
        <v>20</v>
      </c>
      <c r="N770">
        <v>40</v>
      </c>
      <c r="O770">
        <v>0.5</v>
      </c>
      <c r="P770">
        <v>17</v>
      </c>
      <c r="Q770">
        <v>23</v>
      </c>
      <c r="R770">
        <v>0.73899999999999999</v>
      </c>
      <c r="S770">
        <v>7</v>
      </c>
      <c r="T770">
        <v>45</v>
      </c>
      <c r="U770">
        <v>52</v>
      </c>
      <c r="V770">
        <v>32</v>
      </c>
      <c r="W770">
        <v>22</v>
      </c>
      <c r="X770">
        <v>8</v>
      </c>
      <c r="Y770">
        <v>4</v>
      </c>
      <c r="Z770">
        <v>2</v>
      </c>
      <c r="AA770">
        <v>24</v>
      </c>
      <c r="AB770">
        <v>19</v>
      </c>
      <c r="AC770">
        <v>125</v>
      </c>
      <c r="AD770">
        <v>1</v>
      </c>
      <c r="AE770">
        <v>1</v>
      </c>
      <c r="AF770">
        <v>1</v>
      </c>
      <c r="AG770">
        <v>1</v>
      </c>
      <c r="AH770">
        <v>1</v>
      </c>
      <c r="AI770">
        <v>9</v>
      </c>
      <c r="AJ770">
        <v>703</v>
      </c>
      <c r="AK770">
        <v>1029</v>
      </c>
      <c r="AL770">
        <v>844</v>
      </c>
      <c r="AM770">
        <v>114</v>
      </c>
      <c r="AN770">
        <v>795</v>
      </c>
      <c r="AO770">
        <v>94</v>
      </c>
      <c r="AP770">
        <v>1052</v>
      </c>
      <c r="AQ770">
        <v>899</v>
      </c>
      <c r="AR770">
        <v>1655</v>
      </c>
      <c r="AS770">
        <v>2024</v>
      </c>
      <c r="AT770">
        <v>37</v>
      </c>
      <c r="AU770">
        <v>267</v>
      </c>
      <c r="AV770">
        <v>322</v>
      </c>
      <c r="AW770">
        <v>2345</v>
      </c>
      <c r="AX770">
        <v>1073</v>
      </c>
      <c r="AY770">
        <v>1274</v>
      </c>
      <c r="AZ770">
        <v>158</v>
      </c>
      <c r="BA770">
        <v>2162</v>
      </c>
      <c r="BB770">
        <v>971</v>
      </c>
      <c r="BC770">
        <v>437</v>
      </c>
      <c r="BD770">
        <v>1176</v>
      </c>
      <c r="BE770">
        <v>1</v>
      </c>
      <c r="BF770" t="s">
        <v>64</v>
      </c>
      <c r="BG770" t="s">
        <v>65</v>
      </c>
      <c r="BH770" t="s">
        <v>661</v>
      </c>
      <c r="BI770" s="4">
        <f xml:space="preserve"> _2025teamgamelogs[[#This Row],[FGA]] + (0.44 * _2025teamgamelogs[[#This Row],[FTA]]) + _2025teamgamelogs[[#This Row],[TOV]] - _2025teamgamelogs[[#This Row],[OREB]]</f>
        <v>115.12</v>
      </c>
      <c r="BJ770" s="3">
        <f>_2025teamgamelogs[[#This Row],[TOV]]/_2025teamgamelogs[[#This Row],[POSSESIONS]]</f>
        <v>0.1911049339819319</v>
      </c>
      <c r="BK770" s="4">
        <f>_2025teamgamelogs[[#This Row],[PTS]]/_2025teamgamelogs[[#This Row],[POSSESIONS]]</f>
        <v>1.0858234885337039</v>
      </c>
      <c r="BL770" s="4">
        <f xml:space="preserve"> 100 * _2025teamgamelogs[[#This Row],[POINTS_PER_POSSESSION]]</f>
        <v>108.58234885337039</v>
      </c>
      <c r="BM770" s="4">
        <f xml:space="preserve"> _2025teamgamelogs[[#This Row],[POSSESIONS]] / (_2025teamgamelogs[[#This Row],[MIN]]/48)</f>
        <v>104.25962264150944</v>
      </c>
      <c r="BN770" s="3">
        <f>_2025teamgamelogs[[#This Row],[PTS]] / (2 * (_2025teamgamelogs[[#This Row],[FGA]] + 0.44 * _2025teamgamelogs[[#This Row],[FTA]]))</f>
        <v>0.62425089892129437</v>
      </c>
      <c r="BO770" s="4">
        <f>VLOOKUP(_2025teamgamelogs[[#This Row],[MONTH]], LEAGUE_AVERAGES!$A$2:$B$8, 2, FALSE)</f>
        <v>110.26237660123701</v>
      </c>
      <c r="BP770" s="5">
        <f>VLOOKUP(_2025teamgamelogs[[#This Row],[TEAM_NAME]], LEAGUE_AVERAGES!$A$14:$C$43, 2, FALSE)</f>
        <v>0.3560731707317073</v>
      </c>
      <c r="BQ770" s="5">
        <f>VLOOKUP(_2025teamgamelogs[[#This Row],[TEAM_NAME]], LEAGUE_AVERAGES!$A$14:$C$43, 3, FALSE)</f>
        <v>0.3687804878048781</v>
      </c>
      <c r="BR770" s="5">
        <f>VLOOKUP(_2025teamgamelogs[[#This Row],[TEAM_NAME]], LEAGUE_AVERAGES!$F$14:$H$43, 2, FALSE)</f>
        <v>0.47321951219512204</v>
      </c>
      <c r="BS770" s="5">
        <f>VLOOKUP(_2025teamgamelogs[[#This Row],[TEAM_NAME]], LEAGUE_AVERAGES!$F$14:$H$43, 3, FALSE)</f>
        <v>0.48104878048780486</v>
      </c>
      <c r="BT770" s="5">
        <f>VLOOKUP(_2025teamgamelogs[[#This Row],[TEAM_NAME]], LEAGUE_AVERAGES!$K$14:$M$43, 2, FALSE)</f>
        <v>0.57634444021190001</v>
      </c>
      <c r="BU770" s="5">
        <f>VLOOKUP(_2025teamgamelogs[[#This Row],[TEAM_NAME]], LEAGUE_AVERAGES!$K$14:$M$43, 3, FALSE)</f>
        <v>0.58621097107374254</v>
      </c>
    </row>
    <row r="771" spans="1:73" x14ac:dyDescent="0.2">
      <c r="A771" t="s">
        <v>59</v>
      </c>
      <c r="B771">
        <v>1610612743</v>
      </c>
      <c r="C771" t="s">
        <v>151</v>
      </c>
      <c r="D771" t="s">
        <v>152</v>
      </c>
      <c r="E771">
        <v>22401225</v>
      </c>
      <c r="F771" s="1">
        <v>45642</v>
      </c>
      <c r="G771" t="s">
        <v>790</v>
      </c>
      <c r="H771" t="s">
        <v>63</v>
      </c>
      <c r="I771">
        <v>48</v>
      </c>
      <c r="J771">
        <v>51</v>
      </c>
      <c r="K771">
        <v>102</v>
      </c>
      <c r="L771">
        <v>0.5</v>
      </c>
      <c r="M771">
        <v>10</v>
      </c>
      <c r="N771">
        <v>28</v>
      </c>
      <c r="O771">
        <v>0.35699999999999998</v>
      </c>
      <c r="P771">
        <v>18</v>
      </c>
      <c r="Q771">
        <v>24</v>
      </c>
      <c r="R771">
        <v>0.75</v>
      </c>
      <c r="S771">
        <v>15</v>
      </c>
      <c r="T771">
        <v>40</v>
      </c>
      <c r="U771">
        <v>55</v>
      </c>
      <c r="V771">
        <v>38</v>
      </c>
      <c r="W771">
        <v>15</v>
      </c>
      <c r="X771">
        <v>9</v>
      </c>
      <c r="Y771">
        <v>4</v>
      </c>
      <c r="Z771">
        <v>9</v>
      </c>
      <c r="AA771">
        <v>18</v>
      </c>
      <c r="AB771">
        <v>23</v>
      </c>
      <c r="AC771">
        <v>130</v>
      </c>
      <c r="AD771">
        <v>1</v>
      </c>
      <c r="AE771">
        <v>1</v>
      </c>
      <c r="AF771">
        <v>1</v>
      </c>
      <c r="AG771">
        <v>1</v>
      </c>
      <c r="AH771">
        <v>1</v>
      </c>
      <c r="AI771">
        <v>121</v>
      </c>
      <c r="AJ771">
        <v>94</v>
      </c>
      <c r="AK771">
        <v>96</v>
      </c>
      <c r="AL771">
        <v>663</v>
      </c>
      <c r="AM771">
        <v>1891</v>
      </c>
      <c r="AN771">
        <v>2228</v>
      </c>
      <c r="AO771">
        <v>1231</v>
      </c>
      <c r="AP771">
        <v>889</v>
      </c>
      <c r="AQ771">
        <v>791</v>
      </c>
      <c r="AR771">
        <v>1525</v>
      </c>
      <c r="AS771">
        <v>332</v>
      </c>
      <c r="AT771">
        <v>210</v>
      </c>
      <c r="AU771">
        <v>135</v>
      </c>
      <c r="AV771">
        <v>44</v>
      </c>
      <c r="AW771">
        <v>1341</v>
      </c>
      <c r="AX771">
        <v>797</v>
      </c>
      <c r="AY771">
        <v>1274</v>
      </c>
      <c r="AZ771">
        <v>2275</v>
      </c>
      <c r="BA771">
        <v>1018</v>
      </c>
      <c r="BB771">
        <v>300</v>
      </c>
      <c r="BC771">
        <v>239</v>
      </c>
      <c r="BD771">
        <v>1176</v>
      </c>
      <c r="BE771">
        <v>1</v>
      </c>
      <c r="BF771" t="s">
        <v>71</v>
      </c>
      <c r="BG771" t="s">
        <v>65</v>
      </c>
      <c r="BH771" t="s">
        <v>661</v>
      </c>
      <c r="BI771" s="4">
        <f xml:space="preserve"> _2025teamgamelogs[[#This Row],[FGA]] + (0.44 * _2025teamgamelogs[[#This Row],[FTA]]) + _2025teamgamelogs[[#This Row],[TOV]] - _2025teamgamelogs[[#This Row],[OREB]]</f>
        <v>112.56</v>
      </c>
      <c r="BJ771" s="3">
        <f>_2025teamgamelogs[[#This Row],[TOV]]/_2025teamgamelogs[[#This Row],[POSSESIONS]]</f>
        <v>0.13326226012793177</v>
      </c>
      <c r="BK771" s="4">
        <f>_2025teamgamelogs[[#This Row],[PTS]]/_2025teamgamelogs[[#This Row],[POSSESIONS]]</f>
        <v>1.1549395877754087</v>
      </c>
      <c r="BL771" s="4">
        <f xml:space="preserve"> 100 * _2025teamgamelogs[[#This Row],[POINTS_PER_POSSESSION]]</f>
        <v>115.49395877754087</v>
      </c>
      <c r="BM771" s="4">
        <f xml:space="preserve"> _2025teamgamelogs[[#This Row],[POSSESIONS]] / (_2025teamgamelogs[[#This Row],[MIN]]/48)</f>
        <v>112.56</v>
      </c>
      <c r="BN771" s="3">
        <f>_2025teamgamelogs[[#This Row],[PTS]] / (2 * (_2025teamgamelogs[[#This Row],[FGA]] + 0.44 * _2025teamgamelogs[[#This Row],[FTA]]))</f>
        <v>0.57746979388770436</v>
      </c>
      <c r="BO771" s="4">
        <f>VLOOKUP(_2025teamgamelogs[[#This Row],[MONTH]], LEAGUE_AVERAGES!$A$2:$B$8, 2, FALSE)</f>
        <v>110.26237660123701</v>
      </c>
      <c r="BP771" s="5">
        <f>VLOOKUP(_2025teamgamelogs[[#This Row],[TEAM_NAME]], LEAGUE_AVERAGES!$A$14:$C$43, 2, FALSE)</f>
        <v>0.39036585365853654</v>
      </c>
      <c r="BQ771" s="5">
        <f>VLOOKUP(_2025teamgamelogs[[#This Row],[TEAM_NAME]], LEAGUE_AVERAGES!$A$14:$C$43, 3, FALSE)</f>
        <v>0.36282926829268303</v>
      </c>
      <c r="BR771" s="5">
        <f>VLOOKUP(_2025teamgamelogs[[#This Row],[TEAM_NAME]], LEAGUE_AVERAGES!$F$14:$H$43, 2, FALSE)</f>
        <v>0.50741463414634147</v>
      </c>
      <c r="BS771" s="5">
        <f>VLOOKUP(_2025teamgamelogs[[#This Row],[TEAM_NAME]], LEAGUE_AVERAGES!$F$14:$H$43, 3, FALSE)</f>
        <v>0.50717073170731708</v>
      </c>
      <c r="BT771" s="5">
        <f>VLOOKUP(_2025teamgamelogs[[#This Row],[TEAM_NAME]], LEAGUE_AVERAGES!$K$14:$M$43, 2, FALSE)</f>
        <v>0.61183675116028358</v>
      </c>
      <c r="BU771" s="5">
        <f>VLOOKUP(_2025teamgamelogs[[#This Row],[TEAM_NAME]], LEAGUE_AVERAGES!$K$14:$M$43, 3, FALSE)</f>
        <v>0.59871853787111373</v>
      </c>
    </row>
    <row r="772" spans="1:73" x14ac:dyDescent="0.2">
      <c r="A772" t="s">
        <v>59</v>
      </c>
      <c r="B772">
        <v>1610612751</v>
      </c>
      <c r="C772" t="s">
        <v>89</v>
      </c>
      <c r="D772" t="s">
        <v>90</v>
      </c>
      <c r="E772">
        <v>22401224</v>
      </c>
      <c r="F772" s="1">
        <v>45642</v>
      </c>
      <c r="G772" t="s">
        <v>791</v>
      </c>
      <c r="H772" t="s">
        <v>70</v>
      </c>
      <c r="I772">
        <v>48</v>
      </c>
      <c r="J772">
        <v>34</v>
      </c>
      <c r="K772">
        <v>81</v>
      </c>
      <c r="L772">
        <v>0.42</v>
      </c>
      <c r="M772">
        <v>14</v>
      </c>
      <c r="N772">
        <v>34</v>
      </c>
      <c r="O772">
        <v>0.41199999999999998</v>
      </c>
      <c r="P772">
        <v>19</v>
      </c>
      <c r="Q772">
        <v>24</v>
      </c>
      <c r="R772">
        <v>0.79200000000000004</v>
      </c>
      <c r="S772">
        <v>9</v>
      </c>
      <c r="T772">
        <v>26</v>
      </c>
      <c r="U772">
        <v>35</v>
      </c>
      <c r="V772">
        <v>25</v>
      </c>
      <c r="W772">
        <v>22</v>
      </c>
      <c r="X772">
        <v>11</v>
      </c>
      <c r="Y772">
        <v>2</v>
      </c>
      <c r="Z772">
        <v>6</v>
      </c>
      <c r="AA772">
        <v>28</v>
      </c>
      <c r="AB772">
        <v>19</v>
      </c>
      <c r="AC772">
        <v>101</v>
      </c>
      <c r="AD772">
        <v>-29</v>
      </c>
      <c r="AE772">
        <v>1</v>
      </c>
      <c r="AF772">
        <v>1231</v>
      </c>
      <c r="AG772">
        <v>1231</v>
      </c>
      <c r="AH772">
        <v>1231</v>
      </c>
      <c r="AI772">
        <v>121</v>
      </c>
      <c r="AJ772">
        <v>2258</v>
      </c>
      <c r="AK772">
        <v>2117</v>
      </c>
      <c r="AL772">
        <v>1979</v>
      </c>
      <c r="AM772">
        <v>934</v>
      </c>
      <c r="AN772">
        <v>1627</v>
      </c>
      <c r="AO772">
        <v>622</v>
      </c>
      <c r="AP772">
        <v>756</v>
      </c>
      <c r="AQ772">
        <v>791</v>
      </c>
      <c r="AR772">
        <v>1160</v>
      </c>
      <c r="AS772">
        <v>1566</v>
      </c>
      <c r="AT772">
        <v>2171</v>
      </c>
      <c r="AU772">
        <v>2225</v>
      </c>
      <c r="AV772">
        <v>1358</v>
      </c>
      <c r="AW772">
        <v>2345</v>
      </c>
      <c r="AX772">
        <v>346</v>
      </c>
      <c r="AY772">
        <v>2078</v>
      </c>
      <c r="AZ772">
        <v>1573</v>
      </c>
      <c r="BA772">
        <v>2403</v>
      </c>
      <c r="BB772">
        <v>971</v>
      </c>
      <c r="BC772">
        <v>2059</v>
      </c>
      <c r="BD772">
        <v>2365</v>
      </c>
      <c r="BE772">
        <v>1</v>
      </c>
      <c r="BF772" t="s">
        <v>64</v>
      </c>
      <c r="BG772" t="s">
        <v>65</v>
      </c>
      <c r="BH772" t="s">
        <v>661</v>
      </c>
      <c r="BI772" s="4">
        <f xml:space="preserve"> _2025teamgamelogs[[#This Row],[FGA]] + (0.44 * _2025teamgamelogs[[#This Row],[FTA]]) + _2025teamgamelogs[[#This Row],[TOV]] - _2025teamgamelogs[[#This Row],[OREB]]</f>
        <v>104.56</v>
      </c>
      <c r="BJ772" s="3">
        <f>_2025teamgamelogs[[#This Row],[TOV]]/_2025teamgamelogs[[#This Row],[POSSESIONS]]</f>
        <v>0.21040550879877581</v>
      </c>
      <c r="BK772" s="4">
        <f>_2025teamgamelogs[[#This Row],[PTS]]/_2025teamgamelogs[[#This Row],[POSSESIONS]]</f>
        <v>0.96595256312165256</v>
      </c>
      <c r="BL772" s="4">
        <f xml:space="preserve"> 100 * _2025teamgamelogs[[#This Row],[POINTS_PER_POSSESSION]]</f>
        <v>96.595256312165262</v>
      </c>
      <c r="BM772" s="4">
        <f xml:space="preserve"> _2025teamgamelogs[[#This Row],[POSSESIONS]] / (_2025teamgamelogs[[#This Row],[MIN]]/48)</f>
        <v>104.56</v>
      </c>
      <c r="BN772" s="3">
        <f>_2025teamgamelogs[[#This Row],[PTS]] / (2 * (_2025teamgamelogs[[#This Row],[FGA]] + 0.44 * _2025teamgamelogs[[#This Row],[FTA]]))</f>
        <v>0.55155089558759285</v>
      </c>
      <c r="BO772" s="4">
        <f>VLOOKUP(_2025teamgamelogs[[#This Row],[MONTH]], LEAGUE_AVERAGES!$A$2:$B$8, 2, FALSE)</f>
        <v>110.26237660123701</v>
      </c>
      <c r="BP772" s="5">
        <f>VLOOKUP(_2025teamgamelogs[[#This Row],[TEAM_NAME]], LEAGUE_AVERAGES!$A$14:$C$43, 2, FALSE)</f>
        <v>0.337609756097561</v>
      </c>
      <c r="BQ772" s="5">
        <f>VLOOKUP(_2025teamgamelogs[[#This Row],[TEAM_NAME]], LEAGUE_AVERAGES!$A$14:$C$43, 3, FALSE)</f>
        <v>0.34709756097560968</v>
      </c>
      <c r="BR772" s="5">
        <f>VLOOKUP(_2025teamgamelogs[[#This Row],[TEAM_NAME]], LEAGUE_AVERAGES!$F$14:$H$43, 2, FALSE)</f>
        <v>0.43748780487804872</v>
      </c>
      <c r="BS772" s="5">
        <f>VLOOKUP(_2025teamgamelogs[[#This Row],[TEAM_NAME]], LEAGUE_AVERAGES!$F$14:$H$43, 3, FALSE)</f>
        <v>0.43895121951219529</v>
      </c>
      <c r="BT772" s="5">
        <f>VLOOKUP(_2025teamgamelogs[[#This Row],[TEAM_NAME]], LEAGUE_AVERAGES!$K$14:$M$43, 2, FALSE)</f>
        <v>0.54767404365624284</v>
      </c>
      <c r="BU772" s="5">
        <f>VLOOKUP(_2025teamgamelogs[[#This Row],[TEAM_NAME]], LEAGUE_AVERAGES!$K$14:$M$43, 3, FALSE)</f>
        <v>0.5592142433904097</v>
      </c>
    </row>
    <row r="773" spans="1:73" x14ac:dyDescent="0.2">
      <c r="A773" t="s">
        <v>59</v>
      </c>
      <c r="B773">
        <v>1610612748</v>
      </c>
      <c r="C773" t="s">
        <v>101</v>
      </c>
      <c r="D773" t="s">
        <v>102</v>
      </c>
      <c r="E773">
        <v>22401221</v>
      </c>
      <c r="F773" s="1">
        <v>45642</v>
      </c>
      <c r="G773" t="s">
        <v>430</v>
      </c>
      <c r="H773" t="s">
        <v>70</v>
      </c>
      <c r="I773">
        <v>53</v>
      </c>
      <c r="J773">
        <v>45</v>
      </c>
      <c r="K773">
        <v>99</v>
      </c>
      <c r="L773">
        <v>0.45500000000000002</v>
      </c>
      <c r="M773">
        <v>12</v>
      </c>
      <c r="N773">
        <v>43</v>
      </c>
      <c r="O773">
        <v>0.27900000000000003</v>
      </c>
      <c r="P773">
        <v>22</v>
      </c>
      <c r="Q773">
        <v>24</v>
      </c>
      <c r="R773">
        <v>0.91700000000000004</v>
      </c>
      <c r="S773">
        <v>9</v>
      </c>
      <c r="T773">
        <v>35</v>
      </c>
      <c r="U773">
        <v>44</v>
      </c>
      <c r="V773">
        <v>30</v>
      </c>
      <c r="W773">
        <v>13</v>
      </c>
      <c r="X773">
        <v>16</v>
      </c>
      <c r="Y773">
        <v>2</v>
      </c>
      <c r="Z773">
        <v>4</v>
      </c>
      <c r="AA773">
        <v>19</v>
      </c>
      <c r="AB773">
        <v>24</v>
      </c>
      <c r="AC773">
        <v>124</v>
      </c>
      <c r="AD773">
        <v>-1</v>
      </c>
      <c r="AE773">
        <v>1</v>
      </c>
      <c r="AF773">
        <v>1231</v>
      </c>
      <c r="AG773">
        <v>1231</v>
      </c>
      <c r="AH773">
        <v>1231</v>
      </c>
      <c r="AI773">
        <v>9</v>
      </c>
      <c r="AJ773">
        <v>564</v>
      </c>
      <c r="AK773">
        <v>206</v>
      </c>
      <c r="AL773">
        <v>1464</v>
      </c>
      <c r="AM773">
        <v>1413</v>
      </c>
      <c r="AN773">
        <v>471</v>
      </c>
      <c r="AO773">
        <v>2084</v>
      </c>
      <c r="AP773">
        <v>406</v>
      </c>
      <c r="AQ773">
        <v>791</v>
      </c>
      <c r="AR773">
        <v>182</v>
      </c>
      <c r="AS773">
        <v>1566</v>
      </c>
      <c r="AT773">
        <v>769</v>
      </c>
      <c r="AU773">
        <v>1127</v>
      </c>
      <c r="AV773">
        <v>541</v>
      </c>
      <c r="AW773">
        <v>850</v>
      </c>
      <c r="AX773">
        <v>21</v>
      </c>
      <c r="AY773">
        <v>2078</v>
      </c>
      <c r="AZ773">
        <v>750</v>
      </c>
      <c r="BA773">
        <v>1258</v>
      </c>
      <c r="BB773">
        <v>215</v>
      </c>
      <c r="BC773">
        <v>497</v>
      </c>
      <c r="BD773">
        <v>1231</v>
      </c>
      <c r="BE773">
        <v>1</v>
      </c>
      <c r="BF773" t="s">
        <v>71</v>
      </c>
      <c r="BG773" t="s">
        <v>65</v>
      </c>
      <c r="BH773" t="s">
        <v>661</v>
      </c>
      <c r="BI773" s="4">
        <f xml:space="preserve"> _2025teamgamelogs[[#This Row],[FGA]] + (0.44 * _2025teamgamelogs[[#This Row],[FTA]]) + _2025teamgamelogs[[#This Row],[TOV]] - _2025teamgamelogs[[#This Row],[OREB]]</f>
        <v>113.56</v>
      </c>
      <c r="BJ773" s="3">
        <f>_2025teamgamelogs[[#This Row],[TOV]]/_2025teamgamelogs[[#This Row],[POSSESIONS]]</f>
        <v>0.11447692849594927</v>
      </c>
      <c r="BK773" s="4">
        <f>_2025teamgamelogs[[#This Row],[PTS]]/_2025teamgamelogs[[#This Row],[POSSESIONS]]</f>
        <v>1.0919337794998238</v>
      </c>
      <c r="BL773" s="4">
        <f xml:space="preserve"> 100 * _2025teamgamelogs[[#This Row],[POINTS_PER_POSSESSION]]</f>
        <v>109.19337794998239</v>
      </c>
      <c r="BM773" s="4">
        <f xml:space="preserve"> _2025teamgamelogs[[#This Row],[POSSESIONS]] / (_2025teamgamelogs[[#This Row],[MIN]]/48)</f>
        <v>102.84679245283019</v>
      </c>
      <c r="BN773" s="3">
        <f>_2025teamgamelogs[[#This Row],[PTS]] / (2 * (_2025teamgamelogs[[#This Row],[FGA]] + 0.44 * _2025teamgamelogs[[#This Row],[FTA]]))</f>
        <v>0.5658999634903249</v>
      </c>
      <c r="BO773" s="4">
        <f>VLOOKUP(_2025teamgamelogs[[#This Row],[MONTH]], LEAGUE_AVERAGES!$A$2:$B$8, 2, FALSE)</f>
        <v>110.26237660123701</v>
      </c>
      <c r="BP773" s="5">
        <f>VLOOKUP(_2025teamgamelogs[[#This Row],[TEAM_NAME]], LEAGUE_AVERAGES!$A$14:$C$43, 2, FALSE)</f>
        <v>0.38887804878048787</v>
      </c>
      <c r="BQ773" s="5">
        <f>VLOOKUP(_2025teamgamelogs[[#This Row],[TEAM_NAME]], LEAGUE_AVERAGES!$A$14:$C$43, 3, FALSE)</f>
        <v>0.35180487804878063</v>
      </c>
      <c r="BR773" s="5">
        <f>VLOOKUP(_2025teamgamelogs[[#This Row],[TEAM_NAME]], LEAGUE_AVERAGES!$F$14:$H$43, 2, FALSE)</f>
        <v>0.48178048780487814</v>
      </c>
      <c r="BS773" s="5">
        <f>VLOOKUP(_2025teamgamelogs[[#This Row],[TEAM_NAME]], LEAGUE_AVERAGES!$F$14:$H$43, 3, FALSE)</f>
        <v>0.44997560975609752</v>
      </c>
      <c r="BT773" s="5">
        <f>VLOOKUP(_2025teamgamelogs[[#This Row],[TEAM_NAME]], LEAGUE_AVERAGES!$K$14:$M$43, 2, FALSE)</f>
        <v>0.59307433364150897</v>
      </c>
      <c r="BU773" s="5">
        <f>VLOOKUP(_2025teamgamelogs[[#This Row],[TEAM_NAME]], LEAGUE_AVERAGES!$K$14:$M$43, 3, FALSE)</f>
        <v>0.56311679796954139</v>
      </c>
    </row>
    <row r="774" spans="1:73" x14ac:dyDescent="0.2">
      <c r="A774" t="s">
        <v>59</v>
      </c>
      <c r="B774">
        <v>1610612739</v>
      </c>
      <c r="C774" t="s">
        <v>119</v>
      </c>
      <c r="D774" t="s">
        <v>120</v>
      </c>
      <c r="E774">
        <v>22401224</v>
      </c>
      <c r="F774" s="1">
        <v>45642</v>
      </c>
      <c r="G774" t="s">
        <v>792</v>
      </c>
      <c r="H774" t="s">
        <v>63</v>
      </c>
      <c r="I774">
        <v>48</v>
      </c>
      <c r="J774">
        <v>43</v>
      </c>
      <c r="K774">
        <v>81</v>
      </c>
      <c r="L774">
        <v>0.53100000000000003</v>
      </c>
      <c r="M774">
        <v>19</v>
      </c>
      <c r="N774">
        <v>47</v>
      </c>
      <c r="O774">
        <v>0.40400000000000003</v>
      </c>
      <c r="P774">
        <v>25</v>
      </c>
      <c r="Q774">
        <v>29</v>
      </c>
      <c r="R774">
        <v>0.86199999999999999</v>
      </c>
      <c r="S774">
        <v>12</v>
      </c>
      <c r="T774">
        <v>30</v>
      </c>
      <c r="U774">
        <v>42</v>
      </c>
      <c r="V774">
        <v>33</v>
      </c>
      <c r="W774">
        <v>17</v>
      </c>
      <c r="X774">
        <v>14</v>
      </c>
      <c r="Y774">
        <v>6</v>
      </c>
      <c r="Z774">
        <v>2</v>
      </c>
      <c r="AA774">
        <v>19</v>
      </c>
      <c r="AB774">
        <v>28</v>
      </c>
      <c r="AC774">
        <v>130</v>
      </c>
      <c r="AD774">
        <v>29</v>
      </c>
      <c r="AE774">
        <v>1</v>
      </c>
      <c r="AF774">
        <v>1</v>
      </c>
      <c r="AG774">
        <v>1</v>
      </c>
      <c r="AH774">
        <v>1</v>
      </c>
      <c r="AI774">
        <v>121</v>
      </c>
      <c r="AJ774">
        <v>866</v>
      </c>
      <c r="AK774">
        <v>2117</v>
      </c>
      <c r="AL774">
        <v>305</v>
      </c>
      <c r="AM774">
        <v>182</v>
      </c>
      <c r="AN774">
        <v>200</v>
      </c>
      <c r="AO774">
        <v>714</v>
      </c>
      <c r="AP774">
        <v>183</v>
      </c>
      <c r="AQ774">
        <v>325</v>
      </c>
      <c r="AR774">
        <v>510</v>
      </c>
      <c r="AS774">
        <v>848</v>
      </c>
      <c r="AT774">
        <v>1652</v>
      </c>
      <c r="AU774">
        <v>1443</v>
      </c>
      <c r="AV774">
        <v>240</v>
      </c>
      <c r="AW774">
        <v>1759</v>
      </c>
      <c r="AX774">
        <v>81</v>
      </c>
      <c r="AY774">
        <v>560</v>
      </c>
      <c r="AZ774">
        <v>158</v>
      </c>
      <c r="BA774">
        <v>1258</v>
      </c>
      <c r="BB774">
        <v>40</v>
      </c>
      <c r="BC774">
        <v>239</v>
      </c>
      <c r="BD774">
        <v>81</v>
      </c>
      <c r="BE774">
        <v>1</v>
      </c>
      <c r="BF774" t="s">
        <v>71</v>
      </c>
      <c r="BG774" t="s">
        <v>65</v>
      </c>
      <c r="BH774" t="s">
        <v>661</v>
      </c>
      <c r="BI774" s="4">
        <f xml:space="preserve"> _2025teamgamelogs[[#This Row],[FGA]] + (0.44 * _2025teamgamelogs[[#This Row],[FTA]]) + _2025teamgamelogs[[#This Row],[TOV]] - _2025teamgamelogs[[#This Row],[OREB]]</f>
        <v>98.76</v>
      </c>
      <c r="BJ774" s="3">
        <f>_2025teamgamelogs[[#This Row],[TOV]]/_2025teamgamelogs[[#This Row],[POSSESIONS]]</f>
        <v>0.17213446739570676</v>
      </c>
      <c r="BK774" s="4">
        <f>_2025teamgamelogs[[#This Row],[PTS]]/_2025teamgamelogs[[#This Row],[POSSESIONS]]</f>
        <v>1.3163223977318752</v>
      </c>
      <c r="BL774" s="4">
        <f xml:space="preserve"> 100 * _2025teamgamelogs[[#This Row],[POINTS_PER_POSSESSION]]</f>
        <v>131.63223977318751</v>
      </c>
      <c r="BM774" s="4">
        <f xml:space="preserve"> _2025teamgamelogs[[#This Row],[POSSESIONS]] / (_2025teamgamelogs[[#This Row],[MIN]]/48)</f>
        <v>98.76</v>
      </c>
      <c r="BN774" s="3">
        <f>_2025teamgamelogs[[#This Row],[PTS]] / (2 * (_2025teamgamelogs[[#This Row],[FGA]] + 0.44 * _2025teamgamelogs[[#This Row],[FTA]]))</f>
        <v>0.69325938566552903</v>
      </c>
      <c r="BO774" s="4">
        <f>VLOOKUP(_2025teamgamelogs[[#This Row],[MONTH]], LEAGUE_AVERAGES!$A$2:$B$8, 2, FALSE)</f>
        <v>110.26237660123701</v>
      </c>
      <c r="BP774" s="5">
        <f>VLOOKUP(_2025teamgamelogs[[#This Row],[TEAM_NAME]], LEAGUE_AVERAGES!$A$14:$C$43, 2, FALSE)</f>
        <v>0.38409756097560971</v>
      </c>
      <c r="BQ774" s="5">
        <f>VLOOKUP(_2025teamgamelogs[[#This Row],[TEAM_NAME]], LEAGUE_AVERAGES!$A$14:$C$43, 3, FALSE)</f>
        <v>0.38512195121951209</v>
      </c>
      <c r="BR774" s="5">
        <f>VLOOKUP(_2025teamgamelogs[[#This Row],[TEAM_NAME]], LEAGUE_AVERAGES!$F$14:$H$43, 2, FALSE)</f>
        <v>0.49482926829268303</v>
      </c>
      <c r="BS774" s="5">
        <f>VLOOKUP(_2025teamgamelogs[[#This Row],[TEAM_NAME]], LEAGUE_AVERAGES!$F$14:$H$43, 3, FALSE)</f>
        <v>0.4880731707317072</v>
      </c>
      <c r="BT774" s="5">
        <f>VLOOKUP(_2025teamgamelogs[[#This Row],[TEAM_NAME]], LEAGUE_AVERAGES!$K$14:$M$43, 2, FALSE)</f>
        <v>0.61027349880699666</v>
      </c>
      <c r="BU774" s="5">
        <f>VLOOKUP(_2025teamgamelogs[[#This Row],[TEAM_NAME]], LEAGUE_AVERAGES!$K$14:$M$43, 3, FALSE)</f>
        <v>0.60680781397749251</v>
      </c>
    </row>
    <row r="775" spans="1:73" x14ac:dyDescent="0.2">
      <c r="A775" t="s">
        <v>59</v>
      </c>
      <c r="B775">
        <v>1610612741</v>
      </c>
      <c r="C775" t="s">
        <v>86</v>
      </c>
      <c r="D775" t="s">
        <v>87</v>
      </c>
      <c r="E775">
        <v>22401223</v>
      </c>
      <c r="F775" s="1">
        <v>45642</v>
      </c>
      <c r="G775" t="s">
        <v>793</v>
      </c>
      <c r="H775" t="s">
        <v>63</v>
      </c>
      <c r="I775">
        <v>48</v>
      </c>
      <c r="J775">
        <v>43</v>
      </c>
      <c r="K775">
        <v>93</v>
      </c>
      <c r="L775">
        <v>0.46200000000000002</v>
      </c>
      <c r="M775">
        <v>14</v>
      </c>
      <c r="N775">
        <v>40</v>
      </c>
      <c r="O775">
        <v>0.35</v>
      </c>
      <c r="P775">
        <v>22</v>
      </c>
      <c r="Q775">
        <v>28</v>
      </c>
      <c r="R775">
        <v>0.78600000000000003</v>
      </c>
      <c r="S775">
        <v>8</v>
      </c>
      <c r="T775">
        <v>33</v>
      </c>
      <c r="U775">
        <v>41</v>
      </c>
      <c r="V775">
        <v>33</v>
      </c>
      <c r="W775">
        <v>12</v>
      </c>
      <c r="X775">
        <v>12</v>
      </c>
      <c r="Y775">
        <v>8</v>
      </c>
      <c r="Z775">
        <v>6</v>
      </c>
      <c r="AA775">
        <v>23</v>
      </c>
      <c r="AB775">
        <v>21</v>
      </c>
      <c r="AC775">
        <v>122</v>
      </c>
      <c r="AD775">
        <v>1</v>
      </c>
      <c r="AE775">
        <v>1</v>
      </c>
      <c r="AF775">
        <v>1</v>
      </c>
      <c r="AG775">
        <v>1</v>
      </c>
      <c r="AH775">
        <v>1</v>
      </c>
      <c r="AI775">
        <v>121</v>
      </c>
      <c r="AJ775">
        <v>866</v>
      </c>
      <c r="AK775">
        <v>664</v>
      </c>
      <c r="AL775">
        <v>1333</v>
      </c>
      <c r="AM775">
        <v>934</v>
      </c>
      <c r="AN775">
        <v>795</v>
      </c>
      <c r="AO775">
        <v>1311</v>
      </c>
      <c r="AP775">
        <v>406</v>
      </c>
      <c r="AQ775">
        <v>377</v>
      </c>
      <c r="AR775">
        <v>1221</v>
      </c>
      <c r="AS775">
        <v>1800</v>
      </c>
      <c r="AT775">
        <v>1131</v>
      </c>
      <c r="AU775">
        <v>1563</v>
      </c>
      <c r="AV775">
        <v>240</v>
      </c>
      <c r="AW775">
        <v>640</v>
      </c>
      <c r="AX775">
        <v>217</v>
      </c>
      <c r="AY775">
        <v>187</v>
      </c>
      <c r="AZ775">
        <v>1573</v>
      </c>
      <c r="BA775">
        <v>2046</v>
      </c>
      <c r="BB775">
        <v>575</v>
      </c>
      <c r="BC775">
        <v>609</v>
      </c>
      <c r="BD775">
        <v>1176</v>
      </c>
      <c r="BE775">
        <v>1</v>
      </c>
      <c r="BF775" t="s">
        <v>71</v>
      </c>
      <c r="BG775" t="s">
        <v>65</v>
      </c>
      <c r="BH775" t="s">
        <v>661</v>
      </c>
      <c r="BI775" s="4">
        <f xml:space="preserve"> _2025teamgamelogs[[#This Row],[FGA]] + (0.44 * _2025teamgamelogs[[#This Row],[FTA]]) + _2025teamgamelogs[[#This Row],[TOV]] - _2025teamgamelogs[[#This Row],[OREB]]</f>
        <v>109.32</v>
      </c>
      <c r="BJ775" s="3">
        <f>_2025teamgamelogs[[#This Row],[TOV]]/_2025teamgamelogs[[#This Row],[POSSESIONS]]</f>
        <v>0.10976948408342481</v>
      </c>
      <c r="BK775" s="4">
        <f>_2025teamgamelogs[[#This Row],[PTS]]/_2025teamgamelogs[[#This Row],[POSSESIONS]]</f>
        <v>1.1159897548481523</v>
      </c>
      <c r="BL775" s="4">
        <f xml:space="preserve"> 100 * _2025teamgamelogs[[#This Row],[POINTS_PER_POSSESSION]]</f>
        <v>111.59897548481523</v>
      </c>
      <c r="BM775" s="4">
        <f xml:space="preserve"> _2025teamgamelogs[[#This Row],[POSSESIONS]] / (_2025teamgamelogs[[#This Row],[MIN]]/48)</f>
        <v>109.32</v>
      </c>
      <c r="BN775" s="3">
        <f>_2025teamgamelogs[[#This Row],[PTS]] / (2 * (_2025teamgamelogs[[#This Row],[FGA]] + 0.44 * _2025teamgamelogs[[#This Row],[FTA]]))</f>
        <v>0.57918723889099888</v>
      </c>
      <c r="BO775" s="4">
        <f>VLOOKUP(_2025teamgamelogs[[#This Row],[MONTH]], LEAGUE_AVERAGES!$A$2:$B$8, 2, FALSE)</f>
        <v>110.26237660123701</v>
      </c>
      <c r="BP775" s="5">
        <f>VLOOKUP(_2025teamgamelogs[[#This Row],[TEAM_NAME]], LEAGUE_AVERAGES!$A$14:$C$43, 2, FALSE)</f>
        <v>0.36141463414634156</v>
      </c>
      <c r="BQ775" s="5">
        <f>VLOOKUP(_2025teamgamelogs[[#This Row],[TEAM_NAME]], LEAGUE_AVERAGES!$A$14:$C$43, 3, FALSE)</f>
        <v>0.37548780487804878</v>
      </c>
      <c r="BR775" s="5">
        <f>VLOOKUP(_2025teamgamelogs[[#This Row],[TEAM_NAME]], LEAGUE_AVERAGES!$F$14:$H$43, 2, FALSE)</f>
        <v>0.46404878048780479</v>
      </c>
      <c r="BS775" s="5">
        <f>VLOOKUP(_2025teamgamelogs[[#This Row],[TEAM_NAME]], LEAGUE_AVERAGES!$F$14:$H$43, 3, FALSE)</f>
        <v>0.47712195121951223</v>
      </c>
      <c r="BT775" s="5">
        <f>VLOOKUP(_2025teamgamelogs[[#This Row],[TEAM_NAME]], LEAGUE_AVERAGES!$K$14:$M$43, 2, FALSE)</f>
        <v>0.57631003599073594</v>
      </c>
      <c r="BU775" s="5">
        <f>VLOOKUP(_2025teamgamelogs[[#This Row],[TEAM_NAME]], LEAGUE_AVERAGES!$K$14:$M$43, 3, FALSE)</f>
        <v>0.59556361257988066</v>
      </c>
    </row>
    <row r="776" spans="1:73" x14ac:dyDescent="0.2">
      <c r="A776" t="s">
        <v>59</v>
      </c>
      <c r="B776">
        <v>1610612746</v>
      </c>
      <c r="C776" t="s">
        <v>131</v>
      </c>
      <c r="D776" t="s">
        <v>132</v>
      </c>
      <c r="E776">
        <v>22401226</v>
      </c>
      <c r="F776" s="1">
        <v>45642</v>
      </c>
      <c r="G776" t="s">
        <v>502</v>
      </c>
      <c r="H776" t="s">
        <v>63</v>
      </c>
      <c r="I776">
        <v>48</v>
      </c>
      <c r="J776">
        <v>49</v>
      </c>
      <c r="K776">
        <v>82</v>
      </c>
      <c r="L776">
        <v>0.59799999999999998</v>
      </c>
      <c r="M776">
        <v>21</v>
      </c>
      <c r="N776">
        <v>39</v>
      </c>
      <c r="O776">
        <v>0.53800000000000003</v>
      </c>
      <c r="P776">
        <v>25</v>
      </c>
      <c r="Q776">
        <v>32</v>
      </c>
      <c r="R776">
        <v>0.78100000000000003</v>
      </c>
      <c r="S776">
        <v>7</v>
      </c>
      <c r="T776">
        <v>34</v>
      </c>
      <c r="U776">
        <v>41</v>
      </c>
      <c r="V776">
        <v>28</v>
      </c>
      <c r="W776">
        <v>16</v>
      </c>
      <c r="X776">
        <v>13</v>
      </c>
      <c r="Y776">
        <v>6</v>
      </c>
      <c r="Z776">
        <v>3</v>
      </c>
      <c r="AA776">
        <v>20</v>
      </c>
      <c r="AB776">
        <v>20</v>
      </c>
      <c r="AC776">
        <v>144</v>
      </c>
      <c r="AD776">
        <v>37</v>
      </c>
      <c r="AE776">
        <v>1</v>
      </c>
      <c r="AF776">
        <v>1</v>
      </c>
      <c r="AG776">
        <v>1</v>
      </c>
      <c r="AH776">
        <v>1</v>
      </c>
      <c r="AI776">
        <v>121</v>
      </c>
      <c r="AJ776">
        <v>174</v>
      </c>
      <c r="AK776">
        <v>2022</v>
      </c>
      <c r="AL776">
        <v>21</v>
      </c>
      <c r="AM776">
        <v>74</v>
      </c>
      <c r="AN776">
        <v>933</v>
      </c>
      <c r="AO776">
        <v>41</v>
      </c>
      <c r="AP776">
        <v>183</v>
      </c>
      <c r="AQ776">
        <v>163</v>
      </c>
      <c r="AR776">
        <v>1282</v>
      </c>
      <c r="AS776">
        <v>2024</v>
      </c>
      <c r="AT776">
        <v>926</v>
      </c>
      <c r="AU776">
        <v>1563</v>
      </c>
      <c r="AV776">
        <v>840</v>
      </c>
      <c r="AW776">
        <v>1583</v>
      </c>
      <c r="AX776">
        <v>137</v>
      </c>
      <c r="AY776">
        <v>560</v>
      </c>
      <c r="AZ776">
        <v>384</v>
      </c>
      <c r="BA776">
        <v>1491</v>
      </c>
      <c r="BB776">
        <v>767</v>
      </c>
      <c r="BC776">
        <v>23</v>
      </c>
      <c r="BD776">
        <v>28</v>
      </c>
      <c r="BE776">
        <v>1</v>
      </c>
      <c r="BF776" t="s">
        <v>64</v>
      </c>
      <c r="BG776" t="s">
        <v>65</v>
      </c>
      <c r="BH776" t="s">
        <v>661</v>
      </c>
      <c r="BI776" s="4">
        <f xml:space="preserve"> _2025teamgamelogs[[#This Row],[FGA]] + (0.44 * _2025teamgamelogs[[#This Row],[FTA]]) + _2025teamgamelogs[[#This Row],[TOV]] - _2025teamgamelogs[[#This Row],[OREB]]</f>
        <v>105.08</v>
      </c>
      <c r="BJ776" s="3">
        <f>_2025teamgamelogs[[#This Row],[TOV]]/_2025teamgamelogs[[#This Row],[POSSESIONS]]</f>
        <v>0.15226494099733537</v>
      </c>
      <c r="BK776" s="4">
        <f>_2025teamgamelogs[[#This Row],[PTS]]/_2025teamgamelogs[[#This Row],[POSSESIONS]]</f>
        <v>1.3703844689760183</v>
      </c>
      <c r="BL776" s="4">
        <f xml:space="preserve"> 100 * _2025teamgamelogs[[#This Row],[POINTS_PER_POSSESSION]]</f>
        <v>137.03844689760183</v>
      </c>
      <c r="BM776" s="4">
        <f xml:space="preserve"> _2025teamgamelogs[[#This Row],[POSSESIONS]] / (_2025teamgamelogs[[#This Row],[MIN]]/48)</f>
        <v>105.08</v>
      </c>
      <c r="BN776" s="3">
        <f>_2025teamgamelogs[[#This Row],[PTS]] / (2 * (_2025teamgamelogs[[#This Row],[FGA]] + 0.44 * _2025teamgamelogs[[#This Row],[FTA]]))</f>
        <v>0.74937552039966693</v>
      </c>
      <c r="BO776" s="4">
        <f>VLOOKUP(_2025teamgamelogs[[#This Row],[MONTH]], LEAGUE_AVERAGES!$A$2:$B$8, 2, FALSE)</f>
        <v>110.26237660123701</v>
      </c>
      <c r="BP776" s="5">
        <f>VLOOKUP(_2025teamgamelogs[[#This Row],[TEAM_NAME]], LEAGUE_AVERAGES!$A$14:$C$43, 2, FALSE)</f>
        <v>0.38978048780487806</v>
      </c>
      <c r="BQ776" s="5">
        <f>VLOOKUP(_2025teamgamelogs[[#This Row],[TEAM_NAME]], LEAGUE_AVERAGES!$A$14:$C$43, 3, FALSE)</f>
        <v>0.36475609756097566</v>
      </c>
      <c r="BR776" s="5">
        <f>VLOOKUP(_2025teamgamelogs[[#This Row],[TEAM_NAME]], LEAGUE_AVERAGES!$F$14:$H$43, 2, FALSE)</f>
        <v>0.49036585365853652</v>
      </c>
      <c r="BS776" s="5">
        <f>VLOOKUP(_2025teamgamelogs[[#This Row],[TEAM_NAME]], LEAGUE_AVERAGES!$F$14:$H$43, 3, FALSE)</f>
        <v>0.47582926829268285</v>
      </c>
      <c r="BT776" s="5">
        <f>VLOOKUP(_2025teamgamelogs[[#This Row],[TEAM_NAME]], LEAGUE_AVERAGES!$K$14:$M$43, 2, FALSE)</f>
        <v>0.59895938905835644</v>
      </c>
      <c r="BU776" s="5">
        <f>VLOOKUP(_2025teamgamelogs[[#This Row],[TEAM_NAME]], LEAGUE_AVERAGES!$K$14:$M$43, 3, FALSE)</f>
        <v>0.58126724036545818</v>
      </c>
    </row>
    <row r="777" spans="1:73" x14ac:dyDescent="0.2">
      <c r="A777" t="s">
        <v>59</v>
      </c>
      <c r="B777">
        <v>1610612758</v>
      </c>
      <c r="C777" t="s">
        <v>142</v>
      </c>
      <c r="D777" t="s">
        <v>143</v>
      </c>
      <c r="E777">
        <v>22401225</v>
      </c>
      <c r="F777" s="1">
        <v>45642</v>
      </c>
      <c r="G777" t="s">
        <v>794</v>
      </c>
      <c r="H777" t="s">
        <v>70</v>
      </c>
      <c r="I777">
        <v>48</v>
      </c>
      <c r="J777">
        <v>49</v>
      </c>
      <c r="K777">
        <v>102</v>
      </c>
      <c r="L777">
        <v>0.48</v>
      </c>
      <c r="M777">
        <v>12</v>
      </c>
      <c r="N777">
        <v>35</v>
      </c>
      <c r="O777">
        <v>0.34300000000000003</v>
      </c>
      <c r="P777">
        <v>19</v>
      </c>
      <c r="Q777">
        <v>20</v>
      </c>
      <c r="R777">
        <v>0.95</v>
      </c>
      <c r="S777">
        <v>11</v>
      </c>
      <c r="T777">
        <v>31</v>
      </c>
      <c r="U777">
        <v>42</v>
      </c>
      <c r="V777">
        <v>28</v>
      </c>
      <c r="W777">
        <v>11</v>
      </c>
      <c r="X777">
        <v>10</v>
      </c>
      <c r="Y777">
        <v>9</v>
      </c>
      <c r="Z777">
        <v>4</v>
      </c>
      <c r="AA777">
        <v>23</v>
      </c>
      <c r="AB777">
        <v>18</v>
      </c>
      <c r="AC777">
        <v>129</v>
      </c>
      <c r="AD777">
        <v>-1</v>
      </c>
      <c r="AE777">
        <v>1</v>
      </c>
      <c r="AF777">
        <v>1231</v>
      </c>
      <c r="AG777">
        <v>1231</v>
      </c>
      <c r="AH777">
        <v>1231</v>
      </c>
      <c r="AI777">
        <v>121</v>
      </c>
      <c r="AJ777">
        <v>174</v>
      </c>
      <c r="AK777">
        <v>96</v>
      </c>
      <c r="AL777">
        <v>1006</v>
      </c>
      <c r="AM777">
        <v>1413</v>
      </c>
      <c r="AN777">
        <v>1495</v>
      </c>
      <c r="AO777">
        <v>1391</v>
      </c>
      <c r="AP777">
        <v>756</v>
      </c>
      <c r="AQ777">
        <v>1301</v>
      </c>
      <c r="AR777">
        <v>77</v>
      </c>
      <c r="AS777">
        <v>1051</v>
      </c>
      <c r="AT777">
        <v>1488</v>
      </c>
      <c r="AU777">
        <v>1443</v>
      </c>
      <c r="AV777">
        <v>840</v>
      </c>
      <c r="AW777">
        <v>429</v>
      </c>
      <c r="AX777">
        <v>539</v>
      </c>
      <c r="AY777">
        <v>109</v>
      </c>
      <c r="AZ777">
        <v>750</v>
      </c>
      <c r="BA777">
        <v>2046</v>
      </c>
      <c r="BB777">
        <v>1204</v>
      </c>
      <c r="BC777">
        <v>270</v>
      </c>
      <c r="BD777">
        <v>1231</v>
      </c>
      <c r="BE777">
        <v>1</v>
      </c>
      <c r="BF777" t="s">
        <v>64</v>
      </c>
      <c r="BG777" t="s">
        <v>65</v>
      </c>
      <c r="BH777" t="s">
        <v>661</v>
      </c>
      <c r="BI777" s="4">
        <f xml:space="preserve"> _2025teamgamelogs[[#This Row],[FGA]] + (0.44 * _2025teamgamelogs[[#This Row],[FTA]]) + _2025teamgamelogs[[#This Row],[TOV]] - _2025teamgamelogs[[#This Row],[OREB]]</f>
        <v>110.8</v>
      </c>
      <c r="BJ777" s="3">
        <f>_2025teamgamelogs[[#This Row],[TOV]]/_2025teamgamelogs[[#This Row],[POSSESIONS]]</f>
        <v>9.927797833935019E-2</v>
      </c>
      <c r="BK777" s="4">
        <f>_2025teamgamelogs[[#This Row],[PTS]]/_2025teamgamelogs[[#This Row],[POSSESIONS]]</f>
        <v>1.164259927797834</v>
      </c>
      <c r="BL777" s="4">
        <f xml:space="preserve"> 100 * _2025teamgamelogs[[#This Row],[POINTS_PER_POSSESSION]]</f>
        <v>116.4259927797834</v>
      </c>
      <c r="BM777" s="4">
        <f xml:space="preserve"> _2025teamgamelogs[[#This Row],[POSSESIONS]] / (_2025teamgamelogs[[#This Row],[MIN]]/48)</f>
        <v>110.8</v>
      </c>
      <c r="BN777" s="3">
        <f>_2025teamgamelogs[[#This Row],[PTS]] / (2 * (_2025teamgamelogs[[#This Row],[FGA]] + 0.44 * _2025teamgamelogs[[#This Row],[FTA]]))</f>
        <v>0.58212996389891702</v>
      </c>
      <c r="BO777" s="4">
        <f>VLOOKUP(_2025teamgamelogs[[#This Row],[MONTH]], LEAGUE_AVERAGES!$A$2:$B$8, 2, FALSE)</f>
        <v>110.26237660123701</v>
      </c>
      <c r="BP777" s="5">
        <f>VLOOKUP(_2025teamgamelogs[[#This Row],[TEAM_NAME]], LEAGUE_AVERAGES!$A$14:$C$43, 2, FALSE)</f>
        <v>0.37158536585365853</v>
      </c>
      <c r="BQ777" s="5">
        <f>VLOOKUP(_2025teamgamelogs[[#This Row],[TEAM_NAME]], LEAGUE_AVERAGES!$A$14:$C$43, 3, FALSE)</f>
        <v>0.34029268292682929</v>
      </c>
      <c r="BR777" s="5">
        <f>VLOOKUP(_2025teamgamelogs[[#This Row],[TEAM_NAME]], LEAGUE_AVERAGES!$F$14:$H$43, 2, FALSE)</f>
        <v>0.4831951219512195</v>
      </c>
      <c r="BS777" s="5">
        <f>VLOOKUP(_2025teamgamelogs[[#This Row],[TEAM_NAME]], LEAGUE_AVERAGES!$F$14:$H$43, 3, FALSE)</f>
        <v>0.47492682926829272</v>
      </c>
      <c r="BT777" s="5">
        <f>VLOOKUP(_2025teamgamelogs[[#This Row],[TEAM_NAME]], LEAGUE_AVERAGES!$K$14:$M$43, 2, FALSE)</f>
        <v>0.59195463864629394</v>
      </c>
      <c r="BU777" s="5">
        <f>VLOOKUP(_2025teamgamelogs[[#This Row],[TEAM_NAME]], LEAGUE_AVERAGES!$K$14:$M$43, 3, FALSE)</f>
        <v>0.57517865161129356</v>
      </c>
    </row>
    <row r="778" spans="1:73" x14ac:dyDescent="0.2">
      <c r="A778" t="s">
        <v>59</v>
      </c>
      <c r="B778">
        <v>1610612766</v>
      </c>
      <c r="C778" t="s">
        <v>122</v>
      </c>
      <c r="D778" t="s">
        <v>123</v>
      </c>
      <c r="E778">
        <v>22401222</v>
      </c>
      <c r="F778" s="1">
        <v>45642</v>
      </c>
      <c r="G778" t="s">
        <v>701</v>
      </c>
      <c r="H778" t="s">
        <v>70</v>
      </c>
      <c r="I778">
        <v>48</v>
      </c>
      <c r="J778">
        <v>42</v>
      </c>
      <c r="K778">
        <v>83</v>
      </c>
      <c r="L778">
        <v>0.50600000000000001</v>
      </c>
      <c r="M778">
        <v>12</v>
      </c>
      <c r="N778">
        <v>38</v>
      </c>
      <c r="O778">
        <v>0.316</v>
      </c>
      <c r="P778">
        <v>12</v>
      </c>
      <c r="Q778">
        <v>21</v>
      </c>
      <c r="R778">
        <v>0.57099999999999995</v>
      </c>
      <c r="S778">
        <v>9</v>
      </c>
      <c r="T778">
        <v>29</v>
      </c>
      <c r="U778">
        <v>38</v>
      </c>
      <c r="V778">
        <v>30</v>
      </c>
      <c r="W778">
        <v>20</v>
      </c>
      <c r="X778">
        <v>12</v>
      </c>
      <c r="Y778">
        <v>8</v>
      </c>
      <c r="Z778">
        <v>4</v>
      </c>
      <c r="AA778">
        <v>27</v>
      </c>
      <c r="AB778">
        <v>20</v>
      </c>
      <c r="AC778">
        <v>108</v>
      </c>
      <c r="AD778">
        <v>-13</v>
      </c>
      <c r="AE778">
        <v>1</v>
      </c>
      <c r="AF778">
        <v>1231</v>
      </c>
      <c r="AG778">
        <v>1231</v>
      </c>
      <c r="AH778">
        <v>1231</v>
      </c>
      <c r="AI778">
        <v>121</v>
      </c>
      <c r="AJ778">
        <v>1068</v>
      </c>
      <c r="AK778">
        <v>1922</v>
      </c>
      <c r="AL778">
        <v>594</v>
      </c>
      <c r="AM778">
        <v>1413</v>
      </c>
      <c r="AN778">
        <v>1078</v>
      </c>
      <c r="AO778">
        <v>1737</v>
      </c>
      <c r="AP778">
        <v>1889</v>
      </c>
      <c r="AQ778">
        <v>1164</v>
      </c>
      <c r="AR778">
        <v>2397</v>
      </c>
      <c r="AS778">
        <v>1566</v>
      </c>
      <c r="AT778">
        <v>1807</v>
      </c>
      <c r="AU778">
        <v>1966</v>
      </c>
      <c r="AV778">
        <v>541</v>
      </c>
      <c r="AW778">
        <v>2199</v>
      </c>
      <c r="AX778">
        <v>217</v>
      </c>
      <c r="AY778">
        <v>187</v>
      </c>
      <c r="AZ778">
        <v>750</v>
      </c>
      <c r="BA778">
        <v>2368</v>
      </c>
      <c r="BB778">
        <v>767</v>
      </c>
      <c r="BC778">
        <v>1616</v>
      </c>
      <c r="BD778">
        <v>1945</v>
      </c>
      <c r="BE778">
        <v>1</v>
      </c>
      <c r="BF778" t="s">
        <v>64</v>
      </c>
      <c r="BG778" t="s">
        <v>65</v>
      </c>
      <c r="BH778" t="s">
        <v>661</v>
      </c>
      <c r="BI778" s="4">
        <f xml:space="preserve"> _2025teamgamelogs[[#This Row],[FGA]] + (0.44 * _2025teamgamelogs[[#This Row],[FTA]]) + _2025teamgamelogs[[#This Row],[TOV]] - _2025teamgamelogs[[#This Row],[OREB]]</f>
        <v>103.24</v>
      </c>
      <c r="BJ778" s="3">
        <f>_2025teamgamelogs[[#This Row],[TOV]]/_2025teamgamelogs[[#This Row],[POSSESIONS]]</f>
        <v>0.19372336303758234</v>
      </c>
      <c r="BK778" s="4">
        <f>_2025teamgamelogs[[#This Row],[PTS]]/_2025teamgamelogs[[#This Row],[POSSESIONS]]</f>
        <v>1.0461061604029447</v>
      </c>
      <c r="BL778" s="4">
        <f xml:space="preserve"> 100 * _2025teamgamelogs[[#This Row],[POINTS_PER_POSSESSION]]</f>
        <v>104.61061604029447</v>
      </c>
      <c r="BM778" s="4">
        <f xml:space="preserve"> _2025teamgamelogs[[#This Row],[POSSESIONS]] / (_2025teamgamelogs[[#This Row],[MIN]]/48)</f>
        <v>103.24</v>
      </c>
      <c r="BN778" s="3">
        <f>_2025teamgamelogs[[#This Row],[PTS]] / (2 * (_2025teamgamelogs[[#This Row],[FGA]] + 0.44 * _2025teamgamelogs[[#This Row],[FTA]]))</f>
        <v>0.58542931483087601</v>
      </c>
      <c r="BO778" s="4">
        <f>VLOOKUP(_2025teamgamelogs[[#This Row],[MONTH]], LEAGUE_AVERAGES!$A$2:$B$8, 2, FALSE)</f>
        <v>110.26237660123701</v>
      </c>
      <c r="BP778" s="5">
        <f>VLOOKUP(_2025teamgamelogs[[#This Row],[TEAM_NAME]], LEAGUE_AVERAGES!$A$14:$C$43, 2, FALSE)</f>
        <v>0.33860975609756089</v>
      </c>
      <c r="BQ778" s="5">
        <f>VLOOKUP(_2025teamgamelogs[[#This Row],[TEAM_NAME]], LEAGUE_AVERAGES!$A$14:$C$43, 3, FALSE)</f>
        <v>0.33580487804878045</v>
      </c>
      <c r="BR778" s="5">
        <f>VLOOKUP(_2025teamgamelogs[[#This Row],[TEAM_NAME]], LEAGUE_AVERAGES!$F$14:$H$43, 2, FALSE)</f>
        <v>0.43492682926829268</v>
      </c>
      <c r="BS778" s="5">
        <f>VLOOKUP(_2025teamgamelogs[[#This Row],[TEAM_NAME]], LEAGUE_AVERAGES!$F$14:$H$43, 3, FALSE)</f>
        <v>0.42697560975609755</v>
      </c>
      <c r="BT778" s="5">
        <f>VLOOKUP(_2025teamgamelogs[[#This Row],[TEAM_NAME]], LEAGUE_AVERAGES!$K$14:$M$43, 2, FALSE)</f>
        <v>0.5424635833805308</v>
      </c>
      <c r="BU778" s="5">
        <f>VLOOKUP(_2025teamgamelogs[[#This Row],[TEAM_NAME]], LEAGUE_AVERAGES!$K$14:$M$43, 3, FALSE)</f>
        <v>0.53419164265445196</v>
      </c>
    </row>
    <row r="779" spans="1:73" x14ac:dyDescent="0.2">
      <c r="A779" t="s">
        <v>59</v>
      </c>
      <c r="B779">
        <v>1610612761</v>
      </c>
      <c r="C779" t="s">
        <v>95</v>
      </c>
      <c r="D779" t="s">
        <v>96</v>
      </c>
      <c r="E779">
        <v>22401223</v>
      </c>
      <c r="F779" s="1">
        <v>45642</v>
      </c>
      <c r="G779" t="s">
        <v>795</v>
      </c>
      <c r="H779" t="s">
        <v>70</v>
      </c>
      <c r="I779">
        <v>48</v>
      </c>
      <c r="J779">
        <v>45</v>
      </c>
      <c r="K779">
        <v>92</v>
      </c>
      <c r="L779">
        <v>0.48899999999999999</v>
      </c>
      <c r="M779">
        <v>9</v>
      </c>
      <c r="N779">
        <v>26</v>
      </c>
      <c r="O779">
        <v>0.34599999999999997</v>
      </c>
      <c r="P779">
        <v>22</v>
      </c>
      <c r="Q779">
        <v>30</v>
      </c>
      <c r="R779">
        <v>0.73299999999999998</v>
      </c>
      <c r="S779">
        <v>10</v>
      </c>
      <c r="T779">
        <v>34</v>
      </c>
      <c r="U779">
        <v>44</v>
      </c>
      <c r="V779">
        <v>28</v>
      </c>
      <c r="W779">
        <v>18</v>
      </c>
      <c r="X779">
        <v>7</v>
      </c>
      <c r="Y779">
        <v>6</v>
      </c>
      <c r="Z779">
        <v>8</v>
      </c>
      <c r="AA779">
        <v>21</v>
      </c>
      <c r="AB779">
        <v>23</v>
      </c>
      <c r="AC779">
        <v>121</v>
      </c>
      <c r="AD779">
        <v>-1</v>
      </c>
      <c r="AE779">
        <v>1</v>
      </c>
      <c r="AF779">
        <v>1231</v>
      </c>
      <c r="AG779">
        <v>1231</v>
      </c>
      <c r="AH779">
        <v>1231</v>
      </c>
      <c r="AI779">
        <v>121</v>
      </c>
      <c r="AJ779">
        <v>564</v>
      </c>
      <c r="AK779">
        <v>768</v>
      </c>
      <c r="AL779">
        <v>835</v>
      </c>
      <c r="AM779">
        <v>2097</v>
      </c>
      <c r="AN779">
        <v>2340</v>
      </c>
      <c r="AO779">
        <v>1348</v>
      </c>
      <c r="AP779">
        <v>406</v>
      </c>
      <c r="AQ779">
        <v>259</v>
      </c>
      <c r="AR779">
        <v>1708</v>
      </c>
      <c r="AS779">
        <v>1308</v>
      </c>
      <c r="AT779">
        <v>926</v>
      </c>
      <c r="AU779">
        <v>1127</v>
      </c>
      <c r="AV779">
        <v>840</v>
      </c>
      <c r="AW779">
        <v>1953</v>
      </c>
      <c r="AX779">
        <v>1360</v>
      </c>
      <c r="AY779">
        <v>560</v>
      </c>
      <c r="AZ779">
        <v>2116</v>
      </c>
      <c r="BA779">
        <v>1694</v>
      </c>
      <c r="BB779">
        <v>300</v>
      </c>
      <c r="BC779">
        <v>672</v>
      </c>
      <c r="BD779">
        <v>1231</v>
      </c>
      <c r="BE779">
        <v>1</v>
      </c>
      <c r="BF779" t="s">
        <v>64</v>
      </c>
      <c r="BG779" t="s">
        <v>65</v>
      </c>
      <c r="BH779" t="s">
        <v>661</v>
      </c>
      <c r="BI779" s="4">
        <f xml:space="preserve"> _2025teamgamelogs[[#This Row],[FGA]] + (0.44 * _2025teamgamelogs[[#This Row],[FTA]]) + _2025teamgamelogs[[#This Row],[TOV]] - _2025teamgamelogs[[#This Row],[OREB]]</f>
        <v>113.2</v>
      </c>
      <c r="BJ779" s="3">
        <f>_2025teamgamelogs[[#This Row],[TOV]]/_2025teamgamelogs[[#This Row],[POSSESIONS]]</f>
        <v>0.15901060070671377</v>
      </c>
      <c r="BK779" s="4">
        <f>_2025teamgamelogs[[#This Row],[PTS]]/_2025teamgamelogs[[#This Row],[POSSESIONS]]</f>
        <v>1.068904593639576</v>
      </c>
      <c r="BL779" s="4">
        <f xml:space="preserve"> 100 * _2025teamgamelogs[[#This Row],[POINTS_PER_POSSESSION]]</f>
        <v>106.8904593639576</v>
      </c>
      <c r="BM779" s="4">
        <f xml:space="preserve"> _2025teamgamelogs[[#This Row],[POSSESIONS]] / (_2025teamgamelogs[[#This Row],[MIN]]/48)</f>
        <v>113.2</v>
      </c>
      <c r="BN779" s="3">
        <f>_2025teamgamelogs[[#This Row],[PTS]] / (2 * (_2025teamgamelogs[[#This Row],[FGA]] + 0.44 * _2025teamgamelogs[[#This Row],[FTA]]))</f>
        <v>0.57509505703422048</v>
      </c>
      <c r="BO779" s="4">
        <f>VLOOKUP(_2025teamgamelogs[[#This Row],[MONTH]], LEAGUE_AVERAGES!$A$2:$B$8, 2, FALSE)</f>
        <v>110.26237660123701</v>
      </c>
      <c r="BP779" s="5">
        <f>VLOOKUP(_2025teamgamelogs[[#This Row],[TEAM_NAME]], LEAGUE_AVERAGES!$A$14:$C$43, 2, FALSE)</f>
        <v>0.35443902439024388</v>
      </c>
      <c r="BQ779" s="5">
        <f>VLOOKUP(_2025teamgamelogs[[#This Row],[TEAM_NAME]], LEAGUE_AVERAGES!$A$14:$C$43, 3, FALSE)</f>
        <v>0.34512195121951217</v>
      </c>
      <c r="BR779" s="5">
        <f>VLOOKUP(_2025teamgamelogs[[#This Row],[TEAM_NAME]], LEAGUE_AVERAGES!$F$14:$H$43, 2, FALSE)</f>
        <v>0.46104878048780484</v>
      </c>
      <c r="BS779" s="5">
        <f>VLOOKUP(_2025teamgamelogs[[#This Row],[TEAM_NAME]], LEAGUE_AVERAGES!$F$14:$H$43, 3, FALSE)</f>
        <v>0.45834146341463411</v>
      </c>
      <c r="BT779" s="5">
        <f>VLOOKUP(_2025teamgamelogs[[#This Row],[TEAM_NAME]], LEAGUE_AVERAGES!$K$14:$M$43, 2, FALSE)</f>
        <v>0.55942918094792793</v>
      </c>
      <c r="BU779" s="5">
        <f>VLOOKUP(_2025teamgamelogs[[#This Row],[TEAM_NAME]], LEAGUE_AVERAGES!$K$14:$M$43, 3, FALSE)</f>
        <v>0.54979583097447959</v>
      </c>
    </row>
    <row r="780" spans="1:73" x14ac:dyDescent="0.2">
      <c r="A780" t="s">
        <v>59</v>
      </c>
      <c r="B780">
        <v>1610612741</v>
      </c>
      <c r="C780" t="s">
        <v>86</v>
      </c>
      <c r="D780" t="s">
        <v>87</v>
      </c>
      <c r="E780">
        <v>22400363</v>
      </c>
      <c r="F780" s="1">
        <v>45645</v>
      </c>
      <c r="G780" t="s">
        <v>796</v>
      </c>
      <c r="H780" t="s">
        <v>63</v>
      </c>
      <c r="I780">
        <v>48</v>
      </c>
      <c r="J780">
        <v>42</v>
      </c>
      <c r="K780">
        <v>94</v>
      </c>
      <c r="L780">
        <v>0.44700000000000001</v>
      </c>
      <c r="M780">
        <v>19</v>
      </c>
      <c r="N780">
        <v>52</v>
      </c>
      <c r="O780">
        <v>0.36499999999999999</v>
      </c>
      <c r="P780">
        <v>14</v>
      </c>
      <c r="Q780">
        <v>16</v>
      </c>
      <c r="R780">
        <v>0.875</v>
      </c>
      <c r="S780">
        <v>11</v>
      </c>
      <c r="T780">
        <v>45</v>
      </c>
      <c r="U780">
        <v>56</v>
      </c>
      <c r="V780">
        <v>23</v>
      </c>
      <c r="W780">
        <v>12</v>
      </c>
      <c r="X780">
        <v>2</v>
      </c>
      <c r="Y780">
        <v>2</v>
      </c>
      <c r="Z780">
        <v>8</v>
      </c>
      <c r="AA780">
        <v>19</v>
      </c>
      <c r="AB780">
        <v>13</v>
      </c>
      <c r="AC780">
        <v>117</v>
      </c>
      <c r="AD780">
        <v>9</v>
      </c>
      <c r="AE780">
        <v>1</v>
      </c>
      <c r="AF780">
        <v>1</v>
      </c>
      <c r="AG780">
        <v>1</v>
      </c>
      <c r="AH780">
        <v>1</v>
      </c>
      <c r="AI780">
        <v>121</v>
      </c>
      <c r="AJ780">
        <v>1068</v>
      </c>
      <c r="AK780">
        <v>570</v>
      </c>
      <c r="AL780">
        <v>1590</v>
      </c>
      <c r="AM780">
        <v>182</v>
      </c>
      <c r="AN780">
        <v>60</v>
      </c>
      <c r="AO780">
        <v>1152</v>
      </c>
      <c r="AP780">
        <v>1571</v>
      </c>
      <c r="AQ780">
        <v>1907</v>
      </c>
      <c r="AR780">
        <v>401</v>
      </c>
      <c r="AS780">
        <v>1051</v>
      </c>
      <c r="AT780">
        <v>37</v>
      </c>
      <c r="AU780">
        <v>99</v>
      </c>
      <c r="AV780">
        <v>1759</v>
      </c>
      <c r="AW780">
        <v>640</v>
      </c>
      <c r="AX780">
        <v>2421</v>
      </c>
      <c r="AY780">
        <v>2078</v>
      </c>
      <c r="AZ780">
        <v>2116</v>
      </c>
      <c r="BA780">
        <v>1258</v>
      </c>
      <c r="BB780">
        <v>2202</v>
      </c>
      <c r="BC780">
        <v>960</v>
      </c>
      <c r="BD780">
        <v>672</v>
      </c>
      <c r="BE780">
        <v>1</v>
      </c>
      <c r="BF780" t="s">
        <v>71</v>
      </c>
      <c r="BG780" t="s">
        <v>65</v>
      </c>
      <c r="BH780" t="s">
        <v>661</v>
      </c>
      <c r="BI780" s="4">
        <f xml:space="preserve"> _2025teamgamelogs[[#This Row],[FGA]] + (0.44 * _2025teamgamelogs[[#This Row],[FTA]]) + _2025teamgamelogs[[#This Row],[TOV]] - _2025teamgamelogs[[#This Row],[OREB]]</f>
        <v>102.04</v>
      </c>
      <c r="BJ780" s="3">
        <f>_2025teamgamelogs[[#This Row],[TOV]]/_2025teamgamelogs[[#This Row],[POSSESIONS]]</f>
        <v>0.11760094080752645</v>
      </c>
      <c r="BK780" s="4">
        <f>_2025teamgamelogs[[#This Row],[PTS]]/_2025teamgamelogs[[#This Row],[POSSESIONS]]</f>
        <v>1.1466091728733829</v>
      </c>
      <c r="BL780" s="4">
        <f xml:space="preserve"> 100 * _2025teamgamelogs[[#This Row],[POINTS_PER_POSSESSION]]</f>
        <v>114.66091728733829</v>
      </c>
      <c r="BM780" s="4">
        <f xml:space="preserve"> _2025teamgamelogs[[#This Row],[POSSESIONS]] / (_2025teamgamelogs[[#This Row],[MIN]]/48)</f>
        <v>102.04</v>
      </c>
      <c r="BN780" s="3">
        <f>_2025teamgamelogs[[#This Row],[PTS]] / (2 * (_2025teamgamelogs[[#This Row],[FGA]] + 0.44 * _2025teamgamelogs[[#This Row],[FTA]]))</f>
        <v>0.57897862232779096</v>
      </c>
      <c r="BO780" s="4">
        <f>VLOOKUP(_2025teamgamelogs[[#This Row],[MONTH]], LEAGUE_AVERAGES!$A$2:$B$8, 2, FALSE)</f>
        <v>110.26237660123701</v>
      </c>
      <c r="BP780" s="5">
        <f>VLOOKUP(_2025teamgamelogs[[#This Row],[TEAM_NAME]], LEAGUE_AVERAGES!$A$14:$C$43, 2, FALSE)</f>
        <v>0.36141463414634156</v>
      </c>
      <c r="BQ780" s="5">
        <f>VLOOKUP(_2025teamgamelogs[[#This Row],[TEAM_NAME]], LEAGUE_AVERAGES!$A$14:$C$43, 3, FALSE)</f>
        <v>0.37548780487804878</v>
      </c>
      <c r="BR780" s="5">
        <f>VLOOKUP(_2025teamgamelogs[[#This Row],[TEAM_NAME]], LEAGUE_AVERAGES!$F$14:$H$43, 2, FALSE)</f>
        <v>0.46404878048780479</v>
      </c>
      <c r="BS780" s="5">
        <f>VLOOKUP(_2025teamgamelogs[[#This Row],[TEAM_NAME]], LEAGUE_AVERAGES!$F$14:$H$43, 3, FALSE)</f>
        <v>0.47712195121951223</v>
      </c>
      <c r="BT780" s="5">
        <f>VLOOKUP(_2025teamgamelogs[[#This Row],[TEAM_NAME]], LEAGUE_AVERAGES!$K$14:$M$43, 2, FALSE)</f>
        <v>0.57631003599073594</v>
      </c>
      <c r="BU780" s="5">
        <f>VLOOKUP(_2025teamgamelogs[[#This Row],[TEAM_NAME]], LEAGUE_AVERAGES!$K$14:$M$43, 3, FALSE)</f>
        <v>0.59556361257988066</v>
      </c>
    </row>
    <row r="781" spans="1:73" x14ac:dyDescent="0.2">
      <c r="A781" t="s">
        <v>59</v>
      </c>
      <c r="B781">
        <v>1610612766</v>
      </c>
      <c r="C781" t="s">
        <v>122</v>
      </c>
      <c r="D781" t="s">
        <v>123</v>
      </c>
      <c r="E781">
        <v>22400362</v>
      </c>
      <c r="F781" s="1">
        <v>45645</v>
      </c>
      <c r="G781" t="s">
        <v>797</v>
      </c>
      <c r="H781" t="s">
        <v>70</v>
      </c>
      <c r="I781">
        <v>48</v>
      </c>
      <c r="J781">
        <v>43</v>
      </c>
      <c r="K781">
        <v>106</v>
      </c>
      <c r="L781">
        <v>0.40600000000000003</v>
      </c>
      <c r="M781">
        <v>8</v>
      </c>
      <c r="N781">
        <v>43</v>
      </c>
      <c r="O781">
        <v>0.186</v>
      </c>
      <c r="P781">
        <v>20</v>
      </c>
      <c r="Q781">
        <v>27</v>
      </c>
      <c r="R781">
        <v>0.74099999999999999</v>
      </c>
      <c r="S781">
        <v>22</v>
      </c>
      <c r="T781">
        <v>30</v>
      </c>
      <c r="U781">
        <v>52</v>
      </c>
      <c r="V781">
        <v>30</v>
      </c>
      <c r="W781">
        <v>8</v>
      </c>
      <c r="X781">
        <v>12</v>
      </c>
      <c r="Y781">
        <v>2</v>
      </c>
      <c r="Z781">
        <v>8</v>
      </c>
      <c r="AA781">
        <v>21</v>
      </c>
      <c r="AB781">
        <v>18</v>
      </c>
      <c r="AC781">
        <v>114</v>
      </c>
      <c r="AD781">
        <v>-9</v>
      </c>
      <c r="AE781">
        <v>1</v>
      </c>
      <c r="AF781">
        <v>1231</v>
      </c>
      <c r="AG781">
        <v>1231</v>
      </c>
      <c r="AH781">
        <v>1231</v>
      </c>
      <c r="AI781">
        <v>121</v>
      </c>
      <c r="AJ781">
        <v>866</v>
      </c>
      <c r="AK781">
        <v>34</v>
      </c>
      <c r="AL781">
        <v>2151</v>
      </c>
      <c r="AM781">
        <v>2251</v>
      </c>
      <c r="AN781">
        <v>471</v>
      </c>
      <c r="AO781">
        <v>2418</v>
      </c>
      <c r="AP781">
        <v>623</v>
      </c>
      <c r="AQ781">
        <v>471</v>
      </c>
      <c r="AR781">
        <v>1641</v>
      </c>
      <c r="AS781">
        <v>15</v>
      </c>
      <c r="AT781">
        <v>1652</v>
      </c>
      <c r="AU781">
        <v>267</v>
      </c>
      <c r="AV781">
        <v>541</v>
      </c>
      <c r="AW781">
        <v>78</v>
      </c>
      <c r="AX781">
        <v>217</v>
      </c>
      <c r="AY781">
        <v>2078</v>
      </c>
      <c r="AZ781">
        <v>2116</v>
      </c>
      <c r="BA781">
        <v>1694</v>
      </c>
      <c r="BB781">
        <v>1204</v>
      </c>
      <c r="BC781">
        <v>1168</v>
      </c>
      <c r="BD781">
        <v>1735</v>
      </c>
      <c r="BE781">
        <v>1</v>
      </c>
      <c r="BF781" t="s">
        <v>71</v>
      </c>
      <c r="BG781" t="s">
        <v>65</v>
      </c>
      <c r="BH781" t="s">
        <v>661</v>
      </c>
      <c r="BI781" s="4">
        <f xml:space="preserve"> _2025teamgamelogs[[#This Row],[FGA]] + (0.44 * _2025teamgamelogs[[#This Row],[FTA]]) + _2025teamgamelogs[[#This Row],[TOV]] - _2025teamgamelogs[[#This Row],[OREB]]</f>
        <v>103.88</v>
      </c>
      <c r="BJ781" s="3">
        <f>_2025teamgamelogs[[#This Row],[TOV]]/_2025teamgamelogs[[#This Row],[POSSESIONS]]</f>
        <v>7.7011936850211793E-2</v>
      </c>
      <c r="BK781" s="4">
        <f>_2025teamgamelogs[[#This Row],[PTS]]/_2025teamgamelogs[[#This Row],[POSSESIONS]]</f>
        <v>1.0974201001155179</v>
      </c>
      <c r="BL781" s="4">
        <f xml:space="preserve"> 100 * _2025teamgamelogs[[#This Row],[POINTS_PER_POSSESSION]]</f>
        <v>109.7420100115518</v>
      </c>
      <c r="BM781" s="4">
        <f xml:space="preserve"> _2025teamgamelogs[[#This Row],[POSSESIONS]] / (_2025teamgamelogs[[#This Row],[MIN]]/48)</f>
        <v>103.88</v>
      </c>
      <c r="BN781" s="3">
        <f>_2025teamgamelogs[[#This Row],[PTS]] / (2 * (_2025teamgamelogs[[#This Row],[FGA]] + 0.44 * _2025teamgamelogs[[#This Row],[FTA]]))</f>
        <v>0.48354258568035291</v>
      </c>
      <c r="BO781" s="4">
        <f>VLOOKUP(_2025teamgamelogs[[#This Row],[MONTH]], LEAGUE_AVERAGES!$A$2:$B$8, 2, FALSE)</f>
        <v>110.26237660123701</v>
      </c>
      <c r="BP781" s="5">
        <f>VLOOKUP(_2025teamgamelogs[[#This Row],[TEAM_NAME]], LEAGUE_AVERAGES!$A$14:$C$43, 2, FALSE)</f>
        <v>0.33860975609756089</v>
      </c>
      <c r="BQ781" s="5">
        <f>VLOOKUP(_2025teamgamelogs[[#This Row],[TEAM_NAME]], LEAGUE_AVERAGES!$A$14:$C$43, 3, FALSE)</f>
        <v>0.33580487804878045</v>
      </c>
      <c r="BR781" s="5">
        <f>VLOOKUP(_2025teamgamelogs[[#This Row],[TEAM_NAME]], LEAGUE_AVERAGES!$F$14:$H$43, 2, FALSE)</f>
        <v>0.43492682926829268</v>
      </c>
      <c r="BS781" s="5">
        <f>VLOOKUP(_2025teamgamelogs[[#This Row],[TEAM_NAME]], LEAGUE_AVERAGES!$F$14:$H$43, 3, FALSE)</f>
        <v>0.42697560975609755</v>
      </c>
      <c r="BT781" s="5">
        <f>VLOOKUP(_2025teamgamelogs[[#This Row],[TEAM_NAME]], LEAGUE_AVERAGES!$K$14:$M$43, 2, FALSE)</f>
        <v>0.5424635833805308</v>
      </c>
      <c r="BU781" s="5">
        <f>VLOOKUP(_2025teamgamelogs[[#This Row],[TEAM_NAME]], LEAGUE_AVERAGES!$K$14:$M$43, 3, FALSE)</f>
        <v>0.53419164265445196</v>
      </c>
    </row>
    <row r="782" spans="1:73" x14ac:dyDescent="0.2">
      <c r="A782" t="s">
        <v>59</v>
      </c>
      <c r="B782">
        <v>1610612746</v>
      </c>
      <c r="C782" t="s">
        <v>131</v>
      </c>
      <c r="D782" t="s">
        <v>132</v>
      </c>
      <c r="E782">
        <v>22400368</v>
      </c>
      <c r="F782" s="1">
        <v>45645</v>
      </c>
      <c r="G782" t="s">
        <v>798</v>
      </c>
      <c r="H782" t="s">
        <v>63</v>
      </c>
      <c r="I782">
        <v>48</v>
      </c>
      <c r="J782">
        <v>44</v>
      </c>
      <c r="K782">
        <v>85</v>
      </c>
      <c r="L782">
        <v>0.51800000000000002</v>
      </c>
      <c r="M782">
        <v>14</v>
      </c>
      <c r="N782">
        <v>33</v>
      </c>
      <c r="O782">
        <v>0.42399999999999999</v>
      </c>
      <c r="P782">
        <v>16</v>
      </c>
      <c r="Q782">
        <v>17</v>
      </c>
      <c r="R782">
        <v>0.94099999999999995</v>
      </c>
      <c r="S782">
        <v>8</v>
      </c>
      <c r="T782">
        <v>39</v>
      </c>
      <c r="U782">
        <v>47</v>
      </c>
      <c r="V782">
        <v>30</v>
      </c>
      <c r="W782">
        <v>15</v>
      </c>
      <c r="X782">
        <v>9</v>
      </c>
      <c r="Y782">
        <v>3</v>
      </c>
      <c r="Z782">
        <v>5</v>
      </c>
      <c r="AA782">
        <v>20</v>
      </c>
      <c r="AB782">
        <v>13</v>
      </c>
      <c r="AC782">
        <v>118</v>
      </c>
      <c r="AD782">
        <v>23</v>
      </c>
      <c r="AE782">
        <v>1</v>
      </c>
      <c r="AF782">
        <v>1</v>
      </c>
      <c r="AG782">
        <v>1</v>
      </c>
      <c r="AH782">
        <v>1</v>
      </c>
      <c r="AI782">
        <v>121</v>
      </c>
      <c r="AJ782">
        <v>703</v>
      </c>
      <c r="AK782">
        <v>1709</v>
      </c>
      <c r="AL782">
        <v>433</v>
      </c>
      <c r="AM782">
        <v>934</v>
      </c>
      <c r="AN782">
        <v>1749</v>
      </c>
      <c r="AO782">
        <v>508</v>
      </c>
      <c r="AP782">
        <v>1228</v>
      </c>
      <c r="AQ782">
        <v>1778</v>
      </c>
      <c r="AR782">
        <v>107</v>
      </c>
      <c r="AS782">
        <v>1800</v>
      </c>
      <c r="AT782">
        <v>277</v>
      </c>
      <c r="AU782">
        <v>705</v>
      </c>
      <c r="AV782">
        <v>541</v>
      </c>
      <c r="AW782">
        <v>1341</v>
      </c>
      <c r="AX782">
        <v>797</v>
      </c>
      <c r="AY782">
        <v>1712</v>
      </c>
      <c r="AZ782">
        <v>1188</v>
      </c>
      <c r="BA782">
        <v>1491</v>
      </c>
      <c r="BB782">
        <v>2202</v>
      </c>
      <c r="BC782">
        <v>891</v>
      </c>
      <c r="BD782">
        <v>168</v>
      </c>
      <c r="BE782">
        <v>1</v>
      </c>
      <c r="BF782" t="s">
        <v>71</v>
      </c>
      <c r="BG782" t="s">
        <v>65</v>
      </c>
      <c r="BH782" t="s">
        <v>661</v>
      </c>
      <c r="BI782" s="4">
        <f xml:space="preserve"> _2025teamgamelogs[[#This Row],[FGA]] + (0.44 * _2025teamgamelogs[[#This Row],[FTA]]) + _2025teamgamelogs[[#This Row],[TOV]] - _2025teamgamelogs[[#This Row],[OREB]]</f>
        <v>99.48</v>
      </c>
      <c r="BJ782" s="3">
        <f>_2025teamgamelogs[[#This Row],[TOV]]/_2025teamgamelogs[[#This Row],[POSSESIONS]]</f>
        <v>0.15078407720144751</v>
      </c>
      <c r="BK782" s="4">
        <f>_2025teamgamelogs[[#This Row],[PTS]]/_2025teamgamelogs[[#This Row],[POSSESIONS]]</f>
        <v>1.1861680739847205</v>
      </c>
      <c r="BL782" s="4">
        <f xml:space="preserve"> 100 * _2025teamgamelogs[[#This Row],[POINTS_PER_POSSESSION]]</f>
        <v>118.61680739847205</v>
      </c>
      <c r="BM782" s="4">
        <f xml:space="preserve"> _2025teamgamelogs[[#This Row],[POSSESIONS]] / (_2025teamgamelogs[[#This Row],[MIN]]/48)</f>
        <v>99.48</v>
      </c>
      <c r="BN782" s="3">
        <f>_2025teamgamelogs[[#This Row],[PTS]] / (2 * (_2025teamgamelogs[[#This Row],[FGA]] + 0.44 * _2025teamgamelogs[[#This Row],[FTA]]))</f>
        <v>0.63797577854671272</v>
      </c>
      <c r="BO782" s="4">
        <f>VLOOKUP(_2025teamgamelogs[[#This Row],[MONTH]], LEAGUE_AVERAGES!$A$2:$B$8, 2, FALSE)</f>
        <v>110.26237660123701</v>
      </c>
      <c r="BP782" s="5">
        <f>VLOOKUP(_2025teamgamelogs[[#This Row],[TEAM_NAME]], LEAGUE_AVERAGES!$A$14:$C$43, 2, FALSE)</f>
        <v>0.38978048780487806</v>
      </c>
      <c r="BQ782" s="5">
        <f>VLOOKUP(_2025teamgamelogs[[#This Row],[TEAM_NAME]], LEAGUE_AVERAGES!$A$14:$C$43, 3, FALSE)</f>
        <v>0.36475609756097566</v>
      </c>
      <c r="BR782" s="5">
        <f>VLOOKUP(_2025teamgamelogs[[#This Row],[TEAM_NAME]], LEAGUE_AVERAGES!$F$14:$H$43, 2, FALSE)</f>
        <v>0.49036585365853652</v>
      </c>
      <c r="BS782" s="5">
        <f>VLOOKUP(_2025teamgamelogs[[#This Row],[TEAM_NAME]], LEAGUE_AVERAGES!$F$14:$H$43, 3, FALSE)</f>
        <v>0.47582926829268285</v>
      </c>
      <c r="BT782" s="5">
        <f>VLOOKUP(_2025teamgamelogs[[#This Row],[TEAM_NAME]], LEAGUE_AVERAGES!$K$14:$M$43, 2, FALSE)</f>
        <v>0.59895938905835644</v>
      </c>
      <c r="BU782" s="5">
        <f>VLOOKUP(_2025teamgamelogs[[#This Row],[TEAM_NAME]], LEAGUE_AVERAGES!$K$14:$M$43, 3, FALSE)</f>
        <v>0.58126724036545818</v>
      </c>
    </row>
    <row r="783" spans="1:73" x14ac:dyDescent="0.2">
      <c r="A783" t="s">
        <v>59</v>
      </c>
      <c r="B783">
        <v>1610612758</v>
      </c>
      <c r="C783" t="s">
        <v>142</v>
      </c>
      <c r="D783" t="s">
        <v>143</v>
      </c>
      <c r="E783">
        <v>22400372</v>
      </c>
      <c r="F783" s="1">
        <v>45645</v>
      </c>
      <c r="G783" t="s">
        <v>799</v>
      </c>
      <c r="H783" t="s">
        <v>70</v>
      </c>
      <c r="I783">
        <v>48</v>
      </c>
      <c r="J783">
        <v>37</v>
      </c>
      <c r="K783">
        <v>82</v>
      </c>
      <c r="L783">
        <v>0.45100000000000001</v>
      </c>
      <c r="M783">
        <v>11</v>
      </c>
      <c r="N783">
        <v>29</v>
      </c>
      <c r="O783">
        <v>0.379</v>
      </c>
      <c r="P783">
        <v>15</v>
      </c>
      <c r="Q783">
        <v>22</v>
      </c>
      <c r="R783">
        <v>0.68200000000000005</v>
      </c>
      <c r="S783">
        <v>4</v>
      </c>
      <c r="T783">
        <v>39</v>
      </c>
      <c r="U783">
        <v>43</v>
      </c>
      <c r="V783">
        <v>27</v>
      </c>
      <c r="W783">
        <v>16</v>
      </c>
      <c r="X783">
        <v>7</v>
      </c>
      <c r="Y783">
        <v>6</v>
      </c>
      <c r="Z783">
        <v>10</v>
      </c>
      <c r="AA783">
        <v>20</v>
      </c>
      <c r="AB783">
        <v>16</v>
      </c>
      <c r="AC783">
        <v>100</v>
      </c>
      <c r="AD783">
        <v>-13</v>
      </c>
      <c r="AE783">
        <v>1</v>
      </c>
      <c r="AF783">
        <v>1231</v>
      </c>
      <c r="AG783">
        <v>1231</v>
      </c>
      <c r="AH783">
        <v>1231</v>
      </c>
      <c r="AI783">
        <v>121</v>
      </c>
      <c r="AJ783">
        <v>1946</v>
      </c>
      <c r="AK783">
        <v>2022</v>
      </c>
      <c r="AL783">
        <v>1525</v>
      </c>
      <c r="AM783">
        <v>1661</v>
      </c>
      <c r="AN783">
        <v>2163</v>
      </c>
      <c r="AO783">
        <v>983</v>
      </c>
      <c r="AP783">
        <v>1416</v>
      </c>
      <c r="AQ783">
        <v>1008</v>
      </c>
      <c r="AR783">
        <v>2059</v>
      </c>
      <c r="AS783">
        <v>2385</v>
      </c>
      <c r="AT783">
        <v>277</v>
      </c>
      <c r="AU783">
        <v>1282</v>
      </c>
      <c r="AV783">
        <v>1013</v>
      </c>
      <c r="AW783">
        <v>1583</v>
      </c>
      <c r="AX783">
        <v>1360</v>
      </c>
      <c r="AY783">
        <v>560</v>
      </c>
      <c r="AZ783">
        <v>2353</v>
      </c>
      <c r="BA783">
        <v>1491</v>
      </c>
      <c r="BB783">
        <v>1670</v>
      </c>
      <c r="BC783">
        <v>2099</v>
      </c>
      <c r="BD783">
        <v>1945</v>
      </c>
      <c r="BE783">
        <v>1</v>
      </c>
      <c r="BF783" t="s">
        <v>64</v>
      </c>
      <c r="BG783" t="s">
        <v>65</v>
      </c>
      <c r="BH783" t="s">
        <v>661</v>
      </c>
      <c r="BI783" s="4">
        <f xml:space="preserve"> _2025teamgamelogs[[#This Row],[FGA]] + (0.44 * _2025teamgamelogs[[#This Row],[FTA]]) + _2025teamgamelogs[[#This Row],[TOV]] - _2025teamgamelogs[[#This Row],[OREB]]</f>
        <v>103.68</v>
      </c>
      <c r="BJ783" s="3">
        <f>_2025teamgamelogs[[#This Row],[TOV]]/_2025teamgamelogs[[#This Row],[POSSESIONS]]</f>
        <v>0.15432098765432098</v>
      </c>
      <c r="BK783" s="4">
        <f>_2025teamgamelogs[[#This Row],[PTS]]/_2025teamgamelogs[[#This Row],[POSSESIONS]]</f>
        <v>0.96450617283950613</v>
      </c>
      <c r="BL783" s="4">
        <f xml:space="preserve"> 100 * _2025teamgamelogs[[#This Row],[POINTS_PER_POSSESSION]]</f>
        <v>96.450617283950606</v>
      </c>
      <c r="BM783" s="4">
        <f xml:space="preserve"> _2025teamgamelogs[[#This Row],[POSSESIONS]] / (_2025teamgamelogs[[#This Row],[MIN]]/48)</f>
        <v>103.68</v>
      </c>
      <c r="BN783" s="3">
        <f>_2025teamgamelogs[[#This Row],[PTS]] / (2 * (_2025teamgamelogs[[#This Row],[FGA]] + 0.44 * _2025teamgamelogs[[#This Row],[FTA]]))</f>
        <v>0.54537521815008727</v>
      </c>
      <c r="BO783" s="4">
        <f>VLOOKUP(_2025teamgamelogs[[#This Row],[MONTH]], LEAGUE_AVERAGES!$A$2:$B$8, 2, FALSE)</f>
        <v>110.26237660123701</v>
      </c>
      <c r="BP783" s="5">
        <f>VLOOKUP(_2025teamgamelogs[[#This Row],[TEAM_NAME]], LEAGUE_AVERAGES!$A$14:$C$43, 2, FALSE)</f>
        <v>0.37158536585365853</v>
      </c>
      <c r="BQ783" s="5">
        <f>VLOOKUP(_2025teamgamelogs[[#This Row],[TEAM_NAME]], LEAGUE_AVERAGES!$A$14:$C$43, 3, FALSE)</f>
        <v>0.34029268292682929</v>
      </c>
      <c r="BR783" s="5">
        <f>VLOOKUP(_2025teamgamelogs[[#This Row],[TEAM_NAME]], LEAGUE_AVERAGES!$F$14:$H$43, 2, FALSE)</f>
        <v>0.4831951219512195</v>
      </c>
      <c r="BS783" s="5">
        <f>VLOOKUP(_2025teamgamelogs[[#This Row],[TEAM_NAME]], LEAGUE_AVERAGES!$F$14:$H$43, 3, FALSE)</f>
        <v>0.47492682926829272</v>
      </c>
      <c r="BT783" s="5">
        <f>VLOOKUP(_2025teamgamelogs[[#This Row],[TEAM_NAME]], LEAGUE_AVERAGES!$K$14:$M$43, 2, FALSE)</f>
        <v>0.59195463864629394</v>
      </c>
      <c r="BU783" s="5">
        <f>VLOOKUP(_2025teamgamelogs[[#This Row],[TEAM_NAME]], LEAGUE_AVERAGES!$K$14:$M$43, 3, FALSE)</f>
        <v>0.57517865161129356</v>
      </c>
    </row>
    <row r="784" spans="1:73" x14ac:dyDescent="0.2">
      <c r="A784" t="s">
        <v>59</v>
      </c>
      <c r="B784">
        <v>1610612754</v>
      </c>
      <c r="C784" t="s">
        <v>110</v>
      </c>
      <c r="D784" t="s">
        <v>111</v>
      </c>
      <c r="E784">
        <v>22400369</v>
      </c>
      <c r="F784" s="1">
        <v>45645</v>
      </c>
      <c r="G784" t="s">
        <v>800</v>
      </c>
      <c r="H784" t="s">
        <v>63</v>
      </c>
      <c r="I784">
        <v>48</v>
      </c>
      <c r="J784">
        <v>39</v>
      </c>
      <c r="K784">
        <v>89</v>
      </c>
      <c r="L784">
        <v>0.438</v>
      </c>
      <c r="M784">
        <v>16</v>
      </c>
      <c r="N784">
        <v>41</v>
      </c>
      <c r="O784">
        <v>0.39</v>
      </c>
      <c r="P784">
        <v>26</v>
      </c>
      <c r="Q784">
        <v>31</v>
      </c>
      <c r="R784">
        <v>0.83899999999999997</v>
      </c>
      <c r="S784">
        <v>9</v>
      </c>
      <c r="T784">
        <v>38</v>
      </c>
      <c r="U784">
        <v>47</v>
      </c>
      <c r="V784">
        <v>30</v>
      </c>
      <c r="W784">
        <v>9</v>
      </c>
      <c r="X784">
        <v>9</v>
      </c>
      <c r="Y784">
        <v>7</v>
      </c>
      <c r="Z784">
        <v>4</v>
      </c>
      <c r="AA784">
        <v>21</v>
      </c>
      <c r="AB784">
        <v>20</v>
      </c>
      <c r="AC784">
        <v>120</v>
      </c>
      <c r="AD784">
        <v>9</v>
      </c>
      <c r="AE784">
        <v>1</v>
      </c>
      <c r="AF784">
        <v>1</v>
      </c>
      <c r="AG784">
        <v>1</v>
      </c>
      <c r="AH784">
        <v>1</v>
      </c>
      <c r="AI784">
        <v>121</v>
      </c>
      <c r="AJ784">
        <v>1609</v>
      </c>
      <c r="AK784">
        <v>1176</v>
      </c>
      <c r="AL784">
        <v>1728</v>
      </c>
      <c r="AM784">
        <v>567</v>
      </c>
      <c r="AN784">
        <v>681</v>
      </c>
      <c r="AO784">
        <v>848</v>
      </c>
      <c r="AP784">
        <v>133</v>
      </c>
      <c r="AQ784">
        <v>202</v>
      </c>
      <c r="AR784">
        <v>685</v>
      </c>
      <c r="AS784">
        <v>1566</v>
      </c>
      <c r="AT784">
        <v>377</v>
      </c>
      <c r="AU784">
        <v>705</v>
      </c>
      <c r="AV784">
        <v>541</v>
      </c>
      <c r="AW784">
        <v>152</v>
      </c>
      <c r="AX784">
        <v>797</v>
      </c>
      <c r="AY784">
        <v>346</v>
      </c>
      <c r="AZ784">
        <v>750</v>
      </c>
      <c r="BA784">
        <v>1694</v>
      </c>
      <c r="BB784">
        <v>767</v>
      </c>
      <c r="BC784">
        <v>735</v>
      </c>
      <c r="BD784">
        <v>672</v>
      </c>
      <c r="BE784">
        <v>1</v>
      </c>
      <c r="BF784" t="s">
        <v>71</v>
      </c>
      <c r="BG784" t="s">
        <v>65</v>
      </c>
      <c r="BH784" t="s">
        <v>661</v>
      </c>
      <c r="BI784" s="4">
        <f xml:space="preserve"> _2025teamgamelogs[[#This Row],[FGA]] + (0.44 * _2025teamgamelogs[[#This Row],[FTA]]) + _2025teamgamelogs[[#This Row],[TOV]] - _2025teamgamelogs[[#This Row],[OREB]]</f>
        <v>102.64</v>
      </c>
      <c r="BJ784" s="3">
        <f>_2025teamgamelogs[[#This Row],[TOV]]/_2025teamgamelogs[[#This Row],[POSSESIONS]]</f>
        <v>8.7685113016367888E-2</v>
      </c>
      <c r="BK784" s="4">
        <f>_2025teamgamelogs[[#This Row],[PTS]]/_2025teamgamelogs[[#This Row],[POSSESIONS]]</f>
        <v>1.1691348402182384</v>
      </c>
      <c r="BL784" s="4">
        <f xml:space="preserve"> 100 * _2025teamgamelogs[[#This Row],[POINTS_PER_POSSESSION]]</f>
        <v>116.91348402182385</v>
      </c>
      <c r="BM784" s="4">
        <f xml:space="preserve"> _2025teamgamelogs[[#This Row],[POSSESIONS]] / (_2025teamgamelogs[[#This Row],[MIN]]/48)</f>
        <v>102.64</v>
      </c>
      <c r="BN784" s="3">
        <f>_2025teamgamelogs[[#This Row],[PTS]] / (2 * (_2025teamgamelogs[[#This Row],[FGA]] + 0.44 * _2025teamgamelogs[[#This Row],[FTA]]))</f>
        <v>0.58456742010911922</v>
      </c>
      <c r="BO784" s="4">
        <f>VLOOKUP(_2025teamgamelogs[[#This Row],[MONTH]], LEAGUE_AVERAGES!$A$2:$B$8, 2, FALSE)</f>
        <v>110.26237660123701</v>
      </c>
      <c r="BP784" s="5">
        <f>VLOOKUP(_2025teamgamelogs[[#This Row],[TEAM_NAME]], LEAGUE_AVERAGES!$A$14:$C$43, 2, FALSE)</f>
        <v>0.37909999999999999</v>
      </c>
      <c r="BQ784" s="5">
        <f>VLOOKUP(_2025teamgamelogs[[#This Row],[TEAM_NAME]], LEAGUE_AVERAGES!$A$14:$C$43, 3, FALSE)</f>
        <v>0.35511904761904761</v>
      </c>
      <c r="BR784" s="5">
        <f>VLOOKUP(_2025teamgamelogs[[#This Row],[TEAM_NAME]], LEAGUE_AVERAGES!$F$14:$H$43, 2, FALSE)</f>
        <v>0.49785000000000013</v>
      </c>
      <c r="BS784" s="5">
        <f>VLOOKUP(_2025teamgamelogs[[#This Row],[TEAM_NAME]], LEAGUE_AVERAGES!$F$14:$H$43, 3, FALSE)</f>
        <v>0.47942857142857148</v>
      </c>
      <c r="BT784" s="5">
        <f>VLOOKUP(_2025teamgamelogs[[#This Row],[TEAM_NAME]], LEAGUE_AVERAGES!$K$14:$M$43, 2, FALSE)</f>
        <v>0.60805571751162091</v>
      </c>
      <c r="BU784" s="5">
        <f>VLOOKUP(_2025teamgamelogs[[#This Row],[TEAM_NAME]], LEAGUE_AVERAGES!$K$14:$M$43, 3, FALSE)</f>
        <v>0.58190704341109034</v>
      </c>
    </row>
    <row r="785" spans="1:73" x14ac:dyDescent="0.2">
      <c r="A785" t="s">
        <v>59</v>
      </c>
      <c r="B785">
        <v>1610612762</v>
      </c>
      <c r="C785" t="s">
        <v>125</v>
      </c>
      <c r="D785" t="s">
        <v>126</v>
      </c>
      <c r="E785">
        <v>22400360</v>
      </c>
      <c r="F785" s="1">
        <v>45645</v>
      </c>
      <c r="G785" t="s">
        <v>801</v>
      </c>
      <c r="H785" t="s">
        <v>63</v>
      </c>
      <c r="I785">
        <v>48</v>
      </c>
      <c r="J785">
        <v>39</v>
      </c>
      <c r="K785">
        <v>83</v>
      </c>
      <c r="L785">
        <v>0.47</v>
      </c>
      <c r="M785">
        <v>20</v>
      </c>
      <c r="N785">
        <v>40</v>
      </c>
      <c r="O785">
        <v>0.5</v>
      </c>
      <c r="P785">
        <v>28</v>
      </c>
      <c r="Q785">
        <v>31</v>
      </c>
      <c r="R785">
        <v>0.90300000000000002</v>
      </c>
      <c r="S785">
        <v>15</v>
      </c>
      <c r="T785">
        <v>47</v>
      </c>
      <c r="U785">
        <v>62</v>
      </c>
      <c r="V785">
        <v>23</v>
      </c>
      <c r="W785">
        <v>27</v>
      </c>
      <c r="X785">
        <v>5</v>
      </c>
      <c r="Y785">
        <v>8</v>
      </c>
      <c r="Z785">
        <v>8</v>
      </c>
      <c r="AA785">
        <v>19</v>
      </c>
      <c r="AB785">
        <v>25</v>
      </c>
      <c r="AC785">
        <v>126</v>
      </c>
      <c r="AD785">
        <v>7</v>
      </c>
      <c r="AE785">
        <v>1</v>
      </c>
      <c r="AF785">
        <v>1</v>
      </c>
      <c r="AG785">
        <v>1</v>
      </c>
      <c r="AH785">
        <v>1</v>
      </c>
      <c r="AI785">
        <v>121</v>
      </c>
      <c r="AJ785">
        <v>1609</v>
      </c>
      <c r="AK785">
        <v>1922</v>
      </c>
      <c r="AL785">
        <v>1196</v>
      </c>
      <c r="AM785">
        <v>114</v>
      </c>
      <c r="AN785">
        <v>795</v>
      </c>
      <c r="AO785">
        <v>94</v>
      </c>
      <c r="AP785">
        <v>75</v>
      </c>
      <c r="AQ785">
        <v>202</v>
      </c>
      <c r="AR785">
        <v>243</v>
      </c>
      <c r="AS785">
        <v>332</v>
      </c>
      <c r="AT785">
        <v>15</v>
      </c>
      <c r="AU785">
        <v>20</v>
      </c>
      <c r="AV785">
        <v>1759</v>
      </c>
      <c r="AW785">
        <v>2451</v>
      </c>
      <c r="AX785">
        <v>1998</v>
      </c>
      <c r="AY785">
        <v>187</v>
      </c>
      <c r="AZ785">
        <v>2116</v>
      </c>
      <c r="BA785">
        <v>1258</v>
      </c>
      <c r="BB785">
        <v>143</v>
      </c>
      <c r="BC785">
        <v>389</v>
      </c>
      <c r="BD785">
        <v>795</v>
      </c>
      <c r="BE785">
        <v>1</v>
      </c>
      <c r="BF785" t="s">
        <v>71</v>
      </c>
      <c r="BG785" t="s">
        <v>65</v>
      </c>
      <c r="BH785" t="s">
        <v>661</v>
      </c>
      <c r="BI785" s="4">
        <f xml:space="preserve"> _2025teamgamelogs[[#This Row],[FGA]] + (0.44 * _2025teamgamelogs[[#This Row],[FTA]]) + _2025teamgamelogs[[#This Row],[TOV]] - _2025teamgamelogs[[#This Row],[OREB]]</f>
        <v>108.64</v>
      </c>
      <c r="BJ785" s="3">
        <f>_2025teamgamelogs[[#This Row],[TOV]]/_2025teamgamelogs[[#This Row],[POSSESIONS]]</f>
        <v>0.24852724594992637</v>
      </c>
      <c r="BK785" s="4">
        <f>_2025teamgamelogs[[#This Row],[PTS]]/_2025teamgamelogs[[#This Row],[POSSESIONS]]</f>
        <v>1.1597938144329898</v>
      </c>
      <c r="BL785" s="4">
        <f xml:space="preserve"> 100 * _2025teamgamelogs[[#This Row],[POINTS_PER_POSSESSION]]</f>
        <v>115.97938144329898</v>
      </c>
      <c r="BM785" s="4">
        <f xml:space="preserve"> _2025teamgamelogs[[#This Row],[POSSESIONS]] / (_2025teamgamelogs[[#This Row],[MIN]]/48)</f>
        <v>108.64</v>
      </c>
      <c r="BN785" s="3">
        <f>_2025teamgamelogs[[#This Row],[PTS]] / (2 * (_2025teamgamelogs[[#This Row],[FGA]] + 0.44 * _2025teamgamelogs[[#This Row],[FTA]]))</f>
        <v>0.65190397350993379</v>
      </c>
      <c r="BO785" s="4">
        <f>VLOOKUP(_2025teamgamelogs[[#This Row],[MONTH]], LEAGUE_AVERAGES!$A$2:$B$8, 2, FALSE)</f>
        <v>110.26237660123701</v>
      </c>
      <c r="BP785" s="5">
        <f>VLOOKUP(_2025teamgamelogs[[#This Row],[TEAM_NAME]], LEAGUE_AVERAGES!$A$14:$C$43, 2, FALSE)</f>
        <v>0.36446341463414633</v>
      </c>
      <c r="BQ785" s="5">
        <f>VLOOKUP(_2025teamgamelogs[[#This Row],[TEAM_NAME]], LEAGUE_AVERAGES!$A$14:$C$43, 3, FALSE)</f>
        <v>0.3413170731707319</v>
      </c>
      <c r="BR785" s="5">
        <f>VLOOKUP(_2025teamgamelogs[[#This Row],[TEAM_NAME]], LEAGUE_AVERAGES!$F$14:$H$43, 2, FALSE)</f>
        <v>0.4583902439024391</v>
      </c>
      <c r="BS785" s="5">
        <f>VLOOKUP(_2025teamgamelogs[[#This Row],[TEAM_NAME]], LEAGUE_AVERAGES!$F$14:$H$43, 3, FALSE)</f>
        <v>0.45390243902439031</v>
      </c>
      <c r="BT785" s="5">
        <f>VLOOKUP(_2025teamgamelogs[[#This Row],[TEAM_NAME]], LEAGUE_AVERAGES!$K$14:$M$43, 2, FALSE)</f>
        <v>0.57104853563970659</v>
      </c>
      <c r="BU785" s="5">
        <f>VLOOKUP(_2025teamgamelogs[[#This Row],[TEAM_NAME]], LEAGUE_AVERAGES!$K$14:$M$43, 3, FALSE)</f>
        <v>0.56826296147062372</v>
      </c>
    </row>
    <row r="786" spans="1:73" x14ac:dyDescent="0.2">
      <c r="A786" t="s">
        <v>59</v>
      </c>
      <c r="B786">
        <v>1610612763</v>
      </c>
      <c r="C786" t="s">
        <v>128</v>
      </c>
      <c r="D786" t="s">
        <v>129</v>
      </c>
      <c r="E786">
        <v>22400366</v>
      </c>
      <c r="F786" s="1">
        <v>45645</v>
      </c>
      <c r="G786" t="s">
        <v>802</v>
      </c>
      <c r="H786" t="s">
        <v>63</v>
      </c>
      <c r="I786">
        <v>48</v>
      </c>
      <c r="J786">
        <v>53</v>
      </c>
      <c r="K786">
        <v>98</v>
      </c>
      <c r="L786">
        <v>0.54100000000000004</v>
      </c>
      <c r="M786">
        <v>27</v>
      </c>
      <c r="N786">
        <v>48</v>
      </c>
      <c r="O786">
        <v>0.56299999999999994</v>
      </c>
      <c r="P786">
        <v>11</v>
      </c>
      <c r="Q786">
        <v>15</v>
      </c>
      <c r="R786">
        <v>0.73299999999999998</v>
      </c>
      <c r="S786">
        <v>15</v>
      </c>
      <c r="T786">
        <v>45</v>
      </c>
      <c r="U786">
        <v>60</v>
      </c>
      <c r="V786">
        <v>38</v>
      </c>
      <c r="W786">
        <v>17</v>
      </c>
      <c r="X786">
        <v>11</v>
      </c>
      <c r="Y786">
        <v>8</v>
      </c>
      <c r="Z786">
        <v>5</v>
      </c>
      <c r="AA786">
        <v>19</v>
      </c>
      <c r="AB786">
        <v>16</v>
      </c>
      <c r="AC786">
        <v>144</v>
      </c>
      <c r="AD786">
        <v>51</v>
      </c>
      <c r="AE786">
        <v>1</v>
      </c>
      <c r="AF786">
        <v>1</v>
      </c>
      <c r="AG786">
        <v>1</v>
      </c>
      <c r="AH786">
        <v>1</v>
      </c>
      <c r="AI786">
        <v>121</v>
      </c>
      <c r="AJ786">
        <v>40</v>
      </c>
      <c r="AK786">
        <v>251</v>
      </c>
      <c r="AL786">
        <v>220</v>
      </c>
      <c r="AM786">
        <v>2</v>
      </c>
      <c r="AN786">
        <v>163</v>
      </c>
      <c r="AO786">
        <v>19</v>
      </c>
      <c r="AP786">
        <v>2028</v>
      </c>
      <c r="AQ786">
        <v>2021</v>
      </c>
      <c r="AR786">
        <v>1708</v>
      </c>
      <c r="AS786">
        <v>332</v>
      </c>
      <c r="AT786">
        <v>37</v>
      </c>
      <c r="AU786">
        <v>32</v>
      </c>
      <c r="AV786">
        <v>44</v>
      </c>
      <c r="AW786">
        <v>1759</v>
      </c>
      <c r="AX786">
        <v>346</v>
      </c>
      <c r="AY786">
        <v>187</v>
      </c>
      <c r="AZ786">
        <v>1188</v>
      </c>
      <c r="BA786">
        <v>1258</v>
      </c>
      <c r="BB786">
        <v>1670</v>
      </c>
      <c r="BC786">
        <v>23</v>
      </c>
      <c r="BD786">
        <v>5</v>
      </c>
      <c r="BE786">
        <v>1</v>
      </c>
      <c r="BF786" t="s">
        <v>64</v>
      </c>
      <c r="BG786" t="s">
        <v>65</v>
      </c>
      <c r="BH786" t="s">
        <v>661</v>
      </c>
      <c r="BI786" s="4">
        <f xml:space="preserve"> _2025teamgamelogs[[#This Row],[FGA]] + (0.44 * _2025teamgamelogs[[#This Row],[FTA]]) + _2025teamgamelogs[[#This Row],[TOV]] - _2025teamgamelogs[[#This Row],[OREB]]</f>
        <v>106.6</v>
      </c>
      <c r="BJ786" s="3">
        <f>_2025teamgamelogs[[#This Row],[TOV]]/_2025teamgamelogs[[#This Row],[POSSESIONS]]</f>
        <v>0.15947467166979362</v>
      </c>
      <c r="BK786" s="4">
        <f>_2025teamgamelogs[[#This Row],[PTS]]/_2025teamgamelogs[[#This Row],[POSSESIONS]]</f>
        <v>1.3508442776735461</v>
      </c>
      <c r="BL786" s="4">
        <f xml:space="preserve"> 100 * _2025teamgamelogs[[#This Row],[POINTS_PER_POSSESSION]]</f>
        <v>135.08442776735461</v>
      </c>
      <c r="BM786" s="4">
        <f xml:space="preserve"> _2025teamgamelogs[[#This Row],[POSSESIONS]] / (_2025teamgamelogs[[#This Row],[MIN]]/48)</f>
        <v>106.6</v>
      </c>
      <c r="BN786" s="3">
        <f>_2025teamgamelogs[[#This Row],[PTS]] / (2 * (_2025teamgamelogs[[#This Row],[FGA]] + 0.44 * _2025teamgamelogs[[#This Row],[FTA]]))</f>
        <v>0.68833652007648183</v>
      </c>
      <c r="BO786" s="4">
        <f>VLOOKUP(_2025teamgamelogs[[#This Row],[MONTH]], LEAGUE_AVERAGES!$A$2:$B$8, 2, FALSE)</f>
        <v>110.26237660123701</v>
      </c>
      <c r="BP786" s="5">
        <f>VLOOKUP(_2025teamgamelogs[[#This Row],[TEAM_NAME]], LEAGUE_AVERAGES!$A$14:$C$43, 2, FALSE)</f>
        <v>0.36546341463414628</v>
      </c>
      <c r="BQ786" s="5">
        <f>VLOOKUP(_2025teamgamelogs[[#This Row],[TEAM_NAME]], LEAGUE_AVERAGES!$A$14:$C$43, 3, FALSE)</f>
        <v>0.36639024390243902</v>
      </c>
      <c r="BR786" s="5">
        <f>VLOOKUP(_2025teamgamelogs[[#This Row],[TEAM_NAME]], LEAGUE_AVERAGES!$F$14:$H$43, 2, FALSE)</f>
        <v>0.48997560975609772</v>
      </c>
      <c r="BS786" s="5">
        <f>VLOOKUP(_2025teamgamelogs[[#This Row],[TEAM_NAME]], LEAGUE_AVERAGES!$F$14:$H$43, 3, FALSE)</f>
        <v>0.46951219512195119</v>
      </c>
      <c r="BT786" s="5">
        <f>VLOOKUP(_2025teamgamelogs[[#This Row],[TEAM_NAME]], LEAGUE_AVERAGES!$K$14:$M$43, 2, FALSE)</f>
        <v>0.59919613060605748</v>
      </c>
      <c r="BU786" s="5">
        <f>VLOOKUP(_2025teamgamelogs[[#This Row],[TEAM_NAME]], LEAGUE_AVERAGES!$K$14:$M$43, 3, FALSE)</f>
        <v>0.57758119053457602</v>
      </c>
    </row>
    <row r="787" spans="1:73" x14ac:dyDescent="0.2">
      <c r="A787" t="s">
        <v>59</v>
      </c>
      <c r="B787">
        <v>1610612745</v>
      </c>
      <c r="C787" t="s">
        <v>104</v>
      </c>
      <c r="D787" t="s">
        <v>105</v>
      </c>
      <c r="E787">
        <v>22400365</v>
      </c>
      <c r="F787" s="1">
        <v>45645</v>
      </c>
      <c r="G787" t="s">
        <v>803</v>
      </c>
      <c r="H787" t="s">
        <v>63</v>
      </c>
      <c r="I787">
        <v>48</v>
      </c>
      <c r="J787">
        <v>50</v>
      </c>
      <c r="K787">
        <v>87</v>
      </c>
      <c r="L787">
        <v>0.57499999999999996</v>
      </c>
      <c r="M787">
        <v>17</v>
      </c>
      <c r="N787">
        <v>39</v>
      </c>
      <c r="O787">
        <v>0.436</v>
      </c>
      <c r="P787">
        <v>16</v>
      </c>
      <c r="Q787">
        <v>19</v>
      </c>
      <c r="R787">
        <v>0.84199999999999997</v>
      </c>
      <c r="S787">
        <v>6</v>
      </c>
      <c r="T787">
        <v>36</v>
      </c>
      <c r="U787">
        <v>42</v>
      </c>
      <c r="V787">
        <v>34</v>
      </c>
      <c r="W787">
        <v>12</v>
      </c>
      <c r="X787">
        <v>7</v>
      </c>
      <c r="Y787">
        <v>6</v>
      </c>
      <c r="Z787">
        <v>2</v>
      </c>
      <c r="AA787">
        <v>20</v>
      </c>
      <c r="AB787">
        <v>22</v>
      </c>
      <c r="AC787">
        <v>133</v>
      </c>
      <c r="AD787">
        <v>20</v>
      </c>
      <c r="AE787">
        <v>1</v>
      </c>
      <c r="AF787">
        <v>1</v>
      </c>
      <c r="AG787">
        <v>1</v>
      </c>
      <c r="AH787">
        <v>1</v>
      </c>
      <c r="AI787">
        <v>121</v>
      </c>
      <c r="AJ787">
        <v>131</v>
      </c>
      <c r="AK787">
        <v>1449</v>
      </c>
      <c r="AL787">
        <v>63</v>
      </c>
      <c r="AM787">
        <v>410</v>
      </c>
      <c r="AN787">
        <v>933</v>
      </c>
      <c r="AO787">
        <v>416</v>
      </c>
      <c r="AP787">
        <v>1228</v>
      </c>
      <c r="AQ787">
        <v>1458</v>
      </c>
      <c r="AR787">
        <v>642</v>
      </c>
      <c r="AS787">
        <v>2189</v>
      </c>
      <c r="AT787">
        <v>640</v>
      </c>
      <c r="AU787">
        <v>1443</v>
      </c>
      <c r="AV787">
        <v>186</v>
      </c>
      <c r="AW787">
        <v>640</v>
      </c>
      <c r="AX787">
        <v>1360</v>
      </c>
      <c r="AY787">
        <v>560</v>
      </c>
      <c r="AZ787">
        <v>158</v>
      </c>
      <c r="BA787">
        <v>1491</v>
      </c>
      <c r="BB787">
        <v>416</v>
      </c>
      <c r="BC787">
        <v>150</v>
      </c>
      <c r="BD787">
        <v>231</v>
      </c>
      <c r="BE787">
        <v>1</v>
      </c>
      <c r="BF787" t="s">
        <v>64</v>
      </c>
      <c r="BG787" t="s">
        <v>65</v>
      </c>
      <c r="BH787" t="s">
        <v>661</v>
      </c>
      <c r="BI787" s="4">
        <f xml:space="preserve"> _2025teamgamelogs[[#This Row],[FGA]] + (0.44 * _2025teamgamelogs[[#This Row],[FTA]]) + _2025teamgamelogs[[#This Row],[TOV]] - _2025teamgamelogs[[#This Row],[OREB]]</f>
        <v>101.36</v>
      </c>
      <c r="BJ787" s="3">
        <f>_2025teamgamelogs[[#This Row],[TOV]]/_2025teamgamelogs[[#This Row],[POSSESIONS]]</f>
        <v>0.11838989739542226</v>
      </c>
      <c r="BK787" s="4">
        <f>_2025teamgamelogs[[#This Row],[PTS]]/_2025teamgamelogs[[#This Row],[POSSESIONS]]</f>
        <v>1.3121546961325967</v>
      </c>
      <c r="BL787" s="4">
        <f xml:space="preserve"> 100 * _2025teamgamelogs[[#This Row],[POINTS_PER_POSSESSION]]</f>
        <v>131.21546961325967</v>
      </c>
      <c r="BM787" s="4">
        <f xml:space="preserve"> _2025teamgamelogs[[#This Row],[POSSESIONS]] / (_2025teamgamelogs[[#This Row],[MIN]]/48)</f>
        <v>101.36</v>
      </c>
      <c r="BN787" s="3">
        <f>_2025teamgamelogs[[#This Row],[PTS]] / (2 * (_2025teamgamelogs[[#This Row],[FGA]] + 0.44 * _2025teamgamelogs[[#This Row],[FTA]]))</f>
        <v>0.69735738255033553</v>
      </c>
      <c r="BO787" s="4">
        <f>VLOOKUP(_2025teamgamelogs[[#This Row],[MONTH]], LEAGUE_AVERAGES!$A$2:$B$8, 2, FALSE)</f>
        <v>110.26237660123701</v>
      </c>
      <c r="BP787" s="5">
        <f>VLOOKUP(_2025teamgamelogs[[#This Row],[TEAM_NAME]], LEAGUE_AVERAGES!$A$14:$C$43, 2, FALSE)</f>
        <v>0.35034146341463424</v>
      </c>
      <c r="BQ787" s="5">
        <f>VLOOKUP(_2025teamgamelogs[[#This Row],[TEAM_NAME]], LEAGUE_AVERAGES!$A$14:$C$43, 3, FALSE)</f>
        <v>0.35473170731707321</v>
      </c>
      <c r="BR787" s="5">
        <f>VLOOKUP(_2025teamgamelogs[[#This Row],[TEAM_NAME]], LEAGUE_AVERAGES!$F$14:$H$43, 2, FALSE)</f>
        <v>0.45260975609756104</v>
      </c>
      <c r="BS787" s="5">
        <f>VLOOKUP(_2025teamgamelogs[[#This Row],[TEAM_NAME]], LEAGUE_AVERAGES!$F$14:$H$43, 3, FALSE)</f>
        <v>0.45763414634146338</v>
      </c>
      <c r="BT787" s="5">
        <f>VLOOKUP(_2025teamgamelogs[[#This Row],[TEAM_NAME]], LEAGUE_AVERAGES!$K$14:$M$43, 2, FALSE)</f>
        <v>0.55103752047014554</v>
      </c>
      <c r="BU787" s="5">
        <f>VLOOKUP(_2025teamgamelogs[[#This Row],[TEAM_NAME]], LEAGUE_AVERAGES!$K$14:$M$43, 3, FALSE)</f>
        <v>0.55544482411316332</v>
      </c>
    </row>
    <row r="788" spans="1:73" x14ac:dyDescent="0.2">
      <c r="A788" t="s">
        <v>59</v>
      </c>
      <c r="B788">
        <v>1610612747</v>
      </c>
      <c r="C788" t="s">
        <v>60</v>
      </c>
      <c r="D788" t="s">
        <v>61</v>
      </c>
      <c r="E788">
        <v>22400372</v>
      </c>
      <c r="F788" s="1">
        <v>45645</v>
      </c>
      <c r="G788" t="s">
        <v>804</v>
      </c>
      <c r="H788" t="s">
        <v>63</v>
      </c>
      <c r="I788">
        <v>48</v>
      </c>
      <c r="J788">
        <v>38</v>
      </c>
      <c r="K788">
        <v>94</v>
      </c>
      <c r="L788">
        <v>0.40400000000000003</v>
      </c>
      <c r="M788">
        <v>12</v>
      </c>
      <c r="N788">
        <v>33</v>
      </c>
      <c r="O788">
        <v>0.36399999999999999</v>
      </c>
      <c r="P788">
        <v>25</v>
      </c>
      <c r="Q788">
        <v>30</v>
      </c>
      <c r="R788">
        <v>0.83299999999999996</v>
      </c>
      <c r="S788">
        <v>14</v>
      </c>
      <c r="T788">
        <v>39</v>
      </c>
      <c r="U788">
        <v>53</v>
      </c>
      <c r="V788">
        <v>22</v>
      </c>
      <c r="W788">
        <v>13</v>
      </c>
      <c r="X788">
        <v>8</v>
      </c>
      <c r="Y788">
        <v>10</v>
      </c>
      <c r="Z788">
        <v>6</v>
      </c>
      <c r="AA788">
        <v>16</v>
      </c>
      <c r="AB788">
        <v>20</v>
      </c>
      <c r="AC788">
        <v>113</v>
      </c>
      <c r="AD788">
        <v>13</v>
      </c>
      <c r="AE788">
        <v>1</v>
      </c>
      <c r="AF788">
        <v>1</v>
      </c>
      <c r="AG788">
        <v>1</v>
      </c>
      <c r="AH788">
        <v>1</v>
      </c>
      <c r="AI788">
        <v>121</v>
      </c>
      <c r="AJ788">
        <v>1796</v>
      </c>
      <c r="AK788">
        <v>570</v>
      </c>
      <c r="AL788">
        <v>2166</v>
      </c>
      <c r="AM788">
        <v>1413</v>
      </c>
      <c r="AN788">
        <v>1749</v>
      </c>
      <c r="AO788">
        <v>1156</v>
      </c>
      <c r="AP788">
        <v>183</v>
      </c>
      <c r="AQ788">
        <v>259</v>
      </c>
      <c r="AR788">
        <v>699</v>
      </c>
      <c r="AS788">
        <v>466</v>
      </c>
      <c r="AT788">
        <v>277</v>
      </c>
      <c r="AU788">
        <v>209</v>
      </c>
      <c r="AV788">
        <v>1909</v>
      </c>
      <c r="AW788">
        <v>850</v>
      </c>
      <c r="AX788">
        <v>1073</v>
      </c>
      <c r="AY788">
        <v>57</v>
      </c>
      <c r="AZ788">
        <v>1573</v>
      </c>
      <c r="BA788">
        <v>570</v>
      </c>
      <c r="BB788">
        <v>767</v>
      </c>
      <c r="BC788">
        <v>1250</v>
      </c>
      <c r="BD788">
        <v>467</v>
      </c>
      <c r="BE788">
        <v>1</v>
      </c>
      <c r="BF788" t="s">
        <v>71</v>
      </c>
      <c r="BG788" t="s">
        <v>65</v>
      </c>
      <c r="BH788" t="s">
        <v>661</v>
      </c>
      <c r="BI788" s="4">
        <f xml:space="preserve"> _2025teamgamelogs[[#This Row],[FGA]] + (0.44 * _2025teamgamelogs[[#This Row],[FTA]]) + _2025teamgamelogs[[#This Row],[TOV]] - _2025teamgamelogs[[#This Row],[OREB]]</f>
        <v>106.2</v>
      </c>
      <c r="BJ788" s="3">
        <f>_2025teamgamelogs[[#This Row],[TOV]]/_2025teamgamelogs[[#This Row],[POSSESIONS]]</f>
        <v>0.1224105461393597</v>
      </c>
      <c r="BK788" s="4">
        <f>_2025teamgamelogs[[#This Row],[PTS]]/_2025teamgamelogs[[#This Row],[POSSESIONS]]</f>
        <v>1.064030131826742</v>
      </c>
      <c r="BL788" s="4">
        <f xml:space="preserve"> 100 * _2025teamgamelogs[[#This Row],[POINTS_PER_POSSESSION]]</f>
        <v>106.4030131826742</v>
      </c>
      <c r="BM788" s="4">
        <f xml:space="preserve"> _2025teamgamelogs[[#This Row],[POSSESIONS]] / (_2025teamgamelogs[[#This Row],[MIN]]/48)</f>
        <v>106.2</v>
      </c>
      <c r="BN788" s="3">
        <f>_2025teamgamelogs[[#This Row],[PTS]] / (2 * (_2025teamgamelogs[[#This Row],[FGA]] + 0.44 * _2025teamgamelogs[[#This Row],[FTA]]))</f>
        <v>0.52705223880597019</v>
      </c>
      <c r="BO788" s="4">
        <f>VLOOKUP(_2025teamgamelogs[[#This Row],[MONTH]], LEAGUE_AVERAGES!$A$2:$B$8, 2, FALSE)</f>
        <v>110.26237660123701</v>
      </c>
      <c r="BP788" s="5">
        <f>VLOOKUP(_2025teamgamelogs[[#This Row],[TEAM_NAME]], LEAGUE_AVERAGES!$A$14:$C$43, 2, FALSE)</f>
        <v>0.37419512195121946</v>
      </c>
      <c r="BQ788" s="5">
        <f>VLOOKUP(_2025teamgamelogs[[#This Row],[TEAM_NAME]], LEAGUE_AVERAGES!$A$14:$C$43, 3, FALSE)</f>
        <v>0.35536585365853657</v>
      </c>
      <c r="BR788" s="5">
        <f>VLOOKUP(_2025teamgamelogs[[#This Row],[TEAM_NAME]], LEAGUE_AVERAGES!$F$14:$H$43, 2, FALSE)</f>
        <v>0.48560975609756091</v>
      </c>
      <c r="BS788" s="5">
        <f>VLOOKUP(_2025teamgamelogs[[#This Row],[TEAM_NAME]], LEAGUE_AVERAGES!$F$14:$H$43, 3, FALSE)</f>
        <v>0.47373170731707315</v>
      </c>
      <c r="BT788" s="5">
        <f>VLOOKUP(_2025teamgamelogs[[#This Row],[TEAM_NAME]], LEAGUE_AVERAGES!$K$14:$M$43, 2, FALSE)</f>
        <v>0.60200661119778875</v>
      </c>
      <c r="BU788" s="5">
        <f>VLOOKUP(_2025teamgamelogs[[#This Row],[TEAM_NAME]], LEAGUE_AVERAGES!$K$14:$M$43, 3, FALSE)</f>
        <v>0.58416138772693449</v>
      </c>
    </row>
    <row r="789" spans="1:73" x14ac:dyDescent="0.2">
      <c r="A789" t="s">
        <v>59</v>
      </c>
      <c r="B789">
        <v>1610612752</v>
      </c>
      <c r="C789" t="s">
        <v>67</v>
      </c>
      <c r="D789" t="s">
        <v>68</v>
      </c>
      <c r="E789">
        <v>22400367</v>
      </c>
      <c r="F789" s="1">
        <v>45645</v>
      </c>
      <c r="G789" t="s">
        <v>805</v>
      </c>
      <c r="H789" t="s">
        <v>63</v>
      </c>
      <c r="I789">
        <v>48</v>
      </c>
      <c r="J789">
        <v>50</v>
      </c>
      <c r="K789">
        <v>97</v>
      </c>
      <c r="L789">
        <v>0.51500000000000001</v>
      </c>
      <c r="M789">
        <v>20</v>
      </c>
      <c r="N789">
        <v>45</v>
      </c>
      <c r="O789">
        <v>0.44400000000000001</v>
      </c>
      <c r="P789">
        <v>13</v>
      </c>
      <c r="Q789">
        <v>16</v>
      </c>
      <c r="R789">
        <v>0.81299999999999994</v>
      </c>
      <c r="S789">
        <v>16</v>
      </c>
      <c r="T789">
        <v>41</v>
      </c>
      <c r="U789">
        <v>57</v>
      </c>
      <c r="V789">
        <v>39</v>
      </c>
      <c r="W789">
        <v>15</v>
      </c>
      <c r="X789">
        <v>10</v>
      </c>
      <c r="Y789">
        <v>2</v>
      </c>
      <c r="Z789">
        <v>5</v>
      </c>
      <c r="AA789">
        <v>12</v>
      </c>
      <c r="AB789">
        <v>15</v>
      </c>
      <c r="AC789">
        <v>133</v>
      </c>
      <c r="AD789">
        <v>26</v>
      </c>
      <c r="AE789">
        <v>1</v>
      </c>
      <c r="AF789">
        <v>1</v>
      </c>
      <c r="AG789">
        <v>1</v>
      </c>
      <c r="AH789">
        <v>1</v>
      </c>
      <c r="AI789">
        <v>121</v>
      </c>
      <c r="AJ789">
        <v>131</v>
      </c>
      <c r="AK789">
        <v>324</v>
      </c>
      <c r="AL789">
        <v>475</v>
      </c>
      <c r="AM789">
        <v>114</v>
      </c>
      <c r="AN789">
        <v>312</v>
      </c>
      <c r="AO789">
        <v>359</v>
      </c>
      <c r="AP789">
        <v>1755</v>
      </c>
      <c r="AQ789">
        <v>1907</v>
      </c>
      <c r="AR789">
        <v>924</v>
      </c>
      <c r="AS789">
        <v>234</v>
      </c>
      <c r="AT789">
        <v>148</v>
      </c>
      <c r="AU789">
        <v>74</v>
      </c>
      <c r="AV789">
        <v>27</v>
      </c>
      <c r="AW789">
        <v>1341</v>
      </c>
      <c r="AX789">
        <v>539</v>
      </c>
      <c r="AY789">
        <v>2078</v>
      </c>
      <c r="AZ789">
        <v>1188</v>
      </c>
      <c r="BA789">
        <v>92</v>
      </c>
      <c r="BB789">
        <v>1892</v>
      </c>
      <c r="BC789">
        <v>150</v>
      </c>
      <c r="BD789">
        <v>120</v>
      </c>
      <c r="BE789">
        <v>1</v>
      </c>
      <c r="BF789" t="s">
        <v>71</v>
      </c>
      <c r="BG789" t="s">
        <v>65</v>
      </c>
      <c r="BH789" t="s">
        <v>661</v>
      </c>
      <c r="BI789" s="4">
        <f xml:space="preserve"> _2025teamgamelogs[[#This Row],[FGA]] + (0.44 * _2025teamgamelogs[[#This Row],[FTA]]) + _2025teamgamelogs[[#This Row],[TOV]] - _2025teamgamelogs[[#This Row],[OREB]]</f>
        <v>103.04</v>
      </c>
      <c r="BJ789" s="3">
        <f>_2025teamgamelogs[[#This Row],[TOV]]/_2025teamgamelogs[[#This Row],[POSSESIONS]]</f>
        <v>0.14557453416149069</v>
      </c>
      <c r="BK789" s="4">
        <f>_2025teamgamelogs[[#This Row],[PTS]]/_2025teamgamelogs[[#This Row],[POSSESIONS]]</f>
        <v>1.2907608695652173</v>
      </c>
      <c r="BL789" s="4">
        <f xml:space="preserve"> 100 * _2025teamgamelogs[[#This Row],[POINTS_PER_POSSESSION]]</f>
        <v>129.07608695652172</v>
      </c>
      <c r="BM789" s="4">
        <f xml:space="preserve"> _2025teamgamelogs[[#This Row],[POSSESIONS]] / (_2025teamgamelogs[[#This Row],[MIN]]/48)</f>
        <v>103.04</v>
      </c>
      <c r="BN789" s="3">
        <f>_2025teamgamelogs[[#This Row],[PTS]] / (2 * (_2025teamgamelogs[[#This Row],[FGA]] + 0.44 * _2025teamgamelogs[[#This Row],[FTA]]))</f>
        <v>0.63917723952326022</v>
      </c>
      <c r="BO789" s="4">
        <f>VLOOKUP(_2025teamgamelogs[[#This Row],[MONTH]], LEAGUE_AVERAGES!$A$2:$B$8, 2, FALSE)</f>
        <v>110.26237660123701</v>
      </c>
      <c r="BP789" s="5">
        <f>VLOOKUP(_2025teamgamelogs[[#This Row],[TEAM_NAME]], LEAGUE_AVERAGES!$A$14:$C$43, 2, FALSE)</f>
        <v>0.370219512195122</v>
      </c>
      <c r="BQ789" s="5">
        <f>VLOOKUP(_2025teamgamelogs[[#This Row],[TEAM_NAME]], LEAGUE_AVERAGES!$A$14:$C$43, 3, FALSE)</f>
        <v>0.36224390243902438</v>
      </c>
      <c r="BR789" s="5">
        <f>VLOOKUP(_2025teamgamelogs[[#This Row],[TEAM_NAME]], LEAGUE_AVERAGES!$F$14:$H$43, 2, FALSE)</f>
        <v>0.49358536585365859</v>
      </c>
      <c r="BS789" s="5">
        <f>VLOOKUP(_2025teamgamelogs[[#This Row],[TEAM_NAME]], LEAGUE_AVERAGES!$F$14:$H$43, 3, FALSE)</f>
        <v>0.47975609756097559</v>
      </c>
      <c r="BT789" s="5">
        <f>VLOOKUP(_2025teamgamelogs[[#This Row],[TEAM_NAME]], LEAGUE_AVERAGES!$K$14:$M$43, 2, FALSE)</f>
        <v>0.59525043511857889</v>
      </c>
      <c r="BU789" s="5">
        <f>VLOOKUP(_2025teamgamelogs[[#This Row],[TEAM_NAME]], LEAGUE_AVERAGES!$K$14:$M$43, 3, FALSE)</f>
        <v>0.58413739951743537</v>
      </c>
    </row>
    <row r="790" spans="1:73" x14ac:dyDescent="0.2">
      <c r="A790" t="s">
        <v>59</v>
      </c>
      <c r="B790">
        <v>1610612760</v>
      </c>
      <c r="C790" t="s">
        <v>137</v>
      </c>
      <c r="D790" t="s">
        <v>138</v>
      </c>
      <c r="E790">
        <v>22400361</v>
      </c>
      <c r="F790" s="1">
        <v>45645</v>
      </c>
      <c r="G790" t="s">
        <v>806</v>
      </c>
      <c r="H790" t="s">
        <v>63</v>
      </c>
      <c r="I790">
        <v>48</v>
      </c>
      <c r="J790">
        <v>40</v>
      </c>
      <c r="K790">
        <v>83</v>
      </c>
      <c r="L790">
        <v>0.48199999999999998</v>
      </c>
      <c r="M790">
        <v>10</v>
      </c>
      <c r="N790">
        <v>31</v>
      </c>
      <c r="O790">
        <v>0.32300000000000001</v>
      </c>
      <c r="P790">
        <v>15</v>
      </c>
      <c r="Q790">
        <v>16</v>
      </c>
      <c r="R790">
        <v>0.93799999999999994</v>
      </c>
      <c r="S790">
        <v>4</v>
      </c>
      <c r="T790">
        <v>28</v>
      </c>
      <c r="U790">
        <v>32</v>
      </c>
      <c r="V790">
        <v>23</v>
      </c>
      <c r="W790">
        <v>13</v>
      </c>
      <c r="X790">
        <v>15</v>
      </c>
      <c r="Y790">
        <v>6</v>
      </c>
      <c r="Z790">
        <v>6</v>
      </c>
      <c r="AA790">
        <v>20</v>
      </c>
      <c r="AB790">
        <v>16</v>
      </c>
      <c r="AC790">
        <v>105</v>
      </c>
      <c r="AD790">
        <v>6</v>
      </c>
      <c r="AE790">
        <v>1</v>
      </c>
      <c r="AF790">
        <v>1</v>
      </c>
      <c r="AG790">
        <v>1</v>
      </c>
      <c r="AH790">
        <v>1</v>
      </c>
      <c r="AI790">
        <v>121</v>
      </c>
      <c r="AJ790">
        <v>1438</v>
      </c>
      <c r="AK790">
        <v>1922</v>
      </c>
      <c r="AL790">
        <v>985</v>
      </c>
      <c r="AM790">
        <v>1891</v>
      </c>
      <c r="AN790">
        <v>1971</v>
      </c>
      <c r="AO790">
        <v>1671</v>
      </c>
      <c r="AP790">
        <v>1416</v>
      </c>
      <c r="AQ790">
        <v>1907</v>
      </c>
      <c r="AR790">
        <v>121</v>
      </c>
      <c r="AS790">
        <v>2385</v>
      </c>
      <c r="AT790">
        <v>1951</v>
      </c>
      <c r="AU790">
        <v>2378</v>
      </c>
      <c r="AV790">
        <v>1759</v>
      </c>
      <c r="AW790">
        <v>850</v>
      </c>
      <c r="AX790">
        <v>46</v>
      </c>
      <c r="AY790">
        <v>560</v>
      </c>
      <c r="AZ790">
        <v>1573</v>
      </c>
      <c r="BA790">
        <v>1491</v>
      </c>
      <c r="BB790">
        <v>1670</v>
      </c>
      <c r="BC790">
        <v>1790</v>
      </c>
      <c r="BD790">
        <v>854</v>
      </c>
      <c r="BE790">
        <v>1</v>
      </c>
      <c r="BF790" t="s">
        <v>71</v>
      </c>
      <c r="BG790" t="s">
        <v>65</v>
      </c>
      <c r="BH790" t="s">
        <v>661</v>
      </c>
      <c r="BI790" s="4">
        <f xml:space="preserve"> _2025teamgamelogs[[#This Row],[FGA]] + (0.44 * _2025teamgamelogs[[#This Row],[FTA]]) + _2025teamgamelogs[[#This Row],[TOV]] - _2025teamgamelogs[[#This Row],[OREB]]</f>
        <v>99.04</v>
      </c>
      <c r="BJ790" s="3">
        <f>_2025teamgamelogs[[#This Row],[TOV]]/_2025teamgamelogs[[#This Row],[POSSESIONS]]</f>
        <v>0.13126009693053312</v>
      </c>
      <c r="BK790" s="4">
        <f>_2025teamgamelogs[[#This Row],[PTS]]/_2025teamgamelogs[[#This Row],[POSSESIONS]]</f>
        <v>1.0601777059773827</v>
      </c>
      <c r="BL790" s="4">
        <f xml:space="preserve"> 100 * _2025teamgamelogs[[#This Row],[POINTS_PER_POSSESSION]]</f>
        <v>106.01777059773826</v>
      </c>
      <c r="BM790" s="4">
        <f xml:space="preserve"> _2025teamgamelogs[[#This Row],[POSSESIONS]] / (_2025teamgamelogs[[#This Row],[MIN]]/48)</f>
        <v>99.04</v>
      </c>
      <c r="BN790" s="3">
        <f>_2025teamgamelogs[[#This Row],[PTS]] / (2 * (_2025teamgamelogs[[#This Row],[FGA]] + 0.44 * _2025teamgamelogs[[#This Row],[FTA]]))</f>
        <v>0.5830741892492225</v>
      </c>
      <c r="BO790" s="4">
        <f>VLOOKUP(_2025teamgamelogs[[#This Row],[MONTH]], LEAGUE_AVERAGES!$A$2:$B$8, 2, FALSE)</f>
        <v>110.26237660123701</v>
      </c>
      <c r="BP790" s="5">
        <f>VLOOKUP(_2025teamgamelogs[[#This Row],[TEAM_NAME]], LEAGUE_AVERAGES!$A$14:$C$43, 2, FALSE)</f>
        <v>0.38229268292682927</v>
      </c>
      <c r="BQ790" s="5">
        <f>VLOOKUP(_2025teamgamelogs[[#This Row],[TEAM_NAME]], LEAGUE_AVERAGES!$A$14:$C$43, 3, FALSE)</f>
        <v>0.36500000000000005</v>
      </c>
      <c r="BR790" s="5">
        <f>VLOOKUP(_2025teamgamelogs[[#This Row],[TEAM_NAME]], LEAGUE_AVERAGES!$F$14:$H$43, 2, FALSE)</f>
        <v>0.48607317073170736</v>
      </c>
      <c r="BS790" s="5">
        <f>VLOOKUP(_2025teamgamelogs[[#This Row],[TEAM_NAME]], LEAGUE_AVERAGES!$F$14:$H$43, 3, FALSE)</f>
        <v>0.4780731707317073</v>
      </c>
      <c r="BT790" s="5">
        <f>VLOOKUP(_2025teamgamelogs[[#This Row],[TEAM_NAME]], LEAGUE_AVERAGES!$K$14:$M$43, 2, FALSE)</f>
        <v>0.59971838422440138</v>
      </c>
      <c r="BU790" s="5">
        <f>VLOOKUP(_2025teamgamelogs[[#This Row],[TEAM_NAME]], LEAGUE_AVERAGES!$K$14:$M$43, 3, FALSE)</f>
        <v>0.58679992881439635</v>
      </c>
    </row>
    <row r="791" spans="1:73" x14ac:dyDescent="0.2">
      <c r="A791" t="s">
        <v>59</v>
      </c>
      <c r="B791">
        <v>1610612743</v>
      </c>
      <c r="C791" t="s">
        <v>151</v>
      </c>
      <c r="D791" t="s">
        <v>152</v>
      </c>
      <c r="E791">
        <v>22400371</v>
      </c>
      <c r="F791" s="1">
        <v>45645</v>
      </c>
      <c r="G791" t="s">
        <v>807</v>
      </c>
      <c r="H791" t="s">
        <v>70</v>
      </c>
      <c r="I791">
        <v>48</v>
      </c>
      <c r="J791">
        <v>47</v>
      </c>
      <c r="K791">
        <v>87</v>
      </c>
      <c r="L791">
        <v>0.54</v>
      </c>
      <c r="M791">
        <v>15</v>
      </c>
      <c r="N791">
        <v>34</v>
      </c>
      <c r="O791">
        <v>0.441</v>
      </c>
      <c r="P791">
        <v>15</v>
      </c>
      <c r="Q791">
        <v>21</v>
      </c>
      <c r="R791">
        <v>0.71399999999999997</v>
      </c>
      <c r="S791">
        <v>8</v>
      </c>
      <c r="T791">
        <v>32</v>
      </c>
      <c r="U791">
        <v>40</v>
      </c>
      <c r="V791">
        <v>35</v>
      </c>
      <c r="W791">
        <v>11</v>
      </c>
      <c r="X791">
        <v>7</v>
      </c>
      <c r="Y791">
        <v>3</v>
      </c>
      <c r="Z791">
        <v>7</v>
      </c>
      <c r="AA791">
        <v>20</v>
      </c>
      <c r="AB791">
        <v>18</v>
      </c>
      <c r="AC791">
        <v>124</v>
      </c>
      <c r="AD791">
        <v>-2</v>
      </c>
      <c r="AE791">
        <v>1</v>
      </c>
      <c r="AF791">
        <v>1231</v>
      </c>
      <c r="AG791">
        <v>1231</v>
      </c>
      <c r="AH791">
        <v>1231</v>
      </c>
      <c r="AI791">
        <v>121</v>
      </c>
      <c r="AJ791">
        <v>335</v>
      </c>
      <c r="AK791">
        <v>1449</v>
      </c>
      <c r="AL791">
        <v>228</v>
      </c>
      <c r="AM791">
        <v>733</v>
      </c>
      <c r="AN791">
        <v>1627</v>
      </c>
      <c r="AO791">
        <v>395</v>
      </c>
      <c r="AP791">
        <v>1416</v>
      </c>
      <c r="AQ791">
        <v>1164</v>
      </c>
      <c r="AR791">
        <v>1839</v>
      </c>
      <c r="AS791">
        <v>1800</v>
      </c>
      <c r="AT791">
        <v>1307</v>
      </c>
      <c r="AU791">
        <v>1715</v>
      </c>
      <c r="AV791">
        <v>132</v>
      </c>
      <c r="AW791">
        <v>429</v>
      </c>
      <c r="AX791">
        <v>1360</v>
      </c>
      <c r="AY791">
        <v>1712</v>
      </c>
      <c r="AZ791">
        <v>1902</v>
      </c>
      <c r="BA791">
        <v>1491</v>
      </c>
      <c r="BB791">
        <v>1204</v>
      </c>
      <c r="BC791">
        <v>497</v>
      </c>
      <c r="BD791">
        <v>1286</v>
      </c>
      <c r="BE791">
        <v>1</v>
      </c>
      <c r="BF791" t="s">
        <v>71</v>
      </c>
      <c r="BG791" t="s">
        <v>65</v>
      </c>
      <c r="BH791" t="s">
        <v>661</v>
      </c>
      <c r="BI791" s="4">
        <f xml:space="preserve"> _2025teamgamelogs[[#This Row],[FGA]] + (0.44 * _2025teamgamelogs[[#This Row],[FTA]]) + _2025teamgamelogs[[#This Row],[TOV]] - _2025teamgamelogs[[#This Row],[OREB]]</f>
        <v>99.24</v>
      </c>
      <c r="BJ791" s="3">
        <f>_2025teamgamelogs[[#This Row],[TOV]]/_2025teamgamelogs[[#This Row],[POSSESIONS]]</f>
        <v>0.11084240225715437</v>
      </c>
      <c r="BK791" s="4">
        <f>_2025teamgamelogs[[#This Row],[PTS]]/_2025teamgamelogs[[#This Row],[POSSESIONS]]</f>
        <v>1.2494961708988312</v>
      </c>
      <c r="BL791" s="4">
        <f xml:space="preserve"> 100 * _2025teamgamelogs[[#This Row],[POINTS_PER_POSSESSION]]</f>
        <v>124.94961708988312</v>
      </c>
      <c r="BM791" s="4">
        <f xml:space="preserve"> _2025teamgamelogs[[#This Row],[POSSESIONS]] / (_2025teamgamelogs[[#This Row],[MIN]]/48)</f>
        <v>99.24</v>
      </c>
      <c r="BN791" s="3">
        <f>_2025teamgamelogs[[#This Row],[PTS]] / (2 * (_2025teamgamelogs[[#This Row],[FGA]] + 0.44 * _2025teamgamelogs[[#This Row],[FTA]]))</f>
        <v>0.64422277639235248</v>
      </c>
      <c r="BO791" s="4">
        <f>VLOOKUP(_2025teamgamelogs[[#This Row],[MONTH]], LEAGUE_AVERAGES!$A$2:$B$8, 2, FALSE)</f>
        <v>110.26237660123701</v>
      </c>
      <c r="BP791" s="5">
        <f>VLOOKUP(_2025teamgamelogs[[#This Row],[TEAM_NAME]], LEAGUE_AVERAGES!$A$14:$C$43, 2, FALSE)</f>
        <v>0.39036585365853654</v>
      </c>
      <c r="BQ791" s="5">
        <f>VLOOKUP(_2025teamgamelogs[[#This Row],[TEAM_NAME]], LEAGUE_AVERAGES!$A$14:$C$43, 3, FALSE)</f>
        <v>0.36282926829268303</v>
      </c>
      <c r="BR791" s="5">
        <f>VLOOKUP(_2025teamgamelogs[[#This Row],[TEAM_NAME]], LEAGUE_AVERAGES!$F$14:$H$43, 2, FALSE)</f>
        <v>0.50741463414634147</v>
      </c>
      <c r="BS791" s="5">
        <f>VLOOKUP(_2025teamgamelogs[[#This Row],[TEAM_NAME]], LEAGUE_AVERAGES!$F$14:$H$43, 3, FALSE)</f>
        <v>0.50717073170731708</v>
      </c>
      <c r="BT791" s="5">
        <f>VLOOKUP(_2025teamgamelogs[[#This Row],[TEAM_NAME]], LEAGUE_AVERAGES!$K$14:$M$43, 2, FALSE)</f>
        <v>0.61183675116028358</v>
      </c>
      <c r="BU791" s="5">
        <f>VLOOKUP(_2025teamgamelogs[[#This Row],[TEAM_NAME]], LEAGUE_AVERAGES!$K$14:$M$43, 3, FALSE)</f>
        <v>0.59871853787111373</v>
      </c>
    </row>
    <row r="792" spans="1:73" x14ac:dyDescent="0.2">
      <c r="A792" t="s">
        <v>59</v>
      </c>
      <c r="B792">
        <v>1610612753</v>
      </c>
      <c r="C792" t="s">
        <v>83</v>
      </c>
      <c r="D792" t="s">
        <v>84</v>
      </c>
      <c r="E792">
        <v>22400361</v>
      </c>
      <c r="F792" s="1">
        <v>45645</v>
      </c>
      <c r="G792" t="s">
        <v>808</v>
      </c>
      <c r="H792" t="s">
        <v>70</v>
      </c>
      <c r="I792">
        <v>48</v>
      </c>
      <c r="J792">
        <v>35</v>
      </c>
      <c r="K792">
        <v>78</v>
      </c>
      <c r="L792">
        <v>0.44900000000000001</v>
      </c>
      <c r="M792">
        <v>11</v>
      </c>
      <c r="N792">
        <v>35</v>
      </c>
      <c r="O792">
        <v>0.314</v>
      </c>
      <c r="P792">
        <v>18</v>
      </c>
      <c r="Q792">
        <v>25</v>
      </c>
      <c r="R792">
        <v>0.72</v>
      </c>
      <c r="S792">
        <v>10</v>
      </c>
      <c r="T792">
        <v>30</v>
      </c>
      <c r="U792">
        <v>40</v>
      </c>
      <c r="V792">
        <v>25</v>
      </c>
      <c r="W792">
        <v>20</v>
      </c>
      <c r="X792">
        <v>6</v>
      </c>
      <c r="Y792">
        <v>6</v>
      </c>
      <c r="Z792">
        <v>6</v>
      </c>
      <c r="AA792">
        <v>16</v>
      </c>
      <c r="AB792">
        <v>20</v>
      </c>
      <c r="AC792">
        <v>99</v>
      </c>
      <c r="AD792">
        <v>-6</v>
      </c>
      <c r="AE792">
        <v>1</v>
      </c>
      <c r="AF792">
        <v>1231</v>
      </c>
      <c r="AG792">
        <v>1231</v>
      </c>
      <c r="AH792">
        <v>1231</v>
      </c>
      <c r="AI792">
        <v>121</v>
      </c>
      <c r="AJ792">
        <v>2164</v>
      </c>
      <c r="AK792">
        <v>2291</v>
      </c>
      <c r="AL792">
        <v>1562</v>
      </c>
      <c r="AM792">
        <v>1661</v>
      </c>
      <c r="AN792">
        <v>1495</v>
      </c>
      <c r="AO792">
        <v>1754</v>
      </c>
      <c r="AP792">
        <v>889</v>
      </c>
      <c r="AQ792">
        <v>666</v>
      </c>
      <c r="AR792">
        <v>1811</v>
      </c>
      <c r="AS792">
        <v>1308</v>
      </c>
      <c r="AT792">
        <v>1652</v>
      </c>
      <c r="AU792">
        <v>1715</v>
      </c>
      <c r="AV792">
        <v>1358</v>
      </c>
      <c r="AW792">
        <v>2199</v>
      </c>
      <c r="AX792">
        <v>1702</v>
      </c>
      <c r="AY792">
        <v>560</v>
      </c>
      <c r="AZ792">
        <v>1573</v>
      </c>
      <c r="BA792">
        <v>570</v>
      </c>
      <c r="BB792">
        <v>767</v>
      </c>
      <c r="BC792">
        <v>2137</v>
      </c>
      <c r="BD792">
        <v>1540</v>
      </c>
      <c r="BE792">
        <v>1</v>
      </c>
      <c r="BF792" t="s">
        <v>64</v>
      </c>
      <c r="BG792" t="s">
        <v>65</v>
      </c>
      <c r="BH792" t="s">
        <v>661</v>
      </c>
      <c r="BI792" s="4">
        <f xml:space="preserve"> _2025teamgamelogs[[#This Row],[FGA]] + (0.44 * _2025teamgamelogs[[#This Row],[FTA]]) + _2025teamgamelogs[[#This Row],[TOV]] - _2025teamgamelogs[[#This Row],[OREB]]</f>
        <v>99</v>
      </c>
      <c r="BJ792" s="3">
        <f>_2025teamgamelogs[[#This Row],[TOV]]/_2025teamgamelogs[[#This Row],[POSSESIONS]]</f>
        <v>0.20202020202020202</v>
      </c>
      <c r="BK792" s="4">
        <f>_2025teamgamelogs[[#This Row],[PTS]]/_2025teamgamelogs[[#This Row],[POSSESIONS]]</f>
        <v>1</v>
      </c>
      <c r="BL792" s="4">
        <f xml:space="preserve"> 100 * _2025teamgamelogs[[#This Row],[POINTS_PER_POSSESSION]]</f>
        <v>100</v>
      </c>
      <c r="BM792" s="4">
        <f xml:space="preserve"> _2025teamgamelogs[[#This Row],[POSSESIONS]] / (_2025teamgamelogs[[#This Row],[MIN]]/48)</f>
        <v>99</v>
      </c>
      <c r="BN792" s="3">
        <f>_2025teamgamelogs[[#This Row],[PTS]] / (2 * (_2025teamgamelogs[[#This Row],[FGA]] + 0.44 * _2025teamgamelogs[[#This Row],[FTA]]))</f>
        <v>0.5561797752808989</v>
      </c>
      <c r="BO792" s="4">
        <f>VLOOKUP(_2025teamgamelogs[[#This Row],[MONTH]], LEAGUE_AVERAGES!$A$2:$B$8, 2, FALSE)</f>
        <v>110.26237660123701</v>
      </c>
      <c r="BP792" s="5">
        <f>VLOOKUP(_2025teamgamelogs[[#This Row],[TEAM_NAME]], LEAGUE_AVERAGES!$A$14:$C$43, 2, FALSE)</f>
        <v>0.32192682926829269</v>
      </c>
      <c r="BQ792" s="5">
        <f>VLOOKUP(_2025teamgamelogs[[#This Row],[TEAM_NAME]], LEAGUE_AVERAGES!$A$14:$C$43, 3, FALSE)</f>
        <v>0.31129268292682932</v>
      </c>
      <c r="BR792" s="5">
        <f>VLOOKUP(_2025teamgamelogs[[#This Row],[TEAM_NAME]], LEAGUE_AVERAGES!$F$14:$H$43, 2, FALSE)</f>
        <v>0.44641463414634147</v>
      </c>
      <c r="BS792" s="5">
        <f>VLOOKUP(_2025teamgamelogs[[#This Row],[TEAM_NAME]], LEAGUE_AVERAGES!$F$14:$H$43, 3, FALSE)</f>
        <v>0.44524390243902434</v>
      </c>
      <c r="BT792" s="5">
        <f>VLOOKUP(_2025teamgamelogs[[#This Row],[TEAM_NAME]], LEAGUE_AVERAGES!$K$14:$M$43, 2, FALSE)</f>
        <v>0.55194019912665027</v>
      </c>
      <c r="BU792" s="5">
        <f>VLOOKUP(_2025teamgamelogs[[#This Row],[TEAM_NAME]], LEAGUE_AVERAGES!$K$14:$M$43, 3, FALSE)</f>
        <v>0.54874950227645525</v>
      </c>
    </row>
    <row r="793" spans="1:73" x14ac:dyDescent="0.2">
      <c r="A793" t="s">
        <v>59</v>
      </c>
      <c r="B793">
        <v>1610612759</v>
      </c>
      <c r="C793" t="s">
        <v>145</v>
      </c>
      <c r="D793" t="s">
        <v>146</v>
      </c>
      <c r="E793">
        <v>22400370</v>
      </c>
      <c r="F793" s="1">
        <v>45645</v>
      </c>
      <c r="G793" t="s">
        <v>809</v>
      </c>
      <c r="H793" t="s">
        <v>63</v>
      </c>
      <c r="I793">
        <v>53</v>
      </c>
      <c r="J793">
        <v>49</v>
      </c>
      <c r="K793">
        <v>101</v>
      </c>
      <c r="L793">
        <v>0.48499999999999999</v>
      </c>
      <c r="M793">
        <v>19</v>
      </c>
      <c r="N793">
        <v>42</v>
      </c>
      <c r="O793">
        <v>0.45200000000000001</v>
      </c>
      <c r="P793">
        <v>16</v>
      </c>
      <c r="Q793">
        <v>23</v>
      </c>
      <c r="R793">
        <v>0.69599999999999995</v>
      </c>
      <c r="S793">
        <v>8</v>
      </c>
      <c r="T793">
        <v>34</v>
      </c>
      <c r="U793">
        <v>42</v>
      </c>
      <c r="V793">
        <v>32</v>
      </c>
      <c r="W793">
        <v>17</v>
      </c>
      <c r="X793">
        <v>15</v>
      </c>
      <c r="Y793">
        <v>8</v>
      </c>
      <c r="Z793">
        <v>6</v>
      </c>
      <c r="AA793">
        <v>15</v>
      </c>
      <c r="AB793">
        <v>22</v>
      </c>
      <c r="AC793">
        <v>133</v>
      </c>
      <c r="AD793">
        <v>7</v>
      </c>
      <c r="AE793">
        <v>1</v>
      </c>
      <c r="AF793">
        <v>1</v>
      </c>
      <c r="AG793">
        <v>1</v>
      </c>
      <c r="AH793">
        <v>1</v>
      </c>
      <c r="AI793">
        <v>9</v>
      </c>
      <c r="AJ793">
        <v>174</v>
      </c>
      <c r="AK793">
        <v>121</v>
      </c>
      <c r="AL793">
        <v>904</v>
      </c>
      <c r="AM793">
        <v>182</v>
      </c>
      <c r="AN793">
        <v>568</v>
      </c>
      <c r="AO793">
        <v>311</v>
      </c>
      <c r="AP793">
        <v>1228</v>
      </c>
      <c r="AQ793">
        <v>899</v>
      </c>
      <c r="AR793">
        <v>1971</v>
      </c>
      <c r="AS793">
        <v>1800</v>
      </c>
      <c r="AT793">
        <v>926</v>
      </c>
      <c r="AU793">
        <v>1443</v>
      </c>
      <c r="AV793">
        <v>322</v>
      </c>
      <c r="AW793">
        <v>1759</v>
      </c>
      <c r="AX793">
        <v>46</v>
      </c>
      <c r="AY793">
        <v>187</v>
      </c>
      <c r="AZ793">
        <v>1573</v>
      </c>
      <c r="BA793">
        <v>398</v>
      </c>
      <c r="BB793">
        <v>416</v>
      </c>
      <c r="BC793">
        <v>150</v>
      </c>
      <c r="BD793">
        <v>795</v>
      </c>
      <c r="BE793">
        <v>1</v>
      </c>
      <c r="BF793" t="s">
        <v>64</v>
      </c>
      <c r="BG793" t="s">
        <v>65</v>
      </c>
      <c r="BH793" t="s">
        <v>661</v>
      </c>
      <c r="BI793" s="4">
        <f xml:space="preserve"> _2025teamgamelogs[[#This Row],[FGA]] + (0.44 * _2025teamgamelogs[[#This Row],[FTA]]) + _2025teamgamelogs[[#This Row],[TOV]] - _2025teamgamelogs[[#This Row],[OREB]]</f>
        <v>120.12</v>
      </c>
      <c r="BJ793" s="3">
        <f>_2025teamgamelogs[[#This Row],[TOV]]/_2025teamgamelogs[[#This Row],[POSSESIONS]]</f>
        <v>0.14152514152514151</v>
      </c>
      <c r="BK793" s="4">
        <f>_2025teamgamelogs[[#This Row],[PTS]]/_2025teamgamelogs[[#This Row],[POSSESIONS]]</f>
        <v>1.1072261072261071</v>
      </c>
      <c r="BL793" s="4">
        <f xml:space="preserve"> 100 * _2025teamgamelogs[[#This Row],[POINTS_PER_POSSESSION]]</f>
        <v>110.72261072261071</v>
      </c>
      <c r="BM793" s="4">
        <f xml:space="preserve"> _2025teamgamelogs[[#This Row],[POSSESIONS]] / (_2025teamgamelogs[[#This Row],[MIN]]/48)</f>
        <v>108.78792452830189</v>
      </c>
      <c r="BN793" s="3">
        <f>_2025teamgamelogs[[#This Row],[PTS]] / (2 * (_2025teamgamelogs[[#This Row],[FGA]] + 0.44 * _2025teamgamelogs[[#This Row],[FTA]]))</f>
        <v>0.59845212383009361</v>
      </c>
      <c r="BO793" s="4">
        <f>VLOOKUP(_2025teamgamelogs[[#This Row],[MONTH]], LEAGUE_AVERAGES!$A$2:$B$8, 2, FALSE)</f>
        <v>110.26237660123701</v>
      </c>
      <c r="BP793" s="5">
        <f>VLOOKUP(_2025teamgamelogs[[#This Row],[TEAM_NAME]], LEAGUE_AVERAGES!$A$14:$C$43, 2, FALSE)</f>
        <v>0.36502500000000004</v>
      </c>
      <c r="BQ793" s="5">
        <f>VLOOKUP(_2025teamgamelogs[[#This Row],[TEAM_NAME]], LEAGUE_AVERAGES!$A$14:$C$43, 3, FALSE)</f>
        <v>0.35016666666666663</v>
      </c>
      <c r="BR793" s="5">
        <f>VLOOKUP(_2025teamgamelogs[[#This Row],[TEAM_NAME]], LEAGUE_AVERAGES!$F$14:$H$43, 2, FALSE)</f>
        <v>0.47877500000000017</v>
      </c>
      <c r="BS793" s="5">
        <f>VLOOKUP(_2025teamgamelogs[[#This Row],[TEAM_NAME]], LEAGUE_AVERAGES!$F$14:$H$43, 3, FALSE)</f>
        <v>0.45407142857142868</v>
      </c>
      <c r="BT793" s="5">
        <f>VLOOKUP(_2025teamgamelogs[[#This Row],[TEAM_NAME]], LEAGUE_AVERAGES!$K$14:$M$43, 2, FALSE)</f>
        <v>0.59112459331758582</v>
      </c>
      <c r="BU793" s="5">
        <f>VLOOKUP(_2025teamgamelogs[[#This Row],[TEAM_NAME]], LEAGUE_AVERAGES!$K$14:$M$43, 3, FALSE)</f>
        <v>0.56254759440180246</v>
      </c>
    </row>
    <row r="794" spans="1:73" x14ac:dyDescent="0.2">
      <c r="A794" t="s">
        <v>59</v>
      </c>
      <c r="B794">
        <v>1610612764</v>
      </c>
      <c r="C794" t="s">
        <v>148</v>
      </c>
      <c r="D794" t="s">
        <v>149</v>
      </c>
      <c r="E794">
        <v>22400362</v>
      </c>
      <c r="F794" s="1">
        <v>45645</v>
      </c>
      <c r="G794" t="s">
        <v>810</v>
      </c>
      <c r="H794" t="s">
        <v>63</v>
      </c>
      <c r="I794">
        <v>48</v>
      </c>
      <c r="J794">
        <v>41</v>
      </c>
      <c r="K794">
        <v>83</v>
      </c>
      <c r="L794">
        <v>0.49399999999999999</v>
      </c>
      <c r="M794">
        <v>17</v>
      </c>
      <c r="N794">
        <v>42</v>
      </c>
      <c r="O794">
        <v>0.40500000000000003</v>
      </c>
      <c r="P794">
        <v>24</v>
      </c>
      <c r="Q794">
        <v>31</v>
      </c>
      <c r="R794">
        <v>0.77400000000000002</v>
      </c>
      <c r="S794">
        <v>12</v>
      </c>
      <c r="T794">
        <v>40</v>
      </c>
      <c r="U794">
        <v>52</v>
      </c>
      <c r="V794">
        <v>33</v>
      </c>
      <c r="W794">
        <v>18</v>
      </c>
      <c r="X794">
        <v>5</v>
      </c>
      <c r="Y794">
        <v>8</v>
      </c>
      <c r="Z794">
        <v>2</v>
      </c>
      <c r="AA794">
        <v>18</v>
      </c>
      <c r="AB794">
        <v>21</v>
      </c>
      <c r="AC794">
        <v>123</v>
      </c>
      <c r="AD794">
        <v>9</v>
      </c>
      <c r="AE794">
        <v>1</v>
      </c>
      <c r="AF794">
        <v>1</v>
      </c>
      <c r="AG794">
        <v>1</v>
      </c>
      <c r="AH794">
        <v>1</v>
      </c>
      <c r="AI794">
        <v>121</v>
      </c>
      <c r="AJ794">
        <v>1234</v>
      </c>
      <c r="AK794">
        <v>1922</v>
      </c>
      <c r="AL794">
        <v>788</v>
      </c>
      <c r="AM794">
        <v>410</v>
      </c>
      <c r="AN794">
        <v>568</v>
      </c>
      <c r="AO794">
        <v>700</v>
      </c>
      <c r="AP794">
        <v>238</v>
      </c>
      <c r="AQ794">
        <v>202</v>
      </c>
      <c r="AR794">
        <v>1354</v>
      </c>
      <c r="AS794">
        <v>848</v>
      </c>
      <c r="AT794">
        <v>210</v>
      </c>
      <c r="AU794">
        <v>267</v>
      </c>
      <c r="AV794">
        <v>240</v>
      </c>
      <c r="AW794">
        <v>1953</v>
      </c>
      <c r="AX794">
        <v>1998</v>
      </c>
      <c r="AY794">
        <v>187</v>
      </c>
      <c r="AZ794">
        <v>158</v>
      </c>
      <c r="BA794">
        <v>1018</v>
      </c>
      <c r="BB794">
        <v>575</v>
      </c>
      <c r="BC794">
        <v>549</v>
      </c>
      <c r="BD794">
        <v>672</v>
      </c>
      <c r="BE794">
        <v>1</v>
      </c>
      <c r="BF794" t="s">
        <v>64</v>
      </c>
      <c r="BG794" t="s">
        <v>65</v>
      </c>
      <c r="BH794" t="s">
        <v>661</v>
      </c>
      <c r="BI794" s="4">
        <f xml:space="preserve"> _2025teamgamelogs[[#This Row],[FGA]] + (0.44 * _2025teamgamelogs[[#This Row],[FTA]]) + _2025teamgamelogs[[#This Row],[TOV]] - _2025teamgamelogs[[#This Row],[OREB]]</f>
        <v>102.64</v>
      </c>
      <c r="BJ794" s="3">
        <f>_2025teamgamelogs[[#This Row],[TOV]]/_2025teamgamelogs[[#This Row],[POSSESIONS]]</f>
        <v>0.17537022603273578</v>
      </c>
      <c r="BK794" s="4">
        <f>_2025teamgamelogs[[#This Row],[PTS]]/_2025teamgamelogs[[#This Row],[POSSESIONS]]</f>
        <v>1.1983632112236944</v>
      </c>
      <c r="BL794" s="4">
        <f xml:space="preserve"> 100 * _2025teamgamelogs[[#This Row],[POINTS_PER_POSSESSION]]</f>
        <v>119.83632112236944</v>
      </c>
      <c r="BM794" s="4">
        <f xml:space="preserve"> _2025teamgamelogs[[#This Row],[POSSESIONS]] / (_2025teamgamelogs[[#This Row],[MIN]]/48)</f>
        <v>102.64</v>
      </c>
      <c r="BN794" s="3">
        <f>_2025teamgamelogs[[#This Row],[PTS]] / (2 * (_2025teamgamelogs[[#This Row],[FGA]] + 0.44 * _2025teamgamelogs[[#This Row],[FTA]]))</f>
        <v>0.63638245033112584</v>
      </c>
      <c r="BO794" s="4">
        <f>VLOOKUP(_2025teamgamelogs[[#This Row],[MONTH]], LEAGUE_AVERAGES!$A$2:$B$8, 2, FALSE)</f>
        <v>110.26237660123701</v>
      </c>
      <c r="BP794" s="5">
        <f>VLOOKUP(_2025teamgamelogs[[#This Row],[TEAM_NAME]], LEAGUE_AVERAGES!$A$14:$C$43, 2, FALSE)</f>
        <v>0.32842499999999997</v>
      </c>
      <c r="BQ794" s="5">
        <f>VLOOKUP(_2025teamgamelogs[[#This Row],[TEAM_NAME]], LEAGUE_AVERAGES!$A$14:$C$43, 3, FALSE)</f>
        <v>0.33730952380952384</v>
      </c>
      <c r="BR794" s="5">
        <f>VLOOKUP(_2025teamgamelogs[[#This Row],[TEAM_NAME]], LEAGUE_AVERAGES!$F$14:$H$43, 2, FALSE)</f>
        <v>0.44209999999999994</v>
      </c>
      <c r="BS794" s="5">
        <f>VLOOKUP(_2025teamgamelogs[[#This Row],[TEAM_NAME]], LEAGUE_AVERAGES!$F$14:$H$43, 3, FALSE)</f>
        <v>0.4362619047619048</v>
      </c>
      <c r="BT794" s="5">
        <f>VLOOKUP(_2025teamgamelogs[[#This Row],[TEAM_NAME]], LEAGUE_AVERAGES!$K$14:$M$43, 2, FALSE)</f>
        <v>0.55099578881797462</v>
      </c>
      <c r="BU794" s="5">
        <f>VLOOKUP(_2025teamgamelogs[[#This Row],[TEAM_NAME]], LEAGUE_AVERAGES!$K$14:$M$43, 3, FALSE)</f>
        <v>0.54201342555394594</v>
      </c>
    </row>
    <row r="795" spans="1:73" x14ac:dyDescent="0.2">
      <c r="A795" t="s">
        <v>59</v>
      </c>
      <c r="B795">
        <v>1610612756</v>
      </c>
      <c r="C795" t="s">
        <v>80</v>
      </c>
      <c r="D795" t="s">
        <v>81</v>
      </c>
      <c r="E795">
        <v>22400369</v>
      </c>
      <c r="F795" s="1">
        <v>45645</v>
      </c>
      <c r="G795" t="s">
        <v>811</v>
      </c>
      <c r="H795" t="s">
        <v>70</v>
      </c>
      <c r="I795">
        <v>48</v>
      </c>
      <c r="J795">
        <v>40</v>
      </c>
      <c r="K795">
        <v>82</v>
      </c>
      <c r="L795">
        <v>0.48799999999999999</v>
      </c>
      <c r="M795">
        <v>9</v>
      </c>
      <c r="N795">
        <v>30</v>
      </c>
      <c r="O795">
        <v>0.3</v>
      </c>
      <c r="P795">
        <v>22</v>
      </c>
      <c r="Q795">
        <v>28</v>
      </c>
      <c r="R795">
        <v>0.78600000000000003</v>
      </c>
      <c r="S795">
        <v>7</v>
      </c>
      <c r="T795">
        <v>37</v>
      </c>
      <c r="U795">
        <v>44</v>
      </c>
      <c r="V795">
        <v>28</v>
      </c>
      <c r="W795">
        <v>16</v>
      </c>
      <c r="X795">
        <v>6</v>
      </c>
      <c r="Y795">
        <v>4</v>
      </c>
      <c r="Z795">
        <v>7</v>
      </c>
      <c r="AA795">
        <v>20</v>
      </c>
      <c r="AB795">
        <v>21</v>
      </c>
      <c r="AC795">
        <v>111</v>
      </c>
      <c r="AD795">
        <v>-9</v>
      </c>
      <c r="AE795">
        <v>1</v>
      </c>
      <c r="AF795">
        <v>1231</v>
      </c>
      <c r="AG795">
        <v>1231</v>
      </c>
      <c r="AH795">
        <v>1231</v>
      </c>
      <c r="AI795">
        <v>121</v>
      </c>
      <c r="AJ795">
        <v>1438</v>
      </c>
      <c r="AK795">
        <v>2022</v>
      </c>
      <c r="AL795">
        <v>879</v>
      </c>
      <c r="AM795">
        <v>2097</v>
      </c>
      <c r="AN795">
        <v>2077</v>
      </c>
      <c r="AO795">
        <v>1895</v>
      </c>
      <c r="AP795">
        <v>406</v>
      </c>
      <c r="AQ795">
        <v>377</v>
      </c>
      <c r="AR795">
        <v>1221</v>
      </c>
      <c r="AS795">
        <v>2024</v>
      </c>
      <c r="AT795">
        <v>489</v>
      </c>
      <c r="AU795">
        <v>1127</v>
      </c>
      <c r="AV795">
        <v>840</v>
      </c>
      <c r="AW795">
        <v>1583</v>
      </c>
      <c r="AX795">
        <v>1702</v>
      </c>
      <c r="AY795">
        <v>1274</v>
      </c>
      <c r="AZ795">
        <v>1902</v>
      </c>
      <c r="BA795">
        <v>1491</v>
      </c>
      <c r="BB795">
        <v>575</v>
      </c>
      <c r="BC795">
        <v>1402</v>
      </c>
      <c r="BD795">
        <v>1735</v>
      </c>
      <c r="BE795">
        <v>1</v>
      </c>
      <c r="BF795" t="s">
        <v>64</v>
      </c>
      <c r="BG795" t="s">
        <v>65</v>
      </c>
      <c r="BH795" t="s">
        <v>661</v>
      </c>
      <c r="BI795" s="4">
        <f xml:space="preserve"> _2025teamgamelogs[[#This Row],[FGA]] + (0.44 * _2025teamgamelogs[[#This Row],[FTA]]) + _2025teamgamelogs[[#This Row],[TOV]] - _2025teamgamelogs[[#This Row],[OREB]]</f>
        <v>103.32</v>
      </c>
      <c r="BJ795" s="3">
        <f>_2025teamgamelogs[[#This Row],[TOV]]/_2025teamgamelogs[[#This Row],[POSSESIONS]]</f>
        <v>0.15485869144405731</v>
      </c>
      <c r="BK795" s="4">
        <f>_2025teamgamelogs[[#This Row],[PTS]]/_2025teamgamelogs[[#This Row],[POSSESIONS]]</f>
        <v>1.0743321718931476</v>
      </c>
      <c r="BL795" s="4">
        <f xml:space="preserve"> 100 * _2025teamgamelogs[[#This Row],[POINTS_PER_POSSESSION]]</f>
        <v>107.43321718931476</v>
      </c>
      <c r="BM795" s="4">
        <f xml:space="preserve"> _2025teamgamelogs[[#This Row],[POSSESIONS]] / (_2025teamgamelogs[[#This Row],[MIN]]/48)</f>
        <v>103.32</v>
      </c>
      <c r="BN795" s="3">
        <f>_2025teamgamelogs[[#This Row],[PTS]] / (2 * (_2025teamgamelogs[[#This Row],[FGA]] + 0.44 * _2025teamgamelogs[[#This Row],[FTA]]))</f>
        <v>0.58842239185750644</v>
      </c>
      <c r="BO795" s="4">
        <f>VLOOKUP(_2025teamgamelogs[[#This Row],[MONTH]], LEAGUE_AVERAGES!$A$2:$B$8, 2, FALSE)</f>
        <v>110.26237660123701</v>
      </c>
      <c r="BP795" s="5">
        <f>VLOOKUP(_2025teamgamelogs[[#This Row],[TEAM_NAME]], LEAGUE_AVERAGES!$A$14:$C$43, 2, FALSE)</f>
        <v>0.37692682926829268</v>
      </c>
      <c r="BQ795" s="5">
        <f>VLOOKUP(_2025teamgamelogs[[#This Row],[TEAM_NAME]], LEAGUE_AVERAGES!$A$14:$C$43, 3, FALSE)</f>
        <v>0.37741463414634141</v>
      </c>
      <c r="BR795" s="5">
        <f>VLOOKUP(_2025teamgamelogs[[#This Row],[TEAM_NAME]], LEAGUE_AVERAGES!$F$14:$H$43, 2, FALSE)</f>
        <v>0.4768536585365854</v>
      </c>
      <c r="BS795" s="5">
        <f>VLOOKUP(_2025teamgamelogs[[#This Row],[TEAM_NAME]], LEAGUE_AVERAGES!$F$14:$H$43, 3, FALSE)</f>
        <v>0.48056097560975608</v>
      </c>
      <c r="BT795" s="5">
        <f>VLOOKUP(_2025teamgamelogs[[#This Row],[TEAM_NAME]], LEAGUE_AVERAGES!$K$14:$M$43, 2, FALSE)</f>
        <v>0.59622840480117467</v>
      </c>
      <c r="BU795" s="5">
        <f>VLOOKUP(_2025teamgamelogs[[#This Row],[TEAM_NAME]], LEAGUE_AVERAGES!$K$14:$M$43, 3, FALSE)</f>
        <v>0.59682738613401276</v>
      </c>
    </row>
    <row r="796" spans="1:73" x14ac:dyDescent="0.2">
      <c r="A796" t="s">
        <v>59</v>
      </c>
      <c r="B796">
        <v>1610612757</v>
      </c>
      <c r="C796" t="s">
        <v>116</v>
      </c>
      <c r="D796" t="s">
        <v>117</v>
      </c>
      <c r="E796">
        <v>22400371</v>
      </c>
      <c r="F796" s="1">
        <v>45645</v>
      </c>
      <c r="G796" t="s">
        <v>812</v>
      </c>
      <c r="H796" t="s">
        <v>63</v>
      </c>
      <c r="I796">
        <v>48</v>
      </c>
      <c r="J796">
        <v>45</v>
      </c>
      <c r="K796">
        <v>97</v>
      </c>
      <c r="L796">
        <v>0.46400000000000002</v>
      </c>
      <c r="M796">
        <v>16</v>
      </c>
      <c r="N796">
        <v>46</v>
      </c>
      <c r="O796">
        <v>0.34799999999999998</v>
      </c>
      <c r="P796">
        <v>20</v>
      </c>
      <c r="Q796">
        <v>24</v>
      </c>
      <c r="R796">
        <v>0.83299999999999996</v>
      </c>
      <c r="S796">
        <v>15</v>
      </c>
      <c r="T796">
        <v>30</v>
      </c>
      <c r="U796">
        <v>45</v>
      </c>
      <c r="V796">
        <v>29</v>
      </c>
      <c r="W796">
        <v>10</v>
      </c>
      <c r="X796">
        <v>7</v>
      </c>
      <c r="Y796">
        <v>7</v>
      </c>
      <c r="Z796">
        <v>3</v>
      </c>
      <c r="AA796">
        <v>18</v>
      </c>
      <c r="AB796">
        <v>20</v>
      </c>
      <c r="AC796">
        <v>126</v>
      </c>
      <c r="AD796">
        <v>2</v>
      </c>
      <c r="AE796">
        <v>1</v>
      </c>
      <c r="AF796">
        <v>1</v>
      </c>
      <c r="AG796">
        <v>1</v>
      </c>
      <c r="AH796">
        <v>1</v>
      </c>
      <c r="AI796">
        <v>121</v>
      </c>
      <c r="AJ796">
        <v>564</v>
      </c>
      <c r="AK796">
        <v>324</v>
      </c>
      <c r="AL796">
        <v>1301</v>
      </c>
      <c r="AM796">
        <v>567</v>
      </c>
      <c r="AN796">
        <v>249</v>
      </c>
      <c r="AO796">
        <v>1337</v>
      </c>
      <c r="AP796">
        <v>623</v>
      </c>
      <c r="AQ796">
        <v>791</v>
      </c>
      <c r="AR796">
        <v>699</v>
      </c>
      <c r="AS796">
        <v>332</v>
      </c>
      <c r="AT796">
        <v>1652</v>
      </c>
      <c r="AU796">
        <v>976</v>
      </c>
      <c r="AV796">
        <v>687</v>
      </c>
      <c r="AW796">
        <v>264</v>
      </c>
      <c r="AX796">
        <v>1360</v>
      </c>
      <c r="AY796">
        <v>346</v>
      </c>
      <c r="AZ796">
        <v>384</v>
      </c>
      <c r="BA796">
        <v>1018</v>
      </c>
      <c r="BB796">
        <v>767</v>
      </c>
      <c r="BC796">
        <v>389</v>
      </c>
      <c r="BD796">
        <v>1106</v>
      </c>
      <c r="BE796">
        <v>1</v>
      </c>
      <c r="BF796" t="s">
        <v>64</v>
      </c>
      <c r="BG796" t="s">
        <v>65</v>
      </c>
      <c r="BH796" t="s">
        <v>661</v>
      </c>
      <c r="BI796" s="4">
        <f xml:space="preserve"> _2025teamgamelogs[[#This Row],[FGA]] + (0.44 * _2025teamgamelogs[[#This Row],[FTA]]) + _2025teamgamelogs[[#This Row],[TOV]] - _2025teamgamelogs[[#This Row],[OREB]]</f>
        <v>102.56</v>
      </c>
      <c r="BJ796" s="3">
        <f>_2025teamgamelogs[[#This Row],[TOV]]/_2025teamgamelogs[[#This Row],[POSSESIONS]]</f>
        <v>9.750390015600624E-2</v>
      </c>
      <c r="BK796" s="4">
        <f>_2025teamgamelogs[[#This Row],[PTS]]/_2025teamgamelogs[[#This Row],[POSSESIONS]]</f>
        <v>1.2285491419656787</v>
      </c>
      <c r="BL796" s="4">
        <f xml:space="preserve"> 100 * _2025teamgamelogs[[#This Row],[POINTS_PER_POSSESSION]]</f>
        <v>122.85491419656786</v>
      </c>
      <c r="BM796" s="4">
        <f xml:space="preserve"> _2025teamgamelogs[[#This Row],[POSSESIONS]] / (_2025teamgamelogs[[#This Row],[MIN]]/48)</f>
        <v>102.56</v>
      </c>
      <c r="BN796" s="3">
        <f>_2025teamgamelogs[[#This Row],[PTS]] / (2 * (_2025teamgamelogs[[#This Row],[FGA]] + 0.44 * _2025teamgamelogs[[#This Row],[FTA]]))</f>
        <v>0.58571959836370402</v>
      </c>
      <c r="BO796" s="4">
        <f>VLOOKUP(_2025teamgamelogs[[#This Row],[MONTH]], LEAGUE_AVERAGES!$A$2:$B$8, 2, FALSE)</f>
        <v>110.26237660123701</v>
      </c>
      <c r="BP796" s="5">
        <f>VLOOKUP(_2025teamgamelogs[[#This Row],[TEAM_NAME]], LEAGUE_AVERAGES!$A$14:$C$43, 2, FALSE)</f>
        <v>0.3617317073170731</v>
      </c>
      <c r="BQ796" s="5">
        <f>VLOOKUP(_2025teamgamelogs[[#This Row],[TEAM_NAME]], LEAGUE_AVERAGES!$A$14:$C$43, 3, FALSE)</f>
        <v>0.32368292682926825</v>
      </c>
      <c r="BR796" s="5">
        <f>VLOOKUP(_2025teamgamelogs[[#This Row],[TEAM_NAME]], LEAGUE_AVERAGES!$F$14:$H$43, 2, FALSE)</f>
        <v>0.4560243902439024</v>
      </c>
      <c r="BS796" s="5">
        <f>VLOOKUP(_2025teamgamelogs[[#This Row],[TEAM_NAME]], LEAGUE_AVERAGES!$F$14:$H$43, 3, FALSE)</f>
        <v>0.4473414634146341</v>
      </c>
      <c r="BT796" s="5">
        <f>VLOOKUP(_2025teamgamelogs[[#This Row],[TEAM_NAME]], LEAGUE_AVERAGES!$K$14:$M$43, 2, FALSE)</f>
        <v>0.56794360073860606</v>
      </c>
      <c r="BU796" s="5">
        <f>VLOOKUP(_2025teamgamelogs[[#This Row],[TEAM_NAME]], LEAGUE_AVERAGES!$K$14:$M$43, 3, FALSE)</f>
        <v>0.54561285519601899</v>
      </c>
    </row>
    <row r="797" spans="1:73" x14ac:dyDescent="0.2">
      <c r="A797" t="s">
        <v>59</v>
      </c>
      <c r="B797">
        <v>1610612761</v>
      </c>
      <c r="C797" t="s">
        <v>95</v>
      </c>
      <c r="D797" t="s">
        <v>96</v>
      </c>
      <c r="E797">
        <v>22400364</v>
      </c>
      <c r="F797" s="1">
        <v>45645</v>
      </c>
      <c r="G797" t="s">
        <v>813</v>
      </c>
      <c r="H797" t="s">
        <v>70</v>
      </c>
      <c r="I797">
        <v>48</v>
      </c>
      <c r="J797">
        <v>34</v>
      </c>
      <c r="K797">
        <v>86</v>
      </c>
      <c r="L797">
        <v>0.39500000000000002</v>
      </c>
      <c r="M797">
        <v>15</v>
      </c>
      <c r="N797">
        <v>44</v>
      </c>
      <c r="O797">
        <v>0.34100000000000003</v>
      </c>
      <c r="P797">
        <v>11</v>
      </c>
      <c r="Q797">
        <v>14</v>
      </c>
      <c r="R797">
        <v>0.78600000000000003</v>
      </c>
      <c r="S797">
        <v>10</v>
      </c>
      <c r="T797">
        <v>24</v>
      </c>
      <c r="U797">
        <v>34</v>
      </c>
      <c r="V797">
        <v>26</v>
      </c>
      <c r="W797">
        <v>12</v>
      </c>
      <c r="X797">
        <v>6</v>
      </c>
      <c r="Y797">
        <v>4</v>
      </c>
      <c r="Z797">
        <v>6</v>
      </c>
      <c r="AA797">
        <v>29</v>
      </c>
      <c r="AB797">
        <v>21</v>
      </c>
      <c r="AC797">
        <v>94</v>
      </c>
      <c r="AD797">
        <v>-7</v>
      </c>
      <c r="AE797">
        <v>1</v>
      </c>
      <c r="AF797">
        <v>1231</v>
      </c>
      <c r="AG797">
        <v>1231</v>
      </c>
      <c r="AH797">
        <v>1231</v>
      </c>
      <c r="AI797">
        <v>121</v>
      </c>
      <c r="AJ797">
        <v>2258</v>
      </c>
      <c r="AK797">
        <v>1580</v>
      </c>
      <c r="AL797">
        <v>2250</v>
      </c>
      <c r="AM797">
        <v>733</v>
      </c>
      <c r="AN797">
        <v>384</v>
      </c>
      <c r="AO797">
        <v>1445</v>
      </c>
      <c r="AP797">
        <v>2028</v>
      </c>
      <c r="AQ797">
        <v>2113</v>
      </c>
      <c r="AR797">
        <v>1221</v>
      </c>
      <c r="AS797">
        <v>1308</v>
      </c>
      <c r="AT797">
        <v>2333</v>
      </c>
      <c r="AU797">
        <v>2282</v>
      </c>
      <c r="AV797">
        <v>1195</v>
      </c>
      <c r="AW797">
        <v>640</v>
      </c>
      <c r="AX797">
        <v>1702</v>
      </c>
      <c r="AY797">
        <v>1274</v>
      </c>
      <c r="AZ797">
        <v>1573</v>
      </c>
      <c r="BA797">
        <v>2422</v>
      </c>
      <c r="BB797">
        <v>575</v>
      </c>
      <c r="BC797">
        <v>2304</v>
      </c>
      <c r="BD797">
        <v>1608</v>
      </c>
      <c r="BE797">
        <v>1</v>
      </c>
      <c r="BF797" t="s">
        <v>64</v>
      </c>
      <c r="BG797" t="s">
        <v>65</v>
      </c>
      <c r="BH797" t="s">
        <v>661</v>
      </c>
      <c r="BI797" s="4">
        <f xml:space="preserve"> _2025teamgamelogs[[#This Row],[FGA]] + (0.44 * _2025teamgamelogs[[#This Row],[FTA]]) + _2025teamgamelogs[[#This Row],[TOV]] - _2025teamgamelogs[[#This Row],[OREB]]</f>
        <v>94.16</v>
      </c>
      <c r="BJ797" s="3">
        <f>_2025teamgamelogs[[#This Row],[TOV]]/_2025teamgamelogs[[#This Row],[POSSESIONS]]</f>
        <v>0.12744265080713679</v>
      </c>
      <c r="BK797" s="4">
        <f>_2025teamgamelogs[[#This Row],[PTS]]/_2025teamgamelogs[[#This Row],[POSSESIONS]]</f>
        <v>0.99830076465590489</v>
      </c>
      <c r="BL797" s="4">
        <f xml:space="preserve"> 100 * _2025teamgamelogs[[#This Row],[POINTS_PER_POSSESSION]]</f>
        <v>99.830076465590494</v>
      </c>
      <c r="BM797" s="4">
        <f xml:space="preserve"> _2025teamgamelogs[[#This Row],[POSSESIONS]] / (_2025teamgamelogs[[#This Row],[MIN]]/48)</f>
        <v>94.16</v>
      </c>
      <c r="BN797" s="3">
        <f>_2025teamgamelogs[[#This Row],[PTS]] / (2 * (_2025teamgamelogs[[#This Row],[FGA]] + 0.44 * _2025teamgamelogs[[#This Row],[FTA]]))</f>
        <v>0.50998263888888895</v>
      </c>
      <c r="BO797" s="4">
        <f>VLOOKUP(_2025teamgamelogs[[#This Row],[MONTH]], LEAGUE_AVERAGES!$A$2:$B$8, 2, FALSE)</f>
        <v>110.26237660123701</v>
      </c>
      <c r="BP797" s="5">
        <f>VLOOKUP(_2025teamgamelogs[[#This Row],[TEAM_NAME]], LEAGUE_AVERAGES!$A$14:$C$43, 2, FALSE)</f>
        <v>0.35443902439024388</v>
      </c>
      <c r="BQ797" s="5">
        <f>VLOOKUP(_2025teamgamelogs[[#This Row],[TEAM_NAME]], LEAGUE_AVERAGES!$A$14:$C$43, 3, FALSE)</f>
        <v>0.34512195121951217</v>
      </c>
      <c r="BR797" s="5">
        <f>VLOOKUP(_2025teamgamelogs[[#This Row],[TEAM_NAME]], LEAGUE_AVERAGES!$F$14:$H$43, 2, FALSE)</f>
        <v>0.46104878048780484</v>
      </c>
      <c r="BS797" s="5">
        <f>VLOOKUP(_2025teamgamelogs[[#This Row],[TEAM_NAME]], LEAGUE_AVERAGES!$F$14:$H$43, 3, FALSE)</f>
        <v>0.45834146341463411</v>
      </c>
      <c r="BT797" s="5">
        <f>VLOOKUP(_2025teamgamelogs[[#This Row],[TEAM_NAME]], LEAGUE_AVERAGES!$K$14:$M$43, 2, FALSE)</f>
        <v>0.55942918094792793</v>
      </c>
      <c r="BU797" s="5">
        <f>VLOOKUP(_2025teamgamelogs[[#This Row],[TEAM_NAME]], LEAGUE_AVERAGES!$K$14:$M$43, 3, FALSE)</f>
        <v>0.54979583097447959</v>
      </c>
    </row>
    <row r="798" spans="1:73" x14ac:dyDescent="0.2">
      <c r="A798" t="s">
        <v>59</v>
      </c>
      <c r="B798">
        <v>1610612765</v>
      </c>
      <c r="C798" t="s">
        <v>107</v>
      </c>
      <c r="D798" t="s">
        <v>108</v>
      </c>
      <c r="E798">
        <v>22400360</v>
      </c>
      <c r="F798" s="1">
        <v>45645</v>
      </c>
      <c r="G798" t="s">
        <v>814</v>
      </c>
      <c r="H798" t="s">
        <v>70</v>
      </c>
      <c r="I798">
        <v>48</v>
      </c>
      <c r="J798">
        <v>46</v>
      </c>
      <c r="K798">
        <v>105</v>
      </c>
      <c r="L798">
        <v>0.438</v>
      </c>
      <c r="M798">
        <v>13</v>
      </c>
      <c r="N798">
        <v>47</v>
      </c>
      <c r="O798">
        <v>0.27700000000000002</v>
      </c>
      <c r="P798">
        <v>14</v>
      </c>
      <c r="Q798">
        <v>18</v>
      </c>
      <c r="R798">
        <v>0.77800000000000002</v>
      </c>
      <c r="S798">
        <v>13</v>
      </c>
      <c r="T798">
        <v>26</v>
      </c>
      <c r="U798">
        <v>39</v>
      </c>
      <c r="V798">
        <v>26</v>
      </c>
      <c r="W798">
        <v>10</v>
      </c>
      <c r="X798">
        <v>10</v>
      </c>
      <c r="Y798">
        <v>8</v>
      </c>
      <c r="Z798">
        <v>8</v>
      </c>
      <c r="AA798">
        <v>25</v>
      </c>
      <c r="AB798">
        <v>19</v>
      </c>
      <c r="AC798">
        <v>119</v>
      </c>
      <c r="AD798">
        <v>-7</v>
      </c>
      <c r="AE798">
        <v>1</v>
      </c>
      <c r="AF798">
        <v>1231</v>
      </c>
      <c r="AG798">
        <v>1231</v>
      </c>
      <c r="AH798">
        <v>1231</v>
      </c>
      <c r="AI798">
        <v>121</v>
      </c>
      <c r="AJ798">
        <v>437</v>
      </c>
      <c r="AK798">
        <v>44</v>
      </c>
      <c r="AL798">
        <v>1739</v>
      </c>
      <c r="AM798">
        <v>1171</v>
      </c>
      <c r="AN798">
        <v>200</v>
      </c>
      <c r="AO798">
        <v>2099</v>
      </c>
      <c r="AP798">
        <v>1571</v>
      </c>
      <c r="AQ798">
        <v>1617</v>
      </c>
      <c r="AR798">
        <v>1292</v>
      </c>
      <c r="AS798">
        <v>652</v>
      </c>
      <c r="AT798">
        <v>2171</v>
      </c>
      <c r="AU798">
        <v>1833</v>
      </c>
      <c r="AV798">
        <v>1195</v>
      </c>
      <c r="AW798">
        <v>264</v>
      </c>
      <c r="AX798">
        <v>539</v>
      </c>
      <c r="AY798">
        <v>187</v>
      </c>
      <c r="AZ798">
        <v>2116</v>
      </c>
      <c r="BA798">
        <v>2247</v>
      </c>
      <c r="BB798">
        <v>971</v>
      </c>
      <c r="BC798">
        <v>798</v>
      </c>
      <c r="BD798">
        <v>1608</v>
      </c>
      <c r="BE798">
        <v>1</v>
      </c>
      <c r="BF798" t="s">
        <v>64</v>
      </c>
      <c r="BG798" t="s">
        <v>65</v>
      </c>
      <c r="BH798" t="s">
        <v>661</v>
      </c>
      <c r="BI798" s="4">
        <f xml:space="preserve"> _2025teamgamelogs[[#This Row],[FGA]] + (0.44 * _2025teamgamelogs[[#This Row],[FTA]]) + _2025teamgamelogs[[#This Row],[TOV]] - _2025teamgamelogs[[#This Row],[OREB]]</f>
        <v>109.92</v>
      </c>
      <c r="BJ798" s="3">
        <f>_2025teamgamelogs[[#This Row],[TOV]]/_2025teamgamelogs[[#This Row],[POSSESIONS]]</f>
        <v>9.0975254730713245E-2</v>
      </c>
      <c r="BK798" s="4">
        <f>_2025teamgamelogs[[#This Row],[PTS]]/_2025teamgamelogs[[#This Row],[POSSESIONS]]</f>
        <v>1.0826055312954876</v>
      </c>
      <c r="BL798" s="4">
        <f xml:space="preserve"> 100 * _2025teamgamelogs[[#This Row],[POINTS_PER_POSSESSION]]</f>
        <v>108.26055312954877</v>
      </c>
      <c r="BM798" s="4">
        <f xml:space="preserve"> _2025teamgamelogs[[#This Row],[POSSESIONS]] / (_2025teamgamelogs[[#This Row],[MIN]]/48)</f>
        <v>109.92</v>
      </c>
      <c r="BN798" s="3">
        <f>_2025teamgamelogs[[#This Row],[PTS]] / (2 * (_2025teamgamelogs[[#This Row],[FGA]] + 0.44 * _2025teamgamelogs[[#This Row],[FTA]]))</f>
        <v>0.52692171448813319</v>
      </c>
      <c r="BO798" s="4">
        <f>VLOOKUP(_2025teamgamelogs[[#This Row],[MONTH]], LEAGUE_AVERAGES!$A$2:$B$8, 2, FALSE)</f>
        <v>110.26237660123701</v>
      </c>
      <c r="BP798" s="5">
        <f>VLOOKUP(_2025teamgamelogs[[#This Row],[TEAM_NAME]], LEAGUE_AVERAGES!$A$14:$C$43, 2, FALSE)</f>
        <v>0.3560731707317073</v>
      </c>
      <c r="BQ798" s="5">
        <f>VLOOKUP(_2025teamgamelogs[[#This Row],[TEAM_NAME]], LEAGUE_AVERAGES!$A$14:$C$43, 3, FALSE)</f>
        <v>0.3687804878048781</v>
      </c>
      <c r="BR798" s="5">
        <f>VLOOKUP(_2025teamgamelogs[[#This Row],[TEAM_NAME]], LEAGUE_AVERAGES!$F$14:$H$43, 2, FALSE)</f>
        <v>0.47321951219512204</v>
      </c>
      <c r="BS798" s="5">
        <f>VLOOKUP(_2025teamgamelogs[[#This Row],[TEAM_NAME]], LEAGUE_AVERAGES!$F$14:$H$43, 3, FALSE)</f>
        <v>0.48104878048780486</v>
      </c>
      <c r="BT798" s="5">
        <f>VLOOKUP(_2025teamgamelogs[[#This Row],[TEAM_NAME]], LEAGUE_AVERAGES!$K$14:$M$43, 2, FALSE)</f>
        <v>0.57634444021190001</v>
      </c>
      <c r="BU798" s="5">
        <f>VLOOKUP(_2025teamgamelogs[[#This Row],[TEAM_NAME]], LEAGUE_AVERAGES!$K$14:$M$43, 3, FALSE)</f>
        <v>0.58621097107374254</v>
      </c>
    </row>
    <row r="799" spans="1:73" x14ac:dyDescent="0.2">
      <c r="A799" t="s">
        <v>59</v>
      </c>
      <c r="B799">
        <v>1610612738</v>
      </c>
      <c r="C799" t="s">
        <v>74</v>
      </c>
      <c r="D799" t="s">
        <v>75</v>
      </c>
      <c r="E799">
        <v>22400363</v>
      </c>
      <c r="F799" s="1">
        <v>45645</v>
      </c>
      <c r="G799" t="s">
        <v>815</v>
      </c>
      <c r="H799" t="s">
        <v>70</v>
      </c>
      <c r="I799">
        <v>48</v>
      </c>
      <c r="J799">
        <v>38</v>
      </c>
      <c r="K799">
        <v>97</v>
      </c>
      <c r="L799">
        <v>0.39200000000000002</v>
      </c>
      <c r="M799">
        <v>14</v>
      </c>
      <c r="N799">
        <v>56</v>
      </c>
      <c r="O799">
        <v>0.25</v>
      </c>
      <c r="P799">
        <v>18</v>
      </c>
      <c r="Q799">
        <v>21</v>
      </c>
      <c r="R799">
        <v>0.85699999999999998</v>
      </c>
      <c r="S799">
        <v>11</v>
      </c>
      <c r="T799">
        <v>34</v>
      </c>
      <c r="U799">
        <v>45</v>
      </c>
      <c r="V799">
        <v>21</v>
      </c>
      <c r="W799">
        <v>4</v>
      </c>
      <c r="X799">
        <v>6</v>
      </c>
      <c r="Y799">
        <v>8</v>
      </c>
      <c r="Z799">
        <v>2</v>
      </c>
      <c r="AA799">
        <v>13</v>
      </c>
      <c r="AB799">
        <v>19</v>
      </c>
      <c r="AC799">
        <v>108</v>
      </c>
      <c r="AD799">
        <v>-9</v>
      </c>
      <c r="AE799">
        <v>1</v>
      </c>
      <c r="AF799">
        <v>1231</v>
      </c>
      <c r="AG799">
        <v>1231</v>
      </c>
      <c r="AH799">
        <v>1231</v>
      </c>
      <c r="AI799">
        <v>121</v>
      </c>
      <c r="AJ799">
        <v>1796</v>
      </c>
      <c r="AK799">
        <v>324</v>
      </c>
      <c r="AL799">
        <v>2279</v>
      </c>
      <c r="AM799">
        <v>934</v>
      </c>
      <c r="AN799">
        <v>16</v>
      </c>
      <c r="AO799">
        <v>2236</v>
      </c>
      <c r="AP799">
        <v>889</v>
      </c>
      <c r="AQ799">
        <v>1164</v>
      </c>
      <c r="AR799">
        <v>515</v>
      </c>
      <c r="AS799">
        <v>1051</v>
      </c>
      <c r="AT799">
        <v>926</v>
      </c>
      <c r="AU799">
        <v>976</v>
      </c>
      <c r="AV799">
        <v>2031</v>
      </c>
      <c r="AW799">
        <v>2</v>
      </c>
      <c r="AX799">
        <v>1702</v>
      </c>
      <c r="AY799">
        <v>187</v>
      </c>
      <c r="AZ799">
        <v>158</v>
      </c>
      <c r="BA799">
        <v>148</v>
      </c>
      <c r="BB799">
        <v>971</v>
      </c>
      <c r="BC799">
        <v>1616</v>
      </c>
      <c r="BD799">
        <v>1735</v>
      </c>
      <c r="BE799">
        <v>1</v>
      </c>
      <c r="BF799" t="s">
        <v>64</v>
      </c>
      <c r="BG799" t="s">
        <v>65</v>
      </c>
      <c r="BH799" t="s">
        <v>661</v>
      </c>
      <c r="BI799" s="4">
        <f xml:space="preserve"> _2025teamgamelogs[[#This Row],[FGA]] + (0.44 * _2025teamgamelogs[[#This Row],[FTA]]) + _2025teamgamelogs[[#This Row],[TOV]] - _2025teamgamelogs[[#This Row],[OREB]]</f>
        <v>99.24</v>
      </c>
      <c r="BJ799" s="3">
        <f>_2025teamgamelogs[[#This Row],[TOV]]/_2025teamgamelogs[[#This Row],[POSSESIONS]]</f>
        <v>4.0306328093510681E-2</v>
      </c>
      <c r="BK799" s="4">
        <f>_2025teamgamelogs[[#This Row],[PTS]]/_2025teamgamelogs[[#This Row],[POSSESIONS]]</f>
        <v>1.0882708585247884</v>
      </c>
      <c r="BL799" s="4">
        <f xml:space="preserve"> 100 * _2025teamgamelogs[[#This Row],[POINTS_PER_POSSESSION]]</f>
        <v>108.82708585247885</v>
      </c>
      <c r="BM799" s="4">
        <f xml:space="preserve"> _2025teamgamelogs[[#This Row],[POSSESIONS]] / (_2025teamgamelogs[[#This Row],[MIN]]/48)</f>
        <v>99.24</v>
      </c>
      <c r="BN799" s="3">
        <f>_2025teamgamelogs[[#This Row],[PTS]] / (2 * (_2025teamgamelogs[[#This Row],[FGA]] + 0.44 * _2025teamgamelogs[[#This Row],[FTA]]))</f>
        <v>0.50828313253012047</v>
      </c>
      <c r="BO799" s="4">
        <f>VLOOKUP(_2025teamgamelogs[[#This Row],[MONTH]], LEAGUE_AVERAGES!$A$2:$B$8, 2, FALSE)</f>
        <v>110.26237660123701</v>
      </c>
      <c r="BP799" s="5">
        <f>VLOOKUP(_2025teamgamelogs[[#This Row],[TEAM_NAME]], LEAGUE_AVERAGES!$A$14:$C$43, 2, FALSE)</f>
        <v>0.3739024390243903</v>
      </c>
      <c r="BQ799" s="5">
        <f>VLOOKUP(_2025teamgamelogs[[#This Row],[TEAM_NAME]], LEAGUE_AVERAGES!$A$14:$C$43, 3, FALSE)</f>
        <v>0.36424390243902455</v>
      </c>
      <c r="BR799" s="5">
        <f>VLOOKUP(_2025teamgamelogs[[#This Row],[TEAM_NAME]], LEAGUE_AVERAGES!$F$14:$H$43, 2, FALSE)</f>
        <v>0.46717073170731704</v>
      </c>
      <c r="BS799" s="5">
        <f>VLOOKUP(_2025teamgamelogs[[#This Row],[TEAM_NAME]], LEAGUE_AVERAGES!$F$14:$H$43, 3, FALSE)</f>
        <v>0.45907317073170728</v>
      </c>
      <c r="BT799" s="5">
        <f>VLOOKUP(_2025teamgamelogs[[#This Row],[TEAM_NAME]], LEAGUE_AVERAGES!$K$14:$M$43, 2, FALSE)</f>
        <v>0.59645910798675039</v>
      </c>
      <c r="BU799" s="5">
        <f>VLOOKUP(_2025teamgamelogs[[#This Row],[TEAM_NAME]], LEAGUE_AVERAGES!$K$14:$M$43, 3, FALSE)</f>
        <v>0.58679053151616523</v>
      </c>
    </row>
    <row r="800" spans="1:73" x14ac:dyDescent="0.2">
      <c r="A800" t="s">
        <v>59</v>
      </c>
      <c r="B800">
        <v>1610612751</v>
      </c>
      <c r="C800" t="s">
        <v>89</v>
      </c>
      <c r="D800" t="s">
        <v>90</v>
      </c>
      <c r="E800">
        <v>22400364</v>
      </c>
      <c r="F800" s="1">
        <v>45645</v>
      </c>
      <c r="G800" t="s">
        <v>816</v>
      </c>
      <c r="H800" t="s">
        <v>63</v>
      </c>
      <c r="I800">
        <v>48</v>
      </c>
      <c r="J800">
        <v>33</v>
      </c>
      <c r="K800">
        <v>82</v>
      </c>
      <c r="L800">
        <v>0.40200000000000002</v>
      </c>
      <c r="M800">
        <v>9</v>
      </c>
      <c r="N800">
        <v>39</v>
      </c>
      <c r="O800">
        <v>0.23100000000000001</v>
      </c>
      <c r="P800">
        <v>26</v>
      </c>
      <c r="Q800">
        <v>31</v>
      </c>
      <c r="R800">
        <v>0.83899999999999997</v>
      </c>
      <c r="S800">
        <v>15</v>
      </c>
      <c r="T800">
        <v>38</v>
      </c>
      <c r="U800">
        <v>53</v>
      </c>
      <c r="V800">
        <v>18</v>
      </c>
      <c r="W800">
        <v>17</v>
      </c>
      <c r="X800">
        <v>3</v>
      </c>
      <c r="Y800">
        <v>6</v>
      </c>
      <c r="Z800">
        <v>4</v>
      </c>
      <c r="AA800">
        <v>21</v>
      </c>
      <c r="AB800">
        <v>29</v>
      </c>
      <c r="AC800">
        <v>101</v>
      </c>
      <c r="AD800">
        <v>7</v>
      </c>
      <c r="AE800">
        <v>1</v>
      </c>
      <c r="AF800">
        <v>1</v>
      </c>
      <c r="AG800">
        <v>1</v>
      </c>
      <c r="AH800">
        <v>1</v>
      </c>
      <c r="AI800">
        <v>121</v>
      </c>
      <c r="AJ800">
        <v>2321</v>
      </c>
      <c r="AK800">
        <v>2022</v>
      </c>
      <c r="AL800">
        <v>2176</v>
      </c>
      <c r="AM800">
        <v>2097</v>
      </c>
      <c r="AN800">
        <v>933</v>
      </c>
      <c r="AO800">
        <v>2338</v>
      </c>
      <c r="AP800">
        <v>133</v>
      </c>
      <c r="AQ800">
        <v>202</v>
      </c>
      <c r="AR800">
        <v>685</v>
      </c>
      <c r="AS800">
        <v>332</v>
      </c>
      <c r="AT800">
        <v>377</v>
      </c>
      <c r="AU800">
        <v>209</v>
      </c>
      <c r="AV800">
        <v>2327</v>
      </c>
      <c r="AW800">
        <v>1759</v>
      </c>
      <c r="AX800">
        <v>2344</v>
      </c>
      <c r="AY800">
        <v>560</v>
      </c>
      <c r="AZ800">
        <v>750</v>
      </c>
      <c r="BA800">
        <v>1694</v>
      </c>
      <c r="BB800">
        <v>20</v>
      </c>
      <c r="BC800">
        <v>2059</v>
      </c>
      <c r="BD800">
        <v>795</v>
      </c>
      <c r="BE800">
        <v>1</v>
      </c>
      <c r="BF800" t="s">
        <v>71</v>
      </c>
      <c r="BG800" t="s">
        <v>65</v>
      </c>
      <c r="BH800" t="s">
        <v>661</v>
      </c>
      <c r="BI800" s="4">
        <f xml:space="preserve"> _2025teamgamelogs[[#This Row],[FGA]] + (0.44 * _2025teamgamelogs[[#This Row],[FTA]]) + _2025teamgamelogs[[#This Row],[TOV]] - _2025teamgamelogs[[#This Row],[OREB]]</f>
        <v>97.64</v>
      </c>
      <c r="BJ800" s="3">
        <f>_2025teamgamelogs[[#This Row],[TOV]]/_2025teamgamelogs[[#This Row],[POSSESIONS]]</f>
        <v>0.17410897173289636</v>
      </c>
      <c r="BK800" s="4">
        <f>_2025teamgamelogs[[#This Row],[PTS]]/_2025teamgamelogs[[#This Row],[POSSESIONS]]</f>
        <v>1.0344121261777959</v>
      </c>
      <c r="BL800" s="4">
        <f xml:space="preserve"> 100 * _2025teamgamelogs[[#This Row],[POINTS_PER_POSSESSION]]</f>
        <v>103.44121261777958</v>
      </c>
      <c r="BM800" s="4">
        <f xml:space="preserve"> _2025teamgamelogs[[#This Row],[POSSESIONS]] / (_2025teamgamelogs[[#This Row],[MIN]]/48)</f>
        <v>97.64</v>
      </c>
      <c r="BN800" s="3">
        <f>_2025teamgamelogs[[#This Row],[PTS]] / (2 * (_2025teamgamelogs[[#This Row],[FGA]] + 0.44 * _2025teamgamelogs[[#This Row],[FTA]]))</f>
        <v>0.52802174822250103</v>
      </c>
      <c r="BO800" s="4">
        <f>VLOOKUP(_2025teamgamelogs[[#This Row],[MONTH]], LEAGUE_AVERAGES!$A$2:$B$8, 2, FALSE)</f>
        <v>110.26237660123701</v>
      </c>
      <c r="BP800" s="5">
        <f>VLOOKUP(_2025teamgamelogs[[#This Row],[TEAM_NAME]], LEAGUE_AVERAGES!$A$14:$C$43, 2, FALSE)</f>
        <v>0.337609756097561</v>
      </c>
      <c r="BQ800" s="5">
        <f>VLOOKUP(_2025teamgamelogs[[#This Row],[TEAM_NAME]], LEAGUE_AVERAGES!$A$14:$C$43, 3, FALSE)</f>
        <v>0.34709756097560968</v>
      </c>
      <c r="BR800" s="5">
        <f>VLOOKUP(_2025teamgamelogs[[#This Row],[TEAM_NAME]], LEAGUE_AVERAGES!$F$14:$H$43, 2, FALSE)</f>
        <v>0.43748780487804872</v>
      </c>
      <c r="BS800" s="5">
        <f>VLOOKUP(_2025teamgamelogs[[#This Row],[TEAM_NAME]], LEAGUE_AVERAGES!$F$14:$H$43, 3, FALSE)</f>
        <v>0.43895121951219529</v>
      </c>
      <c r="BT800" s="5">
        <f>VLOOKUP(_2025teamgamelogs[[#This Row],[TEAM_NAME]], LEAGUE_AVERAGES!$K$14:$M$43, 2, FALSE)</f>
        <v>0.54767404365624284</v>
      </c>
      <c r="BU800" s="5">
        <f>VLOOKUP(_2025teamgamelogs[[#This Row],[TEAM_NAME]], LEAGUE_AVERAGES!$K$14:$M$43, 3, FALSE)</f>
        <v>0.5592142433904097</v>
      </c>
    </row>
    <row r="801" spans="1:73" x14ac:dyDescent="0.2">
      <c r="A801" t="s">
        <v>59</v>
      </c>
      <c r="B801">
        <v>1610612740</v>
      </c>
      <c r="C801" t="s">
        <v>77</v>
      </c>
      <c r="D801" t="s">
        <v>78</v>
      </c>
      <c r="E801">
        <v>22400365</v>
      </c>
      <c r="F801" s="1">
        <v>45645</v>
      </c>
      <c r="G801" t="s">
        <v>817</v>
      </c>
      <c r="H801" t="s">
        <v>70</v>
      </c>
      <c r="I801">
        <v>48</v>
      </c>
      <c r="J801">
        <v>41</v>
      </c>
      <c r="K801">
        <v>92</v>
      </c>
      <c r="L801">
        <v>0.44600000000000001</v>
      </c>
      <c r="M801">
        <v>13</v>
      </c>
      <c r="N801">
        <v>28</v>
      </c>
      <c r="O801">
        <v>0.46400000000000002</v>
      </c>
      <c r="P801">
        <v>18</v>
      </c>
      <c r="Q801">
        <v>25</v>
      </c>
      <c r="R801">
        <v>0.72</v>
      </c>
      <c r="S801">
        <v>11</v>
      </c>
      <c r="T801">
        <v>26</v>
      </c>
      <c r="U801">
        <v>37</v>
      </c>
      <c r="V801">
        <v>25</v>
      </c>
      <c r="W801">
        <v>12</v>
      </c>
      <c r="X801">
        <v>6</v>
      </c>
      <c r="Y801">
        <v>2</v>
      </c>
      <c r="Z801">
        <v>6</v>
      </c>
      <c r="AA801">
        <v>22</v>
      </c>
      <c r="AB801">
        <v>20</v>
      </c>
      <c r="AC801">
        <v>113</v>
      </c>
      <c r="AD801">
        <v>-20</v>
      </c>
      <c r="AE801">
        <v>1</v>
      </c>
      <c r="AF801">
        <v>1231</v>
      </c>
      <c r="AG801">
        <v>1231</v>
      </c>
      <c r="AH801">
        <v>1231</v>
      </c>
      <c r="AI801">
        <v>121</v>
      </c>
      <c r="AJ801">
        <v>1234</v>
      </c>
      <c r="AK801">
        <v>768</v>
      </c>
      <c r="AL801">
        <v>1606</v>
      </c>
      <c r="AM801">
        <v>1171</v>
      </c>
      <c r="AN801">
        <v>2228</v>
      </c>
      <c r="AO801">
        <v>238</v>
      </c>
      <c r="AP801">
        <v>889</v>
      </c>
      <c r="AQ801">
        <v>666</v>
      </c>
      <c r="AR801">
        <v>1811</v>
      </c>
      <c r="AS801">
        <v>1051</v>
      </c>
      <c r="AT801">
        <v>2171</v>
      </c>
      <c r="AU801">
        <v>2073</v>
      </c>
      <c r="AV801">
        <v>1358</v>
      </c>
      <c r="AW801">
        <v>640</v>
      </c>
      <c r="AX801">
        <v>1702</v>
      </c>
      <c r="AY801">
        <v>2078</v>
      </c>
      <c r="AZ801">
        <v>1573</v>
      </c>
      <c r="BA801">
        <v>1887</v>
      </c>
      <c r="BB801">
        <v>767</v>
      </c>
      <c r="BC801">
        <v>1250</v>
      </c>
      <c r="BD801">
        <v>2202</v>
      </c>
      <c r="BE801">
        <v>1</v>
      </c>
      <c r="BF801" t="s">
        <v>71</v>
      </c>
      <c r="BG801" t="s">
        <v>65</v>
      </c>
      <c r="BH801" t="s">
        <v>661</v>
      </c>
      <c r="BI801" s="4">
        <f xml:space="preserve"> _2025teamgamelogs[[#This Row],[FGA]] + (0.44 * _2025teamgamelogs[[#This Row],[FTA]]) + _2025teamgamelogs[[#This Row],[TOV]] - _2025teamgamelogs[[#This Row],[OREB]]</f>
        <v>104</v>
      </c>
      <c r="BJ801" s="3">
        <f>_2025teamgamelogs[[#This Row],[TOV]]/_2025teamgamelogs[[#This Row],[POSSESIONS]]</f>
        <v>0.11538461538461539</v>
      </c>
      <c r="BK801" s="4">
        <f>_2025teamgamelogs[[#This Row],[PTS]]/_2025teamgamelogs[[#This Row],[POSSESIONS]]</f>
        <v>1.0865384615384615</v>
      </c>
      <c r="BL801" s="4">
        <f xml:space="preserve"> 100 * _2025teamgamelogs[[#This Row],[POINTS_PER_POSSESSION]]</f>
        <v>108.65384615384615</v>
      </c>
      <c r="BM801" s="4">
        <f xml:space="preserve"> _2025teamgamelogs[[#This Row],[POSSESIONS]] / (_2025teamgamelogs[[#This Row],[MIN]]/48)</f>
        <v>104</v>
      </c>
      <c r="BN801" s="3">
        <f>_2025teamgamelogs[[#This Row],[PTS]] / (2 * (_2025teamgamelogs[[#This Row],[FGA]] + 0.44 * _2025teamgamelogs[[#This Row],[FTA]]))</f>
        <v>0.54854368932038833</v>
      </c>
      <c r="BO801" s="4">
        <f>VLOOKUP(_2025teamgamelogs[[#This Row],[MONTH]], LEAGUE_AVERAGES!$A$2:$B$8, 2, FALSE)</f>
        <v>110.26237660123701</v>
      </c>
      <c r="BP801" s="5">
        <f>VLOOKUP(_2025teamgamelogs[[#This Row],[TEAM_NAME]], LEAGUE_AVERAGES!$A$14:$C$43, 2, FALSE)</f>
        <v>0.35068292682926827</v>
      </c>
      <c r="BQ801" s="5">
        <f>VLOOKUP(_2025teamgamelogs[[#This Row],[TEAM_NAME]], LEAGUE_AVERAGES!$A$14:$C$43, 3, FALSE)</f>
        <v>0.33902439024390252</v>
      </c>
      <c r="BR801" s="5">
        <f>VLOOKUP(_2025teamgamelogs[[#This Row],[TEAM_NAME]], LEAGUE_AVERAGES!$F$14:$H$43, 2, FALSE)</f>
        <v>0.44770731707317085</v>
      </c>
      <c r="BS801" s="5">
        <f>VLOOKUP(_2025teamgamelogs[[#This Row],[TEAM_NAME]], LEAGUE_AVERAGES!$F$14:$H$43, 3, FALSE)</f>
        <v>0.45721951219512191</v>
      </c>
      <c r="BT801" s="5">
        <f>VLOOKUP(_2025teamgamelogs[[#This Row],[TEAM_NAME]], LEAGUE_AVERAGES!$K$14:$M$43, 2, FALSE)</f>
        <v>0.55230036801172144</v>
      </c>
      <c r="BU801" s="5">
        <f>VLOOKUP(_2025teamgamelogs[[#This Row],[TEAM_NAME]], LEAGUE_AVERAGES!$K$14:$M$43, 3, FALSE)</f>
        <v>0.55239725408654039</v>
      </c>
    </row>
    <row r="802" spans="1:73" x14ac:dyDescent="0.2">
      <c r="A802" t="s">
        <v>59</v>
      </c>
      <c r="B802">
        <v>1610612750</v>
      </c>
      <c r="C802" t="s">
        <v>8</v>
      </c>
      <c r="D802" t="s">
        <v>72</v>
      </c>
      <c r="E802">
        <v>22400367</v>
      </c>
      <c r="F802" s="1">
        <v>45645</v>
      </c>
      <c r="G802" t="s">
        <v>818</v>
      </c>
      <c r="H802" t="s">
        <v>70</v>
      </c>
      <c r="I802">
        <v>48</v>
      </c>
      <c r="J802">
        <v>41</v>
      </c>
      <c r="K802">
        <v>89</v>
      </c>
      <c r="L802">
        <v>0.46100000000000002</v>
      </c>
      <c r="M802">
        <v>17</v>
      </c>
      <c r="N802">
        <v>42</v>
      </c>
      <c r="O802">
        <v>0.40500000000000003</v>
      </c>
      <c r="P802">
        <v>8</v>
      </c>
      <c r="Q802">
        <v>13</v>
      </c>
      <c r="R802">
        <v>0.61499999999999999</v>
      </c>
      <c r="S802">
        <v>6</v>
      </c>
      <c r="T802">
        <v>31</v>
      </c>
      <c r="U802">
        <v>37</v>
      </c>
      <c r="V802">
        <v>29</v>
      </c>
      <c r="W802">
        <v>13</v>
      </c>
      <c r="X802">
        <v>10</v>
      </c>
      <c r="Y802">
        <v>5</v>
      </c>
      <c r="Z802">
        <v>2</v>
      </c>
      <c r="AA802">
        <v>15</v>
      </c>
      <c r="AB802">
        <v>12</v>
      </c>
      <c r="AC802">
        <v>107</v>
      </c>
      <c r="AD802">
        <v>-26</v>
      </c>
      <c r="AE802">
        <v>1</v>
      </c>
      <c r="AF802">
        <v>1231</v>
      </c>
      <c r="AG802">
        <v>1231</v>
      </c>
      <c r="AH802">
        <v>1231</v>
      </c>
      <c r="AI802">
        <v>121</v>
      </c>
      <c r="AJ802">
        <v>1234</v>
      </c>
      <c r="AK802">
        <v>1176</v>
      </c>
      <c r="AL802">
        <v>1359</v>
      </c>
      <c r="AM802">
        <v>410</v>
      </c>
      <c r="AN802">
        <v>568</v>
      </c>
      <c r="AO802">
        <v>700</v>
      </c>
      <c r="AP802">
        <v>2336</v>
      </c>
      <c r="AQ802">
        <v>2188</v>
      </c>
      <c r="AR802">
        <v>2315</v>
      </c>
      <c r="AS802">
        <v>2189</v>
      </c>
      <c r="AT802">
        <v>1488</v>
      </c>
      <c r="AU802">
        <v>2073</v>
      </c>
      <c r="AV802">
        <v>687</v>
      </c>
      <c r="AW802">
        <v>850</v>
      </c>
      <c r="AX802">
        <v>539</v>
      </c>
      <c r="AY802">
        <v>889</v>
      </c>
      <c r="AZ802">
        <v>158</v>
      </c>
      <c r="BA802">
        <v>398</v>
      </c>
      <c r="BB802">
        <v>2314</v>
      </c>
      <c r="BC802">
        <v>1677</v>
      </c>
      <c r="BD802">
        <v>2327</v>
      </c>
      <c r="BE802">
        <v>1</v>
      </c>
      <c r="BF802" t="s">
        <v>64</v>
      </c>
      <c r="BG802" t="s">
        <v>65</v>
      </c>
      <c r="BH802" t="s">
        <v>661</v>
      </c>
      <c r="BI802" s="4">
        <f xml:space="preserve"> _2025teamgamelogs[[#This Row],[FGA]] + (0.44 * _2025teamgamelogs[[#This Row],[FTA]]) + _2025teamgamelogs[[#This Row],[TOV]] - _2025teamgamelogs[[#This Row],[OREB]]</f>
        <v>101.72</v>
      </c>
      <c r="BJ802" s="3">
        <f>_2025teamgamelogs[[#This Row],[TOV]]/_2025teamgamelogs[[#This Row],[POSSESIONS]]</f>
        <v>0.12780180888714118</v>
      </c>
      <c r="BK802" s="4">
        <f>_2025teamgamelogs[[#This Row],[PTS]]/_2025teamgamelogs[[#This Row],[POSSESIONS]]</f>
        <v>1.0519071962249311</v>
      </c>
      <c r="BL802" s="4">
        <f xml:space="preserve"> 100 * _2025teamgamelogs[[#This Row],[POINTS_PER_POSSESSION]]</f>
        <v>105.19071962249311</v>
      </c>
      <c r="BM802" s="4">
        <f xml:space="preserve"> _2025teamgamelogs[[#This Row],[POSSESIONS]] / (_2025teamgamelogs[[#This Row],[MIN]]/48)</f>
        <v>101.72</v>
      </c>
      <c r="BN802" s="3">
        <f>_2025teamgamelogs[[#This Row],[PTS]] / (2 * (_2025teamgamelogs[[#This Row],[FGA]] + 0.44 * _2025teamgamelogs[[#This Row],[FTA]]))</f>
        <v>0.56482263513513509</v>
      </c>
      <c r="BO802" s="4">
        <f>VLOOKUP(_2025teamgamelogs[[#This Row],[MONTH]], LEAGUE_AVERAGES!$A$2:$B$8, 2, FALSE)</f>
        <v>110.26237660123701</v>
      </c>
      <c r="BP802" s="5">
        <f>VLOOKUP(_2025teamgamelogs[[#This Row],[TEAM_NAME]], LEAGUE_AVERAGES!$A$14:$C$43, 2, FALSE)</f>
        <v>0.38256097560975622</v>
      </c>
      <c r="BQ802" s="5">
        <f>VLOOKUP(_2025teamgamelogs[[#This Row],[TEAM_NAME]], LEAGUE_AVERAGES!$A$14:$C$43, 3, FALSE)</f>
        <v>0.37156097560975615</v>
      </c>
      <c r="BR802" s="5">
        <f>VLOOKUP(_2025teamgamelogs[[#This Row],[TEAM_NAME]], LEAGUE_AVERAGES!$F$14:$H$43, 2, FALSE)</f>
        <v>0.47402439024390242</v>
      </c>
      <c r="BS802" s="5">
        <f>VLOOKUP(_2025teamgamelogs[[#This Row],[TEAM_NAME]], LEAGUE_AVERAGES!$F$14:$H$43, 3, FALSE)</f>
        <v>0.46580487804878057</v>
      </c>
      <c r="BT802" s="5">
        <f>VLOOKUP(_2025teamgamelogs[[#This Row],[TEAM_NAME]], LEAGUE_AVERAGES!$K$14:$M$43, 2, FALSE)</f>
        <v>0.59446350940954662</v>
      </c>
      <c r="BU802" s="5">
        <f>VLOOKUP(_2025teamgamelogs[[#This Row],[TEAM_NAME]], LEAGUE_AVERAGES!$K$14:$M$43, 3, FALSE)</f>
        <v>0.58583417827298701</v>
      </c>
    </row>
    <row r="803" spans="1:73" x14ac:dyDescent="0.2">
      <c r="A803" t="s">
        <v>59</v>
      </c>
      <c r="B803">
        <v>1610612737</v>
      </c>
      <c r="C803" t="s">
        <v>92</v>
      </c>
      <c r="D803" t="s">
        <v>93</v>
      </c>
      <c r="E803">
        <v>22400370</v>
      </c>
      <c r="F803" s="1">
        <v>45645</v>
      </c>
      <c r="G803" t="s">
        <v>819</v>
      </c>
      <c r="H803" t="s">
        <v>70</v>
      </c>
      <c r="I803">
        <v>53</v>
      </c>
      <c r="J803">
        <v>46</v>
      </c>
      <c r="K803">
        <v>97</v>
      </c>
      <c r="L803">
        <v>0.47399999999999998</v>
      </c>
      <c r="M803">
        <v>16</v>
      </c>
      <c r="N803">
        <v>38</v>
      </c>
      <c r="O803">
        <v>0.42099999999999999</v>
      </c>
      <c r="P803">
        <v>18</v>
      </c>
      <c r="Q803">
        <v>21</v>
      </c>
      <c r="R803">
        <v>0.85699999999999998</v>
      </c>
      <c r="S803">
        <v>12</v>
      </c>
      <c r="T803">
        <v>41</v>
      </c>
      <c r="U803">
        <v>53</v>
      </c>
      <c r="V803">
        <v>32</v>
      </c>
      <c r="W803">
        <v>23</v>
      </c>
      <c r="X803">
        <v>14</v>
      </c>
      <c r="Y803">
        <v>6</v>
      </c>
      <c r="Z803">
        <v>8</v>
      </c>
      <c r="AA803">
        <v>22</v>
      </c>
      <c r="AB803">
        <v>15</v>
      </c>
      <c r="AC803">
        <v>126</v>
      </c>
      <c r="AD803">
        <v>-7</v>
      </c>
      <c r="AE803">
        <v>1</v>
      </c>
      <c r="AF803">
        <v>1231</v>
      </c>
      <c r="AG803">
        <v>1231</v>
      </c>
      <c r="AH803">
        <v>1231</v>
      </c>
      <c r="AI803">
        <v>9</v>
      </c>
      <c r="AJ803">
        <v>437</v>
      </c>
      <c r="AK803">
        <v>324</v>
      </c>
      <c r="AL803">
        <v>1119</v>
      </c>
      <c r="AM803">
        <v>567</v>
      </c>
      <c r="AN803">
        <v>1078</v>
      </c>
      <c r="AO803">
        <v>527</v>
      </c>
      <c r="AP803">
        <v>889</v>
      </c>
      <c r="AQ803">
        <v>1164</v>
      </c>
      <c r="AR803">
        <v>515</v>
      </c>
      <c r="AS803">
        <v>848</v>
      </c>
      <c r="AT803">
        <v>148</v>
      </c>
      <c r="AU803">
        <v>209</v>
      </c>
      <c r="AV803">
        <v>322</v>
      </c>
      <c r="AW803">
        <v>2394</v>
      </c>
      <c r="AX803">
        <v>81</v>
      </c>
      <c r="AY803">
        <v>560</v>
      </c>
      <c r="AZ803">
        <v>2116</v>
      </c>
      <c r="BA803">
        <v>1887</v>
      </c>
      <c r="BB803">
        <v>1892</v>
      </c>
      <c r="BC803">
        <v>389</v>
      </c>
      <c r="BD803">
        <v>1608</v>
      </c>
      <c r="BE803">
        <v>1</v>
      </c>
      <c r="BF803" t="s">
        <v>71</v>
      </c>
      <c r="BG803" t="s">
        <v>65</v>
      </c>
      <c r="BH803" t="s">
        <v>661</v>
      </c>
      <c r="BI803" s="4">
        <f xml:space="preserve"> _2025teamgamelogs[[#This Row],[FGA]] + (0.44 * _2025teamgamelogs[[#This Row],[FTA]]) + _2025teamgamelogs[[#This Row],[TOV]] - _2025teamgamelogs[[#This Row],[OREB]]</f>
        <v>117.24000000000001</v>
      </c>
      <c r="BJ803" s="3">
        <f>_2025teamgamelogs[[#This Row],[TOV]]/_2025teamgamelogs[[#This Row],[POSSESIONS]]</f>
        <v>0.19617877857386556</v>
      </c>
      <c r="BK803" s="4">
        <f>_2025teamgamelogs[[#This Row],[PTS]]/_2025teamgamelogs[[#This Row],[POSSESIONS]]</f>
        <v>1.0747185261003069</v>
      </c>
      <c r="BL803" s="4">
        <f xml:space="preserve"> 100 * _2025teamgamelogs[[#This Row],[POINTS_PER_POSSESSION]]</f>
        <v>107.47185261003069</v>
      </c>
      <c r="BM803" s="4">
        <f xml:space="preserve"> _2025teamgamelogs[[#This Row],[POSSESIONS]] / (_2025teamgamelogs[[#This Row],[MIN]]/48)</f>
        <v>106.17962264150944</v>
      </c>
      <c r="BN803" s="3">
        <f>_2025teamgamelogs[[#This Row],[PTS]] / (2 * (_2025teamgamelogs[[#This Row],[FGA]] + 0.44 * _2025teamgamelogs[[#This Row],[FTA]]))</f>
        <v>0.59299698795180722</v>
      </c>
      <c r="BO803" s="4">
        <f>VLOOKUP(_2025teamgamelogs[[#This Row],[MONTH]], LEAGUE_AVERAGES!$A$2:$B$8, 2, FALSE)</f>
        <v>110.26237660123701</v>
      </c>
      <c r="BP803" s="5">
        <f>VLOOKUP(_2025teamgamelogs[[#This Row],[TEAM_NAME]], LEAGUE_AVERAGES!$A$14:$C$43, 2, FALSE)</f>
        <v>0.35092500000000004</v>
      </c>
      <c r="BQ803" s="5">
        <f>VLOOKUP(_2025teamgamelogs[[#This Row],[TEAM_NAME]], LEAGUE_AVERAGES!$A$14:$C$43, 3, FALSE)</f>
        <v>0.36290476190476195</v>
      </c>
      <c r="BR803" s="5">
        <f>VLOOKUP(_2025teamgamelogs[[#This Row],[TEAM_NAME]], LEAGUE_AVERAGES!$F$14:$H$43, 2, FALSE)</f>
        <v>0.47670000000000012</v>
      </c>
      <c r="BS803" s="5">
        <f>VLOOKUP(_2025teamgamelogs[[#This Row],[TEAM_NAME]], LEAGUE_AVERAGES!$F$14:$H$43, 3, FALSE)</f>
        <v>0.47069047619047621</v>
      </c>
      <c r="BT803" s="5">
        <f>VLOOKUP(_2025teamgamelogs[[#This Row],[TEAM_NAME]], LEAGUE_AVERAGES!$K$14:$M$43, 2, FALSE)</f>
        <v>0.58493933923263275</v>
      </c>
      <c r="BU803" s="5">
        <f>VLOOKUP(_2025teamgamelogs[[#This Row],[TEAM_NAME]], LEAGUE_AVERAGES!$K$14:$M$43, 3, FALSE)</f>
        <v>0.57722862424766153</v>
      </c>
    </row>
    <row r="804" spans="1:73" x14ac:dyDescent="0.2">
      <c r="A804" t="s">
        <v>59</v>
      </c>
      <c r="B804">
        <v>1610612742</v>
      </c>
      <c r="C804" t="s">
        <v>154</v>
      </c>
      <c r="D804" t="s">
        <v>155</v>
      </c>
      <c r="E804">
        <v>22400368</v>
      </c>
      <c r="F804" s="1">
        <v>45645</v>
      </c>
      <c r="G804" t="s">
        <v>820</v>
      </c>
      <c r="H804" t="s">
        <v>70</v>
      </c>
      <c r="I804">
        <v>48</v>
      </c>
      <c r="J804">
        <v>34</v>
      </c>
      <c r="K804">
        <v>86</v>
      </c>
      <c r="L804">
        <v>0.39500000000000002</v>
      </c>
      <c r="M804">
        <v>7</v>
      </c>
      <c r="N804">
        <v>30</v>
      </c>
      <c r="O804">
        <v>0.23300000000000001</v>
      </c>
      <c r="P804">
        <v>20</v>
      </c>
      <c r="Q804">
        <v>28</v>
      </c>
      <c r="R804">
        <v>0.71399999999999997</v>
      </c>
      <c r="S804">
        <v>8</v>
      </c>
      <c r="T804">
        <v>32</v>
      </c>
      <c r="U804">
        <v>40</v>
      </c>
      <c r="V804">
        <v>21</v>
      </c>
      <c r="W804">
        <v>13</v>
      </c>
      <c r="X804">
        <v>9</v>
      </c>
      <c r="Y804">
        <v>5</v>
      </c>
      <c r="Z804">
        <v>3</v>
      </c>
      <c r="AA804">
        <v>13</v>
      </c>
      <c r="AB804">
        <v>20</v>
      </c>
      <c r="AC804">
        <v>95</v>
      </c>
      <c r="AD804">
        <v>-23</v>
      </c>
      <c r="AE804">
        <v>1</v>
      </c>
      <c r="AF804">
        <v>1231</v>
      </c>
      <c r="AG804">
        <v>1231</v>
      </c>
      <c r="AH804">
        <v>1231</v>
      </c>
      <c r="AI804">
        <v>121</v>
      </c>
      <c r="AJ804">
        <v>2258</v>
      </c>
      <c r="AK804">
        <v>1580</v>
      </c>
      <c r="AL804">
        <v>2250</v>
      </c>
      <c r="AM804">
        <v>2338</v>
      </c>
      <c r="AN804">
        <v>2077</v>
      </c>
      <c r="AO804">
        <v>2329</v>
      </c>
      <c r="AP804">
        <v>623</v>
      </c>
      <c r="AQ804">
        <v>377</v>
      </c>
      <c r="AR804">
        <v>1839</v>
      </c>
      <c r="AS804">
        <v>1800</v>
      </c>
      <c r="AT804">
        <v>1307</v>
      </c>
      <c r="AU804">
        <v>1715</v>
      </c>
      <c r="AV804">
        <v>2031</v>
      </c>
      <c r="AW804">
        <v>850</v>
      </c>
      <c r="AX804">
        <v>797</v>
      </c>
      <c r="AY804">
        <v>889</v>
      </c>
      <c r="AZ804">
        <v>384</v>
      </c>
      <c r="BA804">
        <v>148</v>
      </c>
      <c r="BB804">
        <v>767</v>
      </c>
      <c r="BC804">
        <v>2285</v>
      </c>
      <c r="BD804">
        <v>2268</v>
      </c>
      <c r="BE804">
        <v>1</v>
      </c>
      <c r="BF804" t="s">
        <v>64</v>
      </c>
      <c r="BG804" t="s">
        <v>65</v>
      </c>
      <c r="BH804" t="s">
        <v>661</v>
      </c>
      <c r="BI804" s="4">
        <f xml:space="preserve"> _2025teamgamelogs[[#This Row],[FGA]] + (0.44 * _2025teamgamelogs[[#This Row],[FTA]]) + _2025teamgamelogs[[#This Row],[TOV]] - _2025teamgamelogs[[#This Row],[OREB]]</f>
        <v>103.32</v>
      </c>
      <c r="BJ804" s="3">
        <f>_2025teamgamelogs[[#This Row],[TOV]]/_2025teamgamelogs[[#This Row],[POSSESIONS]]</f>
        <v>0.12582268679829656</v>
      </c>
      <c r="BK804" s="4">
        <f>_2025teamgamelogs[[#This Row],[PTS]]/_2025teamgamelogs[[#This Row],[POSSESIONS]]</f>
        <v>0.91947348044909027</v>
      </c>
      <c r="BL804" s="4">
        <f xml:space="preserve"> 100 * _2025teamgamelogs[[#This Row],[POINTS_PER_POSSESSION]]</f>
        <v>91.947348044909035</v>
      </c>
      <c r="BM804" s="4">
        <f xml:space="preserve"> _2025teamgamelogs[[#This Row],[POSSESIONS]] / (_2025teamgamelogs[[#This Row],[MIN]]/48)</f>
        <v>103.32</v>
      </c>
      <c r="BN804" s="3">
        <f>_2025teamgamelogs[[#This Row],[PTS]] / (2 * (_2025teamgamelogs[[#This Row],[FGA]] + 0.44 * _2025teamgamelogs[[#This Row],[FTA]]))</f>
        <v>0.4831163547599675</v>
      </c>
      <c r="BO804" s="4">
        <f>VLOOKUP(_2025teamgamelogs[[#This Row],[MONTH]], LEAGUE_AVERAGES!$A$2:$B$8, 2, FALSE)</f>
        <v>110.26237660123701</v>
      </c>
      <c r="BP804" s="5">
        <f>VLOOKUP(_2025teamgamelogs[[#This Row],[TEAM_NAME]], LEAGUE_AVERAGES!$A$14:$C$43, 2, FALSE)</f>
        <v>0.362375</v>
      </c>
      <c r="BQ804" s="5">
        <f>VLOOKUP(_2025teamgamelogs[[#This Row],[TEAM_NAME]], LEAGUE_AVERAGES!$A$14:$C$43, 3, FALSE)</f>
        <v>0.36252380952380958</v>
      </c>
      <c r="BR804" s="5">
        <f>VLOOKUP(_2025teamgamelogs[[#This Row],[TEAM_NAME]], LEAGUE_AVERAGES!$F$14:$H$43, 2, FALSE)</f>
        <v>0.47777500000000001</v>
      </c>
      <c r="BS804" s="5">
        <f>VLOOKUP(_2025teamgamelogs[[#This Row],[TEAM_NAME]], LEAGUE_AVERAGES!$F$14:$H$43, 3, FALSE)</f>
        <v>0.48176190476190472</v>
      </c>
      <c r="BT804" s="5">
        <f>VLOOKUP(_2025teamgamelogs[[#This Row],[TEAM_NAME]], LEAGUE_AVERAGES!$K$14:$M$43, 2, FALSE)</f>
        <v>0.58283558931438928</v>
      </c>
      <c r="BU804" s="5">
        <f>VLOOKUP(_2025teamgamelogs[[#This Row],[TEAM_NAME]], LEAGUE_AVERAGES!$K$14:$M$43, 3, FALSE)</f>
        <v>0.5856179003364903</v>
      </c>
    </row>
    <row r="805" spans="1:73" x14ac:dyDescent="0.2">
      <c r="A805" t="s">
        <v>59</v>
      </c>
      <c r="B805">
        <v>1610612744</v>
      </c>
      <c r="C805" t="s">
        <v>98</v>
      </c>
      <c r="D805" t="s">
        <v>99</v>
      </c>
      <c r="E805">
        <v>22400366</v>
      </c>
      <c r="F805" s="1">
        <v>45645</v>
      </c>
      <c r="G805" t="s">
        <v>821</v>
      </c>
      <c r="H805" t="s">
        <v>70</v>
      </c>
      <c r="I805">
        <v>48</v>
      </c>
      <c r="J805">
        <v>32</v>
      </c>
      <c r="K805">
        <v>90</v>
      </c>
      <c r="L805">
        <v>0.35599999999999998</v>
      </c>
      <c r="M805">
        <v>12</v>
      </c>
      <c r="N805">
        <v>36</v>
      </c>
      <c r="O805">
        <v>0.33300000000000002</v>
      </c>
      <c r="P805">
        <v>17</v>
      </c>
      <c r="Q805">
        <v>24</v>
      </c>
      <c r="R805">
        <v>0.70799999999999996</v>
      </c>
      <c r="S805">
        <v>10</v>
      </c>
      <c r="T805">
        <v>26</v>
      </c>
      <c r="U805">
        <v>36</v>
      </c>
      <c r="V805">
        <v>20</v>
      </c>
      <c r="W805">
        <v>18</v>
      </c>
      <c r="X805">
        <v>11</v>
      </c>
      <c r="Y805">
        <v>5</v>
      </c>
      <c r="Z805">
        <v>8</v>
      </c>
      <c r="AA805">
        <v>16</v>
      </c>
      <c r="AB805">
        <v>19</v>
      </c>
      <c r="AC805">
        <v>93</v>
      </c>
      <c r="AD805">
        <v>-51</v>
      </c>
      <c r="AE805">
        <v>1</v>
      </c>
      <c r="AF805">
        <v>1231</v>
      </c>
      <c r="AG805">
        <v>1231</v>
      </c>
      <c r="AH805">
        <v>1231</v>
      </c>
      <c r="AI805">
        <v>121</v>
      </c>
      <c r="AJ805">
        <v>2370</v>
      </c>
      <c r="AK805">
        <v>1029</v>
      </c>
      <c r="AL805">
        <v>2418</v>
      </c>
      <c r="AM805">
        <v>1413</v>
      </c>
      <c r="AN805">
        <v>1366</v>
      </c>
      <c r="AO805">
        <v>1468</v>
      </c>
      <c r="AP805">
        <v>1052</v>
      </c>
      <c r="AQ805">
        <v>791</v>
      </c>
      <c r="AR805">
        <v>1893</v>
      </c>
      <c r="AS805">
        <v>1308</v>
      </c>
      <c r="AT805">
        <v>2171</v>
      </c>
      <c r="AU805">
        <v>2164</v>
      </c>
      <c r="AV805">
        <v>2163</v>
      </c>
      <c r="AW805">
        <v>1953</v>
      </c>
      <c r="AX805">
        <v>346</v>
      </c>
      <c r="AY805">
        <v>889</v>
      </c>
      <c r="AZ805">
        <v>2116</v>
      </c>
      <c r="BA805">
        <v>570</v>
      </c>
      <c r="BB805">
        <v>971</v>
      </c>
      <c r="BC805">
        <v>2330</v>
      </c>
      <c r="BD805">
        <v>2456</v>
      </c>
      <c r="BE805">
        <v>1</v>
      </c>
      <c r="BF805" t="s">
        <v>71</v>
      </c>
      <c r="BG805" t="s">
        <v>65</v>
      </c>
      <c r="BH805" t="s">
        <v>661</v>
      </c>
      <c r="BI805" s="4">
        <f xml:space="preserve"> _2025teamgamelogs[[#This Row],[FGA]] + (0.44 * _2025teamgamelogs[[#This Row],[FTA]]) + _2025teamgamelogs[[#This Row],[TOV]] - _2025teamgamelogs[[#This Row],[OREB]]</f>
        <v>108.56</v>
      </c>
      <c r="BJ805" s="3">
        <f>_2025teamgamelogs[[#This Row],[TOV]]/_2025teamgamelogs[[#This Row],[POSSESIONS]]</f>
        <v>0.16580692704495209</v>
      </c>
      <c r="BK805" s="4">
        <f>_2025teamgamelogs[[#This Row],[PTS]]/_2025teamgamelogs[[#This Row],[POSSESIONS]]</f>
        <v>0.85666912306558585</v>
      </c>
      <c r="BL805" s="4">
        <f xml:space="preserve"> 100 * _2025teamgamelogs[[#This Row],[POINTS_PER_POSSESSION]]</f>
        <v>85.666912306558586</v>
      </c>
      <c r="BM805" s="4">
        <f xml:space="preserve"> _2025teamgamelogs[[#This Row],[POSSESIONS]] / (_2025teamgamelogs[[#This Row],[MIN]]/48)</f>
        <v>108.56</v>
      </c>
      <c r="BN805" s="3">
        <f>_2025teamgamelogs[[#This Row],[PTS]] / (2 * (_2025teamgamelogs[[#This Row],[FGA]] + 0.44 * _2025teamgamelogs[[#This Row],[FTA]]))</f>
        <v>0.46241050119331739</v>
      </c>
      <c r="BO805" s="4">
        <f>VLOOKUP(_2025teamgamelogs[[#This Row],[MONTH]], LEAGUE_AVERAGES!$A$2:$B$8, 2, FALSE)</f>
        <v>110.26237660123701</v>
      </c>
      <c r="BP805" s="5">
        <f>VLOOKUP(_2025teamgamelogs[[#This Row],[TEAM_NAME]], LEAGUE_AVERAGES!$A$14:$C$43, 2, FALSE)</f>
        <v>0.36843902439024395</v>
      </c>
      <c r="BQ805" s="5">
        <f>VLOOKUP(_2025teamgamelogs[[#This Row],[TEAM_NAME]], LEAGUE_AVERAGES!$A$14:$C$43, 3, FALSE)</f>
        <v>0.35765853658536584</v>
      </c>
      <c r="BR805" s="5">
        <f>VLOOKUP(_2025teamgamelogs[[#This Row],[TEAM_NAME]], LEAGUE_AVERAGES!$F$14:$H$43, 2, FALSE)</f>
        <v>0.45136585365853665</v>
      </c>
      <c r="BS805" s="5">
        <f>VLOOKUP(_2025teamgamelogs[[#This Row],[TEAM_NAME]], LEAGUE_AVERAGES!$F$14:$H$43, 3, FALSE)</f>
        <v>0.45180487804878061</v>
      </c>
      <c r="BT805" s="5">
        <f>VLOOKUP(_2025teamgamelogs[[#This Row],[TEAM_NAME]], LEAGUE_AVERAGES!$K$14:$M$43, 2, FALSE)</f>
        <v>0.56832140437053513</v>
      </c>
      <c r="BU805" s="5">
        <f>VLOOKUP(_2025teamgamelogs[[#This Row],[TEAM_NAME]], LEAGUE_AVERAGES!$K$14:$M$43, 3, FALSE)</f>
        <v>0.56980808391386595</v>
      </c>
    </row>
    <row r="806" spans="1:73" x14ac:dyDescent="0.2">
      <c r="A806" t="s">
        <v>59</v>
      </c>
      <c r="B806">
        <v>1610612739</v>
      </c>
      <c r="C806" t="s">
        <v>119</v>
      </c>
      <c r="D806" t="s">
        <v>120</v>
      </c>
      <c r="E806">
        <v>22400374</v>
      </c>
      <c r="F806" s="1">
        <v>45646</v>
      </c>
      <c r="G806" t="s">
        <v>308</v>
      </c>
      <c r="H806" t="s">
        <v>63</v>
      </c>
      <c r="I806">
        <v>48</v>
      </c>
      <c r="J806">
        <v>46</v>
      </c>
      <c r="K806">
        <v>91</v>
      </c>
      <c r="L806">
        <v>0.505</v>
      </c>
      <c r="M806">
        <v>20</v>
      </c>
      <c r="N806">
        <v>47</v>
      </c>
      <c r="O806">
        <v>0.42599999999999999</v>
      </c>
      <c r="P806">
        <v>12</v>
      </c>
      <c r="Q806">
        <v>14</v>
      </c>
      <c r="R806">
        <v>0.85699999999999998</v>
      </c>
      <c r="S806">
        <v>9</v>
      </c>
      <c r="T806">
        <v>39</v>
      </c>
      <c r="U806">
        <v>48</v>
      </c>
      <c r="V806">
        <v>30</v>
      </c>
      <c r="W806">
        <v>18</v>
      </c>
      <c r="X806">
        <v>11</v>
      </c>
      <c r="Y806">
        <v>0</v>
      </c>
      <c r="Z806">
        <v>4</v>
      </c>
      <c r="AA806">
        <v>10</v>
      </c>
      <c r="AB806">
        <v>17</v>
      </c>
      <c r="AC806">
        <v>124</v>
      </c>
      <c r="AD806">
        <v>23</v>
      </c>
      <c r="AE806">
        <v>1</v>
      </c>
      <c r="AF806">
        <v>1</v>
      </c>
      <c r="AG806">
        <v>1</v>
      </c>
      <c r="AH806">
        <v>1</v>
      </c>
      <c r="AI806">
        <v>121</v>
      </c>
      <c r="AJ806">
        <v>437</v>
      </c>
      <c r="AK806">
        <v>899</v>
      </c>
      <c r="AL806">
        <v>636</v>
      </c>
      <c r="AM806">
        <v>114</v>
      </c>
      <c r="AN806">
        <v>200</v>
      </c>
      <c r="AO806">
        <v>493</v>
      </c>
      <c r="AP806">
        <v>1889</v>
      </c>
      <c r="AQ806">
        <v>2113</v>
      </c>
      <c r="AR806">
        <v>515</v>
      </c>
      <c r="AS806">
        <v>1566</v>
      </c>
      <c r="AT806">
        <v>277</v>
      </c>
      <c r="AU806">
        <v>604</v>
      </c>
      <c r="AV806">
        <v>541</v>
      </c>
      <c r="AW806">
        <v>1953</v>
      </c>
      <c r="AX806">
        <v>346</v>
      </c>
      <c r="AY806">
        <v>2427</v>
      </c>
      <c r="AZ806">
        <v>750</v>
      </c>
      <c r="BA806">
        <v>25</v>
      </c>
      <c r="BB806">
        <v>1444</v>
      </c>
      <c r="BC806">
        <v>497</v>
      </c>
      <c r="BD806">
        <v>168</v>
      </c>
      <c r="BE806">
        <v>1</v>
      </c>
      <c r="BF806" t="s">
        <v>64</v>
      </c>
      <c r="BG806" t="s">
        <v>65</v>
      </c>
      <c r="BH806" t="s">
        <v>661</v>
      </c>
      <c r="BI806" s="4">
        <f xml:space="preserve"> _2025teamgamelogs[[#This Row],[FGA]] + (0.44 * _2025teamgamelogs[[#This Row],[FTA]]) + _2025teamgamelogs[[#This Row],[TOV]] - _2025teamgamelogs[[#This Row],[OREB]]</f>
        <v>106.16</v>
      </c>
      <c r="BJ806" s="3">
        <f>_2025teamgamelogs[[#This Row],[TOV]]/_2025teamgamelogs[[#This Row],[POSSESIONS]]</f>
        <v>0.16955538809344387</v>
      </c>
      <c r="BK806" s="4">
        <f>_2025teamgamelogs[[#This Row],[PTS]]/_2025teamgamelogs[[#This Row],[POSSESIONS]]</f>
        <v>1.1680482290881689</v>
      </c>
      <c r="BL806" s="4">
        <f xml:space="preserve"> 100 * _2025teamgamelogs[[#This Row],[POINTS_PER_POSSESSION]]</f>
        <v>116.80482290881689</v>
      </c>
      <c r="BM806" s="4">
        <f xml:space="preserve"> _2025teamgamelogs[[#This Row],[POSSESIONS]] / (_2025teamgamelogs[[#This Row],[MIN]]/48)</f>
        <v>106.16</v>
      </c>
      <c r="BN806" s="3">
        <f>_2025teamgamelogs[[#This Row],[PTS]] / (2 * (_2025teamgamelogs[[#This Row],[FGA]] + 0.44 * _2025teamgamelogs[[#This Row],[FTA]]))</f>
        <v>0.63812268423219431</v>
      </c>
      <c r="BO806" s="4">
        <f>VLOOKUP(_2025teamgamelogs[[#This Row],[MONTH]], LEAGUE_AVERAGES!$A$2:$B$8, 2, FALSE)</f>
        <v>110.26237660123701</v>
      </c>
      <c r="BP806" s="5">
        <f>VLOOKUP(_2025teamgamelogs[[#This Row],[TEAM_NAME]], LEAGUE_AVERAGES!$A$14:$C$43, 2, FALSE)</f>
        <v>0.38409756097560971</v>
      </c>
      <c r="BQ806" s="5">
        <f>VLOOKUP(_2025teamgamelogs[[#This Row],[TEAM_NAME]], LEAGUE_AVERAGES!$A$14:$C$43, 3, FALSE)</f>
        <v>0.38512195121951209</v>
      </c>
      <c r="BR806" s="5">
        <f>VLOOKUP(_2025teamgamelogs[[#This Row],[TEAM_NAME]], LEAGUE_AVERAGES!$F$14:$H$43, 2, FALSE)</f>
        <v>0.49482926829268303</v>
      </c>
      <c r="BS806" s="5">
        <f>VLOOKUP(_2025teamgamelogs[[#This Row],[TEAM_NAME]], LEAGUE_AVERAGES!$F$14:$H$43, 3, FALSE)</f>
        <v>0.4880731707317072</v>
      </c>
      <c r="BT806" s="5">
        <f>VLOOKUP(_2025teamgamelogs[[#This Row],[TEAM_NAME]], LEAGUE_AVERAGES!$K$14:$M$43, 2, FALSE)</f>
        <v>0.61027349880699666</v>
      </c>
      <c r="BU806" s="5">
        <f>VLOOKUP(_2025teamgamelogs[[#This Row],[TEAM_NAME]], LEAGUE_AVERAGES!$K$14:$M$43, 3, FALSE)</f>
        <v>0.60680781397749251</v>
      </c>
    </row>
    <row r="807" spans="1:73" x14ac:dyDescent="0.2">
      <c r="A807" t="s">
        <v>59</v>
      </c>
      <c r="B807">
        <v>1610612766</v>
      </c>
      <c r="C807" t="s">
        <v>122</v>
      </c>
      <c r="D807" t="s">
        <v>123</v>
      </c>
      <c r="E807">
        <v>22400373</v>
      </c>
      <c r="F807" s="1">
        <v>45646</v>
      </c>
      <c r="G807" t="s">
        <v>399</v>
      </c>
      <c r="H807" t="s">
        <v>70</v>
      </c>
      <c r="I807">
        <v>48</v>
      </c>
      <c r="J807">
        <v>36</v>
      </c>
      <c r="K807">
        <v>78</v>
      </c>
      <c r="L807">
        <v>0.46200000000000002</v>
      </c>
      <c r="M807">
        <v>10</v>
      </c>
      <c r="N807">
        <v>31</v>
      </c>
      <c r="O807">
        <v>0.32300000000000001</v>
      </c>
      <c r="P807">
        <v>16</v>
      </c>
      <c r="Q807">
        <v>21</v>
      </c>
      <c r="R807">
        <v>0.76200000000000001</v>
      </c>
      <c r="S807">
        <v>13</v>
      </c>
      <c r="T807">
        <v>31</v>
      </c>
      <c r="U807">
        <v>44</v>
      </c>
      <c r="V807">
        <v>22</v>
      </c>
      <c r="W807">
        <v>17</v>
      </c>
      <c r="X807">
        <v>7</v>
      </c>
      <c r="Y807">
        <v>4</v>
      </c>
      <c r="Z807">
        <v>6</v>
      </c>
      <c r="AA807">
        <v>19</v>
      </c>
      <c r="AB807">
        <v>21</v>
      </c>
      <c r="AC807">
        <v>98</v>
      </c>
      <c r="AD807">
        <v>-10</v>
      </c>
      <c r="AE807">
        <v>1</v>
      </c>
      <c r="AF807">
        <v>1231</v>
      </c>
      <c r="AG807">
        <v>1231</v>
      </c>
      <c r="AH807">
        <v>1231</v>
      </c>
      <c r="AI807">
        <v>121</v>
      </c>
      <c r="AJ807">
        <v>2070</v>
      </c>
      <c r="AK807">
        <v>2291</v>
      </c>
      <c r="AL807">
        <v>1346</v>
      </c>
      <c r="AM807">
        <v>1891</v>
      </c>
      <c r="AN807">
        <v>1971</v>
      </c>
      <c r="AO807">
        <v>1671</v>
      </c>
      <c r="AP807">
        <v>1228</v>
      </c>
      <c r="AQ807">
        <v>1164</v>
      </c>
      <c r="AR807">
        <v>1465</v>
      </c>
      <c r="AS807">
        <v>652</v>
      </c>
      <c r="AT807">
        <v>1488</v>
      </c>
      <c r="AU807">
        <v>1127</v>
      </c>
      <c r="AV807">
        <v>1909</v>
      </c>
      <c r="AW807">
        <v>1759</v>
      </c>
      <c r="AX807">
        <v>1360</v>
      </c>
      <c r="AY807">
        <v>1274</v>
      </c>
      <c r="AZ807">
        <v>1573</v>
      </c>
      <c r="BA807">
        <v>1258</v>
      </c>
      <c r="BB807">
        <v>575</v>
      </c>
      <c r="BC807">
        <v>2178</v>
      </c>
      <c r="BD807">
        <v>1790</v>
      </c>
      <c r="BE807">
        <v>1</v>
      </c>
      <c r="BF807" t="s">
        <v>71</v>
      </c>
      <c r="BG807" t="s">
        <v>65</v>
      </c>
      <c r="BH807" t="s">
        <v>661</v>
      </c>
      <c r="BI807" s="4">
        <f xml:space="preserve"> _2025teamgamelogs[[#This Row],[FGA]] + (0.44 * _2025teamgamelogs[[#This Row],[FTA]]) + _2025teamgamelogs[[#This Row],[TOV]] - _2025teamgamelogs[[#This Row],[OREB]]</f>
        <v>91.24</v>
      </c>
      <c r="BJ807" s="3">
        <f>_2025teamgamelogs[[#This Row],[TOV]]/_2025teamgamelogs[[#This Row],[POSSESIONS]]</f>
        <v>0.18632178868917143</v>
      </c>
      <c r="BK807" s="4">
        <f>_2025teamgamelogs[[#This Row],[PTS]]/_2025teamgamelogs[[#This Row],[POSSESIONS]]</f>
        <v>1.0740903112669882</v>
      </c>
      <c r="BL807" s="4">
        <f xml:space="preserve"> 100 * _2025teamgamelogs[[#This Row],[POINTS_PER_POSSESSION]]</f>
        <v>107.40903112669882</v>
      </c>
      <c r="BM807" s="4">
        <f xml:space="preserve"> _2025teamgamelogs[[#This Row],[POSSESIONS]] / (_2025teamgamelogs[[#This Row],[MIN]]/48)</f>
        <v>91.24</v>
      </c>
      <c r="BN807" s="3">
        <f>_2025teamgamelogs[[#This Row],[PTS]] / (2 * (_2025teamgamelogs[[#This Row],[FGA]] + 0.44 * _2025teamgamelogs[[#This Row],[FTA]]))</f>
        <v>0.56166895919303073</v>
      </c>
      <c r="BO807" s="4">
        <f>VLOOKUP(_2025teamgamelogs[[#This Row],[MONTH]], LEAGUE_AVERAGES!$A$2:$B$8, 2, FALSE)</f>
        <v>110.26237660123701</v>
      </c>
      <c r="BP807" s="5">
        <f>VLOOKUP(_2025teamgamelogs[[#This Row],[TEAM_NAME]], LEAGUE_AVERAGES!$A$14:$C$43, 2, FALSE)</f>
        <v>0.33860975609756089</v>
      </c>
      <c r="BQ807" s="5">
        <f>VLOOKUP(_2025teamgamelogs[[#This Row],[TEAM_NAME]], LEAGUE_AVERAGES!$A$14:$C$43, 3, FALSE)</f>
        <v>0.33580487804878045</v>
      </c>
      <c r="BR807" s="5">
        <f>VLOOKUP(_2025teamgamelogs[[#This Row],[TEAM_NAME]], LEAGUE_AVERAGES!$F$14:$H$43, 2, FALSE)</f>
        <v>0.43492682926829268</v>
      </c>
      <c r="BS807" s="5">
        <f>VLOOKUP(_2025teamgamelogs[[#This Row],[TEAM_NAME]], LEAGUE_AVERAGES!$F$14:$H$43, 3, FALSE)</f>
        <v>0.42697560975609755</v>
      </c>
      <c r="BT807" s="5">
        <f>VLOOKUP(_2025teamgamelogs[[#This Row],[TEAM_NAME]], LEAGUE_AVERAGES!$K$14:$M$43, 2, FALSE)</f>
        <v>0.5424635833805308</v>
      </c>
      <c r="BU807" s="5">
        <f>VLOOKUP(_2025teamgamelogs[[#This Row],[TEAM_NAME]], LEAGUE_AVERAGES!$K$14:$M$43, 3, FALSE)</f>
        <v>0.53419164265445196</v>
      </c>
    </row>
    <row r="808" spans="1:73" x14ac:dyDescent="0.2">
      <c r="A808" t="s">
        <v>59</v>
      </c>
      <c r="B808">
        <v>1610612760</v>
      </c>
      <c r="C808" t="s">
        <v>137</v>
      </c>
      <c r="D808" t="s">
        <v>138</v>
      </c>
      <c r="E808">
        <v>22400375</v>
      </c>
      <c r="F808" s="1">
        <v>45646</v>
      </c>
      <c r="G808" t="s">
        <v>822</v>
      </c>
      <c r="H808" t="s">
        <v>63</v>
      </c>
      <c r="I808">
        <v>48</v>
      </c>
      <c r="J808">
        <v>39</v>
      </c>
      <c r="K808">
        <v>86</v>
      </c>
      <c r="L808">
        <v>0.45300000000000001</v>
      </c>
      <c r="M808">
        <v>14</v>
      </c>
      <c r="N808">
        <v>34</v>
      </c>
      <c r="O808">
        <v>0.41199999999999998</v>
      </c>
      <c r="P808">
        <v>12</v>
      </c>
      <c r="Q808">
        <v>17</v>
      </c>
      <c r="R808">
        <v>0.70599999999999996</v>
      </c>
      <c r="S808">
        <v>12</v>
      </c>
      <c r="T808">
        <v>36</v>
      </c>
      <c r="U808">
        <v>48</v>
      </c>
      <c r="V808">
        <v>24</v>
      </c>
      <c r="W808">
        <v>14</v>
      </c>
      <c r="X808">
        <v>8</v>
      </c>
      <c r="Y808">
        <v>5</v>
      </c>
      <c r="Z808">
        <v>3</v>
      </c>
      <c r="AA808">
        <v>17</v>
      </c>
      <c r="AB808">
        <v>16</v>
      </c>
      <c r="AC808">
        <v>104</v>
      </c>
      <c r="AD808">
        <v>7</v>
      </c>
      <c r="AE808">
        <v>1</v>
      </c>
      <c r="AF808">
        <v>1</v>
      </c>
      <c r="AG808">
        <v>1</v>
      </c>
      <c r="AH808">
        <v>1</v>
      </c>
      <c r="AI808">
        <v>121</v>
      </c>
      <c r="AJ808">
        <v>1609</v>
      </c>
      <c r="AK808">
        <v>1580</v>
      </c>
      <c r="AL808">
        <v>1495</v>
      </c>
      <c r="AM808">
        <v>934</v>
      </c>
      <c r="AN808">
        <v>1627</v>
      </c>
      <c r="AO808">
        <v>622</v>
      </c>
      <c r="AP808">
        <v>1889</v>
      </c>
      <c r="AQ808">
        <v>1778</v>
      </c>
      <c r="AR808">
        <v>1904</v>
      </c>
      <c r="AS808">
        <v>848</v>
      </c>
      <c r="AT808">
        <v>640</v>
      </c>
      <c r="AU808">
        <v>604</v>
      </c>
      <c r="AV808">
        <v>1570</v>
      </c>
      <c r="AW808">
        <v>1092</v>
      </c>
      <c r="AX808">
        <v>1073</v>
      </c>
      <c r="AY808">
        <v>889</v>
      </c>
      <c r="AZ808">
        <v>384</v>
      </c>
      <c r="BA808">
        <v>792</v>
      </c>
      <c r="BB808">
        <v>1670</v>
      </c>
      <c r="BC808">
        <v>1870</v>
      </c>
      <c r="BD808">
        <v>795</v>
      </c>
      <c r="BE808">
        <v>1</v>
      </c>
      <c r="BF808" t="s">
        <v>71</v>
      </c>
      <c r="BG808" t="s">
        <v>65</v>
      </c>
      <c r="BH808" t="s">
        <v>661</v>
      </c>
      <c r="BI808" s="4">
        <f xml:space="preserve"> _2025teamgamelogs[[#This Row],[FGA]] + (0.44 * _2025teamgamelogs[[#This Row],[FTA]]) + _2025teamgamelogs[[#This Row],[TOV]] - _2025teamgamelogs[[#This Row],[OREB]]</f>
        <v>95.48</v>
      </c>
      <c r="BJ808" s="3">
        <f>_2025teamgamelogs[[#This Row],[TOV]]/_2025teamgamelogs[[#This Row],[POSSESIONS]]</f>
        <v>0.14662756598240467</v>
      </c>
      <c r="BK808" s="4">
        <f>_2025teamgamelogs[[#This Row],[PTS]]/_2025teamgamelogs[[#This Row],[POSSESIONS]]</f>
        <v>1.0892333472978635</v>
      </c>
      <c r="BL808" s="4">
        <f xml:space="preserve"> 100 * _2025teamgamelogs[[#This Row],[POINTS_PER_POSSESSION]]</f>
        <v>108.92333472978635</v>
      </c>
      <c r="BM808" s="4">
        <f xml:space="preserve"> _2025teamgamelogs[[#This Row],[POSSESIONS]] / (_2025teamgamelogs[[#This Row],[MIN]]/48)</f>
        <v>95.48</v>
      </c>
      <c r="BN808" s="3">
        <f>_2025teamgamelogs[[#This Row],[PTS]] / (2 * (_2025teamgamelogs[[#This Row],[FGA]] + 0.44 * _2025teamgamelogs[[#This Row],[FTA]]))</f>
        <v>0.55626872058194266</v>
      </c>
      <c r="BO808" s="4">
        <f>VLOOKUP(_2025teamgamelogs[[#This Row],[MONTH]], LEAGUE_AVERAGES!$A$2:$B$8, 2, FALSE)</f>
        <v>110.26237660123701</v>
      </c>
      <c r="BP808" s="5">
        <f>VLOOKUP(_2025teamgamelogs[[#This Row],[TEAM_NAME]], LEAGUE_AVERAGES!$A$14:$C$43, 2, FALSE)</f>
        <v>0.38229268292682927</v>
      </c>
      <c r="BQ808" s="5">
        <f>VLOOKUP(_2025teamgamelogs[[#This Row],[TEAM_NAME]], LEAGUE_AVERAGES!$A$14:$C$43, 3, FALSE)</f>
        <v>0.36500000000000005</v>
      </c>
      <c r="BR808" s="5">
        <f>VLOOKUP(_2025teamgamelogs[[#This Row],[TEAM_NAME]], LEAGUE_AVERAGES!$F$14:$H$43, 2, FALSE)</f>
        <v>0.48607317073170736</v>
      </c>
      <c r="BS808" s="5">
        <f>VLOOKUP(_2025teamgamelogs[[#This Row],[TEAM_NAME]], LEAGUE_AVERAGES!$F$14:$H$43, 3, FALSE)</f>
        <v>0.4780731707317073</v>
      </c>
      <c r="BT808" s="5">
        <f>VLOOKUP(_2025teamgamelogs[[#This Row],[TEAM_NAME]], LEAGUE_AVERAGES!$K$14:$M$43, 2, FALSE)</f>
        <v>0.59971838422440138</v>
      </c>
      <c r="BU808" s="5">
        <f>VLOOKUP(_2025teamgamelogs[[#This Row],[TEAM_NAME]], LEAGUE_AVERAGES!$K$14:$M$43, 3, FALSE)</f>
        <v>0.58679992881439635</v>
      </c>
    </row>
    <row r="809" spans="1:73" x14ac:dyDescent="0.2">
      <c r="A809" t="s">
        <v>59</v>
      </c>
      <c r="B809">
        <v>1610612748</v>
      </c>
      <c r="C809" t="s">
        <v>101</v>
      </c>
      <c r="D809" t="s">
        <v>102</v>
      </c>
      <c r="E809">
        <v>22400375</v>
      </c>
      <c r="F809" s="1">
        <v>45646</v>
      </c>
      <c r="G809" t="s">
        <v>823</v>
      </c>
      <c r="H809" t="s">
        <v>70</v>
      </c>
      <c r="I809">
        <v>48</v>
      </c>
      <c r="J809">
        <v>36</v>
      </c>
      <c r="K809">
        <v>83</v>
      </c>
      <c r="L809">
        <v>0.434</v>
      </c>
      <c r="M809">
        <v>12</v>
      </c>
      <c r="N809">
        <v>40</v>
      </c>
      <c r="O809">
        <v>0.3</v>
      </c>
      <c r="P809">
        <v>13</v>
      </c>
      <c r="Q809">
        <v>20</v>
      </c>
      <c r="R809">
        <v>0.65</v>
      </c>
      <c r="S809">
        <v>7</v>
      </c>
      <c r="T809">
        <v>34</v>
      </c>
      <c r="U809">
        <v>41</v>
      </c>
      <c r="V809">
        <v>20</v>
      </c>
      <c r="W809">
        <v>19</v>
      </c>
      <c r="X809">
        <v>9</v>
      </c>
      <c r="Y809">
        <v>3</v>
      </c>
      <c r="Z809">
        <v>5</v>
      </c>
      <c r="AA809">
        <v>16</v>
      </c>
      <c r="AB809">
        <v>17</v>
      </c>
      <c r="AC809">
        <v>97</v>
      </c>
      <c r="AD809">
        <v>-7</v>
      </c>
      <c r="AE809">
        <v>1</v>
      </c>
      <c r="AF809">
        <v>1231</v>
      </c>
      <c r="AG809">
        <v>1231</v>
      </c>
      <c r="AH809">
        <v>1231</v>
      </c>
      <c r="AI809">
        <v>121</v>
      </c>
      <c r="AJ809">
        <v>2070</v>
      </c>
      <c r="AK809">
        <v>1922</v>
      </c>
      <c r="AL809">
        <v>1790</v>
      </c>
      <c r="AM809">
        <v>1413</v>
      </c>
      <c r="AN809">
        <v>795</v>
      </c>
      <c r="AO809">
        <v>1895</v>
      </c>
      <c r="AP809">
        <v>1755</v>
      </c>
      <c r="AQ809">
        <v>1301</v>
      </c>
      <c r="AR809">
        <v>2199</v>
      </c>
      <c r="AS809">
        <v>2024</v>
      </c>
      <c r="AT809">
        <v>926</v>
      </c>
      <c r="AU809">
        <v>1563</v>
      </c>
      <c r="AV809">
        <v>2163</v>
      </c>
      <c r="AW809">
        <v>2098</v>
      </c>
      <c r="AX809">
        <v>797</v>
      </c>
      <c r="AY809">
        <v>1712</v>
      </c>
      <c r="AZ809">
        <v>1188</v>
      </c>
      <c r="BA809">
        <v>570</v>
      </c>
      <c r="BB809">
        <v>1444</v>
      </c>
      <c r="BC809">
        <v>2224</v>
      </c>
      <c r="BD809">
        <v>1608</v>
      </c>
      <c r="BE809">
        <v>1</v>
      </c>
      <c r="BF809" t="s">
        <v>64</v>
      </c>
      <c r="BG809" t="s">
        <v>65</v>
      </c>
      <c r="BH809" t="s">
        <v>661</v>
      </c>
      <c r="BI809" s="4">
        <f xml:space="preserve"> _2025teamgamelogs[[#This Row],[FGA]] + (0.44 * _2025teamgamelogs[[#This Row],[FTA]]) + _2025teamgamelogs[[#This Row],[TOV]] - _2025teamgamelogs[[#This Row],[OREB]]</f>
        <v>103.8</v>
      </c>
      <c r="BJ809" s="3">
        <f>_2025teamgamelogs[[#This Row],[TOV]]/_2025teamgamelogs[[#This Row],[POSSESIONS]]</f>
        <v>0.18304431599229287</v>
      </c>
      <c r="BK809" s="4">
        <f>_2025teamgamelogs[[#This Row],[PTS]]/_2025teamgamelogs[[#This Row],[POSSESIONS]]</f>
        <v>0.93448940269749525</v>
      </c>
      <c r="BL809" s="4">
        <f xml:space="preserve"> 100 * _2025teamgamelogs[[#This Row],[POINTS_PER_POSSESSION]]</f>
        <v>93.448940269749528</v>
      </c>
      <c r="BM809" s="4">
        <f xml:space="preserve"> _2025teamgamelogs[[#This Row],[POSSESIONS]] / (_2025teamgamelogs[[#This Row],[MIN]]/48)</f>
        <v>103.8</v>
      </c>
      <c r="BN809" s="3">
        <f>_2025teamgamelogs[[#This Row],[PTS]] / (2 * (_2025teamgamelogs[[#This Row],[FGA]] + 0.44 * _2025teamgamelogs[[#This Row],[FTA]]))</f>
        <v>0.52832244008714602</v>
      </c>
      <c r="BO809" s="4">
        <f>VLOOKUP(_2025teamgamelogs[[#This Row],[MONTH]], LEAGUE_AVERAGES!$A$2:$B$8, 2, FALSE)</f>
        <v>110.26237660123701</v>
      </c>
      <c r="BP809" s="5">
        <f>VLOOKUP(_2025teamgamelogs[[#This Row],[TEAM_NAME]], LEAGUE_AVERAGES!$A$14:$C$43, 2, FALSE)</f>
        <v>0.38887804878048787</v>
      </c>
      <c r="BQ809" s="5">
        <f>VLOOKUP(_2025teamgamelogs[[#This Row],[TEAM_NAME]], LEAGUE_AVERAGES!$A$14:$C$43, 3, FALSE)</f>
        <v>0.35180487804878063</v>
      </c>
      <c r="BR809" s="5">
        <f>VLOOKUP(_2025teamgamelogs[[#This Row],[TEAM_NAME]], LEAGUE_AVERAGES!$F$14:$H$43, 2, FALSE)</f>
        <v>0.48178048780487814</v>
      </c>
      <c r="BS809" s="5">
        <f>VLOOKUP(_2025teamgamelogs[[#This Row],[TEAM_NAME]], LEAGUE_AVERAGES!$F$14:$H$43, 3, FALSE)</f>
        <v>0.44997560975609752</v>
      </c>
      <c r="BT809" s="5">
        <f>VLOOKUP(_2025teamgamelogs[[#This Row],[TEAM_NAME]], LEAGUE_AVERAGES!$K$14:$M$43, 2, FALSE)</f>
        <v>0.59307433364150897</v>
      </c>
      <c r="BU809" s="5">
        <f>VLOOKUP(_2025teamgamelogs[[#This Row],[TEAM_NAME]], LEAGUE_AVERAGES!$K$14:$M$43, 3, FALSE)</f>
        <v>0.56311679796954139</v>
      </c>
    </row>
    <row r="810" spans="1:73" x14ac:dyDescent="0.2">
      <c r="A810" t="s">
        <v>59</v>
      </c>
      <c r="B810">
        <v>1610612755</v>
      </c>
      <c r="C810" t="s">
        <v>134</v>
      </c>
      <c r="D810" t="s">
        <v>135</v>
      </c>
      <c r="E810">
        <v>22400373</v>
      </c>
      <c r="F810" s="1">
        <v>45646</v>
      </c>
      <c r="G810" t="s">
        <v>394</v>
      </c>
      <c r="H810" t="s">
        <v>63</v>
      </c>
      <c r="I810">
        <v>48</v>
      </c>
      <c r="J810">
        <v>41</v>
      </c>
      <c r="K810">
        <v>83</v>
      </c>
      <c r="L810">
        <v>0.49399999999999999</v>
      </c>
      <c r="M810">
        <v>12</v>
      </c>
      <c r="N810">
        <v>33</v>
      </c>
      <c r="O810">
        <v>0.36399999999999999</v>
      </c>
      <c r="P810">
        <v>14</v>
      </c>
      <c r="Q810">
        <v>18</v>
      </c>
      <c r="R810">
        <v>0.77800000000000002</v>
      </c>
      <c r="S810">
        <v>11</v>
      </c>
      <c r="T810">
        <v>28</v>
      </c>
      <c r="U810">
        <v>39</v>
      </c>
      <c r="V810">
        <v>30</v>
      </c>
      <c r="W810">
        <v>15</v>
      </c>
      <c r="X810">
        <v>14</v>
      </c>
      <c r="Y810">
        <v>6</v>
      </c>
      <c r="Z810">
        <v>4</v>
      </c>
      <c r="AA810">
        <v>21</v>
      </c>
      <c r="AB810">
        <v>19</v>
      </c>
      <c r="AC810">
        <v>108</v>
      </c>
      <c r="AD810">
        <v>10</v>
      </c>
      <c r="AE810">
        <v>1</v>
      </c>
      <c r="AF810">
        <v>1</v>
      </c>
      <c r="AG810">
        <v>1</v>
      </c>
      <c r="AH810">
        <v>1</v>
      </c>
      <c r="AI810">
        <v>121</v>
      </c>
      <c r="AJ810">
        <v>1234</v>
      </c>
      <c r="AK810">
        <v>1922</v>
      </c>
      <c r="AL810">
        <v>788</v>
      </c>
      <c r="AM810">
        <v>1413</v>
      </c>
      <c r="AN810">
        <v>1749</v>
      </c>
      <c r="AO810">
        <v>1156</v>
      </c>
      <c r="AP810">
        <v>1571</v>
      </c>
      <c r="AQ810">
        <v>1617</v>
      </c>
      <c r="AR810">
        <v>1292</v>
      </c>
      <c r="AS810">
        <v>1051</v>
      </c>
      <c r="AT810">
        <v>1951</v>
      </c>
      <c r="AU810">
        <v>1833</v>
      </c>
      <c r="AV810">
        <v>541</v>
      </c>
      <c r="AW810">
        <v>1341</v>
      </c>
      <c r="AX810">
        <v>81</v>
      </c>
      <c r="AY810">
        <v>560</v>
      </c>
      <c r="AZ810">
        <v>750</v>
      </c>
      <c r="BA810">
        <v>1694</v>
      </c>
      <c r="BB810">
        <v>971</v>
      </c>
      <c r="BC810">
        <v>1616</v>
      </c>
      <c r="BD810">
        <v>614</v>
      </c>
      <c r="BE810">
        <v>1</v>
      </c>
      <c r="BF810" t="s">
        <v>64</v>
      </c>
      <c r="BG810" t="s">
        <v>65</v>
      </c>
      <c r="BH810" t="s">
        <v>661</v>
      </c>
      <c r="BI810" s="4">
        <f xml:space="preserve"> _2025teamgamelogs[[#This Row],[FGA]] + (0.44 * _2025teamgamelogs[[#This Row],[FTA]]) + _2025teamgamelogs[[#This Row],[TOV]] - _2025teamgamelogs[[#This Row],[OREB]]</f>
        <v>94.92</v>
      </c>
      <c r="BJ810" s="3">
        <f>_2025teamgamelogs[[#This Row],[TOV]]/_2025teamgamelogs[[#This Row],[POSSESIONS]]</f>
        <v>0.15802781289506954</v>
      </c>
      <c r="BK810" s="4">
        <f>_2025teamgamelogs[[#This Row],[PTS]]/_2025teamgamelogs[[#This Row],[POSSESIONS]]</f>
        <v>1.1378002528445006</v>
      </c>
      <c r="BL810" s="4">
        <f xml:space="preserve"> 100 * _2025teamgamelogs[[#This Row],[POINTS_PER_POSSESSION]]</f>
        <v>113.78002528445006</v>
      </c>
      <c r="BM810" s="4">
        <f xml:space="preserve"> _2025teamgamelogs[[#This Row],[POSSESIONS]] / (_2025teamgamelogs[[#This Row],[MIN]]/48)</f>
        <v>94.92</v>
      </c>
      <c r="BN810" s="3">
        <f>_2025teamgamelogs[[#This Row],[PTS]] / (2 * (_2025teamgamelogs[[#This Row],[FGA]] + 0.44 * _2025teamgamelogs[[#This Row],[FTA]]))</f>
        <v>0.59392872855257373</v>
      </c>
      <c r="BO810" s="4">
        <f>VLOOKUP(_2025teamgamelogs[[#This Row],[MONTH]], LEAGUE_AVERAGES!$A$2:$B$8, 2, FALSE)</f>
        <v>110.26237660123701</v>
      </c>
      <c r="BP810" s="5">
        <f>VLOOKUP(_2025teamgamelogs[[#This Row],[TEAM_NAME]], LEAGUE_AVERAGES!$A$14:$C$43, 2, FALSE)</f>
        <v>0.34129268292682929</v>
      </c>
      <c r="BQ810" s="5">
        <f>VLOOKUP(_2025teamgamelogs[[#This Row],[TEAM_NAME]], LEAGUE_AVERAGES!$A$14:$C$43, 3, FALSE)</f>
        <v>0.34026829268292691</v>
      </c>
      <c r="BR810" s="5">
        <f>VLOOKUP(_2025teamgamelogs[[#This Row],[TEAM_NAME]], LEAGUE_AVERAGES!$F$14:$H$43, 2, FALSE)</f>
        <v>0.45178048780487812</v>
      </c>
      <c r="BS810" s="5">
        <f>VLOOKUP(_2025teamgamelogs[[#This Row],[TEAM_NAME]], LEAGUE_AVERAGES!$F$14:$H$43, 3, FALSE)</f>
        <v>0.45797560975609758</v>
      </c>
      <c r="BT810" s="5">
        <f>VLOOKUP(_2025teamgamelogs[[#This Row],[TEAM_NAME]], LEAGUE_AVERAGES!$K$14:$M$43, 2, FALSE)</f>
        <v>0.55774018976963147</v>
      </c>
      <c r="BU810" s="5">
        <f>VLOOKUP(_2025teamgamelogs[[#This Row],[TEAM_NAME]], LEAGUE_AVERAGES!$K$14:$M$43, 3, FALSE)</f>
        <v>0.57066794818423772</v>
      </c>
    </row>
    <row r="811" spans="1:73" x14ac:dyDescent="0.2">
      <c r="A811" t="s">
        <v>59</v>
      </c>
      <c r="B811">
        <v>1610612749</v>
      </c>
      <c r="C811" t="s">
        <v>113</v>
      </c>
      <c r="D811" t="s">
        <v>114</v>
      </c>
      <c r="E811">
        <v>22400374</v>
      </c>
      <c r="F811" s="1">
        <v>45646</v>
      </c>
      <c r="G811" t="s">
        <v>309</v>
      </c>
      <c r="H811" t="s">
        <v>70</v>
      </c>
      <c r="I811">
        <v>48</v>
      </c>
      <c r="J811">
        <v>40</v>
      </c>
      <c r="K811">
        <v>85</v>
      </c>
      <c r="L811">
        <v>0.47099999999999997</v>
      </c>
      <c r="M811">
        <v>10</v>
      </c>
      <c r="N811">
        <v>27</v>
      </c>
      <c r="O811">
        <v>0.37</v>
      </c>
      <c r="P811">
        <v>11</v>
      </c>
      <c r="Q811">
        <v>18</v>
      </c>
      <c r="R811">
        <v>0.61099999999999999</v>
      </c>
      <c r="S811">
        <v>10</v>
      </c>
      <c r="T811">
        <v>35</v>
      </c>
      <c r="U811">
        <v>45</v>
      </c>
      <c r="V811">
        <v>23</v>
      </c>
      <c r="W811">
        <v>20</v>
      </c>
      <c r="X811">
        <v>14</v>
      </c>
      <c r="Y811">
        <v>4</v>
      </c>
      <c r="Z811">
        <v>0</v>
      </c>
      <c r="AA811">
        <v>17</v>
      </c>
      <c r="AB811">
        <v>10</v>
      </c>
      <c r="AC811">
        <v>101</v>
      </c>
      <c r="AD811">
        <v>-23</v>
      </c>
      <c r="AE811">
        <v>1</v>
      </c>
      <c r="AF811">
        <v>1231</v>
      </c>
      <c r="AG811">
        <v>1231</v>
      </c>
      <c r="AH811">
        <v>1231</v>
      </c>
      <c r="AI811">
        <v>121</v>
      </c>
      <c r="AJ811">
        <v>1438</v>
      </c>
      <c r="AK811">
        <v>1709</v>
      </c>
      <c r="AL811">
        <v>1183</v>
      </c>
      <c r="AM811">
        <v>1891</v>
      </c>
      <c r="AN811">
        <v>2292</v>
      </c>
      <c r="AO811">
        <v>1094</v>
      </c>
      <c r="AP811">
        <v>2028</v>
      </c>
      <c r="AQ811">
        <v>1617</v>
      </c>
      <c r="AR811">
        <v>2326</v>
      </c>
      <c r="AS811">
        <v>1308</v>
      </c>
      <c r="AT811">
        <v>769</v>
      </c>
      <c r="AU811">
        <v>976</v>
      </c>
      <c r="AV811">
        <v>1759</v>
      </c>
      <c r="AW811">
        <v>2199</v>
      </c>
      <c r="AX811">
        <v>81</v>
      </c>
      <c r="AY811">
        <v>1274</v>
      </c>
      <c r="AZ811">
        <v>1</v>
      </c>
      <c r="BA811">
        <v>792</v>
      </c>
      <c r="BB811">
        <v>2410</v>
      </c>
      <c r="BC811">
        <v>2059</v>
      </c>
      <c r="BD811">
        <v>2268</v>
      </c>
      <c r="BE811">
        <v>1</v>
      </c>
      <c r="BF811" t="s">
        <v>71</v>
      </c>
      <c r="BG811" t="s">
        <v>65</v>
      </c>
      <c r="BH811" t="s">
        <v>661</v>
      </c>
      <c r="BI811" s="4">
        <f xml:space="preserve"> _2025teamgamelogs[[#This Row],[FGA]] + (0.44 * _2025teamgamelogs[[#This Row],[FTA]]) + _2025teamgamelogs[[#This Row],[TOV]] - _2025teamgamelogs[[#This Row],[OREB]]</f>
        <v>102.92</v>
      </c>
      <c r="BJ811" s="3">
        <f>_2025teamgamelogs[[#This Row],[TOV]]/_2025teamgamelogs[[#This Row],[POSSESIONS]]</f>
        <v>0.194325689856199</v>
      </c>
      <c r="BK811" s="4">
        <f>_2025teamgamelogs[[#This Row],[PTS]]/_2025teamgamelogs[[#This Row],[POSSESIONS]]</f>
        <v>0.98134473377380493</v>
      </c>
      <c r="BL811" s="4">
        <f xml:space="preserve"> 100 * _2025teamgamelogs[[#This Row],[POINTS_PER_POSSESSION]]</f>
        <v>98.134473377380488</v>
      </c>
      <c r="BM811" s="4">
        <f xml:space="preserve"> _2025teamgamelogs[[#This Row],[POSSESIONS]] / (_2025teamgamelogs[[#This Row],[MIN]]/48)</f>
        <v>102.92</v>
      </c>
      <c r="BN811" s="3">
        <f>_2025teamgamelogs[[#This Row],[PTS]] / (2 * (_2025teamgamelogs[[#This Row],[FGA]] + 0.44 * _2025teamgamelogs[[#This Row],[FTA]]))</f>
        <v>0.54347826086956519</v>
      </c>
      <c r="BO811" s="4">
        <f>VLOOKUP(_2025teamgamelogs[[#This Row],[MONTH]], LEAGUE_AVERAGES!$A$2:$B$8, 2, FALSE)</f>
        <v>110.26237660123701</v>
      </c>
      <c r="BP811" s="5">
        <f>VLOOKUP(_2025teamgamelogs[[#This Row],[TEAM_NAME]], LEAGUE_AVERAGES!$A$14:$C$43, 2, FALSE)</f>
        <v>0.4062926829268293</v>
      </c>
      <c r="BQ811" s="5">
        <f>VLOOKUP(_2025teamgamelogs[[#This Row],[TEAM_NAME]], LEAGUE_AVERAGES!$A$14:$C$43, 3, FALSE)</f>
        <v>0.36926829268292688</v>
      </c>
      <c r="BR811" s="5">
        <f>VLOOKUP(_2025teamgamelogs[[#This Row],[TEAM_NAME]], LEAGUE_AVERAGES!$F$14:$H$43, 2, FALSE)</f>
        <v>0.49804878048780482</v>
      </c>
      <c r="BS811" s="5">
        <f>VLOOKUP(_2025teamgamelogs[[#This Row],[TEAM_NAME]], LEAGUE_AVERAGES!$F$14:$H$43, 3, FALSE)</f>
        <v>0.47917073170731711</v>
      </c>
      <c r="BT811" s="5">
        <f>VLOOKUP(_2025teamgamelogs[[#This Row],[TEAM_NAME]], LEAGUE_AVERAGES!$K$14:$M$43, 2, FALSE)</f>
        <v>0.61475494156948829</v>
      </c>
      <c r="BU811" s="5">
        <f>VLOOKUP(_2025teamgamelogs[[#This Row],[TEAM_NAME]], LEAGUE_AVERAGES!$K$14:$M$43, 3, FALSE)</f>
        <v>0.58586037801226176</v>
      </c>
    </row>
    <row r="812" spans="1:73" x14ac:dyDescent="0.2">
      <c r="A812" t="s">
        <v>59</v>
      </c>
      <c r="B812">
        <v>1610612738</v>
      </c>
      <c r="C812" t="s">
        <v>74</v>
      </c>
      <c r="D812" t="s">
        <v>75</v>
      </c>
      <c r="E812">
        <v>22400381</v>
      </c>
      <c r="F812" s="1">
        <v>45647</v>
      </c>
      <c r="G812" t="s">
        <v>648</v>
      </c>
      <c r="H812" t="s">
        <v>63</v>
      </c>
      <c r="I812">
        <v>48</v>
      </c>
      <c r="J812">
        <v>48</v>
      </c>
      <c r="K812">
        <v>100</v>
      </c>
      <c r="L812">
        <v>0.48</v>
      </c>
      <c r="M812">
        <v>15</v>
      </c>
      <c r="N812">
        <v>45</v>
      </c>
      <c r="O812">
        <v>0.33300000000000002</v>
      </c>
      <c r="P812">
        <v>12</v>
      </c>
      <c r="Q812">
        <v>14</v>
      </c>
      <c r="R812">
        <v>0.85699999999999998</v>
      </c>
      <c r="S812">
        <v>17</v>
      </c>
      <c r="T812">
        <v>42</v>
      </c>
      <c r="U812">
        <v>59</v>
      </c>
      <c r="V812">
        <v>27</v>
      </c>
      <c r="W812">
        <v>12</v>
      </c>
      <c r="X812">
        <v>8</v>
      </c>
      <c r="Y812">
        <v>4</v>
      </c>
      <c r="Z812">
        <v>4</v>
      </c>
      <c r="AA812">
        <v>12</v>
      </c>
      <c r="AB812">
        <v>14</v>
      </c>
      <c r="AC812">
        <v>123</v>
      </c>
      <c r="AD812">
        <v>25</v>
      </c>
      <c r="AE812">
        <v>1</v>
      </c>
      <c r="AF812">
        <v>1</v>
      </c>
      <c r="AG812">
        <v>1</v>
      </c>
      <c r="AH812">
        <v>1</v>
      </c>
      <c r="AI812">
        <v>121</v>
      </c>
      <c r="AJ812">
        <v>242</v>
      </c>
      <c r="AK812">
        <v>153</v>
      </c>
      <c r="AL812">
        <v>1008</v>
      </c>
      <c r="AM812">
        <v>733</v>
      </c>
      <c r="AN812">
        <v>312</v>
      </c>
      <c r="AO812">
        <v>1468</v>
      </c>
      <c r="AP812">
        <v>1889</v>
      </c>
      <c r="AQ812">
        <v>2113</v>
      </c>
      <c r="AR812">
        <v>515</v>
      </c>
      <c r="AS812">
        <v>160</v>
      </c>
      <c r="AT812">
        <v>105</v>
      </c>
      <c r="AU812">
        <v>46</v>
      </c>
      <c r="AV812">
        <v>1013</v>
      </c>
      <c r="AW812">
        <v>640</v>
      </c>
      <c r="AX812">
        <v>1073</v>
      </c>
      <c r="AY812">
        <v>1274</v>
      </c>
      <c r="AZ812">
        <v>750</v>
      </c>
      <c r="BA812">
        <v>92</v>
      </c>
      <c r="BB812">
        <v>2064</v>
      </c>
      <c r="BC812">
        <v>549</v>
      </c>
      <c r="BD812">
        <v>135</v>
      </c>
      <c r="BE812">
        <v>1</v>
      </c>
      <c r="BF812" t="s">
        <v>71</v>
      </c>
      <c r="BG812" t="s">
        <v>65</v>
      </c>
      <c r="BH812" t="s">
        <v>661</v>
      </c>
      <c r="BI812" s="4">
        <f xml:space="preserve"> _2025teamgamelogs[[#This Row],[FGA]] + (0.44 * _2025teamgamelogs[[#This Row],[FTA]]) + _2025teamgamelogs[[#This Row],[TOV]] - _2025teamgamelogs[[#This Row],[OREB]]</f>
        <v>101.16</v>
      </c>
      <c r="BJ812" s="3">
        <f>_2025teamgamelogs[[#This Row],[TOV]]/_2025teamgamelogs[[#This Row],[POSSESIONS]]</f>
        <v>0.11862396204033215</v>
      </c>
      <c r="BK812" s="4">
        <f>_2025teamgamelogs[[#This Row],[PTS]]/_2025teamgamelogs[[#This Row],[POSSESIONS]]</f>
        <v>1.2158956109134045</v>
      </c>
      <c r="BL812" s="4">
        <f xml:space="preserve"> 100 * _2025teamgamelogs[[#This Row],[POINTS_PER_POSSESSION]]</f>
        <v>121.58956109134044</v>
      </c>
      <c r="BM812" s="4">
        <f xml:space="preserve"> _2025teamgamelogs[[#This Row],[POSSESIONS]] / (_2025teamgamelogs[[#This Row],[MIN]]/48)</f>
        <v>101.16</v>
      </c>
      <c r="BN812" s="3">
        <f>_2025teamgamelogs[[#This Row],[PTS]] / (2 * (_2025teamgamelogs[[#This Row],[FGA]] + 0.44 * _2025teamgamelogs[[#This Row],[FTA]]))</f>
        <v>0.5793142426525999</v>
      </c>
      <c r="BO812" s="4">
        <f>VLOOKUP(_2025teamgamelogs[[#This Row],[MONTH]], LEAGUE_AVERAGES!$A$2:$B$8, 2, FALSE)</f>
        <v>110.26237660123701</v>
      </c>
      <c r="BP812" s="5">
        <f>VLOOKUP(_2025teamgamelogs[[#This Row],[TEAM_NAME]], LEAGUE_AVERAGES!$A$14:$C$43, 2, FALSE)</f>
        <v>0.3739024390243903</v>
      </c>
      <c r="BQ812" s="5">
        <f>VLOOKUP(_2025teamgamelogs[[#This Row],[TEAM_NAME]], LEAGUE_AVERAGES!$A$14:$C$43, 3, FALSE)</f>
        <v>0.36424390243902455</v>
      </c>
      <c r="BR812" s="5">
        <f>VLOOKUP(_2025teamgamelogs[[#This Row],[TEAM_NAME]], LEAGUE_AVERAGES!$F$14:$H$43, 2, FALSE)</f>
        <v>0.46717073170731704</v>
      </c>
      <c r="BS812" s="5">
        <f>VLOOKUP(_2025teamgamelogs[[#This Row],[TEAM_NAME]], LEAGUE_AVERAGES!$F$14:$H$43, 3, FALSE)</f>
        <v>0.45907317073170728</v>
      </c>
      <c r="BT812" s="5">
        <f>VLOOKUP(_2025teamgamelogs[[#This Row],[TEAM_NAME]], LEAGUE_AVERAGES!$K$14:$M$43, 2, FALSE)</f>
        <v>0.59645910798675039</v>
      </c>
      <c r="BU812" s="5">
        <f>VLOOKUP(_2025teamgamelogs[[#This Row],[TEAM_NAME]], LEAGUE_AVERAGES!$K$14:$M$43, 3, FALSE)</f>
        <v>0.58679053151616523</v>
      </c>
    </row>
    <row r="813" spans="1:73" x14ac:dyDescent="0.2">
      <c r="A813" t="s">
        <v>59</v>
      </c>
      <c r="B813">
        <v>1610612749</v>
      </c>
      <c r="C813" t="s">
        <v>113</v>
      </c>
      <c r="D813" t="s">
        <v>114</v>
      </c>
      <c r="E813">
        <v>22400382</v>
      </c>
      <c r="F813" s="1">
        <v>45647</v>
      </c>
      <c r="G813" t="s">
        <v>659</v>
      </c>
      <c r="H813" t="s">
        <v>63</v>
      </c>
      <c r="I813">
        <v>48</v>
      </c>
      <c r="J813">
        <v>44</v>
      </c>
      <c r="K813">
        <v>98</v>
      </c>
      <c r="L813">
        <v>0.44900000000000001</v>
      </c>
      <c r="M813">
        <v>20</v>
      </c>
      <c r="N813">
        <v>48</v>
      </c>
      <c r="O813">
        <v>0.41699999999999998</v>
      </c>
      <c r="P813">
        <v>4</v>
      </c>
      <c r="Q813">
        <v>5</v>
      </c>
      <c r="R813">
        <v>0.8</v>
      </c>
      <c r="S813">
        <v>10</v>
      </c>
      <c r="T813">
        <v>34</v>
      </c>
      <c r="U813">
        <v>44</v>
      </c>
      <c r="V813">
        <v>35</v>
      </c>
      <c r="W813">
        <v>13</v>
      </c>
      <c r="X813">
        <v>12</v>
      </c>
      <c r="Y813">
        <v>2</v>
      </c>
      <c r="Z813">
        <v>4</v>
      </c>
      <c r="AA813">
        <v>14</v>
      </c>
      <c r="AB813">
        <v>10</v>
      </c>
      <c r="AC813">
        <v>112</v>
      </c>
      <c r="AD813">
        <v>11</v>
      </c>
      <c r="AE813">
        <v>1</v>
      </c>
      <c r="AF813">
        <v>1</v>
      </c>
      <c r="AG813">
        <v>1</v>
      </c>
      <c r="AH813">
        <v>1</v>
      </c>
      <c r="AI813">
        <v>121</v>
      </c>
      <c r="AJ813">
        <v>703</v>
      </c>
      <c r="AK813">
        <v>251</v>
      </c>
      <c r="AL813">
        <v>1559</v>
      </c>
      <c r="AM813">
        <v>114</v>
      </c>
      <c r="AN813">
        <v>163</v>
      </c>
      <c r="AO813">
        <v>565</v>
      </c>
      <c r="AP813">
        <v>2447</v>
      </c>
      <c r="AQ813">
        <v>2455</v>
      </c>
      <c r="AR813">
        <v>1029</v>
      </c>
      <c r="AS813">
        <v>1308</v>
      </c>
      <c r="AT813">
        <v>926</v>
      </c>
      <c r="AU813">
        <v>1127</v>
      </c>
      <c r="AV813">
        <v>132</v>
      </c>
      <c r="AW813">
        <v>850</v>
      </c>
      <c r="AX813">
        <v>217</v>
      </c>
      <c r="AY813">
        <v>2078</v>
      </c>
      <c r="AZ813">
        <v>750</v>
      </c>
      <c r="BA813">
        <v>260</v>
      </c>
      <c r="BB813">
        <v>2410</v>
      </c>
      <c r="BC813">
        <v>1331</v>
      </c>
      <c r="BD813">
        <v>563</v>
      </c>
      <c r="BE813">
        <v>1</v>
      </c>
      <c r="BF813" t="s">
        <v>64</v>
      </c>
      <c r="BG813" t="s">
        <v>65</v>
      </c>
      <c r="BH813" t="s">
        <v>661</v>
      </c>
      <c r="BI813" s="4">
        <f xml:space="preserve"> _2025teamgamelogs[[#This Row],[FGA]] + (0.44 * _2025teamgamelogs[[#This Row],[FTA]]) + _2025teamgamelogs[[#This Row],[TOV]] - _2025teamgamelogs[[#This Row],[OREB]]</f>
        <v>103.2</v>
      </c>
      <c r="BJ813" s="3">
        <f>_2025teamgamelogs[[#This Row],[TOV]]/_2025teamgamelogs[[#This Row],[POSSESIONS]]</f>
        <v>0.12596899224806202</v>
      </c>
      <c r="BK813" s="4">
        <f>_2025teamgamelogs[[#This Row],[PTS]]/_2025teamgamelogs[[#This Row],[POSSESIONS]]</f>
        <v>1.0852713178294573</v>
      </c>
      <c r="BL813" s="4">
        <f xml:space="preserve"> 100 * _2025teamgamelogs[[#This Row],[POINTS_PER_POSSESSION]]</f>
        <v>108.52713178294573</v>
      </c>
      <c r="BM813" s="4">
        <f xml:space="preserve"> _2025teamgamelogs[[#This Row],[POSSESIONS]] / (_2025teamgamelogs[[#This Row],[MIN]]/48)</f>
        <v>103.2</v>
      </c>
      <c r="BN813" s="3">
        <f>_2025teamgamelogs[[#This Row],[PTS]] / (2 * (_2025teamgamelogs[[#This Row],[FGA]] + 0.44 * _2025teamgamelogs[[#This Row],[FTA]]))</f>
        <v>0.55888223552894212</v>
      </c>
      <c r="BO813" s="4">
        <f>VLOOKUP(_2025teamgamelogs[[#This Row],[MONTH]], LEAGUE_AVERAGES!$A$2:$B$8, 2, FALSE)</f>
        <v>110.26237660123701</v>
      </c>
      <c r="BP813" s="5">
        <f>VLOOKUP(_2025teamgamelogs[[#This Row],[TEAM_NAME]], LEAGUE_AVERAGES!$A$14:$C$43, 2, FALSE)</f>
        <v>0.4062926829268293</v>
      </c>
      <c r="BQ813" s="5">
        <f>VLOOKUP(_2025teamgamelogs[[#This Row],[TEAM_NAME]], LEAGUE_AVERAGES!$A$14:$C$43, 3, FALSE)</f>
        <v>0.36926829268292688</v>
      </c>
      <c r="BR813" s="5">
        <f>VLOOKUP(_2025teamgamelogs[[#This Row],[TEAM_NAME]], LEAGUE_AVERAGES!$F$14:$H$43, 2, FALSE)</f>
        <v>0.49804878048780482</v>
      </c>
      <c r="BS813" s="5">
        <f>VLOOKUP(_2025teamgamelogs[[#This Row],[TEAM_NAME]], LEAGUE_AVERAGES!$F$14:$H$43, 3, FALSE)</f>
        <v>0.47917073170731711</v>
      </c>
      <c r="BT813" s="5">
        <f>VLOOKUP(_2025teamgamelogs[[#This Row],[TEAM_NAME]], LEAGUE_AVERAGES!$K$14:$M$43, 2, FALSE)</f>
        <v>0.61475494156948829</v>
      </c>
      <c r="BU813" s="5">
        <f>VLOOKUP(_2025teamgamelogs[[#This Row],[TEAM_NAME]], LEAGUE_AVERAGES!$K$14:$M$43, 3, FALSE)</f>
        <v>0.58586037801226176</v>
      </c>
    </row>
    <row r="814" spans="1:73" x14ac:dyDescent="0.2">
      <c r="A814" t="s">
        <v>59</v>
      </c>
      <c r="B814">
        <v>1610612764</v>
      </c>
      <c r="C814" t="s">
        <v>148</v>
      </c>
      <c r="D814" t="s">
        <v>149</v>
      </c>
      <c r="E814">
        <v>22400382</v>
      </c>
      <c r="F814" s="1">
        <v>45647</v>
      </c>
      <c r="G814" t="s">
        <v>658</v>
      </c>
      <c r="H814" t="s">
        <v>70</v>
      </c>
      <c r="I814">
        <v>48</v>
      </c>
      <c r="J814">
        <v>36</v>
      </c>
      <c r="K814">
        <v>81</v>
      </c>
      <c r="L814">
        <v>0.44400000000000001</v>
      </c>
      <c r="M814">
        <v>18</v>
      </c>
      <c r="N814">
        <v>42</v>
      </c>
      <c r="O814">
        <v>0.42899999999999999</v>
      </c>
      <c r="P814">
        <v>11</v>
      </c>
      <c r="Q814">
        <v>16</v>
      </c>
      <c r="R814">
        <v>0.68799999999999994</v>
      </c>
      <c r="S814">
        <v>8</v>
      </c>
      <c r="T814">
        <v>39</v>
      </c>
      <c r="U814">
        <v>47</v>
      </c>
      <c r="V814">
        <v>20</v>
      </c>
      <c r="W814">
        <v>19</v>
      </c>
      <c r="X814">
        <v>7</v>
      </c>
      <c r="Y814">
        <v>4</v>
      </c>
      <c r="Z814">
        <v>2</v>
      </c>
      <c r="AA814">
        <v>10</v>
      </c>
      <c r="AB814">
        <v>14</v>
      </c>
      <c r="AC814">
        <v>101</v>
      </c>
      <c r="AD814">
        <v>-11</v>
      </c>
      <c r="AE814">
        <v>1</v>
      </c>
      <c r="AF814">
        <v>1231</v>
      </c>
      <c r="AG814">
        <v>1231</v>
      </c>
      <c r="AH814">
        <v>1231</v>
      </c>
      <c r="AI814">
        <v>121</v>
      </c>
      <c r="AJ814">
        <v>2070</v>
      </c>
      <c r="AK814">
        <v>2117</v>
      </c>
      <c r="AL814">
        <v>1631</v>
      </c>
      <c r="AM814">
        <v>288</v>
      </c>
      <c r="AN814">
        <v>568</v>
      </c>
      <c r="AO814">
        <v>461</v>
      </c>
      <c r="AP814">
        <v>2028</v>
      </c>
      <c r="AQ814">
        <v>1907</v>
      </c>
      <c r="AR814">
        <v>2020</v>
      </c>
      <c r="AS814">
        <v>1800</v>
      </c>
      <c r="AT814">
        <v>277</v>
      </c>
      <c r="AU814">
        <v>705</v>
      </c>
      <c r="AV814">
        <v>2163</v>
      </c>
      <c r="AW814">
        <v>2098</v>
      </c>
      <c r="AX814">
        <v>1360</v>
      </c>
      <c r="AY814">
        <v>1274</v>
      </c>
      <c r="AZ814">
        <v>158</v>
      </c>
      <c r="BA814">
        <v>25</v>
      </c>
      <c r="BB814">
        <v>2064</v>
      </c>
      <c r="BC814">
        <v>2059</v>
      </c>
      <c r="BD814">
        <v>1848</v>
      </c>
      <c r="BE814">
        <v>1</v>
      </c>
      <c r="BF814" t="s">
        <v>71</v>
      </c>
      <c r="BG814" t="s">
        <v>65</v>
      </c>
      <c r="BH814" t="s">
        <v>661</v>
      </c>
      <c r="BI814" s="4">
        <f xml:space="preserve"> _2025teamgamelogs[[#This Row],[FGA]] + (0.44 * _2025teamgamelogs[[#This Row],[FTA]]) + _2025teamgamelogs[[#This Row],[TOV]] - _2025teamgamelogs[[#This Row],[OREB]]</f>
        <v>99.04</v>
      </c>
      <c r="BJ814" s="3">
        <f>_2025teamgamelogs[[#This Row],[TOV]]/_2025teamgamelogs[[#This Row],[POSSESIONS]]</f>
        <v>0.19184168012924069</v>
      </c>
      <c r="BK814" s="4">
        <f>_2025teamgamelogs[[#This Row],[PTS]]/_2025teamgamelogs[[#This Row],[POSSESIONS]]</f>
        <v>1.0197899838449112</v>
      </c>
      <c r="BL814" s="4">
        <f xml:space="preserve"> 100 * _2025teamgamelogs[[#This Row],[POINTS_PER_POSSESSION]]</f>
        <v>101.97899838449112</v>
      </c>
      <c r="BM814" s="4">
        <f xml:space="preserve"> _2025teamgamelogs[[#This Row],[POSSESIONS]] / (_2025teamgamelogs[[#This Row],[MIN]]/48)</f>
        <v>99.04</v>
      </c>
      <c r="BN814" s="3">
        <f>_2025teamgamelogs[[#This Row],[PTS]] / (2 * (_2025teamgamelogs[[#This Row],[FGA]] + 0.44 * _2025teamgamelogs[[#This Row],[FTA]]))</f>
        <v>0.57360290776919576</v>
      </c>
      <c r="BO814" s="4">
        <f>VLOOKUP(_2025teamgamelogs[[#This Row],[MONTH]], LEAGUE_AVERAGES!$A$2:$B$8, 2, FALSE)</f>
        <v>110.26237660123701</v>
      </c>
      <c r="BP814" s="5">
        <f>VLOOKUP(_2025teamgamelogs[[#This Row],[TEAM_NAME]], LEAGUE_AVERAGES!$A$14:$C$43, 2, FALSE)</f>
        <v>0.32842499999999997</v>
      </c>
      <c r="BQ814" s="5">
        <f>VLOOKUP(_2025teamgamelogs[[#This Row],[TEAM_NAME]], LEAGUE_AVERAGES!$A$14:$C$43, 3, FALSE)</f>
        <v>0.33730952380952384</v>
      </c>
      <c r="BR814" s="5">
        <f>VLOOKUP(_2025teamgamelogs[[#This Row],[TEAM_NAME]], LEAGUE_AVERAGES!$F$14:$H$43, 2, FALSE)</f>
        <v>0.44209999999999994</v>
      </c>
      <c r="BS814" s="5">
        <f>VLOOKUP(_2025teamgamelogs[[#This Row],[TEAM_NAME]], LEAGUE_AVERAGES!$F$14:$H$43, 3, FALSE)</f>
        <v>0.4362619047619048</v>
      </c>
      <c r="BT814" s="5">
        <f>VLOOKUP(_2025teamgamelogs[[#This Row],[TEAM_NAME]], LEAGUE_AVERAGES!$K$14:$M$43, 2, FALSE)</f>
        <v>0.55099578881797462</v>
      </c>
      <c r="BU814" s="5">
        <f>VLOOKUP(_2025teamgamelogs[[#This Row],[TEAM_NAME]], LEAGUE_AVERAGES!$K$14:$M$43, 3, FALSE)</f>
        <v>0.54201342555394594</v>
      </c>
    </row>
    <row r="815" spans="1:73" x14ac:dyDescent="0.2">
      <c r="A815" t="s">
        <v>59</v>
      </c>
      <c r="B815">
        <v>1610612757</v>
      </c>
      <c r="C815" t="s">
        <v>116</v>
      </c>
      <c r="D815" t="s">
        <v>117</v>
      </c>
      <c r="E815">
        <v>22400386</v>
      </c>
      <c r="F815" s="1">
        <v>45647</v>
      </c>
      <c r="G815" t="s">
        <v>357</v>
      </c>
      <c r="H815" t="s">
        <v>70</v>
      </c>
      <c r="I815">
        <v>48</v>
      </c>
      <c r="J815">
        <v>38</v>
      </c>
      <c r="K815">
        <v>96</v>
      </c>
      <c r="L815">
        <v>0.39600000000000002</v>
      </c>
      <c r="M815">
        <v>12</v>
      </c>
      <c r="N815">
        <v>43</v>
      </c>
      <c r="O815">
        <v>0.27900000000000003</v>
      </c>
      <c r="P815">
        <v>6</v>
      </c>
      <c r="Q815">
        <v>9</v>
      </c>
      <c r="R815">
        <v>0.66700000000000004</v>
      </c>
      <c r="S815">
        <v>11</v>
      </c>
      <c r="T815">
        <v>33</v>
      </c>
      <c r="U815">
        <v>44</v>
      </c>
      <c r="V815">
        <v>21</v>
      </c>
      <c r="W815">
        <v>13</v>
      </c>
      <c r="X815">
        <v>8</v>
      </c>
      <c r="Y815">
        <v>3</v>
      </c>
      <c r="Z815">
        <v>13</v>
      </c>
      <c r="AA815">
        <v>15</v>
      </c>
      <c r="AB815">
        <v>12</v>
      </c>
      <c r="AC815">
        <v>94</v>
      </c>
      <c r="AD815">
        <v>-20</v>
      </c>
      <c r="AE815">
        <v>1</v>
      </c>
      <c r="AF815">
        <v>1231</v>
      </c>
      <c r="AG815">
        <v>1231</v>
      </c>
      <c r="AH815">
        <v>1231</v>
      </c>
      <c r="AI815">
        <v>121</v>
      </c>
      <c r="AJ815">
        <v>1796</v>
      </c>
      <c r="AK815">
        <v>392</v>
      </c>
      <c r="AL815">
        <v>2239</v>
      </c>
      <c r="AM815">
        <v>1413</v>
      </c>
      <c r="AN815">
        <v>471</v>
      </c>
      <c r="AO815">
        <v>2084</v>
      </c>
      <c r="AP815">
        <v>2408</v>
      </c>
      <c r="AQ815">
        <v>2406</v>
      </c>
      <c r="AR815">
        <v>2105</v>
      </c>
      <c r="AS815">
        <v>1051</v>
      </c>
      <c r="AT815">
        <v>1131</v>
      </c>
      <c r="AU815">
        <v>1127</v>
      </c>
      <c r="AV815">
        <v>2031</v>
      </c>
      <c r="AW815">
        <v>850</v>
      </c>
      <c r="AX815">
        <v>1073</v>
      </c>
      <c r="AY815">
        <v>1712</v>
      </c>
      <c r="AZ815">
        <v>2444</v>
      </c>
      <c r="BA815">
        <v>398</v>
      </c>
      <c r="BB815">
        <v>2314</v>
      </c>
      <c r="BC815">
        <v>2304</v>
      </c>
      <c r="BD815">
        <v>2202</v>
      </c>
      <c r="BE815">
        <v>1</v>
      </c>
      <c r="BF815" t="s">
        <v>71</v>
      </c>
      <c r="BG815" t="s">
        <v>65</v>
      </c>
      <c r="BH815" t="s">
        <v>661</v>
      </c>
      <c r="BI815" s="4">
        <f xml:space="preserve"> _2025teamgamelogs[[#This Row],[FGA]] + (0.44 * _2025teamgamelogs[[#This Row],[FTA]]) + _2025teamgamelogs[[#This Row],[TOV]] - _2025teamgamelogs[[#This Row],[OREB]]</f>
        <v>101.96</v>
      </c>
      <c r="BJ815" s="3">
        <f>_2025teamgamelogs[[#This Row],[TOV]]/_2025teamgamelogs[[#This Row],[POSSESIONS]]</f>
        <v>0.12750098077677521</v>
      </c>
      <c r="BK815" s="4">
        <f>_2025teamgamelogs[[#This Row],[PTS]]/_2025teamgamelogs[[#This Row],[POSSESIONS]]</f>
        <v>0.92193016869360545</v>
      </c>
      <c r="BL815" s="4">
        <f xml:space="preserve"> 100 * _2025teamgamelogs[[#This Row],[POINTS_PER_POSSESSION]]</f>
        <v>92.193016869360548</v>
      </c>
      <c r="BM815" s="4">
        <f xml:space="preserve"> _2025teamgamelogs[[#This Row],[POSSESIONS]] / (_2025teamgamelogs[[#This Row],[MIN]]/48)</f>
        <v>101.96</v>
      </c>
      <c r="BN815" s="3">
        <f>_2025teamgamelogs[[#This Row],[PTS]] / (2 * (_2025teamgamelogs[[#This Row],[FGA]] + 0.44 * _2025teamgamelogs[[#This Row],[FTA]]))</f>
        <v>0.47018807523009204</v>
      </c>
      <c r="BO815" s="4">
        <f>VLOOKUP(_2025teamgamelogs[[#This Row],[MONTH]], LEAGUE_AVERAGES!$A$2:$B$8, 2, FALSE)</f>
        <v>110.26237660123701</v>
      </c>
      <c r="BP815" s="5">
        <f>VLOOKUP(_2025teamgamelogs[[#This Row],[TEAM_NAME]], LEAGUE_AVERAGES!$A$14:$C$43, 2, FALSE)</f>
        <v>0.3617317073170731</v>
      </c>
      <c r="BQ815" s="5">
        <f>VLOOKUP(_2025teamgamelogs[[#This Row],[TEAM_NAME]], LEAGUE_AVERAGES!$A$14:$C$43, 3, FALSE)</f>
        <v>0.32368292682926825</v>
      </c>
      <c r="BR815" s="5">
        <f>VLOOKUP(_2025teamgamelogs[[#This Row],[TEAM_NAME]], LEAGUE_AVERAGES!$F$14:$H$43, 2, FALSE)</f>
        <v>0.4560243902439024</v>
      </c>
      <c r="BS815" s="5">
        <f>VLOOKUP(_2025teamgamelogs[[#This Row],[TEAM_NAME]], LEAGUE_AVERAGES!$F$14:$H$43, 3, FALSE)</f>
        <v>0.4473414634146341</v>
      </c>
      <c r="BT815" s="5">
        <f>VLOOKUP(_2025teamgamelogs[[#This Row],[TEAM_NAME]], LEAGUE_AVERAGES!$K$14:$M$43, 2, FALSE)</f>
        <v>0.56794360073860606</v>
      </c>
      <c r="BU815" s="5">
        <f>VLOOKUP(_2025teamgamelogs[[#This Row],[TEAM_NAME]], LEAGUE_AVERAGES!$K$14:$M$43, 3, FALSE)</f>
        <v>0.54561285519601899</v>
      </c>
    </row>
    <row r="816" spans="1:73" x14ac:dyDescent="0.2">
      <c r="A816" t="s">
        <v>59</v>
      </c>
      <c r="B816">
        <v>1610612747</v>
      </c>
      <c r="C816" t="s">
        <v>60</v>
      </c>
      <c r="D816" t="s">
        <v>61</v>
      </c>
      <c r="E816">
        <v>22400376</v>
      </c>
      <c r="F816" s="1">
        <v>45647</v>
      </c>
      <c r="G816" t="s">
        <v>804</v>
      </c>
      <c r="H816" t="s">
        <v>63</v>
      </c>
      <c r="I816">
        <v>48</v>
      </c>
      <c r="J816">
        <v>40</v>
      </c>
      <c r="K816">
        <v>83</v>
      </c>
      <c r="L816">
        <v>0.48199999999999998</v>
      </c>
      <c r="M816">
        <v>9</v>
      </c>
      <c r="N816">
        <v>35</v>
      </c>
      <c r="O816">
        <v>0.25700000000000001</v>
      </c>
      <c r="P816">
        <v>14</v>
      </c>
      <c r="Q816">
        <v>21</v>
      </c>
      <c r="R816">
        <v>0.66700000000000004</v>
      </c>
      <c r="S816">
        <v>9</v>
      </c>
      <c r="T816">
        <v>39</v>
      </c>
      <c r="U816">
        <v>48</v>
      </c>
      <c r="V816">
        <v>23</v>
      </c>
      <c r="W816">
        <v>14</v>
      </c>
      <c r="X816">
        <v>10</v>
      </c>
      <c r="Y816">
        <v>6</v>
      </c>
      <c r="Z816">
        <v>1</v>
      </c>
      <c r="AA816">
        <v>14</v>
      </c>
      <c r="AB816">
        <v>20</v>
      </c>
      <c r="AC816">
        <v>103</v>
      </c>
      <c r="AD816">
        <v>4</v>
      </c>
      <c r="AE816">
        <v>1</v>
      </c>
      <c r="AF816">
        <v>1</v>
      </c>
      <c r="AG816">
        <v>1</v>
      </c>
      <c r="AH816">
        <v>1</v>
      </c>
      <c r="AI816">
        <v>121</v>
      </c>
      <c r="AJ816">
        <v>1438</v>
      </c>
      <c r="AK816">
        <v>1922</v>
      </c>
      <c r="AL816">
        <v>985</v>
      </c>
      <c r="AM816">
        <v>2097</v>
      </c>
      <c r="AN816">
        <v>1495</v>
      </c>
      <c r="AO816">
        <v>2218</v>
      </c>
      <c r="AP816">
        <v>1571</v>
      </c>
      <c r="AQ816">
        <v>1164</v>
      </c>
      <c r="AR816">
        <v>2105</v>
      </c>
      <c r="AS816">
        <v>1566</v>
      </c>
      <c r="AT816">
        <v>277</v>
      </c>
      <c r="AU816">
        <v>604</v>
      </c>
      <c r="AV816">
        <v>1759</v>
      </c>
      <c r="AW816">
        <v>1092</v>
      </c>
      <c r="AX816">
        <v>539</v>
      </c>
      <c r="AY816">
        <v>560</v>
      </c>
      <c r="AZ816">
        <v>35</v>
      </c>
      <c r="BA816">
        <v>260</v>
      </c>
      <c r="BB816">
        <v>767</v>
      </c>
      <c r="BC816">
        <v>1945</v>
      </c>
      <c r="BD816">
        <v>986</v>
      </c>
      <c r="BE816">
        <v>1</v>
      </c>
      <c r="BF816" t="s">
        <v>71</v>
      </c>
      <c r="BG816" t="s">
        <v>65</v>
      </c>
      <c r="BH816" t="s">
        <v>661</v>
      </c>
      <c r="BI816" s="4">
        <f xml:space="preserve"> _2025teamgamelogs[[#This Row],[FGA]] + (0.44 * _2025teamgamelogs[[#This Row],[FTA]]) + _2025teamgamelogs[[#This Row],[TOV]] - _2025teamgamelogs[[#This Row],[OREB]]</f>
        <v>97.24</v>
      </c>
      <c r="BJ816" s="3">
        <f>_2025teamgamelogs[[#This Row],[TOV]]/_2025teamgamelogs[[#This Row],[POSSESIONS]]</f>
        <v>0.14397367338543809</v>
      </c>
      <c r="BK816" s="4">
        <f>_2025teamgamelogs[[#This Row],[PTS]]/_2025teamgamelogs[[#This Row],[POSSESIONS]]</f>
        <v>1.0592348827642946</v>
      </c>
      <c r="BL816" s="4">
        <f xml:space="preserve"> 100 * _2025teamgamelogs[[#This Row],[POINTS_PER_POSSESSION]]</f>
        <v>105.92348827642945</v>
      </c>
      <c r="BM816" s="4">
        <f xml:space="preserve"> _2025teamgamelogs[[#This Row],[POSSESIONS]] / (_2025teamgamelogs[[#This Row],[MIN]]/48)</f>
        <v>97.24</v>
      </c>
      <c r="BN816" s="3">
        <f>_2025teamgamelogs[[#This Row],[PTS]] / (2 * (_2025teamgamelogs[[#This Row],[FGA]] + 0.44 * _2025teamgamelogs[[#This Row],[FTA]]))</f>
        <v>0.55832610581092801</v>
      </c>
      <c r="BO816" s="4">
        <f>VLOOKUP(_2025teamgamelogs[[#This Row],[MONTH]], LEAGUE_AVERAGES!$A$2:$B$8, 2, FALSE)</f>
        <v>110.26237660123701</v>
      </c>
      <c r="BP816" s="5">
        <f>VLOOKUP(_2025teamgamelogs[[#This Row],[TEAM_NAME]], LEAGUE_AVERAGES!$A$14:$C$43, 2, FALSE)</f>
        <v>0.37419512195121946</v>
      </c>
      <c r="BQ816" s="5">
        <f>VLOOKUP(_2025teamgamelogs[[#This Row],[TEAM_NAME]], LEAGUE_AVERAGES!$A$14:$C$43, 3, FALSE)</f>
        <v>0.35536585365853657</v>
      </c>
      <c r="BR816" s="5">
        <f>VLOOKUP(_2025teamgamelogs[[#This Row],[TEAM_NAME]], LEAGUE_AVERAGES!$F$14:$H$43, 2, FALSE)</f>
        <v>0.48560975609756091</v>
      </c>
      <c r="BS816" s="5">
        <f>VLOOKUP(_2025teamgamelogs[[#This Row],[TEAM_NAME]], LEAGUE_AVERAGES!$F$14:$H$43, 3, FALSE)</f>
        <v>0.47373170731707315</v>
      </c>
      <c r="BT816" s="5">
        <f>VLOOKUP(_2025teamgamelogs[[#This Row],[TEAM_NAME]], LEAGUE_AVERAGES!$K$14:$M$43, 2, FALSE)</f>
        <v>0.60200661119778875</v>
      </c>
      <c r="BU816" s="5">
        <f>VLOOKUP(_2025teamgamelogs[[#This Row],[TEAM_NAME]], LEAGUE_AVERAGES!$K$14:$M$43, 3, FALSE)</f>
        <v>0.58416138772693449</v>
      </c>
    </row>
    <row r="817" spans="1:73" x14ac:dyDescent="0.2">
      <c r="A817" t="s">
        <v>59</v>
      </c>
      <c r="B817">
        <v>1610612762</v>
      </c>
      <c r="C817" t="s">
        <v>125</v>
      </c>
      <c r="D817" t="s">
        <v>126</v>
      </c>
      <c r="E817">
        <v>22400379</v>
      </c>
      <c r="F817" s="1">
        <v>45647</v>
      </c>
      <c r="G817" t="s">
        <v>824</v>
      </c>
      <c r="H817" t="s">
        <v>63</v>
      </c>
      <c r="I817">
        <v>48</v>
      </c>
      <c r="J817">
        <v>41</v>
      </c>
      <c r="K817">
        <v>86</v>
      </c>
      <c r="L817">
        <v>0.47699999999999998</v>
      </c>
      <c r="M817">
        <v>14</v>
      </c>
      <c r="N817">
        <v>41</v>
      </c>
      <c r="O817">
        <v>0.34100000000000003</v>
      </c>
      <c r="P817">
        <v>9</v>
      </c>
      <c r="Q817">
        <v>17</v>
      </c>
      <c r="R817">
        <v>0.52900000000000003</v>
      </c>
      <c r="S817">
        <v>10</v>
      </c>
      <c r="T817">
        <v>35</v>
      </c>
      <c r="U817">
        <v>45</v>
      </c>
      <c r="V817">
        <v>25</v>
      </c>
      <c r="W817">
        <v>18</v>
      </c>
      <c r="X817">
        <v>11</v>
      </c>
      <c r="Y817">
        <v>8</v>
      </c>
      <c r="Z817">
        <v>3</v>
      </c>
      <c r="AA817">
        <v>16</v>
      </c>
      <c r="AB817">
        <v>17</v>
      </c>
      <c r="AC817">
        <v>105</v>
      </c>
      <c r="AD817">
        <v>11</v>
      </c>
      <c r="AE817">
        <v>1</v>
      </c>
      <c r="AF817">
        <v>1</v>
      </c>
      <c r="AG817">
        <v>1</v>
      </c>
      <c r="AH817">
        <v>1</v>
      </c>
      <c r="AI817">
        <v>121</v>
      </c>
      <c r="AJ817">
        <v>1234</v>
      </c>
      <c r="AK817">
        <v>1580</v>
      </c>
      <c r="AL817">
        <v>1059</v>
      </c>
      <c r="AM817">
        <v>934</v>
      </c>
      <c r="AN817">
        <v>681</v>
      </c>
      <c r="AO817">
        <v>1431</v>
      </c>
      <c r="AP817">
        <v>2256</v>
      </c>
      <c r="AQ817">
        <v>1778</v>
      </c>
      <c r="AR817">
        <v>2431</v>
      </c>
      <c r="AS817">
        <v>1308</v>
      </c>
      <c r="AT817">
        <v>769</v>
      </c>
      <c r="AU817">
        <v>976</v>
      </c>
      <c r="AV817">
        <v>1358</v>
      </c>
      <c r="AW817">
        <v>1953</v>
      </c>
      <c r="AX817">
        <v>346</v>
      </c>
      <c r="AY817">
        <v>187</v>
      </c>
      <c r="AZ817">
        <v>384</v>
      </c>
      <c r="BA817">
        <v>570</v>
      </c>
      <c r="BB817">
        <v>1444</v>
      </c>
      <c r="BC817">
        <v>1790</v>
      </c>
      <c r="BD817">
        <v>563</v>
      </c>
      <c r="BE817">
        <v>1</v>
      </c>
      <c r="BF817" t="s">
        <v>71</v>
      </c>
      <c r="BG817" t="s">
        <v>65</v>
      </c>
      <c r="BH817" t="s">
        <v>661</v>
      </c>
      <c r="BI817" s="4">
        <f xml:space="preserve"> _2025teamgamelogs[[#This Row],[FGA]] + (0.44 * _2025teamgamelogs[[#This Row],[FTA]]) + _2025teamgamelogs[[#This Row],[TOV]] - _2025teamgamelogs[[#This Row],[OREB]]</f>
        <v>101.48</v>
      </c>
      <c r="BJ817" s="3">
        <f>_2025teamgamelogs[[#This Row],[TOV]]/_2025teamgamelogs[[#This Row],[POSSESIONS]]</f>
        <v>0.17737485218762317</v>
      </c>
      <c r="BK817" s="4">
        <f>_2025teamgamelogs[[#This Row],[PTS]]/_2025teamgamelogs[[#This Row],[POSSESIONS]]</f>
        <v>1.0346866377611352</v>
      </c>
      <c r="BL817" s="4">
        <f xml:space="preserve"> 100 * _2025teamgamelogs[[#This Row],[POINTS_PER_POSSESSION]]</f>
        <v>103.46866377611352</v>
      </c>
      <c r="BM817" s="4">
        <f xml:space="preserve"> _2025teamgamelogs[[#This Row],[POSSESIONS]] / (_2025teamgamelogs[[#This Row],[MIN]]/48)</f>
        <v>101.48</v>
      </c>
      <c r="BN817" s="3">
        <f>_2025teamgamelogs[[#This Row],[PTS]] / (2 * (_2025teamgamelogs[[#This Row],[FGA]] + 0.44 * _2025teamgamelogs[[#This Row],[FTA]]))</f>
        <v>0.56161745827984588</v>
      </c>
      <c r="BO817" s="4">
        <f>VLOOKUP(_2025teamgamelogs[[#This Row],[MONTH]], LEAGUE_AVERAGES!$A$2:$B$8, 2, FALSE)</f>
        <v>110.26237660123701</v>
      </c>
      <c r="BP817" s="5">
        <f>VLOOKUP(_2025teamgamelogs[[#This Row],[TEAM_NAME]], LEAGUE_AVERAGES!$A$14:$C$43, 2, FALSE)</f>
        <v>0.36446341463414633</v>
      </c>
      <c r="BQ817" s="5">
        <f>VLOOKUP(_2025teamgamelogs[[#This Row],[TEAM_NAME]], LEAGUE_AVERAGES!$A$14:$C$43, 3, FALSE)</f>
        <v>0.3413170731707319</v>
      </c>
      <c r="BR817" s="5">
        <f>VLOOKUP(_2025teamgamelogs[[#This Row],[TEAM_NAME]], LEAGUE_AVERAGES!$F$14:$H$43, 2, FALSE)</f>
        <v>0.4583902439024391</v>
      </c>
      <c r="BS817" s="5">
        <f>VLOOKUP(_2025teamgamelogs[[#This Row],[TEAM_NAME]], LEAGUE_AVERAGES!$F$14:$H$43, 3, FALSE)</f>
        <v>0.45390243902439031</v>
      </c>
      <c r="BT817" s="5">
        <f>VLOOKUP(_2025teamgamelogs[[#This Row],[TEAM_NAME]], LEAGUE_AVERAGES!$K$14:$M$43, 2, FALSE)</f>
        <v>0.57104853563970659</v>
      </c>
      <c r="BU817" s="5">
        <f>VLOOKUP(_2025teamgamelogs[[#This Row],[TEAM_NAME]], LEAGUE_AVERAGES!$K$14:$M$43, 3, FALSE)</f>
        <v>0.56826296147062372</v>
      </c>
    </row>
    <row r="818" spans="1:73" x14ac:dyDescent="0.2">
      <c r="A818" t="s">
        <v>59</v>
      </c>
      <c r="B818">
        <v>1610612748</v>
      </c>
      <c r="C818" t="s">
        <v>101</v>
      </c>
      <c r="D818" t="s">
        <v>102</v>
      </c>
      <c r="E818">
        <v>22400377</v>
      </c>
      <c r="F818" s="1">
        <v>45647</v>
      </c>
      <c r="G818" t="s">
        <v>825</v>
      </c>
      <c r="H818" t="s">
        <v>70</v>
      </c>
      <c r="I818">
        <v>48</v>
      </c>
      <c r="J818">
        <v>36</v>
      </c>
      <c r="K818">
        <v>75</v>
      </c>
      <c r="L818">
        <v>0.48</v>
      </c>
      <c r="M818">
        <v>9</v>
      </c>
      <c r="N818">
        <v>32</v>
      </c>
      <c r="O818">
        <v>0.28100000000000003</v>
      </c>
      <c r="P818">
        <v>33</v>
      </c>
      <c r="Q818">
        <v>42</v>
      </c>
      <c r="R818">
        <v>0.78600000000000003</v>
      </c>
      <c r="S818">
        <v>7</v>
      </c>
      <c r="T818">
        <v>31</v>
      </c>
      <c r="U818">
        <v>38</v>
      </c>
      <c r="V818">
        <v>16</v>
      </c>
      <c r="W818">
        <v>15</v>
      </c>
      <c r="X818">
        <v>7</v>
      </c>
      <c r="Y818">
        <v>2</v>
      </c>
      <c r="Z818">
        <v>9</v>
      </c>
      <c r="AA818">
        <v>25</v>
      </c>
      <c r="AB818">
        <v>23</v>
      </c>
      <c r="AC818">
        <v>114</v>
      </c>
      <c r="AD818">
        <v>-7</v>
      </c>
      <c r="AE818">
        <v>1</v>
      </c>
      <c r="AF818">
        <v>1231</v>
      </c>
      <c r="AG818">
        <v>1231</v>
      </c>
      <c r="AH818">
        <v>1231</v>
      </c>
      <c r="AI818">
        <v>121</v>
      </c>
      <c r="AJ818">
        <v>2070</v>
      </c>
      <c r="AK818">
        <v>2395</v>
      </c>
      <c r="AL818">
        <v>1008</v>
      </c>
      <c r="AM818">
        <v>2097</v>
      </c>
      <c r="AN818">
        <v>1863</v>
      </c>
      <c r="AO818">
        <v>2058</v>
      </c>
      <c r="AP818">
        <v>16</v>
      </c>
      <c r="AQ818">
        <v>15</v>
      </c>
      <c r="AR818">
        <v>1221</v>
      </c>
      <c r="AS818">
        <v>2024</v>
      </c>
      <c r="AT818">
        <v>1488</v>
      </c>
      <c r="AU818">
        <v>1966</v>
      </c>
      <c r="AV818">
        <v>2415</v>
      </c>
      <c r="AW818">
        <v>1341</v>
      </c>
      <c r="AX818">
        <v>1360</v>
      </c>
      <c r="AY818">
        <v>2078</v>
      </c>
      <c r="AZ818">
        <v>2275</v>
      </c>
      <c r="BA818">
        <v>2247</v>
      </c>
      <c r="BB818">
        <v>300</v>
      </c>
      <c r="BC818">
        <v>1168</v>
      </c>
      <c r="BD818">
        <v>1608</v>
      </c>
      <c r="BE818">
        <v>1</v>
      </c>
      <c r="BF818" t="s">
        <v>71</v>
      </c>
      <c r="BG818" t="s">
        <v>65</v>
      </c>
      <c r="BH818" t="s">
        <v>661</v>
      </c>
      <c r="BI818" s="4">
        <f xml:space="preserve"> _2025teamgamelogs[[#This Row],[FGA]] + (0.44 * _2025teamgamelogs[[#This Row],[FTA]]) + _2025teamgamelogs[[#This Row],[TOV]] - _2025teamgamelogs[[#This Row],[OREB]]</f>
        <v>101.48</v>
      </c>
      <c r="BJ818" s="3">
        <f>_2025teamgamelogs[[#This Row],[TOV]]/_2025teamgamelogs[[#This Row],[POSSESIONS]]</f>
        <v>0.14781237682301931</v>
      </c>
      <c r="BK818" s="4">
        <f>_2025teamgamelogs[[#This Row],[PTS]]/_2025teamgamelogs[[#This Row],[POSSESIONS]]</f>
        <v>1.1233740638549468</v>
      </c>
      <c r="BL818" s="4">
        <f xml:space="preserve"> 100 * _2025teamgamelogs[[#This Row],[POINTS_PER_POSSESSION]]</f>
        <v>112.33740638549467</v>
      </c>
      <c r="BM818" s="4">
        <f xml:space="preserve"> _2025teamgamelogs[[#This Row],[POSSESIONS]] / (_2025teamgamelogs[[#This Row],[MIN]]/48)</f>
        <v>101.48</v>
      </c>
      <c r="BN818" s="3">
        <f>_2025teamgamelogs[[#This Row],[PTS]] / (2 * (_2025teamgamelogs[[#This Row],[FGA]] + 0.44 * _2025teamgamelogs[[#This Row],[FTA]]))</f>
        <v>0.6097560975609756</v>
      </c>
      <c r="BO818" s="4">
        <f>VLOOKUP(_2025teamgamelogs[[#This Row],[MONTH]], LEAGUE_AVERAGES!$A$2:$B$8, 2, FALSE)</f>
        <v>110.26237660123701</v>
      </c>
      <c r="BP818" s="5">
        <f>VLOOKUP(_2025teamgamelogs[[#This Row],[TEAM_NAME]], LEAGUE_AVERAGES!$A$14:$C$43, 2, FALSE)</f>
        <v>0.38887804878048787</v>
      </c>
      <c r="BQ818" s="5">
        <f>VLOOKUP(_2025teamgamelogs[[#This Row],[TEAM_NAME]], LEAGUE_AVERAGES!$A$14:$C$43, 3, FALSE)</f>
        <v>0.35180487804878063</v>
      </c>
      <c r="BR818" s="5">
        <f>VLOOKUP(_2025teamgamelogs[[#This Row],[TEAM_NAME]], LEAGUE_AVERAGES!$F$14:$H$43, 2, FALSE)</f>
        <v>0.48178048780487814</v>
      </c>
      <c r="BS818" s="5">
        <f>VLOOKUP(_2025teamgamelogs[[#This Row],[TEAM_NAME]], LEAGUE_AVERAGES!$F$14:$H$43, 3, FALSE)</f>
        <v>0.44997560975609752</v>
      </c>
      <c r="BT818" s="5">
        <f>VLOOKUP(_2025teamgamelogs[[#This Row],[TEAM_NAME]], LEAGUE_AVERAGES!$K$14:$M$43, 2, FALSE)</f>
        <v>0.59307433364150897</v>
      </c>
      <c r="BU818" s="5">
        <f>VLOOKUP(_2025teamgamelogs[[#This Row],[TEAM_NAME]], LEAGUE_AVERAGES!$K$14:$M$43, 3, FALSE)</f>
        <v>0.56311679796954139</v>
      </c>
    </row>
    <row r="819" spans="1:73" x14ac:dyDescent="0.2">
      <c r="A819" t="s">
        <v>59</v>
      </c>
      <c r="B819">
        <v>1610612756</v>
      </c>
      <c r="C819" t="s">
        <v>80</v>
      </c>
      <c r="D819" t="s">
        <v>81</v>
      </c>
      <c r="E819">
        <v>22400387</v>
      </c>
      <c r="F819" s="1">
        <v>45647</v>
      </c>
      <c r="G819" t="s">
        <v>826</v>
      </c>
      <c r="H819" t="s">
        <v>70</v>
      </c>
      <c r="I819">
        <v>48</v>
      </c>
      <c r="J819">
        <v>45</v>
      </c>
      <c r="K819">
        <v>78</v>
      </c>
      <c r="L819">
        <v>0.57699999999999996</v>
      </c>
      <c r="M819">
        <v>14</v>
      </c>
      <c r="N819">
        <v>29</v>
      </c>
      <c r="O819">
        <v>0.48299999999999998</v>
      </c>
      <c r="P819">
        <v>21</v>
      </c>
      <c r="Q819">
        <v>23</v>
      </c>
      <c r="R819">
        <v>0.91300000000000003</v>
      </c>
      <c r="S819">
        <v>6</v>
      </c>
      <c r="T819">
        <v>29</v>
      </c>
      <c r="U819">
        <v>35</v>
      </c>
      <c r="V819">
        <v>30</v>
      </c>
      <c r="W819">
        <v>19</v>
      </c>
      <c r="X819">
        <v>9</v>
      </c>
      <c r="Y819">
        <v>1</v>
      </c>
      <c r="Z819">
        <v>4</v>
      </c>
      <c r="AA819">
        <v>21</v>
      </c>
      <c r="AB819">
        <v>19</v>
      </c>
      <c r="AC819">
        <v>125</v>
      </c>
      <c r="AD819">
        <v>-8</v>
      </c>
      <c r="AE819">
        <v>1</v>
      </c>
      <c r="AF819">
        <v>1231</v>
      </c>
      <c r="AG819">
        <v>1231</v>
      </c>
      <c r="AH819">
        <v>1231</v>
      </c>
      <c r="AI819">
        <v>121</v>
      </c>
      <c r="AJ819">
        <v>564</v>
      </c>
      <c r="AK819">
        <v>2291</v>
      </c>
      <c r="AL819">
        <v>56</v>
      </c>
      <c r="AM819">
        <v>934</v>
      </c>
      <c r="AN819">
        <v>2163</v>
      </c>
      <c r="AO819">
        <v>166</v>
      </c>
      <c r="AP819">
        <v>506</v>
      </c>
      <c r="AQ819">
        <v>899</v>
      </c>
      <c r="AR819">
        <v>199</v>
      </c>
      <c r="AS819">
        <v>2189</v>
      </c>
      <c r="AT819">
        <v>1807</v>
      </c>
      <c r="AU819">
        <v>2225</v>
      </c>
      <c r="AV819">
        <v>541</v>
      </c>
      <c r="AW819">
        <v>2098</v>
      </c>
      <c r="AX819">
        <v>797</v>
      </c>
      <c r="AY819">
        <v>2304</v>
      </c>
      <c r="AZ819">
        <v>750</v>
      </c>
      <c r="BA819">
        <v>1694</v>
      </c>
      <c r="BB819">
        <v>971</v>
      </c>
      <c r="BC819">
        <v>437</v>
      </c>
      <c r="BD819">
        <v>1667</v>
      </c>
      <c r="BE819">
        <v>1</v>
      </c>
      <c r="BF819" t="s">
        <v>64</v>
      </c>
      <c r="BG819" t="s">
        <v>65</v>
      </c>
      <c r="BH819" t="s">
        <v>661</v>
      </c>
      <c r="BI819" s="4">
        <f xml:space="preserve"> _2025teamgamelogs[[#This Row],[FGA]] + (0.44 * _2025teamgamelogs[[#This Row],[FTA]]) + _2025teamgamelogs[[#This Row],[TOV]] - _2025teamgamelogs[[#This Row],[OREB]]</f>
        <v>101.12</v>
      </c>
      <c r="BJ819" s="3">
        <f>_2025teamgamelogs[[#This Row],[TOV]]/_2025teamgamelogs[[#This Row],[POSSESIONS]]</f>
        <v>0.18789556962025317</v>
      </c>
      <c r="BK819" s="4">
        <f>_2025teamgamelogs[[#This Row],[PTS]]/_2025teamgamelogs[[#This Row],[POSSESIONS]]</f>
        <v>1.2361550632911391</v>
      </c>
      <c r="BL819" s="4">
        <f xml:space="preserve"> 100 * _2025teamgamelogs[[#This Row],[POINTS_PER_POSSESSION]]</f>
        <v>123.61550632911391</v>
      </c>
      <c r="BM819" s="4">
        <f xml:space="preserve"> _2025teamgamelogs[[#This Row],[POSSESIONS]] / (_2025teamgamelogs[[#This Row],[MIN]]/48)</f>
        <v>101.12</v>
      </c>
      <c r="BN819" s="3">
        <f>_2025teamgamelogs[[#This Row],[PTS]] / (2 * (_2025teamgamelogs[[#This Row],[FGA]] + 0.44 * _2025teamgamelogs[[#This Row],[FTA]]))</f>
        <v>0.70926009986382199</v>
      </c>
      <c r="BO819" s="4">
        <f>VLOOKUP(_2025teamgamelogs[[#This Row],[MONTH]], LEAGUE_AVERAGES!$A$2:$B$8, 2, FALSE)</f>
        <v>110.26237660123701</v>
      </c>
      <c r="BP819" s="5">
        <f>VLOOKUP(_2025teamgamelogs[[#This Row],[TEAM_NAME]], LEAGUE_AVERAGES!$A$14:$C$43, 2, FALSE)</f>
        <v>0.37692682926829268</v>
      </c>
      <c r="BQ819" s="5">
        <f>VLOOKUP(_2025teamgamelogs[[#This Row],[TEAM_NAME]], LEAGUE_AVERAGES!$A$14:$C$43, 3, FALSE)</f>
        <v>0.37741463414634141</v>
      </c>
      <c r="BR819" s="5">
        <f>VLOOKUP(_2025teamgamelogs[[#This Row],[TEAM_NAME]], LEAGUE_AVERAGES!$F$14:$H$43, 2, FALSE)</f>
        <v>0.4768536585365854</v>
      </c>
      <c r="BS819" s="5">
        <f>VLOOKUP(_2025teamgamelogs[[#This Row],[TEAM_NAME]], LEAGUE_AVERAGES!$F$14:$H$43, 3, FALSE)</f>
        <v>0.48056097560975608</v>
      </c>
      <c r="BT819" s="5">
        <f>VLOOKUP(_2025teamgamelogs[[#This Row],[TEAM_NAME]], LEAGUE_AVERAGES!$K$14:$M$43, 2, FALSE)</f>
        <v>0.59622840480117467</v>
      </c>
      <c r="BU819" s="5">
        <f>VLOOKUP(_2025teamgamelogs[[#This Row],[TEAM_NAME]], LEAGUE_AVERAGES!$K$14:$M$43, 3, FALSE)</f>
        <v>0.59682738613401276</v>
      </c>
    </row>
    <row r="820" spans="1:73" x14ac:dyDescent="0.2">
      <c r="A820" t="s">
        <v>59</v>
      </c>
      <c r="B820">
        <v>1610612744</v>
      </c>
      <c r="C820" t="s">
        <v>98</v>
      </c>
      <c r="D820" t="s">
        <v>99</v>
      </c>
      <c r="E820">
        <v>22400383</v>
      </c>
      <c r="F820" s="1">
        <v>45647</v>
      </c>
      <c r="G820" t="s">
        <v>827</v>
      </c>
      <c r="H820" t="s">
        <v>63</v>
      </c>
      <c r="I820">
        <v>48</v>
      </c>
      <c r="J820">
        <v>40</v>
      </c>
      <c r="K820">
        <v>87</v>
      </c>
      <c r="L820">
        <v>0.46</v>
      </c>
      <c r="M820">
        <v>16</v>
      </c>
      <c r="N820">
        <v>42</v>
      </c>
      <c r="O820">
        <v>0.38100000000000001</v>
      </c>
      <c r="P820">
        <v>17</v>
      </c>
      <c r="Q820">
        <v>23</v>
      </c>
      <c r="R820">
        <v>0.73899999999999999</v>
      </c>
      <c r="S820">
        <v>11</v>
      </c>
      <c r="T820">
        <v>34</v>
      </c>
      <c r="U820">
        <v>45</v>
      </c>
      <c r="V820">
        <v>30</v>
      </c>
      <c r="W820">
        <v>11</v>
      </c>
      <c r="X820">
        <v>9</v>
      </c>
      <c r="Y820">
        <v>6</v>
      </c>
      <c r="Z820">
        <v>2</v>
      </c>
      <c r="AA820">
        <v>23</v>
      </c>
      <c r="AB820">
        <v>18</v>
      </c>
      <c r="AC820">
        <v>113</v>
      </c>
      <c r="AD820">
        <v>10</v>
      </c>
      <c r="AE820">
        <v>1</v>
      </c>
      <c r="AF820">
        <v>1</v>
      </c>
      <c r="AG820">
        <v>1</v>
      </c>
      <c r="AH820">
        <v>1</v>
      </c>
      <c r="AI820">
        <v>121</v>
      </c>
      <c r="AJ820">
        <v>1438</v>
      </c>
      <c r="AK820">
        <v>1449</v>
      </c>
      <c r="AL820">
        <v>1378</v>
      </c>
      <c r="AM820">
        <v>567</v>
      </c>
      <c r="AN820">
        <v>568</v>
      </c>
      <c r="AO820">
        <v>962</v>
      </c>
      <c r="AP820">
        <v>1052</v>
      </c>
      <c r="AQ820">
        <v>899</v>
      </c>
      <c r="AR820">
        <v>1655</v>
      </c>
      <c r="AS820">
        <v>1051</v>
      </c>
      <c r="AT820">
        <v>926</v>
      </c>
      <c r="AU820">
        <v>976</v>
      </c>
      <c r="AV820">
        <v>541</v>
      </c>
      <c r="AW820">
        <v>429</v>
      </c>
      <c r="AX820">
        <v>797</v>
      </c>
      <c r="AY820">
        <v>560</v>
      </c>
      <c r="AZ820">
        <v>158</v>
      </c>
      <c r="BA820">
        <v>2046</v>
      </c>
      <c r="BB820">
        <v>1204</v>
      </c>
      <c r="BC820">
        <v>1250</v>
      </c>
      <c r="BD820">
        <v>614</v>
      </c>
      <c r="BE820">
        <v>1</v>
      </c>
      <c r="BF820" t="s">
        <v>71</v>
      </c>
      <c r="BG820" t="s">
        <v>65</v>
      </c>
      <c r="BH820" t="s">
        <v>661</v>
      </c>
      <c r="BI820" s="4">
        <f xml:space="preserve"> _2025teamgamelogs[[#This Row],[FGA]] + (0.44 * _2025teamgamelogs[[#This Row],[FTA]]) + _2025teamgamelogs[[#This Row],[TOV]] - _2025teamgamelogs[[#This Row],[OREB]]</f>
        <v>97.12</v>
      </c>
      <c r="BJ820" s="3">
        <f>_2025teamgamelogs[[#This Row],[TOV]]/_2025teamgamelogs[[#This Row],[POSSESIONS]]</f>
        <v>0.11326194398682042</v>
      </c>
      <c r="BK820" s="4">
        <f>_2025teamgamelogs[[#This Row],[PTS]]/_2025teamgamelogs[[#This Row],[POSSESIONS]]</f>
        <v>1.163509060955519</v>
      </c>
      <c r="BL820" s="4">
        <f xml:space="preserve"> 100 * _2025teamgamelogs[[#This Row],[POINTS_PER_POSSESSION]]</f>
        <v>116.35090609555189</v>
      </c>
      <c r="BM820" s="4">
        <f xml:space="preserve"> _2025teamgamelogs[[#This Row],[POSSESIONS]] / (_2025teamgamelogs[[#This Row],[MIN]]/48)</f>
        <v>97.12</v>
      </c>
      <c r="BN820" s="3">
        <f>_2025teamgamelogs[[#This Row],[PTS]] / (2 * (_2025teamgamelogs[[#This Row],[FGA]] + 0.44 * _2025teamgamelogs[[#This Row],[FTA]]))</f>
        <v>0.58175453047775949</v>
      </c>
      <c r="BO820" s="4">
        <f>VLOOKUP(_2025teamgamelogs[[#This Row],[MONTH]], LEAGUE_AVERAGES!$A$2:$B$8, 2, FALSE)</f>
        <v>110.26237660123701</v>
      </c>
      <c r="BP820" s="5">
        <f>VLOOKUP(_2025teamgamelogs[[#This Row],[TEAM_NAME]], LEAGUE_AVERAGES!$A$14:$C$43, 2, FALSE)</f>
        <v>0.36843902439024395</v>
      </c>
      <c r="BQ820" s="5">
        <f>VLOOKUP(_2025teamgamelogs[[#This Row],[TEAM_NAME]], LEAGUE_AVERAGES!$A$14:$C$43, 3, FALSE)</f>
        <v>0.35765853658536584</v>
      </c>
      <c r="BR820" s="5">
        <f>VLOOKUP(_2025teamgamelogs[[#This Row],[TEAM_NAME]], LEAGUE_AVERAGES!$F$14:$H$43, 2, FALSE)</f>
        <v>0.45136585365853665</v>
      </c>
      <c r="BS820" s="5">
        <f>VLOOKUP(_2025teamgamelogs[[#This Row],[TEAM_NAME]], LEAGUE_AVERAGES!$F$14:$H$43, 3, FALSE)</f>
        <v>0.45180487804878061</v>
      </c>
      <c r="BT820" s="5">
        <f>VLOOKUP(_2025teamgamelogs[[#This Row],[TEAM_NAME]], LEAGUE_AVERAGES!$K$14:$M$43, 2, FALSE)</f>
        <v>0.56832140437053513</v>
      </c>
      <c r="BU820" s="5">
        <f>VLOOKUP(_2025teamgamelogs[[#This Row],[TEAM_NAME]], LEAGUE_AVERAGES!$K$14:$M$43, 3, FALSE)</f>
        <v>0.56980808391386595</v>
      </c>
    </row>
    <row r="821" spans="1:73" x14ac:dyDescent="0.2">
      <c r="A821" t="s">
        <v>59</v>
      </c>
      <c r="B821">
        <v>1610612737</v>
      </c>
      <c r="C821" t="s">
        <v>92</v>
      </c>
      <c r="D821" t="s">
        <v>93</v>
      </c>
      <c r="E821">
        <v>22400378</v>
      </c>
      <c r="F821" s="1">
        <v>45647</v>
      </c>
      <c r="G821" t="s">
        <v>828</v>
      </c>
      <c r="H821" t="s">
        <v>70</v>
      </c>
      <c r="I821">
        <v>48</v>
      </c>
      <c r="J821">
        <v>39</v>
      </c>
      <c r="K821">
        <v>80</v>
      </c>
      <c r="L821">
        <v>0.48799999999999999</v>
      </c>
      <c r="M821">
        <v>14</v>
      </c>
      <c r="N821">
        <v>38</v>
      </c>
      <c r="O821">
        <v>0.36799999999999999</v>
      </c>
      <c r="P821">
        <v>20</v>
      </c>
      <c r="Q821">
        <v>24</v>
      </c>
      <c r="R821">
        <v>0.83299999999999996</v>
      </c>
      <c r="S821">
        <v>6</v>
      </c>
      <c r="T821">
        <v>35</v>
      </c>
      <c r="U821">
        <v>41</v>
      </c>
      <c r="V821">
        <v>29</v>
      </c>
      <c r="W821">
        <v>25</v>
      </c>
      <c r="X821">
        <v>11</v>
      </c>
      <c r="Y821">
        <v>6</v>
      </c>
      <c r="Z821">
        <v>1</v>
      </c>
      <c r="AA821">
        <v>14</v>
      </c>
      <c r="AB821">
        <v>22</v>
      </c>
      <c r="AC821">
        <v>112</v>
      </c>
      <c r="AD821">
        <v>-16</v>
      </c>
      <c r="AE821">
        <v>1</v>
      </c>
      <c r="AF821">
        <v>1231</v>
      </c>
      <c r="AG821">
        <v>1231</v>
      </c>
      <c r="AH821">
        <v>1231</v>
      </c>
      <c r="AI821">
        <v>121</v>
      </c>
      <c r="AJ821">
        <v>1609</v>
      </c>
      <c r="AK821">
        <v>2190</v>
      </c>
      <c r="AL821">
        <v>889</v>
      </c>
      <c r="AM821">
        <v>934</v>
      </c>
      <c r="AN821">
        <v>1078</v>
      </c>
      <c r="AO821">
        <v>1109</v>
      </c>
      <c r="AP821">
        <v>623</v>
      </c>
      <c r="AQ821">
        <v>791</v>
      </c>
      <c r="AR821">
        <v>699</v>
      </c>
      <c r="AS821">
        <v>2189</v>
      </c>
      <c r="AT821">
        <v>769</v>
      </c>
      <c r="AU821">
        <v>1563</v>
      </c>
      <c r="AV821">
        <v>687</v>
      </c>
      <c r="AW821">
        <v>2435</v>
      </c>
      <c r="AX821">
        <v>346</v>
      </c>
      <c r="AY821">
        <v>560</v>
      </c>
      <c r="AZ821">
        <v>35</v>
      </c>
      <c r="BA821">
        <v>260</v>
      </c>
      <c r="BB821">
        <v>416</v>
      </c>
      <c r="BC821">
        <v>1331</v>
      </c>
      <c r="BD821">
        <v>2086</v>
      </c>
      <c r="BE821">
        <v>1</v>
      </c>
      <c r="BF821" t="s">
        <v>64</v>
      </c>
      <c r="BG821" t="s">
        <v>65</v>
      </c>
      <c r="BH821" t="s">
        <v>661</v>
      </c>
      <c r="BI821" s="4">
        <f xml:space="preserve"> _2025teamgamelogs[[#This Row],[FGA]] + (0.44 * _2025teamgamelogs[[#This Row],[FTA]]) + _2025teamgamelogs[[#This Row],[TOV]] - _2025teamgamelogs[[#This Row],[OREB]]</f>
        <v>109.56</v>
      </c>
      <c r="BJ821" s="3">
        <f>_2025teamgamelogs[[#This Row],[TOV]]/_2025teamgamelogs[[#This Row],[POSSESIONS]]</f>
        <v>0.22818546914932455</v>
      </c>
      <c r="BK821" s="4">
        <f>_2025teamgamelogs[[#This Row],[PTS]]/_2025teamgamelogs[[#This Row],[POSSESIONS]]</f>
        <v>1.022270901788974</v>
      </c>
      <c r="BL821" s="4">
        <f xml:space="preserve"> 100 * _2025teamgamelogs[[#This Row],[POINTS_PER_POSSESSION]]</f>
        <v>102.2270901788974</v>
      </c>
      <c r="BM821" s="4">
        <f xml:space="preserve"> _2025teamgamelogs[[#This Row],[POSSESIONS]] / (_2025teamgamelogs[[#This Row],[MIN]]/48)</f>
        <v>109.56</v>
      </c>
      <c r="BN821" s="3">
        <f>_2025teamgamelogs[[#This Row],[PTS]] / (2 * (_2025teamgamelogs[[#This Row],[FGA]] + 0.44 * _2025teamgamelogs[[#This Row],[FTA]]))</f>
        <v>0.61837455830388688</v>
      </c>
      <c r="BO821" s="4">
        <f>VLOOKUP(_2025teamgamelogs[[#This Row],[MONTH]], LEAGUE_AVERAGES!$A$2:$B$8, 2, FALSE)</f>
        <v>110.26237660123701</v>
      </c>
      <c r="BP821" s="5">
        <f>VLOOKUP(_2025teamgamelogs[[#This Row],[TEAM_NAME]], LEAGUE_AVERAGES!$A$14:$C$43, 2, FALSE)</f>
        <v>0.35092500000000004</v>
      </c>
      <c r="BQ821" s="5">
        <f>VLOOKUP(_2025teamgamelogs[[#This Row],[TEAM_NAME]], LEAGUE_AVERAGES!$A$14:$C$43, 3, FALSE)</f>
        <v>0.36290476190476195</v>
      </c>
      <c r="BR821" s="5">
        <f>VLOOKUP(_2025teamgamelogs[[#This Row],[TEAM_NAME]], LEAGUE_AVERAGES!$F$14:$H$43, 2, FALSE)</f>
        <v>0.47670000000000012</v>
      </c>
      <c r="BS821" s="5">
        <f>VLOOKUP(_2025teamgamelogs[[#This Row],[TEAM_NAME]], LEAGUE_AVERAGES!$F$14:$H$43, 3, FALSE)</f>
        <v>0.47069047619047621</v>
      </c>
      <c r="BT821" s="5">
        <f>VLOOKUP(_2025teamgamelogs[[#This Row],[TEAM_NAME]], LEAGUE_AVERAGES!$K$14:$M$43, 2, FALSE)</f>
        <v>0.58493933923263275</v>
      </c>
      <c r="BU821" s="5">
        <f>VLOOKUP(_2025teamgamelogs[[#This Row],[TEAM_NAME]], LEAGUE_AVERAGES!$K$14:$M$43, 3, FALSE)</f>
        <v>0.57722862424766153</v>
      </c>
    </row>
    <row r="822" spans="1:73" x14ac:dyDescent="0.2">
      <c r="A822" t="s">
        <v>59</v>
      </c>
      <c r="B822">
        <v>1610612740</v>
      </c>
      <c r="C822" t="s">
        <v>77</v>
      </c>
      <c r="D822" t="s">
        <v>78</v>
      </c>
      <c r="E822">
        <v>22400384</v>
      </c>
      <c r="F822" s="1">
        <v>45647</v>
      </c>
      <c r="G822" t="s">
        <v>829</v>
      </c>
      <c r="H822" t="s">
        <v>70</v>
      </c>
      <c r="I822">
        <v>48</v>
      </c>
      <c r="J822">
        <v>34</v>
      </c>
      <c r="K822">
        <v>83</v>
      </c>
      <c r="L822">
        <v>0.41</v>
      </c>
      <c r="M822">
        <v>12</v>
      </c>
      <c r="N822">
        <v>34</v>
      </c>
      <c r="O822">
        <v>0.35299999999999998</v>
      </c>
      <c r="P822">
        <v>13</v>
      </c>
      <c r="Q822">
        <v>19</v>
      </c>
      <c r="R822">
        <v>0.68400000000000005</v>
      </c>
      <c r="S822">
        <v>16</v>
      </c>
      <c r="T822">
        <v>29</v>
      </c>
      <c r="U822">
        <v>45</v>
      </c>
      <c r="V822">
        <v>23</v>
      </c>
      <c r="W822">
        <v>19</v>
      </c>
      <c r="X822">
        <v>8</v>
      </c>
      <c r="Y822">
        <v>5</v>
      </c>
      <c r="Z822">
        <v>3</v>
      </c>
      <c r="AA822">
        <v>20</v>
      </c>
      <c r="AB822">
        <v>18</v>
      </c>
      <c r="AC822">
        <v>93</v>
      </c>
      <c r="AD822">
        <v>-11</v>
      </c>
      <c r="AE822">
        <v>1</v>
      </c>
      <c r="AF822">
        <v>1231</v>
      </c>
      <c r="AG822">
        <v>1231</v>
      </c>
      <c r="AH822">
        <v>1231</v>
      </c>
      <c r="AI822">
        <v>121</v>
      </c>
      <c r="AJ822">
        <v>2258</v>
      </c>
      <c r="AK822">
        <v>1922</v>
      </c>
      <c r="AL822">
        <v>2104</v>
      </c>
      <c r="AM822">
        <v>1413</v>
      </c>
      <c r="AN822">
        <v>1627</v>
      </c>
      <c r="AO822">
        <v>1275</v>
      </c>
      <c r="AP822">
        <v>1755</v>
      </c>
      <c r="AQ822">
        <v>1458</v>
      </c>
      <c r="AR822">
        <v>2037</v>
      </c>
      <c r="AS822">
        <v>234</v>
      </c>
      <c r="AT822">
        <v>1807</v>
      </c>
      <c r="AU822">
        <v>976</v>
      </c>
      <c r="AV822">
        <v>1759</v>
      </c>
      <c r="AW822">
        <v>2098</v>
      </c>
      <c r="AX822">
        <v>1073</v>
      </c>
      <c r="AY822">
        <v>889</v>
      </c>
      <c r="AZ822">
        <v>384</v>
      </c>
      <c r="BA822">
        <v>1491</v>
      </c>
      <c r="BB822">
        <v>1204</v>
      </c>
      <c r="BC822">
        <v>2330</v>
      </c>
      <c r="BD822">
        <v>1848</v>
      </c>
      <c r="BE822">
        <v>1</v>
      </c>
      <c r="BF822" t="s">
        <v>64</v>
      </c>
      <c r="BG822" t="s">
        <v>65</v>
      </c>
      <c r="BH822" t="s">
        <v>661</v>
      </c>
      <c r="BI822" s="4">
        <f xml:space="preserve"> _2025teamgamelogs[[#This Row],[FGA]] + (0.44 * _2025teamgamelogs[[#This Row],[FTA]]) + _2025teamgamelogs[[#This Row],[TOV]] - _2025teamgamelogs[[#This Row],[OREB]]</f>
        <v>94.36</v>
      </c>
      <c r="BJ822" s="3">
        <f>_2025teamgamelogs[[#This Row],[TOV]]/_2025teamgamelogs[[#This Row],[POSSESIONS]]</f>
        <v>0.2013565069944892</v>
      </c>
      <c r="BK822" s="4">
        <f>_2025teamgamelogs[[#This Row],[PTS]]/_2025teamgamelogs[[#This Row],[POSSESIONS]]</f>
        <v>0.98558711318355241</v>
      </c>
      <c r="BL822" s="4">
        <f xml:space="preserve"> 100 * _2025teamgamelogs[[#This Row],[POINTS_PER_POSSESSION]]</f>
        <v>98.558711318355236</v>
      </c>
      <c r="BM822" s="4">
        <f xml:space="preserve"> _2025teamgamelogs[[#This Row],[POSSESIONS]] / (_2025teamgamelogs[[#This Row],[MIN]]/48)</f>
        <v>94.36</v>
      </c>
      <c r="BN822" s="3">
        <f>_2025teamgamelogs[[#This Row],[PTS]] / (2 * (_2025teamgamelogs[[#This Row],[FGA]] + 0.44 * _2025teamgamelogs[[#This Row],[FTA]]))</f>
        <v>0.50897548161120842</v>
      </c>
      <c r="BO822" s="4">
        <f>VLOOKUP(_2025teamgamelogs[[#This Row],[MONTH]], LEAGUE_AVERAGES!$A$2:$B$8, 2, FALSE)</f>
        <v>110.26237660123701</v>
      </c>
      <c r="BP822" s="5">
        <f>VLOOKUP(_2025teamgamelogs[[#This Row],[TEAM_NAME]], LEAGUE_AVERAGES!$A$14:$C$43, 2, FALSE)</f>
        <v>0.35068292682926827</v>
      </c>
      <c r="BQ822" s="5">
        <f>VLOOKUP(_2025teamgamelogs[[#This Row],[TEAM_NAME]], LEAGUE_AVERAGES!$A$14:$C$43, 3, FALSE)</f>
        <v>0.33902439024390252</v>
      </c>
      <c r="BR822" s="5">
        <f>VLOOKUP(_2025teamgamelogs[[#This Row],[TEAM_NAME]], LEAGUE_AVERAGES!$F$14:$H$43, 2, FALSE)</f>
        <v>0.44770731707317085</v>
      </c>
      <c r="BS822" s="5">
        <f>VLOOKUP(_2025teamgamelogs[[#This Row],[TEAM_NAME]], LEAGUE_AVERAGES!$F$14:$H$43, 3, FALSE)</f>
        <v>0.45721951219512191</v>
      </c>
      <c r="BT822" s="5">
        <f>VLOOKUP(_2025teamgamelogs[[#This Row],[TEAM_NAME]], LEAGUE_AVERAGES!$K$14:$M$43, 2, FALSE)</f>
        <v>0.55230036801172144</v>
      </c>
      <c r="BU822" s="5">
        <f>VLOOKUP(_2025teamgamelogs[[#This Row],[TEAM_NAME]], LEAGUE_AVERAGES!$K$14:$M$43, 3, FALSE)</f>
        <v>0.55239725408654039</v>
      </c>
    </row>
    <row r="823" spans="1:73" x14ac:dyDescent="0.2">
      <c r="A823" t="s">
        <v>59</v>
      </c>
      <c r="B823">
        <v>1610612755</v>
      </c>
      <c r="C823" t="s">
        <v>134</v>
      </c>
      <c r="D823" t="s">
        <v>135</v>
      </c>
      <c r="E823">
        <v>22400380</v>
      </c>
      <c r="F823" s="1">
        <v>45647</v>
      </c>
      <c r="G823" t="s">
        <v>830</v>
      </c>
      <c r="H823" t="s">
        <v>70</v>
      </c>
      <c r="I823">
        <v>48</v>
      </c>
      <c r="J823">
        <v>34</v>
      </c>
      <c r="K823">
        <v>85</v>
      </c>
      <c r="L823">
        <v>0.4</v>
      </c>
      <c r="M823">
        <v>11</v>
      </c>
      <c r="N823">
        <v>34</v>
      </c>
      <c r="O823">
        <v>0.32400000000000001</v>
      </c>
      <c r="P823">
        <v>20</v>
      </c>
      <c r="Q823">
        <v>27</v>
      </c>
      <c r="R823">
        <v>0.74099999999999999</v>
      </c>
      <c r="S823">
        <v>11</v>
      </c>
      <c r="T823">
        <v>30</v>
      </c>
      <c r="U823">
        <v>41</v>
      </c>
      <c r="V823">
        <v>13</v>
      </c>
      <c r="W823">
        <v>13</v>
      </c>
      <c r="X823">
        <v>7</v>
      </c>
      <c r="Y823">
        <v>3</v>
      </c>
      <c r="Z823">
        <v>1</v>
      </c>
      <c r="AA823">
        <v>16</v>
      </c>
      <c r="AB823">
        <v>18</v>
      </c>
      <c r="AC823">
        <v>99</v>
      </c>
      <c r="AD823">
        <v>-27</v>
      </c>
      <c r="AE823">
        <v>1</v>
      </c>
      <c r="AF823">
        <v>1231</v>
      </c>
      <c r="AG823">
        <v>1231</v>
      </c>
      <c r="AH823">
        <v>1231</v>
      </c>
      <c r="AI823">
        <v>121</v>
      </c>
      <c r="AJ823">
        <v>2258</v>
      </c>
      <c r="AK823">
        <v>1709</v>
      </c>
      <c r="AL823">
        <v>2190</v>
      </c>
      <c r="AM823">
        <v>1661</v>
      </c>
      <c r="AN823">
        <v>1627</v>
      </c>
      <c r="AO823">
        <v>1646</v>
      </c>
      <c r="AP823">
        <v>623</v>
      </c>
      <c r="AQ823">
        <v>471</v>
      </c>
      <c r="AR823">
        <v>1641</v>
      </c>
      <c r="AS823">
        <v>1051</v>
      </c>
      <c r="AT823">
        <v>1652</v>
      </c>
      <c r="AU823">
        <v>1563</v>
      </c>
      <c r="AV823">
        <v>2453</v>
      </c>
      <c r="AW823">
        <v>850</v>
      </c>
      <c r="AX823">
        <v>1360</v>
      </c>
      <c r="AY823">
        <v>1712</v>
      </c>
      <c r="AZ823">
        <v>35</v>
      </c>
      <c r="BA823">
        <v>570</v>
      </c>
      <c r="BB823">
        <v>1204</v>
      </c>
      <c r="BC823">
        <v>2137</v>
      </c>
      <c r="BD823">
        <v>2342</v>
      </c>
      <c r="BE823">
        <v>1</v>
      </c>
      <c r="BF823" t="s">
        <v>71</v>
      </c>
      <c r="BG823" t="s">
        <v>65</v>
      </c>
      <c r="BH823" t="s">
        <v>661</v>
      </c>
      <c r="BI823" s="4">
        <f xml:space="preserve"> _2025teamgamelogs[[#This Row],[FGA]] + (0.44 * _2025teamgamelogs[[#This Row],[FTA]]) + _2025teamgamelogs[[#This Row],[TOV]] - _2025teamgamelogs[[#This Row],[OREB]]</f>
        <v>98.88</v>
      </c>
      <c r="BJ823" s="3">
        <f>_2025teamgamelogs[[#This Row],[TOV]]/_2025teamgamelogs[[#This Row],[POSSESIONS]]</f>
        <v>0.13147249190938512</v>
      </c>
      <c r="BK823" s="4">
        <f>_2025teamgamelogs[[#This Row],[PTS]]/_2025teamgamelogs[[#This Row],[POSSESIONS]]</f>
        <v>1.0012135922330097</v>
      </c>
      <c r="BL823" s="4">
        <f xml:space="preserve"> 100 * _2025teamgamelogs[[#This Row],[POINTS_PER_POSSESSION]]</f>
        <v>100.12135922330097</v>
      </c>
      <c r="BM823" s="4">
        <f xml:space="preserve"> _2025teamgamelogs[[#This Row],[POSSESIONS]] / (_2025teamgamelogs[[#This Row],[MIN]]/48)</f>
        <v>98.88</v>
      </c>
      <c r="BN823" s="3">
        <f>_2025teamgamelogs[[#This Row],[PTS]] / (2 * (_2025teamgamelogs[[#This Row],[FGA]] + 0.44 * _2025teamgamelogs[[#This Row],[FTA]]))</f>
        <v>0.51094137076796042</v>
      </c>
      <c r="BO823" s="4">
        <f>VLOOKUP(_2025teamgamelogs[[#This Row],[MONTH]], LEAGUE_AVERAGES!$A$2:$B$8, 2, FALSE)</f>
        <v>110.26237660123701</v>
      </c>
      <c r="BP823" s="5">
        <f>VLOOKUP(_2025teamgamelogs[[#This Row],[TEAM_NAME]], LEAGUE_AVERAGES!$A$14:$C$43, 2, FALSE)</f>
        <v>0.34129268292682929</v>
      </c>
      <c r="BQ823" s="5">
        <f>VLOOKUP(_2025teamgamelogs[[#This Row],[TEAM_NAME]], LEAGUE_AVERAGES!$A$14:$C$43, 3, FALSE)</f>
        <v>0.34026829268292691</v>
      </c>
      <c r="BR823" s="5">
        <f>VLOOKUP(_2025teamgamelogs[[#This Row],[TEAM_NAME]], LEAGUE_AVERAGES!$F$14:$H$43, 2, FALSE)</f>
        <v>0.45178048780487812</v>
      </c>
      <c r="BS823" s="5">
        <f>VLOOKUP(_2025teamgamelogs[[#This Row],[TEAM_NAME]], LEAGUE_AVERAGES!$F$14:$H$43, 3, FALSE)</f>
        <v>0.45797560975609758</v>
      </c>
      <c r="BT823" s="5">
        <f>VLOOKUP(_2025teamgamelogs[[#This Row],[TEAM_NAME]], LEAGUE_AVERAGES!$K$14:$M$43, 2, FALSE)</f>
        <v>0.55774018976963147</v>
      </c>
      <c r="BU823" s="5">
        <f>VLOOKUP(_2025teamgamelogs[[#This Row],[TEAM_NAME]], LEAGUE_AVERAGES!$K$14:$M$43, 3, FALSE)</f>
        <v>0.57066794818423772</v>
      </c>
    </row>
    <row r="824" spans="1:73" x14ac:dyDescent="0.2">
      <c r="A824" t="s">
        <v>59</v>
      </c>
      <c r="B824">
        <v>1610612751</v>
      </c>
      <c r="C824" t="s">
        <v>89</v>
      </c>
      <c r="D824" t="s">
        <v>90</v>
      </c>
      <c r="E824">
        <v>22400379</v>
      </c>
      <c r="F824" s="1">
        <v>45647</v>
      </c>
      <c r="G824" t="s">
        <v>831</v>
      </c>
      <c r="H824" t="s">
        <v>70</v>
      </c>
      <c r="I824">
        <v>48</v>
      </c>
      <c r="J824">
        <v>38</v>
      </c>
      <c r="K824">
        <v>94</v>
      </c>
      <c r="L824">
        <v>0.40400000000000003</v>
      </c>
      <c r="M824">
        <v>7</v>
      </c>
      <c r="N824">
        <v>40</v>
      </c>
      <c r="O824">
        <v>0.17499999999999999</v>
      </c>
      <c r="P824">
        <v>11</v>
      </c>
      <c r="Q824">
        <v>12</v>
      </c>
      <c r="R824">
        <v>0.91700000000000004</v>
      </c>
      <c r="S824">
        <v>16</v>
      </c>
      <c r="T824">
        <v>34</v>
      </c>
      <c r="U824">
        <v>50</v>
      </c>
      <c r="V824">
        <v>24</v>
      </c>
      <c r="W824">
        <v>19</v>
      </c>
      <c r="X824">
        <v>9</v>
      </c>
      <c r="Y824">
        <v>3</v>
      </c>
      <c r="Z824">
        <v>8</v>
      </c>
      <c r="AA824">
        <v>17</v>
      </c>
      <c r="AB824">
        <v>16</v>
      </c>
      <c r="AC824">
        <v>94</v>
      </c>
      <c r="AD824">
        <v>-11</v>
      </c>
      <c r="AE824">
        <v>1</v>
      </c>
      <c r="AF824">
        <v>1231</v>
      </c>
      <c r="AG824">
        <v>1231</v>
      </c>
      <c r="AH824">
        <v>1231</v>
      </c>
      <c r="AI824">
        <v>121</v>
      </c>
      <c r="AJ824">
        <v>1796</v>
      </c>
      <c r="AK824">
        <v>570</v>
      </c>
      <c r="AL824">
        <v>2166</v>
      </c>
      <c r="AM824">
        <v>2338</v>
      </c>
      <c r="AN824">
        <v>795</v>
      </c>
      <c r="AO824">
        <v>2434</v>
      </c>
      <c r="AP824">
        <v>2028</v>
      </c>
      <c r="AQ824">
        <v>2282</v>
      </c>
      <c r="AR824">
        <v>182</v>
      </c>
      <c r="AS824">
        <v>234</v>
      </c>
      <c r="AT824">
        <v>926</v>
      </c>
      <c r="AU824">
        <v>427</v>
      </c>
      <c r="AV824">
        <v>1570</v>
      </c>
      <c r="AW824">
        <v>2098</v>
      </c>
      <c r="AX824">
        <v>797</v>
      </c>
      <c r="AY824">
        <v>1712</v>
      </c>
      <c r="AZ824">
        <v>2116</v>
      </c>
      <c r="BA824">
        <v>792</v>
      </c>
      <c r="BB824">
        <v>1670</v>
      </c>
      <c r="BC824">
        <v>2304</v>
      </c>
      <c r="BD824">
        <v>1848</v>
      </c>
      <c r="BE824">
        <v>1</v>
      </c>
      <c r="BF824" t="s">
        <v>64</v>
      </c>
      <c r="BG824" t="s">
        <v>65</v>
      </c>
      <c r="BH824" t="s">
        <v>661</v>
      </c>
      <c r="BI824" s="4">
        <f xml:space="preserve"> _2025teamgamelogs[[#This Row],[FGA]] + (0.44 * _2025teamgamelogs[[#This Row],[FTA]]) + _2025teamgamelogs[[#This Row],[TOV]] - _2025teamgamelogs[[#This Row],[OREB]]</f>
        <v>102.28</v>
      </c>
      <c r="BJ824" s="3">
        <f>_2025teamgamelogs[[#This Row],[TOV]]/_2025teamgamelogs[[#This Row],[POSSESIONS]]</f>
        <v>0.18576456785295267</v>
      </c>
      <c r="BK824" s="4">
        <f>_2025teamgamelogs[[#This Row],[PTS]]/_2025teamgamelogs[[#This Row],[POSSESIONS]]</f>
        <v>0.91904575674618694</v>
      </c>
      <c r="BL824" s="4">
        <f xml:space="preserve"> 100 * _2025teamgamelogs[[#This Row],[POINTS_PER_POSSESSION]]</f>
        <v>91.904575674618698</v>
      </c>
      <c r="BM824" s="4">
        <f xml:space="preserve"> _2025teamgamelogs[[#This Row],[POSSESIONS]] / (_2025teamgamelogs[[#This Row],[MIN]]/48)</f>
        <v>102.28</v>
      </c>
      <c r="BN824" s="3">
        <f>_2025teamgamelogs[[#This Row],[PTS]] / (2 * (_2025teamgamelogs[[#This Row],[FGA]] + 0.44 * _2025teamgamelogs[[#This Row],[FTA]]))</f>
        <v>0.4734085414987913</v>
      </c>
      <c r="BO824" s="4">
        <f>VLOOKUP(_2025teamgamelogs[[#This Row],[MONTH]], LEAGUE_AVERAGES!$A$2:$B$8, 2, FALSE)</f>
        <v>110.26237660123701</v>
      </c>
      <c r="BP824" s="5">
        <f>VLOOKUP(_2025teamgamelogs[[#This Row],[TEAM_NAME]], LEAGUE_AVERAGES!$A$14:$C$43, 2, FALSE)</f>
        <v>0.337609756097561</v>
      </c>
      <c r="BQ824" s="5">
        <f>VLOOKUP(_2025teamgamelogs[[#This Row],[TEAM_NAME]], LEAGUE_AVERAGES!$A$14:$C$43, 3, FALSE)</f>
        <v>0.34709756097560968</v>
      </c>
      <c r="BR824" s="5">
        <f>VLOOKUP(_2025teamgamelogs[[#This Row],[TEAM_NAME]], LEAGUE_AVERAGES!$F$14:$H$43, 2, FALSE)</f>
        <v>0.43748780487804872</v>
      </c>
      <c r="BS824" s="5">
        <f>VLOOKUP(_2025teamgamelogs[[#This Row],[TEAM_NAME]], LEAGUE_AVERAGES!$F$14:$H$43, 3, FALSE)</f>
        <v>0.43895121951219529</v>
      </c>
      <c r="BT824" s="5">
        <f>VLOOKUP(_2025teamgamelogs[[#This Row],[TEAM_NAME]], LEAGUE_AVERAGES!$K$14:$M$43, 2, FALSE)</f>
        <v>0.54767404365624284</v>
      </c>
      <c r="BU824" s="5">
        <f>VLOOKUP(_2025teamgamelogs[[#This Row],[TEAM_NAME]], LEAGUE_AVERAGES!$K$14:$M$43, 3, FALSE)</f>
        <v>0.5592142433904097</v>
      </c>
    </row>
    <row r="825" spans="1:73" x14ac:dyDescent="0.2">
      <c r="A825" t="s">
        <v>59</v>
      </c>
      <c r="B825">
        <v>1610612758</v>
      </c>
      <c r="C825" t="s">
        <v>142</v>
      </c>
      <c r="D825" t="s">
        <v>143</v>
      </c>
      <c r="E825">
        <v>22400376</v>
      </c>
      <c r="F825" s="1">
        <v>45647</v>
      </c>
      <c r="G825" t="s">
        <v>799</v>
      </c>
      <c r="H825" t="s">
        <v>70</v>
      </c>
      <c r="I825">
        <v>48</v>
      </c>
      <c r="J825">
        <v>39</v>
      </c>
      <c r="K825">
        <v>90</v>
      </c>
      <c r="L825">
        <v>0.433</v>
      </c>
      <c r="M825">
        <v>10</v>
      </c>
      <c r="N825">
        <v>37</v>
      </c>
      <c r="O825">
        <v>0.27</v>
      </c>
      <c r="P825">
        <v>11</v>
      </c>
      <c r="Q825">
        <v>14</v>
      </c>
      <c r="R825">
        <v>0.78600000000000003</v>
      </c>
      <c r="S825">
        <v>11</v>
      </c>
      <c r="T825">
        <v>35</v>
      </c>
      <c r="U825">
        <v>46</v>
      </c>
      <c r="V825">
        <v>25</v>
      </c>
      <c r="W825">
        <v>14</v>
      </c>
      <c r="X825">
        <v>10</v>
      </c>
      <c r="Y825">
        <v>1</v>
      </c>
      <c r="Z825">
        <v>6</v>
      </c>
      <c r="AA825">
        <v>20</v>
      </c>
      <c r="AB825">
        <v>14</v>
      </c>
      <c r="AC825">
        <v>99</v>
      </c>
      <c r="AD825">
        <v>-4</v>
      </c>
      <c r="AE825">
        <v>1</v>
      </c>
      <c r="AF825">
        <v>1231</v>
      </c>
      <c r="AG825">
        <v>1231</v>
      </c>
      <c r="AH825">
        <v>1231</v>
      </c>
      <c r="AI825">
        <v>121</v>
      </c>
      <c r="AJ825">
        <v>1609</v>
      </c>
      <c r="AK825">
        <v>1029</v>
      </c>
      <c r="AL825">
        <v>1796</v>
      </c>
      <c r="AM825">
        <v>1891</v>
      </c>
      <c r="AN825">
        <v>1227</v>
      </c>
      <c r="AO825">
        <v>2136</v>
      </c>
      <c r="AP825">
        <v>2028</v>
      </c>
      <c r="AQ825">
        <v>2113</v>
      </c>
      <c r="AR825">
        <v>1221</v>
      </c>
      <c r="AS825">
        <v>1051</v>
      </c>
      <c r="AT825">
        <v>769</v>
      </c>
      <c r="AU825">
        <v>835</v>
      </c>
      <c r="AV825">
        <v>1358</v>
      </c>
      <c r="AW825">
        <v>1092</v>
      </c>
      <c r="AX825">
        <v>539</v>
      </c>
      <c r="AY825">
        <v>2304</v>
      </c>
      <c r="AZ825">
        <v>1573</v>
      </c>
      <c r="BA825">
        <v>1491</v>
      </c>
      <c r="BB825">
        <v>2064</v>
      </c>
      <c r="BC825">
        <v>2137</v>
      </c>
      <c r="BD825">
        <v>1415</v>
      </c>
      <c r="BE825">
        <v>1</v>
      </c>
      <c r="BF825" t="s">
        <v>64</v>
      </c>
      <c r="BG825" t="s">
        <v>65</v>
      </c>
      <c r="BH825" t="s">
        <v>661</v>
      </c>
      <c r="BI825" s="4">
        <f xml:space="preserve"> _2025teamgamelogs[[#This Row],[FGA]] + (0.44 * _2025teamgamelogs[[#This Row],[FTA]]) + _2025teamgamelogs[[#This Row],[TOV]] - _2025teamgamelogs[[#This Row],[OREB]]</f>
        <v>99.16</v>
      </c>
      <c r="BJ825" s="3">
        <f>_2025teamgamelogs[[#This Row],[TOV]]/_2025teamgamelogs[[#This Row],[POSSESIONS]]</f>
        <v>0.14118596208148448</v>
      </c>
      <c r="BK825" s="4">
        <f>_2025teamgamelogs[[#This Row],[PTS]]/_2025teamgamelogs[[#This Row],[POSSESIONS]]</f>
        <v>0.99838644614764016</v>
      </c>
      <c r="BL825" s="4">
        <f xml:space="preserve"> 100 * _2025teamgamelogs[[#This Row],[POINTS_PER_POSSESSION]]</f>
        <v>99.838644614764021</v>
      </c>
      <c r="BM825" s="4">
        <f xml:space="preserve"> _2025teamgamelogs[[#This Row],[POSSESIONS]] / (_2025teamgamelogs[[#This Row],[MIN]]/48)</f>
        <v>99.16</v>
      </c>
      <c r="BN825" s="3">
        <f>_2025teamgamelogs[[#This Row],[PTS]] / (2 * (_2025teamgamelogs[[#This Row],[FGA]] + 0.44 * _2025teamgamelogs[[#This Row],[FTA]]))</f>
        <v>0.51476705490848584</v>
      </c>
      <c r="BO825" s="4">
        <f>VLOOKUP(_2025teamgamelogs[[#This Row],[MONTH]], LEAGUE_AVERAGES!$A$2:$B$8, 2, FALSE)</f>
        <v>110.26237660123701</v>
      </c>
      <c r="BP825" s="5">
        <f>VLOOKUP(_2025teamgamelogs[[#This Row],[TEAM_NAME]], LEAGUE_AVERAGES!$A$14:$C$43, 2, FALSE)</f>
        <v>0.37158536585365853</v>
      </c>
      <c r="BQ825" s="5">
        <f>VLOOKUP(_2025teamgamelogs[[#This Row],[TEAM_NAME]], LEAGUE_AVERAGES!$A$14:$C$43, 3, FALSE)</f>
        <v>0.34029268292682929</v>
      </c>
      <c r="BR825" s="5">
        <f>VLOOKUP(_2025teamgamelogs[[#This Row],[TEAM_NAME]], LEAGUE_AVERAGES!$F$14:$H$43, 2, FALSE)</f>
        <v>0.4831951219512195</v>
      </c>
      <c r="BS825" s="5">
        <f>VLOOKUP(_2025teamgamelogs[[#This Row],[TEAM_NAME]], LEAGUE_AVERAGES!$F$14:$H$43, 3, FALSE)</f>
        <v>0.47492682926829272</v>
      </c>
      <c r="BT825" s="5">
        <f>VLOOKUP(_2025teamgamelogs[[#This Row],[TEAM_NAME]], LEAGUE_AVERAGES!$K$14:$M$43, 2, FALSE)</f>
        <v>0.59195463864629394</v>
      </c>
      <c r="BU825" s="5">
        <f>VLOOKUP(_2025teamgamelogs[[#This Row],[TEAM_NAME]], LEAGUE_AVERAGES!$K$14:$M$43, 3, FALSE)</f>
        <v>0.57517865161129356</v>
      </c>
    </row>
    <row r="826" spans="1:73" x14ac:dyDescent="0.2">
      <c r="A826" t="s">
        <v>59</v>
      </c>
      <c r="B826">
        <v>1610612753</v>
      </c>
      <c r="C826" t="s">
        <v>83</v>
      </c>
      <c r="D826" t="s">
        <v>84</v>
      </c>
      <c r="E826">
        <v>22400377</v>
      </c>
      <c r="F826" s="1">
        <v>45647</v>
      </c>
      <c r="G826" t="s">
        <v>832</v>
      </c>
      <c r="H826" t="s">
        <v>63</v>
      </c>
      <c r="I826">
        <v>48</v>
      </c>
      <c r="J826">
        <v>43</v>
      </c>
      <c r="K826">
        <v>87</v>
      </c>
      <c r="L826">
        <v>0.49399999999999999</v>
      </c>
      <c r="M826">
        <v>11</v>
      </c>
      <c r="N826">
        <v>37</v>
      </c>
      <c r="O826">
        <v>0.29699999999999999</v>
      </c>
      <c r="P826">
        <v>24</v>
      </c>
      <c r="Q826">
        <v>27</v>
      </c>
      <c r="R826">
        <v>0.88900000000000001</v>
      </c>
      <c r="S826">
        <v>10</v>
      </c>
      <c r="T826">
        <v>31</v>
      </c>
      <c r="U826">
        <v>41</v>
      </c>
      <c r="V826">
        <v>24</v>
      </c>
      <c r="W826">
        <v>13</v>
      </c>
      <c r="X826">
        <v>5</v>
      </c>
      <c r="Y826">
        <v>9</v>
      </c>
      <c r="Z826">
        <v>2</v>
      </c>
      <c r="AA826">
        <v>23</v>
      </c>
      <c r="AB826">
        <v>25</v>
      </c>
      <c r="AC826">
        <v>121</v>
      </c>
      <c r="AD826">
        <v>7</v>
      </c>
      <c r="AE826">
        <v>1</v>
      </c>
      <c r="AF826">
        <v>1</v>
      </c>
      <c r="AG826">
        <v>1</v>
      </c>
      <c r="AH826">
        <v>1</v>
      </c>
      <c r="AI826">
        <v>121</v>
      </c>
      <c r="AJ826">
        <v>866</v>
      </c>
      <c r="AK826">
        <v>1449</v>
      </c>
      <c r="AL826">
        <v>773</v>
      </c>
      <c r="AM826">
        <v>1661</v>
      </c>
      <c r="AN826">
        <v>1227</v>
      </c>
      <c r="AO826">
        <v>1927</v>
      </c>
      <c r="AP826">
        <v>238</v>
      </c>
      <c r="AQ826">
        <v>471</v>
      </c>
      <c r="AR826">
        <v>316</v>
      </c>
      <c r="AS826">
        <v>1308</v>
      </c>
      <c r="AT826">
        <v>1488</v>
      </c>
      <c r="AU826">
        <v>1563</v>
      </c>
      <c r="AV826">
        <v>1570</v>
      </c>
      <c r="AW826">
        <v>850</v>
      </c>
      <c r="AX826">
        <v>1998</v>
      </c>
      <c r="AY826">
        <v>109</v>
      </c>
      <c r="AZ826">
        <v>158</v>
      </c>
      <c r="BA826">
        <v>2046</v>
      </c>
      <c r="BB826">
        <v>143</v>
      </c>
      <c r="BC826">
        <v>672</v>
      </c>
      <c r="BD826">
        <v>795</v>
      </c>
      <c r="BE826">
        <v>1</v>
      </c>
      <c r="BF826" t="s">
        <v>64</v>
      </c>
      <c r="BG826" t="s">
        <v>65</v>
      </c>
      <c r="BH826" t="s">
        <v>661</v>
      </c>
      <c r="BI826" s="4">
        <f xml:space="preserve"> _2025teamgamelogs[[#This Row],[FGA]] + (0.44 * _2025teamgamelogs[[#This Row],[FTA]]) + _2025teamgamelogs[[#This Row],[TOV]] - _2025teamgamelogs[[#This Row],[OREB]]</f>
        <v>101.88</v>
      </c>
      <c r="BJ826" s="3">
        <f>_2025teamgamelogs[[#This Row],[TOV]]/_2025teamgamelogs[[#This Row],[POSSESIONS]]</f>
        <v>0.1276010993325481</v>
      </c>
      <c r="BK826" s="4">
        <f>_2025teamgamelogs[[#This Row],[PTS]]/_2025teamgamelogs[[#This Row],[POSSESIONS]]</f>
        <v>1.1876717707106401</v>
      </c>
      <c r="BL826" s="4">
        <f xml:space="preserve"> 100 * _2025teamgamelogs[[#This Row],[POINTS_PER_POSSESSION]]</f>
        <v>118.76717707106401</v>
      </c>
      <c r="BM826" s="4">
        <f xml:space="preserve"> _2025teamgamelogs[[#This Row],[POSSESIONS]] / (_2025teamgamelogs[[#This Row],[MIN]]/48)</f>
        <v>101.88</v>
      </c>
      <c r="BN826" s="3">
        <f>_2025teamgamelogs[[#This Row],[PTS]] / (2 * (_2025teamgamelogs[[#This Row],[FGA]] + 0.44 * _2025teamgamelogs[[#This Row],[FTA]]))</f>
        <v>0.61185275080906154</v>
      </c>
      <c r="BO826" s="4">
        <f>VLOOKUP(_2025teamgamelogs[[#This Row],[MONTH]], LEAGUE_AVERAGES!$A$2:$B$8, 2, FALSE)</f>
        <v>110.26237660123701</v>
      </c>
      <c r="BP826" s="5">
        <f>VLOOKUP(_2025teamgamelogs[[#This Row],[TEAM_NAME]], LEAGUE_AVERAGES!$A$14:$C$43, 2, FALSE)</f>
        <v>0.32192682926829269</v>
      </c>
      <c r="BQ826" s="5">
        <f>VLOOKUP(_2025teamgamelogs[[#This Row],[TEAM_NAME]], LEAGUE_AVERAGES!$A$14:$C$43, 3, FALSE)</f>
        <v>0.31129268292682932</v>
      </c>
      <c r="BR826" s="5">
        <f>VLOOKUP(_2025teamgamelogs[[#This Row],[TEAM_NAME]], LEAGUE_AVERAGES!$F$14:$H$43, 2, FALSE)</f>
        <v>0.44641463414634147</v>
      </c>
      <c r="BS826" s="5">
        <f>VLOOKUP(_2025teamgamelogs[[#This Row],[TEAM_NAME]], LEAGUE_AVERAGES!$F$14:$H$43, 3, FALSE)</f>
        <v>0.44524390243902434</v>
      </c>
      <c r="BT826" s="5">
        <f>VLOOKUP(_2025teamgamelogs[[#This Row],[TEAM_NAME]], LEAGUE_AVERAGES!$K$14:$M$43, 2, FALSE)</f>
        <v>0.55194019912665027</v>
      </c>
      <c r="BU826" s="5">
        <f>VLOOKUP(_2025teamgamelogs[[#This Row],[TEAM_NAME]], LEAGUE_AVERAGES!$K$14:$M$43, 3, FALSE)</f>
        <v>0.54874950227645525</v>
      </c>
    </row>
    <row r="827" spans="1:73" x14ac:dyDescent="0.2">
      <c r="A827" t="s">
        <v>59</v>
      </c>
      <c r="B827">
        <v>1610612759</v>
      </c>
      <c r="C827" t="s">
        <v>145</v>
      </c>
      <c r="D827" t="s">
        <v>146</v>
      </c>
      <c r="E827">
        <v>22400386</v>
      </c>
      <c r="F827" s="1">
        <v>45647</v>
      </c>
      <c r="G827" t="s">
        <v>355</v>
      </c>
      <c r="H827" t="s">
        <v>63</v>
      </c>
      <c r="I827">
        <v>48</v>
      </c>
      <c r="J827">
        <v>44</v>
      </c>
      <c r="K827">
        <v>93</v>
      </c>
      <c r="L827">
        <v>0.47299999999999998</v>
      </c>
      <c r="M827">
        <v>10</v>
      </c>
      <c r="N827">
        <v>36</v>
      </c>
      <c r="O827">
        <v>0.27800000000000002</v>
      </c>
      <c r="P827">
        <v>16</v>
      </c>
      <c r="Q827">
        <v>18</v>
      </c>
      <c r="R827">
        <v>0.88900000000000001</v>
      </c>
      <c r="S827">
        <v>12</v>
      </c>
      <c r="T827">
        <v>37</v>
      </c>
      <c r="U827">
        <v>49</v>
      </c>
      <c r="V827">
        <v>33</v>
      </c>
      <c r="W827">
        <v>12</v>
      </c>
      <c r="X827">
        <v>7</v>
      </c>
      <c r="Y827">
        <v>13</v>
      </c>
      <c r="Z827">
        <v>3</v>
      </c>
      <c r="AA827">
        <v>12</v>
      </c>
      <c r="AB827">
        <v>15</v>
      </c>
      <c r="AC827">
        <v>114</v>
      </c>
      <c r="AD827">
        <v>20</v>
      </c>
      <c r="AE827">
        <v>1</v>
      </c>
      <c r="AF827">
        <v>1</v>
      </c>
      <c r="AG827">
        <v>1</v>
      </c>
      <c r="AH827">
        <v>1</v>
      </c>
      <c r="AI827">
        <v>121</v>
      </c>
      <c r="AJ827">
        <v>703</v>
      </c>
      <c r="AK827">
        <v>664</v>
      </c>
      <c r="AL827">
        <v>1135</v>
      </c>
      <c r="AM827">
        <v>1891</v>
      </c>
      <c r="AN827">
        <v>1366</v>
      </c>
      <c r="AO827">
        <v>2092</v>
      </c>
      <c r="AP827">
        <v>1228</v>
      </c>
      <c r="AQ827">
        <v>1617</v>
      </c>
      <c r="AR827">
        <v>316</v>
      </c>
      <c r="AS827">
        <v>848</v>
      </c>
      <c r="AT827">
        <v>489</v>
      </c>
      <c r="AU827">
        <v>505</v>
      </c>
      <c r="AV827">
        <v>240</v>
      </c>
      <c r="AW827">
        <v>640</v>
      </c>
      <c r="AX827">
        <v>1360</v>
      </c>
      <c r="AY827">
        <v>7</v>
      </c>
      <c r="AZ827">
        <v>384</v>
      </c>
      <c r="BA827">
        <v>92</v>
      </c>
      <c r="BB827">
        <v>1892</v>
      </c>
      <c r="BC827">
        <v>1168</v>
      </c>
      <c r="BD827">
        <v>231</v>
      </c>
      <c r="BE827">
        <v>1</v>
      </c>
      <c r="BF827" t="s">
        <v>64</v>
      </c>
      <c r="BG827" t="s">
        <v>65</v>
      </c>
      <c r="BH827" t="s">
        <v>661</v>
      </c>
      <c r="BI827" s="4">
        <f xml:space="preserve"> _2025teamgamelogs[[#This Row],[FGA]] + (0.44 * _2025teamgamelogs[[#This Row],[FTA]]) + _2025teamgamelogs[[#This Row],[TOV]] - _2025teamgamelogs[[#This Row],[OREB]]</f>
        <v>100.92</v>
      </c>
      <c r="BJ827" s="3">
        <f>_2025teamgamelogs[[#This Row],[TOV]]/_2025teamgamelogs[[#This Row],[POSSESIONS]]</f>
        <v>0.11890606420927467</v>
      </c>
      <c r="BK827" s="4">
        <f>_2025teamgamelogs[[#This Row],[PTS]]/_2025teamgamelogs[[#This Row],[POSSESIONS]]</f>
        <v>1.1296076099881094</v>
      </c>
      <c r="BL827" s="4">
        <f xml:space="preserve"> 100 * _2025teamgamelogs[[#This Row],[POINTS_PER_POSSESSION]]</f>
        <v>112.96076099881094</v>
      </c>
      <c r="BM827" s="4">
        <f xml:space="preserve"> _2025teamgamelogs[[#This Row],[POSSESIONS]] / (_2025teamgamelogs[[#This Row],[MIN]]/48)</f>
        <v>100.92</v>
      </c>
      <c r="BN827" s="3">
        <f>_2025teamgamelogs[[#This Row],[PTS]] / (2 * (_2025teamgamelogs[[#This Row],[FGA]] + 0.44 * _2025teamgamelogs[[#This Row],[FTA]]))</f>
        <v>0.56480380499405469</v>
      </c>
      <c r="BO827" s="4">
        <f>VLOOKUP(_2025teamgamelogs[[#This Row],[MONTH]], LEAGUE_AVERAGES!$A$2:$B$8, 2, FALSE)</f>
        <v>110.26237660123701</v>
      </c>
      <c r="BP827" s="5">
        <f>VLOOKUP(_2025teamgamelogs[[#This Row],[TEAM_NAME]], LEAGUE_AVERAGES!$A$14:$C$43, 2, FALSE)</f>
        <v>0.36502500000000004</v>
      </c>
      <c r="BQ827" s="5">
        <f>VLOOKUP(_2025teamgamelogs[[#This Row],[TEAM_NAME]], LEAGUE_AVERAGES!$A$14:$C$43, 3, FALSE)</f>
        <v>0.35016666666666663</v>
      </c>
      <c r="BR827" s="5">
        <f>VLOOKUP(_2025teamgamelogs[[#This Row],[TEAM_NAME]], LEAGUE_AVERAGES!$F$14:$H$43, 2, FALSE)</f>
        <v>0.47877500000000017</v>
      </c>
      <c r="BS827" s="5">
        <f>VLOOKUP(_2025teamgamelogs[[#This Row],[TEAM_NAME]], LEAGUE_AVERAGES!$F$14:$H$43, 3, FALSE)</f>
        <v>0.45407142857142868</v>
      </c>
      <c r="BT827" s="5">
        <f>VLOOKUP(_2025teamgamelogs[[#This Row],[TEAM_NAME]], LEAGUE_AVERAGES!$K$14:$M$43, 2, FALSE)</f>
        <v>0.59112459331758582</v>
      </c>
      <c r="BU827" s="5">
        <f>VLOOKUP(_2025teamgamelogs[[#This Row],[TEAM_NAME]], LEAGUE_AVERAGES!$K$14:$M$43, 3, FALSE)</f>
        <v>0.56254759440180246</v>
      </c>
    </row>
    <row r="828" spans="1:73" x14ac:dyDescent="0.2">
      <c r="A828" t="s">
        <v>59</v>
      </c>
      <c r="B828">
        <v>1610612739</v>
      </c>
      <c r="C828" t="s">
        <v>119</v>
      </c>
      <c r="D828" t="s">
        <v>120</v>
      </c>
      <c r="E828">
        <v>22400380</v>
      </c>
      <c r="F828" s="1">
        <v>45647</v>
      </c>
      <c r="G828" t="s">
        <v>833</v>
      </c>
      <c r="H828" t="s">
        <v>63</v>
      </c>
      <c r="I828">
        <v>48</v>
      </c>
      <c r="J828">
        <v>48</v>
      </c>
      <c r="K828">
        <v>90</v>
      </c>
      <c r="L828">
        <v>0.53300000000000003</v>
      </c>
      <c r="M828">
        <v>22</v>
      </c>
      <c r="N828">
        <v>43</v>
      </c>
      <c r="O828">
        <v>0.51200000000000001</v>
      </c>
      <c r="P828">
        <v>8</v>
      </c>
      <c r="Q828">
        <v>15</v>
      </c>
      <c r="R828">
        <v>0.53300000000000003</v>
      </c>
      <c r="S828">
        <v>13</v>
      </c>
      <c r="T828">
        <v>36</v>
      </c>
      <c r="U828">
        <v>49</v>
      </c>
      <c r="V828">
        <v>31</v>
      </c>
      <c r="W828">
        <v>13</v>
      </c>
      <c r="X828">
        <v>8</v>
      </c>
      <c r="Y828">
        <v>1</v>
      </c>
      <c r="Z828">
        <v>3</v>
      </c>
      <c r="AA828">
        <v>18</v>
      </c>
      <c r="AB828">
        <v>16</v>
      </c>
      <c r="AC828">
        <v>126</v>
      </c>
      <c r="AD828">
        <v>27</v>
      </c>
      <c r="AE828">
        <v>1</v>
      </c>
      <c r="AF828">
        <v>1</v>
      </c>
      <c r="AG828">
        <v>1</v>
      </c>
      <c r="AH828">
        <v>1</v>
      </c>
      <c r="AI828">
        <v>121</v>
      </c>
      <c r="AJ828">
        <v>242</v>
      </c>
      <c r="AK828">
        <v>1029</v>
      </c>
      <c r="AL828">
        <v>274</v>
      </c>
      <c r="AM828">
        <v>40</v>
      </c>
      <c r="AN828">
        <v>471</v>
      </c>
      <c r="AO828">
        <v>89</v>
      </c>
      <c r="AP828">
        <v>2336</v>
      </c>
      <c r="AQ828">
        <v>2021</v>
      </c>
      <c r="AR828">
        <v>2429</v>
      </c>
      <c r="AS828">
        <v>652</v>
      </c>
      <c r="AT828">
        <v>640</v>
      </c>
      <c r="AU828">
        <v>505</v>
      </c>
      <c r="AV828">
        <v>426</v>
      </c>
      <c r="AW828">
        <v>850</v>
      </c>
      <c r="AX828">
        <v>1073</v>
      </c>
      <c r="AY828">
        <v>2304</v>
      </c>
      <c r="AZ828">
        <v>384</v>
      </c>
      <c r="BA828">
        <v>1018</v>
      </c>
      <c r="BB828">
        <v>1670</v>
      </c>
      <c r="BC828">
        <v>389</v>
      </c>
      <c r="BD828">
        <v>107</v>
      </c>
      <c r="BE828">
        <v>1</v>
      </c>
      <c r="BF828" t="s">
        <v>64</v>
      </c>
      <c r="BG828" t="s">
        <v>65</v>
      </c>
      <c r="BH828" t="s">
        <v>661</v>
      </c>
      <c r="BI828" s="4">
        <f xml:space="preserve"> _2025teamgamelogs[[#This Row],[FGA]] + (0.44 * _2025teamgamelogs[[#This Row],[FTA]]) + _2025teamgamelogs[[#This Row],[TOV]] - _2025teamgamelogs[[#This Row],[OREB]]</f>
        <v>96.6</v>
      </c>
      <c r="BJ828" s="3">
        <f>_2025teamgamelogs[[#This Row],[TOV]]/_2025teamgamelogs[[#This Row],[POSSESIONS]]</f>
        <v>0.13457556935817805</v>
      </c>
      <c r="BK828" s="4">
        <f>_2025teamgamelogs[[#This Row],[PTS]]/_2025teamgamelogs[[#This Row],[POSSESIONS]]</f>
        <v>1.3043478260869565</v>
      </c>
      <c r="BL828" s="4">
        <f xml:space="preserve"> 100 * _2025teamgamelogs[[#This Row],[POINTS_PER_POSSESSION]]</f>
        <v>130.43478260869566</v>
      </c>
      <c r="BM828" s="4">
        <f xml:space="preserve"> _2025teamgamelogs[[#This Row],[POSSESIONS]] / (_2025teamgamelogs[[#This Row],[MIN]]/48)</f>
        <v>96.6</v>
      </c>
      <c r="BN828" s="3">
        <f>_2025teamgamelogs[[#This Row],[PTS]] / (2 * (_2025teamgamelogs[[#This Row],[FGA]] + 0.44 * _2025teamgamelogs[[#This Row],[FTA]]))</f>
        <v>0.65217391304347827</v>
      </c>
      <c r="BO828" s="4">
        <f>VLOOKUP(_2025teamgamelogs[[#This Row],[MONTH]], LEAGUE_AVERAGES!$A$2:$B$8, 2, FALSE)</f>
        <v>110.26237660123701</v>
      </c>
      <c r="BP828" s="5">
        <f>VLOOKUP(_2025teamgamelogs[[#This Row],[TEAM_NAME]], LEAGUE_AVERAGES!$A$14:$C$43, 2, FALSE)</f>
        <v>0.38409756097560971</v>
      </c>
      <c r="BQ828" s="5">
        <f>VLOOKUP(_2025teamgamelogs[[#This Row],[TEAM_NAME]], LEAGUE_AVERAGES!$A$14:$C$43, 3, FALSE)</f>
        <v>0.38512195121951209</v>
      </c>
      <c r="BR828" s="5">
        <f>VLOOKUP(_2025teamgamelogs[[#This Row],[TEAM_NAME]], LEAGUE_AVERAGES!$F$14:$H$43, 2, FALSE)</f>
        <v>0.49482926829268303</v>
      </c>
      <c r="BS828" s="5">
        <f>VLOOKUP(_2025teamgamelogs[[#This Row],[TEAM_NAME]], LEAGUE_AVERAGES!$F$14:$H$43, 3, FALSE)</f>
        <v>0.4880731707317072</v>
      </c>
      <c r="BT828" s="5">
        <f>VLOOKUP(_2025teamgamelogs[[#This Row],[TEAM_NAME]], LEAGUE_AVERAGES!$K$14:$M$43, 2, FALSE)</f>
        <v>0.61027349880699666</v>
      </c>
      <c r="BU828" s="5">
        <f>VLOOKUP(_2025teamgamelogs[[#This Row],[TEAM_NAME]], LEAGUE_AVERAGES!$K$14:$M$43, 3, FALSE)</f>
        <v>0.60680781397749251</v>
      </c>
    </row>
    <row r="829" spans="1:73" x14ac:dyDescent="0.2">
      <c r="A829" t="s">
        <v>59</v>
      </c>
      <c r="B829">
        <v>1610612742</v>
      </c>
      <c r="C829" t="s">
        <v>154</v>
      </c>
      <c r="D829" t="s">
        <v>155</v>
      </c>
      <c r="E829">
        <v>22400385</v>
      </c>
      <c r="F829" s="1">
        <v>45647</v>
      </c>
      <c r="G829" t="s">
        <v>820</v>
      </c>
      <c r="H829" t="s">
        <v>63</v>
      </c>
      <c r="I829">
        <v>48</v>
      </c>
      <c r="J829">
        <v>40</v>
      </c>
      <c r="K829">
        <v>88</v>
      </c>
      <c r="L829">
        <v>0.45500000000000002</v>
      </c>
      <c r="M829">
        <v>14</v>
      </c>
      <c r="N829">
        <v>35</v>
      </c>
      <c r="O829">
        <v>0.4</v>
      </c>
      <c r="P829">
        <v>19</v>
      </c>
      <c r="Q829">
        <v>22</v>
      </c>
      <c r="R829">
        <v>0.86399999999999999</v>
      </c>
      <c r="S829">
        <v>11</v>
      </c>
      <c r="T829">
        <v>32</v>
      </c>
      <c r="U829">
        <v>43</v>
      </c>
      <c r="V829">
        <v>25</v>
      </c>
      <c r="W829">
        <v>13</v>
      </c>
      <c r="X829">
        <v>12</v>
      </c>
      <c r="Y829">
        <v>5</v>
      </c>
      <c r="Z829">
        <v>7</v>
      </c>
      <c r="AA829">
        <v>18</v>
      </c>
      <c r="AB829">
        <v>14</v>
      </c>
      <c r="AC829">
        <v>113</v>
      </c>
      <c r="AD829">
        <v>16</v>
      </c>
      <c r="AE829">
        <v>1</v>
      </c>
      <c r="AF829">
        <v>1</v>
      </c>
      <c r="AG829">
        <v>1</v>
      </c>
      <c r="AH829">
        <v>1</v>
      </c>
      <c r="AI829">
        <v>121</v>
      </c>
      <c r="AJ829">
        <v>1438</v>
      </c>
      <c r="AK829">
        <v>1314</v>
      </c>
      <c r="AL829">
        <v>1464</v>
      </c>
      <c r="AM829">
        <v>934</v>
      </c>
      <c r="AN829">
        <v>1495</v>
      </c>
      <c r="AO829">
        <v>723</v>
      </c>
      <c r="AP829">
        <v>756</v>
      </c>
      <c r="AQ829">
        <v>1008</v>
      </c>
      <c r="AR829">
        <v>482</v>
      </c>
      <c r="AS829">
        <v>1051</v>
      </c>
      <c r="AT829">
        <v>1307</v>
      </c>
      <c r="AU829">
        <v>1282</v>
      </c>
      <c r="AV829">
        <v>1358</v>
      </c>
      <c r="AW829">
        <v>850</v>
      </c>
      <c r="AX829">
        <v>217</v>
      </c>
      <c r="AY829">
        <v>889</v>
      </c>
      <c r="AZ829">
        <v>1902</v>
      </c>
      <c r="BA829">
        <v>1018</v>
      </c>
      <c r="BB829">
        <v>2064</v>
      </c>
      <c r="BC829">
        <v>1250</v>
      </c>
      <c r="BD829">
        <v>338</v>
      </c>
      <c r="BE829">
        <v>1</v>
      </c>
      <c r="BF829" t="s">
        <v>64</v>
      </c>
      <c r="BG829" t="s">
        <v>65</v>
      </c>
      <c r="BH829" t="s">
        <v>661</v>
      </c>
      <c r="BI829" s="4">
        <f xml:space="preserve"> _2025teamgamelogs[[#This Row],[FGA]] + (0.44 * _2025teamgamelogs[[#This Row],[FTA]]) + _2025teamgamelogs[[#This Row],[TOV]] - _2025teamgamelogs[[#This Row],[OREB]]</f>
        <v>99.68</v>
      </c>
      <c r="BJ829" s="3">
        <f>_2025teamgamelogs[[#This Row],[TOV]]/_2025teamgamelogs[[#This Row],[POSSESIONS]]</f>
        <v>0.13041733547351525</v>
      </c>
      <c r="BK829" s="4">
        <f>_2025teamgamelogs[[#This Row],[PTS]]/_2025teamgamelogs[[#This Row],[POSSESIONS]]</f>
        <v>1.1336276083467094</v>
      </c>
      <c r="BL829" s="4">
        <f xml:space="preserve"> 100 * _2025teamgamelogs[[#This Row],[POINTS_PER_POSSESSION]]</f>
        <v>113.36276083467094</v>
      </c>
      <c r="BM829" s="4">
        <f xml:space="preserve"> _2025teamgamelogs[[#This Row],[POSSESIONS]] / (_2025teamgamelogs[[#This Row],[MIN]]/48)</f>
        <v>99.68</v>
      </c>
      <c r="BN829" s="3">
        <f>_2025teamgamelogs[[#This Row],[PTS]] / (2 * (_2025teamgamelogs[[#This Row],[FGA]] + 0.44 * _2025teamgamelogs[[#This Row],[FTA]]))</f>
        <v>0.57841932841932842</v>
      </c>
      <c r="BO829" s="4">
        <f>VLOOKUP(_2025teamgamelogs[[#This Row],[MONTH]], LEAGUE_AVERAGES!$A$2:$B$8, 2, FALSE)</f>
        <v>110.26237660123701</v>
      </c>
      <c r="BP829" s="5">
        <f>VLOOKUP(_2025teamgamelogs[[#This Row],[TEAM_NAME]], LEAGUE_AVERAGES!$A$14:$C$43, 2, FALSE)</f>
        <v>0.362375</v>
      </c>
      <c r="BQ829" s="5">
        <f>VLOOKUP(_2025teamgamelogs[[#This Row],[TEAM_NAME]], LEAGUE_AVERAGES!$A$14:$C$43, 3, FALSE)</f>
        <v>0.36252380952380958</v>
      </c>
      <c r="BR829" s="5">
        <f>VLOOKUP(_2025teamgamelogs[[#This Row],[TEAM_NAME]], LEAGUE_AVERAGES!$F$14:$H$43, 2, FALSE)</f>
        <v>0.47777500000000001</v>
      </c>
      <c r="BS829" s="5">
        <f>VLOOKUP(_2025teamgamelogs[[#This Row],[TEAM_NAME]], LEAGUE_AVERAGES!$F$14:$H$43, 3, FALSE)</f>
        <v>0.48176190476190472</v>
      </c>
      <c r="BT829" s="5">
        <f>VLOOKUP(_2025teamgamelogs[[#This Row],[TEAM_NAME]], LEAGUE_AVERAGES!$K$14:$M$43, 2, FALSE)</f>
        <v>0.58283558931438928</v>
      </c>
      <c r="BU829" s="5">
        <f>VLOOKUP(_2025teamgamelogs[[#This Row],[TEAM_NAME]], LEAGUE_AVERAGES!$K$14:$M$43, 3, FALSE)</f>
        <v>0.5856179003364903</v>
      </c>
    </row>
    <row r="830" spans="1:73" x14ac:dyDescent="0.2">
      <c r="A830" t="s">
        <v>59</v>
      </c>
      <c r="B830">
        <v>1610612750</v>
      </c>
      <c r="C830" t="s">
        <v>8</v>
      </c>
      <c r="D830" t="s">
        <v>72</v>
      </c>
      <c r="E830">
        <v>22400383</v>
      </c>
      <c r="F830" s="1">
        <v>45647</v>
      </c>
      <c r="G830" t="s">
        <v>834</v>
      </c>
      <c r="H830" t="s">
        <v>70</v>
      </c>
      <c r="I830">
        <v>48</v>
      </c>
      <c r="J830">
        <v>36</v>
      </c>
      <c r="K830">
        <v>86</v>
      </c>
      <c r="L830">
        <v>0.41899999999999998</v>
      </c>
      <c r="M830">
        <v>14</v>
      </c>
      <c r="N830">
        <v>38</v>
      </c>
      <c r="O830">
        <v>0.36799999999999999</v>
      </c>
      <c r="P830">
        <v>17</v>
      </c>
      <c r="Q830">
        <v>25</v>
      </c>
      <c r="R830">
        <v>0.68</v>
      </c>
      <c r="S830">
        <v>11</v>
      </c>
      <c r="T830">
        <v>34</v>
      </c>
      <c r="U830">
        <v>45</v>
      </c>
      <c r="V830">
        <v>27</v>
      </c>
      <c r="W830">
        <v>15</v>
      </c>
      <c r="X830">
        <v>5</v>
      </c>
      <c r="Y830">
        <v>2</v>
      </c>
      <c r="Z830">
        <v>6</v>
      </c>
      <c r="AA830">
        <v>18</v>
      </c>
      <c r="AB830">
        <v>23</v>
      </c>
      <c r="AC830">
        <v>103</v>
      </c>
      <c r="AD830">
        <v>-10</v>
      </c>
      <c r="AE830">
        <v>1</v>
      </c>
      <c r="AF830">
        <v>1231</v>
      </c>
      <c r="AG830">
        <v>1231</v>
      </c>
      <c r="AH830">
        <v>1231</v>
      </c>
      <c r="AI830">
        <v>121</v>
      </c>
      <c r="AJ830">
        <v>2070</v>
      </c>
      <c r="AK830">
        <v>1580</v>
      </c>
      <c r="AL830">
        <v>1994</v>
      </c>
      <c r="AM830">
        <v>934</v>
      </c>
      <c r="AN830">
        <v>1078</v>
      </c>
      <c r="AO830">
        <v>1109</v>
      </c>
      <c r="AP830">
        <v>1052</v>
      </c>
      <c r="AQ830">
        <v>666</v>
      </c>
      <c r="AR830">
        <v>2067</v>
      </c>
      <c r="AS830">
        <v>1051</v>
      </c>
      <c r="AT830">
        <v>926</v>
      </c>
      <c r="AU830">
        <v>976</v>
      </c>
      <c r="AV830">
        <v>1013</v>
      </c>
      <c r="AW830">
        <v>1341</v>
      </c>
      <c r="AX830">
        <v>1998</v>
      </c>
      <c r="AY830">
        <v>2078</v>
      </c>
      <c r="AZ830">
        <v>1573</v>
      </c>
      <c r="BA830">
        <v>1018</v>
      </c>
      <c r="BB830">
        <v>300</v>
      </c>
      <c r="BC830">
        <v>1945</v>
      </c>
      <c r="BD830">
        <v>1790</v>
      </c>
      <c r="BE830">
        <v>1</v>
      </c>
      <c r="BF830" t="s">
        <v>64</v>
      </c>
      <c r="BG830" t="s">
        <v>65</v>
      </c>
      <c r="BH830" t="s">
        <v>661</v>
      </c>
      <c r="BI830" s="4">
        <f xml:space="preserve"> _2025teamgamelogs[[#This Row],[FGA]] + (0.44 * _2025teamgamelogs[[#This Row],[FTA]]) + _2025teamgamelogs[[#This Row],[TOV]] - _2025teamgamelogs[[#This Row],[OREB]]</f>
        <v>101</v>
      </c>
      <c r="BJ830" s="3">
        <f>_2025teamgamelogs[[#This Row],[TOV]]/_2025teamgamelogs[[#This Row],[POSSESIONS]]</f>
        <v>0.14851485148514851</v>
      </c>
      <c r="BK830" s="4">
        <f>_2025teamgamelogs[[#This Row],[PTS]]/_2025teamgamelogs[[#This Row],[POSSESIONS]]</f>
        <v>1.0198019801980198</v>
      </c>
      <c r="BL830" s="4">
        <f xml:space="preserve"> 100 * _2025teamgamelogs[[#This Row],[POINTS_PER_POSSESSION]]</f>
        <v>101.98019801980197</v>
      </c>
      <c r="BM830" s="4">
        <f xml:space="preserve"> _2025teamgamelogs[[#This Row],[POSSESIONS]] / (_2025teamgamelogs[[#This Row],[MIN]]/48)</f>
        <v>101</v>
      </c>
      <c r="BN830" s="3">
        <f>_2025teamgamelogs[[#This Row],[PTS]] / (2 * (_2025teamgamelogs[[#This Row],[FGA]] + 0.44 * _2025teamgamelogs[[#This Row],[FTA]]))</f>
        <v>0.53092783505154639</v>
      </c>
      <c r="BO830" s="4">
        <f>VLOOKUP(_2025teamgamelogs[[#This Row],[MONTH]], LEAGUE_AVERAGES!$A$2:$B$8, 2, FALSE)</f>
        <v>110.26237660123701</v>
      </c>
      <c r="BP830" s="5">
        <f>VLOOKUP(_2025teamgamelogs[[#This Row],[TEAM_NAME]], LEAGUE_AVERAGES!$A$14:$C$43, 2, FALSE)</f>
        <v>0.38256097560975622</v>
      </c>
      <c r="BQ830" s="5">
        <f>VLOOKUP(_2025teamgamelogs[[#This Row],[TEAM_NAME]], LEAGUE_AVERAGES!$A$14:$C$43, 3, FALSE)</f>
        <v>0.37156097560975615</v>
      </c>
      <c r="BR830" s="5">
        <f>VLOOKUP(_2025teamgamelogs[[#This Row],[TEAM_NAME]], LEAGUE_AVERAGES!$F$14:$H$43, 2, FALSE)</f>
        <v>0.47402439024390242</v>
      </c>
      <c r="BS830" s="5">
        <f>VLOOKUP(_2025teamgamelogs[[#This Row],[TEAM_NAME]], LEAGUE_AVERAGES!$F$14:$H$43, 3, FALSE)</f>
        <v>0.46580487804878057</v>
      </c>
      <c r="BT830" s="5">
        <f>VLOOKUP(_2025teamgamelogs[[#This Row],[TEAM_NAME]], LEAGUE_AVERAGES!$K$14:$M$43, 2, FALSE)</f>
        <v>0.59446350940954662</v>
      </c>
      <c r="BU830" s="5">
        <f>VLOOKUP(_2025teamgamelogs[[#This Row],[TEAM_NAME]], LEAGUE_AVERAGES!$K$14:$M$43, 3, FALSE)</f>
        <v>0.58583417827298701</v>
      </c>
    </row>
    <row r="831" spans="1:73" x14ac:dyDescent="0.2">
      <c r="A831" t="s">
        <v>59</v>
      </c>
      <c r="B831">
        <v>1610612746</v>
      </c>
      <c r="C831" t="s">
        <v>131</v>
      </c>
      <c r="D831" t="s">
        <v>132</v>
      </c>
      <c r="E831">
        <v>22400385</v>
      </c>
      <c r="F831" s="1">
        <v>45647</v>
      </c>
      <c r="G831" t="s">
        <v>798</v>
      </c>
      <c r="H831" t="s">
        <v>70</v>
      </c>
      <c r="I831">
        <v>48</v>
      </c>
      <c r="J831">
        <v>34</v>
      </c>
      <c r="K831">
        <v>81</v>
      </c>
      <c r="L831">
        <v>0.42</v>
      </c>
      <c r="M831">
        <v>10</v>
      </c>
      <c r="N831">
        <v>37</v>
      </c>
      <c r="O831">
        <v>0.27</v>
      </c>
      <c r="P831">
        <v>19</v>
      </c>
      <c r="Q831">
        <v>22</v>
      </c>
      <c r="R831">
        <v>0.86399999999999999</v>
      </c>
      <c r="S831">
        <v>8</v>
      </c>
      <c r="T831">
        <v>32</v>
      </c>
      <c r="U831">
        <v>40</v>
      </c>
      <c r="V831">
        <v>18</v>
      </c>
      <c r="W831">
        <v>17</v>
      </c>
      <c r="X831">
        <v>8</v>
      </c>
      <c r="Y831">
        <v>7</v>
      </c>
      <c r="Z831">
        <v>5</v>
      </c>
      <c r="AA831">
        <v>14</v>
      </c>
      <c r="AB831">
        <v>18</v>
      </c>
      <c r="AC831">
        <v>97</v>
      </c>
      <c r="AD831">
        <v>-16</v>
      </c>
      <c r="AE831">
        <v>1</v>
      </c>
      <c r="AF831">
        <v>1231</v>
      </c>
      <c r="AG831">
        <v>1231</v>
      </c>
      <c r="AH831">
        <v>1231</v>
      </c>
      <c r="AI831">
        <v>121</v>
      </c>
      <c r="AJ831">
        <v>2258</v>
      </c>
      <c r="AK831">
        <v>2117</v>
      </c>
      <c r="AL831">
        <v>1979</v>
      </c>
      <c r="AM831">
        <v>1891</v>
      </c>
      <c r="AN831">
        <v>1227</v>
      </c>
      <c r="AO831">
        <v>2136</v>
      </c>
      <c r="AP831">
        <v>756</v>
      </c>
      <c r="AQ831">
        <v>1008</v>
      </c>
      <c r="AR831">
        <v>482</v>
      </c>
      <c r="AS831">
        <v>1800</v>
      </c>
      <c r="AT831">
        <v>1307</v>
      </c>
      <c r="AU831">
        <v>1715</v>
      </c>
      <c r="AV831">
        <v>2327</v>
      </c>
      <c r="AW831">
        <v>1759</v>
      </c>
      <c r="AX831">
        <v>1073</v>
      </c>
      <c r="AY831">
        <v>346</v>
      </c>
      <c r="AZ831">
        <v>1188</v>
      </c>
      <c r="BA831">
        <v>260</v>
      </c>
      <c r="BB831">
        <v>1204</v>
      </c>
      <c r="BC831">
        <v>2224</v>
      </c>
      <c r="BD831">
        <v>2086</v>
      </c>
      <c r="BE831">
        <v>1</v>
      </c>
      <c r="BF831" t="s">
        <v>71</v>
      </c>
      <c r="BG831" t="s">
        <v>65</v>
      </c>
      <c r="BH831" t="s">
        <v>661</v>
      </c>
      <c r="BI831" s="4">
        <f xml:space="preserve"> _2025teamgamelogs[[#This Row],[FGA]] + (0.44 * _2025teamgamelogs[[#This Row],[FTA]]) + _2025teamgamelogs[[#This Row],[TOV]] - _2025teamgamelogs[[#This Row],[OREB]]</f>
        <v>99.68</v>
      </c>
      <c r="BJ831" s="3">
        <f>_2025teamgamelogs[[#This Row],[TOV]]/_2025teamgamelogs[[#This Row],[POSSESIONS]]</f>
        <v>0.170545746388443</v>
      </c>
      <c r="BK831" s="4">
        <f>_2025teamgamelogs[[#This Row],[PTS]]/_2025teamgamelogs[[#This Row],[POSSESIONS]]</f>
        <v>0.97311396468699829</v>
      </c>
      <c r="BL831" s="4">
        <f xml:space="preserve"> 100 * _2025teamgamelogs[[#This Row],[POINTS_PER_POSSESSION]]</f>
        <v>97.311396468699826</v>
      </c>
      <c r="BM831" s="4">
        <f xml:space="preserve"> _2025teamgamelogs[[#This Row],[POSSESIONS]] / (_2025teamgamelogs[[#This Row],[MIN]]/48)</f>
        <v>99.68</v>
      </c>
      <c r="BN831" s="3">
        <f>_2025teamgamelogs[[#This Row],[PTS]] / (2 * (_2025teamgamelogs[[#This Row],[FGA]] + 0.44 * _2025teamgamelogs[[#This Row],[FTA]]))</f>
        <v>0.53484781649757385</v>
      </c>
      <c r="BO831" s="4">
        <f>VLOOKUP(_2025teamgamelogs[[#This Row],[MONTH]], LEAGUE_AVERAGES!$A$2:$B$8, 2, FALSE)</f>
        <v>110.26237660123701</v>
      </c>
      <c r="BP831" s="5">
        <f>VLOOKUP(_2025teamgamelogs[[#This Row],[TEAM_NAME]], LEAGUE_AVERAGES!$A$14:$C$43, 2, FALSE)</f>
        <v>0.38978048780487806</v>
      </c>
      <c r="BQ831" s="5">
        <f>VLOOKUP(_2025teamgamelogs[[#This Row],[TEAM_NAME]], LEAGUE_AVERAGES!$A$14:$C$43, 3, FALSE)</f>
        <v>0.36475609756097566</v>
      </c>
      <c r="BR831" s="5">
        <f>VLOOKUP(_2025teamgamelogs[[#This Row],[TEAM_NAME]], LEAGUE_AVERAGES!$F$14:$H$43, 2, FALSE)</f>
        <v>0.49036585365853652</v>
      </c>
      <c r="BS831" s="5">
        <f>VLOOKUP(_2025teamgamelogs[[#This Row],[TEAM_NAME]], LEAGUE_AVERAGES!$F$14:$H$43, 3, FALSE)</f>
        <v>0.47582926829268285</v>
      </c>
      <c r="BT831" s="5">
        <f>VLOOKUP(_2025teamgamelogs[[#This Row],[TEAM_NAME]], LEAGUE_AVERAGES!$K$14:$M$43, 2, FALSE)</f>
        <v>0.59895938905835644</v>
      </c>
      <c r="BU831" s="5">
        <f>VLOOKUP(_2025teamgamelogs[[#This Row],[TEAM_NAME]], LEAGUE_AVERAGES!$K$14:$M$43, 3, FALSE)</f>
        <v>0.58126724036545818</v>
      </c>
    </row>
    <row r="832" spans="1:73" x14ac:dyDescent="0.2">
      <c r="A832" t="s">
        <v>59</v>
      </c>
      <c r="B832">
        <v>1610612763</v>
      </c>
      <c r="C832" t="s">
        <v>128</v>
      </c>
      <c r="D832" t="s">
        <v>129</v>
      </c>
      <c r="E832">
        <v>22400378</v>
      </c>
      <c r="F832" s="1">
        <v>45647</v>
      </c>
      <c r="G832" t="s">
        <v>835</v>
      </c>
      <c r="H832" t="s">
        <v>63</v>
      </c>
      <c r="I832">
        <v>48</v>
      </c>
      <c r="J832">
        <v>50</v>
      </c>
      <c r="K832">
        <v>97</v>
      </c>
      <c r="L832">
        <v>0.51500000000000001</v>
      </c>
      <c r="M832">
        <v>18</v>
      </c>
      <c r="N832">
        <v>41</v>
      </c>
      <c r="O832">
        <v>0.439</v>
      </c>
      <c r="P832">
        <v>10</v>
      </c>
      <c r="Q832">
        <v>13</v>
      </c>
      <c r="R832">
        <v>0.76900000000000002</v>
      </c>
      <c r="S832">
        <v>8</v>
      </c>
      <c r="T832">
        <v>32</v>
      </c>
      <c r="U832">
        <v>40</v>
      </c>
      <c r="V832">
        <v>35</v>
      </c>
      <c r="W832">
        <v>18</v>
      </c>
      <c r="X832">
        <v>13</v>
      </c>
      <c r="Y832">
        <v>1</v>
      </c>
      <c r="Z832">
        <v>6</v>
      </c>
      <c r="AA832">
        <v>22</v>
      </c>
      <c r="AB832">
        <v>14</v>
      </c>
      <c r="AC832">
        <v>128</v>
      </c>
      <c r="AD832">
        <v>16</v>
      </c>
      <c r="AE832">
        <v>1</v>
      </c>
      <c r="AF832">
        <v>1</v>
      </c>
      <c r="AG832">
        <v>1</v>
      </c>
      <c r="AH832">
        <v>1</v>
      </c>
      <c r="AI832">
        <v>121</v>
      </c>
      <c r="AJ832">
        <v>131</v>
      </c>
      <c r="AK832">
        <v>324</v>
      </c>
      <c r="AL832">
        <v>475</v>
      </c>
      <c r="AM832">
        <v>288</v>
      </c>
      <c r="AN832">
        <v>681</v>
      </c>
      <c r="AO832">
        <v>402</v>
      </c>
      <c r="AP832">
        <v>2148</v>
      </c>
      <c r="AQ832">
        <v>2188</v>
      </c>
      <c r="AR832">
        <v>1388</v>
      </c>
      <c r="AS832">
        <v>1800</v>
      </c>
      <c r="AT832">
        <v>1307</v>
      </c>
      <c r="AU832">
        <v>1715</v>
      </c>
      <c r="AV832">
        <v>132</v>
      </c>
      <c r="AW832">
        <v>1953</v>
      </c>
      <c r="AX832">
        <v>137</v>
      </c>
      <c r="AY832">
        <v>2304</v>
      </c>
      <c r="AZ832">
        <v>1573</v>
      </c>
      <c r="BA832">
        <v>1887</v>
      </c>
      <c r="BB832">
        <v>2064</v>
      </c>
      <c r="BC832">
        <v>299</v>
      </c>
      <c r="BD832">
        <v>338</v>
      </c>
      <c r="BE832">
        <v>1</v>
      </c>
      <c r="BF832" t="s">
        <v>71</v>
      </c>
      <c r="BG832" t="s">
        <v>65</v>
      </c>
      <c r="BH832" t="s">
        <v>661</v>
      </c>
      <c r="BI832" s="4">
        <f xml:space="preserve"> _2025teamgamelogs[[#This Row],[FGA]] + (0.44 * _2025teamgamelogs[[#This Row],[FTA]]) + _2025teamgamelogs[[#This Row],[TOV]] - _2025teamgamelogs[[#This Row],[OREB]]</f>
        <v>112.72</v>
      </c>
      <c r="BJ832" s="3">
        <f>_2025teamgamelogs[[#This Row],[TOV]]/_2025teamgamelogs[[#This Row],[POSSESIONS]]</f>
        <v>0.15968772178850249</v>
      </c>
      <c r="BK832" s="4">
        <f>_2025teamgamelogs[[#This Row],[PTS]]/_2025teamgamelogs[[#This Row],[POSSESIONS]]</f>
        <v>1.1355571327182399</v>
      </c>
      <c r="BL832" s="4">
        <f xml:space="preserve"> 100 * _2025teamgamelogs[[#This Row],[POINTS_PER_POSSESSION]]</f>
        <v>113.55571327182399</v>
      </c>
      <c r="BM832" s="4">
        <f xml:space="preserve"> _2025teamgamelogs[[#This Row],[POSSESIONS]] / (_2025teamgamelogs[[#This Row],[MIN]]/48)</f>
        <v>112.72</v>
      </c>
      <c r="BN832" s="3">
        <f>_2025teamgamelogs[[#This Row],[PTS]] / (2 * (_2025teamgamelogs[[#This Row],[FGA]] + 0.44 * _2025teamgamelogs[[#This Row],[FTA]]))</f>
        <v>0.62305295950155759</v>
      </c>
      <c r="BO832" s="4">
        <f>VLOOKUP(_2025teamgamelogs[[#This Row],[MONTH]], LEAGUE_AVERAGES!$A$2:$B$8, 2, FALSE)</f>
        <v>110.26237660123701</v>
      </c>
      <c r="BP832" s="5">
        <f>VLOOKUP(_2025teamgamelogs[[#This Row],[TEAM_NAME]], LEAGUE_AVERAGES!$A$14:$C$43, 2, FALSE)</f>
        <v>0.36546341463414628</v>
      </c>
      <c r="BQ832" s="5">
        <f>VLOOKUP(_2025teamgamelogs[[#This Row],[TEAM_NAME]], LEAGUE_AVERAGES!$A$14:$C$43, 3, FALSE)</f>
        <v>0.36639024390243902</v>
      </c>
      <c r="BR832" s="5">
        <f>VLOOKUP(_2025teamgamelogs[[#This Row],[TEAM_NAME]], LEAGUE_AVERAGES!$F$14:$H$43, 2, FALSE)</f>
        <v>0.48997560975609772</v>
      </c>
      <c r="BS832" s="5">
        <f>VLOOKUP(_2025teamgamelogs[[#This Row],[TEAM_NAME]], LEAGUE_AVERAGES!$F$14:$H$43, 3, FALSE)</f>
        <v>0.46951219512195119</v>
      </c>
      <c r="BT832" s="5">
        <f>VLOOKUP(_2025teamgamelogs[[#This Row],[TEAM_NAME]], LEAGUE_AVERAGES!$K$14:$M$43, 2, FALSE)</f>
        <v>0.59919613060605748</v>
      </c>
      <c r="BU832" s="5">
        <f>VLOOKUP(_2025teamgamelogs[[#This Row],[TEAM_NAME]], LEAGUE_AVERAGES!$K$14:$M$43, 3, FALSE)</f>
        <v>0.57758119053457602</v>
      </c>
    </row>
    <row r="833" spans="1:73" x14ac:dyDescent="0.2">
      <c r="A833" t="s">
        <v>59</v>
      </c>
      <c r="B833">
        <v>1610612752</v>
      </c>
      <c r="C833" t="s">
        <v>67</v>
      </c>
      <c r="D833" t="s">
        <v>68</v>
      </c>
      <c r="E833">
        <v>22400384</v>
      </c>
      <c r="F833" s="1">
        <v>45647</v>
      </c>
      <c r="G833" t="s">
        <v>836</v>
      </c>
      <c r="H833" t="s">
        <v>63</v>
      </c>
      <c r="I833">
        <v>48</v>
      </c>
      <c r="J833">
        <v>38</v>
      </c>
      <c r="K833">
        <v>87</v>
      </c>
      <c r="L833">
        <v>0.437</v>
      </c>
      <c r="M833">
        <v>15</v>
      </c>
      <c r="N833">
        <v>37</v>
      </c>
      <c r="O833">
        <v>0.40500000000000003</v>
      </c>
      <c r="P833">
        <v>13</v>
      </c>
      <c r="Q833">
        <v>15</v>
      </c>
      <c r="R833">
        <v>0.86699999999999999</v>
      </c>
      <c r="S833">
        <v>15</v>
      </c>
      <c r="T833">
        <v>27</v>
      </c>
      <c r="U833">
        <v>42</v>
      </c>
      <c r="V833">
        <v>24</v>
      </c>
      <c r="W833">
        <v>17</v>
      </c>
      <c r="X833">
        <v>11</v>
      </c>
      <c r="Y833">
        <v>3</v>
      </c>
      <c r="Z833">
        <v>5</v>
      </c>
      <c r="AA833">
        <v>18</v>
      </c>
      <c r="AB833">
        <v>20</v>
      </c>
      <c r="AC833">
        <v>104</v>
      </c>
      <c r="AD833">
        <v>11</v>
      </c>
      <c r="AE833">
        <v>1</v>
      </c>
      <c r="AF833">
        <v>1</v>
      </c>
      <c r="AG833">
        <v>1</v>
      </c>
      <c r="AH833">
        <v>1</v>
      </c>
      <c r="AI833">
        <v>121</v>
      </c>
      <c r="AJ833">
        <v>1796</v>
      </c>
      <c r="AK833">
        <v>1449</v>
      </c>
      <c r="AL833">
        <v>1754</v>
      </c>
      <c r="AM833">
        <v>733</v>
      </c>
      <c r="AN833">
        <v>1227</v>
      </c>
      <c r="AO833">
        <v>684</v>
      </c>
      <c r="AP833">
        <v>1755</v>
      </c>
      <c r="AQ833">
        <v>2021</v>
      </c>
      <c r="AR833">
        <v>459</v>
      </c>
      <c r="AS833">
        <v>332</v>
      </c>
      <c r="AT833">
        <v>2068</v>
      </c>
      <c r="AU833">
        <v>1443</v>
      </c>
      <c r="AV833">
        <v>1570</v>
      </c>
      <c r="AW833">
        <v>1759</v>
      </c>
      <c r="AX833">
        <v>346</v>
      </c>
      <c r="AY833">
        <v>1712</v>
      </c>
      <c r="AZ833">
        <v>1188</v>
      </c>
      <c r="BA833">
        <v>1018</v>
      </c>
      <c r="BB833">
        <v>767</v>
      </c>
      <c r="BC833">
        <v>1870</v>
      </c>
      <c r="BD833">
        <v>563</v>
      </c>
      <c r="BE833">
        <v>1</v>
      </c>
      <c r="BF833" t="s">
        <v>71</v>
      </c>
      <c r="BG833" t="s">
        <v>65</v>
      </c>
      <c r="BH833" t="s">
        <v>661</v>
      </c>
      <c r="BI833" s="4">
        <f xml:space="preserve"> _2025teamgamelogs[[#This Row],[FGA]] + (0.44 * _2025teamgamelogs[[#This Row],[FTA]]) + _2025teamgamelogs[[#This Row],[TOV]] - _2025teamgamelogs[[#This Row],[OREB]]</f>
        <v>95.6</v>
      </c>
      <c r="BJ833" s="3">
        <f>_2025teamgamelogs[[#This Row],[TOV]]/_2025teamgamelogs[[#This Row],[POSSESIONS]]</f>
        <v>0.1778242677824268</v>
      </c>
      <c r="BK833" s="4">
        <f>_2025teamgamelogs[[#This Row],[PTS]]/_2025teamgamelogs[[#This Row],[POSSESIONS]]</f>
        <v>1.0878661087866111</v>
      </c>
      <c r="BL833" s="4">
        <f xml:space="preserve"> 100 * _2025teamgamelogs[[#This Row],[POINTS_PER_POSSESSION]]</f>
        <v>108.78661087866111</v>
      </c>
      <c r="BM833" s="4">
        <f xml:space="preserve"> _2025teamgamelogs[[#This Row],[POSSESIONS]] / (_2025teamgamelogs[[#This Row],[MIN]]/48)</f>
        <v>95.6</v>
      </c>
      <c r="BN833" s="3">
        <f>_2025teamgamelogs[[#This Row],[PTS]] / (2 * (_2025teamgamelogs[[#This Row],[FGA]] + 0.44 * _2025teamgamelogs[[#This Row],[FTA]]))</f>
        <v>0.55555555555555558</v>
      </c>
      <c r="BO833" s="4">
        <f>VLOOKUP(_2025teamgamelogs[[#This Row],[MONTH]], LEAGUE_AVERAGES!$A$2:$B$8, 2, FALSE)</f>
        <v>110.26237660123701</v>
      </c>
      <c r="BP833" s="5">
        <f>VLOOKUP(_2025teamgamelogs[[#This Row],[TEAM_NAME]], LEAGUE_AVERAGES!$A$14:$C$43, 2, FALSE)</f>
        <v>0.370219512195122</v>
      </c>
      <c r="BQ833" s="5">
        <f>VLOOKUP(_2025teamgamelogs[[#This Row],[TEAM_NAME]], LEAGUE_AVERAGES!$A$14:$C$43, 3, FALSE)</f>
        <v>0.36224390243902438</v>
      </c>
      <c r="BR833" s="5">
        <f>VLOOKUP(_2025teamgamelogs[[#This Row],[TEAM_NAME]], LEAGUE_AVERAGES!$F$14:$H$43, 2, FALSE)</f>
        <v>0.49358536585365859</v>
      </c>
      <c r="BS833" s="5">
        <f>VLOOKUP(_2025teamgamelogs[[#This Row],[TEAM_NAME]], LEAGUE_AVERAGES!$F$14:$H$43, 3, FALSE)</f>
        <v>0.47975609756097559</v>
      </c>
      <c r="BT833" s="5">
        <f>VLOOKUP(_2025teamgamelogs[[#This Row],[TEAM_NAME]], LEAGUE_AVERAGES!$K$14:$M$43, 2, FALSE)</f>
        <v>0.59525043511857889</v>
      </c>
      <c r="BU833" s="5">
        <f>VLOOKUP(_2025teamgamelogs[[#This Row],[TEAM_NAME]], LEAGUE_AVERAGES!$K$14:$M$43, 3, FALSE)</f>
        <v>0.58413739951743537</v>
      </c>
    </row>
    <row r="834" spans="1:73" x14ac:dyDescent="0.2">
      <c r="A834" t="s">
        <v>59</v>
      </c>
      <c r="B834">
        <v>1610612765</v>
      </c>
      <c r="C834" t="s">
        <v>107</v>
      </c>
      <c r="D834" t="s">
        <v>108</v>
      </c>
      <c r="E834">
        <v>22400387</v>
      </c>
      <c r="F834" s="1">
        <v>45647</v>
      </c>
      <c r="G834" t="s">
        <v>837</v>
      </c>
      <c r="H834" t="s">
        <v>63</v>
      </c>
      <c r="I834">
        <v>48</v>
      </c>
      <c r="J834">
        <v>49</v>
      </c>
      <c r="K834">
        <v>89</v>
      </c>
      <c r="L834">
        <v>0.55100000000000005</v>
      </c>
      <c r="M834">
        <v>19</v>
      </c>
      <c r="N834">
        <v>39</v>
      </c>
      <c r="O834">
        <v>0.48699999999999999</v>
      </c>
      <c r="P834">
        <v>16</v>
      </c>
      <c r="Q834">
        <v>22</v>
      </c>
      <c r="R834">
        <v>0.72699999999999998</v>
      </c>
      <c r="S834">
        <v>10</v>
      </c>
      <c r="T834">
        <v>25</v>
      </c>
      <c r="U834">
        <v>35</v>
      </c>
      <c r="V834">
        <v>31</v>
      </c>
      <c r="W834">
        <v>13</v>
      </c>
      <c r="X834">
        <v>13</v>
      </c>
      <c r="Y834">
        <v>4</v>
      </c>
      <c r="Z834">
        <v>1</v>
      </c>
      <c r="AA834">
        <v>19</v>
      </c>
      <c r="AB834">
        <v>21</v>
      </c>
      <c r="AC834">
        <v>133</v>
      </c>
      <c r="AD834">
        <v>8</v>
      </c>
      <c r="AE834">
        <v>1</v>
      </c>
      <c r="AF834">
        <v>1</v>
      </c>
      <c r="AG834">
        <v>1</v>
      </c>
      <c r="AH834">
        <v>1</v>
      </c>
      <c r="AI834">
        <v>121</v>
      </c>
      <c r="AJ834">
        <v>174</v>
      </c>
      <c r="AK834">
        <v>1176</v>
      </c>
      <c r="AL834">
        <v>157</v>
      </c>
      <c r="AM834">
        <v>182</v>
      </c>
      <c r="AN834">
        <v>933</v>
      </c>
      <c r="AO834">
        <v>140</v>
      </c>
      <c r="AP834">
        <v>1228</v>
      </c>
      <c r="AQ834">
        <v>1008</v>
      </c>
      <c r="AR834">
        <v>1740</v>
      </c>
      <c r="AS834">
        <v>1308</v>
      </c>
      <c r="AT834">
        <v>2271</v>
      </c>
      <c r="AU834">
        <v>2225</v>
      </c>
      <c r="AV834">
        <v>426</v>
      </c>
      <c r="AW834">
        <v>850</v>
      </c>
      <c r="AX834">
        <v>137</v>
      </c>
      <c r="AY834">
        <v>1274</v>
      </c>
      <c r="AZ834">
        <v>35</v>
      </c>
      <c r="BA834">
        <v>1258</v>
      </c>
      <c r="BB834">
        <v>575</v>
      </c>
      <c r="BC834">
        <v>150</v>
      </c>
      <c r="BD834">
        <v>727</v>
      </c>
      <c r="BE834">
        <v>1</v>
      </c>
      <c r="BF834" t="s">
        <v>71</v>
      </c>
      <c r="BG834" t="s">
        <v>65</v>
      </c>
      <c r="BH834" t="s">
        <v>661</v>
      </c>
      <c r="BI834" s="4">
        <f xml:space="preserve"> _2025teamgamelogs[[#This Row],[FGA]] + (0.44 * _2025teamgamelogs[[#This Row],[FTA]]) + _2025teamgamelogs[[#This Row],[TOV]] - _2025teamgamelogs[[#This Row],[OREB]]</f>
        <v>101.68</v>
      </c>
      <c r="BJ834" s="3">
        <f>_2025teamgamelogs[[#This Row],[TOV]]/_2025teamgamelogs[[#This Row],[POSSESIONS]]</f>
        <v>0.12785208497246262</v>
      </c>
      <c r="BK834" s="4">
        <f>_2025teamgamelogs[[#This Row],[PTS]]/_2025teamgamelogs[[#This Row],[POSSESIONS]]</f>
        <v>1.3080251770259637</v>
      </c>
      <c r="BL834" s="4">
        <f xml:space="preserve"> 100 * _2025teamgamelogs[[#This Row],[POINTS_PER_POSSESSION]]</f>
        <v>130.80251770259636</v>
      </c>
      <c r="BM834" s="4">
        <f xml:space="preserve"> _2025teamgamelogs[[#This Row],[POSSESIONS]] / (_2025teamgamelogs[[#This Row],[MIN]]/48)</f>
        <v>101.68</v>
      </c>
      <c r="BN834" s="3">
        <f>_2025teamgamelogs[[#This Row],[PTS]] / (2 * (_2025teamgamelogs[[#This Row],[FGA]] + 0.44 * _2025teamgamelogs[[#This Row],[FTA]]))</f>
        <v>0.67389541953790022</v>
      </c>
      <c r="BO834" s="4">
        <f>VLOOKUP(_2025teamgamelogs[[#This Row],[MONTH]], LEAGUE_AVERAGES!$A$2:$B$8, 2, FALSE)</f>
        <v>110.26237660123701</v>
      </c>
      <c r="BP834" s="5">
        <f>VLOOKUP(_2025teamgamelogs[[#This Row],[TEAM_NAME]], LEAGUE_AVERAGES!$A$14:$C$43, 2, FALSE)</f>
        <v>0.3560731707317073</v>
      </c>
      <c r="BQ834" s="5">
        <f>VLOOKUP(_2025teamgamelogs[[#This Row],[TEAM_NAME]], LEAGUE_AVERAGES!$A$14:$C$43, 3, FALSE)</f>
        <v>0.3687804878048781</v>
      </c>
      <c r="BR834" s="5">
        <f>VLOOKUP(_2025teamgamelogs[[#This Row],[TEAM_NAME]], LEAGUE_AVERAGES!$F$14:$H$43, 2, FALSE)</f>
        <v>0.47321951219512204</v>
      </c>
      <c r="BS834" s="5">
        <f>VLOOKUP(_2025teamgamelogs[[#This Row],[TEAM_NAME]], LEAGUE_AVERAGES!$F$14:$H$43, 3, FALSE)</f>
        <v>0.48104878048780486</v>
      </c>
      <c r="BT834" s="5">
        <f>VLOOKUP(_2025teamgamelogs[[#This Row],[TEAM_NAME]], LEAGUE_AVERAGES!$K$14:$M$43, 2, FALSE)</f>
        <v>0.57634444021190001</v>
      </c>
      <c r="BU834" s="5">
        <f>VLOOKUP(_2025teamgamelogs[[#This Row],[TEAM_NAME]], LEAGUE_AVERAGES!$K$14:$M$43, 3, FALSE)</f>
        <v>0.58621097107374254</v>
      </c>
    </row>
    <row r="835" spans="1:73" x14ac:dyDescent="0.2">
      <c r="A835" t="s">
        <v>59</v>
      </c>
      <c r="B835">
        <v>1610612741</v>
      </c>
      <c r="C835" t="s">
        <v>86</v>
      </c>
      <c r="D835" t="s">
        <v>87</v>
      </c>
      <c r="E835">
        <v>22400381</v>
      </c>
      <c r="F835" s="1">
        <v>45647</v>
      </c>
      <c r="G835" t="s">
        <v>646</v>
      </c>
      <c r="H835" t="s">
        <v>70</v>
      </c>
      <c r="I835">
        <v>48</v>
      </c>
      <c r="J835">
        <v>37</v>
      </c>
      <c r="K835">
        <v>98</v>
      </c>
      <c r="L835">
        <v>0.378</v>
      </c>
      <c r="M835">
        <v>14</v>
      </c>
      <c r="N835">
        <v>41</v>
      </c>
      <c r="O835">
        <v>0.34100000000000003</v>
      </c>
      <c r="P835">
        <v>10</v>
      </c>
      <c r="Q835">
        <v>11</v>
      </c>
      <c r="R835">
        <v>0.90900000000000003</v>
      </c>
      <c r="S835">
        <v>10</v>
      </c>
      <c r="T835">
        <v>33</v>
      </c>
      <c r="U835">
        <v>43</v>
      </c>
      <c r="V835">
        <v>28</v>
      </c>
      <c r="W835">
        <v>13</v>
      </c>
      <c r="X835">
        <v>8</v>
      </c>
      <c r="Y835">
        <v>4</v>
      </c>
      <c r="Z835">
        <v>4</v>
      </c>
      <c r="AA835">
        <v>14</v>
      </c>
      <c r="AB835">
        <v>12</v>
      </c>
      <c r="AC835">
        <v>98</v>
      </c>
      <c r="AD835">
        <v>-25</v>
      </c>
      <c r="AE835">
        <v>1</v>
      </c>
      <c r="AF835">
        <v>1231</v>
      </c>
      <c r="AG835">
        <v>1231</v>
      </c>
      <c r="AH835">
        <v>1231</v>
      </c>
      <c r="AI835">
        <v>121</v>
      </c>
      <c r="AJ835">
        <v>1946</v>
      </c>
      <c r="AK835">
        <v>251</v>
      </c>
      <c r="AL835">
        <v>2355</v>
      </c>
      <c r="AM835">
        <v>934</v>
      </c>
      <c r="AN835">
        <v>681</v>
      </c>
      <c r="AO835">
        <v>1431</v>
      </c>
      <c r="AP835">
        <v>2148</v>
      </c>
      <c r="AQ835">
        <v>2344</v>
      </c>
      <c r="AR835">
        <v>208</v>
      </c>
      <c r="AS835">
        <v>1308</v>
      </c>
      <c r="AT835">
        <v>1131</v>
      </c>
      <c r="AU835">
        <v>1282</v>
      </c>
      <c r="AV835">
        <v>840</v>
      </c>
      <c r="AW835">
        <v>850</v>
      </c>
      <c r="AX835">
        <v>1073</v>
      </c>
      <c r="AY835">
        <v>1274</v>
      </c>
      <c r="AZ835">
        <v>750</v>
      </c>
      <c r="BA835">
        <v>260</v>
      </c>
      <c r="BB835">
        <v>2314</v>
      </c>
      <c r="BC835">
        <v>2178</v>
      </c>
      <c r="BD835">
        <v>2312</v>
      </c>
      <c r="BE835">
        <v>1</v>
      </c>
      <c r="BF835" t="s">
        <v>64</v>
      </c>
      <c r="BG835" t="s">
        <v>65</v>
      </c>
      <c r="BH835" t="s">
        <v>661</v>
      </c>
      <c r="BI835" s="4">
        <f xml:space="preserve"> _2025teamgamelogs[[#This Row],[FGA]] + (0.44 * _2025teamgamelogs[[#This Row],[FTA]]) + _2025teamgamelogs[[#This Row],[TOV]] - _2025teamgamelogs[[#This Row],[OREB]]</f>
        <v>105.84</v>
      </c>
      <c r="BJ835" s="3">
        <f>_2025teamgamelogs[[#This Row],[TOV]]/_2025teamgamelogs[[#This Row],[POSSESIONS]]</f>
        <v>0.12282690854119425</v>
      </c>
      <c r="BK835" s="4">
        <f>_2025teamgamelogs[[#This Row],[PTS]]/_2025teamgamelogs[[#This Row],[POSSESIONS]]</f>
        <v>0.92592592592592593</v>
      </c>
      <c r="BL835" s="4">
        <f xml:space="preserve"> 100 * _2025teamgamelogs[[#This Row],[POINTS_PER_POSSESSION]]</f>
        <v>92.592592592592595</v>
      </c>
      <c r="BM835" s="4">
        <f xml:space="preserve"> _2025teamgamelogs[[#This Row],[POSSESIONS]] / (_2025teamgamelogs[[#This Row],[MIN]]/48)</f>
        <v>105.84</v>
      </c>
      <c r="BN835" s="3">
        <f>_2025teamgamelogs[[#This Row],[PTS]] / (2 * (_2025teamgamelogs[[#This Row],[FGA]] + 0.44 * _2025teamgamelogs[[#This Row],[FTA]]))</f>
        <v>0.47646830027226761</v>
      </c>
      <c r="BO835" s="4">
        <f>VLOOKUP(_2025teamgamelogs[[#This Row],[MONTH]], LEAGUE_AVERAGES!$A$2:$B$8, 2, FALSE)</f>
        <v>110.26237660123701</v>
      </c>
      <c r="BP835" s="5">
        <f>VLOOKUP(_2025teamgamelogs[[#This Row],[TEAM_NAME]], LEAGUE_AVERAGES!$A$14:$C$43, 2, FALSE)</f>
        <v>0.36141463414634156</v>
      </c>
      <c r="BQ835" s="5">
        <f>VLOOKUP(_2025teamgamelogs[[#This Row],[TEAM_NAME]], LEAGUE_AVERAGES!$A$14:$C$43, 3, FALSE)</f>
        <v>0.37548780487804878</v>
      </c>
      <c r="BR835" s="5">
        <f>VLOOKUP(_2025teamgamelogs[[#This Row],[TEAM_NAME]], LEAGUE_AVERAGES!$F$14:$H$43, 2, FALSE)</f>
        <v>0.46404878048780479</v>
      </c>
      <c r="BS835" s="5">
        <f>VLOOKUP(_2025teamgamelogs[[#This Row],[TEAM_NAME]], LEAGUE_AVERAGES!$F$14:$H$43, 3, FALSE)</f>
        <v>0.47712195121951223</v>
      </c>
      <c r="BT835" s="5">
        <f>VLOOKUP(_2025teamgamelogs[[#This Row],[TEAM_NAME]], LEAGUE_AVERAGES!$K$14:$M$43, 2, FALSE)</f>
        <v>0.57631003599073594</v>
      </c>
      <c r="BU835" s="5">
        <f>VLOOKUP(_2025teamgamelogs[[#This Row],[TEAM_NAME]], LEAGUE_AVERAGES!$K$14:$M$43, 3, FALSE)</f>
        <v>0.59556361257988066</v>
      </c>
    </row>
    <row r="836" spans="1:73" x14ac:dyDescent="0.2">
      <c r="A836" t="s">
        <v>59</v>
      </c>
      <c r="B836">
        <v>1610612740</v>
      </c>
      <c r="C836" t="s">
        <v>77</v>
      </c>
      <c r="D836" t="s">
        <v>78</v>
      </c>
      <c r="E836">
        <v>22400390</v>
      </c>
      <c r="F836" s="1">
        <v>45648</v>
      </c>
      <c r="G836" t="s">
        <v>471</v>
      </c>
      <c r="H836" t="s">
        <v>70</v>
      </c>
      <c r="I836">
        <v>53</v>
      </c>
      <c r="J836">
        <v>50</v>
      </c>
      <c r="K836">
        <v>108</v>
      </c>
      <c r="L836">
        <v>0.46300000000000002</v>
      </c>
      <c r="M836">
        <v>12</v>
      </c>
      <c r="N836">
        <v>40</v>
      </c>
      <c r="O836">
        <v>0.3</v>
      </c>
      <c r="P836">
        <v>17</v>
      </c>
      <c r="Q836">
        <v>23</v>
      </c>
      <c r="R836">
        <v>0.73899999999999999</v>
      </c>
      <c r="S836">
        <v>9</v>
      </c>
      <c r="T836">
        <v>34</v>
      </c>
      <c r="U836">
        <v>43</v>
      </c>
      <c r="V836">
        <v>37</v>
      </c>
      <c r="W836">
        <v>15</v>
      </c>
      <c r="X836">
        <v>16</v>
      </c>
      <c r="Y836">
        <v>9</v>
      </c>
      <c r="Z836">
        <v>8</v>
      </c>
      <c r="AA836">
        <v>23</v>
      </c>
      <c r="AB836">
        <v>19</v>
      </c>
      <c r="AC836">
        <v>129</v>
      </c>
      <c r="AD836">
        <v>-3</v>
      </c>
      <c r="AE836">
        <v>1</v>
      </c>
      <c r="AF836">
        <v>1231</v>
      </c>
      <c r="AG836">
        <v>1231</v>
      </c>
      <c r="AH836">
        <v>1231</v>
      </c>
      <c r="AI836">
        <v>9</v>
      </c>
      <c r="AJ836">
        <v>131</v>
      </c>
      <c r="AK836">
        <v>14</v>
      </c>
      <c r="AL836">
        <v>1328</v>
      </c>
      <c r="AM836">
        <v>1413</v>
      </c>
      <c r="AN836">
        <v>795</v>
      </c>
      <c r="AO836">
        <v>1895</v>
      </c>
      <c r="AP836">
        <v>1052</v>
      </c>
      <c r="AQ836">
        <v>899</v>
      </c>
      <c r="AR836">
        <v>1655</v>
      </c>
      <c r="AS836">
        <v>1566</v>
      </c>
      <c r="AT836">
        <v>926</v>
      </c>
      <c r="AU836">
        <v>1282</v>
      </c>
      <c r="AV836">
        <v>68</v>
      </c>
      <c r="AW836">
        <v>1341</v>
      </c>
      <c r="AX836">
        <v>21</v>
      </c>
      <c r="AY836">
        <v>109</v>
      </c>
      <c r="AZ836">
        <v>2116</v>
      </c>
      <c r="BA836">
        <v>2046</v>
      </c>
      <c r="BB836">
        <v>971</v>
      </c>
      <c r="BC836">
        <v>270</v>
      </c>
      <c r="BD836">
        <v>1356</v>
      </c>
      <c r="BE836">
        <v>1</v>
      </c>
      <c r="BF836" t="s">
        <v>64</v>
      </c>
      <c r="BG836" t="s">
        <v>65</v>
      </c>
      <c r="BH836" t="s">
        <v>661</v>
      </c>
      <c r="BI836" s="4">
        <f xml:space="preserve"> _2025teamgamelogs[[#This Row],[FGA]] + (0.44 * _2025teamgamelogs[[#This Row],[FTA]]) + _2025teamgamelogs[[#This Row],[TOV]] - _2025teamgamelogs[[#This Row],[OREB]]</f>
        <v>124.12</v>
      </c>
      <c r="BJ836" s="3">
        <f>_2025teamgamelogs[[#This Row],[TOV]]/_2025teamgamelogs[[#This Row],[POSSESIONS]]</f>
        <v>0.12085078955849178</v>
      </c>
      <c r="BK836" s="4">
        <f>_2025teamgamelogs[[#This Row],[PTS]]/_2025teamgamelogs[[#This Row],[POSSESIONS]]</f>
        <v>1.0393167902030294</v>
      </c>
      <c r="BL836" s="4">
        <f xml:space="preserve"> 100 * _2025teamgamelogs[[#This Row],[POINTS_PER_POSSESSION]]</f>
        <v>103.93167902030294</v>
      </c>
      <c r="BM836" s="4">
        <f xml:space="preserve"> _2025teamgamelogs[[#This Row],[POSSESIONS]] / (_2025teamgamelogs[[#This Row],[MIN]]/48)</f>
        <v>112.41056603773585</v>
      </c>
      <c r="BN836" s="3">
        <f>_2025teamgamelogs[[#This Row],[PTS]] / (2 * (_2025teamgamelogs[[#This Row],[FGA]] + 0.44 * _2025teamgamelogs[[#This Row],[FTA]]))</f>
        <v>0.54605485946495091</v>
      </c>
      <c r="BO836" s="4">
        <f>VLOOKUP(_2025teamgamelogs[[#This Row],[MONTH]], LEAGUE_AVERAGES!$A$2:$B$8, 2, FALSE)</f>
        <v>110.26237660123701</v>
      </c>
      <c r="BP836" s="5">
        <f>VLOOKUP(_2025teamgamelogs[[#This Row],[TEAM_NAME]], LEAGUE_AVERAGES!$A$14:$C$43, 2, FALSE)</f>
        <v>0.35068292682926827</v>
      </c>
      <c r="BQ836" s="5">
        <f>VLOOKUP(_2025teamgamelogs[[#This Row],[TEAM_NAME]], LEAGUE_AVERAGES!$A$14:$C$43, 3, FALSE)</f>
        <v>0.33902439024390252</v>
      </c>
      <c r="BR836" s="5">
        <f>VLOOKUP(_2025teamgamelogs[[#This Row],[TEAM_NAME]], LEAGUE_AVERAGES!$F$14:$H$43, 2, FALSE)</f>
        <v>0.44770731707317085</v>
      </c>
      <c r="BS836" s="5">
        <f>VLOOKUP(_2025teamgamelogs[[#This Row],[TEAM_NAME]], LEAGUE_AVERAGES!$F$14:$H$43, 3, FALSE)</f>
        <v>0.45721951219512191</v>
      </c>
      <c r="BT836" s="5">
        <f>VLOOKUP(_2025teamgamelogs[[#This Row],[TEAM_NAME]], LEAGUE_AVERAGES!$K$14:$M$43, 2, FALSE)</f>
        <v>0.55230036801172144</v>
      </c>
      <c r="BU836" s="5">
        <f>VLOOKUP(_2025teamgamelogs[[#This Row],[TEAM_NAME]], LEAGUE_AVERAGES!$K$14:$M$43, 3, FALSE)</f>
        <v>0.55239725408654039</v>
      </c>
    </row>
    <row r="837" spans="1:73" x14ac:dyDescent="0.2">
      <c r="A837" t="s">
        <v>59</v>
      </c>
      <c r="B837">
        <v>1610612761</v>
      </c>
      <c r="C837" t="s">
        <v>95</v>
      </c>
      <c r="D837" t="s">
        <v>96</v>
      </c>
      <c r="E837">
        <v>22400388</v>
      </c>
      <c r="F837" s="1">
        <v>45648</v>
      </c>
      <c r="G837" t="s">
        <v>838</v>
      </c>
      <c r="H837" t="s">
        <v>70</v>
      </c>
      <c r="I837">
        <v>48</v>
      </c>
      <c r="J837">
        <v>42</v>
      </c>
      <c r="K837">
        <v>92</v>
      </c>
      <c r="L837">
        <v>0.45700000000000002</v>
      </c>
      <c r="M837">
        <v>17</v>
      </c>
      <c r="N837">
        <v>43</v>
      </c>
      <c r="O837">
        <v>0.39500000000000002</v>
      </c>
      <c r="P837">
        <v>9</v>
      </c>
      <c r="Q837">
        <v>13</v>
      </c>
      <c r="R837">
        <v>0.69199999999999995</v>
      </c>
      <c r="S837">
        <v>11</v>
      </c>
      <c r="T837">
        <v>31</v>
      </c>
      <c r="U837">
        <v>42</v>
      </c>
      <c r="V837">
        <v>33</v>
      </c>
      <c r="W837">
        <v>21</v>
      </c>
      <c r="X837">
        <v>10</v>
      </c>
      <c r="Y837">
        <v>3</v>
      </c>
      <c r="Z837">
        <v>6</v>
      </c>
      <c r="AA837">
        <v>25</v>
      </c>
      <c r="AB837">
        <v>14</v>
      </c>
      <c r="AC837">
        <v>110</v>
      </c>
      <c r="AD837">
        <v>-4</v>
      </c>
      <c r="AE837">
        <v>1</v>
      </c>
      <c r="AF837">
        <v>1231</v>
      </c>
      <c r="AG837">
        <v>1231</v>
      </c>
      <c r="AH837">
        <v>1231</v>
      </c>
      <c r="AI837">
        <v>121</v>
      </c>
      <c r="AJ837">
        <v>1068</v>
      </c>
      <c r="AK837">
        <v>768</v>
      </c>
      <c r="AL837">
        <v>1432</v>
      </c>
      <c r="AM837">
        <v>410</v>
      </c>
      <c r="AN837">
        <v>471</v>
      </c>
      <c r="AO837">
        <v>783</v>
      </c>
      <c r="AP837">
        <v>2256</v>
      </c>
      <c r="AQ837">
        <v>2188</v>
      </c>
      <c r="AR837">
        <v>1984</v>
      </c>
      <c r="AS837">
        <v>1051</v>
      </c>
      <c r="AT837">
        <v>1488</v>
      </c>
      <c r="AU837">
        <v>1443</v>
      </c>
      <c r="AV837">
        <v>240</v>
      </c>
      <c r="AW837">
        <v>2289</v>
      </c>
      <c r="AX837">
        <v>539</v>
      </c>
      <c r="AY837">
        <v>1712</v>
      </c>
      <c r="AZ837">
        <v>1573</v>
      </c>
      <c r="BA837">
        <v>2247</v>
      </c>
      <c r="BB837">
        <v>2064</v>
      </c>
      <c r="BC837">
        <v>1479</v>
      </c>
      <c r="BD837">
        <v>1415</v>
      </c>
      <c r="BE837">
        <v>1</v>
      </c>
      <c r="BF837" t="s">
        <v>64</v>
      </c>
      <c r="BG837" t="s">
        <v>65</v>
      </c>
      <c r="BH837" t="s">
        <v>661</v>
      </c>
      <c r="BI837" s="4">
        <f xml:space="preserve"> _2025teamgamelogs[[#This Row],[FGA]] + (0.44 * _2025teamgamelogs[[#This Row],[FTA]]) + _2025teamgamelogs[[#This Row],[TOV]] - _2025teamgamelogs[[#This Row],[OREB]]</f>
        <v>107.72</v>
      </c>
      <c r="BJ837" s="3">
        <f>_2025teamgamelogs[[#This Row],[TOV]]/_2025teamgamelogs[[#This Row],[POSSESIONS]]</f>
        <v>0.19494987003341999</v>
      </c>
      <c r="BK837" s="4">
        <f>_2025teamgamelogs[[#This Row],[PTS]]/_2025teamgamelogs[[#This Row],[POSSESIONS]]</f>
        <v>1.0211659858893427</v>
      </c>
      <c r="BL837" s="4">
        <f xml:space="preserve"> 100 * _2025teamgamelogs[[#This Row],[POINTS_PER_POSSESSION]]</f>
        <v>102.11659858893427</v>
      </c>
      <c r="BM837" s="4">
        <f xml:space="preserve"> _2025teamgamelogs[[#This Row],[POSSESIONS]] / (_2025teamgamelogs[[#This Row],[MIN]]/48)</f>
        <v>107.72</v>
      </c>
      <c r="BN837" s="3">
        <f>_2025teamgamelogs[[#This Row],[PTS]] / (2 * (_2025teamgamelogs[[#This Row],[FGA]] + 0.44 * _2025teamgamelogs[[#This Row],[FTA]]))</f>
        <v>0.56283258288988947</v>
      </c>
      <c r="BO837" s="4">
        <f>VLOOKUP(_2025teamgamelogs[[#This Row],[MONTH]], LEAGUE_AVERAGES!$A$2:$B$8, 2, FALSE)</f>
        <v>110.26237660123701</v>
      </c>
      <c r="BP837" s="5">
        <f>VLOOKUP(_2025teamgamelogs[[#This Row],[TEAM_NAME]], LEAGUE_AVERAGES!$A$14:$C$43, 2, FALSE)</f>
        <v>0.35443902439024388</v>
      </c>
      <c r="BQ837" s="5">
        <f>VLOOKUP(_2025teamgamelogs[[#This Row],[TEAM_NAME]], LEAGUE_AVERAGES!$A$14:$C$43, 3, FALSE)</f>
        <v>0.34512195121951217</v>
      </c>
      <c r="BR837" s="5">
        <f>VLOOKUP(_2025teamgamelogs[[#This Row],[TEAM_NAME]], LEAGUE_AVERAGES!$F$14:$H$43, 2, FALSE)</f>
        <v>0.46104878048780484</v>
      </c>
      <c r="BS837" s="5">
        <f>VLOOKUP(_2025teamgamelogs[[#This Row],[TEAM_NAME]], LEAGUE_AVERAGES!$F$14:$H$43, 3, FALSE)</f>
        <v>0.45834146341463411</v>
      </c>
      <c r="BT837" s="5">
        <f>VLOOKUP(_2025teamgamelogs[[#This Row],[TEAM_NAME]], LEAGUE_AVERAGES!$K$14:$M$43, 2, FALSE)</f>
        <v>0.55942918094792793</v>
      </c>
      <c r="BU837" s="5">
        <f>VLOOKUP(_2025teamgamelogs[[#This Row],[TEAM_NAME]], LEAGUE_AVERAGES!$K$14:$M$43, 3, FALSE)</f>
        <v>0.54979583097447959</v>
      </c>
    </row>
    <row r="838" spans="1:73" x14ac:dyDescent="0.2">
      <c r="A838" t="s">
        <v>59</v>
      </c>
      <c r="B838">
        <v>1610612758</v>
      </c>
      <c r="C838" t="s">
        <v>142</v>
      </c>
      <c r="D838" t="s">
        <v>143</v>
      </c>
      <c r="E838">
        <v>22400389</v>
      </c>
      <c r="F838" s="1">
        <v>45648</v>
      </c>
      <c r="G838" t="s">
        <v>839</v>
      </c>
      <c r="H838" t="s">
        <v>70</v>
      </c>
      <c r="I838">
        <v>48</v>
      </c>
      <c r="J838">
        <v>35</v>
      </c>
      <c r="K838">
        <v>96</v>
      </c>
      <c r="L838">
        <v>0.36499999999999999</v>
      </c>
      <c r="M838">
        <v>12</v>
      </c>
      <c r="N838">
        <v>38</v>
      </c>
      <c r="O838">
        <v>0.316</v>
      </c>
      <c r="P838">
        <v>13</v>
      </c>
      <c r="Q838">
        <v>17</v>
      </c>
      <c r="R838">
        <v>0.76500000000000001</v>
      </c>
      <c r="S838">
        <v>15</v>
      </c>
      <c r="T838">
        <v>32</v>
      </c>
      <c r="U838">
        <v>47</v>
      </c>
      <c r="V838">
        <v>21</v>
      </c>
      <c r="W838">
        <v>10</v>
      </c>
      <c r="X838">
        <v>3</v>
      </c>
      <c r="Y838">
        <v>3</v>
      </c>
      <c r="Z838">
        <v>5</v>
      </c>
      <c r="AA838">
        <v>11</v>
      </c>
      <c r="AB838">
        <v>15</v>
      </c>
      <c r="AC838">
        <v>95</v>
      </c>
      <c r="AD838">
        <v>-27</v>
      </c>
      <c r="AE838">
        <v>1</v>
      </c>
      <c r="AF838">
        <v>1231</v>
      </c>
      <c r="AG838">
        <v>1231</v>
      </c>
      <c r="AH838">
        <v>1231</v>
      </c>
      <c r="AI838">
        <v>121</v>
      </c>
      <c r="AJ838">
        <v>2164</v>
      </c>
      <c r="AK838">
        <v>392</v>
      </c>
      <c r="AL838">
        <v>2395</v>
      </c>
      <c r="AM838">
        <v>1413</v>
      </c>
      <c r="AN838">
        <v>1078</v>
      </c>
      <c r="AO838">
        <v>1737</v>
      </c>
      <c r="AP838">
        <v>1755</v>
      </c>
      <c r="AQ838">
        <v>1778</v>
      </c>
      <c r="AR838">
        <v>1438</v>
      </c>
      <c r="AS838">
        <v>332</v>
      </c>
      <c r="AT838">
        <v>1307</v>
      </c>
      <c r="AU838">
        <v>705</v>
      </c>
      <c r="AV838">
        <v>2031</v>
      </c>
      <c r="AW838">
        <v>264</v>
      </c>
      <c r="AX838">
        <v>2344</v>
      </c>
      <c r="AY838">
        <v>1712</v>
      </c>
      <c r="AZ838">
        <v>1188</v>
      </c>
      <c r="BA838">
        <v>52</v>
      </c>
      <c r="BB838">
        <v>1892</v>
      </c>
      <c r="BC838">
        <v>2285</v>
      </c>
      <c r="BD838">
        <v>2342</v>
      </c>
      <c r="BE838">
        <v>1</v>
      </c>
      <c r="BF838" t="s">
        <v>64</v>
      </c>
      <c r="BG838" t="s">
        <v>65</v>
      </c>
      <c r="BH838" t="s">
        <v>661</v>
      </c>
      <c r="BI838" s="4">
        <f xml:space="preserve"> _2025teamgamelogs[[#This Row],[FGA]] + (0.44 * _2025teamgamelogs[[#This Row],[FTA]]) + _2025teamgamelogs[[#This Row],[TOV]] - _2025teamgamelogs[[#This Row],[OREB]]</f>
        <v>98.48</v>
      </c>
      <c r="BJ838" s="3">
        <f>_2025teamgamelogs[[#This Row],[TOV]]/_2025teamgamelogs[[#This Row],[POSSESIONS]]</f>
        <v>0.10154346060113728</v>
      </c>
      <c r="BK838" s="4">
        <f>_2025teamgamelogs[[#This Row],[PTS]]/_2025teamgamelogs[[#This Row],[POSSESIONS]]</f>
        <v>0.96466287571080422</v>
      </c>
      <c r="BL838" s="4">
        <f xml:space="preserve"> 100 * _2025teamgamelogs[[#This Row],[POINTS_PER_POSSESSION]]</f>
        <v>96.466287571080429</v>
      </c>
      <c r="BM838" s="4">
        <f xml:space="preserve"> _2025teamgamelogs[[#This Row],[POSSESIONS]] / (_2025teamgamelogs[[#This Row],[MIN]]/48)</f>
        <v>98.48</v>
      </c>
      <c r="BN838" s="3">
        <f>_2025teamgamelogs[[#This Row],[PTS]] / (2 * (_2025teamgamelogs[[#This Row],[FGA]] + 0.44 * _2025teamgamelogs[[#This Row],[FTA]]))</f>
        <v>0.45902589872439115</v>
      </c>
      <c r="BO838" s="4">
        <f>VLOOKUP(_2025teamgamelogs[[#This Row],[MONTH]], LEAGUE_AVERAGES!$A$2:$B$8, 2, FALSE)</f>
        <v>110.26237660123701</v>
      </c>
      <c r="BP838" s="5">
        <f>VLOOKUP(_2025teamgamelogs[[#This Row],[TEAM_NAME]], LEAGUE_AVERAGES!$A$14:$C$43, 2, FALSE)</f>
        <v>0.37158536585365853</v>
      </c>
      <c r="BQ838" s="5">
        <f>VLOOKUP(_2025teamgamelogs[[#This Row],[TEAM_NAME]], LEAGUE_AVERAGES!$A$14:$C$43, 3, FALSE)</f>
        <v>0.34029268292682929</v>
      </c>
      <c r="BR838" s="5">
        <f>VLOOKUP(_2025teamgamelogs[[#This Row],[TEAM_NAME]], LEAGUE_AVERAGES!$F$14:$H$43, 2, FALSE)</f>
        <v>0.4831951219512195</v>
      </c>
      <c r="BS838" s="5">
        <f>VLOOKUP(_2025teamgamelogs[[#This Row],[TEAM_NAME]], LEAGUE_AVERAGES!$F$14:$H$43, 3, FALSE)</f>
        <v>0.47492682926829272</v>
      </c>
      <c r="BT838" s="5">
        <f>VLOOKUP(_2025teamgamelogs[[#This Row],[TEAM_NAME]], LEAGUE_AVERAGES!$K$14:$M$43, 2, FALSE)</f>
        <v>0.59195463864629394</v>
      </c>
      <c r="BU838" s="5">
        <f>VLOOKUP(_2025teamgamelogs[[#This Row],[TEAM_NAME]], LEAGUE_AVERAGES!$K$14:$M$43, 3, FALSE)</f>
        <v>0.57517865161129356</v>
      </c>
    </row>
    <row r="839" spans="1:73" x14ac:dyDescent="0.2">
      <c r="A839" t="s">
        <v>59</v>
      </c>
      <c r="B839">
        <v>1610612743</v>
      </c>
      <c r="C839" t="s">
        <v>151</v>
      </c>
      <c r="D839" t="s">
        <v>152</v>
      </c>
      <c r="E839">
        <v>22400390</v>
      </c>
      <c r="F839" s="1">
        <v>45648</v>
      </c>
      <c r="G839" t="s">
        <v>478</v>
      </c>
      <c r="H839" t="s">
        <v>63</v>
      </c>
      <c r="I839">
        <v>53</v>
      </c>
      <c r="J839">
        <v>49</v>
      </c>
      <c r="K839">
        <v>97</v>
      </c>
      <c r="L839">
        <v>0.505</v>
      </c>
      <c r="M839">
        <v>10</v>
      </c>
      <c r="N839">
        <v>33</v>
      </c>
      <c r="O839">
        <v>0.30299999999999999</v>
      </c>
      <c r="P839">
        <v>24</v>
      </c>
      <c r="Q839">
        <v>32</v>
      </c>
      <c r="R839">
        <v>0.75</v>
      </c>
      <c r="S839">
        <v>14</v>
      </c>
      <c r="T839">
        <v>40</v>
      </c>
      <c r="U839">
        <v>54</v>
      </c>
      <c r="V839">
        <v>34</v>
      </c>
      <c r="W839">
        <v>22</v>
      </c>
      <c r="X839">
        <v>10</v>
      </c>
      <c r="Y839">
        <v>8</v>
      </c>
      <c r="Z839">
        <v>9</v>
      </c>
      <c r="AA839">
        <v>19</v>
      </c>
      <c r="AB839">
        <v>23</v>
      </c>
      <c r="AC839">
        <v>132</v>
      </c>
      <c r="AD839">
        <v>3</v>
      </c>
      <c r="AE839">
        <v>1</v>
      </c>
      <c r="AF839">
        <v>1</v>
      </c>
      <c r="AG839">
        <v>1</v>
      </c>
      <c r="AH839">
        <v>1</v>
      </c>
      <c r="AI839">
        <v>9</v>
      </c>
      <c r="AJ839">
        <v>174</v>
      </c>
      <c r="AK839">
        <v>324</v>
      </c>
      <c r="AL839">
        <v>655</v>
      </c>
      <c r="AM839">
        <v>1891</v>
      </c>
      <c r="AN839">
        <v>1749</v>
      </c>
      <c r="AO839">
        <v>1863</v>
      </c>
      <c r="AP839">
        <v>238</v>
      </c>
      <c r="AQ839">
        <v>163</v>
      </c>
      <c r="AR839">
        <v>1525</v>
      </c>
      <c r="AS839">
        <v>466</v>
      </c>
      <c r="AT839">
        <v>210</v>
      </c>
      <c r="AU839">
        <v>165</v>
      </c>
      <c r="AV839">
        <v>186</v>
      </c>
      <c r="AW839">
        <v>2345</v>
      </c>
      <c r="AX839">
        <v>539</v>
      </c>
      <c r="AY839">
        <v>187</v>
      </c>
      <c r="AZ839">
        <v>2275</v>
      </c>
      <c r="BA839">
        <v>1258</v>
      </c>
      <c r="BB839">
        <v>300</v>
      </c>
      <c r="BC839">
        <v>179</v>
      </c>
      <c r="BD839">
        <v>1047</v>
      </c>
      <c r="BE839">
        <v>1</v>
      </c>
      <c r="BF839" t="s">
        <v>71</v>
      </c>
      <c r="BG839" t="s">
        <v>65</v>
      </c>
      <c r="BH839" t="s">
        <v>661</v>
      </c>
      <c r="BI839" s="4">
        <f xml:space="preserve"> _2025teamgamelogs[[#This Row],[FGA]] + (0.44 * _2025teamgamelogs[[#This Row],[FTA]]) + _2025teamgamelogs[[#This Row],[TOV]] - _2025teamgamelogs[[#This Row],[OREB]]</f>
        <v>119.07999999999998</v>
      </c>
      <c r="BJ839" s="3">
        <f>_2025teamgamelogs[[#This Row],[TOV]]/_2025teamgamelogs[[#This Row],[POSSESIONS]]</f>
        <v>0.1847497480685254</v>
      </c>
      <c r="BK839" s="4">
        <f>_2025teamgamelogs[[#This Row],[PTS]]/_2025teamgamelogs[[#This Row],[POSSESIONS]]</f>
        <v>1.1084984884111524</v>
      </c>
      <c r="BL839" s="4">
        <f xml:space="preserve"> 100 * _2025teamgamelogs[[#This Row],[POINTS_PER_POSSESSION]]</f>
        <v>110.84984884111523</v>
      </c>
      <c r="BM839" s="4">
        <f xml:space="preserve"> _2025teamgamelogs[[#This Row],[POSSESIONS]] / (_2025teamgamelogs[[#This Row],[MIN]]/48)</f>
        <v>107.84603773584904</v>
      </c>
      <c r="BN839" s="3">
        <f>_2025teamgamelogs[[#This Row],[PTS]] / (2 * (_2025teamgamelogs[[#This Row],[FGA]] + 0.44 * _2025teamgamelogs[[#This Row],[FTA]]))</f>
        <v>0.5941663665826431</v>
      </c>
      <c r="BO839" s="4">
        <f>VLOOKUP(_2025teamgamelogs[[#This Row],[MONTH]], LEAGUE_AVERAGES!$A$2:$B$8, 2, FALSE)</f>
        <v>110.26237660123701</v>
      </c>
      <c r="BP839" s="5">
        <f>VLOOKUP(_2025teamgamelogs[[#This Row],[TEAM_NAME]], LEAGUE_AVERAGES!$A$14:$C$43, 2, FALSE)</f>
        <v>0.39036585365853654</v>
      </c>
      <c r="BQ839" s="5">
        <f>VLOOKUP(_2025teamgamelogs[[#This Row],[TEAM_NAME]], LEAGUE_AVERAGES!$A$14:$C$43, 3, FALSE)</f>
        <v>0.36282926829268303</v>
      </c>
      <c r="BR839" s="5">
        <f>VLOOKUP(_2025teamgamelogs[[#This Row],[TEAM_NAME]], LEAGUE_AVERAGES!$F$14:$H$43, 2, FALSE)</f>
        <v>0.50741463414634147</v>
      </c>
      <c r="BS839" s="5">
        <f>VLOOKUP(_2025teamgamelogs[[#This Row],[TEAM_NAME]], LEAGUE_AVERAGES!$F$14:$H$43, 3, FALSE)</f>
        <v>0.50717073170731708</v>
      </c>
      <c r="BT839" s="5">
        <f>VLOOKUP(_2025teamgamelogs[[#This Row],[TEAM_NAME]], LEAGUE_AVERAGES!$K$14:$M$43, 2, FALSE)</f>
        <v>0.61183675116028358</v>
      </c>
      <c r="BU839" s="5">
        <f>VLOOKUP(_2025teamgamelogs[[#This Row],[TEAM_NAME]], LEAGUE_AVERAGES!$K$14:$M$43, 3, FALSE)</f>
        <v>0.59871853787111373</v>
      </c>
    </row>
    <row r="840" spans="1:73" x14ac:dyDescent="0.2">
      <c r="A840" t="s">
        <v>59</v>
      </c>
      <c r="B840">
        <v>1610612745</v>
      </c>
      <c r="C840" t="s">
        <v>104</v>
      </c>
      <c r="D840" t="s">
        <v>105</v>
      </c>
      <c r="E840">
        <v>22400388</v>
      </c>
      <c r="F840" s="1">
        <v>45648</v>
      </c>
      <c r="G840" t="s">
        <v>840</v>
      </c>
      <c r="H840" t="s">
        <v>63</v>
      </c>
      <c r="I840">
        <v>48</v>
      </c>
      <c r="J840">
        <v>40</v>
      </c>
      <c r="K840">
        <v>89</v>
      </c>
      <c r="L840">
        <v>0.44900000000000001</v>
      </c>
      <c r="M840">
        <v>7</v>
      </c>
      <c r="N840">
        <v>28</v>
      </c>
      <c r="O840">
        <v>0.25</v>
      </c>
      <c r="P840">
        <v>27</v>
      </c>
      <c r="Q840">
        <v>33</v>
      </c>
      <c r="R840">
        <v>0.81799999999999995</v>
      </c>
      <c r="S840">
        <v>18</v>
      </c>
      <c r="T840">
        <v>35</v>
      </c>
      <c r="U840">
        <v>53</v>
      </c>
      <c r="V840">
        <v>18</v>
      </c>
      <c r="W840">
        <v>21</v>
      </c>
      <c r="X840">
        <v>12</v>
      </c>
      <c r="Y840">
        <v>6</v>
      </c>
      <c r="Z840">
        <v>3</v>
      </c>
      <c r="AA840">
        <v>14</v>
      </c>
      <c r="AB840">
        <v>25</v>
      </c>
      <c r="AC840">
        <v>114</v>
      </c>
      <c r="AD840">
        <v>4</v>
      </c>
      <c r="AE840">
        <v>1</v>
      </c>
      <c r="AF840">
        <v>1</v>
      </c>
      <c r="AG840">
        <v>1</v>
      </c>
      <c r="AH840">
        <v>1</v>
      </c>
      <c r="AI840">
        <v>121</v>
      </c>
      <c r="AJ840">
        <v>1438</v>
      </c>
      <c r="AK840">
        <v>1176</v>
      </c>
      <c r="AL840">
        <v>1552</v>
      </c>
      <c r="AM840">
        <v>2338</v>
      </c>
      <c r="AN840">
        <v>2228</v>
      </c>
      <c r="AO840">
        <v>2236</v>
      </c>
      <c r="AP840">
        <v>104</v>
      </c>
      <c r="AQ840">
        <v>134</v>
      </c>
      <c r="AR840">
        <v>864</v>
      </c>
      <c r="AS840">
        <v>100</v>
      </c>
      <c r="AT840">
        <v>769</v>
      </c>
      <c r="AU840">
        <v>209</v>
      </c>
      <c r="AV840">
        <v>2327</v>
      </c>
      <c r="AW840">
        <v>2289</v>
      </c>
      <c r="AX840">
        <v>217</v>
      </c>
      <c r="AY840">
        <v>560</v>
      </c>
      <c r="AZ840">
        <v>384</v>
      </c>
      <c r="BA840">
        <v>260</v>
      </c>
      <c r="BB840">
        <v>143</v>
      </c>
      <c r="BC840">
        <v>1168</v>
      </c>
      <c r="BD840">
        <v>986</v>
      </c>
      <c r="BE840">
        <v>1</v>
      </c>
      <c r="BF840" t="s">
        <v>71</v>
      </c>
      <c r="BG840" t="s">
        <v>65</v>
      </c>
      <c r="BH840" t="s">
        <v>661</v>
      </c>
      <c r="BI840" s="4">
        <f xml:space="preserve"> _2025teamgamelogs[[#This Row],[FGA]] + (0.44 * _2025teamgamelogs[[#This Row],[FTA]]) + _2025teamgamelogs[[#This Row],[TOV]] - _2025teamgamelogs[[#This Row],[OREB]]</f>
        <v>106.52</v>
      </c>
      <c r="BJ840" s="3">
        <f>_2025teamgamelogs[[#This Row],[TOV]]/_2025teamgamelogs[[#This Row],[POSSESIONS]]</f>
        <v>0.19714607585429966</v>
      </c>
      <c r="BK840" s="4">
        <f>_2025teamgamelogs[[#This Row],[PTS]]/_2025teamgamelogs[[#This Row],[POSSESIONS]]</f>
        <v>1.0702215546376268</v>
      </c>
      <c r="BL840" s="4">
        <f xml:space="preserve"> 100 * _2025teamgamelogs[[#This Row],[POINTS_PER_POSSESSION]]</f>
        <v>107.02215546376269</v>
      </c>
      <c r="BM840" s="4">
        <f xml:space="preserve"> _2025teamgamelogs[[#This Row],[POSSESIONS]] / (_2025teamgamelogs[[#This Row],[MIN]]/48)</f>
        <v>106.52</v>
      </c>
      <c r="BN840" s="3">
        <f>_2025teamgamelogs[[#This Row],[PTS]] / (2 * (_2025teamgamelogs[[#This Row],[FGA]] + 0.44 * _2025teamgamelogs[[#This Row],[FTA]]))</f>
        <v>0.55061823802163834</v>
      </c>
      <c r="BO840" s="4">
        <f>VLOOKUP(_2025teamgamelogs[[#This Row],[MONTH]], LEAGUE_AVERAGES!$A$2:$B$8, 2, FALSE)</f>
        <v>110.26237660123701</v>
      </c>
      <c r="BP840" s="5">
        <f>VLOOKUP(_2025teamgamelogs[[#This Row],[TEAM_NAME]], LEAGUE_AVERAGES!$A$14:$C$43, 2, FALSE)</f>
        <v>0.35034146341463424</v>
      </c>
      <c r="BQ840" s="5">
        <f>VLOOKUP(_2025teamgamelogs[[#This Row],[TEAM_NAME]], LEAGUE_AVERAGES!$A$14:$C$43, 3, FALSE)</f>
        <v>0.35473170731707321</v>
      </c>
      <c r="BR840" s="5">
        <f>VLOOKUP(_2025teamgamelogs[[#This Row],[TEAM_NAME]], LEAGUE_AVERAGES!$F$14:$H$43, 2, FALSE)</f>
        <v>0.45260975609756104</v>
      </c>
      <c r="BS840" s="5">
        <f>VLOOKUP(_2025teamgamelogs[[#This Row],[TEAM_NAME]], LEAGUE_AVERAGES!$F$14:$H$43, 3, FALSE)</f>
        <v>0.45763414634146338</v>
      </c>
      <c r="BT840" s="5">
        <f>VLOOKUP(_2025teamgamelogs[[#This Row],[TEAM_NAME]], LEAGUE_AVERAGES!$K$14:$M$43, 2, FALSE)</f>
        <v>0.55103752047014554</v>
      </c>
      <c r="BU840" s="5">
        <f>VLOOKUP(_2025teamgamelogs[[#This Row],[TEAM_NAME]], LEAGUE_AVERAGES!$K$14:$M$43, 3, FALSE)</f>
        <v>0.55544482411316332</v>
      </c>
    </row>
    <row r="841" spans="1:73" x14ac:dyDescent="0.2">
      <c r="A841" t="s">
        <v>59</v>
      </c>
      <c r="B841">
        <v>1610612754</v>
      </c>
      <c r="C841" t="s">
        <v>110</v>
      </c>
      <c r="D841" t="s">
        <v>111</v>
      </c>
      <c r="E841">
        <v>22400389</v>
      </c>
      <c r="F841" s="1">
        <v>45648</v>
      </c>
      <c r="G841" t="s">
        <v>841</v>
      </c>
      <c r="H841" t="s">
        <v>63</v>
      </c>
      <c r="I841">
        <v>48</v>
      </c>
      <c r="J841">
        <v>50</v>
      </c>
      <c r="K841">
        <v>86</v>
      </c>
      <c r="L841">
        <v>0.58099999999999996</v>
      </c>
      <c r="M841">
        <v>17</v>
      </c>
      <c r="N841">
        <v>39</v>
      </c>
      <c r="O841">
        <v>0.436</v>
      </c>
      <c r="P841">
        <v>5</v>
      </c>
      <c r="Q841">
        <v>8</v>
      </c>
      <c r="R841">
        <v>0.625</v>
      </c>
      <c r="S841">
        <v>6</v>
      </c>
      <c r="T841">
        <v>44</v>
      </c>
      <c r="U841">
        <v>50</v>
      </c>
      <c r="V841">
        <v>36</v>
      </c>
      <c r="W841">
        <v>12</v>
      </c>
      <c r="X841">
        <v>7</v>
      </c>
      <c r="Y841">
        <v>5</v>
      </c>
      <c r="Z841">
        <v>3</v>
      </c>
      <c r="AA841">
        <v>15</v>
      </c>
      <c r="AB841">
        <v>11</v>
      </c>
      <c r="AC841">
        <v>122</v>
      </c>
      <c r="AD841">
        <v>27</v>
      </c>
      <c r="AE841">
        <v>1</v>
      </c>
      <c r="AF841">
        <v>1</v>
      </c>
      <c r="AG841">
        <v>1</v>
      </c>
      <c r="AH841">
        <v>1</v>
      </c>
      <c r="AI841">
        <v>121</v>
      </c>
      <c r="AJ841">
        <v>131</v>
      </c>
      <c r="AK841">
        <v>1580</v>
      </c>
      <c r="AL841">
        <v>41</v>
      </c>
      <c r="AM841">
        <v>410</v>
      </c>
      <c r="AN841">
        <v>933</v>
      </c>
      <c r="AO841">
        <v>416</v>
      </c>
      <c r="AP841">
        <v>2431</v>
      </c>
      <c r="AQ841">
        <v>2420</v>
      </c>
      <c r="AR841">
        <v>2287</v>
      </c>
      <c r="AS841">
        <v>2189</v>
      </c>
      <c r="AT841">
        <v>50</v>
      </c>
      <c r="AU841">
        <v>427</v>
      </c>
      <c r="AV841">
        <v>95</v>
      </c>
      <c r="AW841">
        <v>640</v>
      </c>
      <c r="AX841">
        <v>1360</v>
      </c>
      <c r="AY841">
        <v>889</v>
      </c>
      <c r="AZ841">
        <v>384</v>
      </c>
      <c r="BA841">
        <v>398</v>
      </c>
      <c r="BB841">
        <v>2370</v>
      </c>
      <c r="BC841">
        <v>609</v>
      </c>
      <c r="BD841">
        <v>107</v>
      </c>
      <c r="BE841">
        <v>1</v>
      </c>
      <c r="BF841" t="s">
        <v>71</v>
      </c>
      <c r="BG841" t="s">
        <v>65</v>
      </c>
      <c r="BH841" t="s">
        <v>661</v>
      </c>
      <c r="BI841" s="4">
        <f xml:space="preserve"> _2025teamgamelogs[[#This Row],[FGA]] + (0.44 * _2025teamgamelogs[[#This Row],[FTA]]) + _2025teamgamelogs[[#This Row],[TOV]] - _2025teamgamelogs[[#This Row],[OREB]]</f>
        <v>95.52</v>
      </c>
      <c r="BJ841" s="3">
        <f>_2025teamgamelogs[[#This Row],[TOV]]/_2025teamgamelogs[[#This Row],[POSSESIONS]]</f>
        <v>0.1256281407035176</v>
      </c>
      <c r="BK841" s="4">
        <f>_2025teamgamelogs[[#This Row],[PTS]]/_2025teamgamelogs[[#This Row],[POSSESIONS]]</f>
        <v>1.2772194304857623</v>
      </c>
      <c r="BL841" s="4">
        <f xml:space="preserve"> 100 * _2025teamgamelogs[[#This Row],[POINTS_PER_POSSESSION]]</f>
        <v>127.72194304857622</v>
      </c>
      <c r="BM841" s="4">
        <f xml:space="preserve"> _2025teamgamelogs[[#This Row],[POSSESIONS]] / (_2025teamgamelogs[[#This Row],[MIN]]/48)</f>
        <v>95.52</v>
      </c>
      <c r="BN841" s="3">
        <f>_2025teamgamelogs[[#This Row],[PTS]] / (2 * (_2025teamgamelogs[[#This Row],[FGA]] + 0.44 * _2025teamgamelogs[[#This Row],[FTA]]))</f>
        <v>0.68141197497765871</v>
      </c>
      <c r="BO841" s="4">
        <f>VLOOKUP(_2025teamgamelogs[[#This Row],[MONTH]], LEAGUE_AVERAGES!$A$2:$B$8, 2, FALSE)</f>
        <v>110.26237660123701</v>
      </c>
      <c r="BP841" s="5">
        <f>VLOOKUP(_2025teamgamelogs[[#This Row],[TEAM_NAME]], LEAGUE_AVERAGES!$A$14:$C$43, 2, FALSE)</f>
        <v>0.37909999999999999</v>
      </c>
      <c r="BQ841" s="5">
        <f>VLOOKUP(_2025teamgamelogs[[#This Row],[TEAM_NAME]], LEAGUE_AVERAGES!$A$14:$C$43, 3, FALSE)</f>
        <v>0.35511904761904761</v>
      </c>
      <c r="BR841" s="5">
        <f>VLOOKUP(_2025teamgamelogs[[#This Row],[TEAM_NAME]], LEAGUE_AVERAGES!$F$14:$H$43, 2, FALSE)</f>
        <v>0.49785000000000013</v>
      </c>
      <c r="BS841" s="5">
        <f>VLOOKUP(_2025teamgamelogs[[#This Row],[TEAM_NAME]], LEAGUE_AVERAGES!$F$14:$H$43, 3, FALSE)</f>
        <v>0.47942857142857148</v>
      </c>
      <c r="BT841" s="5">
        <f>VLOOKUP(_2025teamgamelogs[[#This Row],[TEAM_NAME]], LEAGUE_AVERAGES!$K$14:$M$43, 2, FALSE)</f>
        <v>0.60805571751162091</v>
      </c>
      <c r="BU841" s="5">
        <f>VLOOKUP(_2025teamgamelogs[[#This Row],[TEAM_NAME]], LEAGUE_AVERAGES!$K$14:$M$43, 3, FALSE)</f>
        <v>0.58190704341109034</v>
      </c>
    </row>
    <row r="842" spans="1:73" x14ac:dyDescent="0.2">
      <c r="A842" t="s">
        <v>59</v>
      </c>
      <c r="B842">
        <v>1610612739</v>
      </c>
      <c r="C842" t="s">
        <v>119</v>
      </c>
      <c r="D842" t="s">
        <v>120</v>
      </c>
      <c r="E842">
        <v>22400392</v>
      </c>
      <c r="F842" s="1">
        <v>45649</v>
      </c>
      <c r="G842" t="s">
        <v>842</v>
      </c>
      <c r="H842" t="s">
        <v>63</v>
      </c>
      <c r="I842">
        <v>48</v>
      </c>
      <c r="J842">
        <v>43</v>
      </c>
      <c r="K842">
        <v>91</v>
      </c>
      <c r="L842">
        <v>0.47299999999999998</v>
      </c>
      <c r="M842">
        <v>20</v>
      </c>
      <c r="N842">
        <v>46</v>
      </c>
      <c r="O842">
        <v>0.435</v>
      </c>
      <c r="P842">
        <v>18</v>
      </c>
      <c r="Q842">
        <v>23</v>
      </c>
      <c r="R842">
        <v>0.78300000000000003</v>
      </c>
      <c r="S842">
        <v>10</v>
      </c>
      <c r="T842">
        <v>30</v>
      </c>
      <c r="U842">
        <v>40</v>
      </c>
      <c r="V842">
        <v>33</v>
      </c>
      <c r="W842">
        <v>9</v>
      </c>
      <c r="X842">
        <v>10</v>
      </c>
      <c r="Y842">
        <v>3</v>
      </c>
      <c r="Z842">
        <v>5</v>
      </c>
      <c r="AA842">
        <v>23</v>
      </c>
      <c r="AB842">
        <v>20</v>
      </c>
      <c r="AC842">
        <v>124</v>
      </c>
      <c r="AD842">
        <v>11</v>
      </c>
      <c r="AE842">
        <v>1</v>
      </c>
      <c r="AF842">
        <v>1</v>
      </c>
      <c r="AG842">
        <v>1</v>
      </c>
      <c r="AH842">
        <v>1</v>
      </c>
      <c r="AI842">
        <v>121</v>
      </c>
      <c r="AJ842">
        <v>866</v>
      </c>
      <c r="AK842">
        <v>899</v>
      </c>
      <c r="AL842">
        <v>1142</v>
      </c>
      <c r="AM842">
        <v>114</v>
      </c>
      <c r="AN842">
        <v>249</v>
      </c>
      <c r="AO842">
        <v>428</v>
      </c>
      <c r="AP842">
        <v>889</v>
      </c>
      <c r="AQ842">
        <v>899</v>
      </c>
      <c r="AR842">
        <v>1256</v>
      </c>
      <c r="AS842">
        <v>1308</v>
      </c>
      <c r="AT842">
        <v>1652</v>
      </c>
      <c r="AU842">
        <v>1715</v>
      </c>
      <c r="AV842">
        <v>240</v>
      </c>
      <c r="AW842">
        <v>152</v>
      </c>
      <c r="AX842">
        <v>539</v>
      </c>
      <c r="AY842">
        <v>1712</v>
      </c>
      <c r="AZ842">
        <v>1188</v>
      </c>
      <c r="BA842">
        <v>2046</v>
      </c>
      <c r="BB842">
        <v>767</v>
      </c>
      <c r="BC842">
        <v>497</v>
      </c>
      <c r="BD842">
        <v>563</v>
      </c>
      <c r="BE842">
        <v>1</v>
      </c>
      <c r="BF842" t="s">
        <v>64</v>
      </c>
      <c r="BG842" t="s">
        <v>65</v>
      </c>
      <c r="BH842" t="s">
        <v>661</v>
      </c>
      <c r="BI842" s="4">
        <f xml:space="preserve"> _2025teamgamelogs[[#This Row],[FGA]] + (0.44 * _2025teamgamelogs[[#This Row],[FTA]]) + _2025teamgamelogs[[#This Row],[TOV]] - _2025teamgamelogs[[#This Row],[OREB]]</f>
        <v>100.12</v>
      </c>
      <c r="BJ842" s="3">
        <f>_2025teamgamelogs[[#This Row],[TOV]]/_2025teamgamelogs[[#This Row],[POSSESIONS]]</f>
        <v>8.9892129444666402E-2</v>
      </c>
      <c r="BK842" s="4">
        <f>_2025teamgamelogs[[#This Row],[PTS]]/_2025teamgamelogs[[#This Row],[POSSESIONS]]</f>
        <v>1.2385137834598481</v>
      </c>
      <c r="BL842" s="4">
        <f xml:space="preserve"> 100 * _2025teamgamelogs[[#This Row],[POINTS_PER_POSSESSION]]</f>
        <v>123.85137834598481</v>
      </c>
      <c r="BM842" s="4">
        <f xml:space="preserve"> _2025teamgamelogs[[#This Row],[POSSESIONS]] / (_2025teamgamelogs[[#This Row],[MIN]]/48)</f>
        <v>100.12</v>
      </c>
      <c r="BN842" s="3">
        <f>_2025teamgamelogs[[#This Row],[PTS]] / (2 * (_2025teamgamelogs[[#This Row],[FGA]] + 0.44 * _2025teamgamelogs[[#This Row],[FTA]]))</f>
        <v>0.613132911392405</v>
      </c>
      <c r="BO842" s="4">
        <f>VLOOKUP(_2025teamgamelogs[[#This Row],[MONTH]], LEAGUE_AVERAGES!$A$2:$B$8, 2, FALSE)</f>
        <v>110.26237660123701</v>
      </c>
      <c r="BP842" s="5">
        <f>VLOOKUP(_2025teamgamelogs[[#This Row],[TEAM_NAME]], LEAGUE_AVERAGES!$A$14:$C$43, 2, FALSE)</f>
        <v>0.38409756097560971</v>
      </c>
      <c r="BQ842" s="5">
        <f>VLOOKUP(_2025teamgamelogs[[#This Row],[TEAM_NAME]], LEAGUE_AVERAGES!$A$14:$C$43, 3, FALSE)</f>
        <v>0.38512195121951209</v>
      </c>
      <c r="BR842" s="5">
        <f>VLOOKUP(_2025teamgamelogs[[#This Row],[TEAM_NAME]], LEAGUE_AVERAGES!$F$14:$H$43, 2, FALSE)</f>
        <v>0.49482926829268303</v>
      </c>
      <c r="BS842" s="5">
        <f>VLOOKUP(_2025teamgamelogs[[#This Row],[TEAM_NAME]], LEAGUE_AVERAGES!$F$14:$H$43, 3, FALSE)</f>
        <v>0.4880731707317072</v>
      </c>
      <c r="BT842" s="5">
        <f>VLOOKUP(_2025teamgamelogs[[#This Row],[TEAM_NAME]], LEAGUE_AVERAGES!$K$14:$M$43, 2, FALSE)</f>
        <v>0.61027349880699666</v>
      </c>
      <c r="BU842" s="5">
        <f>VLOOKUP(_2025teamgamelogs[[#This Row],[TEAM_NAME]], LEAGUE_AVERAGES!$K$14:$M$43, 3, FALSE)</f>
        <v>0.60680781397749251</v>
      </c>
    </row>
    <row r="843" spans="1:73" x14ac:dyDescent="0.2">
      <c r="A843" t="s">
        <v>59</v>
      </c>
      <c r="B843">
        <v>1610612749</v>
      </c>
      <c r="C843" t="s">
        <v>113</v>
      </c>
      <c r="D843" t="s">
        <v>114</v>
      </c>
      <c r="E843">
        <v>22400398</v>
      </c>
      <c r="F843" s="1">
        <v>45649</v>
      </c>
      <c r="G843" t="s">
        <v>843</v>
      </c>
      <c r="H843" t="s">
        <v>63</v>
      </c>
      <c r="I843">
        <v>48</v>
      </c>
      <c r="J843">
        <v>40</v>
      </c>
      <c r="K843">
        <v>87</v>
      </c>
      <c r="L843">
        <v>0.46</v>
      </c>
      <c r="M843">
        <v>18</v>
      </c>
      <c r="N843">
        <v>43</v>
      </c>
      <c r="O843">
        <v>0.41899999999999998</v>
      </c>
      <c r="P843">
        <v>14</v>
      </c>
      <c r="Q843">
        <v>17</v>
      </c>
      <c r="R843">
        <v>0.82399999999999995</v>
      </c>
      <c r="S843">
        <v>7</v>
      </c>
      <c r="T843">
        <v>42</v>
      </c>
      <c r="U843">
        <v>49</v>
      </c>
      <c r="V843">
        <v>24</v>
      </c>
      <c r="W843">
        <v>13</v>
      </c>
      <c r="X843">
        <v>7</v>
      </c>
      <c r="Y843">
        <v>1</v>
      </c>
      <c r="Z843">
        <v>1</v>
      </c>
      <c r="AA843">
        <v>16</v>
      </c>
      <c r="AB843">
        <v>15</v>
      </c>
      <c r="AC843">
        <v>112</v>
      </c>
      <c r="AD843">
        <v>21</v>
      </c>
      <c r="AE843">
        <v>1</v>
      </c>
      <c r="AF843">
        <v>1</v>
      </c>
      <c r="AG843">
        <v>1</v>
      </c>
      <c r="AH843">
        <v>1</v>
      </c>
      <c r="AI843">
        <v>121</v>
      </c>
      <c r="AJ843">
        <v>1438</v>
      </c>
      <c r="AK843">
        <v>1449</v>
      </c>
      <c r="AL843">
        <v>1378</v>
      </c>
      <c r="AM843">
        <v>288</v>
      </c>
      <c r="AN843">
        <v>471</v>
      </c>
      <c r="AO843">
        <v>562</v>
      </c>
      <c r="AP843">
        <v>1571</v>
      </c>
      <c r="AQ843">
        <v>1778</v>
      </c>
      <c r="AR843">
        <v>811</v>
      </c>
      <c r="AS843">
        <v>2024</v>
      </c>
      <c r="AT843">
        <v>105</v>
      </c>
      <c r="AU843">
        <v>505</v>
      </c>
      <c r="AV843">
        <v>1570</v>
      </c>
      <c r="AW843">
        <v>850</v>
      </c>
      <c r="AX843">
        <v>1360</v>
      </c>
      <c r="AY843">
        <v>2304</v>
      </c>
      <c r="AZ843">
        <v>35</v>
      </c>
      <c r="BA843">
        <v>570</v>
      </c>
      <c r="BB843">
        <v>1892</v>
      </c>
      <c r="BC843">
        <v>1331</v>
      </c>
      <c r="BD843">
        <v>211</v>
      </c>
      <c r="BE843">
        <v>1</v>
      </c>
      <c r="BF843" t="s">
        <v>71</v>
      </c>
      <c r="BG843" t="s">
        <v>65</v>
      </c>
      <c r="BH843" t="s">
        <v>661</v>
      </c>
      <c r="BI843" s="4">
        <f xml:space="preserve"> _2025teamgamelogs[[#This Row],[FGA]] + (0.44 * _2025teamgamelogs[[#This Row],[FTA]]) + _2025teamgamelogs[[#This Row],[TOV]] - _2025teamgamelogs[[#This Row],[OREB]]</f>
        <v>100.48</v>
      </c>
      <c r="BJ843" s="3">
        <f>_2025teamgamelogs[[#This Row],[TOV]]/_2025teamgamelogs[[#This Row],[POSSESIONS]]</f>
        <v>0.12937898089171973</v>
      </c>
      <c r="BK843" s="4">
        <f>_2025teamgamelogs[[#This Row],[PTS]]/_2025teamgamelogs[[#This Row],[POSSESIONS]]</f>
        <v>1.1146496815286624</v>
      </c>
      <c r="BL843" s="4">
        <f xml:space="preserve"> 100 * _2025teamgamelogs[[#This Row],[POINTS_PER_POSSESSION]]</f>
        <v>111.46496815286623</v>
      </c>
      <c r="BM843" s="4">
        <f xml:space="preserve"> _2025teamgamelogs[[#This Row],[POSSESIONS]] / (_2025teamgamelogs[[#This Row],[MIN]]/48)</f>
        <v>100.48</v>
      </c>
      <c r="BN843" s="3">
        <f>_2025teamgamelogs[[#This Row],[PTS]] / (2 * (_2025teamgamelogs[[#This Row],[FGA]] + 0.44 * _2025teamgamelogs[[#This Row],[FTA]]))</f>
        <v>0.59271803556308211</v>
      </c>
      <c r="BO843" s="4">
        <f>VLOOKUP(_2025teamgamelogs[[#This Row],[MONTH]], LEAGUE_AVERAGES!$A$2:$B$8, 2, FALSE)</f>
        <v>110.26237660123701</v>
      </c>
      <c r="BP843" s="5">
        <f>VLOOKUP(_2025teamgamelogs[[#This Row],[TEAM_NAME]], LEAGUE_AVERAGES!$A$14:$C$43, 2, FALSE)</f>
        <v>0.4062926829268293</v>
      </c>
      <c r="BQ843" s="5">
        <f>VLOOKUP(_2025teamgamelogs[[#This Row],[TEAM_NAME]], LEAGUE_AVERAGES!$A$14:$C$43, 3, FALSE)</f>
        <v>0.36926829268292688</v>
      </c>
      <c r="BR843" s="5">
        <f>VLOOKUP(_2025teamgamelogs[[#This Row],[TEAM_NAME]], LEAGUE_AVERAGES!$F$14:$H$43, 2, FALSE)</f>
        <v>0.49804878048780482</v>
      </c>
      <c r="BS843" s="5">
        <f>VLOOKUP(_2025teamgamelogs[[#This Row],[TEAM_NAME]], LEAGUE_AVERAGES!$F$14:$H$43, 3, FALSE)</f>
        <v>0.47917073170731711</v>
      </c>
      <c r="BT843" s="5">
        <f>VLOOKUP(_2025teamgamelogs[[#This Row],[TEAM_NAME]], LEAGUE_AVERAGES!$K$14:$M$43, 2, FALSE)</f>
        <v>0.61475494156948829</v>
      </c>
      <c r="BU843" s="5">
        <f>VLOOKUP(_2025teamgamelogs[[#This Row],[TEAM_NAME]], LEAGUE_AVERAGES!$K$14:$M$43, 3, FALSE)</f>
        <v>0.58586037801226176</v>
      </c>
    </row>
    <row r="844" spans="1:73" x14ac:dyDescent="0.2">
      <c r="A844" t="s">
        <v>59</v>
      </c>
      <c r="B844">
        <v>1610612747</v>
      </c>
      <c r="C844" t="s">
        <v>60</v>
      </c>
      <c r="D844" t="s">
        <v>61</v>
      </c>
      <c r="E844">
        <v>22400404</v>
      </c>
      <c r="F844" s="1">
        <v>45649</v>
      </c>
      <c r="G844" t="s">
        <v>844</v>
      </c>
      <c r="H844" t="s">
        <v>70</v>
      </c>
      <c r="I844">
        <v>48</v>
      </c>
      <c r="J844">
        <v>40</v>
      </c>
      <c r="K844">
        <v>74</v>
      </c>
      <c r="L844">
        <v>0.54100000000000004</v>
      </c>
      <c r="M844">
        <v>14</v>
      </c>
      <c r="N844">
        <v>30</v>
      </c>
      <c r="O844">
        <v>0.46700000000000003</v>
      </c>
      <c r="P844">
        <v>20</v>
      </c>
      <c r="Q844">
        <v>25</v>
      </c>
      <c r="R844">
        <v>0.8</v>
      </c>
      <c r="S844">
        <v>6</v>
      </c>
      <c r="T844">
        <v>32</v>
      </c>
      <c r="U844">
        <v>38</v>
      </c>
      <c r="V844">
        <v>28</v>
      </c>
      <c r="W844">
        <v>20</v>
      </c>
      <c r="X844">
        <v>8</v>
      </c>
      <c r="Y844">
        <v>3</v>
      </c>
      <c r="Z844">
        <v>5</v>
      </c>
      <c r="AA844">
        <v>10</v>
      </c>
      <c r="AB844">
        <v>20</v>
      </c>
      <c r="AC844">
        <v>114</v>
      </c>
      <c r="AD844">
        <v>-3</v>
      </c>
      <c r="AE844">
        <v>1</v>
      </c>
      <c r="AF844">
        <v>1231</v>
      </c>
      <c r="AG844">
        <v>1231</v>
      </c>
      <c r="AH844">
        <v>1231</v>
      </c>
      <c r="AI844">
        <v>121</v>
      </c>
      <c r="AJ844">
        <v>1438</v>
      </c>
      <c r="AK844">
        <v>2419</v>
      </c>
      <c r="AL844">
        <v>223</v>
      </c>
      <c r="AM844">
        <v>934</v>
      </c>
      <c r="AN844">
        <v>2077</v>
      </c>
      <c r="AO844">
        <v>221</v>
      </c>
      <c r="AP844">
        <v>623</v>
      </c>
      <c r="AQ844">
        <v>666</v>
      </c>
      <c r="AR844">
        <v>1029</v>
      </c>
      <c r="AS844">
        <v>2189</v>
      </c>
      <c r="AT844">
        <v>1307</v>
      </c>
      <c r="AU844">
        <v>1966</v>
      </c>
      <c r="AV844">
        <v>840</v>
      </c>
      <c r="AW844">
        <v>2199</v>
      </c>
      <c r="AX844">
        <v>1073</v>
      </c>
      <c r="AY844">
        <v>1712</v>
      </c>
      <c r="AZ844">
        <v>1188</v>
      </c>
      <c r="BA844">
        <v>25</v>
      </c>
      <c r="BB844">
        <v>767</v>
      </c>
      <c r="BC844">
        <v>1168</v>
      </c>
      <c r="BD844">
        <v>1356</v>
      </c>
      <c r="BE844">
        <v>1</v>
      </c>
      <c r="BF844" t="s">
        <v>64</v>
      </c>
      <c r="BG844" t="s">
        <v>65</v>
      </c>
      <c r="BH844" t="s">
        <v>661</v>
      </c>
      <c r="BI844" s="4">
        <f xml:space="preserve"> _2025teamgamelogs[[#This Row],[FGA]] + (0.44 * _2025teamgamelogs[[#This Row],[FTA]]) + _2025teamgamelogs[[#This Row],[TOV]] - _2025teamgamelogs[[#This Row],[OREB]]</f>
        <v>99</v>
      </c>
      <c r="BJ844" s="3">
        <f>_2025teamgamelogs[[#This Row],[TOV]]/_2025teamgamelogs[[#This Row],[POSSESIONS]]</f>
        <v>0.20202020202020202</v>
      </c>
      <c r="BK844" s="4">
        <f>_2025teamgamelogs[[#This Row],[PTS]]/_2025teamgamelogs[[#This Row],[POSSESIONS]]</f>
        <v>1.1515151515151516</v>
      </c>
      <c r="BL844" s="4">
        <f xml:space="preserve"> 100 * _2025teamgamelogs[[#This Row],[POINTS_PER_POSSESSION]]</f>
        <v>115.15151515151516</v>
      </c>
      <c r="BM844" s="4">
        <f xml:space="preserve"> _2025teamgamelogs[[#This Row],[POSSESIONS]] / (_2025teamgamelogs[[#This Row],[MIN]]/48)</f>
        <v>99</v>
      </c>
      <c r="BN844" s="3">
        <f>_2025teamgamelogs[[#This Row],[PTS]] / (2 * (_2025teamgamelogs[[#This Row],[FGA]] + 0.44 * _2025teamgamelogs[[#This Row],[FTA]]))</f>
        <v>0.6705882352941176</v>
      </c>
      <c r="BO844" s="4">
        <f>VLOOKUP(_2025teamgamelogs[[#This Row],[MONTH]], LEAGUE_AVERAGES!$A$2:$B$8, 2, FALSE)</f>
        <v>110.26237660123701</v>
      </c>
      <c r="BP844" s="5">
        <f>VLOOKUP(_2025teamgamelogs[[#This Row],[TEAM_NAME]], LEAGUE_AVERAGES!$A$14:$C$43, 2, FALSE)</f>
        <v>0.37419512195121946</v>
      </c>
      <c r="BQ844" s="5">
        <f>VLOOKUP(_2025teamgamelogs[[#This Row],[TEAM_NAME]], LEAGUE_AVERAGES!$A$14:$C$43, 3, FALSE)</f>
        <v>0.35536585365853657</v>
      </c>
      <c r="BR844" s="5">
        <f>VLOOKUP(_2025teamgamelogs[[#This Row],[TEAM_NAME]], LEAGUE_AVERAGES!$F$14:$H$43, 2, FALSE)</f>
        <v>0.48560975609756091</v>
      </c>
      <c r="BS844" s="5">
        <f>VLOOKUP(_2025teamgamelogs[[#This Row],[TEAM_NAME]], LEAGUE_AVERAGES!$F$14:$H$43, 3, FALSE)</f>
        <v>0.47373170731707315</v>
      </c>
      <c r="BT844" s="5">
        <f>VLOOKUP(_2025teamgamelogs[[#This Row],[TEAM_NAME]], LEAGUE_AVERAGES!$K$14:$M$43, 2, FALSE)</f>
        <v>0.60200661119778875</v>
      </c>
      <c r="BU844" s="5">
        <f>VLOOKUP(_2025teamgamelogs[[#This Row],[TEAM_NAME]], LEAGUE_AVERAGES!$K$14:$M$43, 3, FALSE)</f>
        <v>0.58416138772693449</v>
      </c>
    </row>
    <row r="845" spans="1:73" x14ac:dyDescent="0.2">
      <c r="A845" t="s">
        <v>59</v>
      </c>
      <c r="B845">
        <v>1610612752</v>
      </c>
      <c r="C845" t="s">
        <v>67</v>
      </c>
      <c r="D845" t="s">
        <v>68</v>
      </c>
      <c r="E845">
        <v>22400397</v>
      </c>
      <c r="F845" s="1">
        <v>45649</v>
      </c>
      <c r="G845" t="s">
        <v>845</v>
      </c>
      <c r="H845" t="s">
        <v>63</v>
      </c>
      <c r="I845">
        <v>48</v>
      </c>
      <c r="J845">
        <v>51</v>
      </c>
      <c r="K845">
        <v>86</v>
      </c>
      <c r="L845">
        <v>0.59299999999999997</v>
      </c>
      <c r="M845">
        <v>17</v>
      </c>
      <c r="N845">
        <v>37</v>
      </c>
      <c r="O845">
        <v>0.45900000000000002</v>
      </c>
      <c r="P845">
        <v>20</v>
      </c>
      <c r="Q845">
        <v>29</v>
      </c>
      <c r="R845">
        <v>0.69</v>
      </c>
      <c r="S845">
        <v>8</v>
      </c>
      <c r="T845">
        <v>27</v>
      </c>
      <c r="U845">
        <v>35</v>
      </c>
      <c r="V845">
        <v>34</v>
      </c>
      <c r="W845">
        <v>17</v>
      </c>
      <c r="X845">
        <v>9</v>
      </c>
      <c r="Y845">
        <v>1</v>
      </c>
      <c r="Z845">
        <v>3</v>
      </c>
      <c r="AA845">
        <v>27</v>
      </c>
      <c r="AB845">
        <v>25</v>
      </c>
      <c r="AC845">
        <v>139</v>
      </c>
      <c r="AD845">
        <v>14</v>
      </c>
      <c r="AE845">
        <v>1</v>
      </c>
      <c r="AF845">
        <v>1</v>
      </c>
      <c r="AG845">
        <v>1</v>
      </c>
      <c r="AH845">
        <v>1</v>
      </c>
      <c r="AI845">
        <v>121</v>
      </c>
      <c r="AJ845">
        <v>94</v>
      </c>
      <c r="AK845">
        <v>1580</v>
      </c>
      <c r="AL845">
        <v>27</v>
      </c>
      <c r="AM845">
        <v>410</v>
      </c>
      <c r="AN845">
        <v>1227</v>
      </c>
      <c r="AO845">
        <v>263</v>
      </c>
      <c r="AP845">
        <v>623</v>
      </c>
      <c r="AQ845">
        <v>325</v>
      </c>
      <c r="AR845">
        <v>2016</v>
      </c>
      <c r="AS845">
        <v>1800</v>
      </c>
      <c r="AT845">
        <v>2068</v>
      </c>
      <c r="AU845">
        <v>2225</v>
      </c>
      <c r="AV845">
        <v>186</v>
      </c>
      <c r="AW845">
        <v>1759</v>
      </c>
      <c r="AX845">
        <v>797</v>
      </c>
      <c r="AY845">
        <v>2304</v>
      </c>
      <c r="AZ845">
        <v>384</v>
      </c>
      <c r="BA845">
        <v>2368</v>
      </c>
      <c r="BB845">
        <v>143</v>
      </c>
      <c r="BC845">
        <v>66</v>
      </c>
      <c r="BD845">
        <v>421</v>
      </c>
      <c r="BE845">
        <v>1</v>
      </c>
      <c r="BF845" t="s">
        <v>64</v>
      </c>
      <c r="BG845" t="s">
        <v>65</v>
      </c>
      <c r="BH845" t="s">
        <v>661</v>
      </c>
      <c r="BI845" s="4">
        <f xml:space="preserve"> _2025teamgamelogs[[#This Row],[FGA]] + (0.44 * _2025teamgamelogs[[#This Row],[FTA]]) + _2025teamgamelogs[[#This Row],[TOV]] - _2025teamgamelogs[[#This Row],[OREB]]</f>
        <v>107.76</v>
      </c>
      <c r="BJ845" s="3">
        <f>_2025teamgamelogs[[#This Row],[TOV]]/_2025teamgamelogs[[#This Row],[POSSESIONS]]</f>
        <v>0.15775798069784705</v>
      </c>
      <c r="BK845" s="4">
        <f>_2025teamgamelogs[[#This Row],[PTS]]/_2025teamgamelogs[[#This Row],[POSSESIONS]]</f>
        <v>1.2899034892353378</v>
      </c>
      <c r="BL845" s="4">
        <f xml:space="preserve"> 100 * _2025teamgamelogs[[#This Row],[POINTS_PER_POSSESSION]]</f>
        <v>128.99034892353379</v>
      </c>
      <c r="BM845" s="4">
        <f xml:space="preserve"> _2025teamgamelogs[[#This Row],[POSSESIONS]] / (_2025teamgamelogs[[#This Row],[MIN]]/48)</f>
        <v>107.76</v>
      </c>
      <c r="BN845" s="3">
        <f>_2025teamgamelogs[[#This Row],[PTS]] / (2 * (_2025teamgamelogs[[#This Row],[FGA]] + 0.44 * _2025teamgamelogs[[#This Row],[FTA]]))</f>
        <v>0.70372620494127169</v>
      </c>
      <c r="BO845" s="4">
        <f>VLOOKUP(_2025teamgamelogs[[#This Row],[MONTH]], LEAGUE_AVERAGES!$A$2:$B$8, 2, FALSE)</f>
        <v>110.26237660123701</v>
      </c>
      <c r="BP845" s="5">
        <f>VLOOKUP(_2025teamgamelogs[[#This Row],[TEAM_NAME]], LEAGUE_AVERAGES!$A$14:$C$43, 2, FALSE)</f>
        <v>0.370219512195122</v>
      </c>
      <c r="BQ845" s="5">
        <f>VLOOKUP(_2025teamgamelogs[[#This Row],[TEAM_NAME]], LEAGUE_AVERAGES!$A$14:$C$43, 3, FALSE)</f>
        <v>0.36224390243902438</v>
      </c>
      <c r="BR845" s="5">
        <f>VLOOKUP(_2025teamgamelogs[[#This Row],[TEAM_NAME]], LEAGUE_AVERAGES!$F$14:$H$43, 2, FALSE)</f>
        <v>0.49358536585365859</v>
      </c>
      <c r="BS845" s="5">
        <f>VLOOKUP(_2025teamgamelogs[[#This Row],[TEAM_NAME]], LEAGUE_AVERAGES!$F$14:$H$43, 3, FALSE)</f>
        <v>0.47975609756097559</v>
      </c>
      <c r="BT845" s="5">
        <f>VLOOKUP(_2025teamgamelogs[[#This Row],[TEAM_NAME]], LEAGUE_AVERAGES!$K$14:$M$43, 2, FALSE)</f>
        <v>0.59525043511857889</v>
      </c>
      <c r="BU845" s="5">
        <f>VLOOKUP(_2025teamgamelogs[[#This Row],[TEAM_NAME]], LEAGUE_AVERAGES!$K$14:$M$43, 3, FALSE)</f>
        <v>0.58413739951743537</v>
      </c>
    </row>
    <row r="846" spans="1:73" x14ac:dyDescent="0.2">
      <c r="A846" t="s">
        <v>59</v>
      </c>
      <c r="B846">
        <v>1610612738</v>
      </c>
      <c r="C846" t="s">
        <v>74</v>
      </c>
      <c r="D846" t="s">
        <v>75</v>
      </c>
      <c r="E846">
        <v>22400393</v>
      </c>
      <c r="F846" s="1">
        <v>45649</v>
      </c>
      <c r="G846" t="s">
        <v>846</v>
      </c>
      <c r="H846" t="s">
        <v>70</v>
      </c>
      <c r="I846">
        <v>48</v>
      </c>
      <c r="J846">
        <v>37</v>
      </c>
      <c r="K846">
        <v>84</v>
      </c>
      <c r="L846">
        <v>0.44</v>
      </c>
      <c r="M846">
        <v>8</v>
      </c>
      <c r="N846">
        <v>33</v>
      </c>
      <c r="O846">
        <v>0.24199999999999999</v>
      </c>
      <c r="P846">
        <v>22</v>
      </c>
      <c r="Q846">
        <v>27</v>
      </c>
      <c r="R846">
        <v>0.81499999999999995</v>
      </c>
      <c r="S846">
        <v>8</v>
      </c>
      <c r="T846">
        <v>33</v>
      </c>
      <c r="U846">
        <v>41</v>
      </c>
      <c r="V846">
        <v>13</v>
      </c>
      <c r="W846">
        <v>19</v>
      </c>
      <c r="X846">
        <v>13</v>
      </c>
      <c r="Y846">
        <v>5</v>
      </c>
      <c r="Z846">
        <v>9</v>
      </c>
      <c r="AA846">
        <v>16</v>
      </c>
      <c r="AB846">
        <v>24</v>
      </c>
      <c r="AC846">
        <v>104</v>
      </c>
      <c r="AD846">
        <v>-4</v>
      </c>
      <c r="AE846">
        <v>1</v>
      </c>
      <c r="AF846">
        <v>1231</v>
      </c>
      <c r="AG846">
        <v>1231</v>
      </c>
      <c r="AH846">
        <v>1231</v>
      </c>
      <c r="AI846">
        <v>121</v>
      </c>
      <c r="AJ846">
        <v>1946</v>
      </c>
      <c r="AK846">
        <v>1815</v>
      </c>
      <c r="AL846">
        <v>1699</v>
      </c>
      <c r="AM846">
        <v>2251</v>
      </c>
      <c r="AN846">
        <v>1749</v>
      </c>
      <c r="AO846">
        <v>2288</v>
      </c>
      <c r="AP846">
        <v>406</v>
      </c>
      <c r="AQ846">
        <v>471</v>
      </c>
      <c r="AR846">
        <v>908</v>
      </c>
      <c r="AS846">
        <v>1800</v>
      </c>
      <c r="AT846">
        <v>1131</v>
      </c>
      <c r="AU846">
        <v>1563</v>
      </c>
      <c r="AV846">
        <v>2453</v>
      </c>
      <c r="AW846">
        <v>2098</v>
      </c>
      <c r="AX846">
        <v>137</v>
      </c>
      <c r="AY846">
        <v>889</v>
      </c>
      <c r="AZ846">
        <v>2275</v>
      </c>
      <c r="BA846">
        <v>570</v>
      </c>
      <c r="BB846">
        <v>215</v>
      </c>
      <c r="BC846">
        <v>1870</v>
      </c>
      <c r="BD846">
        <v>1415</v>
      </c>
      <c r="BE846">
        <v>1</v>
      </c>
      <c r="BF846" t="s">
        <v>71</v>
      </c>
      <c r="BG846" t="s">
        <v>65</v>
      </c>
      <c r="BH846" t="s">
        <v>661</v>
      </c>
      <c r="BI846" s="4">
        <f xml:space="preserve"> _2025teamgamelogs[[#This Row],[FGA]] + (0.44 * _2025teamgamelogs[[#This Row],[FTA]]) + _2025teamgamelogs[[#This Row],[TOV]] - _2025teamgamelogs[[#This Row],[OREB]]</f>
        <v>106.88</v>
      </c>
      <c r="BJ846" s="3">
        <f>_2025teamgamelogs[[#This Row],[TOV]]/_2025teamgamelogs[[#This Row],[POSSESIONS]]</f>
        <v>0.17776946107784433</v>
      </c>
      <c r="BK846" s="4">
        <f>_2025teamgamelogs[[#This Row],[PTS]]/_2025teamgamelogs[[#This Row],[POSSESIONS]]</f>
        <v>0.97305389221556893</v>
      </c>
      <c r="BL846" s="4">
        <f xml:space="preserve"> 100 * _2025teamgamelogs[[#This Row],[POINTS_PER_POSSESSION]]</f>
        <v>97.305389221556894</v>
      </c>
      <c r="BM846" s="4">
        <f xml:space="preserve"> _2025teamgamelogs[[#This Row],[POSSESIONS]] / (_2025teamgamelogs[[#This Row],[MIN]]/48)</f>
        <v>106.88</v>
      </c>
      <c r="BN846" s="3">
        <f>_2025teamgamelogs[[#This Row],[PTS]] / (2 * (_2025teamgamelogs[[#This Row],[FGA]] + 0.44 * _2025teamgamelogs[[#This Row],[FTA]]))</f>
        <v>0.54234459741343344</v>
      </c>
      <c r="BO846" s="4">
        <f>VLOOKUP(_2025teamgamelogs[[#This Row],[MONTH]], LEAGUE_AVERAGES!$A$2:$B$8, 2, FALSE)</f>
        <v>110.26237660123701</v>
      </c>
      <c r="BP846" s="5">
        <f>VLOOKUP(_2025teamgamelogs[[#This Row],[TEAM_NAME]], LEAGUE_AVERAGES!$A$14:$C$43, 2, FALSE)</f>
        <v>0.3739024390243903</v>
      </c>
      <c r="BQ846" s="5">
        <f>VLOOKUP(_2025teamgamelogs[[#This Row],[TEAM_NAME]], LEAGUE_AVERAGES!$A$14:$C$43, 3, FALSE)</f>
        <v>0.36424390243902455</v>
      </c>
      <c r="BR846" s="5">
        <f>VLOOKUP(_2025teamgamelogs[[#This Row],[TEAM_NAME]], LEAGUE_AVERAGES!$F$14:$H$43, 2, FALSE)</f>
        <v>0.46717073170731704</v>
      </c>
      <c r="BS846" s="5">
        <f>VLOOKUP(_2025teamgamelogs[[#This Row],[TEAM_NAME]], LEAGUE_AVERAGES!$F$14:$H$43, 3, FALSE)</f>
        <v>0.45907317073170728</v>
      </c>
      <c r="BT846" s="5">
        <f>VLOOKUP(_2025teamgamelogs[[#This Row],[TEAM_NAME]], LEAGUE_AVERAGES!$K$14:$M$43, 2, FALSE)</f>
        <v>0.59645910798675039</v>
      </c>
      <c r="BU846" s="5">
        <f>VLOOKUP(_2025teamgamelogs[[#This Row],[TEAM_NAME]], LEAGUE_AVERAGES!$K$14:$M$43, 3, FALSE)</f>
        <v>0.58679053151616523</v>
      </c>
    </row>
    <row r="847" spans="1:73" x14ac:dyDescent="0.2">
      <c r="A847" t="s">
        <v>59</v>
      </c>
      <c r="B847">
        <v>1610612737</v>
      </c>
      <c r="C847" t="s">
        <v>92</v>
      </c>
      <c r="D847" t="s">
        <v>93</v>
      </c>
      <c r="E847">
        <v>22400395</v>
      </c>
      <c r="F847" s="1">
        <v>45649</v>
      </c>
      <c r="G847" t="s">
        <v>847</v>
      </c>
      <c r="H847" t="s">
        <v>63</v>
      </c>
      <c r="I847">
        <v>48</v>
      </c>
      <c r="J847">
        <v>39</v>
      </c>
      <c r="K847">
        <v>73</v>
      </c>
      <c r="L847">
        <v>0.53400000000000003</v>
      </c>
      <c r="M847">
        <v>18</v>
      </c>
      <c r="N847">
        <v>36</v>
      </c>
      <c r="O847">
        <v>0.5</v>
      </c>
      <c r="P847">
        <v>21</v>
      </c>
      <c r="Q847">
        <v>26</v>
      </c>
      <c r="R847">
        <v>0.80800000000000005</v>
      </c>
      <c r="S847">
        <v>6</v>
      </c>
      <c r="T847">
        <v>32</v>
      </c>
      <c r="U847">
        <v>38</v>
      </c>
      <c r="V847">
        <v>27</v>
      </c>
      <c r="W847">
        <v>23</v>
      </c>
      <c r="X847">
        <v>15</v>
      </c>
      <c r="Y847">
        <v>6</v>
      </c>
      <c r="Z847">
        <v>3</v>
      </c>
      <c r="AA847">
        <v>14</v>
      </c>
      <c r="AB847">
        <v>17</v>
      </c>
      <c r="AC847">
        <v>117</v>
      </c>
      <c r="AD847">
        <v>13</v>
      </c>
      <c r="AE847">
        <v>1</v>
      </c>
      <c r="AF847">
        <v>1</v>
      </c>
      <c r="AG847">
        <v>1</v>
      </c>
      <c r="AH847">
        <v>1</v>
      </c>
      <c r="AI847">
        <v>121</v>
      </c>
      <c r="AJ847">
        <v>1609</v>
      </c>
      <c r="AK847">
        <v>2432</v>
      </c>
      <c r="AL847">
        <v>264</v>
      </c>
      <c r="AM847">
        <v>288</v>
      </c>
      <c r="AN847">
        <v>1366</v>
      </c>
      <c r="AO847">
        <v>94</v>
      </c>
      <c r="AP847">
        <v>506</v>
      </c>
      <c r="AQ847">
        <v>570</v>
      </c>
      <c r="AR847">
        <v>993</v>
      </c>
      <c r="AS847">
        <v>2189</v>
      </c>
      <c r="AT847">
        <v>1307</v>
      </c>
      <c r="AU847">
        <v>1966</v>
      </c>
      <c r="AV847">
        <v>1013</v>
      </c>
      <c r="AW847">
        <v>2394</v>
      </c>
      <c r="AX847">
        <v>46</v>
      </c>
      <c r="AY847">
        <v>560</v>
      </c>
      <c r="AZ847">
        <v>384</v>
      </c>
      <c r="BA847">
        <v>260</v>
      </c>
      <c r="BB847">
        <v>1444</v>
      </c>
      <c r="BC847">
        <v>960</v>
      </c>
      <c r="BD847">
        <v>467</v>
      </c>
      <c r="BE847">
        <v>1</v>
      </c>
      <c r="BF847" t="s">
        <v>64</v>
      </c>
      <c r="BG847" t="s">
        <v>65</v>
      </c>
      <c r="BH847" t="s">
        <v>661</v>
      </c>
      <c r="BI847" s="4">
        <f xml:space="preserve"> _2025teamgamelogs[[#This Row],[FGA]] + (0.44 * _2025teamgamelogs[[#This Row],[FTA]]) + _2025teamgamelogs[[#This Row],[TOV]] - _2025teamgamelogs[[#This Row],[OREB]]</f>
        <v>101.44</v>
      </c>
      <c r="BJ847" s="3">
        <f>_2025teamgamelogs[[#This Row],[TOV]]/_2025teamgamelogs[[#This Row],[POSSESIONS]]</f>
        <v>0.22673501577287067</v>
      </c>
      <c r="BK847" s="4">
        <f>_2025teamgamelogs[[#This Row],[PTS]]/_2025teamgamelogs[[#This Row],[POSSESIONS]]</f>
        <v>1.1533911671924291</v>
      </c>
      <c r="BL847" s="4">
        <f xml:space="preserve"> 100 * _2025teamgamelogs[[#This Row],[POINTS_PER_POSSESSION]]</f>
        <v>115.33911671924291</v>
      </c>
      <c r="BM847" s="4">
        <f xml:space="preserve"> _2025teamgamelogs[[#This Row],[POSSESIONS]] / (_2025teamgamelogs[[#This Row],[MIN]]/48)</f>
        <v>101.44</v>
      </c>
      <c r="BN847" s="3">
        <f>_2025teamgamelogs[[#This Row],[PTS]] / (2 * (_2025teamgamelogs[[#This Row],[FGA]] + 0.44 * _2025teamgamelogs[[#This Row],[FTA]]))</f>
        <v>0.692799621032686</v>
      </c>
      <c r="BO847" s="4">
        <f>VLOOKUP(_2025teamgamelogs[[#This Row],[MONTH]], LEAGUE_AVERAGES!$A$2:$B$8, 2, FALSE)</f>
        <v>110.26237660123701</v>
      </c>
      <c r="BP847" s="5">
        <f>VLOOKUP(_2025teamgamelogs[[#This Row],[TEAM_NAME]], LEAGUE_AVERAGES!$A$14:$C$43, 2, FALSE)</f>
        <v>0.35092500000000004</v>
      </c>
      <c r="BQ847" s="5">
        <f>VLOOKUP(_2025teamgamelogs[[#This Row],[TEAM_NAME]], LEAGUE_AVERAGES!$A$14:$C$43, 3, FALSE)</f>
        <v>0.36290476190476195</v>
      </c>
      <c r="BR847" s="5">
        <f>VLOOKUP(_2025teamgamelogs[[#This Row],[TEAM_NAME]], LEAGUE_AVERAGES!$F$14:$H$43, 2, FALSE)</f>
        <v>0.47670000000000012</v>
      </c>
      <c r="BS847" s="5">
        <f>VLOOKUP(_2025teamgamelogs[[#This Row],[TEAM_NAME]], LEAGUE_AVERAGES!$F$14:$H$43, 3, FALSE)</f>
        <v>0.47069047619047621</v>
      </c>
      <c r="BT847" s="5">
        <f>VLOOKUP(_2025teamgamelogs[[#This Row],[TEAM_NAME]], LEAGUE_AVERAGES!$K$14:$M$43, 2, FALSE)</f>
        <v>0.58493933923263275</v>
      </c>
      <c r="BU847" s="5">
        <f>VLOOKUP(_2025teamgamelogs[[#This Row],[TEAM_NAME]], LEAGUE_AVERAGES!$K$14:$M$43, 3, FALSE)</f>
        <v>0.57722862424766153</v>
      </c>
    </row>
    <row r="848" spans="1:73" x14ac:dyDescent="0.2">
      <c r="A848" t="s">
        <v>59</v>
      </c>
      <c r="B848">
        <v>1610612750</v>
      </c>
      <c r="C848" t="s">
        <v>8</v>
      </c>
      <c r="D848" t="s">
        <v>72</v>
      </c>
      <c r="E848">
        <v>22400395</v>
      </c>
      <c r="F848" s="1">
        <v>45649</v>
      </c>
      <c r="G848" t="s">
        <v>848</v>
      </c>
      <c r="H848" t="s">
        <v>70</v>
      </c>
      <c r="I848">
        <v>48</v>
      </c>
      <c r="J848">
        <v>39</v>
      </c>
      <c r="K848">
        <v>91</v>
      </c>
      <c r="L848">
        <v>0.42899999999999999</v>
      </c>
      <c r="M848">
        <v>14</v>
      </c>
      <c r="N848">
        <v>43</v>
      </c>
      <c r="O848">
        <v>0.32600000000000001</v>
      </c>
      <c r="P848">
        <v>12</v>
      </c>
      <c r="Q848">
        <v>13</v>
      </c>
      <c r="R848">
        <v>0.92300000000000004</v>
      </c>
      <c r="S848">
        <v>16</v>
      </c>
      <c r="T848">
        <v>27</v>
      </c>
      <c r="U848">
        <v>43</v>
      </c>
      <c r="V848">
        <v>31</v>
      </c>
      <c r="W848">
        <v>21</v>
      </c>
      <c r="X848">
        <v>12</v>
      </c>
      <c r="Y848">
        <v>3</v>
      </c>
      <c r="Z848">
        <v>6</v>
      </c>
      <c r="AA848">
        <v>17</v>
      </c>
      <c r="AB848">
        <v>14</v>
      </c>
      <c r="AC848">
        <v>104</v>
      </c>
      <c r="AD848">
        <v>-13</v>
      </c>
      <c r="AE848">
        <v>1</v>
      </c>
      <c r="AF848">
        <v>1231</v>
      </c>
      <c r="AG848">
        <v>1231</v>
      </c>
      <c r="AH848">
        <v>1231</v>
      </c>
      <c r="AI848">
        <v>121</v>
      </c>
      <c r="AJ848">
        <v>1609</v>
      </c>
      <c r="AK848">
        <v>899</v>
      </c>
      <c r="AL848">
        <v>1860</v>
      </c>
      <c r="AM848">
        <v>934</v>
      </c>
      <c r="AN848">
        <v>471</v>
      </c>
      <c r="AO848">
        <v>1599</v>
      </c>
      <c r="AP848">
        <v>1889</v>
      </c>
      <c r="AQ848">
        <v>2188</v>
      </c>
      <c r="AR848">
        <v>155</v>
      </c>
      <c r="AS848">
        <v>234</v>
      </c>
      <c r="AT848">
        <v>2068</v>
      </c>
      <c r="AU848">
        <v>1282</v>
      </c>
      <c r="AV848">
        <v>426</v>
      </c>
      <c r="AW848">
        <v>2289</v>
      </c>
      <c r="AX848">
        <v>217</v>
      </c>
      <c r="AY848">
        <v>1712</v>
      </c>
      <c r="AZ848">
        <v>1573</v>
      </c>
      <c r="BA848">
        <v>792</v>
      </c>
      <c r="BB848">
        <v>2064</v>
      </c>
      <c r="BC848">
        <v>1870</v>
      </c>
      <c r="BD848">
        <v>1945</v>
      </c>
      <c r="BE848">
        <v>1</v>
      </c>
      <c r="BF848" t="s">
        <v>71</v>
      </c>
      <c r="BG848" t="s">
        <v>65</v>
      </c>
      <c r="BH848" t="s">
        <v>661</v>
      </c>
      <c r="BI848" s="4">
        <f xml:space="preserve"> _2025teamgamelogs[[#This Row],[FGA]] + (0.44 * _2025teamgamelogs[[#This Row],[FTA]]) + _2025teamgamelogs[[#This Row],[TOV]] - _2025teamgamelogs[[#This Row],[OREB]]</f>
        <v>101.72</v>
      </c>
      <c r="BJ848" s="3">
        <f>_2025teamgamelogs[[#This Row],[TOV]]/_2025teamgamelogs[[#This Row],[POSSESIONS]]</f>
        <v>0.20644907589461267</v>
      </c>
      <c r="BK848" s="4">
        <f>_2025teamgamelogs[[#This Row],[PTS]]/_2025teamgamelogs[[#This Row],[POSSESIONS]]</f>
        <v>1.0224144710971295</v>
      </c>
      <c r="BL848" s="4">
        <f xml:space="preserve"> 100 * _2025teamgamelogs[[#This Row],[POINTS_PER_POSSESSION]]</f>
        <v>102.24144710971295</v>
      </c>
      <c r="BM848" s="4">
        <f xml:space="preserve"> _2025teamgamelogs[[#This Row],[POSSESIONS]] / (_2025teamgamelogs[[#This Row],[MIN]]/48)</f>
        <v>101.72</v>
      </c>
      <c r="BN848" s="3">
        <f>_2025teamgamelogs[[#This Row],[PTS]] / (2 * (_2025teamgamelogs[[#This Row],[FGA]] + 0.44 * _2025teamgamelogs[[#This Row],[FTA]]))</f>
        <v>0.5376344086021505</v>
      </c>
      <c r="BO848" s="4">
        <f>VLOOKUP(_2025teamgamelogs[[#This Row],[MONTH]], LEAGUE_AVERAGES!$A$2:$B$8, 2, FALSE)</f>
        <v>110.26237660123701</v>
      </c>
      <c r="BP848" s="5">
        <f>VLOOKUP(_2025teamgamelogs[[#This Row],[TEAM_NAME]], LEAGUE_AVERAGES!$A$14:$C$43, 2, FALSE)</f>
        <v>0.38256097560975622</v>
      </c>
      <c r="BQ848" s="5">
        <f>VLOOKUP(_2025teamgamelogs[[#This Row],[TEAM_NAME]], LEAGUE_AVERAGES!$A$14:$C$43, 3, FALSE)</f>
        <v>0.37156097560975615</v>
      </c>
      <c r="BR848" s="5">
        <f>VLOOKUP(_2025teamgamelogs[[#This Row],[TEAM_NAME]], LEAGUE_AVERAGES!$F$14:$H$43, 2, FALSE)</f>
        <v>0.47402439024390242</v>
      </c>
      <c r="BS848" s="5">
        <f>VLOOKUP(_2025teamgamelogs[[#This Row],[TEAM_NAME]], LEAGUE_AVERAGES!$F$14:$H$43, 3, FALSE)</f>
        <v>0.46580487804878057</v>
      </c>
      <c r="BT848" s="5">
        <f>VLOOKUP(_2025teamgamelogs[[#This Row],[TEAM_NAME]], LEAGUE_AVERAGES!$K$14:$M$43, 2, FALSE)</f>
        <v>0.59446350940954662</v>
      </c>
      <c r="BU848" s="5">
        <f>VLOOKUP(_2025teamgamelogs[[#This Row],[TEAM_NAME]], LEAGUE_AVERAGES!$K$14:$M$43, 3, FALSE)</f>
        <v>0.58583417827298701</v>
      </c>
    </row>
    <row r="849" spans="1:73" x14ac:dyDescent="0.2">
      <c r="A849" t="s">
        <v>59</v>
      </c>
      <c r="B849">
        <v>1610612757</v>
      </c>
      <c r="C849" t="s">
        <v>116</v>
      </c>
      <c r="D849" t="s">
        <v>117</v>
      </c>
      <c r="E849">
        <v>22400401</v>
      </c>
      <c r="F849" s="1">
        <v>45649</v>
      </c>
      <c r="G849" t="s">
        <v>849</v>
      </c>
      <c r="H849" t="s">
        <v>70</v>
      </c>
      <c r="I849">
        <v>48</v>
      </c>
      <c r="J849">
        <v>43</v>
      </c>
      <c r="K849">
        <v>93</v>
      </c>
      <c r="L849">
        <v>0.46200000000000002</v>
      </c>
      <c r="M849">
        <v>8</v>
      </c>
      <c r="N849">
        <v>29</v>
      </c>
      <c r="O849">
        <v>0.27600000000000002</v>
      </c>
      <c r="P849">
        <v>14</v>
      </c>
      <c r="Q849">
        <v>19</v>
      </c>
      <c r="R849">
        <v>0.73699999999999999</v>
      </c>
      <c r="S849">
        <v>16</v>
      </c>
      <c r="T849">
        <v>32</v>
      </c>
      <c r="U849">
        <v>48</v>
      </c>
      <c r="V849">
        <v>23</v>
      </c>
      <c r="W849">
        <v>19</v>
      </c>
      <c r="X849">
        <v>6</v>
      </c>
      <c r="Y849">
        <v>1</v>
      </c>
      <c r="Z849">
        <v>4</v>
      </c>
      <c r="AA849">
        <v>25</v>
      </c>
      <c r="AB849">
        <v>20</v>
      </c>
      <c r="AC849">
        <v>108</v>
      </c>
      <c r="AD849">
        <v>-24</v>
      </c>
      <c r="AE849">
        <v>1</v>
      </c>
      <c r="AF849">
        <v>1231</v>
      </c>
      <c r="AG849">
        <v>1231</v>
      </c>
      <c r="AH849">
        <v>1231</v>
      </c>
      <c r="AI849">
        <v>121</v>
      </c>
      <c r="AJ849">
        <v>866</v>
      </c>
      <c r="AK849">
        <v>664</v>
      </c>
      <c r="AL849">
        <v>1333</v>
      </c>
      <c r="AM849">
        <v>2251</v>
      </c>
      <c r="AN849">
        <v>2163</v>
      </c>
      <c r="AO849">
        <v>2103</v>
      </c>
      <c r="AP849">
        <v>1571</v>
      </c>
      <c r="AQ849">
        <v>1458</v>
      </c>
      <c r="AR849">
        <v>1674</v>
      </c>
      <c r="AS849">
        <v>234</v>
      </c>
      <c r="AT849">
        <v>1307</v>
      </c>
      <c r="AU849">
        <v>604</v>
      </c>
      <c r="AV849">
        <v>1759</v>
      </c>
      <c r="AW849">
        <v>2098</v>
      </c>
      <c r="AX849">
        <v>1702</v>
      </c>
      <c r="AY849">
        <v>2304</v>
      </c>
      <c r="AZ849">
        <v>750</v>
      </c>
      <c r="BA849">
        <v>2247</v>
      </c>
      <c r="BB849">
        <v>767</v>
      </c>
      <c r="BC849">
        <v>1616</v>
      </c>
      <c r="BD849">
        <v>2294</v>
      </c>
      <c r="BE849">
        <v>1</v>
      </c>
      <c r="BF849" t="s">
        <v>71</v>
      </c>
      <c r="BG849" t="s">
        <v>65</v>
      </c>
      <c r="BH849" t="s">
        <v>661</v>
      </c>
      <c r="BI849" s="4">
        <f xml:space="preserve"> _2025teamgamelogs[[#This Row],[FGA]] + (0.44 * _2025teamgamelogs[[#This Row],[FTA]]) + _2025teamgamelogs[[#This Row],[TOV]] - _2025teamgamelogs[[#This Row],[OREB]]</f>
        <v>104.36</v>
      </c>
      <c r="BJ849" s="3">
        <f>_2025teamgamelogs[[#This Row],[TOV]]/_2025teamgamelogs[[#This Row],[POSSESIONS]]</f>
        <v>0.18206209275584515</v>
      </c>
      <c r="BK849" s="4">
        <f>_2025teamgamelogs[[#This Row],[PTS]]/_2025teamgamelogs[[#This Row],[POSSESIONS]]</f>
        <v>1.0348792640858566</v>
      </c>
      <c r="BL849" s="4">
        <f xml:space="preserve"> 100 * _2025teamgamelogs[[#This Row],[POINTS_PER_POSSESSION]]</f>
        <v>103.48792640858566</v>
      </c>
      <c r="BM849" s="4">
        <f xml:space="preserve"> _2025teamgamelogs[[#This Row],[POSSESIONS]] / (_2025teamgamelogs[[#This Row],[MIN]]/48)</f>
        <v>104.36</v>
      </c>
      <c r="BN849" s="3">
        <f>_2025teamgamelogs[[#This Row],[PTS]] / (2 * (_2025teamgamelogs[[#This Row],[FGA]] + 0.44 * _2025teamgamelogs[[#This Row],[FTA]]))</f>
        <v>0.53275453827940011</v>
      </c>
      <c r="BO849" s="4">
        <f>VLOOKUP(_2025teamgamelogs[[#This Row],[MONTH]], LEAGUE_AVERAGES!$A$2:$B$8, 2, FALSE)</f>
        <v>110.26237660123701</v>
      </c>
      <c r="BP849" s="5">
        <f>VLOOKUP(_2025teamgamelogs[[#This Row],[TEAM_NAME]], LEAGUE_AVERAGES!$A$14:$C$43, 2, FALSE)</f>
        <v>0.3617317073170731</v>
      </c>
      <c r="BQ849" s="5">
        <f>VLOOKUP(_2025teamgamelogs[[#This Row],[TEAM_NAME]], LEAGUE_AVERAGES!$A$14:$C$43, 3, FALSE)</f>
        <v>0.32368292682926825</v>
      </c>
      <c r="BR849" s="5">
        <f>VLOOKUP(_2025teamgamelogs[[#This Row],[TEAM_NAME]], LEAGUE_AVERAGES!$F$14:$H$43, 2, FALSE)</f>
        <v>0.4560243902439024</v>
      </c>
      <c r="BS849" s="5">
        <f>VLOOKUP(_2025teamgamelogs[[#This Row],[TEAM_NAME]], LEAGUE_AVERAGES!$F$14:$H$43, 3, FALSE)</f>
        <v>0.4473414634146341</v>
      </c>
      <c r="BT849" s="5">
        <f>VLOOKUP(_2025teamgamelogs[[#This Row],[TEAM_NAME]], LEAGUE_AVERAGES!$K$14:$M$43, 2, FALSE)</f>
        <v>0.56794360073860606</v>
      </c>
      <c r="BU849" s="5">
        <f>VLOOKUP(_2025teamgamelogs[[#This Row],[TEAM_NAME]], LEAGUE_AVERAGES!$K$14:$M$43, 3, FALSE)</f>
        <v>0.54561285519601899</v>
      </c>
    </row>
    <row r="850" spans="1:73" x14ac:dyDescent="0.2">
      <c r="A850" t="s">
        <v>59</v>
      </c>
      <c r="B850">
        <v>1610612763</v>
      </c>
      <c r="C850" t="s">
        <v>128</v>
      </c>
      <c r="D850" t="s">
        <v>129</v>
      </c>
      <c r="E850">
        <v>22400399</v>
      </c>
      <c r="F850" s="1">
        <v>45649</v>
      </c>
      <c r="G850" t="s">
        <v>850</v>
      </c>
      <c r="H850" t="s">
        <v>70</v>
      </c>
      <c r="I850">
        <v>48</v>
      </c>
      <c r="J850">
        <v>38</v>
      </c>
      <c r="K850">
        <v>99</v>
      </c>
      <c r="L850">
        <v>0.38400000000000001</v>
      </c>
      <c r="M850">
        <v>16</v>
      </c>
      <c r="N850">
        <v>42</v>
      </c>
      <c r="O850">
        <v>0.38100000000000001</v>
      </c>
      <c r="P850">
        <v>18</v>
      </c>
      <c r="Q850">
        <v>26</v>
      </c>
      <c r="R850">
        <v>0.69199999999999995</v>
      </c>
      <c r="S850">
        <v>19</v>
      </c>
      <c r="T850">
        <v>37</v>
      </c>
      <c r="U850">
        <v>56</v>
      </c>
      <c r="V850">
        <v>26</v>
      </c>
      <c r="W850">
        <v>20</v>
      </c>
      <c r="X850">
        <v>8</v>
      </c>
      <c r="Y850">
        <v>6</v>
      </c>
      <c r="Z850">
        <v>6</v>
      </c>
      <c r="AA850">
        <v>18</v>
      </c>
      <c r="AB850">
        <v>28</v>
      </c>
      <c r="AC850">
        <v>110</v>
      </c>
      <c r="AD850">
        <v>-4</v>
      </c>
      <c r="AE850">
        <v>1</v>
      </c>
      <c r="AF850">
        <v>1231</v>
      </c>
      <c r="AG850">
        <v>1231</v>
      </c>
      <c r="AH850">
        <v>1231</v>
      </c>
      <c r="AI850">
        <v>121</v>
      </c>
      <c r="AJ850">
        <v>1796</v>
      </c>
      <c r="AK850">
        <v>206</v>
      </c>
      <c r="AL850">
        <v>2331</v>
      </c>
      <c r="AM850">
        <v>567</v>
      </c>
      <c r="AN850">
        <v>568</v>
      </c>
      <c r="AO850">
        <v>962</v>
      </c>
      <c r="AP850">
        <v>889</v>
      </c>
      <c r="AQ850">
        <v>570</v>
      </c>
      <c r="AR850">
        <v>1984</v>
      </c>
      <c r="AS850">
        <v>61</v>
      </c>
      <c r="AT850">
        <v>489</v>
      </c>
      <c r="AU850">
        <v>99</v>
      </c>
      <c r="AV850">
        <v>1195</v>
      </c>
      <c r="AW850">
        <v>2199</v>
      </c>
      <c r="AX850">
        <v>1073</v>
      </c>
      <c r="AY850">
        <v>560</v>
      </c>
      <c r="AZ850">
        <v>1573</v>
      </c>
      <c r="BA850">
        <v>1018</v>
      </c>
      <c r="BB850">
        <v>40</v>
      </c>
      <c r="BC850">
        <v>1479</v>
      </c>
      <c r="BD850">
        <v>1415</v>
      </c>
      <c r="BE850">
        <v>1</v>
      </c>
      <c r="BF850" t="s">
        <v>64</v>
      </c>
      <c r="BG850" t="s">
        <v>65</v>
      </c>
      <c r="BH850" t="s">
        <v>661</v>
      </c>
      <c r="BI850" s="4">
        <f xml:space="preserve"> _2025teamgamelogs[[#This Row],[FGA]] + (0.44 * _2025teamgamelogs[[#This Row],[FTA]]) + _2025teamgamelogs[[#This Row],[TOV]] - _2025teamgamelogs[[#This Row],[OREB]]</f>
        <v>111.44</v>
      </c>
      <c r="BJ850" s="3">
        <f>_2025teamgamelogs[[#This Row],[TOV]]/_2025teamgamelogs[[#This Row],[POSSESIONS]]</f>
        <v>0.17946877243359655</v>
      </c>
      <c r="BK850" s="4">
        <f>_2025teamgamelogs[[#This Row],[PTS]]/_2025teamgamelogs[[#This Row],[POSSESIONS]]</f>
        <v>0.98707824838478109</v>
      </c>
      <c r="BL850" s="4">
        <f xml:space="preserve"> 100 * _2025teamgamelogs[[#This Row],[POINTS_PER_POSSESSION]]</f>
        <v>98.707824838478103</v>
      </c>
      <c r="BM850" s="4">
        <f xml:space="preserve"> _2025teamgamelogs[[#This Row],[POSSESIONS]] / (_2025teamgamelogs[[#This Row],[MIN]]/48)</f>
        <v>111.44</v>
      </c>
      <c r="BN850" s="3">
        <f>_2025teamgamelogs[[#This Row],[PTS]] / (2 * (_2025teamgamelogs[[#This Row],[FGA]] + 0.44 * _2025teamgamelogs[[#This Row],[FTA]]))</f>
        <v>0.49800796812749004</v>
      </c>
      <c r="BO850" s="4">
        <f>VLOOKUP(_2025teamgamelogs[[#This Row],[MONTH]], LEAGUE_AVERAGES!$A$2:$B$8, 2, FALSE)</f>
        <v>110.26237660123701</v>
      </c>
      <c r="BP850" s="5">
        <f>VLOOKUP(_2025teamgamelogs[[#This Row],[TEAM_NAME]], LEAGUE_AVERAGES!$A$14:$C$43, 2, FALSE)</f>
        <v>0.36546341463414628</v>
      </c>
      <c r="BQ850" s="5">
        <f>VLOOKUP(_2025teamgamelogs[[#This Row],[TEAM_NAME]], LEAGUE_AVERAGES!$A$14:$C$43, 3, FALSE)</f>
        <v>0.36639024390243902</v>
      </c>
      <c r="BR850" s="5">
        <f>VLOOKUP(_2025teamgamelogs[[#This Row],[TEAM_NAME]], LEAGUE_AVERAGES!$F$14:$H$43, 2, FALSE)</f>
        <v>0.48997560975609772</v>
      </c>
      <c r="BS850" s="5">
        <f>VLOOKUP(_2025teamgamelogs[[#This Row],[TEAM_NAME]], LEAGUE_AVERAGES!$F$14:$H$43, 3, FALSE)</f>
        <v>0.46951219512195119</v>
      </c>
      <c r="BT850" s="5">
        <f>VLOOKUP(_2025teamgamelogs[[#This Row],[TEAM_NAME]], LEAGUE_AVERAGES!$K$14:$M$43, 2, FALSE)</f>
        <v>0.59919613060605748</v>
      </c>
      <c r="BU850" s="5">
        <f>VLOOKUP(_2025teamgamelogs[[#This Row],[TEAM_NAME]], LEAGUE_AVERAGES!$K$14:$M$43, 3, FALSE)</f>
        <v>0.57758119053457602</v>
      </c>
    </row>
    <row r="851" spans="1:73" x14ac:dyDescent="0.2">
      <c r="A851" t="s">
        <v>59</v>
      </c>
      <c r="B851">
        <v>1610612761</v>
      </c>
      <c r="C851" t="s">
        <v>95</v>
      </c>
      <c r="D851" t="s">
        <v>96</v>
      </c>
      <c r="E851">
        <v>22400397</v>
      </c>
      <c r="F851" s="1">
        <v>45649</v>
      </c>
      <c r="G851" t="s">
        <v>851</v>
      </c>
      <c r="H851" t="s">
        <v>70</v>
      </c>
      <c r="I851">
        <v>48</v>
      </c>
      <c r="J851">
        <v>42</v>
      </c>
      <c r="K851">
        <v>77</v>
      </c>
      <c r="L851">
        <v>0.54500000000000004</v>
      </c>
      <c r="M851">
        <v>11</v>
      </c>
      <c r="N851">
        <v>28</v>
      </c>
      <c r="O851">
        <v>0.39300000000000002</v>
      </c>
      <c r="P851">
        <v>30</v>
      </c>
      <c r="Q851">
        <v>37</v>
      </c>
      <c r="R851">
        <v>0.81100000000000005</v>
      </c>
      <c r="S851">
        <v>4</v>
      </c>
      <c r="T851">
        <v>26</v>
      </c>
      <c r="U851">
        <v>30</v>
      </c>
      <c r="V851">
        <v>28</v>
      </c>
      <c r="W851">
        <v>15</v>
      </c>
      <c r="X851">
        <v>6</v>
      </c>
      <c r="Y851">
        <v>3</v>
      </c>
      <c r="Z851">
        <v>1</v>
      </c>
      <c r="AA851">
        <v>25</v>
      </c>
      <c r="AB851">
        <v>27</v>
      </c>
      <c r="AC851">
        <v>125</v>
      </c>
      <c r="AD851">
        <v>-14</v>
      </c>
      <c r="AE851">
        <v>1</v>
      </c>
      <c r="AF851">
        <v>1231</v>
      </c>
      <c r="AG851">
        <v>1231</v>
      </c>
      <c r="AH851">
        <v>1231</v>
      </c>
      <c r="AI851">
        <v>121</v>
      </c>
      <c r="AJ851">
        <v>1068</v>
      </c>
      <c r="AK851">
        <v>2335</v>
      </c>
      <c r="AL851">
        <v>186</v>
      </c>
      <c r="AM851">
        <v>1661</v>
      </c>
      <c r="AN851">
        <v>2228</v>
      </c>
      <c r="AO851">
        <v>824</v>
      </c>
      <c r="AP851">
        <v>37</v>
      </c>
      <c r="AQ851">
        <v>53</v>
      </c>
      <c r="AR851">
        <v>955</v>
      </c>
      <c r="AS851">
        <v>2385</v>
      </c>
      <c r="AT851">
        <v>2171</v>
      </c>
      <c r="AU851">
        <v>2432</v>
      </c>
      <c r="AV851">
        <v>840</v>
      </c>
      <c r="AW851">
        <v>1341</v>
      </c>
      <c r="AX851">
        <v>1702</v>
      </c>
      <c r="AY851">
        <v>1712</v>
      </c>
      <c r="AZ851">
        <v>35</v>
      </c>
      <c r="BA851">
        <v>2247</v>
      </c>
      <c r="BB851">
        <v>59</v>
      </c>
      <c r="BC851">
        <v>437</v>
      </c>
      <c r="BD851">
        <v>1995</v>
      </c>
      <c r="BE851">
        <v>1</v>
      </c>
      <c r="BF851" t="s">
        <v>71</v>
      </c>
      <c r="BG851" t="s">
        <v>65</v>
      </c>
      <c r="BH851" t="s">
        <v>661</v>
      </c>
      <c r="BI851" s="4">
        <f xml:space="preserve"> _2025teamgamelogs[[#This Row],[FGA]] + (0.44 * _2025teamgamelogs[[#This Row],[FTA]]) + _2025teamgamelogs[[#This Row],[TOV]] - _2025teamgamelogs[[#This Row],[OREB]]</f>
        <v>104.28</v>
      </c>
      <c r="BJ851" s="3">
        <f>_2025teamgamelogs[[#This Row],[TOV]]/_2025teamgamelogs[[#This Row],[POSSESIONS]]</f>
        <v>0.14384349827387802</v>
      </c>
      <c r="BK851" s="4">
        <f>_2025teamgamelogs[[#This Row],[PTS]]/_2025teamgamelogs[[#This Row],[POSSESIONS]]</f>
        <v>1.1986958189489836</v>
      </c>
      <c r="BL851" s="4">
        <f xml:space="preserve"> 100 * _2025teamgamelogs[[#This Row],[POINTS_PER_POSSESSION]]</f>
        <v>119.86958189489836</v>
      </c>
      <c r="BM851" s="4">
        <f xml:space="preserve"> _2025teamgamelogs[[#This Row],[POSSESIONS]] / (_2025teamgamelogs[[#This Row],[MIN]]/48)</f>
        <v>104.28</v>
      </c>
      <c r="BN851" s="3">
        <f>_2025teamgamelogs[[#This Row],[PTS]] / (2 * (_2025teamgamelogs[[#This Row],[FGA]] + 0.44 * _2025teamgamelogs[[#This Row],[FTA]]))</f>
        <v>0.67002572898799317</v>
      </c>
      <c r="BO851" s="4">
        <f>VLOOKUP(_2025teamgamelogs[[#This Row],[MONTH]], LEAGUE_AVERAGES!$A$2:$B$8, 2, FALSE)</f>
        <v>110.26237660123701</v>
      </c>
      <c r="BP851" s="5">
        <f>VLOOKUP(_2025teamgamelogs[[#This Row],[TEAM_NAME]], LEAGUE_AVERAGES!$A$14:$C$43, 2, FALSE)</f>
        <v>0.35443902439024388</v>
      </c>
      <c r="BQ851" s="5">
        <f>VLOOKUP(_2025teamgamelogs[[#This Row],[TEAM_NAME]], LEAGUE_AVERAGES!$A$14:$C$43, 3, FALSE)</f>
        <v>0.34512195121951217</v>
      </c>
      <c r="BR851" s="5">
        <f>VLOOKUP(_2025teamgamelogs[[#This Row],[TEAM_NAME]], LEAGUE_AVERAGES!$F$14:$H$43, 2, FALSE)</f>
        <v>0.46104878048780484</v>
      </c>
      <c r="BS851" s="5">
        <f>VLOOKUP(_2025teamgamelogs[[#This Row],[TEAM_NAME]], LEAGUE_AVERAGES!$F$14:$H$43, 3, FALSE)</f>
        <v>0.45834146341463411</v>
      </c>
      <c r="BT851" s="5">
        <f>VLOOKUP(_2025teamgamelogs[[#This Row],[TEAM_NAME]], LEAGUE_AVERAGES!$K$14:$M$43, 2, FALSE)</f>
        <v>0.55942918094792793</v>
      </c>
      <c r="BU851" s="5">
        <f>VLOOKUP(_2025teamgamelogs[[#This Row],[TEAM_NAME]], LEAGUE_AVERAGES!$K$14:$M$43, 3, FALSE)</f>
        <v>0.54979583097447959</v>
      </c>
    </row>
    <row r="852" spans="1:73" x14ac:dyDescent="0.2">
      <c r="A852" t="s">
        <v>59</v>
      </c>
      <c r="B852">
        <v>1610612751</v>
      </c>
      <c r="C852" t="s">
        <v>89</v>
      </c>
      <c r="D852" t="s">
        <v>90</v>
      </c>
      <c r="E852">
        <v>22400396</v>
      </c>
      <c r="F852" s="1">
        <v>45649</v>
      </c>
      <c r="G852" t="s">
        <v>852</v>
      </c>
      <c r="H852" t="s">
        <v>70</v>
      </c>
      <c r="I852">
        <v>48</v>
      </c>
      <c r="J852">
        <v>33</v>
      </c>
      <c r="K852">
        <v>84</v>
      </c>
      <c r="L852">
        <v>0.39300000000000002</v>
      </c>
      <c r="M852">
        <v>13</v>
      </c>
      <c r="N852">
        <v>34</v>
      </c>
      <c r="O852">
        <v>0.38200000000000001</v>
      </c>
      <c r="P852">
        <v>16</v>
      </c>
      <c r="Q852">
        <v>20</v>
      </c>
      <c r="R852">
        <v>0.8</v>
      </c>
      <c r="S852">
        <v>11</v>
      </c>
      <c r="T852">
        <v>31</v>
      </c>
      <c r="U852">
        <v>42</v>
      </c>
      <c r="V852">
        <v>23</v>
      </c>
      <c r="W852">
        <v>15</v>
      </c>
      <c r="X852">
        <v>9</v>
      </c>
      <c r="Y852">
        <v>2</v>
      </c>
      <c r="Z852">
        <v>3</v>
      </c>
      <c r="AA852">
        <v>18</v>
      </c>
      <c r="AB852">
        <v>17</v>
      </c>
      <c r="AC852">
        <v>95</v>
      </c>
      <c r="AD852">
        <v>-15</v>
      </c>
      <c r="AE852">
        <v>1</v>
      </c>
      <c r="AF852">
        <v>1231</v>
      </c>
      <c r="AG852">
        <v>1231</v>
      </c>
      <c r="AH852">
        <v>1231</v>
      </c>
      <c r="AI852">
        <v>121</v>
      </c>
      <c r="AJ852">
        <v>2321</v>
      </c>
      <c r="AK852">
        <v>1815</v>
      </c>
      <c r="AL852">
        <v>2275</v>
      </c>
      <c r="AM852">
        <v>1171</v>
      </c>
      <c r="AN852">
        <v>1627</v>
      </c>
      <c r="AO852">
        <v>943</v>
      </c>
      <c r="AP852">
        <v>1228</v>
      </c>
      <c r="AQ852">
        <v>1301</v>
      </c>
      <c r="AR852">
        <v>1029</v>
      </c>
      <c r="AS852">
        <v>1051</v>
      </c>
      <c r="AT852">
        <v>1488</v>
      </c>
      <c r="AU852">
        <v>1443</v>
      </c>
      <c r="AV852">
        <v>1759</v>
      </c>
      <c r="AW852">
        <v>1341</v>
      </c>
      <c r="AX852">
        <v>797</v>
      </c>
      <c r="AY852">
        <v>2078</v>
      </c>
      <c r="AZ852">
        <v>384</v>
      </c>
      <c r="BA852">
        <v>1018</v>
      </c>
      <c r="BB852">
        <v>1444</v>
      </c>
      <c r="BC852">
        <v>2285</v>
      </c>
      <c r="BD852">
        <v>2041</v>
      </c>
      <c r="BE852">
        <v>1</v>
      </c>
      <c r="BF852" t="s">
        <v>71</v>
      </c>
      <c r="BG852" t="s">
        <v>65</v>
      </c>
      <c r="BH852" t="s">
        <v>661</v>
      </c>
      <c r="BI852" s="4">
        <f xml:space="preserve"> _2025teamgamelogs[[#This Row],[FGA]] + (0.44 * _2025teamgamelogs[[#This Row],[FTA]]) + _2025teamgamelogs[[#This Row],[TOV]] - _2025teamgamelogs[[#This Row],[OREB]]</f>
        <v>96.8</v>
      </c>
      <c r="BJ852" s="3">
        <f>_2025teamgamelogs[[#This Row],[TOV]]/_2025teamgamelogs[[#This Row],[POSSESIONS]]</f>
        <v>0.15495867768595042</v>
      </c>
      <c r="BK852" s="4">
        <f>_2025teamgamelogs[[#This Row],[PTS]]/_2025teamgamelogs[[#This Row],[POSSESIONS]]</f>
        <v>0.98140495867768596</v>
      </c>
      <c r="BL852" s="4">
        <f xml:space="preserve"> 100 * _2025teamgamelogs[[#This Row],[POINTS_PER_POSSESSION]]</f>
        <v>98.140495867768593</v>
      </c>
      <c r="BM852" s="4">
        <f xml:space="preserve"> _2025teamgamelogs[[#This Row],[POSSESIONS]] / (_2025teamgamelogs[[#This Row],[MIN]]/48)</f>
        <v>96.8</v>
      </c>
      <c r="BN852" s="3">
        <f>_2025teamgamelogs[[#This Row],[PTS]] / (2 * (_2025teamgamelogs[[#This Row],[FGA]] + 0.44 * _2025teamgamelogs[[#This Row],[FTA]]))</f>
        <v>0.5118534482758621</v>
      </c>
      <c r="BO852" s="4">
        <f>VLOOKUP(_2025teamgamelogs[[#This Row],[MONTH]], LEAGUE_AVERAGES!$A$2:$B$8, 2, FALSE)</f>
        <v>110.26237660123701</v>
      </c>
      <c r="BP852" s="5">
        <f>VLOOKUP(_2025teamgamelogs[[#This Row],[TEAM_NAME]], LEAGUE_AVERAGES!$A$14:$C$43, 2, FALSE)</f>
        <v>0.337609756097561</v>
      </c>
      <c r="BQ852" s="5">
        <f>VLOOKUP(_2025teamgamelogs[[#This Row],[TEAM_NAME]], LEAGUE_AVERAGES!$A$14:$C$43, 3, FALSE)</f>
        <v>0.34709756097560968</v>
      </c>
      <c r="BR852" s="5">
        <f>VLOOKUP(_2025teamgamelogs[[#This Row],[TEAM_NAME]], LEAGUE_AVERAGES!$F$14:$H$43, 2, FALSE)</f>
        <v>0.43748780487804872</v>
      </c>
      <c r="BS852" s="5">
        <f>VLOOKUP(_2025teamgamelogs[[#This Row],[TEAM_NAME]], LEAGUE_AVERAGES!$F$14:$H$43, 3, FALSE)</f>
        <v>0.43895121951219529</v>
      </c>
      <c r="BT852" s="5">
        <f>VLOOKUP(_2025teamgamelogs[[#This Row],[TEAM_NAME]], LEAGUE_AVERAGES!$K$14:$M$43, 2, FALSE)</f>
        <v>0.54767404365624284</v>
      </c>
      <c r="BU852" s="5">
        <f>VLOOKUP(_2025teamgamelogs[[#This Row],[TEAM_NAME]], LEAGUE_AVERAGES!$K$14:$M$43, 3, FALSE)</f>
        <v>0.5592142433904097</v>
      </c>
    </row>
    <row r="853" spans="1:73" x14ac:dyDescent="0.2">
      <c r="A853" t="s">
        <v>59</v>
      </c>
      <c r="B853">
        <v>1610612745</v>
      </c>
      <c r="C853" t="s">
        <v>104</v>
      </c>
      <c r="D853" t="s">
        <v>105</v>
      </c>
      <c r="E853">
        <v>22400391</v>
      </c>
      <c r="F853" s="1">
        <v>45649</v>
      </c>
      <c r="G853" t="s">
        <v>853</v>
      </c>
      <c r="H853" t="s">
        <v>63</v>
      </c>
      <c r="I853">
        <v>48</v>
      </c>
      <c r="J853">
        <v>43</v>
      </c>
      <c r="K853">
        <v>99</v>
      </c>
      <c r="L853">
        <v>0.434</v>
      </c>
      <c r="M853">
        <v>13</v>
      </c>
      <c r="N853">
        <v>42</v>
      </c>
      <c r="O853">
        <v>0.31</v>
      </c>
      <c r="P853">
        <v>15</v>
      </c>
      <c r="Q853">
        <v>19</v>
      </c>
      <c r="R853">
        <v>0.78900000000000003</v>
      </c>
      <c r="S853">
        <v>21</v>
      </c>
      <c r="T853">
        <v>39</v>
      </c>
      <c r="U853">
        <v>60</v>
      </c>
      <c r="V853">
        <v>23</v>
      </c>
      <c r="W853">
        <v>12</v>
      </c>
      <c r="X853">
        <v>4</v>
      </c>
      <c r="Y853">
        <v>8</v>
      </c>
      <c r="Z853">
        <v>6</v>
      </c>
      <c r="AA853">
        <v>16</v>
      </c>
      <c r="AB853">
        <v>15</v>
      </c>
      <c r="AC853">
        <v>114</v>
      </c>
      <c r="AD853">
        <v>13</v>
      </c>
      <c r="AE853">
        <v>1</v>
      </c>
      <c r="AF853">
        <v>1</v>
      </c>
      <c r="AG853">
        <v>1</v>
      </c>
      <c r="AH853">
        <v>1</v>
      </c>
      <c r="AI853">
        <v>121</v>
      </c>
      <c r="AJ853">
        <v>866</v>
      </c>
      <c r="AK853">
        <v>206</v>
      </c>
      <c r="AL853">
        <v>1785</v>
      </c>
      <c r="AM853">
        <v>1171</v>
      </c>
      <c r="AN853">
        <v>568</v>
      </c>
      <c r="AO853">
        <v>1801</v>
      </c>
      <c r="AP853">
        <v>1416</v>
      </c>
      <c r="AQ853">
        <v>1458</v>
      </c>
      <c r="AR853">
        <v>1180</v>
      </c>
      <c r="AS853">
        <v>27</v>
      </c>
      <c r="AT853">
        <v>277</v>
      </c>
      <c r="AU853">
        <v>32</v>
      </c>
      <c r="AV853">
        <v>1759</v>
      </c>
      <c r="AW853">
        <v>640</v>
      </c>
      <c r="AX853">
        <v>2190</v>
      </c>
      <c r="AY853">
        <v>187</v>
      </c>
      <c r="AZ853">
        <v>1573</v>
      </c>
      <c r="BA853">
        <v>570</v>
      </c>
      <c r="BB853">
        <v>1892</v>
      </c>
      <c r="BC853">
        <v>1168</v>
      </c>
      <c r="BD853">
        <v>467</v>
      </c>
      <c r="BE853">
        <v>1</v>
      </c>
      <c r="BF853" t="s">
        <v>71</v>
      </c>
      <c r="BG853" t="s">
        <v>65</v>
      </c>
      <c r="BH853" t="s">
        <v>661</v>
      </c>
      <c r="BI853" s="4">
        <f xml:space="preserve"> _2025teamgamelogs[[#This Row],[FGA]] + (0.44 * _2025teamgamelogs[[#This Row],[FTA]]) + _2025teamgamelogs[[#This Row],[TOV]] - _2025teamgamelogs[[#This Row],[OREB]]</f>
        <v>98.36</v>
      </c>
      <c r="BJ853" s="3">
        <f>_2025teamgamelogs[[#This Row],[TOV]]/_2025teamgamelogs[[#This Row],[POSSESIONS]]</f>
        <v>0.12200081333875559</v>
      </c>
      <c r="BK853" s="4">
        <f>_2025teamgamelogs[[#This Row],[PTS]]/_2025teamgamelogs[[#This Row],[POSSESIONS]]</f>
        <v>1.1590077267181782</v>
      </c>
      <c r="BL853" s="4">
        <f xml:space="preserve"> 100 * _2025teamgamelogs[[#This Row],[POINTS_PER_POSSESSION]]</f>
        <v>115.90077267181782</v>
      </c>
      <c r="BM853" s="4">
        <f xml:space="preserve"> _2025teamgamelogs[[#This Row],[POSSESIONS]] / (_2025teamgamelogs[[#This Row],[MIN]]/48)</f>
        <v>98.36</v>
      </c>
      <c r="BN853" s="3">
        <f>_2025teamgamelogs[[#This Row],[PTS]] / (2 * (_2025teamgamelogs[[#This Row],[FGA]] + 0.44 * _2025teamgamelogs[[#This Row],[FTA]]))</f>
        <v>0.53092399403874813</v>
      </c>
      <c r="BO853" s="4">
        <f>VLOOKUP(_2025teamgamelogs[[#This Row],[MONTH]], LEAGUE_AVERAGES!$A$2:$B$8, 2, FALSE)</f>
        <v>110.26237660123701</v>
      </c>
      <c r="BP853" s="5">
        <f>VLOOKUP(_2025teamgamelogs[[#This Row],[TEAM_NAME]], LEAGUE_AVERAGES!$A$14:$C$43, 2, FALSE)</f>
        <v>0.35034146341463424</v>
      </c>
      <c r="BQ853" s="5">
        <f>VLOOKUP(_2025teamgamelogs[[#This Row],[TEAM_NAME]], LEAGUE_AVERAGES!$A$14:$C$43, 3, FALSE)</f>
        <v>0.35473170731707321</v>
      </c>
      <c r="BR853" s="5">
        <f>VLOOKUP(_2025teamgamelogs[[#This Row],[TEAM_NAME]], LEAGUE_AVERAGES!$F$14:$H$43, 2, FALSE)</f>
        <v>0.45260975609756104</v>
      </c>
      <c r="BS853" s="5">
        <f>VLOOKUP(_2025teamgamelogs[[#This Row],[TEAM_NAME]], LEAGUE_AVERAGES!$F$14:$H$43, 3, FALSE)</f>
        <v>0.45763414634146338</v>
      </c>
      <c r="BT853" s="5">
        <f>VLOOKUP(_2025teamgamelogs[[#This Row],[TEAM_NAME]], LEAGUE_AVERAGES!$K$14:$M$43, 2, FALSE)</f>
        <v>0.55103752047014554</v>
      </c>
      <c r="BU853" s="5">
        <f>VLOOKUP(_2025teamgamelogs[[#This Row],[TEAM_NAME]], LEAGUE_AVERAGES!$K$14:$M$43, 3, FALSE)</f>
        <v>0.55544482411316332</v>
      </c>
    </row>
    <row r="854" spans="1:73" x14ac:dyDescent="0.2">
      <c r="A854" t="s">
        <v>59</v>
      </c>
      <c r="B854">
        <v>1610612759</v>
      </c>
      <c r="C854" t="s">
        <v>145</v>
      </c>
      <c r="D854" t="s">
        <v>146</v>
      </c>
      <c r="E854">
        <v>22400394</v>
      </c>
      <c r="F854" s="1">
        <v>45649</v>
      </c>
      <c r="G854" t="s">
        <v>854</v>
      </c>
      <c r="H854" t="s">
        <v>70</v>
      </c>
      <c r="I854">
        <v>48</v>
      </c>
      <c r="J854">
        <v>37</v>
      </c>
      <c r="K854">
        <v>81</v>
      </c>
      <c r="L854">
        <v>0.45700000000000002</v>
      </c>
      <c r="M854">
        <v>15</v>
      </c>
      <c r="N854">
        <v>45</v>
      </c>
      <c r="O854">
        <v>0.33300000000000002</v>
      </c>
      <c r="P854">
        <v>17</v>
      </c>
      <c r="Q854">
        <v>18</v>
      </c>
      <c r="R854">
        <v>0.94399999999999995</v>
      </c>
      <c r="S854">
        <v>3</v>
      </c>
      <c r="T854">
        <v>39</v>
      </c>
      <c r="U854">
        <v>42</v>
      </c>
      <c r="V854">
        <v>24</v>
      </c>
      <c r="W854">
        <v>18</v>
      </c>
      <c r="X854">
        <v>4</v>
      </c>
      <c r="Y854">
        <v>12</v>
      </c>
      <c r="Z854">
        <v>2</v>
      </c>
      <c r="AA854">
        <v>21</v>
      </c>
      <c r="AB854">
        <v>18</v>
      </c>
      <c r="AC854">
        <v>106</v>
      </c>
      <c r="AD854">
        <v>-5</v>
      </c>
      <c r="AE854">
        <v>1</v>
      </c>
      <c r="AF854">
        <v>1231</v>
      </c>
      <c r="AG854">
        <v>1231</v>
      </c>
      <c r="AH854">
        <v>1231</v>
      </c>
      <c r="AI854">
        <v>121</v>
      </c>
      <c r="AJ854">
        <v>1946</v>
      </c>
      <c r="AK854">
        <v>2117</v>
      </c>
      <c r="AL854">
        <v>1426</v>
      </c>
      <c r="AM854">
        <v>733</v>
      </c>
      <c r="AN854">
        <v>312</v>
      </c>
      <c r="AO854">
        <v>1468</v>
      </c>
      <c r="AP854">
        <v>1052</v>
      </c>
      <c r="AQ854">
        <v>1617</v>
      </c>
      <c r="AR854">
        <v>91</v>
      </c>
      <c r="AS854">
        <v>2426</v>
      </c>
      <c r="AT854">
        <v>277</v>
      </c>
      <c r="AU854">
        <v>1443</v>
      </c>
      <c r="AV854">
        <v>1570</v>
      </c>
      <c r="AW854">
        <v>1953</v>
      </c>
      <c r="AX854">
        <v>2190</v>
      </c>
      <c r="AY854">
        <v>18</v>
      </c>
      <c r="AZ854">
        <v>158</v>
      </c>
      <c r="BA854">
        <v>1694</v>
      </c>
      <c r="BB854">
        <v>1204</v>
      </c>
      <c r="BC854">
        <v>1723</v>
      </c>
      <c r="BD854">
        <v>1476</v>
      </c>
      <c r="BE854">
        <v>1</v>
      </c>
      <c r="BF854" t="s">
        <v>71</v>
      </c>
      <c r="BG854" t="s">
        <v>65</v>
      </c>
      <c r="BH854" t="s">
        <v>661</v>
      </c>
      <c r="BI854" s="4">
        <f xml:space="preserve"> _2025teamgamelogs[[#This Row],[FGA]] + (0.44 * _2025teamgamelogs[[#This Row],[FTA]]) + _2025teamgamelogs[[#This Row],[TOV]] - _2025teamgamelogs[[#This Row],[OREB]]</f>
        <v>103.92</v>
      </c>
      <c r="BJ854" s="3">
        <f>_2025teamgamelogs[[#This Row],[TOV]]/_2025teamgamelogs[[#This Row],[POSSESIONS]]</f>
        <v>0.17321016166281755</v>
      </c>
      <c r="BK854" s="4">
        <f>_2025teamgamelogs[[#This Row],[PTS]]/_2025teamgamelogs[[#This Row],[POSSESIONS]]</f>
        <v>1.0200153964588146</v>
      </c>
      <c r="BL854" s="4">
        <f xml:space="preserve"> 100 * _2025teamgamelogs[[#This Row],[POINTS_PER_POSSESSION]]</f>
        <v>102.00153964588145</v>
      </c>
      <c r="BM854" s="4">
        <f xml:space="preserve"> _2025teamgamelogs[[#This Row],[POSSESIONS]] / (_2025teamgamelogs[[#This Row],[MIN]]/48)</f>
        <v>103.92</v>
      </c>
      <c r="BN854" s="3">
        <f>_2025teamgamelogs[[#This Row],[PTS]] / (2 * (_2025teamgamelogs[[#This Row],[FGA]] + 0.44 * _2025teamgamelogs[[#This Row],[FTA]]))</f>
        <v>0.59604138551506969</v>
      </c>
      <c r="BO854" s="4">
        <f>VLOOKUP(_2025teamgamelogs[[#This Row],[MONTH]], LEAGUE_AVERAGES!$A$2:$B$8, 2, FALSE)</f>
        <v>110.26237660123701</v>
      </c>
      <c r="BP854" s="5">
        <f>VLOOKUP(_2025teamgamelogs[[#This Row],[TEAM_NAME]], LEAGUE_AVERAGES!$A$14:$C$43, 2, FALSE)</f>
        <v>0.36502500000000004</v>
      </c>
      <c r="BQ854" s="5">
        <f>VLOOKUP(_2025teamgamelogs[[#This Row],[TEAM_NAME]], LEAGUE_AVERAGES!$A$14:$C$43, 3, FALSE)</f>
        <v>0.35016666666666663</v>
      </c>
      <c r="BR854" s="5">
        <f>VLOOKUP(_2025teamgamelogs[[#This Row],[TEAM_NAME]], LEAGUE_AVERAGES!$F$14:$H$43, 2, FALSE)</f>
        <v>0.47877500000000017</v>
      </c>
      <c r="BS854" s="5">
        <f>VLOOKUP(_2025teamgamelogs[[#This Row],[TEAM_NAME]], LEAGUE_AVERAGES!$F$14:$H$43, 3, FALSE)</f>
        <v>0.45407142857142868</v>
      </c>
      <c r="BT854" s="5">
        <f>VLOOKUP(_2025teamgamelogs[[#This Row],[TEAM_NAME]], LEAGUE_AVERAGES!$K$14:$M$43, 2, FALSE)</f>
        <v>0.59112459331758582</v>
      </c>
      <c r="BU854" s="5">
        <f>VLOOKUP(_2025teamgamelogs[[#This Row],[TEAM_NAME]], LEAGUE_AVERAGES!$K$14:$M$43, 3, FALSE)</f>
        <v>0.56254759440180246</v>
      </c>
    </row>
    <row r="855" spans="1:73" x14ac:dyDescent="0.2">
      <c r="A855" t="s">
        <v>59</v>
      </c>
      <c r="B855">
        <v>1610612741</v>
      </c>
      <c r="C855" t="s">
        <v>86</v>
      </c>
      <c r="D855" t="s">
        <v>87</v>
      </c>
      <c r="E855">
        <v>22400398</v>
      </c>
      <c r="F855" s="1">
        <v>45649</v>
      </c>
      <c r="G855" t="s">
        <v>855</v>
      </c>
      <c r="H855" t="s">
        <v>70</v>
      </c>
      <c r="I855">
        <v>48</v>
      </c>
      <c r="J855">
        <v>36</v>
      </c>
      <c r="K855">
        <v>90</v>
      </c>
      <c r="L855">
        <v>0.4</v>
      </c>
      <c r="M855">
        <v>10</v>
      </c>
      <c r="N855">
        <v>48</v>
      </c>
      <c r="O855">
        <v>0.20799999999999999</v>
      </c>
      <c r="P855">
        <v>9</v>
      </c>
      <c r="Q855">
        <v>12</v>
      </c>
      <c r="R855">
        <v>0.75</v>
      </c>
      <c r="S855">
        <v>9</v>
      </c>
      <c r="T855">
        <v>37</v>
      </c>
      <c r="U855">
        <v>46</v>
      </c>
      <c r="V855">
        <v>27</v>
      </c>
      <c r="W855">
        <v>15</v>
      </c>
      <c r="X855">
        <v>9</v>
      </c>
      <c r="Y855">
        <v>1</v>
      </c>
      <c r="Z855">
        <v>1</v>
      </c>
      <c r="AA855">
        <v>15</v>
      </c>
      <c r="AB855">
        <v>16</v>
      </c>
      <c r="AC855">
        <v>91</v>
      </c>
      <c r="AD855">
        <v>-21</v>
      </c>
      <c r="AE855">
        <v>1</v>
      </c>
      <c r="AF855">
        <v>1231</v>
      </c>
      <c r="AG855">
        <v>1231</v>
      </c>
      <c r="AH855">
        <v>1231</v>
      </c>
      <c r="AI855">
        <v>121</v>
      </c>
      <c r="AJ855">
        <v>2070</v>
      </c>
      <c r="AK855">
        <v>1029</v>
      </c>
      <c r="AL855">
        <v>2190</v>
      </c>
      <c r="AM855">
        <v>1891</v>
      </c>
      <c r="AN855">
        <v>163</v>
      </c>
      <c r="AO855">
        <v>2388</v>
      </c>
      <c r="AP855">
        <v>2256</v>
      </c>
      <c r="AQ855">
        <v>2282</v>
      </c>
      <c r="AR855">
        <v>1525</v>
      </c>
      <c r="AS855">
        <v>1566</v>
      </c>
      <c r="AT855">
        <v>489</v>
      </c>
      <c r="AU855">
        <v>835</v>
      </c>
      <c r="AV855">
        <v>1013</v>
      </c>
      <c r="AW855">
        <v>1341</v>
      </c>
      <c r="AX855">
        <v>797</v>
      </c>
      <c r="AY855">
        <v>2304</v>
      </c>
      <c r="AZ855">
        <v>35</v>
      </c>
      <c r="BA855">
        <v>398</v>
      </c>
      <c r="BB855">
        <v>1670</v>
      </c>
      <c r="BC855">
        <v>2370</v>
      </c>
      <c r="BD855">
        <v>2231</v>
      </c>
      <c r="BE855">
        <v>1</v>
      </c>
      <c r="BF855" t="s">
        <v>64</v>
      </c>
      <c r="BG855" t="s">
        <v>65</v>
      </c>
      <c r="BH855" t="s">
        <v>661</v>
      </c>
      <c r="BI855" s="4">
        <f xml:space="preserve"> _2025teamgamelogs[[#This Row],[FGA]] + (0.44 * _2025teamgamelogs[[#This Row],[FTA]]) + _2025teamgamelogs[[#This Row],[TOV]] - _2025teamgamelogs[[#This Row],[OREB]]</f>
        <v>101.28</v>
      </c>
      <c r="BJ855" s="3">
        <f>_2025teamgamelogs[[#This Row],[TOV]]/_2025teamgamelogs[[#This Row],[POSSESIONS]]</f>
        <v>0.1481042654028436</v>
      </c>
      <c r="BK855" s="4">
        <f>_2025teamgamelogs[[#This Row],[PTS]]/_2025teamgamelogs[[#This Row],[POSSESIONS]]</f>
        <v>0.89849921011058453</v>
      </c>
      <c r="BL855" s="4">
        <f xml:space="preserve"> 100 * _2025teamgamelogs[[#This Row],[POINTS_PER_POSSESSION]]</f>
        <v>89.849921011058456</v>
      </c>
      <c r="BM855" s="4">
        <f xml:space="preserve"> _2025teamgamelogs[[#This Row],[POSSESIONS]] / (_2025teamgamelogs[[#This Row],[MIN]]/48)</f>
        <v>101.28</v>
      </c>
      <c r="BN855" s="3">
        <f>_2025teamgamelogs[[#This Row],[PTS]] / (2 * (_2025teamgamelogs[[#This Row],[FGA]] + 0.44 * _2025teamgamelogs[[#This Row],[FTA]]))</f>
        <v>0.47753988245172124</v>
      </c>
      <c r="BO855" s="4">
        <f>VLOOKUP(_2025teamgamelogs[[#This Row],[MONTH]], LEAGUE_AVERAGES!$A$2:$B$8, 2, FALSE)</f>
        <v>110.26237660123701</v>
      </c>
      <c r="BP855" s="5">
        <f>VLOOKUP(_2025teamgamelogs[[#This Row],[TEAM_NAME]], LEAGUE_AVERAGES!$A$14:$C$43, 2, FALSE)</f>
        <v>0.36141463414634156</v>
      </c>
      <c r="BQ855" s="5">
        <f>VLOOKUP(_2025teamgamelogs[[#This Row],[TEAM_NAME]], LEAGUE_AVERAGES!$A$14:$C$43, 3, FALSE)</f>
        <v>0.37548780487804878</v>
      </c>
      <c r="BR855" s="5">
        <f>VLOOKUP(_2025teamgamelogs[[#This Row],[TEAM_NAME]], LEAGUE_AVERAGES!$F$14:$H$43, 2, FALSE)</f>
        <v>0.46404878048780479</v>
      </c>
      <c r="BS855" s="5">
        <f>VLOOKUP(_2025teamgamelogs[[#This Row],[TEAM_NAME]], LEAGUE_AVERAGES!$F$14:$H$43, 3, FALSE)</f>
        <v>0.47712195121951223</v>
      </c>
      <c r="BT855" s="5">
        <f>VLOOKUP(_2025teamgamelogs[[#This Row],[TEAM_NAME]], LEAGUE_AVERAGES!$K$14:$M$43, 2, FALSE)</f>
        <v>0.57631003599073594</v>
      </c>
      <c r="BU855" s="5">
        <f>VLOOKUP(_2025teamgamelogs[[#This Row],[TEAM_NAME]], LEAGUE_AVERAGES!$K$14:$M$43, 3, FALSE)</f>
        <v>0.59556361257988066</v>
      </c>
    </row>
    <row r="856" spans="1:73" x14ac:dyDescent="0.2">
      <c r="A856" t="s">
        <v>59</v>
      </c>
      <c r="B856">
        <v>1610612754</v>
      </c>
      <c r="C856" t="s">
        <v>110</v>
      </c>
      <c r="D856" t="s">
        <v>111</v>
      </c>
      <c r="E856">
        <v>22400403</v>
      </c>
      <c r="F856" s="1">
        <v>45649</v>
      </c>
      <c r="G856" t="s">
        <v>856</v>
      </c>
      <c r="H856" t="s">
        <v>63</v>
      </c>
      <c r="I856">
        <v>48</v>
      </c>
      <c r="J856">
        <v>45</v>
      </c>
      <c r="K856">
        <v>92</v>
      </c>
      <c r="L856">
        <v>0.48899999999999999</v>
      </c>
      <c r="M856">
        <v>11</v>
      </c>
      <c r="N856">
        <v>35</v>
      </c>
      <c r="O856">
        <v>0.314</v>
      </c>
      <c r="P856">
        <v>10</v>
      </c>
      <c r="Q856">
        <v>11</v>
      </c>
      <c r="R856">
        <v>0.90900000000000003</v>
      </c>
      <c r="S856">
        <v>8</v>
      </c>
      <c r="T856">
        <v>35</v>
      </c>
      <c r="U856">
        <v>43</v>
      </c>
      <c r="V856">
        <v>26</v>
      </c>
      <c r="W856">
        <v>12</v>
      </c>
      <c r="X856">
        <v>7</v>
      </c>
      <c r="Y856">
        <v>4</v>
      </c>
      <c r="Z856">
        <v>7</v>
      </c>
      <c r="AA856">
        <v>16</v>
      </c>
      <c r="AB856">
        <v>13</v>
      </c>
      <c r="AC856">
        <v>111</v>
      </c>
      <c r="AD856">
        <v>6</v>
      </c>
      <c r="AE856">
        <v>1</v>
      </c>
      <c r="AF856">
        <v>1</v>
      </c>
      <c r="AG856">
        <v>1</v>
      </c>
      <c r="AH856">
        <v>1</v>
      </c>
      <c r="AI856">
        <v>121</v>
      </c>
      <c r="AJ856">
        <v>564</v>
      </c>
      <c r="AK856">
        <v>768</v>
      </c>
      <c r="AL856">
        <v>835</v>
      </c>
      <c r="AM856">
        <v>1661</v>
      </c>
      <c r="AN856">
        <v>1495</v>
      </c>
      <c r="AO856">
        <v>1754</v>
      </c>
      <c r="AP856">
        <v>2148</v>
      </c>
      <c r="AQ856">
        <v>2344</v>
      </c>
      <c r="AR856">
        <v>208</v>
      </c>
      <c r="AS856">
        <v>1800</v>
      </c>
      <c r="AT856">
        <v>769</v>
      </c>
      <c r="AU856">
        <v>1282</v>
      </c>
      <c r="AV856">
        <v>1195</v>
      </c>
      <c r="AW856">
        <v>640</v>
      </c>
      <c r="AX856">
        <v>1360</v>
      </c>
      <c r="AY856">
        <v>1274</v>
      </c>
      <c r="AZ856">
        <v>1902</v>
      </c>
      <c r="BA856">
        <v>570</v>
      </c>
      <c r="BB856">
        <v>2202</v>
      </c>
      <c r="BC856">
        <v>1402</v>
      </c>
      <c r="BD856">
        <v>854</v>
      </c>
      <c r="BE856">
        <v>1</v>
      </c>
      <c r="BF856" t="s">
        <v>71</v>
      </c>
      <c r="BG856" t="s">
        <v>65</v>
      </c>
      <c r="BH856" t="s">
        <v>661</v>
      </c>
      <c r="BI856" s="4">
        <f xml:space="preserve"> _2025teamgamelogs[[#This Row],[FGA]] + (0.44 * _2025teamgamelogs[[#This Row],[FTA]]) + _2025teamgamelogs[[#This Row],[TOV]] - _2025teamgamelogs[[#This Row],[OREB]]</f>
        <v>100.84</v>
      </c>
      <c r="BJ856" s="3">
        <f>_2025teamgamelogs[[#This Row],[TOV]]/_2025teamgamelogs[[#This Row],[POSSESIONS]]</f>
        <v>0.11900039666798889</v>
      </c>
      <c r="BK856" s="4">
        <f>_2025teamgamelogs[[#This Row],[PTS]]/_2025teamgamelogs[[#This Row],[POSSESIONS]]</f>
        <v>1.1007536691788973</v>
      </c>
      <c r="BL856" s="4">
        <f xml:space="preserve"> 100 * _2025teamgamelogs[[#This Row],[POINTS_PER_POSSESSION]]</f>
        <v>110.07536691788972</v>
      </c>
      <c r="BM856" s="4">
        <f xml:space="preserve"> _2025teamgamelogs[[#This Row],[POSSESIONS]] / (_2025teamgamelogs[[#This Row],[MIN]]/48)</f>
        <v>100.84</v>
      </c>
      <c r="BN856" s="3">
        <f>_2025teamgamelogs[[#This Row],[PTS]] / (2 * (_2025teamgamelogs[[#This Row],[FGA]] + 0.44 * _2025teamgamelogs[[#This Row],[FTA]]))</f>
        <v>0.57311028500619576</v>
      </c>
      <c r="BO856" s="4">
        <f>VLOOKUP(_2025teamgamelogs[[#This Row],[MONTH]], LEAGUE_AVERAGES!$A$2:$B$8, 2, FALSE)</f>
        <v>110.26237660123701</v>
      </c>
      <c r="BP856" s="5">
        <f>VLOOKUP(_2025teamgamelogs[[#This Row],[TEAM_NAME]], LEAGUE_AVERAGES!$A$14:$C$43, 2, FALSE)</f>
        <v>0.37909999999999999</v>
      </c>
      <c r="BQ856" s="5">
        <f>VLOOKUP(_2025teamgamelogs[[#This Row],[TEAM_NAME]], LEAGUE_AVERAGES!$A$14:$C$43, 3, FALSE)</f>
        <v>0.35511904761904761</v>
      </c>
      <c r="BR856" s="5">
        <f>VLOOKUP(_2025teamgamelogs[[#This Row],[TEAM_NAME]], LEAGUE_AVERAGES!$F$14:$H$43, 2, FALSE)</f>
        <v>0.49785000000000013</v>
      </c>
      <c r="BS856" s="5">
        <f>VLOOKUP(_2025teamgamelogs[[#This Row],[TEAM_NAME]], LEAGUE_AVERAGES!$F$14:$H$43, 3, FALSE)</f>
        <v>0.47942857142857148</v>
      </c>
      <c r="BT856" s="5">
        <f>VLOOKUP(_2025teamgamelogs[[#This Row],[TEAM_NAME]], LEAGUE_AVERAGES!$K$14:$M$43, 2, FALSE)</f>
        <v>0.60805571751162091</v>
      </c>
      <c r="BU856" s="5">
        <f>VLOOKUP(_2025teamgamelogs[[#This Row],[TEAM_NAME]], LEAGUE_AVERAGES!$K$14:$M$43, 3, FALSE)</f>
        <v>0.58190704341109034</v>
      </c>
    </row>
    <row r="857" spans="1:73" x14ac:dyDescent="0.2">
      <c r="A857" t="s">
        <v>59</v>
      </c>
      <c r="B857">
        <v>1610612760</v>
      </c>
      <c r="C857" t="s">
        <v>137</v>
      </c>
      <c r="D857" t="s">
        <v>138</v>
      </c>
      <c r="E857">
        <v>22400400</v>
      </c>
      <c r="F857" s="1">
        <v>45649</v>
      </c>
      <c r="G857" t="s">
        <v>857</v>
      </c>
      <c r="H857" t="s">
        <v>63</v>
      </c>
      <c r="I857">
        <v>48</v>
      </c>
      <c r="J857">
        <v>47</v>
      </c>
      <c r="K857">
        <v>106</v>
      </c>
      <c r="L857">
        <v>0.443</v>
      </c>
      <c r="M857">
        <v>10</v>
      </c>
      <c r="N857">
        <v>38</v>
      </c>
      <c r="O857">
        <v>0.26300000000000001</v>
      </c>
      <c r="P857">
        <v>19</v>
      </c>
      <c r="Q857">
        <v>22</v>
      </c>
      <c r="R857">
        <v>0.86399999999999999</v>
      </c>
      <c r="S857">
        <v>19</v>
      </c>
      <c r="T857">
        <v>40</v>
      </c>
      <c r="U857">
        <v>59</v>
      </c>
      <c r="V857">
        <v>25</v>
      </c>
      <c r="W857">
        <v>12</v>
      </c>
      <c r="X857">
        <v>15</v>
      </c>
      <c r="Y857">
        <v>9</v>
      </c>
      <c r="Z857">
        <v>8</v>
      </c>
      <c r="AA857">
        <v>18</v>
      </c>
      <c r="AB857">
        <v>16</v>
      </c>
      <c r="AC857">
        <v>123</v>
      </c>
      <c r="AD857">
        <v>18</v>
      </c>
      <c r="AE857">
        <v>1</v>
      </c>
      <c r="AF857">
        <v>1</v>
      </c>
      <c r="AG857">
        <v>1</v>
      </c>
      <c r="AH857">
        <v>1</v>
      </c>
      <c r="AI857">
        <v>121</v>
      </c>
      <c r="AJ857">
        <v>335</v>
      </c>
      <c r="AK857">
        <v>34</v>
      </c>
      <c r="AL857">
        <v>1653</v>
      </c>
      <c r="AM857">
        <v>1891</v>
      </c>
      <c r="AN857">
        <v>1078</v>
      </c>
      <c r="AO857">
        <v>2180</v>
      </c>
      <c r="AP857">
        <v>756</v>
      </c>
      <c r="AQ857">
        <v>1008</v>
      </c>
      <c r="AR857">
        <v>482</v>
      </c>
      <c r="AS857">
        <v>61</v>
      </c>
      <c r="AT857">
        <v>210</v>
      </c>
      <c r="AU857">
        <v>46</v>
      </c>
      <c r="AV857">
        <v>1358</v>
      </c>
      <c r="AW857">
        <v>640</v>
      </c>
      <c r="AX857">
        <v>46</v>
      </c>
      <c r="AY857">
        <v>109</v>
      </c>
      <c r="AZ857">
        <v>2116</v>
      </c>
      <c r="BA857">
        <v>1018</v>
      </c>
      <c r="BB857">
        <v>1670</v>
      </c>
      <c r="BC857">
        <v>549</v>
      </c>
      <c r="BD857">
        <v>287</v>
      </c>
      <c r="BE857">
        <v>1</v>
      </c>
      <c r="BF857" t="s">
        <v>64</v>
      </c>
      <c r="BG857" t="s">
        <v>65</v>
      </c>
      <c r="BH857" t="s">
        <v>661</v>
      </c>
      <c r="BI857" s="4">
        <f xml:space="preserve"> _2025teamgamelogs[[#This Row],[FGA]] + (0.44 * _2025teamgamelogs[[#This Row],[FTA]]) + _2025teamgamelogs[[#This Row],[TOV]] - _2025teamgamelogs[[#This Row],[OREB]]</f>
        <v>108.68</v>
      </c>
      <c r="BJ857" s="3">
        <f>_2025teamgamelogs[[#This Row],[TOV]]/_2025teamgamelogs[[#This Row],[POSSESIONS]]</f>
        <v>0.1104158998895841</v>
      </c>
      <c r="BK857" s="4">
        <f>_2025teamgamelogs[[#This Row],[PTS]]/_2025teamgamelogs[[#This Row],[POSSESIONS]]</f>
        <v>1.1317629738682369</v>
      </c>
      <c r="BL857" s="4">
        <f xml:space="preserve"> 100 * _2025teamgamelogs[[#This Row],[POINTS_PER_POSSESSION]]</f>
        <v>113.17629738682369</v>
      </c>
      <c r="BM857" s="4">
        <f xml:space="preserve"> _2025teamgamelogs[[#This Row],[POSSESIONS]] / (_2025teamgamelogs[[#This Row],[MIN]]/48)</f>
        <v>108.68</v>
      </c>
      <c r="BN857" s="3">
        <f>_2025teamgamelogs[[#This Row],[PTS]] / (2 * (_2025teamgamelogs[[#This Row],[FGA]] + 0.44 * _2025teamgamelogs[[#This Row],[FTA]]))</f>
        <v>0.53163900414937759</v>
      </c>
      <c r="BO857" s="4">
        <f>VLOOKUP(_2025teamgamelogs[[#This Row],[MONTH]], LEAGUE_AVERAGES!$A$2:$B$8, 2, FALSE)</f>
        <v>110.26237660123701</v>
      </c>
      <c r="BP857" s="5">
        <f>VLOOKUP(_2025teamgamelogs[[#This Row],[TEAM_NAME]], LEAGUE_AVERAGES!$A$14:$C$43, 2, FALSE)</f>
        <v>0.38229268292682927</v>
      </c>
      <c r="BQ857" s="5">
        <f>VLOOKUP(_2025teamgamelogs[[#This Row],[TEAM_NAME]], LEAGUE_AVERAGES!$A$14:$C$43, 3, FALSE)</f>
        <v>0.36500000000000005</v>
      </c>
      <c r="BR857" s="5">
        <f>VLOOKUP(_2025teamgamelogs[[#This Row],[TEAM_NAME]], LEAGUE_AVERAGES!$F$14:$H$43, 2, FALSE)</f>
        <v>0.48607317073170736</v>
      </c>
      <c r="BS857" s="5">
        <f>VLOOKUP(_2025teamgamelogs[[#This Row],[TEAM_NAME]], LEAGUE_AVERAGES!$F$14:$H$43, 3, FALSE)</f>
        <v>0.4780731707317073</v>
      </c>
      <c r="BT857" s="5">
        <f>VLOOKUP(_2025teamgamelogs[[#This Row],[TEAM_NAME]], LEAGUE_AVERAGES!$K$14:$M$43, 2, FALSE)</f>
        <v>0.59971838422440138</v>
      </c>
      <c r="BU857" s="5">
        <f>VLOOKUP(_2025teamgamelogs[[#This Row],[TEAM_NAME]], LEAGUE_AVERAGES!$K$14:$M$43, 3, FALSE)</f>
        <v>0.58679992881439635</v>
      </c>
    </row>
    <row r="858" spans="1:73" x14ac:dyDescent="0.2">
      <c r="A858" t="s">
        <v>59</v>
      </c>
      <c r="B858">
        <v>1610612742</v>
      </c>
      <c r="C858" t="s">
        <v>154</v>
      </c>
      <c r="D858" t="s">
        <v>155</v>
      </c>
      <c r="E858">
        <v>22400401</v>
      </c>
      <c r="F858" s="1">
        <v>45649</v>
      </c>
      <c r="G858" t="s">
        <v>858</v>
      </c>
      <c r="H858" t="s">
        <v>63</v>
      </c>
      <c r="I858">
        <v>48</v>
      </c>
      <c r="J858">
        <v>48</v>
      </c>
      <c r="K858">
        <v>90</v>
      </c>
      <c r="L858">
        <v>0.53300000000000003</v>
      </c>
      <c r="M858">
        <v>12</v>
      </c>
      <c r="N858">
        <v>36</v>
      </c>
      <c r="O858">
        <v>0.33300000000000002</v>
      </c>
      <c r="P858">
        <v>24</v>
      </c>
      <c r="Q858">
        <v>34</v>
      </c>
      <c r="R858">
        <v>0.70599999999999996</v>
      </c>
      <c r="S858">
        <v>13</v>
      </c>
      <c r="T858">
        <v>28</v>
      </c>
      <c r="U858">
        <v>41</v>
      </c>
      <c r="V858">
        <v>27</v>
      </c>
      <c r="W858">
        <v>11</v>
      </c>
      <c r="X858">
        <v>10</v>
      </c>
      <c r="Y858">
        <v>4</v>
      </c>
      <c r="Z858">
        <v>1</v>
      </c>
      <c r="AA858">
        <v>21</v>
      </c>
      <c r="AB858">
        <v>25</v>
      </c>
      <c r="AC858">
        <v>132</v>
      </c>
      <c r="AD858">
        <v>24</v>
      </c>
      <c r="AE858">
        <v>1</v>
      </c>
      <c r="AF858">
        <v>1</v>
      </c>
      <c r="AG858">
        <v>1</v>
      </c>
      <c r="AH858">
        <v>1</v>
      </c>
      <c r="AI858">
        <v>121</v>
      </c>
      <c r="AJ858">
        <v>242</v>
      </c>
      <c r="AK858">
        <v>1029</v>
      </c>
      <c r="AL858">
        <v>274</v>
      </c>
      <c r="AM858">
        <v>1413</v>
      </c>
      <c r="AN858">
        <v>1366</v>
      </c>
      <c r="AO858">
        <v>1468</v>
      </c>
      <c r="AP858">
        <v>238</v>
      </c>
      <c r="AQ858">
        <v>106</v>
      </c>
      <c r="AR858">
        <v>1904</v>
      </c>
      <c r="AS858">
        <v>652</v>
      </c>
      <c r="AT858">
        <v>1951</v>
      </c>
      <c r="AU858">
        <v>1563</v>
      </c>
      <c r="AV858">
        <v>1013</v>
      </c>
      <c r="AW858">
        <v>429</v>
      </c>
      <c r="AX858">
        <v>539</v>
      </c>
      <c r="AY858">
        <v>1274</v>
      </c>
      <c r="AZ858">
        <v>35</v>
      </c>
      <c r="BA858">
        <v>1694</v>
      </c>
      <c r="BB858">
        <v>143</v>
      </c>
      <c r="BC858">
        <v>179</v>
      </c>
      <c r="BD858">
        <v>150</v>
      </c>
      <c r="BE858">
        <v>1</v>
      </c>
      <c r="BF858" t="s">
        <v>64</v>
      </c>
      <c r="BG858" t="s">
        <v>65</v>
      </c>
      <c r="BH858" t="s">
        <v>661</v>
      </c>
      <c r="BI858" s="4">
        <f xml:space="preserve"> _2025teamgamelogs[[#This Row],[FGA]] + (0.44 * _2025teamgamelogs[[#This Row],[FTA]]) + _2025teamgamelogs[[#This Row],[TOV]] - _2025teamgamelogs[[#This Row],[OREB]]</f>
        <v>102.96000000000001</v>
      </c>
      <c r="BJ858" s="3">
        <f>_2025teamgamelogs[[#This Row],[TOV]]/_2025teamgamelogs[[#This Row],[POSSESIONS]]</f>
        <v>0.10683760683760683</v>
      </c>
      <c r="BK858" s="4">
        <f>_2025teamgamelogs[[#This Row],[PTS]]/_2025teamgamelogs[[#This Row],[POSSESIONS]]</f>
        <v>1.2820512820512819</v>
      </c>
      <c r="BL858" s="4">
        <f xml:space="preserve"> 100 * _2025teamgamelogs[[#This Row],[POINTS_PER_POSSESSION]]</f>
        <v>128.2051282051282</v>
      </c>
      <c r="BM858" s="4">
        <f xml:space="preserve"> _2025teamgamelogs[[#This Row],[POSSESIONS]] / (_2025teamgamelogs[[#This Row],[MIN]]/48)</f>
        <v>102.96000000000001</v>
      </c>
      <c r="BN858" s="3">
        <f>_2025teamgamelogs[[#This Row],[PTS]] / (2 * (_2025teamgamelogs[[#This Row],[FGA]] + 0.44 * _2025teamgamelogs[[#This Row],[FTA]]))</f>
        <v>0.62881097560975607</v>
      </c>
      <c r="BO858" s="4">
        <f>VLOOKUP(_2025teamgamelogs[[#This Row],[MONTH]], LEAGUE_AVERAGES!$A$2:$B$8, 2, FALSE)</f>
        <v>110.26237660123701</v>
      </c>
      <c r="BP858" s="5">
        <f>VLOOKUP(_2025teamgamelogs[[#This Row],[TEAM_NAME]], LEAGUE_AVERAGES!$A$14:$C$43, 2, FALSE)</f>
        <v>0.362375</v>
      </c>
      <c r="BQ858" s="5">
        <f>VLOOKUP(_2025teamgamelogs[[#This Row],[TEAM_NAME]], LEAGUE_AVERAGES!$A$14:$C$43, 3, FALSE)</f>
        <v>0.36252380952380958</v>
      </c>
      <c r="BR858" s="5">
        <f>VLOOKUP(_2025teamgamelogs[[#This Row],[TEAM_NAME]], LEAGUE_AVERAGES!$F$14:$H$43, 2, FALSE)</f>
        <v>0.47777500000000001</v>
      </c>
      <c r="BS858" s="5">
        <f>VLOOKUP(_2025teamgamelogs[[#This Row],[TEAM_NAME]], LEAGUE_AVERAGES!$F$14:$H$43, 3, FALSE)</f>
        <v>0.48176190476190472</v>
      </c>
      <c r="BT858" s="5">
        <f>VLOOKUP(_2025teamgamelogs[[#This Row],[TEAM_NAME]], LEAGUE_AVERAGES!$K$14:$M$43, 2, FALSE)</f>
        <v>0.58283558931438928</v>
      </c>
      <c r="BU858" s="5">
        <f>VLOOKUP(_2025teamgamelogs[[#This Row],[TEAM_NAME]], LEAGUE_AVERAGES!$K$14:$M$43, 3, FALSE)</f>
        <v>0.5856179003364903</v>
      </c>
    </row>
    <row r="859" spans="1:73" x14ac:dyDescent="0.2">
      <c r="A859" t="s">
        <v>59</v>
      </c>
      <c r="B859">
        <v>1610612744</v>
      </c>
      <c r="C859" t="s">
        <v>98</v>
      </c>
      <c r="D859" t="s">
        <v>99</v>
      </c>
      <c r="E859">
        <v>22400403</v>
      </c>
      <c r="F859" s="1">
        <v>45649</v>
      </c>
      <c r="G859" t="s">
        <v>859</v>
      </c>
      <c r="H859" t="s">
        <v>70</v>
      </c>
      <c r="I859">
        <v>48</v>
      </c>
      <c r="J859">
        <v>39</v>
      </c>
      <c r="K859">
        <v>90</v>
      </c>
      <c r="L859">
        <v>0.433</v>
      </c>
      <c r="M859">
        <v>12</v>
      </c>
      <c r="N859">
        <v>38</v>
      </c>
      <c r="O859">
        <v>0.316</v>
      </c>
      <c r="P859">
        <v>15</v>
      </c>
      <c r="Q859">
        <v>21</v>
      </c>
      <c r="R859">
        <v>0.71399999999999997</v>
      </c>
      <c r="S859">
        <v>11</v>
      </c>
      <c r="T859">
        <v>33</v>
      </c>
      <c r="U859">
        <v>44</v>
      </c>
      <c r="V859">
        <v>29</v>
      </c>
      <c r="W859">
        <v>11</v>
      </c>
      <c r="X859">
        <v>7</v>
      </c>
      <c r="Y859">
        <v>7</v>
      </c>
      <c r="Z859">
        <v>4</v>
      </c>
      <c r="AA859">
        <v>13</v>
      </c>
      <c r="AB859">
        <v>16</v>
      </c>
      <c r="AC859">
        <v>105</v>
      </c>
      <c r="AD859">
        <v>-6</v>
      </c>
      <c r="AE859">
        <v>1</v>
      </c>
      <c r="AF859">
        <v>1231</v>
      </c>
      <c r="AG859">
        <v>1231</v>
      </c>
      <c r="AH859">
        <v>1231</v>
      </c>
      <c r="AI859">
        <v>121</v>
      </c>
      <c r="AJ859">
        <v>1609</v>
      </c>
      <c r="AK859">
        <v>1029</v>
      </c>
      <c r="AL859">
        <v>1796</v>
      </c>
      <c r="AM859">
        <v>1413</v>
      </c>
      <c r="AN859">
        <v>1078</v>
      </c>
      <c r="AO859">
        <v>1737</v>
      </c>
      <c r="AP859">
        <v>1416</v>
      </c>
      <c r="AQ859">
        <v>1164</v>
      </c>
      <c r="AR859">
        <v>1839</v>
      </c>
      <c r="AS859">
        <v>1051</v>
      </c>
      <c r="AT859">
        <v>1131</v>
      </c>
      <c r="AU859">
        <v>1127</v>
      </c>
      <c r="AV859">
        <v>687</v>
      </c>
      <c r="AW859">
        <v>429</v>
      </c>
      <c r="AX859">
        <v>1360</v>
      </c>
      <c r="AY859">
        <v>346</v>
      </c>
      <c r="AZ859">
        <v>750</v>
      </c>
      <c r="BA859">
        <v>148</v>
      </c>
      <c r="BB859">
        <v>1670</v>
      </c>
      <c r="BC859">
        <v>1790</v>
      </c>
      <c r="BD859">
        <v>1540</v>
      </c>
      <c r="BE859">
        <v>1</v>
      </c>
      <c r="BF859" t="s">
        <v>64</v>
      </c>
      <c r="BG859" t="s">
        <v>65</v>
      </c>
      <c r="BH859" t="s">
        <v>661</v>
      </c>
      <c r="BI859" s="4">
        <f xml:space="preserve"> _2025teamgamelogs[[#This Row],[FGA]] + (0.44 * _2025teamgamelogs[[#This Row],[FTA]]) + _2025teamgamelogs[[#This Row],[TOV]] - _2025teamgamelogs[[#This Row],[OREB]]</f>
        <v>99.24</v>
      </c>
      <c r="BJ859" s="3">
        <f>_2025teamgamelogs[[#This Row],[TOV]]/_2025teamgamelogs[[#This Row],[POSSESIONS]]</f>
        <v>0.11084240225715437</v>
      </c>
      <c r="BK859" s="4">
        <f>_2025teamgamelogs[[#This Row],[PTS]]/_2025teamgamelogs[[#This Row],[POSSESIONS]]</f>
        <v>1.0580411124546554</v>
      </c>
      <c r="BL859" s="4">
        <f xml:space="preserve"> 100 * _2025teamgamelogs[[#This Row],[POINTS_PER_POSSESSION]]</f>
        <v>105.80411124546553</v>
      </c>
      <c r="BM859" s="4">
        <f xml:space="preserve"> _2025teamgamelogs[[#This Row],[POSSESIONS]] / (_2025teamgamelogs[[#This Row],[MIN]]/48)</f>
        <v>99.24</v>
      </c>
      <c r="BN859" s="3">
        <f>_2025teamgamelogs[[#This Row],[PTS]] / (2 * (_2025teamgamelogs[[#This Row],[FGA]] + 0.44 * _2025teamgamelogs[[#This Row],[FTA]]))</f>
        <v>0.52902055622732769</v>
      </c>
      <c r="BO859" s="4">
        <f>VLOOKUP(_2025teamgamelogs[[#This Row],[MONTH]], LEAGUE_AVERAGES!$A$2:$B$8, 2, FALSE)</f>
        <v>110.26237660123701</v>
      </c>
      <c r="BP859" s="5">
        <f>VLOOKUP(_2025teamgamelogs[[#This Row],[TEAM_NAME]], LEAGUE_AVERAGES!$A$14:$C$43, 2, FALSE)</f>
        <v>0.36843902439024395</v>
      </c>
      <c r="BQ859" s="5">
        <f>VLOOKUP(_2025teamgamelogs[[#This Row],[TEAM_NAME]], LEAGUE_AVERAGES!$A$14:$C$43, 3, FALSE)</f>
        <v>0.35765853658536584</v>
      </c>
      <c r="BR859" s="5">
        <f>VLOOKUP(_2025teamgamelogs[[#This Row],[TEAM_NAME]], LEAGUE_AVERAGES!$F$14:$H$43, 2, FALSE)</f>
        <v>0.45136585365853665</v>
      </c>
      <c r="BS859" s="5">
        <f>VLOOKUP(_2025teamgamelogs[[#This Row],[TEAM_NAME]], LEAGUE_AVERAGES!$F$14:$H$43, 3, FALSE)</f>
        <v>0.45180487804878061</v>
      </c>
      <c r="BT859" s="5">
        <f>VLOOKUP(_2025teamgamelogs[[#This Row],[TEAM_NAME]], LEAGUE_AVERAGES!$K$14:$M$43, 2, FALSE)</f>
        <v>0.56832140437053513</v>
      </c>
      <c r="BU859" s="5">
        <f>VLOOKUP(_2025teamgamelogs[[#This Row],[TEAM_NAME]], LEAGUE_AVERAGES!$K$14:$M$43, 3, FALSE)</f>
        <v>0.56980808391386595</v>
      </c>
    </row>
    <row r="860" spans="1:73" x14ac:dyDescent="0.2">
      <c r="A860" t="s">
        <v>59</v>
      </c>
      <c r="B860">
        <v>1610612755</v>
      </c>
      <c r="C860" t="s">
        <v>134</v>
      </c>
      <c r="D860" t="s">
        <v>135</v>
      </c>
      <c r="E860">
        <v>22400394</v>
      </c>
      <c r="F860" s="1">
        <v>45649</v>
      </c>
      <c r="G860" t="s">
        <v>860</v>
      </c>
      <c r="H860" t="s">
        <v>63</v>
      </c>
      <c r="I860">
        <v>48</v>
      </c>
      <c r="J860">
        <v>39</v>
      </c>
      <c r="K860">
        <v>93</v>
      </c>
      <c r="L860">
        <v>0.41899999999999998</v>
      </c>
      <c r="M860">
        <v>16</v>
      </c>
      <c r="N860">
        <v>44</v>
      </c>
      <c r="O860">
        <v>0.36399999999999999</v>
      </c>
      <c r="P860">
        <v>17</v>
      </c>
      <c r="Q860">
        <v>23</v>
      </c>
      <c r="R860">
        <v>0.73899999999999999</v>
      </c>
      <c r="S860">
        <v>9</v>
      </c>
      <c r="T860">
        <v>38</v>
      </c>
      <c r="U860">
        <v>47</v>
      </c>
      <c r="V860">
        <v>22</v>
      </c>
      <c r="W860">
        <v>11</v>
      </c>
      <c r="X860">
        <v>11</v>
      </c>
      <c r="Y860">
        <v>2</v>
      </c>
      <c r="Z860">
        <v>12</v>
      </c>
      <c r="AA860">
        <v>18</v>
      </c>
      <c r="AB860">
        <v>21</v>
      </c>
      <c r="AC860">
        <v>111</v>
      </c>
      <c r="AD860">
        <v>5</v>
      </c>
      <c r="AE860">
        <v>1</v>
      </c>
      <c r="AF860">
        <v>1</v>
      </c>
      <c r="AG860">
        <v>1</v>
      </c>
      <c r="AH860">
        <v>1</v>
      </c>
      <c r="AI860">
        <v>121</v>
      </c>
      <c r="AJ860">
        <v>1609</v>
      </c>
      <c r="AK860">
        <v>664</v>
      </c>
      <c r="AL860">
        <v>1987</v>
      </c>
      <c r="AM860">
        <v>567</v>
      </c>
      <c r="AN860">
        <v>384</v>
      </c>
      <c r="AO860">
        <v>1156</v>
      </c>
      <c r="AP860">
        <v>1052</v>
      </c>
      <c r="AQ860">
        <v>899</v>
      </c>
      <c r="AR860">
        <v>1655</v>
      </c>
      <c r="AS860">
        <v>1566</v>
      </c>
      <c r="AT860">
        <v>377</v>
      </c>
      <c r="AU860">
        <v>705</v>
      </c>
      <c r="AV860">
        <v>1909</v>
      </c>
      <c r="AW860">
        <v>429</v>
      </c>
      <c r="AX860">
        <v>346</v>
      </c>
      <c r="AY860">
        <v>2078</v>
      </c>
      <c r="AZ860">
        <v>2430</v>
      </c>
      <c r="BA860">
        <v>1018</v>
      </c>
      <c r="BB860">
        <v>575</v>
      </c>
      <c r="BC860">
        <v>1402</v>
      </c>
      <c r="BD860">
        <v>922</v>
      </c>
      <c r="BE860">
        <v>1</v>
      </c>
      <c r="BF860" t="s">
        <v>64</v>
      </c>
      <c r="BG860" t="s">
        <v>65</v>
      </c>
      <c r="BH860" t="s">
        <v>661</v>
      </c>
      <c r="BI860" s="4">
        <f xml:space="preserve"> _2025teamgamelogs[[#This Row],[FGA]] + (0.44 * _2025teamgamelogs[[#This Row],[FTA]]) + _2025teamgamelogs[[#This Row],[TOV]] - _2025teamgamelogs[[#This Row],[OREB]]</f>
        <v>105.12</v>
      </c>
      <c r="BJ860" s="3">
        <f>_2025teamgamelogs[[#This Row],[TOV]]/_2025teamgamelogs[[#This Row],[POSSESIONS]]</f>
        <v>0.10464231354642313</v>
      </c>
      <c r="BK860" s="4">
        <f>_2025teamgamelogs[[#This Row],[PTS]]/_2025teamgamelogs[[#This Row],[POSSESIONS]]</f>
        <v>1.0559360730593608</v>
      </c>
      <c r="BL860" s="4">
        <f xml:space="preserve"> 100 * _2025teamgamelogs[[#This Row],[POINTS_PER_POSSESSION]]</f>
        <v>105.59360730593608</v>
      </c>
      <c r="BM860" s="4">
        <f xml:space="preserve"> _2025teamgamelogs[[#This Row],[POSSESIONS]] / (_2025teamgamelogs[[#This Row],[MIN]]/48)</f>
        <v>105.12</v>
      </c>
      <c r="BN860" s="3">
        <f>_2025teamgamelogs[[#This Row],[PTS]] / (2 * (_2025teamgamelogs[[#This Row],[FGA]] + 0.44 * _2025teamgamelogs[[#This Row],[FTA]]))</f>
        <v>0.53820791311093874</v>
      </c>
      <c r="BO860" s="4">
        <f>VLOOKUP(_2025teamgamelogs[[#This Row],[MONTH]], LEAGUE_AVERAGES!$A$2:$B$8, 2, FALSE)</f>
        <v>110.26237660123701</v>
      </c>
      <c r="BP860" s="5">
        <f>VLOOKUP(_2025teamgamelogs[[#This Row],[TEAM_NAME]], LEAGUE_AVERAGES!$A$14:$C$43, 2, FALSE)</f>
        <v>0.34129268292682929</v>
      </c>
      <c r="BQ860" s="5">
        <f>VLOOKUP(_2025teamgamelogs[[#This Row],[TEAM_NAME]], LEAGUE_AVERAGES!$A$14:$C$43, 3, FALSE)</f>
        <v>0.34026829268292691</v>
      </c>
      <c r="BR860" s="5">
        <f>VLOOKUP(_2025teamgamelogs[[#This Row],[TEAM_NAME]], LEAGUE_AVERAGES!$F$14:$H$43, 2, FALSE)</f>
        <v>0.45178048780487812</v>
      </c>
      <c r="BS860" s="5">
        <f>VLOOKUP(_2025teamgamelogs[[#This Row],[TEAM_NAME]], LEAGUE_AVERAGES!$F$14:$H$43, 3, FALSE)</f>
        <v>0.45797560975609758</v>
      </c>
      <c r="BT860" s="5">
        <f>VLOOKUP(_2025teamgamelogs[[#This Row],[TEAM_NAME]], LEAGUE_AVERAGES!$K$14:$M$43, 2, FALSE)</f>
        <v>0.55774018976963147</v>
      </c>
      <c r="BU860" s="5">
        <f>VLOOKUP(_2025teamgamelogs[[#This Row],[TEAM_NAME]], LEAGUE_AVERAGES!$K$14:$M$43, 3, FALSE)</f>
        <v>0.57066794818423772</v>
      </c>
    </row>
    <row r="861" spans="1:73" x14ac:dyDescent="0.2">
      <c r="A861" t="s">
        <v>59</v>
      </c>
      <c r="B861">
        <v>1610612746</v>
      </c>
      <c r="C861" t="s">
        <v>131</v>
      </c>
      <c r="D861" t="s">
        <v>132</v>
      </c>
      <c r="E861">
        <v>22400399</v>
      </c>
      <c r="F861" s="1">
        <v>45649</v>
      </c>
      <c r="G861" t="s">
        <v>861</v>
      </c>
      <c r="H861" t="s">
        <v>63</v>
      </c>
      <c r="I861">
        <v>48</v>
      </c>
      <c r="J861">
        <v>42</v>
      </c>
      <c r="K861">
        <v>96</v>
      </c>
      <c r="L861">
        <v>0.438</v>
      </c>
      <c r="M861">
        <v>9</v>
      </c>
      <c r="N861">
        <v>27</v>
      </c>
      <c r="O861">
        <v>0.33300000000000002</v>
      </c>
      <c r="P861">
        <v>21</v>
      </c>
      <c r="Q861">
        <v>26</v>
      </c>
      <c r="R861">
        <v>0.80800000000000005</v>
      </c>
      <c r="S861">
        <v>15</v>
      </c>
      <c r="T861">
        <v>38</v>
      </c>
      <c r="U861">
        <v>53</v>
      </c>
      <c r="V861">
        <v>22</v>
      </c>
      <c r="W861">
        <v>17</v>
      </c>
      <c r="X861">
        <v>15</v>
      </c>
      <c r="Y861">
        <v>6</v>
      </c>
      <c r="Z861">
        <v>6</v>
      </c>
      <c r="AA861">
        <v>28</v>
      </c>
      <c r="AB861">
        <v>18</v>
      </c>
      <c r="AC861">
        <v>114</v>
      </c>
      <c r="AD861">
        <v>4</v>
      </c>
      <c r="AE861">
        <v>1</v>
      </c>
      <c r="AF861">
        <v>1</v>
      </c>
      <c r="AG861">
        <v>1</v>
      </c>
      <c r="AH861">
        <v>1</v>
      </c>
      <c r="AI861">
        <v>121</v>
      </c>
      <c r="AJ861">
        <v>1068</v>
      </c>
      <c r="AK861">
        <v>392</v>
      </c>
      <c r="AL861">
        <v>1741</v>
      </c>
      <c r="AM861">
        <v>2097</v>
      </c>
      <c r="AN861">
        <v>2292</v>
      </c>
      <c r="AO861">
        <v>1468</v>
      </c>
      <c r="AP861">
        <v>506</v>
      </c>
      <c r="AQ861">
        <v>570</v>
      </c>
      <c r="AR861">
        <v>993</v>
      </c>
      <c r="AS861">
        <v>332</v>
      </c>
      <c r="AT861">
        <v>377</v>
      </c>
      <c r="AU861">
        <v>209</v>
      </c>
      <c r="AV861">
        <v>1909</v>
      </c>
      <c r="AW861">
        <v>1759</v>
      </c>
      <c r="AX861">
        <v>46</v>
      </c>
      <c r="AY861">
        <v>560</v>
      </c>
      <c r="AZ861">
        <v>1573</v>
      </c>
      <c r="BA861">
        <v>2403</v>
      </c>
      <c r="BB861">
        <v>1204</v>
      </c>
      <c r="BC861">
        <v>1168</v>
      </c>
      <c r="BD861">
        <v>986</v>
      </c>
      <c r="BE861">
        <v>1</v>
      </c>
      <c r="BF861" t="s">
        <v>71</v>
      </c>
      <c r="BG861" t="s">
        <v>65</v>
      </c>
      <c r="BH861" t="s">
        <v>661</v>
      </c>
      <c r="BI861" s="4">
        <f xml:space="preserve"> _2025teamgamelogs[[#This Row],[FGA]] + (0.44 * _2025teamgamelogs[[#This Row],[FTA]]) + _2025teamgamelogs[[#This Row],[TOV]] - _2025teamgamelogs[[#This Row],[OREB]]</f>
        <v>109.44</v>
      </c>
      <c r="BJ861" s="3">
        <f>_2025teamgamelogs[[#This Row],[TOV]]/_2025teamgamelogs[[#This Row],[POSSESIONS]]</f>
        <v>0.15533625730994152</v>
      </c>
      <c r="BK861" s="4">
        <f>_2025teamgamelogs[[#This Row],[PTS]]/_2025teamgamelogs[[#This Row],[POSSESIONS]]</f>
        <v>1.0416666666666667</v>
      </c>
      <c r="BL861" s="4">
        <f xml:space="preserve"> 100 * _2025teamgamelogs[[#This Row],[POINTS_PER_POSSESSION]]</f>
        <v>104.16666666666667</v>
      </c>
      <c r="BM861" s="4">
        <f xml:space="preserve"> _2025teamgamelogs[[#This Row],[POSSESIONS]] / (_2025teamgamelogs[[#This Row],[MIN]]/48)</f>
        <v>109.44</v>
      </c>
      <c r="BN861" s="3">
        <f>_2025teamgamelogs[[#This Row],[PTS]] / (2 * (_2025teamgamelogs[[#This Row],[FGA]] + 0.44 * _2025teamgamelogs[[#This Row],[FTA]]))</f>
        <v>0.53052866716306779</v>
      </c>
      <c r="BO861" s="4">
        <f>VLOOKUP(_2025teamgamelogs[[#This Row],[MONTH]], LEAGUE_AVERAGES!$A$2:$B$8, 2, FALSE)</f>
        <v>110.26237660123701</v>
      </c>
      <c r="BP861" s="5">
        <f>VLOOKUP(_2025teamgamelogs[[#This Row],[TEAM_NAME]], LEAGUE_AVERAGES!$A$14:$C$43, 2, FALSE)</f>
        <v>0.38978048780487806</v>
      </c>
      <c r="BQ861" s="5">
        <f>VLOOKUP(_2025teamgamelogs[[#This Row],[TEAM_NAME]], LEAGUE_AVERAGES!$A$14:$C$43, 3, FALSE)</f>
        <v>0.36475609756097566</v>
      </c>
      <c r="BR861" s="5">
        <f>VLOOKUP(_2025teamgamelogs[[#This Row],[TEAM_NAME]], LEAGUE_AVERAGES!$F$14:$H$43, 2, FALSE)</f>
        <v>0.49036585365853652</v>
      </c>
      <c r="BS861" s="5">
        <f>VLOOKUP(_2025teamgamelogs[[#This Row],[TEAM_NAME]], LEAGUE_AVERAGES!$F$14:$H$43, 3, FALSE)</f>
        <v>0.47582926829268285</v>
      </c>
      <c r="BT861" s="5">
        <f>VLOOKUP(_2025teamgamelogs[[#This Row],[TEAM_NAME]], LEAGUE_AVERAGES!$K$14:$M$43, 2, FALSE)</f>
        <v>0.59895938905835644</v>
      </c>
      <c r="BU861" s="5">
        <f>VLOOKUP(_2025teamgamelogs[[#This Row],[TEAM_NAME]], LEAGUE_AVERAGES!$K$14:$M$43, 3, FALSE)</f>
        <v>0.58126724036545818</v>
      </c>
    </row>
    <row r="862" spans="1:73" x14ac:dyDescent="0.2">
      <c r="A862" t="s">
        <v>59</v>
      </c>
      <c r="B862">
        <v>1610612753</v>
      </c>
      <c r="C862" t="s">
        <v>83</v>
      </c>
      <c r="D862" t="s">
        <v>84</v>
      </c>
      <c r="E862">
        <v>22400393</v>
      </c>
      <c r="F862" s="1">
        <v>45649</v>
      </c>
      <c r="G862" t="s">
        <v>862</v>
      </c>
      <c r="H862" t="s">
        <v>63</v>
      </c>
      <c r="I862">
        <v>48</v>
      </c>
      <c r="J862">
        <v>37</v>
      </c>
      <c r="K862">
        <v>83</v>
      </c>
      <c r="L862">
        <v>0.44600000000000001</v>
      </c>
      <c r="M862">
        <v>13</v>
      </c>
      <c r="N862">
        <v>33</v>
      </c>
      <c r="O862">
        <v>0.39400000000000002</v>
      </c>
      <c r="P862">
        <v>21</v>
      </c>
      <c r="Q862">
        <v>21</v>
      </c>
      <c r="R862">
        <v>1</v>
      </c>
      <c r="S862">
        <v>7</v>
      </c>
      <c r="T862">
        <v>35</v>
      </c>
      <c r="U862">
        <v>42</v>
      </c>
      <c r="V862">
        <v>26</v>
      </c>
      <c r="W862">
        <v>20</v>
      </c>
      <c r="X862">
        <v>11</v>
      </c>
      <c r="Y862">
        <v>9</v>
      </c>
      <c r="Z862">
        <v>5</v>
      </c>
      <c r="AA862">
        <v>24</v>
      </c>
      <c r="AB862">
        <v>16</v>
      </c>
      <c r="AC862">
        <v>108</v>
      </c>
      <c r="AD862">
        <v>4</v>
      </c>
      <c r="AE862">
        <v>1</v>
      </c>
      <c r="AF862">
        <v>1</v>
      </c>
      <c r="AG862">
        <v>1</v>
      </c>
      <c r="AH862">
        <v>1</v>
      </c>
      <c r="AI862">
        <v>121</v>
      </c>
      <c r="AJ862">
        <v>1946</v>
      </c>
      <c r="AK862">
        <v>1922</v>
      </c>
      <c r="AL862">
        <v>1601</v>
      </c>
      <c r="AM862">
        <v>1171</v>
      </c>
      <c r="AN862">
        <v>1749</v>
      </c>
      <c r="AO862">
        <v>813</v>
      </c>
      <c r="AP862">
        <v>506</v>
      </c>
      <c r="AQ862">
        <v>1164</v>
      </c>
      <c r="AR862">
        <v>1</v>
      </c>
      <c r="AS862">
        <v>2024</v>
      </c>
      <c r="AT862">
        <v>769</v>
      </c>
      <c r="AU862">
        <v>1443</v>
      </c>
      <c r="AV862">
        <v>1195</v>
      </c>
      <c r="AW862">
        <v>2199</v>
      </c>
      <c r="AX862">
        <v>346</v>
      </c>
      <c r="AY862">
        <v>109</v>
      </c>
      <c r="AZ862">
        <v>1188</v>
      </c>
      <c r="BA862">
        <v>2162</v>
      </c>
      <c r="BB862">
        <v>1670</v>
      </c>
      <c r="BC862">
        <v>1616</v>
      </c>
      <c r="BD862">
        <v>986</v>
      </c>
      <c r="BE862">
        <v>1</v>
      </c>
      <c r="BF862" t="s">
        <v>64</v>
      </c>
      <c r="BG862" t="s">
        <v>65</v>
      </c>
      <c r="BH862" t="s">
        <v>661</v>
      </c>
      <c r="BI862" s="4">
        <f xml:space="preserve"> _2025teamgamelogs[[#This Row],[FGA]] + (0.44 * _2025teamgamelogs[[#This Row],[FTA]]) + _2025teamgamelogs[[#This Row],[TOV]] - _2025teamgamelogs[[#This Row],[OREB]]</f>
        <v>105.24</v>
      </c>
      <c r="BJ862" s="3">
        <f>_2025teamgamelogs[[#This Row],[TOV]]/_2025teamgamelogs[[#This Row],[POSSESIONS]]</f>
        <v>0.19004180919802358</v>
      </c>
      <c r="BK862" s="4">
        <f>_2025teamgamelogs[[#This Row],[PTS]]/_2025teamgamelogs[[#This Row],[POSSESIONS]]</f>
        <v>1.0262257696693273</v>
      </c>
      <c r="BL862" s="4">
        <f xml:space="preserve"> 100 * _2025teamgamelogs[[#This Row],[POINTS_PER_POSSESSION]]</f>
        <v>102.62257696693273</v>
      </c>
      <c r="BM862" s="4">
        <f xml:space="preserve"> _2025teamgamelogs[[#This Row],[POSSESIONS]] / (_2025teamgamelogs[[#This Row],[MIN]]/48)</f>
        <v>105.24</v>
      </c>
      <c r="BN862" s="3">
        <f>_2025teamgamelogs[[#This Row],[PTS]] / (2 * (_2025teamgamelogs[[#This Row],[FGA]] + 0.44 * _2025teamgamelogs[[#This Row],[FTA]]))</f>
        <v>0.58542931483087601</v>
      </c>
      <c r="BO862" s="4">
        <f>VLOOKUP(_2025teamgamelogs[[#This Row],[MONTH]], LEAGUE_AVERAGES!$A$2:$B$8, 2, FALSE)</f>
        <v>110.26237660123701</v>
      </c>
      <c r="BP862" s="5">
        <f>VLOOKUP(_2025teamgamelogs[[#This Row],[TEAM_NAME]], LEAGUE_AVERAGES!$A$14:$C$43, 2, FALSE)</f>
        <v>0.32192682926829269</v>
      </c>
      <c r="BQ862" s="5">
        <f>VLOOKUP(_2025teamgamelogs[[#This Row],[TEAM_NAME]], LEAGUE_AVERAGES!$A$14:$C$43, 3, FALSE)</f>
        <v>0.31129268292682932</v>
      </c>
      <c r="BR862" s="5">
        <f>VLOOKUP(_2025teamgamelogs[[#This Row],[TEAM_NAME]], LEAGUE_AVERAGES!$F$14:$H$43, 2, FALSE)</f>
        <v>0.44641463414634147</v>
      </c>
      <c r="BS862" s="5">
        <f>VLOOKUP(_2025teamgamelogs[[#This Row],[TEAM_NAME]], LEAGUE_AVERAGES!$F$14:$H$43, 3, FALSE)</f>
        <v>0.44524390243902434</v>
      </c>
      <c r="BT862" s="5">
        <f>VLOOKUP(_2025teamgamelogs[[#This Row],[TEAM_NAME]], LEAGUE_AVERAGES!$K$14:$M$43, 2, FALSE)</f>
        <v>0.55194019912665027</v>
      </c>
      <c r="BU862" s="5">
        <f>VLOOKUP(_2025teamgamelogs[[#This Row],[TEAM_NAME]], LEAGUE_AVERAGES!$K$14:$M$43, 3, FALSE)</f>
        <v>0.54874950227645525</v>
      </c>
    </row>
    <row r="863" spans="1:73" x14ac:dyDescent="0.2">
      <c r="A863" t="s">
        <v>59</v>
      </c>
      <c r="B863">
        <v>1610612743</v>
      </c>
      <c r="C863" t="s">
        <v>151</v>
      </c>
      <c r="D863" t="s">
        <v>152</v>
      </c>
      <c r="E863">
        <v>22400402</v>
      </c>
      <c r="F863" s="1">
        <v>45649</v>
      </c>
      <c r="G863" t="s">
        <v>863</v>
      </c>
      <c r="H863" t="s">
        <v>63</v>
      </c>
      <c r="I863">
        <v>48</v>
      </c>
      <c r="J863">
        <v>46</v>
      </c>
      <c r="K863">
        <v>90</v>
      </c>
      <c r="L863">
        <v>0.51100000000000001</v>
      </c>
      <c r="M863">
        <v>16</v>
      </c>
      <c r="N863">
        <v>41</v>
      </c>
      <c r="O863">
        <v>0.39</v>
      </c>
      <c r="P863">
        <v>9</v>
      </c>
      <c r="Q863">
        <v>11</v>
      </c>
      <c r="R863">
        <v>0.81799999999999995</v>
      </c>
      <c r="S863">
        <v>11</v>
      </c>
      <c r="T863">
        <v>35</v>
      </c>
      <c r="U863">
        <v>46</v>
      </c>
      <c r="V863">
        <v>35</v>
      </c>
      <c r="W863">
        <v>12</v>
      </c>
      <c r="X863">
        <v>6</v>
      </c>
      <c r="Y863">
        <v>4</v>
      </c>
      <c r="Z863">
        <v>5</v>
      </c>
      <c r="AA863">
        <v>15</v>
      </c>
      <c r="AB863">
        <v>13</v>
      </c>
      <c r="AC863">
        <v>117</v>
      </c>
      <c r="AD863">
        <v>27</v>
      </c>
      <c r="AE863">
        <v>1</v>
      </c>
      <c r="AF863">
        <v>1</v>
      </c>
      <c r="AG863">
        <v>1</v>
      </c>
      <c r="AH863">
        <v>1</v>
      </c>
      <c r="AI863">
        <v>121</v>
      </c>
      <c r="AJ863">
        <v>437</v>
      </c>
      <c r="AK863">
        <v>1029</v>
      </c>
      <c r="AL863">
        <v>546</v>
      </c>
      <c r="AM863">
        <v>567</v>
      </c>
      <c r="AN863">
        <v>681</v>
      </c>
      <c r="AO863">
        <v>848</v>
      </c>
      <c r="AP863">
        <v>2256</v>
      </c>
      <c r="AQ863">
        <v>2344</v>
      </c>
      <c r="AR863">
        <v>864</v>
      </c>
      <c r="AS863">
        <v>1051</v>
      </c>
      <c r="AT863">
        <v>769</v>
      </c>
      <c r="AU863">
        <v>835</v>
      </c>
      <c r="AV863">
        <v>132</v>
      </c>
      <c r="AW863">
        <v>640</v>
      </c>
      <c r="AX863">
        <v>1702</v>
      </c>
      <c r="AY863">
        <v>1274</v>
      </c>
      <c r="AZ863">
        <v>1188</v>
      </c>
      <c r="BA863">
        <v>398</v>
      </c>
      <c r="BB863">
        <v>2202</v>
      </c>
      <c r="BC863">
        <v>960</v>
      </c>
      <c r="BD863">
        <v>107</v>
      </c>
      <c r="BE863">
        <v>1</v>
      </c>
      <c r="BF863" t="s">
        <v>64</v>
      </c>
      <c r="BG863" t="s">
        <v>65</v>
      </c>
      <c r="BH863" t="s">
        <v>661</v>
      </c>
      <c r="BI863" s="4">
        <f xml:space="preserve"> _2025teamgamelogs[[#This Row],[FGA]] + (0.44 * _2025teamgamelogs[[#This Row],[FTA]]) + _2025teamgamelogs[[#This Row],[TOV]] - _2025teamgamelogs[[#This Row],[OREB]]</f>
        <v>95.84</v>
      </c>
      <c r="BJ863" s="3">
        <f>_2025teamgamelogs[[#This Row],[TOV]]/_2025teamgamelogs[[#This Row],[POSSESIONS]]</f>
        <v>0.12520868113522537</v>
      </c>
      <c r="BK863" s="4">
        <f>_2025teamgamelogs[[#This Row],[PTS]]/_2025teamgamelogs[[#This Row],[POSSESIONS]]</f>
        <v>1.2207846410684473</v>
      </c>
      <c r="BL863" s="4">
        <f xml:space="preserve"> 100 * _2025teamgamelogs[[#This Row],[POINTS_PER_POSSESSION]]</f>
        <v>122.07846410684473</v>
      </c>
      <c r="BM863" s="4">
        <f xml:space="preserve"> _2025teamgamelogs[[#This Row],[POSSESIONS]] / (_2025teamgamelogs[[#This Row],[MIN]]/48)</f>
        <v>95.84</v>
      </c>
      <c r="BN863" s="3">
        <f>_2025teamgamelogs[[#This Row],[PTS]] / (2 * (_2025teamgamelogs[[#This Row],[FGA]] + 0.44 * _2025teamgamelogs[[#This Row],[FTA]]))</f>
        <v>0.61682834247153095</v>
      </c>
      <c r="BO863" s="4">
        <f>VLOOKUP(_2025teamgamelogs[[#This Row],[MONTH]], LEAGUE_AVERAGES!$A$2:$B$8, 2, FALSE)</f>
        <v>110.26237660123701</v>
      </c>
      <c r="BP863" s="5">
        <f>VLOOKUP(_2025teamgamelogs[[#This Row],[TEAM_NAME]], LEAGUE_AVERAGES!$A$14:$C$43, 2, FALSE)</f>
        <v>0.39036585365853654</v>
      </c>
      <c r="BQ863" s="5">
        <f>VLOOKUP(_2025teamgamelogs[[#This Row],[TEAM_NAME]], LEAGUE_AVERAGES!$A$14:$C$43, 3, FALSE)</f>
        <v>0.36282926829268303</v>
      </c>
      <c r="BR863" s="5">
        <f>VLOOKUP(_2025teamgamelogs[[#This Row],[TEAM_NAME]], LEAGUE_AVERAGES!$F$14:$H$43, 2, FALSE)</f>
        <v>0.50741463414634147</v>
      </c>
      <c r="BS863" s="5">
        <f>VLOOKUP(_2025teamgamelogs[[#This Row],[TEAM_NAME]], LEAGUE_AVERAGES!$F$14:$H$43, 3, FALSE)</f>
        <v>0.50717073170731708</v>
      </c>
      <c r="BT863" s="5">
        <f>VLOOKUP(_2025teamgamelogs[[#This Row],[TEAM_NAME]], LEAGUE_AVERAGES!$K$14:$M$43, 2, FALSE)</f>
        <v>0.61183675116028358</v>
      </c>
      <c r="BU863" s="5">
        <f>VLOOKUP(_2025teamgamelogs[[#This Row],[TEAM_NAME]], LEAGUE_AVERAGES!$K$14:$M$43, 3, FALSE)</f>
        <v>0.59871853787111373</v>
      </c>
    </row>
    <row r="864" spans="1:73" x14ac:dyDescent="0.2">
      <c r="A864" t="s">
        <v>59</v>
      </c>
      <c r="B864">
        <v>1610612764</v>
      </c>
      <c r="C864" t="s">
        <v>148</v>
      </c>
      <c r="D864" t="s">
        <v>149</v>
      </c>
      <c r="E864">
        <v>22400400</v>
      </c>
      <c r="F864" s="1">
        <v>45649</v>
      </c>
      <c r="G864" t="s">
        <v>864</v>
      </c>
      <c r="H864" t="s">
        <v>70</v>
      </c>
      <c r="I864">
        <v>48</v>
      </c>
      <c r="J864">
        <v>36</v>
      </c>
      <c r="K864">
        <v>91</v>
      </c>
      <c r="L864">
        <v>0.39600000000000002</v>
      </c>
      <c r="M864">
        <v>16</v>
      </c>
      <c r="N864">
        <v>43</v>
      </c>
      <c r="O864">
        <v>0.372</v>
      </c>
      <c r="P864">
        <v>17</v>
      </c>
      <c r="Q864">
        <v>20</v>
      </c>
      <c r="R864">
        <v>0.85</v>
      </c>
      <c r="S864">
        <v>13</v>
      </c>
      <c r="T864">
        <v>38</v>
      </c>
      <c r="U864">
        <v>51</v>
      </c>
      <c r="V864">
        <v>25</v>
      </c>
      <c r="W864">
        <v>19</v>
      </c>
      <c r="X864">
        <v>7</v>
      </c>
      <c r="Y864">
        <v>8</v>
      </c>
      <c r="Z864">
        <v>9</v>
      </c>
      <c r="AA864">
        <v>16</v>
      </c>
      <c r="AB864">
        <v>18</v>
      </c>
      <c r="AC864">
        <v>105</v>
      </c>
      <c r="AD864">
        <v>-18</v>
      </c>
      <c r="AE864">
        <v>1</v>
      </c>
      <c r="AF864">
        <v>1231</v>
      </c>
      <c r="AG864">
        <v>1231</v>
      </c>
      <c r="AH864">
        <v>1231</v>
      </c>
      <c r="AI864">
        <v>121</v>
      </c>
      <c r="AJ864">
        <v>2070</v>
      </c>
      <c r="AK864">
        <v>899</v>
      </c>
      <c r="AL864">
        <v>2242</v>
      </c>
      <c r="AM864">
        <v>567</v>
      </c>
      <c r="AN864">
        <v>471</v>
      </c>
      <c r="AO864">
        <v>1067</v>
      </c>
      <c r="AP864">
        <v>1052</v>
      </c>
      <c r="AQ864">
        <v>1301</v>
      </c>
      <c r="AR864">
        <v>583</v>
      </c>
      <c r="AS864">
        <v>652</v>
      </c>
      <c r="AT864">
        <v>377</v>
      </c>
      <c r="AU864">
        <v>340</v>
      </c>
      <c r="AV864">
        <v>1358</v>
      </c>
      <c r="AW864">
        <v>2098</v>
      </c>
      <c r="AX864">
        <v>1360</v>
      </c>
      <c r="AY864">
        <v>187</v>
      </c>
      <c r="AZ864">
        <v>2275</v>
      </c>
      <c r="BA864">
        <v>570</v>
      </c>
      <c r="BB864">
        <v>1204</v>
      </c>
      <c r="BC864">
        <v>1790</v>
      </c>
      <c r="BD864">
        <v>2149</v>
      </c>
      <c r="BE864">
        <v>1</v>
      </c>
      <c r="BF864" t="s">
        <v>71</v>
      </c>
      <c r="BG864" t="s">
        <v>65</v>
      </c>
      <c r="BH864" t="s">
        <v>661</v>
      </c>
      <c r="BI864" s="4">
        <f xml:space="preserve"> _2025teamgamelogs[[#This Row],[FGA]] + (0.44 * _2025teamgamelogs[[#This Row],[FTA]]) + _2025teamgamelogs[[#This Row],[TOV]] - _2025teamgamelogs[[#This Row],[OREB]]</f>
        <v>105.8</v>
      </c>
      <c r="BJ864" s="3">
        <f>_2025teamgamelogs[[#This Row],[TOV]]/_2025teamgamelogs[[#This Row],[POSSESIONS]]</f>
        <v>0.17958412098298676</v>
      </c>
      <c r="BK864" s="4">
        <f>_2025teamgamelogs[[#This Row],[PTS]]/_2025teamgamelogs[[#This Row],[POSSESIONS]]</f>
        <v>0.99243856332703217</v>
      </c>
      <c r="BL864" s="4">
        <f xml:space="preserve"> 100 * _2025teamgamelogs[[#This Row],[POINTS_PER_POSSESSION]]</f>
        <v>99.243856332703217</v>
      </c>
      <c r="BM864" s="4">
        <f xml:space="preserve"> _2025teamgamelogs[[#This Row],[POSSESIONS]] / (_2025teamgamelogs[[#This Row],[MIN]]/48)</f>
        <v>105.8</v>
      </c>
      <c r="BN864" s="3">
        <f>_2025teamgamelogs[[#This Row],[PTS]] / (2 * (_2025teamgamelogs[[#This Row],[FGA]] + 0.44 * _2025teamgamelogs[[#This Row],[FTA]]))</f>
        <v>0.52605210420841686</v>
      </c>
      <c r="BO864" s="4">
        <f>VLOOKUP(_2025teamgamelogs[[#This Row],[MONTH]], LEAGUE_AVERAGES!$A$2:$B$8, 2, FALSE)</f>
        <v>110.26237660123701</v>
      </c>
      <c r="BP864" s="5">
        <f>VLOOKUP(_2025teamgamelogs[[#This Row],[TEAM_NAME]], LEAGUE_AVERAGES!$A$14:$C$43, 2, FALSE)</f>
        <v>0.32842499999999997</v>
      </c>
      <c r="BQ864" s="5">
        <f>VLOOKUP(_2025teamgamelogs[[#This Row],[TEAM_NAME]], LEAGUE_AVERAGES!$A$14:$C$43, 3, FALSE)</f>
        <v>0.33730952380952384</v>
      </c>
      <c r="BR864" s="5">
        <f>VLOOKUP(_2025teamgamelogs[[#This Row],[TEAM_NAME]], LEAGUE_AVERAGES!$F$14:$H$43, 2, FALSE)</f>
        <v>0.44209999999999994</v>
      </c>
      <c r="BS864" s="5">
        <f>VLOOKUP(_2025teamgamelogs[[#This Row],[TEAM_NAME]], LEAGUE_AVERAGES!$F$14:$H$43, 3, FALSE)</f>
        <v>0.4362619047619048</v>
      </c>
      <c r="BT864" s="5">
        <f>VLOOKUP(_2025teamgamelogs[[#This Row],[TEAM_NAME]], LEAGUE_AVERAGES!$K$14:$M$43, 2, FALSE)</f>
        <v>0.55099578881797462</v>
      </c>
      <c r="BU864" s="5">
        <f>VLOOKUP(_2025teamgamelogs[[#This Row],[TEAM_NAME]], LEAGUE_AVERAGES!$K$14:$M$43, 3, FALSE)</f>
        <v>0.54201342555394594</v>
      </c>
    </row>
    <row r="865" spans="1:73" x14ac:dyDescent="0.2">
      <c r="A865" t="s">
        <v>59</v>
      </c>
      <c r="B865">
        <v>1610612766</v>
      </c>
      <c r="C865" t="s">
        <v>122</v>
      </c>
      <c r="D865" t="s">
        <v>123</v>
      </c>
      <c r="E865">
        <v>22400391</v>
      </c>
      <c r="F865" s="1">
        <v>45649</v>
      </c>
      <c r="G865" t="s">
        <v>865</v>
      </c>
      <c r="H865" t="s">
        <v>70</v>
      </c>
      <c r="I865">
        <v>48</v>
      </c>
      <c r="J865">
        <v>37</v>
      </c>
      <c r="K865">
        <v>89</v>
      </c>
      <c r="L865">
        <v>0.41599999999999998</v>
      </c>
      <c r="M865">
        <v>10</v>
      </c>
      <c r="N865">
        <v>36</v>
      </c>
      <c r="O865">
        <v>0.27800000000000002</v>
      </c>
      <c r="P865">
        <v>17</v>
      </c>
      <c r="Q865">
        <v>24</v>
      </c>
      <c r="R865">
        <v>0.70799999999999996</v>
      </c>
      <c r="S865">
        <v>11</v>
      </c>
      <c r="T865">
        <v>33</v>
      </c>
      <c r="U865">
        <v>44</v>
      </c>
      <c r="V865">
        <v>25</v>
      </c>
      <c r="W865">
        <v>11</v>
      </c>
      <c r="X865">
        <v>8</v>
      </c>
      <c r="Y865">
        <v>6</v>
      </c>
      <c r="Z865">
        <v>8</v>
      </c>
      <c r="AA865">
        <v>15</v>
      </c>
      <c r="AB865">
        <v>16</v>
      </c>
      <c r="AC865">
        <v>101</v>
      </c>
      <c r="AD865">
        <v>-13</v>
      </c>
      <c r="AE865">
        <v>1</v>
      </c>
      <c r="AF865">
        <v>1231</v>
      </c>
      <c r="AG865">
        <v>1231</v>
      </c>
      <c r="AH865">
        <v>1231</v>
      </c>
      <c r="AI865">
        <v>121</v>
      </c>
      <c r="AJ865">
        <v>1946</v>
      </c>
      <c r="AK865">
        <v>1176</v>
      </c>
      <c r="AL865">
        <v>2036</v>
      </c>
      <c r="AM865">
        <v>1891</v>
      </c>
      <c r="AN865">
        <v>1366</v>
      </c>
      <c r="AO865">
        <v>2092</v>
      </c>
      <c r="AP865">
        <v>1052</v>
      </c>
      <c r="AQ865">
        <v>791</v>
      </c>
      <c r="AR865">
        <v>1893</v>
      </c>
      <c r="AS865">
        <v>1051</v>
      </c>
      <c r="AT865">
        <v>1131</v>
      </c>
      <c r="AU865">
        <v>1127</v>
      </c>
      <c r="AV865">
        <v>1358</v>
      </c>
      <c r="AW865">
        <v>429</v>
      </c>
      <c r="AX865">
        <v>1073</v>
      </c>
      <c r="AY865">
        <v>560</v>
      </c>
      <c r="AZ865">
        <v>2116</v>
      </c>
      <c r="BA865">
        <v>398</v>
      </c>
      <c r="BB865">
        <v>1670</v>
      </c>
      <c r="BC865">
        <v>2059</v>
      </c>
      <c r="BD865">
        <v>1945</v>
      </c>
      <c r="BE865">
        <v>1</v>
      </c>
      <c r="BF865" t="s">
        <v>64</v>
      </c>
      <c r="BG865" t="s">
        <v>65</v>
      </c>
      <c r="BH865" t="s">
        <v>661</v>
      </c>
      <c r="BI865" s="4">
        <f xml:space="preserve"> _2025teamgamelogs[[#This Row],[FGA]] + (0.44 * _2025teamgamelogs[[#This Row],[FTA]]) + _2025teamgamelogs[[#This Row],[TOV]] - _2025teamgamelogs[[#This Row],[OREB]]</f>
        <v>99.56</v>
      </c>
      <c r="BJ865" s="3">
        <f>_2025teamgamelogs[[#This Row],[TOV]]/_2025teamgamelogs[[#This Row],[POSSESIONS]]</f>
        <v>0.11048613901165126</v>
      </c>
      <c r="BK865" s="4">
        <f>_2025teamgamelogs[[#This Row],[PTS]]/_2025teamgamelogs[[#This Row],[POSSESIONS]]</f>
        <v>1.0144636400160707</v>
      </c>
      <c r="BL865" s="4">
        <f xml:space="preserve"> 100 * _2025teamgamelogs[[#This Row],[POINTS_PER_POSSESSION]]</f>
        <v>101.44636400160707</v>
      </c>
      <c r="BM865" s="4">
        <f xml:space="preserve"> _2025teamgamelogs[[#This Row],[POSSESIONS]] / (_2025teamgamelogs[[#This Row],[MIN]]/48)</f>
        <v>99.56</v>
      </c>
      <c r="BN865" s="3">
        <f>_2025teamgamelogs[[#This Row],[PTS]] / (2 * (_2025teamgamelogs[[#This Row],[FGA]] + 0.44 * _2025teamgamelogs[[#This Row],[FTA]]))</f>
        <v>0.50723182000803535</v>
      </c>
      <c r="BO865" s="4">
        <f>VLOOKUP(_2025teamgamelogs[[#This Row],[MONTH]], LEAGUE_AVERAGES!$A$2:$B$8, 2, FALSE)</f>
        <v>110.26237660123701</v>
      </c>
      <c r="BP865" s="5">
        <f>VLOOKUP(_2025teamgamelogs[[#This Row],[TEAM_NAME]], LEAGUE_AVERAGES!$A$14:$C$43, 2, FALSE)</f>
        <v>0.33860975609756089</v>
      </c>
      <c r="BQ865" s="5">
        <f>VLOOKUP(_2025teamgamelogs[[#This Row],[TEAM_NAME]], LEAGUE_AVERAGES!$A$14:$C$43, 3, FALSE)</f>
        <v>0.33580487804878045</v>
      </c>
      <c r="BR865" s="5">
        <f>VLOOKUP(_2025teamgamelogs[[#This Row],[TEAM_NAME]], LEAGUE_AVERAGES!$F$14:$H$43, 2, FALSE)</f>
        <v>0.43492682926829268</v>
      </c>
      <c r="BS865" s="5">
        <f>VLOOKUP(_2025teamgamelogs[[#This Row],[TEAM_NAME]], LEAGUE_AVERAGES!$F$14:$H$43, 3, FALSE)</f>
        <v>0.42697560975609755</v>
      </c>
      <c r="BT865" s="5">
        <f>VLOOKUP(_2025teamgamelogs[[#This Row],[TEAM_NAME]], LEAGUE_AVERAGES!$K$14:$M$43, 2, FALSE)</f>
        <v>0.5424635833805308</v>
      </c>
      <c r="BU865" s="5">
        <f>VLOOKUP(_2025teamgamelogs[[#This Row],[TEAM_NAME]], LEAGUE_AVERAGES!$K$14:$M$43, 3, FALSE)</f>
        <v>0.53419164265445196</v>
      </c>
    </row>
    <row r="866" spans="1:73" x14ac:dyDescent="0.2">
      <c r="A866" t="s">
        <v>59</v>
      </c>
      <c r="B866">
        <v>1610612748</v>
      </c>
      <c r="C866" t="s">
        <v>101</v>
      </c>
      <c r="D866" t="s">
        <v>102</v>
      </c>
      <c r="E866">
        <v>22400396</v>
      </c>
      <c r="F866" s="1">
        <v>45649</v>
      </c>
      <c r="G866" t="s">
        <v>866</v>
      </c>
      <c r="H866" t="s">
        <v>63</v>
      </c>
      <c r="I866">
        <v>48</v>
      </c>
      <c r="J866">
        <v>36</v>
      </c>
      <c r="K866">
        <v>73</v>
      </c>
      <c r="L866">
        <v>0.49299999999999999</v>
      </c>
      <c r="M866">
        <v>17</v>
      </c>
      <c r="N866">
        <v>41</v>
      </c>
      <c r="O866">
        <v>0.41499999999999998</v>
      </c>
      <c r="P866">
        <v>21</v>
      </c>
      <c r="Q866">
        <v>24</v>
      </c>
      <c r="R866">
        <v>0.875</v>
      </c>
      <c r="S866">
        <v>5</v>
      </c>
      <c r="T866">
        <v>39</v>
      </c>
      <c r="U866">
        <v>44</v>
      </c>
      <c r="V866">
        <v>27</v>
      </c>
      <c r="W866">
        <v>16</v>
      </c>
      <c r="X866">
        <v>6</v>
      </c>
      <c r="Y866">
        <v>3</v>
      </c>
      <c r="Z866">
        <v>2</v>
      </c>
      <c r="AA866">
        <v>17</v>
      </c>
      <c r="AB866">
        <v>18</v>
      </c>
      <c r="AC866">
        <v>110</v>
      </c>
      <c r="AD866">
        <v>15</v>
      </c>
      <c r="AE866">
        <v>1</v>
      </c>
      <c r="AF866">
        <v>1</v>
      </c>
      <c r="AG866">
        <v>1</v>
      </c>
      <c r="AH866">
        <v>1</v>
      </c>
      <c r="AI866">
        <v>121</v>
      </c>
      <c r="AJ866">
        <v>2070</v>
      </c>
      <c r="AK866">
        <v>2432</v>
      </c>
      <c r="AL866">
        <v>816</v>
      </c>
      <c r="AM866">
        <v>410</v>
      </c>
      <c r="AN866">
        <v>681</v>
      </c>
      <c r="AO866">
        <v>596</v>
      </c>
      <c r="AP866">
        <v>506</v>
      </c>
      <c r="AQ866">
        <v>791</v>
      </c>
      <c r="AR866">
        <v>401</v>
      </c>
      <c r="AS866">
        <v>2299</v>
      </c>
      <c r="AT866">
        <v>277</v>
      </c>
      <c r="AU866">
        <v>1127</v>
      </c>
      <c r="AV866">
        <v>1013</v>
      </c>
      <c r="AW866">
        <v>1583</v>
      </c>
      <c r="AX866">
        <v>1702</v>
      </c>
      <c r="AY866">
        <v>1712</v>
      </c>
      <c r="AZ866">
        <v>158</v>
      </c>
      <c r="BA866">
        <v>792</v>
      </c>
      <c r="BB866">
        <v>1204</v>
      </c>
      <c r="BC866">
        <v>1479</v>
      </c>
      <c r="BD866">
        <v>376</v>
      </c>
      <c r="BE866">
        <v>1</v>
      </c>
      <c r="BF866" t="s">
        <v>64</v>
      </c>
      <c r="BG866" t="s">
        <v>65</v>
      </c>
      <c r="BH866" t="s">
        <v>661</v>
      </c>
      <c r="BI866" s="4">
        <f xml:space="preserve"> _2025teamgamelogs[[#This Row],[FGA]] + (0.44 * _2025teamgamelogs[[#This Row],[FTA]]) + _2025teamgamelogs[[#This Row],[TOV]] - _2025teamgamelogs[[#This Row],[OREB]]</f>
        <v>94.56</v>
      </c>
      <c r="BJ866" s="3">
        <f>_2025teamgamelogs[[#This Row],[TOV]]/_2025teamgamelogs[[#This Row],[POSSESIONS]]</f>
        <v>0.16920473773265651</v>
      </c>
      <c r="BK866" s="4">
        <f>_2025teamgamelogs[[#This Row],[PTS]]/_2025teamgamelogs[[#This Row],[POSSESIONS]]</f>
        <v>1.1632825719120135</v>
      </c>
      <c r="BL866" s="4">
        <f xml:space="preserve"> 100 * _2025teamgamelogs[[#This Row],[POINTS_PER_POSSESSION]]</f>
        <v>116.32825719120135</v>
      </c>
      <c r="BM866" s="4">
        <f xml:space="preserve"> _2025teamgamelogs[[#This Row],[POSSESIONS]] / (_2025teamgamelogs[[#This Row],[MIN]]/48)</f>
        <v>94.56</v>
      </c>
      <c r="BN866" s="3">
        <f>_2025teamgamelogs[[#This Row],[PTS]] / (2 * (_2025teamgamelogs[[#This Row],[FGA]] + 0.44 * _2025teamgamelogs[[#This Row],[FTA]]))</f>
        <v>0.65820966969842032</v>
      </c>
      <c r="BO866" s="4">
        <f>VLOOKUP(_2025teamgamelogs[[#This Row],[MONTH]], LEAGUE_AVERAGES!$A$2:$B$8, 2, FALSE)</f>
        <v>110.26237660123701</v>
      </c>
      <c r="BP866" s="5">
        <f>VLOOKUP(_2025teamgamelogs[[#This Row],[TEAM_NAME]], LEAGUE_AVERAGES!$A$14:$C$43, 2, FALSE)</f>
        <v>0.38887804878048787</v>
      </c>
      <c r="BQ866" s="5">
        <f>VLOOKUP(_2025teamgamelogs[[#This Row],[TEAM_NAME]], LEAGUE_AVERAGES!$A$14:$C$43, 3, FALSE)</f>
        <v>0.35180487804878063</v>
      </c>
      <c r="BR866" s="5">
        <f>VLOOKUP(_2025teamgamelogs[[#This Row],[TEAM_NAME]], LEAGUE_AVERAGES!$F$14:$H$43, 2, FALSE)</f>
        <v>0.48178048780487814</v>
      </c>
      <c r="BS866" s="5">
        <f>VLOOKUP(_2025teamgamelogs[[#This Row],[TEAM_NAME]], LEAGUE_AVERAGES!$F$14:$H$43, 3, FALSE)</f>
        <v>0.44997560975609752</v>
      </c>
      <c r="BT866" s="5">
        <f>VLOOKUP(_2025teamgamelogs[[#This Row],[TEAM_NAME]], LEAGUE_AVERAGES!$K$14:$M$43, 2, FALSE)</f>
        <v>0.59307433364150897</v>
      </c>
      <c r="BU866" s="5">
        <f>VLOOKUP(_2025teamgamelogs[[#This Row],[TEAM_NAME]], LEAGUE_AVERAGES!$K$14:$M$43, 3, FALSE)</f>
        <v>0.56311679796954139</v>
      </c>
    </row>
    <row r="867" spans="1:73" x14ac:dyDescent="0.2">
      <c r="A867" t="s">
        <v>59</v>
      </c>
      <c r="B867">
        <v>1610612765</v>
      </c>
      <c r="C867" t="s">
        <v>107</v>
      </c>
      <c r="D867" t="s">
        <v>108</v>
      </c>
      <c r="E867">
        <v>22400404</v>
      </c>
      <c r="F867" s="1">
        <v>45649</v>
      </c>
      <c r="G867" t="s">
        <v>867</v>
      </c>
      <c r="H867" t="s">
        <v>63</v>
      </c>
      <c r="I867">
        <v>48</v>
      </c>
      <c r="J867">
        <v>47</v>
      </c>
      <c r="K867">
        <v>92</v>
      </c>
      <c r="L867">
        <v>0.51100000000000001</v>
      </c>
      <c r="M867">
        <v>11</v>
      </c>
      <c r="N867">
        <v>30</v>
      </c>
      <c r="O867">
        <v>0.36699999999999999</v>
      </c>
      <c r="P867">
        <v>12</v>
      </c>
      <c r="Q867">
        <v>12</v>
      </c>
      <c r="R867">
        <v>1</v>
      </c>
      <c r="S867">
        <v>10</v>
      </c>
      <c r="T867">
        <v>27</v>
      </c>
      <c r="U867">
        <v>37</v>
      </c>
      <c r="V867">
        <v>24</v>
      </c>
      <c r="W867">
        <v>12</v>
      </c>
      <c r="X867">
        <v>12</v>
      </c>
      <c r="Y867">
        <v>5</v>
      </c>
      <c r="Z867">
        <v>3</v>
      </c>
      <c r="AA867">
        <v>20</v>
      </c>
      <c r="AB867">
        <v>10</v>
      </c>
      <c r="AC867">
        <v>117</v>
      </c>
      <c r="AD867">
        <v>3</v>
      </c>
      <c r="AE867">
        <v>1</v>
      </c>
      <c r="AF867">
        <v>1</v>
      </c>
      <c r="AG867">
        <v>1</v>
      </c>
      <c r="AH867">
        <v>1</v>
      </c>
      <c r="AI867">
        <v>121</v>
      </c>
      <c r="AJ867">
        <v>335</v>
      </c>
      <c r="AK867">
        <v>768</v>
      </c>
      <c r="AL867">
        <v>554</v>
      </c>
      <c r="AM867">
        <v>1661</v>
      </c>
      <c r="AN867">
        <v>2077</v>
      </c>
      <c r="AO867">
        <v>1129</v>
      </c>
      <c r="AP867">
        <v>1889</v>
      </c>
      <c r="AQ867">
        <v>2282</v>
      </c>
      <c r="AR867">
        <v>1</v>
      </c>
      <c r="AS867">
        <v>1308</v>
      </c>
      <c r="AT867">
        <v>2068</v>
      </c>
      <c r="AU867">
        <v>2073</v>
      </c>
      <c r="AV867">
        <v>1570</v>
      </c>
      <c r="AW867">
        <v>640</v>
      </c>
      <c r="AX867">
        <v>217</v>
      </c>
      <c r="AY867">
        <v>889</v>
      </c>
      <c r="AZ867">
        <v>384</v>
      </c>
      <c r="BA867">
        <v>1491</v>
      </c>
      <c r="BB867">
        <v>2410</v>
      </c>
      <c r="BC867">
        <v>960</v>
      </c>
      <c r="BD867">
        <v>1047</v>
      </c>
      <c r="BE867">
        <v>1</v>
      </c>
      <c r="BF867" t="s">
        <v>71</v>
      </c>
      <c r="BG867" t="s">
        <v>65</v>
      </c>
      <c r="BH867" t="s">
        <v>661</v>
      </c>
      <c r="BI867" s="4">
        <f xml:space="preserve"> _2025teamgamelogs[[#This Row],[FGA]] + (0.44 * _2025teamgamelogs[[#This Row],[FTA]]) + _2025teamgamelogs[[#This Row],[TOV]] - _2025teamgamelogs[[#This Row],[OREB]]</f>
        <v>99.28</v>
      </c>
      <c r="BJ867" s="3">
        <f>_2025teamgamelogs[[#This Row],[TOV]]/_2025teamgamelogs[[#This Row],[POSSESIONS]]</f>
        <v>0.12087026591458501</v>
      </c>
      <c r="BK867" s="4">
        <f>_2025teamgamelogs[[#This Row],[PTS]]/_2025teamgamelogs[[#This Row],[POSSESIONS]]</f>
        <v>1.1784850926672039</v>
      </c>
      <c r="BL867" s="4">
        <f xml:space="preserve"> 100 * _2025teamgamelogs[[#This Row],[POINTS_PER_POSSESSION]]</f>
        <v>117.84850926672038</v>
      </c>
      <c r="BM867" s="4">
        <f xml:space="preserve"> _2025teamgamelogs[[#This Row],[POSSESIONS]] / (_2025teamgamelogs[[#This Row],[MIN]]/48)</f>
        <v>99.28</v>
      </c>
      <c r="BN867" s="3">
        <f>_2025teamgamelogs[[#This Row],[PTS]] / (2 * (_2025teamgamelogs[[#This Row],[FGA]] + 0.44 * _2025teamgamelogs[[#This Row],[FTA]]))</f>
        <v>0.60135690789473684</v>
      </c>
      <c r="BO867" s="4">
        <f>VLOOKUP(_2025teamgamelogs[[#This Row],[MONTH]], LEAGUE_AVERAGES!$A$2:$B$8, 2, FALSE)</f>
        <v>110.26237660123701</v>
      </c>
      <c r="BP867" s="5">
        <f>VLOOKUP(_2025teamgamelogs[[#This Row],[TEAM_NAME]], LEAGUE_AVERAGES!$A$14:$C$43, 2, FALSE)</f>
        <v>0.3560731707317073</v>
      </c>
      <c r="BQ867" s="5">
        <f>VLOOKUP(_2025teamgamelogs[[#This Row],[TEAM_NAME]], LEAGUE_AVERAGES!$A$14:$C$43, 3, FALSE)</f>
        <v>0.3687804878048781</v>
      </c>
      <c r="BR867" s="5">
        <f>VLOOKUP(_2025teamgamelogs[[#This Row],[TEAM_NAME]], LEAGUE_AVERAGES!$F$14:$H$43, 2, FALSE)</f>
        <v>0.47321951219512204</v>
      </c>
      <c r="BS867" s="5">
        <f>VLOOKUP(_2025teamgamelogs[[#This Row],[TEAM_NAME]], LEAGUE_AVERAGES!$F$14:$H$43, 3, FALSE)</f>
        <v>0.48104878048780486</v>
      </c>
      <c r="BT867" s="5">
        <f>VLOOKUP(_2025teamgamelogs[[#This Row],[TEAM_NAME]], LEAGUE_AVERAGES!$K$14:$M$43, 2, FALSE)</f>
        <v>0.57634444021190001</v>
      </c>
      <c r="BU867" s="5">
        <f>VLOOKUP(_2025teamgamelogs[[#This Row],[TEAM_NAME]], LEAGUE_AVERAGES!$K$14:$M$43, 3, FALSE)</f>
        <v>0.58621097107374254</v>
      </c>
    </row>
    <row r="868" spans="1:73" x14ac:dyDescent="0.2">
      <c r="A868" t="s">
        <v>59</v>
      </c>
      <c r="B868">
        <v>1610612756</v>
      </c>
      <c r="C868" t="s">
        <v>80</v>
      </c>
      <c r="D868" t="s">
        <v>81</v>
      </c>
      <c r="E868">
        <v>22400402</v>
      </c>
      <c r="F868" s="1">
        <v>45649</v>
      </c>
      <c r="G868" t="s">
        <v>868</v>
      </c>
      <c r="H868" t="s">
        <v>70</v>
      </c>
      <c r="I868">
        <v>48</v>
      </c>
      <c r="J868">
        <v>33</v>
      </c>
      <c r="K868">
        <v>83</v>
      </c>
      <c r="L868">
        <v>0.39800000000000002</v>
      </c>
      <c r="M868">
        <v>13</v>
      </c>
      <c r="N868">
        <v>33</v>
      </c>
      <c r="O868">
        <v>0.39400000000000002</v>
      </c>
      <c r="P868">
        <v>11</v>
      </c>
      <c r="Q868">
        <v>15</v>
      </c>
      <c r="R868">
        <v>0.73299999999999998</v>
      </c>
      <c r="S868">
        <v>9</v>
      </c>
      <c r="T868">
        <v>30</v>
      </c>
      <c r="U868">
        <v>39</v>
      </c>
      <c r="V868">
        <v>23</v>
      </c>
      <c r="W868">
        <v>15</v>
      </c>
      <c r="X868">
        <v>6</v>
      </c>
      <c r="Y868">
        <v>5</v>
      </c>
      <c r="Z868">
        <v>4</v>
      </c>
      <c r="AA868">
        <v>13</v>
      </c>
      <c r="AB868">
        <v>15</v>
      </c>
      <c r="AC868">
        <v>90</v>
      </c>
      <c r="AD868">
        <v>-27</v>
      </c>
      <c r="AE868">
        <v>1</v>
      </c>
      <c r="AF868">
        <v>1231</v>
      </c>
      <c r="AG868">
        <v>1231</v>
      </c>
      <c r="AH868">
        <v>1231</v>
      </c>
      <c r="AI868">
        <v>121</v>
      </c>
      <c r="AJ868">
        <v>2321</v>
      </c>
      <c r="AK868">
        <v>1922</v>
      </c>
      <c r="AL868">
        <v>2227</v>
      </c>
      <c r="AM868">
        <v>1171</v>
      </c>
      <c r="AN868">
        <v>1749</v>
      </c>
      <c r="AO868">
        <v>813</v>
      </c>
      <c r="AP868">
        <v>2028</v>
      </c>
      <c r="AQ868">
        <v>2021</v>
      </c>
      <c r="AR868">
        <v>1708</v>
      </c>
      <c r="AS868">
        <v>1566</v>
      </c>
      <c r="AT868">
        <v>1652</v>
      </c>
      <c r="AU868">
        <v>1833</v>
      </c>
      <c r="AV868">
        <v>1759</v>
      </c>
      <c r="AW868">
        <v>1341</v>
      </c>
      <c r="AX868">
        <v>1702</v>
      </c>
      <c r="AY868">
        <v>889</v>
      </c>
      <c r="AZ868">
        <v>750</v>
      </c>
      <c r="BA868">
        <v>148</v>
      </c>
      <c r="BB868">
        <v>1892</v>
      </c>
      <c r="BC868">
        <v>2383</v>
      </c>
      <c r="BD868">
        <v>2342</v>
      </c>
      <c r="BE868">
        <v>1</v>
      </c>
      <c r="BF868" t="s">
        <v>71</v>
      </c>
      <c r="BG868" t="s">
        <v>65</v>
      </c>
      <c r="BH868" t="s">
        <v>661</v>
      </c>
      <c r="BI868" s="4">
        <f xml:space="preserve"> _2025teamgamelogs[[#This Row],[FGA]] + (0.44 * _2025teamgamelogs[[#This Row],[FTA]]) + _2025teamgamelogs[[#This Row],[TOV]] - _2025teamgamelogs[[#This Row],[OREB]]</f>
        <v>95.6</v>
      </c>
      <c r="BJ868" s="3">
        <f>_2025teamgamelogs[[#This Row],[TOV]]/_2025teamgamelogs[[#This Row],[POSSESIONS]]</f>
        <v>0.15690376569037659</v>
      </c>
      <c r="BK868" s="4">
        <f>_2025teamgamelogs[[#This Row],[PTS]]/_2025teamgamelogs[[#This Row],[POSSESIONS]]</f>
        <v>0.94142259414225948</v>
      </c>
      <c r="BL868" s="4">
        <f xml:space="preserve"> 100 * _2025teamgamelogs[[#This Row],[POINTS_PER_POSSESSION]]</f>
        <v>94.142259414225947</v>
      </c>
      <c r="BM868" s="4">
        <f xml:space="preserve"> _2025teamgamelogs[[#This Row],[POSSESIONS]] / (_2025teamgamelogs[[#This Row],[MIN]]/48)</f>
        <v>95.6</v>
      </c>
      <c r="BN868" s="3">
        <f>_2025teamgamelogs[[#This Row],[PTS]] / (2 * (_2025teamgamelogs[[#This Row],[FGA]] + 0.44 * _2025teamgamelogs[[#This Row],[FTA]]))</f>
        <v>0.5022321428571429</v>
      </c>
      <c r="BO868" s="4">
        <f>VLOOKUP(_2025teamgamelogs[[#This Row],[MONTH]], LEAGUE_AVERAGES!$A$2:$B$8, 2, FALSE)</f>
        <v>110.26237660123701</v>
      </c>
      <c r="BP868" s="5">
        <f>VLOOKUP(_2025teamgamelogs[[#This Row],[TEAM_NAME]], LEAGUE_AVERAGES!$A$14:$C$43, 2, FALSE)</f>
        <v>0.37692682926829268</v>
      </c>
      <c r="BQ868" s="5">
        <f>VLOOKUP(_2025teamgamelogs[[#This Row],[TEAM_NAME]], LEAGUE_AVERAGES!$A$14:$C$43, 3, FALSE)</f>
        <v>0.37741463414634141</v>
      </c>
      <c r="BR868" s="5">
        <f>VLOOKUP(_2025teamgamelogs[[#This Row],[TEAM_NAME]], LEAGUE_AVERAGES!$F$14:$H$43, 2, FALSE)</f>
        <v>0.4768536585365854</v>
      </c>
      <c r="BS868" s="5">
        <f>VLOOKUP(_2025teamgamelogs[[#This Row],[TEAM_NAME]], LEAGUE_AVERAGES!$F$14:$H$43, 3, FALSE)</f>
        <v>0.48056097560975608</v>
      </c>
      <c r="BT868" s="5">
        <f>VLOOKUP(_2025teamgamelogs[[#This Row],[TEAM_NAME]], LEAGUE_AVERAGES!$K$14:$M$43, 2, FALSE)</f>
        <v>0.59622840480117467</v>
      </c>
      <c r="BU868" s="5">
        <f>VLOOKUP(_2025teamgamelogs[[#This Row],[TEAM_NAME]], LEAGUE_AVERAGES!$K$14:$M$43, 3, FALSE)</f>
        <v>0.59682738613401276</v>
      </c>
    </row>
    <row r="869" spans="1:73" x14ac:dyDescent="0.2">
      <c r="A869" t="s">
        <v>59</v>
      </c>
      <c r="B869">
        <v>1610612762</v>
      </c>
      <c r="C869" t="s">
        <v>125</v>
      </c>
      <c r="D869" t="s">
        <v>126</v>
      </c>
      <c r="E869">
        <v>22400392</v>
      </c>
      <c r="F869" s="1">
        <v>45649</v>
      </c>
      <c r="G869" t="s">
        <v>869</v>
      </c>
      <c r="H869" t="s">
        <v>70</v>
      </c>
      <c r="I869">
        <v>48</v>
      </c>
      <c r="J869">
        <v>38</v>
      </c>
      <c r="K869">
        <v>92</v>
      </c>
      <c r="L869">
        <v>0.41299999999999998</v>
      </c>
      <c r="M869">
        <v>19</v>
      </c>
      <c r="N869">
        <v>44</v>
      </c>
      <c r="O869">
        <v>0.432</v>
      </c>
      <c r="P869">
        <v>18</v>
      </c>
      <c r="Q869">
        <v>26</v>
      </c>
      <c r="R869">
        <v>0.69199999999999995</v>
      </c>
      <c r="S869">
        <v>18</v>
      </c>
      <c r="T869">
        <v>33</v>
      </c>
      <c r="U869">
        <v>51</v>
      </c>
      <c r="V869">
        <v>27</v>
      </c>
      <c r="W869">
        <v>17</v>
      </c>
      <c r="X869">
        <v>6</v>
      </c>
      <c r="Y869">
        <v>5</v>
      </c>
      <c r="Z869">
        <v>3</v>
      </c>
      <c r="AA869">
        <v>20</v>
      </c>
      <c r="AB869">
        <v>23</v>
      </c>
      <c r="AC869">
        <v>113</v>
      </c>
      <c r="AD869">
        <v>-11</v>
      </c>
      <c r="AE869">
        <v>1</v>
      </c>
      <c r="AF869">
        <v>1231</v>
      </c>
      <c r="AG869">
        <v>1231</v>
      </c>
      <c r="AH869">
        <v>1231</v>
      </c>
      <c r="AI869">
        <v>121</v>
      </c>
      <c r="AJ869">
        <v>1796</v>
      </c>
      <c r="AK869">
        <v>768</v>
      </c>
      <c r="AL869">
        <v>2061</v>
      </c>
      <c r="AM869">
        <v>182</v>
      </c>
      <c r="AN869">
        <v>384</v>
      </c>
      <c r="AO869">
        <v>449</v>
      </c>
      <c r="AP869">
        <v>889</v>
      </c>
      <c r="AQ869">
        <v>570</v>
      </c>
      <c r="AR869">
        <v>1984</v>
      </c>
      <c r="AS869">
        <v>100</v>
      </c>
      <c r="AT869">
        <v>1131</v>
      </c>
      <c r="AU869">
        <v>340</v>
      </c>
      <c r="AV869">
        <v>1013</v>
      </c>
      <c r="AW869">
        <v>1759</v>
      </c>
      <c r="AX869">
        <v>1702</v>
      </c>
      <c r="AY869">
        <v>889</v>
      </c>
      <c r="AZ869">
        <v>384</v>
      </c>
      <c r="BA869">
        <v>1491</v>
      </c>
      <c r="BB869">
        <v>300</v>
      </c>
      <c r="BC869">
        <v>1250</v>
      </c>
      <c r="BD869">
        <v>1848</v>
      </c>
      <c r="BE869">
        <v>1</v>
      </c>
      <c r="BF869" t="s">
        <v>71</v>
      </c>
      <c r="BG869" t="s">
        <v>65</v>
      </c>
      <c r="BH869" t="s">
        <v>661</v>
      </c>
      <c r="BI869" s="4">
        <f xml:space="preserve"> _2025teamgamelogs[[#This Row],[FGA]] + (0.44 * _2025teamgamelogs[[#This Row],[FTA]]) + _2025teamgamelogs[[#This Row],[TOV]] - _2025teamgamelogs[[#This Row],[OREB]]</f>
        <v>102.44</v>
      </c>
      <c r="BJ869" s="3">
        <f>_2025teamgamelogs[[#This Row],[TOV]]/_2025teamgamelogs[[#This Row],[POSSESIONS]]</f>
        <v>0.16595080046856697</v>
      </c>
      <c r="BK869" s="4">
        <f>_2025teamgamelogs[[#This Row],[PTS]]/_2025teamgamelogs[[#This Row],[POSSESIONS]]</f>
        <v>1.1030847325263569</v>
      </c>
      <c r="BL869" s="4">
        <f xml:space="preserve"> 100 * _2025teamgamelogs[[#This Row],[POINTS_PER_POSSESSION]]</f>
        <v>110.30847325263568</v>
      </c>
      <c r="BM869" s="4">
        <f xml:space="preserve"> _2025teamgamelogs[[#This Row],[POSSESIONS]] / (_2025teamgamelogs[[#This Row],[MIN]]/48)</f>
        <v>102.44</v>
      </c>
      <c r="BN869" s="3">
        <f>_2025teamgamelogs[[#This Row],[PTS]] / (2 * (_2025teamgamelogs[[#This Row],[FGA]] + 0.44 * _2025teamgamelogs[[#This Row],[FTA]]))</f>
        <v>0.54621036349574636</v>
      </c>
      <c r="BO869" s="4">
        <f>VLOOKUP(_2025teamgamelogs[[#This Row],[MONTH]], LEAGUE_AVERAGES!$A$2:$B$8, 2, FALSE)</f>
        <v>110.26237660123701</v>
      </c>
      <c r="BP869" s="5">
        <f>VLOOKUP(_2025teamgamelogs[[#This Row],[TEAM_NAME]], LEAGUE_AVERAGES!$A$14:$C$43, 2, FALSE)</f>
        <v>0.36446341463414633</v>
      </c>
      <c r="BQ869" s="5">
        <f>VLOOKUP(_2025teamgamelogs[[#This Row],[TEAM_NAME]], LEAGUE_AVERAGES!$A$14:$C$43, 3, FALSE)</f>
        <v>0.3413170731707319</v>
      </c>
      <c r="BR869" s="5">
        <f>VLOOKUP(_2025teamgamelogs[[#This Row],[TEAM_NAME]], LEAGUE_AVERAGES!$F$14:$H$43, 2, FALSE)</f>
        <v>0.4583902439024391</v>
      </c>
      <c r="BS869" s="5">
        <f>VLOOKUP(_2025teamgamelogs[[#This Row],[TEAM_NAME]], LEAGUE_AVERAGES!$F$14:$H$43, 3, FALSE)</f>
        <v>0.45390243902439031</v>
      </c>
      <c r="BT869" s="5">
        <f>VLOOKUP(_2025teamgamelogs[[#This Row],[TEAM_NAME]], LEAGUE_AVERAGES!$K$14:$M$43, 2, FALSE)</f>
        <v>0.57104853563970659</v>
      </c>
      <c r="BU869" s="5">
        <f>VLOOKUP(_2025teamgamelogs[[#This Row],[TEAM_NAME]], LEAGUE_AVERAGES!$K$14:$M$43, 3, FALSE)</f>
        <v>0.56826296147062372</v>
      </c>
    </row>
    <row r="870" spans="1:73" x14ac:dyDescent="0.2">
      <c r="A870" t="s">
        <v>59</v>
      </c>
      <c r="B870">
        <v>1610612752</v>
      </c>
      <c r="C870" t="s">
        <v>67</v>
      </c>
      <c r="D870" t="s">
        <v>68</v>
      </c>
      <c r="E870">
        <v>22400405</v>
      </c>
      <c r="F870" s="1">
        <v>45651</v>
      </c>
      <c r="G870" t="s">
        <v>870</v>
      </c>
      <c r="H870" t="s">
        <v>63</v>
      </c>
      <c r="I870">
        <v>48</v>
      </c>
      <c r="J870">
        <v>45</v>
      </c>
      <c r="K870">
        <v>100</v>
      </c>
      <c r="L870">
        <v>0.45</v>
      </c>
      <c r="M870">
        <v>13</v>
      </c>
      <c r="N870">
        <v>39</v>
      </c>
      <c r="O870">
        <v>0.33300000000000002</v>
      </c>
      <c r="P870">
        <v>14</v>
      </c>
      <c r="Q870">
        <v>16</v>
      </c>
      <c r="R870">
        <v>0.875</v>
      </c>
      <c r="S870">
        <v>17</v>
      </c>
      <c r="T870">
        <v>30</v>
      </c>
      <c r="U870">
        <v>47</v>
      </c>
      <c r="V870">
        <v>26</v>
      </c>
      <c r="W870">
        <v>5</v>
      </c>
      <c r="X870">
        <v>7</v>
      </c>
      <c r="Y870">
        <v>3</v>
      </c>
      <c r="Z870">
        <v>6</v>
      </c>
      <c r="AA870">
        <v>17</v>
      </c>
      <c r="AB870">
        <v>15</v>
      </c>
      <c r="AC870">
        <v>117</v>
      </c>
      <c r="AD870">
        <v>3</v>
      </c>
      <c r="AE870">
        <v>1</v>
      </c>
      <c r="AF870">
        <v>1</v>
      </c>
      <c r="AG870">
        <v>1</v>
      </c>
      <c r="AH870">
        <v>1</v>
      </c>
      <c r="AI870">
        <v>121</v>
      </c>
      <c r="AJ870">
        <v>564</v>
      </c>
      <c r="AK870">
        <v>153</v>
      </c>
      <c r="AL870">
        <v>1543</v>
      </c>
      <c r="AM870">
        <v>1171</v>
      </c>
      <c r="AN870">
        <v>933</v>
      </c>
      <c r="AO870">
        <v>1468</v>
      </c>
      <c r="AP870">
        <v>1571</v>
      </c>
      <c r="AQ870">
        <v>1907</v>
      </c>
      <c r="AR870">
        <v>401</v>
      </c>
      <c r="AS870">
        <v>160</v>
      </c>
      <c r="AT870">
        <v>1652</v>
      </c>
      <c r="AU870">
        <v>705</v>
      </c>
      <c r="AV870">
        <v>1195</v>
      </c>
      <c r="AW870">
        <v>6</v>
      </c>
      <c r="AX870">
        <v>1360</v>
      </c>
      <c r="AY870">
        <v>1712</v>
      </c>
      <c r="AZ870">
        <v>1573</v>
      </c>
      <c r="BA870">
        <v>792</v>
      </c>
      <c r="BB870">
        <v>1892</v>
      </c>
      <c r="BC870">
        <v>960</v>
      </c>
      <c r="BD870">
        <v>1047</v>
      </c>
      <c r="BE870">
        <v>1</v>
      </c>
      <c r="BF870" t="s">
        <v>64</v>
      </c>
      <c r="BG870" t="s">
        <v>65</v>
      </c>
      <c r="BH870" t="s">
        <v>661</v>
      </c>
      <c r="BI870" s="4">
        <f xml:space="preserve"> _2025teamgamelogs[[#This Row],[FGA]] + (0.44 * _2025teamgamelogs[[#This Row],[FTA]]) + _2025teamgamelogs[[#This Row],[TOV]] - _2025teamgamelogs[[#This Row],[OREB]]</f>
        <v>95.04</v>
      </c>
      <c r="BJ870" s="3">
        <f>_2025teamgamelogs[[#This Row],[TOV]]/_2025teamgamelogs[[#This Row],[POSSESIONS]]</f>
        <v>5.2609427609427606E-2</v>
      </c>
      <c r="BK870" s="4">
        <f>_2025teamgamelogs[[#This Row],[PTS]]/_2025teamgamelogs[[#This Row],[POSSESIONS]]</f>
        <v>1.231060606060606</v>
      </c>
      <c r="BL870" s="4">
        <f xml:space="preserve"> 100 * _2025teamgamelogs[[#This Row],[POINTS_PER_POSSESSION]]</f>
        <v>123.10606060606059</v>
      </c>
      <c r="BM870" s="4">
        <f xml:space="preserve"> _2025teamgamelogs[[#This Row],[POSSESIONS]] / (_2025teamgamelogs[[#This Row],[MIN]]/48)</f>
        <v>95.04</v>
      </c>
      <c r="BN870" s="3">
        <f>_2025teamgamelogs[[#This Row],[PTS]] / (2 * (_2025teamgamelogs[[#This Row],[FGA]] + 0.44 * _2025teamgamelogs[[#This Row],[FTA]]))</f>
        <v>0.54652466367713004</v>
      </c>
      <c r="BO870" s="4">
        <f>VLOOKUP(_2025teamgamelogs[[#This Row],[MONTH]], LEAGUE_AVERAGES!$A$2:$B$8, 2, FALSE)</f>
        <v>110.26237660123701</v>
      </c>
      <c r="BP870" s="5">
        <f>VLOOKUP(_2025teamgamelogs[[#This Row],[TEAM_NAME]], LEAGUE_AVERAGES!$A$14:$C$43, 2, FALSE)</f>
        <v>0.370219512195122</v>
      </c>
      <c r="BQ870" s="5">
        <f>VLOOKUP(_2025teamgamelogs[[#This Row],[TEAM_NAME]], LEAGUE_AVERAGES!$A$14:$C$43, 3, FALSE)</f>
        <v>0.36224390243902438</v>
      </c>
      <c r="BR870" s="5">
        <f>VLOOKUP(_2025teamgamelogs[[#This Row],[TEAM_NAME]], LEAGUE_AVERAGES!$F$14:$H$43, 2, FALSE)</f>
        <v>0.49358536585365859</v>
      </c>
      <c r="BS870" s="5">
        <f>VLOOKUP(_2025teamgamelogs[[#This Row],[TEAM_NAME]], LEAGUE_AVERAGES!$F$14:$H$43, 3, FALSE)</f>
        <v>0.47975609756097559</v>
      </c>
      <c r="BT870" s="5">
        <f>VLOOKUP(_2025teamgamelogs[[#This Row],[TEAM_NAME]], LEAGUE_AVERAGES!$K$14:$M$43, 2, FALSE)</f>
        <v>0.59525043511857889</v>
      </c>
      <c r="BU870" s="5">
        <f>VLOOKUP(_2025teamgamelogs[[#This Row],[TEAM_NAME]], LEAGUE_AVERAGES!$K$14:$M$43, 3, FALSE)</f>
        <v>0.58413739951743537</v>
      </c>
    </row>
    <row r="871" spans="1:73" x14ac:dyDescent="0.2">
      <c r="A871" t="s">
        <v>59</v>
      </c>
      <c r="B871">
        <v>1610612747</v>
      </c>
      <c r="C871" t="s">
        <v>60</v>
      </c>
      <c r="D871" t="s">
        <v>61</v>
      </c>
      <c r="E871">
        <v>22400408</v>
      </c>
      <c r="F871" s="1">
        <v>45651</v>
      </c>
      <c r="G871" t="s">
        <v>871</v>
      </c>
      <c r="H871" t="s">
        <v>63</v>
      </c>
      <c r="I871">
        <v>48</v>
      </c>
      <c r="J871">
        <v>41</v>
      </c>
      <c r="K871">
        <v>91</v>
      </c>
      <c r="L871">
        <v>0.45100000000000001</v>
      </c>
      <c r="M871">
        <v>15</v>
      </c>
      <c r="N871">
        <v>42</v>
      </c>
      <c r="O871">
        <v>0.35699999999999998</v>
      </c>
      <c r="P871">
        <v>18</v>
      </c>
      <c r="Q871">
        <v>18</v>
      </c>
      <c r="R871">
        <v>1</v>
      </c>
      <c r="S871">
        <v>11</v>
      </c>
      <c r="T871">
        <v>30</v>
      </c>
      <c r="U871">
        <v>41</v>
      </c>
      <c r="V871">
        <v>30</v>
      </c>
      <c r="W871">
        <v>9</v>
      </c>
      <c r="X871">
        <v>6</v>
      </c>
      <c r="Y871">
        <v>4</v>
      </c>
      <c r="Z871">
        <v>8</v>
      </c>
      <c r="AA871">
        <v>14</v>
      </c>
      <c r="AB871">
        <v>18</v>
      </c>
      <c r="AC871">
        <v>115</v>
      </c>
      <c r="AD871">
        <v>2</v>
      </c>
      <c r="AE871">
        <v>1</v>
      </c>
      <c r="AF871">
        <v>1</v>
      </c>
      <c r="AG871">
        <v>1</v>
      </c>
      <c r="AH871">
        <v>1</v>
      </c>
      <c r="AI871">
        <v>121</v>
      </c>
      <c r="AJ871">
        <v>1234</v>
      </c>
      <c r="AK871">
        <v>899</v>
      </c>
      <c r="AL871">
        <v>1533</v>
      </c>
      <c r="AM871">
        <v>733</v>
      </c>
      <c r="AN871">
        <v>568</v>
      </c>
      <c r="AO871">
        <v>1231</v>
      </c>
      <c r="AP871">
        <v>889</v>
      </c>
      <c r="AQ871">
        <v>1617</v>
      </c>
      <c r="AR871">
        <v>1</v>
      </c>
      <c r="AS871">
        <v>1051</v>
      </c>
      <c r="AT871">
        <v>1652</v>
      </c>
      <c r="AU871">
        <v>1563</v>
      </c>
      <c r="AV871">
        <v>541</v>
      </c>
      <c r="AW871">
        <v>152</v>
      </c>
      <c r="AX871">
        <v>1702</v>
      </c>
      <c r="AY871">
        <v>1274</v>
      </c>
      <c r="AZ871">
        <v>2116</v>
      </c>
      <c r="BA871">
        <v>260</v>
      </c>
      <c r="BB871">
        <v>1204</v>
      </c>
      <c r="BC871">
        <v>1095</v>
      </c>
      <c r="BD871">
        <v>1106</v>
      </c>
      <c r="BE871">
        <v>1</v>
      </c>
      <c r="BF871" t="s">
        <v>71</v>
      </c>
      <c r="BG871" t="s">
        <v>65</v>
      </c>
      <c r="BH871" t="s">
        <v>661</v>
      </c>
      <c r="BI871" s="4">
        <f xml:space="preserve"> _2025teamgamelogs[[#This Row],[FGA]] + (0.44 * _2025teamgamelogs[[#This Row],[FTA]]) + _2025teamgamelogs[[#This Row],[TOV]] - _2025teamgamelogs[[#This Row],[OREB]]</f>
        <v>96.92</v>
      </c>
      <c r="BJ871" s="3">
        <f>_2025teamgamelogs[[#This Row],[TOV]]/_2025teamgamelogs[[#This Row],[POSSESIONS]]</f>
        <v>9.2860090796533221E-2</v>
      </c>
      <c r="BK871" s="4">
        <f>_2025teamgamelogs[[#This Row],[PTS]]/_2025teamgamelogs[[#This Row],[POSSESIONS]]</f>
        <v>1.186545604622369</v>
      </c>
      <c r="BL871" s="4">
        <f xml:space="preserve"> 100 * _2025teamgamelogs[[#This Row],[POINTS_PER_POSSESSION]]</f>
        <v>118.6545604622369</v>
      </c>
      <c r="BM871" s="4">
        <f xml:space="preserve"> _2025teamgamelogs[[#This Row],[POSSESIONS]] / (_2025teamgamelogs[[#This Row],[MIN]]/48)</f>
        <v>96.92</v>
      </c>
      <c r="BN871" s="3">
        <f>_2025teamgamelogs[[#This Row],[PTS]] / (2 * (_2025teamgamelogs[[#This Row],[FGA]] + 0.44 * _2025teamgamelogs[[#This Row],[FTA]]))</f>
        <v>0.58127780024262032</v>
      </c>
      <c r="BO871" s="4">
        <f>VLOOKUP(_2025teamgamelogs[[#This Row],[MONTH]], LEAGUE_AVERAGES!$A$2:$B$8, 2, FALSE)</f>
        <v>110.26237660123701</v>
      </c>
      <c r="BP871" s="5">
        <f>VLOOKUP(_2025teamgamelogs[[#This Row],[TEAM_NAME]], LEAGUE_AVERAGES!$A$14:$C$43, 2, FALSE)</f>
        <v>0.37419512195121946</v>
      </c>
      <c r="BQ871" s="5">
        <f>VLOOKUP(_2025teamgamelogs[[#This Row],[TEAM_NAME]], LEAGUE_AVERAGES!$A$14:$C$43, 3, FALSE)</f>
        <v>0.35536585365853657</v>
      </c>
      <c r="BR871" s="5">
        <f>VLOOKUP(_2025teamgamelogs[[#This Row],[TEAM_NAME]], LEAGUE_AVERAGES!$F$14:$H$43, 2, FALSE)</f>
        <v>0.48560975609756091</v>
      </c>
      <c r="BS871" s="5">
        <f>VLOOKUP(_2025teamgamelogs[[#This Row],[TEAM_NAME]], LEAGUE_AVERAGES!$F$14:$H$43, 3, FALSE)</f>
        <v>0.47373170731707315</v>
      </c>
      <c r="BT871" s="5">
        <f>VLOOKUP(_2025teamgamelogs[[#This Row],[TEAM_NAME]], LEAGUE_AVERAGES!$K$14:$M$43, 2, FALSE)</f>
        <v>0.60200661119778875</v>
      </c>
      <c r="BU871" s="5">
        <f>VLOOKUP(_2025teamgamelogs[[#This Row],[TEAM_NAME]], LEAGUE_AVERAGES!$K$14:$M$43, 3, FALSE)</f>
        <v>0.58416138772693449</v>
      </c>
    </row>
    <row r="872" spans="1:73" x14ac:dyDescent="0.2">
      <c r="A872" t="s">
        <v>59</v>
      </c>
      <c r="B872">
        <v>1610612759</v>
      </c>
      <c r="C872" t="s">
        <v>145</v>
      </c>
      <c r="D872" t="s">
        <v>146</v>
      </c>
      <c r="E872">
        <v>22400405</v>
      </c>
      <c r="F872" s="1">
        <v>45651</v>
      </c>
      <c r="G872" t="s">
        <v>872</v>
      </c>
      <c r="H872" t="s">
        <v>70</v>
      </c>
      <c r="I872">
        <v>48</v>
      </c>
      <c r="J872">
        <v>42</v>
      </c>
      <c r="K872">
        <v>83</v>
      </c>
      <c r="L872">
        <v>0.50600000000000001</v>
      </c>
      <c r="M872">
        <v>16</v>
      </c>
      <c r="N872">
        <v>38</v>
      </c>
      <c r="O872">
        <v>0.42099999999999999</v>
      </c>
      <c r="P872">
        <v>14</v>
      </c>
      <c r="Q872">
        <v>17</v>
      </c>
      <c r="R872">
        <v>0.82399999999999995</v>
      </c>
      <c r="S872">
        <v>8</v>
      </c>
      <c r="T872">
        <v>37</v>
      </c>
      <c r="U872">
        <v>45</v>
      </c>
      <c r="V872">
        <v>33</v>
      </c>
      <c r="W872">
        <v>15</v>
      </c>
      <c r="X872">
        <v>3</v>
      </c>
      <c r="Y872">
        <v>6</v>
      </c>
      <c r="Z872">
        <v>3</v>
      </c>
      <c r="AA872">
        <v>15</v>
      </c>
      <c r="AB872">
        <v>17</v>
      </c>
      <c r="AC872">
        <v>114</v>
      </c>
      <c r="AD872">
        <v>-3</v>
      </c>
      <c r="AE872">
        <v>1</v>
      </c>
      <c r="AF872">
        <v>1231</v>
      </c>
      <c r="AG872">
        <v>1231</v>
      </c>
      <c r="AH872">
        <v>1231</v>
      </c>
      <c r="AI872">
        <v>121</v>
      </c>
      <c r="AJ872">
        <v>1068</v>
      </c>
      <c r="AK872">
        <v>1922</v>
      </c>
      <c r="AL872">
        <v>594</v>
      </c>
      <c r="AM872">
        <v>567</v>
      </c>
      <c r="AN872">
        <v>1078</v>
      </c>
      <c r="AO872">
        <v>527</v>
      </c>
      <c r="AP872">
        <v>1571</v>
      </c>
      <c r="AQ872">
        <v>1778</v>
      </c>
      <c r="AR872">
        <v>811</v>
      </c>
      <c r="AS872">
        <v>1800</v>
      </c>
      <c r="AT872">
        <v>489</v>
      </c>
      <c r="AU872">
        <v>976</v>
      </c>
      <c r="AV872">
        <v>240</v>
      </c>
      <c r="AW872">
        <v>1341</v>
      </c>
      <c r="AX872">
        <v>2344</v>
      </c>
      <c r="AY872">
        <v>560</v>
      </c>
      <c r="AZ872">
        <v>384</v>
      </c>
      <c r="BA872">
        <v>398</v>
      </c>
      <c r="BB872">
        <v>1444</v>
      </c>
      <c r="BC872">
        <v>1168</v>
      </c>
      <c r="BD872">
        <v>1356</v>
      </c>
      <c r="BE872">
        <v>1</v>
      </c>
      <c r="BF872" t="s">
        <v>71</v>
      </c>
      <c r="BG872" t="s">
        <v>65</v>
      </c>
      <c r="BH872" t="s">
        <v>661</v>
      </c>
      <c r="BI872" s="4">
        <f xml:space="preserve"> _2025teamgamelogs[[#This Row],[FGA]] + (0.44 * _2025teamgamelogs[[#This Row],[FTA]]) + _2025teamgamelogs[[#This Row],[TOV]] - _2025teamgamelogs[[#This Row],[OREB]]</f>
        <v>97.48</v>
      </c>
      <c r="BJ872" s="3">
        <f>_2025teamgamelogs[[#This Row],[TOV]]/_2025teamgamelogs[[#This Row],[POSSESIONS]]</f>
        <v>0.15387771850636028</v>
      </c>
      <c r="BK872" s="4">
        <f>_2025teamgamelogs[[#This Row],[PTS]]/_2025teamgamelogs[[#This Row],[POSSESIONS]]</f>
        <v>1.169470660648338</v>
      </c>
      <c r="BL872" s="4">
        <f xml:space="preserve"> 100 * _2025teamgamelogs[[#This Row],[POINTS_PER_POSSESSION]]</f>
        <v>116.94706606483381</v>
      </c>
      <c r="BM872" s="4">
        <f xml:space="preserve"> _2025teamgamelogs[[#This Row],[POSSESIONS]] / (_2025teamgamelogs[[#This Row],[MIN]]/48)</f>
        <v>97.48</v>
      </c>
      <c r="BN872" s="3">
        <f>_2025teamgamelogs[[#This Row],[PTS]] / (2 * (_2025teamgamelogs[[#This Row],[FGA]] + 0.44 * _2025teamgamelogs[[#This Row],[FTA]]))</f>
        <v>0.62997347480106103</v>
      </c>
      <c r="BO872" s="4">
        <f>VLOOKUP(_2025teamgamelogs[[#This Row],[MONTH]], LEAGUE_AVERAGES!$A$2:$B$8, 2, FALSE)</f>
        <v>110.26237660123701</v>
      </c>
      <c r="BP872" s="5">
        <f>VLOOKUP(_2025teamgamelogs[[#This Row],[TEAM_NAME]], LEAGUE_AVERAGES!$A$14:$C$43, 2, FALSE)</f>
        <v>0.36502500000000004</v>
      </c>
      <c r="BQ872" s="5">
        <f>VLOOKUP(_2025teamgamelogs[[#This Row],[TEAM_NAME]], LEAGUE_AVERAGES!$A$14:$C$43, 3, FALSE)</f>
        <v>0.35016666666666663</v>
      </c>
      <c r="BR872" s="5">
        <f>VLOOKUP(_2025teamgamelogs[[#This Row],[TEAM_NAME]], LEAGUE_AVERAGES!$F$14:$H$43, 2, FALSE)</f>
        <v>0.47877500000000017</v>
      </c>
      <c r="BS872" s="5">
        <f>VLOOKUP(_2025teamgamelogs[[#This Row],[TEAM_NAME]], LEAGUE_AVERAGES!$F$14:$H$43, 3, FALSE)</f>
        <v>0.45407142857142868</v>
      </c>
      <c r="BT872" s="5">
        <f>VLOOKUP(_2025teamgamelogs[[#This Row],[TEAM_NAME]], LEAGUE_AVERAGES!$K$14:$M$43, 2, FALSE)</f>
        <v>0.59112459331758582</v>
      </c>
      <c r="BU872" s="5">
        <f>VLOOKUP(_2025teamgamelogs[[#This Row],[TEAM_NAME]], LEAGUE_AVERAGES!$K$14:$M$43, 3, FALSE)</f>
        <v>0.56254759440180246</v>
      </c>
    </row>
    <row r="873" spans="1:73" x14ac:dyDescent="0.2">
      <c r="A873" t="s">
        <v>59</v>
      </c>
      <c r="B873">
        <v>1610612755</v>
      </c>
      <c r="C873" t="s">
        <v>134</v>
      </c>
      <c r="D873" t="s">
        <v>135</v>
      </c>
      <c r="E873">
        <v>22400407</v>
      </c>
      <c r="F873" s="1">
        <v>45651</v>
      </c>
      <c r="G873" t="s">
        <v>873</v>
      </c>
      <c r="H873" t="s">
        <v>63</v>
      </c>
      <c r="I873">
        <v>48</v>
      </c>
      <c r="J873">
        <v>41</v>
      </c>
      <c r="K873">
        <v>88</v>
      </c>
      <c r="L873">
        <v>0.46600000000000003</v>
      </c>
      <c r="M873">
        <v>17</v>
      </c>
      <c r="N873">
        <v>40</v>
      </c>
      <c r="O873">
        <v>0.42499999999999999</v>
      </c>
      <c r="P873">
        <v>19</v>
      </c>
      <c r="Q873">
        <v>19</v>
      </c>
      <c r="R873">
        <v>1</v>
      </c>
      <c r="S873">
        <v>5</v>
      </c>
      <c r="T873">
        <v>34</v>
      </c>
      <c r="U873">
        <v>39</v>
      </c>
      <c r="V873">
        <v>28</v>
      </c>
      <c r="W873">
        <v>6</v>
      </c>
      <c r="X873">
        <v>10</v>
      </c>
      <c r="Y873">
        <v>5</v>
      </c>
      <c r="Z873">
        <v>4</v>
      </c>
      <c r="AA873">
        <v>17</v>
      </c>
      <c r="AB873">
        <v>18</v>
      </c>
      <c r="AC873">
        <v>118</v>
      </c>
      <c r="AD873">
        <v>4</v>
      </c>
      <c r="AE873">
        <v>1</v>
      </c>
      <c r="AF873">
        <v>1</v>
      </c>
      <c r="AG873">
        <v>1</v>
      </c>
      <c r="AH873">
        <v>1</v>
      </c>
      <c r="AI873">
        <v>121</v>
      </c>
      <c r="AJ873">
        <v>1234</v>
      </c>
      <c r="AK873">
        <v>1314</v>
      </c>
      <c r="AL873">
        <v>1262</v>
      </c>
      <c r="AM873">
        <v>410</v>
      </c>
      <c r="AN873">
        <v>795</v>
      </c>
      <c r="AO873">
        <v>496</v>
      </c>
      <c r="AP873">
        <v>756</v>
      </c>
      <c r="AQ873">
        <v>1458</v>
      </c>
      <c r="AR873">
        <v>1</v>
      </c>
      <c r="AS873">
        <v>2299</v>
      </c>
      <c r="AT873">
        <v>926</v>
      </c>
      <c r="AU873">
        <v>1833</v>
      </c>
      <c r="AV873">
        <v>840</v>
      </c>
      <c r="AW873">
        <v>18</v>
      </c>
      <c r="AX873">
        <v>539</v>
      </c>
      <c r="AY873">
        <v>889</v>
      </c>
      <c r="AZ873">
        <v>750</v>
      </c>
      <c r="BA873">
        <v>792</v>
      </c>
      <c r="BB873">
        <v>1204</v>
      </c>
      <c r="BC873">
        <v>891</v>
      </c>
      <c r="BD873">
        <v>986</v>
      </c>
      <c r="BE873">
        <v>1</v>
      </c>
      <c r="BF873" t="s">
        <v>71</v>
      </c>
      <c r="BG873" t="s">
        <v>65</v>
      </c>
      <c r="BH873" t="s">
        <v>661</v>
      </c>
      <c r="BI873" s="4">
        <f xml:space="preserve"> _2025teamgamelogs[[#This Row],[FGA]] + (0.44 * _2025teamgamelogs[[#This Row],[FTA]]) + _2025teamgamelogs[[#This Row],[TOV]] - _2025teamgamelogs[[#This Row],[OREB]]</f>
        <v>97.36</v>
      </c>
      <c r="BJ873" s="3">
        <f>_2025teamgamelogs[[#This Row],[TOV]]/_2025teamgamelogs[[#This Row],[POSSESIONS]]</f>
        <v>6.1626951520131472E-2</v>
      </c>
      <c r="BK873" s="4">
        <f>_2025teamgamelogs[[#This Row],[PTS]]/_2025teamgamelogs[[#This Row],[POSSESIONS]]</f>
        <v>1.2119967132292522</v>
      </c>
      <c r="BL873" s="4">
        <f xml:space="preserve"> 100 * _2025teamgamelogs[[#This Row],[POINTS_PER_POSSESSION]]</f>
        <v>121.19967132292521</v>
      </c>
      <c r="BM873" s="4">
        <f xml:space="preserve"> _2025teamgamelogs[[#This Row],[POSSESIONS]] / (_2025teamgamelogs[[#This Row],[MIN]]/48)</f>
        <v>97.36</v>
      </c>
      <c r="BN873" s="3">
        <f>_2025teamgamelogs[[#This Row],[PTS]] / (2 * (_2025teamgamelogs[[#This Row],[FGA]] + 0.44 * _2025teamgamelogs[[#This Row],[FTA]]))</f>
        <v>0.6122872561228726</v>
      </c>
      <c r="BO873" s="4">
        <f>VLOOKUP(_2025teamgamelogs[[#This Row],[MONTH]], LEAGUE_AVERAGES!$A$2:$B$8, 2, FALSE)</f>
        <v>110.26237660123701</v>
      </c>
      <c r="BP873" s="5">
        <f>VLOOKUP(_2025teamgamelogs[[#This Row],[TEAM_NAME]], LEAGUE_AVERAGES!$A$14:$C$43, 2, FALSE)</f>
        <v>0.34129268292682929</v>
      </c>
      <c r="BQ873" s="5">
        <f>VLOOKUP(_2025teamgamelogs[[#This Row],[TEAM_NAME]], LEAGUE_AVERAGES!$A$14:$C$43, 3, FALSE)</f>
        <v>0.34026829268292691</v>
      </c>
      <c r="BR873" s="5">
        <f>VLOOKUP(_2025teamgamelogs[[#This Row],[TEAM_NAME]], LEAGUE_AVERAGES!$F$14:$H$43, 2, FALSE)</f>
        <v>0.45178048780487812</v>
      </c>
      <c r="BS873" s="5">
        <f>VLOOKUP(_2025teamgamelogs[[#This Row],[TEAM_NAME]], LEAGUE_AVERAGES!$F$14:$H$43, 3, FALSE)</f>
        <v>0.45797560975609758</v>
      </c>
      <c r="BT873" s="5">
        <f>VLOOKUP(_2025teamgamelogs[[#This Row],[TEAM_NAME]], LEAGUE_AVERAGES!$K$14:$M$43, 2, FALSE)</f>
        <v>0.55774018976963147</v>
      </c>
      <c r="BU873" s="5">
        <f>VLOOKUP(_2025teamgamelogs[[#This Row],[TEAM_NAME]], LEAGUE_AVERAGES!$K$14:$M$43, 3, FALSE)</f>
        <v>0.57066794818423772</v>
      </c>
    </row>
    <row r="874" spans="1:73" x14ac:dyDescent="0.2">
      <c r="A874" t="s">
        <v>59</v>
      </c>
      <c r="B874">
        <v>1610612738</v>
      </c>
      <c r="C874" t="s">
        <v>74</v>
      </c>
      <c r="D874" t="s">
        <v>75</v>
      </c>
      <c r="E874">
        <v>22400407</v>
      </c>
      <c r="F874" s="1">
        <v>45651</v>
      </c>
      <c r="G874" t="s">
        <v>874</v>
      </c>
      <c r="H874" t="s">
        <v>70</v>
      </c>
      <c r="I874">
        <v>48</v>
      </c>
      <c r="J874">
        <v>43</v>
      </c>
      <c r="K874">
        <v>95</v>
      </c>
      <c r="L874">
        <v>0.45300000000000001</v>
      </c>
      <c r="M874">
        <v>20</v>
      </c>
      <c r="N874">
        <v>49</v>
      </c>
      <c r="O874">
        <v>0.40799999999999997</v>
      </c>
      <c r="P874">
        <v>8</v>
      </c>
      <c r="Q874">
        <v>13</v>
      </c>
      <c r="R874">
        <v>0.61499999999999999</v>
      </c>
      <c r="S874">
        <v>13</v>
      </c>
      <c r="T874">
        <v>38</v>
      </c>
      <c r="U874">
        <v>51</v>
      </c>
      <c r="V874">
        <v>24</v>
      </c>
      <c r="W874">
        <v>13</v>
      </c>
      <c r="X874">
        <v>3</v>
      </c>
      <c r="Y874">
        <v>4</v>
      </c>
      <c r="Z874">
        <v>5</v>
      </c>
      <c r="AA874">
        <v>18</v>
      </c>
      <c r="AB874">
        <v>17</v>
      </c>
      <c r="AC874">
        <v>114</v>
      </c>
      <c r="AD874">
        <v>-4</v>
      </c>
      <c r="AE874">
        <v>1</v>
      </c>
      <c r="AF874">
        <v>1231</v>
      </c>
      <c r="AG874">
        <v>1231</v>
      </c>
      <c r="AH874">
        <v>1231</v>
      </c>
      <c r="AI874">
        <v>121</v>
      </c>
      <c r="AJ874">
        <v>866</v>
      </c>
      <c r="AK874">
        <v>477</v>
      </c>
      <c r="AL874">
        <v>1507</v>
      </c>
      <c r="AM874">
        <v>114</v>
      </c>
      <c r="AN874">
        <v>142</v>
      </c>
      <c r="AO874">
        <v>663</v>
      </c>
      <c r="AP874">
        <v>2336</v>
      </c>
      <c r="AQ874">
        <v>2188</v>
      </c>
      <c r="AR874">
        <v>2315</v>
      </c>
      <c r="AS874">
        <v>652</v>
      </c>
      <c r="AT874">
        <v>377</v>
      </c>
      <c r="AU874">
        <v>340</v>
      </c>
      <c r="AV874">
        <v>1570</v>
      </c>
      <c r="AW874">
        <v>850</v>
      </c>
      <c r="AX874">
        <v>2344</v>
      </c>
      <c r="AY874">
        <v>1274</v>
      </c>
      <c r="AZ874">
        <v>1188</v>
      </c>
      <c r="BA874">
        <v>1018</v>
      </c>
      <c r="BB874">
        <v>1444</v>
      </c>
      <c r="BC874">
        <v>1168</v>
      </c>
      <c r="BD874">
        <v>1415</v>
      </c>
      <c r="BE874">
        <v>1</v>
      </c>
      <c r="BF874" t="s">
        <v>64</v>
      </c>
      <c r="BG874" t="s">
        <v>65</v>
      </c>
      <c r="BH874" t="s">
        <v>661</v>
      </c>
      <c r="BI874" s="4">
        <f xml:space="preserve"> _2025teamgamelogs[[#This Row],[FGA]] + (0.44 * _2025teamgamelogs[[#This Row],[FTA]]) + _2025teamgamelogs[[#This Row],[TOV]] - _2025teamgamelogs[[#This Row],[OREB]]</f>
        <v>100.72</v>
      </c>
      <c r="BJ874" s="3">
        <f>_2025teamgamelogs[[#This Row],[TOV]]/_2025teamgamelogs[[#This Row],[POSSESIONS]]</f>
        <v>0.12907069102462271</v>
      </c>
      <c r="BK874" s="4">
        <f>_2025teamgamelogs[[#This Row],[PTS]]/_2025teamgamelogs[[#This Row],[POSSESIONS]]</f>
        <v>1.1318506751389992</v>
      </c>
      <c r="BL874" s="4">
        <f xml:space="preserve"> 100 * _2025teamgamelogs[[#This Row],[POINTS_PER_POSSESSION]]</f>
        <v>113.18506751389992</v>
      </c>
      <c r="BM874" s="4">
        <f xml:space="preserve"> _2025teamgamelogs[[#This Row],[POSSESIONS]] / (_2025teamgamelogs[[#This Row],[MIN]]/48)</f>
        <v>100.72</v>
      </c>
      <c r="BN874" s="3">
        <f>_2025teamgamelogs[[#This Row],[PTS]] / (2 * (_2025teamgamelogs[[#This Row],[FGA]] + 0.44 * _2025teamgamelogs[[#This Row],[FTA]]))</f>
        <v>0.56592533756949959</v>
      </c>
      <c r="BO874" s="4">
        <f>VLOOKUP(_2025teamgamelogs[[#This Row],[MONTH]], LEAGUE_AVERAGES!$A$2:$B$8, 2, FALSE)</f>
        <v>110.26237660123701</v>
      </c>
      <c r="BP874" s="5">
        <f>VLOOKUP(_2025teamgamelogs[[#This Row],[TEAM_NAME]], LEAGUE_AVERAGES!$A$14:$C$43, 2, FALSE)</f>
        <v>0.3739024390243903</v>
      </c>
      <c r="BQ874" s="5">
        <f>VLOOKUP(_2025teamgamelogs[[#This Row],[TEAM_NAME]], LEAGUE_AVERAGES!$A$14:$C$43, 3, FALSE)</f>
        <v>0.36424390243902455</v>
      </c>
      <c r="BR874" s="5">
        <f>VLOOKUP(_2025teamgamelogs[[#This Row],[TEAM_NAME]], LEAGUE_AVERAGES!$F$14:$H$43, 2, FALSE)</f>
        <v>0.46717073170731704</v>
      </c>
      <c r="BS874" s="5">
        <f>VLOOKUP(_2025teamgamelogs[[#This Row],[TEAM_NAME]], LEAGUE_AVERAGES!$F$14:$H$43, 3, FALSE)</f>
        <v>0.45907317073170728</v>
      </c>
      <c r="BT874" s="5">
        <f>VLOOKUP(_2025teamgamelogs[[#This Row],[TEAM_NAME]], LEAGUE_AVERAGES!$K$14:$M$43, 2, FALSE)</f>
        <v>0.59645910798675039</v>
      </c>
      <c r="BU874" s="5">
        <f>VLOOKUP(_2025teamgamelogs[[#This Row],[TEAM_NAME]], LEAGUE_AVERAGES!$K$14:$M$43, 3, FALSE)</f>
        <v>0.58679053151616523</v>
      </c>
    </row>
    <row r="875" spans="1:73" x14ac:dyDescent="0.2">
      <c r="A875" t="s">
        <v>59</v>
      </c>
      <c r="B875">
        <v>1610612756</v>
      </c>
      <c r="C875" t="s">
        <v>80</v>
      </c>
      <c r="D875" t="s">
        <v>81</v>
      </c>
      <c r="E875">
        <v>22400409</v>
      </c>
      <c r="F875" s="1">
        <v>45651</v>
      </c>
      <c r="G875" t="s">
        <v>875</v>
      </c>
      <c r="H875" t="s">
        <v>63</v>
      </c>
      <c r="I875">
        <v>48</v>
      </c>
      <c r="J875">
        <v>41</v>
      </c>
      <c r="K875">
        <v>88</v>
      </c>
      <c r="L875">
        <v>0.46600000000000003</v>
      </c>
      <c r="M875">
        <v>11</v>
      </c>
      <c r="N875">
        <v>36</v>
      </c>
      <c r="O875">
        <v>0.30599999999999999</v>
      </c>
      <c r="P875">
        <v>17</v>
      </c>
      <c r="Q875">
        <v>20</v>
      </c>
      <c r="R875">
        <v>0.85</v>
      </c>
      <c r="S875">
        <v>12</v>
      </c>
      <c r="T875">
        <v>30</v>
      </c>
      <c r="U875">
        <v>42</v>
      </c>
      <c r="V875">
        <v>31</v>
      </c>
      <c r="W875">
        <v>9</v>
      </c>
      <c r="X875">
        <v>12</v>
      </c>
      <c r="Y875">
        <v>4</v>
      </c>
      <c r="Z875">
        <v>2</v>
      </c>
      <c r="AA875">
        <v>17</v>
      </c>
      <c r="AB875">
        <v>16</v>
      </c>
      <c r="AC875">
        <v>110</v>
      </c>
      <c r="AD875">
        <v>10</v>
      </c>
      <c r="AE875">
        <v>1</v>
      </c>
      <c r="AF875">
        <v>1</v>
      </c>
      <c r="AG875">
        <v>1</v>
      </c>
      <c r="AH875">
        <v>1</v>
      </c>
      <c r="AI875">
        <v>121</v>
      </c>
      <c r="AJ875">
        <v>1234</v>
      </c>
      <c r="AK875">
        <v>1314</v>
      </c>
      <c r="AL875">
        <v>1262</v>
      </c>
      <c r="AM875">
        <v>1661</v>
      </c>
      <c r="AN875">
        <v>1366</v>
      </c>
      <c r="AO875">
        <v>1845</v>
      </c>
      <c r="AP875">
        <v>1052</v>
      </c>
      <c r="AQ875">
        <v>1301</v>
      </c>
      <c r="AR875">
        <v>583</v>
      </c>
      <c r="AS875">
        <v>848</v>
      </c>
      <c r="AT875">
        <v>1652</v>
      </c>
      <c r="AU875">
        <v>1443</v>
      </c>
      <c r="AV875">
        <v>426</v>
      </c>
      <c r="AW875">
        <v>152</v>
      </c>
      <c r="AX875">
        <v>217</v>
      </c>
      <c r="AY875">
        <v>1274</v>
      </c>
      <c r="AZ875">
        <v>158</v>
      </c>
      <c r="BA875">
        <v>792</v>
      </c>
      <c r="BB875">
        <v>1670</v>
      </c>
      <c r="BC875">
        <v>1479</v>
      </c>
      <c r="BD875">
        <v>614</v>
      </c>
      <c r="BE875">
        <v>1</v>
      </c>
      <c r="BF875" t="s">
        <v>64</v>
      </c>
      <c r="BG875" t="s">
        <v>65</v>
      </c>
      <c r="BH875" t="s">
        <v>661</v>
      </c>
      <c r="BI875" s="4">
        <f xml:space="preserve"> _2025teamgamelogs[[#This Row],[FGA]] + (0.44 * _2025teamgamelogs[[#This Row],[FTA]]) + _2025teamgamelogs[[#This Row],[TOV]] - _2025teamgamelogs[[#This Row],[OREB]]</f>
        <v>93.8</v>
      </c>
      <c r="BJ875" s="3">
        <f>_2025teamgamelogs[[#This Row],[TOV]]/_2025teamgamelogs[[#This Row],[POSSESIONS]]</f>
        <v>9.5948827292110878E-2</v>
      </c>
      <c r="BK875" s="4">
        <f>_2025teamgamelogs[[#This Row],[PTS]]/_2025teamgamelogs[[#This Row],[POSSESIONS]]</f>
        <v>1.1727078891257996</v>
      </c>
      <c r="BL875" s="4">
        <f xml:space="preserve"> 100 * _2025teamgamelogs[[#This Row],[POINTS_PER_POSSESSION]]</f>
        <v>117.27078891257996</v>
      </c>
      <c r="BM875" s="4">
        <f xml:space="preserve"> _2025teamgamelogs[[#This Row],[POSSESIONS]] / (_2025teamgamelogs[[#This Row],[MIN]]/48)</f>
        <v>93.8</v>
      </c>
      <c r="BN875" s="3">
        <f>_2025teamgamelogs[[#This Row],[PTS]] / (2 * (_2025teamgamelogs[[#This Row],[FGA]] + 0.44 * _2025teamgamelogs[[#This Row],[FTA]]))</f>
        <v>0.56818181818181823</v>
      </c>
      <c r="BO875" s="4">
        <f>VLOOKUP(_2025teamgamelogs[[#This Row],[MONTH]], LEAGUE_AVERAGES!$A$2:$B$8, 2, FALSE)</f>
        <v>110.26237660123701</v>
      </c>
      <c r="BP875" s="5">
        <f>VLOOKUP(_2025teamgamelogs[[#This Row],[TEAM_NAME]], LEAGUE_AVERAGES!$A$14:$C$43, 2, FALSE)</f>
        <v>0.37692682926829268</v>
      </c>
      <c r="BQ875" s="5">
        <f>VLOOKUP(_2025teamgamelogs[[#This Row],[TEAM_NAME]], LEAGUE_AVERAGES!$A$14:$C$43, 3, FALSE)</f>
        <v>0.37741463414634141</v>
      </c>
      <c r="BR875" s="5">
        <f>VLOOKUP(_2025teamgamelogs[[#This Row],[TEAM_NAME]], LEAGUE_AVERAGES!$F$14:$H$43, 2, FALSE)</f>
        <v>0.4768536585365854</v>
      </c>
      <c r="BS875" s="5">
        <f>VLOOKUP(_2025teamgamelogs[[#This Row],[TEAM_NAME]], LEAGUE_AVERAGES!$F$14:$H$43, 3, FALSE)</f>
        <v>0.48056097560975608</v>
      </c>
      <c r="BT875" s="5">
        <f>VLOOKUP(_2025teamgamelogs[[#This Row],[TEAM_NAME]], LEAGUE_AVERAGES!$K$14:$M$43, 2, FALSE)</f>
        <v>0.59622840480117467</v>
      </c>
      <c r="BU875" s="5">
        <f>VLOOKUP(_2025teamgamelogs[[#This Row],[TEAM_NAME]], LEAGUE_AVERAGES!$K$14:$M$43, 3, FALSE)</f>
        <v>0.59682738613401276</v>
      </c>
    </row>
    <row r="876" spans="1:73" x14ac:dyDescent="0.2">
      <c r="A876" t="s">
        <v>59</v>
      </c>
      <c r="B876">
        <v>1610612742</v>
      </c>
      <c r="C876" t="s">
        <v>154</v>
      </c>
      <c r="D876" t="s">
        <v>155</v>
      </c>
      <c r="E876">
        <v>22400406</v>
      </c>
      <c r="F876" s="1">
        <v>45651</v>
      </c>
      <c r="G876" t="s">
        <v>876</v>
      </c>
      <c r="H876" t="s">
        <v>70</v>
      </c>
      <c r="I876">
        <v>48</v>
      </c>
      <c r="J876">
        <v>36</v>
      </c>
      <c r="K876">
        <v>87</v>
      </c>
      <c r="L876">
        <v>0.41399999999999998</v>
      </c>
      <c r="M876">
        <v>16</v>
      </c>
      <c r="N876">
        <v>43</v>
      </c>
      <c r="O876">
        <v>0.372</v>
      </c>
      <c r="P876">
        <v>11</v>
      </c>
      <c r="Q876">
        <v>11</v>
      </c>
      <c r="R876">
        <v>1</v>
      </c>
      <c r="S876">
        <v>11</v>
      </c>
      <c r="T876">
        <v>32</v>
      </c>
      <c r="U876">
        <v>43</v>
      </c>
      <c r="V876">
        <v>15</v>
      </c>
      <c r="W876">
        <v>13</v>
      </c>
      <c r="X876">
        <v>6</v>
      </c>
      <c r="Y876">
        <v>8</v>
      </c>
      <c r="Z876">
        <v>5</v>
      </c>
      <c r="AA876">
        <v>13</v>
      </c>
      <c r="AB876">
        <v>14</v>
      </c>
      <c r="AC876">
        <v>99</v>
      </c>
      <c r="AD876">
        <v>-6</v>
      </c>
      <c r="AE876">
        <v>1</v>
      </c>
      <c r="AF876">
        <v>1231</v>
      </c>
      <c r="AG876">
        <v>1231</v>
      </c>
      <c r="AH876">
        <v>1231</v>
      </c>
      <c r="AI876">
        <v>121</v>
      </c>
      <c r="AJ876">
        <v>2070</v>
      </c>
      <c r="AK876">
        <v>1449</v>
      </c>
      <c r="AL876">
        <v>2054</v>
      </c>
      <c r="AM876">
        <v>567</v>
      </c>
      <c r="AN876">
        <v>471</v>
      </c>
      <c r="AO876">
        <v>1067</v>
      </c>
      <c r="AP876">
        <v>2028</v>
      </c>
      <c r="AQ876">
        <v>2344</v>
      </c>
      <c r="AR876">
        <v>1</v>
      </c>
      <c r="AS876">
        <v>1051</v>
      </c>
      <c r="AT876">
        <v>1307</v>
      </c>
      <c r="AU876">
        <v>1282</v>
      </c>
      <c r="AV876">
        <v>2434</v>
      </c>
      <c r="AW876">
        <v>850</v>
      </c>
      <c r="AX876">
        <v>1702</v>
      </c>
      <c r="AY876">
        <v>187</v>
      </c>
      <c r="AZ876">
        <v>1188</v>
      </c>
      <c r="BA876">
        <v>148</v>
      </c>
      <c r="BB876">
        <v>2064</v>
      </c>
      <c r="BC876">
        <v>2137</v>
      </c>
      <c r="BD876">
        <v>1540</v>
      </c>
      <c r="BE876">
        <v>1</v>
      </c>
      <c r="BF876" t="s">
        <v>64</v>
      </c>
      <c r="BG876" t="s">
        <v>65</v>
      </c>
      <c r="BH876" t="s">
        <v>661</v>
      </c>
      <c r="BI876" s="4">
        <f xml:space="preserve"> _2025teamgamelogs[[#This Row],[FGA]] + (0.44 * _2025teamgamelogs[[#This Row],[FTA]]) + _2025teamgamelogs[[#This Row],[TOV]] - _2025teamgamelogs[[#This Row],[OREB]]</f>
        <v>93.84</v>
      </c>
      <c r="BJ876" s="3">
        <f>_2025teamgamelogs[[#This Row],[TOV]]/_2025teamgamelogs[[#This Row],[POSSESIONS]]</f>
        <v>0.13853367433930094</v>
      </c>
      <c r="BK876" s="4">
        <f>_2025teamgamelogs[[#This Row],[PTS]]/_2025teamgamelogs[[#This Row],[POSSESIONS]]</f>
        <v>1.0549872122762147</v>
      </c>
      <c r="BL876" s="4">
        <f xml:space="preserve"> 100 * _2025teamgamelogs[[#This Row],[POINTS_PER_POSSESSION]]</f>
        <v>105.49872122762147</v>
      </c>
      <c r="BM876" s="4">
        <f xml:space="preserve"> _2025teamgamelogs[[#This Row],[POSSESIONS]] / (_2025teamgamelogs[[#This Row],[MIN]]/48)</f>
        <v>93.84</v>
      </c>
      <c r="BN876" s="3">
        <f>_2025teamgamelogs[[#This Row],[PTS]] / (2 * (_2025teamgamelogs[[#This Row],[FGA]] + 0.44 * _2025teamgamelogs[[#This Row],[FTA]]))</f>
        <v>0.53898083623693382</v>
      </c>
      <c r="BO876" s="4">
        <f>VLOOKUP(_2025teamgamelogs[[#This Row],[MONTH]], LEAGUE_AVERAGES!$A$2:$B$8, 2, FALSE)</f>
        <v>110.26237660123701</v>
      </c>
      <c r="BP876" s="5">
        <f>VLOOKUP(_2025teamgamelogs[[#This Row],[TEAM_NAME]], LEAGUE_AVERAGES!$A$14:$C$43, 2, FALSE)</f>
        <v>0.362375</v>
      </c>
      <c r="BQ876" s="5">
        <f>VLOOKUP(_2025teamgamelogs[[#This Row],[TEAM_NAME]], LEAGUE_AVERAGES!$A$14:$C$43, 3, FALSE)</f>
        <v>0.36252380952380958</v>
      </c>
      <c r="BR876" s="5">
        <f>VLOOKUP(_2025teamgamelogs[[#This Row],[TEAM_NAME]], LEAGUE_AVERAGES!$F$14:$H$43, 2, FALSE)</f>
        <v>0.47777500000000001</v>
      </c>
      <c r="BS876" s="5">
        <f>VLOOKUP(_2025teamgamelogs[[#This Row],[TEAM_NAME]], LEAGUE_AVERAGES!$F$14:$H$43, 3, FALSE)</f>
        <v>0.48176190476190472</v>
      </c>
      <c r="BT876" s="5">
        <f>VLOOKUP(_2025teamgamelogs[[#This Row],[TEAM_NAME]], LEAGUE_AVERAGES!$K$14:$M$43, 2, FALSE)</f>
        <v>0.58283558931438928</v>
      </c>
      <c r="BU876" s="5">
        <f>VLOOKUP(_2025teamgamelogs[[#This Row],[TEAM_NAME]], LEAGUE_AVERAGES!$K$14:$M$43, 3, FALSE)</f>
        <v>0.5856179003364903</v>
      </c>
    </row>
    <row r="877" spans="1:73" x14ac:dyDescent="0.2">
      <c r="A877" t="s">
        <v>59</v>
      </c>
      <c r="B877">
        <v>1610612743</v>
      </c>
      <c r="C877" t="s">
        <v>151</v>
      </c>
      <c r="D877" t="s">
        <v>152</v>
      </c>
      <c r="E877">
        <v>22400409</v>
      </c>
      <c r="F877" s="1">
        <v>45651</v>
      </c>
      <c r="G877" t="s">
        <v>877</v>
      </c>
      <c r="H877" t="s">
        <v>70</v>
      </c>
      <c r="I877">
        <v>48</v>
      </c>
      <c r="J877">
        <v>36</v>
      </c>
      <c r="K877">
        <v>78</v>
      </c>
      <c r="L877">
        <v>0.46200000000000002</v>
      </c>
      <c r="M877">
        <v>8</v>
      </c>
      <c r="N877">
        <v>29</v>
      </c>
      <c r="O877">
        <v>0.27600000000000002</v>
      </c>
      <c r="P877">
        <v>20</v>
      </c>
      <c r="Q877">
        <v>28</v>
      </c>
      <c r="R877">
        <v>0.71399999999999997</v>
      </c>
      <c r="S877">
        <v>14</v>
      </c>
      <c r="T877">
        <v>32</v>
      </c>
      <c r="U877">
        <v>46</v>
      </c>
      <c r="V877">
        <v>20</v>
      </c>
      <c r="W877">
        <v>16</v>
      </c>
      <c r="X877">
        <v>3</v>
      </c>
      <c r="Y877">
        <v>2</v>
      </c>
      <c r="Z877">
        <v>4</v>
      </c>
      <c r="AA877">
        <v>16</v>
      </c>
      <c r="AB877">
        <v>17</v>
      </c>
      <c r="AC877">
        <v>100</v>
      </c>
      <c r="AD877">
        <v>-10</v>
      </c>
      <c r="AE877">
        <v>1</v>
      </c>
      <c r="AF877">
        <v>1231</v>
      </c>
      <c r="AG877">
        <v>1231</v>
      </c>
      <c r="AH877">
        <v>1231</v>
      </c>
      <c r="AI877">
        <v>121</v>
      </c>
      <c r="AJ877">
        <v>2070</v>
      </c>
      <c r="AK877">
        <v>2291</v>
      </c>
      <c r="AL877">
        <v>1346</v>
      </c>
      <c r="AM877">
        <v>2251</v>
      </c>
      <c r="AN877">
        <v>2163</v>
      </c>
      <c r="AO877">
        <v>2103</v>
      </c>
      <c r="AP877">
        <v>623</v>
      </c>
      <c r="AQ877">
        <v>377</v>
      </c>
      <c r="AR877">
        <v>1839</v>
      </c>
      <c r="AS877">
        <v>466</v>
      </c>
      <c r="AT877">
        <v>1307</v>
      </c>
      <c r="AU877">
        <v>835</v>
      </c>
      <c r="AV877">
        <v>2163</v>
      </c>
      <c r="AW877">
        <v>1583</v>
      </c>
      <c r="AX877">
        <v>2344</v>
      </c>
      <c r="AY877">
        <v>2078</v>
      </c>
      <c r="AZ877">
        <v>750</v>
      </c>
      <c r="BA877">
        <v>570</v>
      </c>
      <c r="BB877">
        <v>1444</v>
      </c>
      <c r="BC877">
        <v>2099</v>
      </c>
      <c r="BD877">
        <v>1790</v>
      </c>
      <c r="BE877">
        <v>1</v>
      </c>
      <c r="BF877" t="s">
        <v>71</v>
      </c>
      <c r="BG877" t="s">
        <v>65</v>
      </c>
      <c r="BH877" t="s">
        <v>661</v>
      </c>
      <c r="BI877" s="4">
        <f xml:space="preserve"> _2025teamgamelogs[[#This Row],[FGA]] + (0.44 * _2025teamgamelogs[[#This Row],[FTA]]) + _2025teamgamelogs[[#This Row],[TOV]] - _2025teamgamelogs[[#This Row],[OREB]]</f>
        <v>92.32</v>
      </c>
      <c r="BJ877" s="3">
        <f>_2025teamgamelogs[[#This Row],[TOV]]/_2025teamgamelogs[[#This Row],[POSSESIONS]]</f>
        <v>0.1733102253032929</v>
      </c>
      <c r="BK877" s="4">
        <f>_2025teamgamelogs[[#This Row],[PTS]]/_2025teamgamelogs[[#This Row],[POSSESIONS]]</f>
        <v>1.0831889081455808</v>
      </c>
      <c r="BL877" s="4">
        <f xml:space="preserve"> 100 * _2025teamgamelogs[[#This Row],[POINTS_PER_POSSESSION]]</f>
        <v>108.31889081455807</v>
      </c>
      <c r="BM877" s="4">
        <f xml:space="preserve"> _2025teamgamelogs[[#This Row],[POSSESIONS]] / (_2025teamgamelogs[[#This Row],[MIN]]/48)</f>
        <v>92.32</v>
      </c>
      <c r="BN877" s="3">
        <f>_2025teamgamelogs[[#This Row],[PTS]] / (2 * (_2025teamgamelogs[[#This Row],[FGA]] + 0.44 * _2025teamgamelogs[[#This Row],[FTA]]))</f>
        <v>0.55358724534986714</v>
      </c>
      <c r="BO877" s="4">
        <f>VLOOKUP(_2025teamgamelogs[[#This Row],[MONTH]], LEAGUE_AVERAGES!$A$2:$B$8, 2, FALSE)</f>
        <v>110.26237660123701</v>
      </c>
      <c r="BP877" s="5">
        <f>VLOOKUP(_2025teamgamelogs[[#This Row],[TEAM_NAME]], LEAGUE_AVERAGES!$A$14:$C$43, 2, FALSE)</f>
        <v>0.39036585365853654</v>
      </c>
      <c r="BQ877" s="5">
        <f>VLOOKUP(_2025teamgamelogs[[#This Row],[TEAM_NAME]], LEAGUE_AVERAGES!$A$14:$C$43, 3, FALSE)</f>
        <v>0.36282926829268303</v>
      </c>
      <c r="BR877" s="5">
        <f>VLOOKUP(_2025teamgamelogs[[#This Row],[TEAM_NAME]], LEAGUE_AVERAGES!$F$14:$H$43, 2, FALSE)</f>
        <v>0.50741463414634147</v>
      </c>
      <c r="BS877" s="5">
        <f>VLOOKUP(_2025teamgamelogs[[#This Row],[TEAM_NAME]], LEAGUE_AVERAGES!$F$14:$H$43, 3, FALSE)</f>
        <v>0.50717073170731708</v>
      </c>
      <c r="BT877" s="5">
        <f>VLOOKUP(_2025teamgamelogs[[#This Row],[TEAM_NAME]], LEAGUE_AVERAGES!$K$14:$M$43, 2, FALSE)</f>
        <v>0.61183675116028358</v>
      </c>
      <c r="BU877" s="5">
        <f>VLOOKUP(_2025teamgamelogs[[#This Row],[TEAM_NAME]], LEAGUE_AVERAGES!$K$14:$M$43, 3, FALSE)</f>
        <v>0.59871853787111373</v>
      </c>
    </row>
    <row r="878" spans="1:73" x14ac:dyDescent="0.2">
      <c r="A878" t="s">
        <v>59</v>
      </c>
      <c r="B878">
        <v>1610612744</v>
      </c>
      <c r="C878" t="s">
        <v>98</v>
      </c>
      <c r="D878" t="s">
        <v>99</v>
      </c>
      <c r="E878">
        <v>22400408</v>
      </c>
      <c r="F878" s="1">
        <v>45651</v>
      </c>
      <c r="G878" t="s">
        <v>878</v>
      </c>
      <c r="H878" t="s">
        <v>70</v>
      </c>
      <c r="I878">
        <v>48</v>
      </c>
      <c r="J878">
        <v>41</v>
      </c>
      <c r="K878">
        <v>89</v>
      </c>
      <c r="L878">
        <v>0.46100000000000002</v>
      </c>
      <c r="M878">
        <v>18</v>
      </c>
      <c r="N878">
        <v>45</v>
      </c>
      <c r="O878">
        <v>0.4</v>
      </c>
      <c r="P878">
        <v>13</v>
      </c>
      <c r="Q878">
        <v>17</v>
      </c>
      <c r="R878">
        <v>0.76500000000000001</v>
      </c>
      <c r="S878">
        <v>12</v>
      </c>
      <c r="T878">
        <v>32</v>
      </c>
      <c r="U878">
        <v>44</v>
      </c>
      <c r="V878">
        <v>26</v>
      </c>
      <c r="W878">
        <v>13</v>
      </c>
      <c r="X878">
        <v>2</v>
      </c>
      <c r="Y878">
        <v>8</v>
      </c>
      <c r="Z878">
        <v>4</v>
      </c>
      <c r="AA878">
        <v>18</v>
      </c>
      <c r="AB878">
        <v>14</v>
      </c>
      <c r="AC878">
        <v>113</v>
      </c>
      <c r="AD878">
        <v>-2</v>
      </c>
      <c r="AE878">
        <v>1</v>
      </c>
      <c r="AF878">
        <v>1231</v>
      </c>
      <c r="AG878">
        <v>1231</v>
      </c>
      <c r="AH878">
        <v>1231</v>
      </c>
      <c r="AI878">
        <v>121</v>
      </c>
      <c r="AJ878">
        <v>1234</v>
      </c>
      <c r="AK878">
        <v>1176</v>
      </c>
      <c r="AL878">
        <v>1359</v>
      </c>
      <c r="AM878">
        <v>288</v>
      </c>
      <c r="AN878">
        <v>312</v>
      </c>
      <c r="AO878">
        <v>723</v>
      </c>
      <c r="AP878">
        <v>1755</v>
      </c>
      <c r="AQ878">
        <v>1778</v>
      </c>
      <c r="AR878">
        <v>1438</v>
      </c>
      <c r="AS878">
        <v>848</v>
      </c>
      <c r="AT878">
        <v>1307</v>
      </c>
      <c r="AU878">
        <v>1127</v>
      </c>
      <c r="AV878">
        <v>1195</v>
      </c>
      <c r="AW878">
        <v>850</v>
      </c>
      <c r="AX878">
        <v>2421</v>
      </c>
      <c r="AY878">
        <v>187</v>
      </c>
      <c r="AZ878">
        <v>750</v>
      </c>
      <c r="BA878">
        <v>1018</v>
      </c>
      <c r="BB878">
        <v>2064</v>
      </c>
      <c r="BC878">
        <v>1250</v>
      </c>
      <c r="BD878">
        <v>1286</v>
      </c>
      <c r="BE878">
        <v>1</v>
      </c>
      <c r="BF878" t="s">
        <v>64</v>
      </c>
      <c r="BG878" t="s">
        <v>65</v>
      </c>
      <c r="BH878" t="s">
        <v>661</v>
      </c>
      <c r="BI878" s="4">
        <f xml:space="preserve"> _2025teamgamelogs[[#This Row],[FGA]] + (0.44 * _2025teamgamelogs[[#This Row],[FTA]]) + _2025teamgamelogs[[#This Row],[TOV]] - _2025teamgamelogs[[#This Row],[OREB]]</f>
        <v>97.48</v>
      </c>
      <c r="BJ878" s="3">
        <f>_2025teamgamelogs[[#This Row],[TOV]]/_2025teamgamelogs[[#This Row],[POSSESIONS]]</f>
        <v>0.1333606893721789</v>
      </c>
      <c r="BK878" s="4">
        <f>_2025teamgamelogs[[#This Row],[PTS]]/_2025teamgamelogs[[#This Row],[POSSESIONS]]</f>
        <v>1.1592121460812475</v>
      </c>
      <c r="BL878" s="4">
        <f xml:space="preserve"> 100 * _2025teamgamelogs[[#This Row],[POINTS_PER_POSSESSION]]</f>
        <v>115.92121460812474</v>
      </c>
      <c r="BM878" s="4">
        <f xml:space="preserve"> _2025teamgamelogs[[#This Row],[POSSESIONS]] / (_2025teamgamelogs[[#This Row],[MIN]]/48)</f>
        <v>97.48</v>
      </c>
      <c r="BN878" s="3">
        <f>_2025teamgamelogs[[#This Row],[PTS]] / (2 * (_2025teamgamelogs[[#This Row],[FGA]] + 0.44 * _2025teamgamelogs[[#This Row],[FTA]]))</f>
        <v>0.5856135986733001</v>
      </c>
      <c r="BO878" s="4">
        <f>VLOOKUP(_2025teamgamelogs[[#This Row],[MONTH]], LEAGUE_AVERAGES!$A$2:$B$8, 2, FALSE)</f>
        <v>110.26237660123701</v>
      </c>
      <c r="BP878" s="5">
        <f>VLOOKUP(_2025teamgamelogs[[#This Row],[TEAM_NAME]], LEAGUE_AVERAGES!$A$14:$C$43, 2, FALSE)</f>
        <v>0.36843902439024395</v>
      </c>
      <c r="BQ878" s="5">
        <f>VLOOKUP(_2025teamgamelogs[[#This Row],[TEAM_NAME]], LEAGUE_AVERAGES!$A$14:$C$43, 3, FALSE)</f>
        <v>0.35765853658536584</v>
      </c>
      <c r="BR878" s="5">
        <f>VLOOKUP(_2025teamgamelogs[[#This Row],[TEAM_NAME]], LEAGUE_AVERAGES!$F$14:$H$43, 2, FALSE)</f>
        <v>0.45136585365853665</v>
      </c>
      <c r="BS878" s="5">
        <f>VLOOKUP(_2025teamgamelogs[[#This Row],[TEAM_NAME]], LEAGUE_AVERAGES!$F$14:$H$43, 3, FALSE)</f>
        <v>0.45180487804878061</v>
      </c>
      <c r="BT878" s="5">
        <f>VLOOKUP(_2025teamgamelogs[[#This Row],[TEAM_NAME]], LEAGUE_AVERAGES!$K$14:$M$43, 2, FALSE)</f>
        <v>0.56832140437053513</v>
      </c>
      <c r="BU878" s="5">
        <f>VLOOKUP(_2025teamgamelogs[[#This Row],[TEAM_NAME]], LEAGUE_AVERAGES!$K$14:$M$43, 3, FALSE)</f>
        <v>0.56980808391386595</v>
      </c>
    </row>
    <row r="879" spans="1:73" x14ac:dyDescent="0.2">
      <c r="A879" t="s">
        <v>59</v>
      </c>
      <c r="B879">
        <v>1610612750</v>
      </c>
      <c r="C879" t="s">
        <v>8</v>
      </c>
      <c r="D879" t="s">
        <v>72</v>
      </c>
      <c r="E879">
        <v>22400406</v>
      </c>
      <c r="F879" s="1">
        <v>45651</v>
      </c>
      <c r="G879" t="s">
        <v>879</v>
      </c>
      <c r="H879" t="s">
        <v>63</v>
      </c>
      <c r="I879">
        <v>48</v>
      </c>
      <c r="J879">
        <v>40</v>
      </c>
      <c r="K879">
        <v>86</v>
      </c>
      <c r="L879">
        <v>0.46500000000000002</v>
      </c>
      <c r="M879">
        <v>14</v>
      </c>
      <c r="N879">
        <v>32</v>
      </c>
      <c r="O879">
        <v>0.438</v>
      </c>
      <c r="P879">
        <v>11</v>
      </c>
      <c r="Q879">
        <v>13</v>
      </c>
      <c r="R879">
        <v>0.84599999999999997</v>
      </c>
      <c r="S879">
        <v>8</v>
      </c>
      <c r="T879">
        <v>38</v>
      </c>
      <c r="U879">
        <v>46</v>
      </c>
      <c r="V879">
        <v>23</v>
      </c>
      <c r="W879">
        <v>10</v>
      </c>
      <c r="X879">
        <v>8</v>
      </c>
      <c r="Y879">
        <v>5</v>
      </c>
      <c r="Z879">
        <v>8</v>
      </c>
      <c r="AA879">
        <v>14</v>
      </c>
      <c r="AB879">
        <v>13</v>
      </c>
      <c r="AC879">
        <v>105</v>
      </c>
      <c r="AD879">
        <v>6</v>
      </c>
      <c r="AE879">
        <v>1</v>
      </c>
      <c r="AF879">
        <v>1</v>
      </c>
      <c r="AG879">
        <v>1</v>
      </c>
      <c r="AH879">
        <v>1</v>
      </c>
      <c r="AI879">
        <v>121</v>
      </c>
      <c r="AJ879">
        <v>1438</v>
      </c>
      <c r="AK879">
        <v>1580</v>
      </c>
      <c r="AL879">
        <v>1280</v>
      </c>
      <c r="AM879">
        <v>934</v>
      </c>
      <c r="AN879">
        <v>1863</v>
      </c>
      <c r="AO879">
        <v>410</v>
      </c>
      <c r="AP879">
        <v>2028</v>
      </c>
      <c r="AQ879">
        <v>2188</v>
      </c>
      <c r="AR879">
        <v>605</v>
      </c>
      <c r="AS879">
        <v>1800</v>
      </c>
      <c r="AT879">
        <v>377</v>
      </c>
      <c r="AU879">
        <v>835</v>
      </c>
      <c r="AV879">
        <v>1759</v>
      </c>
      <c r="AW879">
        <v>264</v>
      </c>
      <c r="AX879">
        <v>1073</v>
      </c>
      <c r="AY879">
        <v>889</v>
      </c>
      <c r="AZ879">
        <v>2116</v>
      </c>
      <c r="BA879">
        <v>260</v>
      </c>
      <c r="BB879">
        <v>2202</v>
      </c>
      <c r="BC879">
        <v>1790</v>
      </c>
      <c r="BD879">
        <v>854</v>
      </c>
      <c r="BE879">
        <v>1</v>
      </c>
      <c r="BF879" t="s">
        <v>71</v>
      </c>
      <c r="BG879" t="s">
        <v>65</v>
      </c>
      <c r="BH879" t="s">
        <v>661</v>
      </c>
      <c r="BI879" s="4">
        <f xml:space="preserve"> _2025teamgamelogs[[#This Row],[FGA]] + (0.44 * _2025teamgamelogs[[#This Row],[FTA]]) + _2025teamgamelogs[[#This Row],[TOV]] - _2025teamgamelogs[[#This Row],[OREB]]</f>
        <v>93.72</v>
      </c>
      <c r="BJ879" s="3">
        <f>_2025teamgamelogs[[#This Row],[TOV]]/_2025teamgamelogs[[#This Row],[POSSESIONS]]</f>
        <v>0.10670081092616304</v>
      </c>
      <c r="BK879" s="4">
        <f>_2025teamgamelogs[[#This Row],[PTS]]/_2025teamgamelogs[[#This Row],[POSSESIONS]]</f>
        <v>1.1203585147247119</v>
      </c>
      <c r="BL879" s="4">
        <f xml:space="preserve"> 100 * _2025teamgamelogs[[#This Row],[POINTS_PER_POSSESSION]]</f>
        <v>112.03585147247119</v>
      </c>
      <c r="BM879" s="4">
        <f xml:space="preserve"> _2025teamgamelogs[[#This Row],[POSSESIONS]] / (_2025teamgamelogs[[#This Row],[MIN]]/48)</f>
        <v>93.72</v>
      </c>
      <c r="BN879" s="3">
        <f>_2025teamgamelogs[[#This Row],[PTS]] / (2 * (_2025teamgamelogs[[#This Row],[FGA]] + 0.44 * _2025teamgamelogs[[#This Row],[FTA]]))</f>
        <v>0.57239424334932398</v>
      </c>
      <c r="BO879" s="4">
        <f>VLOOKUP(_2025teamgamelogs[[#This Row],[MONTH]], LEAGUE_AVERAGES!$A$2:$B$8, 2, FALSE)</f>
        <v>110.26237660123701</v>
      </c>
      <c r="BP879" s="5">
        <f>VLOOKUP(_2025teamgamelogs[[#This Row],[TEAM_NAME]], LEAGUE_AVERAGES!$A$14:$C$43, 2, FALSE)</f>
        <v>0.38256097560975622</v>
      </c>
      <c r="BQ879" s="5">
        <f>VLOOKUP(_2025teamgamelogs[[#This Row],[TEAM_NAME]], LEAGUE_AVERAGES!$A$14:$C$43, 3, FALSE)</f>
        <v>0.37156097560975615</v>
      </c>
      <c r="BR879" s="5">
        <f>VLOOKUP(_2025teamgamelogs[[#This Row],[TEAM_NAME]], LEAGUE_AVERAGES!$F$14:$H$43, 2, FALSE)</f>
        <v>0.47402439024390242</v>
      </c>
      <c r="BS879" s="5">
        <f>VLOOKUP(_2025teamgamelogs[[#This Row],[TEAM_NAME]], LEAGUE_AVERAGES!$F$14:$H$43, 3, FALSE)</f>
        <v>0.46580487804878057</v>
      </c>
      <c r="BT879" s="5">
        <f>VLOOKUP(_2025teamgamelogs[[#This Row],[TEAM_NAME]], LEAGUE_AVERAGES!$K$14:$M$43, 2, FALSE)</f>
        <v>0.59446350940954662</v>
      </c>
      <c r="BU879" s="5">
        <f>VLOOKUP(_2025teamgamelogs[[#This Row],[TEAM_NAME]], LEAGUE_AVERAGES!$K$14:$M$43, 3, FALSE)</f>
        <v>0.58583417827298701</v>
      </c>
    </row>
    <row r="880" spans="1:73" x14ac:dyDescent="0.2">
      <c r="A880" t="s">
        <v>59</v>
      </c>
      <c r="B880">
        <v>1610612758</v>
      </c>
      <c r="C880" t="s">
        <v>142</v>
      </c>
      <c r="D880" t="s">
        <v>143</v>
      </c>
      <c r="E880">
        <v>22400418</v>
      </c>
      <c r="F880" s="1">
        <v>45652</v>
      </c>
      <c r="G880" t="s">
        <v>880</v>
      </c>
      <c r="H880" t="s">
        <v>70</v>
      </c>
      <c r="I880">
        <v>48</v>
      </c>
      <c r="J880">
        <v>39</v>
      </c>
      <c r="K880">
        <v>82</v>
      </c>
      <c r="L880">
        <v>0.47599999999999998</v>
      </c>
      <c r="M880">
        <v>14</v>
      </c>
      <c r="N880">
        <v>39</v>
      </c>
      <c r="O880">
        <v>0.35899999999999999</v>
      </c>
      <c r="P880">
        <v>21</v>
      </c>
      <c r="Q880">
        <v>26</v>
      </c>
      <c r="R880">
        <v>0.80800000000000005</v>
      </c>
      <c r="S880">
        <v>8</v>
      </c>
      <c r="T880">
        <v>36</v>
      </c>
      <c r="U880">
        <v>44</v>
      </c>
      <c r="V880">
        <v>20</v>
      </c>
      <c r="W880">
        <v>14</v>
      </c>
      <c r="X880">
        <v>3</v>
      </c>
      <c r="Y880">
        <v>6</v>
      </c>
      <c r="Z880">
        <v>4</v>
      </c>
      <c r="AA880">
        <v>20</v>
      </c>
      <c r="AB880">
        <v>22</v>
      </c>
      <c r="AC880">
        <v>113</v>
      </c>
      <c r="AD880">
        <v>-1</v>
      </c>
      <c r="AE880">
        <v>1</v>
      </c>
      <c r="AF880">
        <v>1231</v>
      </c>
      <c r="AG880">
        <v>1231</v>
      </c>
      <c r="AH880">
        <v>1231</v>
      </c>
      <c r="AI880">
        <v>121</v>
      </c>
      <c r="AJ880">
        <v>1609</v>
      </c>
      <c r="AK880">
        <v>2022</v>
      </c>
      <c r="AL880">
        <v>1092</v>
      </c>
      <c r="AM880">
        <v>934</v>
      </c>
      <c r="AN880">
        <v>933</v>
      </c>
      <c r="AO880">
        <v>1217</v>
      </c>
      <c r="AP880">
        <v>506</v>
      </c>
      <c r="AQ880">
        <v>570</v>
      </c>
      <c r="AR880">
        <v>993</v>
      </c>
      <c r="AS880">
        <v>1800</v>
      </c>
      <c r="AT880">
        <v>640</v>
      </c>
      <c r="AU880">
        <v>1127</v>
      </c>
      <c r="AV880">
        <v>2163</v>
      </c>
      <c r="AW880">
        <v>1092</v>
      </c>
      <c r="AX880">
        <v>2344</v>
      </c>
      <c r="AY880">
        <v>560</v>
      </c>
      <c r="AZ880">
        <v>750</v>
      </c>
      <c r="BA880">
        <v>1491</v>
      </c>
      <c r="BB880">
        <v>416</v>
      </c>
      <c r="BC880">
        <v>1250</v>
      </c>
      <c r="BD880">
        <v>1231</v>
      </c>
      <c r="BE880">
        <v>1</v>
      </c>
      <c r="BF880" t="s">
        <v>64</v>
      </c>
      <c r="BG880" t="s">
        <v>65</v>
      </c>
      <c r="BH880" t="s">
        <v>661</v>
      </c>
      <c r="BI880" s="4">
        <f xml:space="preserve"> _2025teamgamelogs[[#This Row],[FGA]] + (0.44 * _2025teamgamelogs[[#This Row],[FTA]]) + _2025teamgamelogs[[#This Row],[TOV]] - _2025teamgamelogs[[#This Row],[OREB]]</f>
        <v>99.44</v>
      </c>
      <c r="BJ880" s="3">
        <f>_2025teamgamelogs[[#This Row],[TOV]]/_2025teamgamelogs[[#This Row],[POSSESIONS]]</f>
        <v>0.14078841512469831</v>
      </c>
      <c r="BK880" s="4">
        <f>_2025teamgamelogs[[#This Row],[PTS]]/_2025teamgamelogs[[#This Row],[POSSESIONS]]</f>
        <v>1.1363636363636365</v>
      </c>
      <c r="BL880" s="4">
        <f xml:space="preserve"> 100 * _2025teamgamelogs[[#This Row],[POINTS_PER_POSSESSION]]</f>
        <v>113.63636363636364</v>
      </c>
      <c r="BM880" s="4">
        <f xml:space="preserve"> _2025teamgamelogs[[#This Row],[POSSESIONS]] / (_2025teamgamelogs[[#This Row],[MIN]]/48)</f>
        <v>99.44</v>
      </c>
      <c r="BN880" s="3">
        <f>_2025teamgamelogs[[#This Row],[PTS]] / (2 * (_2025teamgamelogs[[#This Row],[FGA]] + 0.44 * _2025teamgamelogs[[#This Row],[FTA]]))</f>
        <v>0.60466609589041098</v>
      </c>
      <c r="BO880" s="4">
        <f>VLOOKUP(_2025teamgamelogs[[#This Row],[MONTH]], LEAGUE_AVERAGES!$A$2:$B$8, 2, FALSE)</f>
        <v>110.26237660123701</v>
      </c>
      <c r="BP880" s="5">
        <f>VLOOKUP(_2025teamgamelogs[[#This Row],[TEAM_NAME]], LEAGUE_AVERAGES!$A$14:$C$43, 2, FALSE)</f>
        <v>0.37158536585365853</v>
      </c>
      <c r="BQ880" s="5">
        <f>VLOOKUP(_2025teamgamelogs[[#This Row],[TEAM_NAME]], LEAGUE_AVERAGES!$A$14:$C$43, 3, FALSE)</f>
        <v>0.34029268292682929</v>
      </c>
      <c r="BR880" s="5">
        <f>VLOOKUP(_2025teamgamelogs[[#This Row],[TEAM_NAME]], LEAGUE_AVERAGES!$F$14:$H$43, 2, FALSE)</f>
        <v>0.4831951219512195</v>
      </c>
      <c r="BS880" s="5">
        <f>VLOOKUP(_2025teamgamelogs[[#This Row],[TEAM_NAME]], LEAGUE_AVERAGES!$F$14:$H$43, 3, FALSE)</f>
        <v>0.47492682926829272</v>
      </c>
      <c r="BT880" s="5">
        <f>VLOOKUP(_2025teamgamelogs[[#This Row],[TEAM_NAME]], LEAGUE_AVERAGES!$K$14:$M$43, 2, FALSE)</f>
        <v>0.59195463864629394</v>
      </c>
      <c r="BU880" s="5">
        <f>VLOOKUP(_2025teamgamelogs[[#This Row],[TEAM_NAME]], LEAGUE_AVERAGES!$K$14:$M$43, 3, FALSE)</f>
        <v>0.57517865161129356</v>
      </c>
    </row>
    <row r="881" spans="1:73" x14ac:dyDescent="0.2">
      <c r="A881" t="s">
        <v>59</v>
      </c>
      <c r="B881">
        <v>1610612740</v>
      </c>
      <c r="C881" t="s">
        <v>77</v>
      </c>
      <c r="D881" t="s">
        <v>78</v>
      </c>
      <c r="E881">
        <v>22400416</v>
      </c>
      <c r="F881" s="1">
        <v>45652</v>
      </c>
      <c r="G881" t="s">
        <v>881</v>
      </c>
      <c r="H881" t="s">
        <v>70</v>
      </c>
      <c r="I881">
        <v>48</v>
      </c>
      <c r="J881">
        <v>43</v>
      </c>
      <c r="K881">
        <v>99</v>
      </c>
      <c r="L881">
        <v>0.434</v>
      </c>
      <c r="M881">
        <v>12</v>
      </c>
      <c r="N881">
        <v>37</v>
      </c>
      <c r="O881">
        <v>0.32400000000000001</v>
      </c>
      <c r="P881">
        <v>13</v>
      </c>
      <c r="Q881">
        <v>18</v>
      </c>
      <c r="R881">
        <v>0.72199999999999998</v>
      </c>
      <c r="S881">
        <v>17</v>
      </c>
      <c r="T881">
        <v>27</v>
      </c>
      <c r="U881">
        <v>44</v>
      </c>
      <c r="V881">
        <v>29</v>
      </c>
      <c r="W881">
        <v>16</v>
      </c>
      <c r="X881">
        <v>12</v>
      </c>
      <c r="Y881">
        <v>2</v>
      </c>
      <c r="Z881">
        <v>9</v>
      </c>
      <c r="AA881">
        <v>16</v>
      </c>
      <c r="AB881">
        <v>14</v>
      </c>
      <c r="AC881">
        <v>111</v>
      </c>
      <c r="AD881">
        <v>-17</v>
      </c>
      <c r="AE881">
        <v>1</v>
      </c>
      <c r="AF881">
        <v>1231</v>
      </c>
      <c r="AG881">
        <v>1231</v>
      </c>
      <c r="AH881">
        <v>1231</v>
      </c>
      <c r="AI881">
        <v>121</v>
      </c>
      <c r="AJ881">
        <v>866</v>
      </c>
      <c r="AK881">
        <v>206</v>
      </c>
      <c r="AL881">
        <v>1785</v>
      </c>
      <c r="AM881">
        <v>1413</v>
      </c>
      <c r="AN881">
        <v>1227</v>
      </c>
      <c r="AO881">
        <v>1625</v>
      </c>
      <c r="AP881">
        <v>1755</v>
      </c>
      <c r="AQ881">
        <v>1617</v>
      </c>
      <c r="AR881">
        <v>1787</v>
      </c>
      <c r="AS881">
        <v>160</v>
      </c>
      <c r="AT881">
        <v>2068</v>
      </c>
      <c r="AU881">
        <v>1127</v>
      </c>
      <c r="AV881">
        <v>687</v>
      </c>
      <c r="AW881">
        <v>1583</v>
      </c>
      <c r="AX881">
        <v>217</v>
      </c>
      <c r="AY881">
        <v>2078</v>
      </c>
      <c r="AZ881">
        <v>2275</v>
      </c>
      <c r="BA881">
        <v>570</v>
      </c>
      <c r="BB881">
        <v>2064</v>
      </c>
      <c r="BC881">
        <v>1402</v>
      </c>
      <c r="BD881">
        <v>2124</v>
      </c>
      <c r="BE881">
        <v>1</v>
      </c>
      <c r="BF881" t="s">
        <v>64</v>
      </c>
      <c r="BG881" t="s">
        <v>65</v>
      </c>
      <c r="BH881" t="s">
        <v>661</v>
      </c>
      <c r="BI881" s="4">
        <f xml:space="preserve"> _2025teamgamelogs[[#This Row],[FGA]] + (0.44 * _2025teamgamelogs[[#This Row],[FTA]]) + _2025teamgamelogs[[#This Row],[TOV]] - _2025teamgamelogs[[#This Row],[OREB]]</f>
        <v>105.92</v>
      </c>
      <c r="BJ881" s="3">
        <f>_2025teamgamelogs[[#This Row],[TOV]]/_2025teamgamelogs[[#This Row],[POSSESIONS]]</f>
        <v>0.15105740181268881</v>
      </c>
      <c r="BK881" s="4">
        <f>_2025teamgamelogs[[#This Row],[PTS]]/_2025teamgamelogs[[#This Row],[POSSESIONS]]</f>
        <v>1.0479607250755287</v>
      </c>
      <c r="BL881" s="4">
        <f xml:space="preserve"> 100 * _2025teamgamelogs[[#This Row],[POINTS_PER_POSSESSION]]</f>
        <v>104.79607250755288</v>
      </c>
      <c r="BM881" s="4">
        <f xml:space="preserve"> _2025teamgamelogs[[#This Row],[POSSESIONS]] / (_2025teamgamelogs[[#This Row],[MIN]]/48)</f>
        <v>105.92</v>
      </c>
      <c r="BN881" s="3">
        <f>_2025teamgamelogs[[#This Row],[PTS]] / (2 * (_2025teamgamelogs[[#This Row],[FGA]] + 0.44 * _2025teamgamelogs[[#This Row],[FTA]]))</f>
        <v>0.51907968574635244</v>
      </c>
      <c r="BO881" s="4">
        <f>VLOOKUP(_2025teamgamelogs[[#This Row],[MONTH]], LEAGUE_AVERAGES!$A$2:$B$8, 2, FALSE)</f>
        <v>110.26237660123701</v>
      </c>
      <c r="BP881" s="5">
        <f>VLOOKUP(_2025teamgamelogs[[#This Row],[TEAM_NAME]], LEAGUE_AVERAGES!$A$14:$C$43, 2, FALSE)</f>
        <v>0.35068292682926827</v>
      </c>
      <c r="BQ881" s="5">
        <f>VLOOKUP(_2025teamgamelogs[[#This Row],[TEAM_NAME]], LEAGUE_AVERAGES!$A$14:$C$43, 3, FALSE)</f>
        <v>0.33902439024390252</v>
      </c>
      <c r="BR881" s="5">
        <f>VLOOKUP(_2025teamgamelogs[[#This Row],[TEAM_NAME]], LEAGUE_AVERAGES!$F$14:$H$43, 2, FALSE)</f>
        <v>0.44770731707317085</v>
      </c>
      <c r="BS881" s="5">
        <f>VLOOKUP(_2025teamgamelogs[[#This Row],[TEAM_NAME]], LEAGUE_AVERAGES!$F$14:$H$43, 3, FALSE)</f>
        <v>0.45721951219512191</v>
      </c>
      <c r="BT881" s="5">
        <f>VLOOKUP(_2025teamgamelogs[[#This Row],[TEAM_NAME]], LEAGUE_AVERAGES!$K$14:$M$43, 2, FALSE)</f>
        <v>0.55230036801172144</v>
      </c>
      <c r="BU881" s="5">
        <f>VLOOKUP(_2025teamgamelogs[[#This Row],[TEAM_NAME]], LEAGUE_AVERAGES!$K$14:$M$43, 3, FALSE)</f>
        <v>0.55239725408654039</v>
      </c>
    </row>
    <row r="882" spans="1:73" x14ac:dyDescent="0.2">
      <c r="A882" t="s">
        <v>59</v>
      </c>
      <c r="B882">
        <v>1610612751</v>
      </c>
      <c r="C882" t="s">
        <v>89</v>
      </c>
      <c r="D882" t="s">
        <v>90</v>
      </c>
      <c r="E882">
        <v>22400415</v>
      </c>
      <c r="F882" s="1">
        <v>45652</v>
      </c>
      <c r="G882" t="s">
        <v>882</v>
      </c>
      <c r="H882" t="s">
        <v>63</v>
      </c>
      <c r="I882">
        <v>48</v>
      </c>
      <c r="J882">
        <v>39</v>
      </c>
      <c r="K882">
        <v>82</v>
      </c>
      <c r="L882">
        <v>0.47599999999999998</v>
      </c>
      <c r="M882">
        <v>16</v>
      </c>
      <c r="N882">
        <v>38</v>
      </c>
      <c r="O882">
        <v>0.42099999999999999</v>
      </c>
      <c r="P882">
        <v>17</v>
      </c>
      <c r="Q882">
        <v>22</v>
      </c>
      <c r="R882">
        <v>0.77300000000000002</v>
      </c>
      <c r="S882">
        <v>9</v>
      </c>
      <c r="T882">
        <v>29</v>
      </c>
      <c r="U882">
        <v>38</v>
      </c>
      <c r="V882">
        <v>25</v>
      </c>
      <c r="W882">
        <v>21</v>
      </c>
      <c r="X882">
        <v>8</v>
      </c>
      <c r="Y882">
        <v>1</v>
      </c>
      <c r="Z882">
        <v>3</v>
      </c>
      <c r="AA882">
        <v>11</v>
      </c>
      <c r="AB882">
        <v>18</v>
      </c>
      <c r="AC882">
        <v>111</v>
      </c>
      <c r="AD882">
        <v>6</v>
      </c>
      <c r="AE882">
        <v>1</v>
      </c>
      <c r="AF882">
        <v>1</v>
      </c>
      <c r="AG882">
        <v>1</v>
      </c>
      <c r="AH882">
        <v>1</v>
      </c>
      <c r="AI882">
        <v>121</v>
      </c>
      <c r="AJ882">
        <v>1609</v>
      </c>
      <c r="AK882">
        <v>2022</v>
      </c>
      <c r="AL882">
        <v>1092</v>
      </c>
      <c r="AM882">
        <v>567</v>
      </c>
      <c r="AN882">
        <v>1078</v>
      </c>
      <c r="AO882">
        <v>527</v>
      </c>
      <c r="AP882">
        <v>1052</v>
      </c>
      <c r="AQ882">
        <v>1008</v>
      </c>
      <c r="AR882">
        <v>1363</v>
      </c>
      <c r="AS882">
        <v>1566</v>
      </c>
      <c r="AT882">
        <v>1807</v>
      </c>
      <c r="AU882">
        <v>1966</v>
      </c>
      <c r="AV882">
        <v>1358</v>
      </c>
      <c r="AW882">
        <v>2289</v>
      </c>
      <c r="AX882">
        <v>1073</v>
      </c>
      <c r="AY882">
        <v>2304</v>
      </c>
      <c r="AZ882">
        <v>384</v>
      </c>
      <c r="BA882">
        <v>52</v>
      </c>
      <c r="BB882">
        <v>1204</v>
      </c>
      <c r="BC882">
        <v>1402</v>
      </c>
      <c r="BD882">
        <v>854</v>
      </c>
      <c r="BE882">
        <v>1</v>
      </c>
      <c r="BF882" t="s">
        <v>71</v>
      </c>
      <c r="BG882" t="s">
        <v>65</v>
      </c>
      <c r="BH882" t="s">
        <v>661</v>
      </c>
      <c r="BI882" s="4">
        <f xml:space="preserve"> _2025teamgamelogs[[#This Row],[FGA]] + (0.44 * _2025teamgamelogs[[#This Row],[FTA]]) + _2025teamgamelogs[[#This Row],[TOV]] - _2025teamgamelogs[[#This Row],[OREB]]</f>
        <v>103.68</v>
      </c>
      <c r="BJ882" s="3">
        <f>_2025teamgamelogs[[#This Row],[TOV]]/_2025teamgamelogs[[#This Row],[POSSESIONS]]</f>
        <v>0.20254629629629628</v>
      </c>
      <c r="BK882" s="4">
        <f>_2025teamgamelogs[[#This Row],[PTS]]/_2025teamgamelogs[[#This Row],[POSSESIONS]]</f>
        <v>1.0706018518518519</v>
      </c>
      <c r="BL882" s="4">
        <f xml:space="preserve"> 100 * _2025teamgamelogs[[#This Row],[POINTS_PER_POSSESSION]]</f>
        <v>107.06018518518519</v>
      </c>
      <c r="BM882" s="4">
        <f xml:space="preserve"> _2025teamgamelogs[[#This Row],[POSSESIONS]] / (_2025teamgamelogs[[#This Row],[MIN]]/48)</f>
        <v>103.68</v>
      </c>
      <c r="BN882" s="3">
        <f>_2025teamgamelogs[[#This Row],[PTS]] / (2 * (_2025teamgamelogs[[#This Row],[FGA]] + 0.44 * _2025teamgamelogs[[#This Row],[FTA]]))</f>
        <v>0.60536649214659677</v>
      </c>
      <c r="BO882" s="4">
        <f>VLOOKUP(_2025teamgamelogs[[#This Row],[MONTH]], LEAGUE_AVERAGES!$A$2:$B$8, 2, FALSE)</f>
        <v>110.26237660123701</v>
      </c>
      <c r="BP882" s="5">
        <f>VLOOKUP(_2025teamgamelogs[[#This Row],[TEAM_NAME]], LEAGUE_AVERAGES!$A$14:$C$43, 2, FALSE)</f>
        <v>0.337609756097561</v>
      </c>
      <c r="BQ882" s="5">
        <f>VLOOKUP(_2025teamgamelogs[[#This Row],[TEAM_NAME]], LEAGUE_AVERAGES!$A$14:$C$43, 3, FALSE)</f>
        <v>0.34709756097560968</v>
      </c>
      <c r="BR882" s="5">
        <f>VLOOKUP(_2025teamgamelogs[[#This Row],[TEAM_NAME]], LEAGUE_AVERAGES!$F$14:$H$43, 2, FALSE)</f>
        <v>0.43748780487804872</v>
      </c>
      <c r="BS882" s="5">
        <f>VLOOKUP(_2025teamgamelogs[[#This Row],[TEAM_NAME]], LEAGUE_AVERAGES!$F$14:$H$43, 3, FALSE)</f>
        <v>0.43895121951219529</v>
      </c>
      <c r="BT882" s="5">
        <f>VLOOKUP(_2025teamgamelogs[[#This Row],[TEAM_NAME]], LEAGUE_AVERAGES!$K$14:$M$43, 2, FALSE)</f>
        <v>0.54767404365624284</v>
      </c>
      <c r="BU882" s="5">
        <f>VLOOKUP(_2025teamgamelogs[[#This Row],[TEAM_NAME]], LEAGUE_AVERAGES!$K$14:$M$43, 3, FALSE)</f>
        <v>0.5592142433904097</v>
      </c>
    </row>
    <row r="883" spans="1:73" x14ac:dyDescent="0.2">
      <c r="A883" t="s">
        <v>59</v>
      </c>
      <c r="B883">
        <v>1610612761</v>
      </c>
      <c r="C883" t="s">
        <v>95</v>
      </c>
      <c r="D883" t="s">
        <v>96</v>
      </c>
      <c r="E883">
        <v>22400414</v>
      </c>
      <c r="F883" s="1">
        <v>45652</v>
      </c>
      <c r="G883" t="s">
        <v>883</v>
      </c>
      <c r="H883" t="s">
        <v>70</v>
      </c>
      <c r="I883">
        <v>48</v>
      </c>
      <c r="J883">
        <v>49</v>
      </c>
      <c r="K883">
        <v>108</v>
      </c>
      <c r="L883">
        <v>0.45400000000000001</v>
      </c>
      <c r="M883">
        <v>14</v>
      </c>
      <c r="N883">
        <v>43</v>
      </c>
      <c r="O883">
        <v>0.32600000000000001</v>
      </c>
      <c r="P883">
        <v>14</v>
      </c>
      <c r="Q883">
        <v>18</v>
      </c>
      <c r="R883">
        <v>0.77800000000000002</v>
      </c>
      <c r="S883">
        <v>13</v>
      </c>
      <c r="T883">
        <v>27</v>
      </c>
      <c r="U883">
        <v>40</v>
      </c>
      <c r="V883">
        <v>39</v>
      </c>
      <c r="W883">
        <v>15</v>
      </c>
      <c r="X883">
        <v>8</v>
      </c>
      <c r="Y883">
        <v>3</v>
      </c>
      <c r="Z883">
        <v>8</v>
      </c>
      <c r="AA883">
        <v>23</v>
      </c>
      <c r="AB883">
        <v>18</v>
      </c>
      <c r="AC883">
        <v>126</v>
      </c>
      <c r="AD883">
        <v>-29</v>
      </c>
      <c r="AE883">
        <v>1</v>
      </c>
      <c r="AF883">
        <v>1231</v>
      </c>
      <c r="AG883">
        <v>1231</v>
      </c>
      <c r="AH883">
        <v>1231</v>
      </c>
      <c r="AI883">
        <v>121</v>
      </c>
      <c r="AJ883">
        <v>174</v>
      </c>
      <c r="AK883">
        <v>14</v>
      </c>
      <c r="AL883">
        <v>1486</v>
      </c>
      <c r="AM883">
        <v>934</v>
      </c>
      <c r="AN883">
        <v>471</v>
      </c>
      <c r="AO883">
        <v>1599</v>
      </c>
      <c r="AP883">
        <v>1571</v>
      </c>
      <c r="AQ883">
        <v>1617</v>
      </c>
      <c r="AR883">
        <v>1292</v>
      </c>
      <c r="AS883">
        <v>652</v>
      </c>
      <c r="AT883">
        <v>2068</v>
      </c>
      <c r="AU883">
        <v>1715</v>
      </c>
      <c r="AV883">
        <v>27</v>
      </c>
      <c r="AW883">
        <v>1341</v>
      </c>
      <c r="AX883">
        <v>1073</v>
      </c>
      <c r="AY883">
        <v>1712</v>
      </c>
      <c r="AZ883">
        <v>2116</v>
      </c>
      <c r="BA883">
        <v>2046</v>
      </c>
      <c r="BB883">
        <v>1204</v>
      </c>
      <c r="BC883">
        <v>389</v>
      </c>
      <c r="BD883">
        <v>2365</v>
      </c>
      <c r="BE883">
        <v>1</v>
      </c>
      <c r="BF883" t="s">
        <v>71</v>
      </c>
      <c r="BG883" t="s">
        <v>65</v>
      </c>
      <c r="BH883" t="s">
        <v>661</v>
      </c>
      <c r="BI883" s="4">
        <f xml:space="preserve"> _2025teamgamelogs[[#This Row],[FGA]] + (0.44 * _2025teamgamelogs[[#This Row],[FTA]]) + _2025teamgamelogs[[#This Row],[TOV]] - _2025teamgamelogs[[#This Row],[OREB]]</f>
        <v>117.92000000000002</v>
      </c>
      <c r="BJ883" s="3">
        <f>_2025teamgamelogs[[#This Row],[TOV]]/_2025teamgamelogs[[#This Row],[POSSESIONS]]</f>
        <v>0.12720488466757121</v>
      </c>
      <c r="BK883" s="4">
        <f>_2025teamgamelogs[[#This Row],[PTS]]/_2025teamgamelogs[[#This Row],[POSSESIONS]]</f>
        <v>1.0685210312075983</v>
      </c>
      <c r="BL883" s="4">
        <f xml:space="preserve"> 100 * _2025teamgamelogs[[#This Row],[POINTS_PER_POSSESSION]]</f>
        <v>106.85210312075984</v>
      </c>
      <c r="BM883" s="4">
        <f xml:space="preserve"> _2025teamgamelogs[[#This Row],[POSSESIONS]] / (_2025teamgamelogs[[#This Row],[MIN]]/48)</f>
        <v>117.92000000000002</v>
      </c>
      <c r="BN883" s="3">
        <f>_2025teamgamelogs[[#This Row],[PTS]] / (2 * (_2025teamgamelogs[[#This Row],[FGA]] + 0.44 * _2025teamgamelogs[[#This Row],[FTA]]))</f>
        <v>0.54347826086956519</v>
      </c>
      <c r="BO883" s="4">
        <f>VLOOKUP(_2025teamgamelogs[[#This Row],[MONTH]], LEAGUE_AVERAGES!$A$2:$B$8, 2, FALSE)</f>
        <v>110.26237660123701</v>
      </c>
      <c r="BP883" s="5">
        <f>VLOOKUP(_2025teamgamelogs[[#This Row],[TEAM_NAME]], LEAGUE_AVERAGES!$A$14:$C$43, 2, FALSE)</f>
        <v>0.35443902439024388</v>
      </c>
      <c r="BQ883" s="5">
        <f>VLOOKUP(_2025teamgamelogs[[#This Row],[TEAM_NAME]], LEAGUE_AVERAGES!$A$14:$C$43, 3, FALSE)</f>
        <v>0.34512195121951217</v>
      </c>
      <c r="BR883" s="5">
        <f>VLOOKUP(_2025teamgamelogs[[#This Row],[TEAM_NAME]], LEAGUE_AVERAGES!$F$14:$H$43, 2, FALSE)</f>
        <v>0.46104878048780484</v>
      </c>
      <c r="BS883" s="5">
        <f>VLOOKUP(_2025teamgamelogs[[#This Row],[TEAM_NAME]], LEAGUE_AVERAGES!$F$14:$H$43, 3, FALSE)</f>
        <v>0.45834146341463411</v>
      </c>
      <c r="BT883" s="5">
        <f>VLOOKUP(_2025teamgamelogs[[#This Row],[TEAM_NAME]], LEAGUE_AVERAGES!$K$14:$M$43, 2, FALSE)</f>
        <v>0.55942918094792793</v>
      </c>
      <c r="BU883" s="5">
        <f>VLOOKUP(_2025teamgamelogs[[#This Row],[TEAM_NAME]], LEAGUE_AVERAGES!$K$14:$M$43, 3, FALSE)</f>
        <v>0.54979583097447959</v>
      </c>
    </row>
    <row r="884" spans="1:73" x14ac:dyDescent="0.2">
      <c r="A884" t="s">
        <v>59</v>
      </c>
      <c r="B884">
        <v>1610612753</v>
      </c>
      <c r="C884" t="s">
        <v>83</v>
      </c>
      <c r="D884" t="s">
        <v>84</v>
      </c>
      <c r="E884">
        <v>22400411</v>
      </c>
      <c r="F884" s="1">
        <v>45652</v>
      </c>
      <c r="G884" t="s">
        <v>832</v>
      </c>
      <c r="H884" t="s">
        <v>70</v>
      </c>
      <c r="I884">
        <v>48</v>
      </c>
      <c r="J884">
        <v>34</v>
      </c>
      <c r="K884">
        <v>77</v>
      </c>
      <c r="L884">
        <v>0.442</v>
      </c>
      <c r="M884">
        <v>5</v>
      </c>
      <c r="N884">
        <v>29</v>
      </c>
      <c r="O884">
        <v>0.17199999999999999</v>
      </c>
      <c r="P884">
        <v>15</v>
      </c>
      <c r="Q884">
        <v>18</v>
      </c>
      <c r="R884">
        <v>0.83299999999999996</v>
      </c>
      <c r="S884">
        <v>9</v>
      </c>
      <c r="T884">
        <v>33</v>
      </c>
      <c r="U884">
        <v>42</v>
      </c>
      <c r="V884">
        <v>14</v>
      </c>
      <c r="W884">
        <v>23</v>
      </c>
      <c r="X884">
        <v>12</v>
      </c>
      <c r="Y884">
        <v>6</v>
      </c>
      <c r="Z884">
        <v>6</v>
      </c>
      <c r="AA884">
        <v>15</v>
      </c>
      <c r="AB884">
        <v>20</v>
      </c>
      <c r="AC884">
        <v>88</v>
      </c>
      <c r="AD884">
        <v>-1</v>
      </c>
      <c r="AE884">
        <v>1</v>
      </c>
      <c r="AF884">
        <v>1231</v>
      </c>
      <c r="AG884">
        <v>1231</v>
      </c>
      <c r="AH884">
        <v>1231</v>
      </c>
      <c r="AI884">
        <v>121</v>
      </c>
      <c r="AJ884">
        <v>2258</v>
      </c>
      <c r="AK884">
        <v>2335</v>
      </c>
      <c r="AL884">
        <v>1685</v>
      </c>
      <c r="AM884">
        <v>2427</v>
      </c>
      <c r="AN884">
        <v>2163</v>
      </c>
      <c r="AO884">
        <v>2440</v>
      </c>
      <c r="AP884">
        <v>1416</v>
      </c>
      <c r="AQ884">
        <v>1617</v>
      </c>
      <c r="AR884">
        <v>699</v>
      </c>
      <c r="AS884">
        <v>1566</v>
      </c>
      <c r="AT884">
        <v>1131</v>
      </c>
      <c r="AU884">
        <v>1443</v>
      </c>
      <c r="AV884">
        <v>2444</v>
      </c>
      <c r="AW884">
        <v>2394</v>
      </c>
      <c r="AX884">
        <v>217</v>
      </c>
      <c r="AY884">
        <v>560</v>
      </c>
      <c r="AZ884">
        <v>1573</v>
      </c>
      <c r="BA884">
        <v>398</v>
      </c>
      <c r="BB884">
        <v>767</v>
      </c>
      <c r="BC884">
        <v>2411</v>
      </c>
      <c r="BD884">
        <v>1231</v>
      </c>
      <c r="BE884">
        <v>1</v>
      </c>
      <c r="BF884" t="s">
        <v>64</v>
      </c>
      <c r="BG884" t="s">
        <v>65</v>
      </c>
      <c r="BH884" t="s">
        <v>661</v>
      </c>
      <c r="BI884" s="4">
        <f xml:space="preserve"> _2025teamgamelogs[[#This Row],[FGA]] + (0.44 * _2025teamgamelogs[[#This Row],[FTA]]) + _2025teamgamelogs[[#This Row],[TOV]] - _2025teamgamelogs[[#This Row],[OREB]]</f>
        <v>98.92</v>
      </c>
      <c r="BJ884" s="3">
        <f>_2025teamgamelogs[[#This Row],[TOV]]/_2025teamgamelogs[[#This Row],[POSSESIONS]]</f>
        <v>0.23251112009704811</v>
      </c>
      <c r="BK884" s="4">
        <f>_2025teamgamelogs[[#This Row],[PTS]]/_2025teamgamelogs[[#This Row],[POSSESIONS]]</f>
        <v>0.88960776384957541</v>
      </c>
      <c r="BL884" s="4">
        <f xml:space="preserve"> 100 * _2025teamgamelogs[[#This Row],[POINTS_PER_POSSESSION]]</f>
        <v>88.960776384957541</v>
      </c>
      <c r="BM884" s="4">
        <f xml:space="preserve"> _2025teamgamelogs[[#This Row],[POSSESIONS]] / (_2025teamgamelogs[[#This Row],[MIN]]/48)</f>
        <v>98.92</v>
      </c>
      <c r="BN884" s="3">
        <f>_2025teamgamelogs[[#This Row],[PTS]] / (2 * (_2025teamgamelogs[[#This Row],[FGA]] + 0.44 * _2025teamgamelogs[[#This Row],[FTA]]))</f>
        <v>0.51813471502590669</v>
      </c>
      <c r="BO884" s="4">
        <f>VLOOKUP(_2025teamgamelogs[[#This Row],[MONTH]], LEAGUE_AVERAGES!$A$2:$B$8, 2, FALSE)</f>
        <v>110.26237660123701</v>
      </c>
      <c r="BP884" s="5">
        <f>VLOOKUP(_2025teamgamelogs[[#This Row],[TEAM_NAME]], LEAGUE_AVERAGES!$A$14:$C$43, 2, FALSE)</f>
        <v>0.32192682926829269</v>
      </c>
      <c r="BQ884" s="5">
        <f>VLOOKUP(_2025teamgamelogs[[#This Row],[TEAM_NAME]], LEAGUE_AVERAGES!$A$14:$C$43, 3, FALSE)</f>
        <v>0.31129268292682932</v>
      </c>
      <c r="BR884" s="5">
        <f>VLOOKUP(_2025teamgamelogs[[#This Row],[TEAM_NAME]], LEAGUE_AVERAGES!$F$14:$H$43, 2, FALSE)</f>
        <v>0.44641463414634147</v>
      </c>
      <c r="BS884" s="5">
        <f>VLOOKUP(_2025teamgamelogs[[#This Row],[TEAM_NAME]], LEAGUE_AVERAGES!$F$14:$H$43, 3, FALSE)</f>
        <v>0.44524390243902434</v>
      </c>
      <c r="BT884" s="5">
        <f>VLOOKUP(_2025teamgamelogs[[#This Row],[TEAM_NAME]], LEAGUE_AVERAGES!$K$14:$M$43, 2, FALSE)</f>
        <v>0.55194019912665027</v>
      </c>
      <c r="BU884" s="5">
        <f>VLOOKUP(_2025teamgamelogs[[#This Row],[TEAM_NAME]], LEAGUE_AVERAGES!$K$14:$M$43, 3, FALSE)</f>
        <v>0.54874950227645525</v>
      </c>
    </row>
    <row r="885" spans="1:73" x14ac:dyDescent="0.2">
      <c r="A885" t="s">
        <v>59</v>
      </c>
      <c r="B885">
        <v>1610612754</v>
      </c>
      <c r="C885" t="s">
        <v>110</v>
      </c>
      <c r="D885" t="s">
        <v>111</v>
      </c>
      <c r="E885">
        <v>22400410</v>
      </c>
      <c r="F885" s="1">
        <v>45652</v>
      </c>
      <c r="G885" t="s">
        <v>884</v>
      </c>
      <c r="H885" t="s">
        <v>70</v>
      </c>
      <c r="I885">
        <v>48</v>
      </c>
      <c r="J885">
        <v>42</v>
      </c>
      <c r="K885">
        <v>89</v>
      </c>
      <c r="L885">
        <v>0.47199999999999998</v>
      </c>
      <c r="M885">
        <v>14</v>
      </c>
      <c r="N885">
        <v>36</v>
      </c>
      <c r="O885">
        <v>0.38900000000000001</v>
      </c>
      <c r="P885">
        <v>16</v>
      </c>
      <c r="Q885">
        <v>22</v>
      </c>
      <c r="R885">
        <v>0.72699999999999998</v>
      </c>
      <c r="S885">
        <v>11</v>
      </c>
      <c r="T885">
        <v>40</v>
      </c>
      <c r="U885">
        <v>51</v>
      </c>
      <c r="V885">
        <v>28</v>
      </c>
      <c r="W885">
        <v>11</v>
      </c>
      <c r="X885">
        <v>1</v>
      </c>
      <c r="Y885">
        <v>8</v>
      </c>
      <c r="Z885">
        <v>4</v>
      </c>
      <c r="AA885">
        <v>21</v>
      </c>
      <c r="AB885">
        <v>18</v>
      </c>
      <c r="AC885">
        <v>114</v>
      </c>
      <c r="AD885">
        <v>-6</v>
      </c>
      <c r="AE885">
        <v>1</v>
      </c>
      <c r="AF885">
        <v>1231</v>
      </c>
      <c r="AG885">
        <v>1231</v>
      </c>
      <c r="AH885">
        <v>1231</v>
      </c>
      <c r="AI885">
        <v>121</v>
      </c>
      <c r="AJ885">
        <v>1068</v>
      </c>
      <c r="AK885">
        <v>1176</v>
      </c>
      <c r="AL885">
        <v>1158</v>
      </c>
      <c r="AM885">
        <v>934</v>
      </c>
      <c r="AN885">
        <v>1366</v>
      </c>
      <c r="AO885">
        <v>865</v>
      </c>
      <c r="AP885">
        <v>1228</v>
      </c>
      <c r="AQ885">
        <v>1008</v>
      </c>
      <c r="AR885">
        <v>1740</v>
      </c>
      <c r="AS885">
        <v>1051</v>
      </c>
      <c r="AT885">
        <v>210</v>
      </c>
      <c r="AU885">
        <v>340</v>
      </c>
      <c r="AV885">
        <v>840</v>
      </c>
      <c r="AW885">
        <v>429</v>
      </c>
      <c r="AX885">
        <v>2452</v>
      </c>
      <c r="AY885">
        <v>187</v>
      </c>
      <c r="AZ885">
        <v>750</v>
      </c>
      <c r="BA885">
        <v>1694</v>
      </c>
      <c r="BB885">
        <v>1204</v>
      </c>
      <c r="BC885">
        <v>1168</v>
      </c>
      <c r="BD885">
        <v>1540</v>
      </c>
      <c r="BE885">
        <v>1</v>
      </c>
      <c r="BF885" t="s">
        <v>64</v>
      </c>
      <c r="BG885" t="s">
        <v>65</v>
      </c>
      <c r="BH885" t="s">
        <v>661</v>
      </c>
      <c r="BI885" s="4">
        <f xml:space="preserve"> _2025teamgamelogs[[#This Row],[FGA]] + (0.44 * _2025teamgamelogs[[#This Row],[FTA]]) + _2025teamgamelogs[[#This Row],[TOV]] - _2025teamgamelogs[[#This Row],[OREB]]</f>
        <v>98.68</v>
      </c>
      <c r="BJ885" s="3">
        <f>_2025teamgamelogs[[#This Row],[TOV]]/_2025teamgamelogs[[#This Row],[POSSESIONS]]</f>
        <v>0.11147142278070531</v>
      </c>
      <c r="BK885" s="4">
        <f>_2025teamgamelogs[[#This Row],[PTS]]/_2025teamgamelogs[[#This Row],[POSSESIONS]]</f>
        <v>1.1552492906364005</v>
      </c>
      <c r="BL885" s="4">
        <f xml:space="preserve"> 100 * _2025teamgamelogs[[#This Row],[POINTS_PER_POSSESSION]]</f>
        <v>115.52492906364004</v>
      </c>
      <c r="BM885" s="4">
        <f xml:space="preserve"> _2025teamgamelogs[[#This Row],[POSSESIONS]] / (_2025teamgamelogs[[#This Row],[MIN]]/48)</f>
        <v>98.68</v>
      </c>
      <c r="BN885" s="3">
        <f>_2025teamgamelogs[[#This Row],[PTS]] / (2 * (_2025teamgamelogs[[#This Row],[FGA]] + 0.44 * _2025teamgamelogs[[#This Row],[FTA]]))</f>
        <v>0.57762464531820024</v>
      </c>
      <c r="BO885" s="4">
        <f>VLOOKUP(_2025teamgamelogs[[#This Row],[MONTH]], LEAGUE_AVERAGES!$A$2:$B$8, 2, FALSE)</f>
        <v>110.26237660123701</v>
      </c>
      <c r="BP885" s="5">
        <f>VLOOKUP(_2025teamgamelogs[[#This Row],[TEAM_NAME]], LEAGUE_AVERAGES!$A$14:$C$43, 2, FALSE)</f>
        <v>0.37909999999999999</v>
      </c>
      <c r="BQ885" s="5">
        <f>VLOOKUP(_2025teamgamelogs[[#This Row],[TEAM_NAME]], LEAGUE_AVERAGES!$A$14:$C$43, 3, FALSE)</f>
        <v>0.35511904761904761</v>
      </c>
      <c r="BR885" s="5">
        <f>VLOOKUP(_2025teamgamelogs[[#This Row],[TEAM_NAME]], LEAGUE_AVERAGES!$F$14:$H$43, 2, FALSE)</f>
        <v>0.49785000000000013</v>
      </c>
      <c r="BS885" s="5">
        <f>VLOOKUP(_2025teamgamelogs[[#This Row],[TEAM_NAME]], LEAGUE_AVERAGES!$F$14:$H$43, 3, FALSE)</f>
        <v>0.47942857142857148</v>
      </c>
      <c r="BT885" s="5">
        <f>VLOOKUP(_2025teamgamelogs[[#This Row],[TEAM_NAME]], LEAGUE_AVERAGES!$K$14:$M$43, 2, FALSE)</f>
        <v>0.60805571751162091</v>
      </c>
      <c r="BU885" s="5">
        <f>VLOOKUP(_2025teamgamelogs[[#This Row],[TEAM_NAME]], LEAGUE_AVERAGES!$K$14:$M$43, 3, FALSE)</f>
        <v>0.58190704341109034</v>
      </c>
    </row>
    <row r="886" spans="1:73" x14ac:dyDescent="0.2">
      <c r="A886" t="s">
        <v>59</v>
      </c>
      <c r="B886">
        <v>1610612757</v>
      </c>
      <c r="C886" t="s">
        <v>116</v>
      </c>
      <c r="D886" t="s">
        <v>117</v>
      </c>
      <c r="E886">
        <v>22400417</v>
      </c>
      <c r="F886" s="1">
        <v>45652</v>
      </c>
      <c r="G886" t="s">
        <v>738</v>
      </c>
      <c r="H886" t="s">
        <v>63</v>
      </c>
      <c r="I886">
        <v>48</v>
      </c>
      <c r="J886">
        <v>45</v>
      </c>
      <c r="K886">
        <v>89</v>
      </c>
      <c r="L886">
        <v>0.50600000000000001</v>
      </c>
      <c r="M886">
        <v>15</v>
      </c>
      <c r="N886">
        <v>38</v>
      </c>
      <c r="O886">
        <v>0.39500000000000002</v>
      </c>
      <c r="P886">
        <v>17</v>
      </c>
      <c r="Q886">
        <v>22</v>
      </c>
      <c r="R886">
        <v>0.77300000000000002</v>
      </c>
      <c r="S886">
        <v>9</v>
      </c>
      <c r="T886">
        <v>34</v>
      </c>
      <c r="U886">
        <v>43</v>
      </c>
      <c r="V886">
        <v>26</v>
      </c>
      <c r="W886">
        <v>11</v>
      </c>
      <c r="X886">
        <v>10</v>
      </c>
      <c r="Y886">
        <v>8</v>
      </c>
      <c r="Z886">
        <v>5</v>
      </c>
      <c r="AA886">
        <v>20</v>
      </c>
      <c r="AB886">
        <v>16</v>
      </c>
      <c r="AC886">
        <v>122</v>
      </c>
      <c r="AD886">
        <v>2</v>
      </c>
      <c r="AE886">
        <v>1</v>
      </c>
      <c r="AF886">
        <v>1</v>
      </c>
      <c r="AG886">
        <v>1</v>
      </c>
      <c r="AH886">
        <v>1</v>
      </c>
      <c r="AI886">
        <v>121</v>
      </c>
      <c r="AJ886">
        <v>564</v>
      </c>
      <c r="AK886">
        <v>1176</v>
      </c>
      <c r="AL886">
        <v>625</v>
      </c>
      <c r="AM886">
        <v>733</v>
      </c>
      <c r="AN886">
        <v>1078</v>
      </c>
      <c r="AO886">
        <v>794</v>
      </c>
      <c r="AP886">
        <v>1052</v>
      </c>
      <c r="AQ886">
        <v>1008</v>
      </c>
      <c r="AR886">
        <v>1363</v>
      </c>
      <c r="AS886">
        <v>1566</v>
      </c>
      <c r="AT886">
        <v>926</v>
      </c>
      <c r="AU886">
        <v>1282</v>
      </c>
      <c r="AV886">
        <v>1195</v>
      </c>
      <c r="AW886">
        <v>429</v>
      </c>
      <c r="AX886">
        <v>539</v>
      </c>
      <c r="AY886">
        <v>187</v>
      </c>
      <c r="AZ886">
        <v>1188</v>
      </c>
      <c r="BA886">
        <v>1491</v>
      </c>
      <c r="BB886">
        <v>1670</v>
      </c>
      <c r="BC886">
        <v>609</v>
      </c>
      <c r="BD886">
        <v>1106</v>
      </c>
      <c r="BE886">
        <v>1</v>
      </c>
      <c r="BF886" t="s">
        <v>64</v>
      </c>
      <c r="BG886" t="s">
        <v>65</v>
      </c>
      <c r="BH886" t="s">
        <v>661</v>
      </c>
      <c r="BI886" s="4">
        <f xml:space="preserve"> _2025teamgamelogs[[#This Row],[FGA]] + (0.44 * _2025teamgamelogs[[#This Row],[FTA]]) + _2025teamgamelogs[[#This Row],[TOV]] - _2025teamgamelogs[[#This Row],[OREB]]</f>
        <v>100.68</v>
      </c>
      <c r="BJ886" s="3">
        <f>_2025teamgamelogs[[#This Row],[TOV]]/_2025teamgamelogs[[#This Row],[POSSESIONS]]</f>
        <v>0.1092570520460866</v>
      </c>
      <c r="BK886" s="4">
        <f>_2025teamgamelogs[[#This Row],[PTS]]/_2025teamgamelogs[[#This Row],[POSSESIONS]]</f>
        <v>1.2117600317838697</v>
      </c>
      <c r="BL886" s="4">
        <f xml:space="preserve"> 100 * _2025teamgamelogs[[#This Row],[POINTS_PER_POSSESSION]]</f>
        <v>121.17600317838696</v>
      </c>
      <c r="BM886" s="4">
        <f xml:space="preserve"> _2025teamgamelogs[[#This Row],[POSSESIONS]] / (_2025teamgamelogs[[#This Row],[MIN]]/48)</f>
        <v>100.68</v>
      </c>
      <c r="BN886" s="3">
        <f>_2025teamgamelogs[[#This Row],[PTS]] / (2 * (_2025teamgamelogs[[#This Row],[FGA]] + 0.44 * _2025teamgamelogs[[#This Row],[FTA]]))</f>
        <v>0.61815970814754762</v>
      </c>
      <c r="BO886" s="4">
        <f>VLOOKUP(_2025teamgamelogs[[#This Row],[MONTH]], LEAGUE_AVERAGES!$A$2:$B$8, 2, FALSE)</f>
        <v>110.26237660123701</v>
      </c>
      <c r="BP886" s="5">
        <f>VLOOKUP(_2025teamgamelogs[[#This Row],[TEAM_NAME]], LEAGUE_AVERAGES!$A$14:$C$43, 2, FALSE)</f>
        <v>0.3617317073170731</v>
      </c>
      <c r="BQ886" s="5">
        <f>VLOOKUP(_2025teamgamelogs[[#This Row],[TEAM_NAME]], LEAGUE_AVERAGES!$A$14:$C$43, 3, FALSE)</f>
        <v>0.32368292682926825</v>
      </c>
      <c r="BR886" s="5">
        <f>VLOOKUP(_2025teamgamelogs[[#This Row],[TEAM_NAME]], LEAGUE_AVERAGES!$F$14:$H$43, 2, FALSE)</f>
        <v>0.4560243902439024</v>
      </c>
      <c r="BS886" s="5">
        <f>VLOOKUP(_2025teamgamelogs[[#This Row],[TEAM_NAME]], LEAGUE_AVERAGES!$F$14:$H$43, 3, FALSE)</f>
        <v>0.4473414634146341</v>
      </c>
      <c r="BT886" s="5">
        <f>VLOOKUP(_2025teamgamelogs[[#This Row],[TEAM_NAME]], LEAGUE_AVERAGES!$K$14:$M$43, 2, FALSE)</f>
        <v>0.56794360073860606</v>
      </c>
      <c r="BU886" s="5">
        <f>VLOOKUP(_2025teamgamelogs[[#This Row],[TEAM_NAME]], LEAGUE_AVERAGES!$K$14:$M$43, 3, FALSE)</f>
        <v>0.54561285519601899</v>
      </c>
    </row>
    <row r="887" spans="1:73" x14ac:dyDescent="0.2">
      <c r="A887" t="s">
        <v>59</v>
      </c>
      <c r="B887">
        <v>1610612749</v>
      </c>
      <c r="C887" t="s">
        <v>113</v>
      </c>
      <c r="D887" t="s">
        <v>114</v>
      </c>
      <c r="E887">
        <v>22400415</v>
      </c>
      <c r="F887" s="1">
        <v>45652</v>
      </c>
      <c r="G887" t="s">
        <v>885</v>
      </c>
      <c r="H887" t="s">
        <v>70</v>
      </c>
      <c r="I887">
        <v>48</v>
      </c>
      <c r="J887">
        <v>41</v>
      </c>
      <c r="K887">
        <v>83</v>
      </c>
      <c r="L887">
        <v>0.49399999999999999</v>
      </c>
      <c r="M887">
        <v>15</v>
      </c>
      <c r="N887">
        <v>38</v>
      </c>
      <c r="O887">
        <v>0.39500000000000002</v>
      </c>
      <c r="P887">
        <v>8</v>
      </c>
      <c r="Q887">
        <v>12</v>
      </c>
      <c r="R887">
        <v>0.66700000000000004</v>
      </c>
      <c r="S887">
        <v>8</v>
      </c>
      <c r="T887">
        <v>31</v>
      </c>
      <c r="U887">
        <v>39</v>
      </c>
      <c r="V887">
        <v>23</v>
      </c>
      <c r="W887">
        <v>23</v>
      </c>
      <c r="X887">
        <v>12</v>
      </c>
      <c r="Y887">
        <v>3</v>
      </c>
      <c r="Z887">
        <v>1</v>
      </c>
      <c r="AA887">
        <v>18</v>
      </c>
      <c r="AB887">
        <v>11</v>
      </c>
      <c r="AC887">
        <v>105</v>
      </c>
      <c r="AD887">
        <v>-6</v>
      </c>
      <c r="AE887">
        <v>1</v>
      </c>
      <c r="AF887">
        <v>1231</v>
      </c>
      <c r="AG887">
        <v>1231</v>
      </c>
      <c r="AH887">
        <v>1231</v>
      </c>
      <c r="AI887">
        <v>121</v>
      </c>
      <c r="AJ887">
        <v>1234</v>
      </c>
      <c r="AK887">
        <v>1922</v>
      </c>
      <c r="AL887">
        <v>788</v>
      </c>
      <c r="AM887">
        <v>733</v>
      </c>
      <c r="AN887">
        <v>1078</v>
      </c>
      <c r="AO887">
        <v>794</v>
      </c>
      <c r="AP887">
        <v>2336</v>
      </c>
      <c r="AQ887">
        <v>2282</v>
      </c>
      <c r="AR887">
        <v>2105</v>
      </c>
      <c r="AS887">
        <v>1800</v>
      </c>
      <c r="AT887">
        <v>1488</v>
      </c>
      <c r="AU887">
        <v>1833</v>
      </c>
      <c r="AV887">
        <v>1759</v>
      </c>
      <c r="AW887">
        <v>2394</v>
      </c>
      <c r="AX887">
        <v>217</v>
      </c>
      <c r="AY887">
        <v>1712</v>
      </c>
      <c r="AZ887">
        <v>35</v>
      </c>
      <c r="BA887">
        <v>1018</v>
      </c>
      <c r="BB887">
        <v>2370</v>
      </c>
      <c r="BC887">
        <v>1790</v>
      </c>
      <c r="BD887">
        <v>1540</v>
      </c>
      <c r="BE887">
        <v>1</v>
      </c>
      <c r="BF887" t="s">
        <v>64</v>
      </c>
      <c r="BG887" t="s">
        <v>65</v>
      </c>
      <c r="BH887" t="s">
        <v>661</v>
      </c>
      <c r="BI887" s="4">
        <f xml:space="preserve"> _2025teamgamelogs[[#This Row],[FGA]] + (0.44 * _2025teamgamelogs[[#This Row],[FTA]]) + _2025teamgamelogs[[#This Row],[TOV]] - _2025teamgamelogs[[#This Row],[OREB]]</f>
        <v>103.28</v>
      </c>
      <c r="BJ887" s="3">
        <f>_2025teamgamelogs[[#This Row],[TOV]]/_2025teamgamelogs[[#This Row],[POSSESIONS]]</f>
        <v>0.22269558481797055</v>
      </c>
      <c r="BK887" s="4">
        <f>_2025teamgamelogs[[#This Row],[PTS]]/_2025teamgamelogs[[#This Row],[POSSESIONS]]</f>
        <v>1.0166537567776917</v>
      </c>
      <c r="BL887" s="4">
        <f xml:space="preserve"> 100 * _2025teamgamelogs[[#This Row],[POINTS_PER_POSSESSION]]</f>
        <v>101.66537567776916</v>
      </c>
      <c r="BM887" s="4">
        <f xml:space="preserve"> _2025teamgamelogs[[#This Row],[POSSESIONS]] / (_2025teamgamelogs[[#This Row],[MIN]]/48)</f>
        <v>103.28</v>
      </c>
      <c r="BN887" s="3">
        <f>_2025teamgamelogs[[#This Row],[PTS]] / (2 * (_2025teamgamelogs[[#This Row],[FGA]] + 0.44 * _2025teamgamelogs[[#This Row],[FTA]]))</f>
        <v>0.59469868599909381</v>
      </c>
      <c r="BO887" s="4">
        <f>VLOOKUP(_2025teamgamelogs[[#This Row],[MONTH]], LEAGUE_AVERAGES!$A$2:$B$8, 2, FALSE)</f>
        <v>110.26237660123701</v>
      </c>
      <c r="BP887" s="5">
        <f>VLOOKUP(_2025teamgamelogs[[#This Row],[TEAM_NAME]], LEAGUE_AVERAGES!$A$14:$C$43, 2, FALSE)</f>
        <v>0.4062926829268293</v>
      </c>
      <c r="BQ887" s="5">
        <f>VLOOKUP(_2025teamgamelogs[[#This Row],[TEAM_NAME]], LEAGUE_AVERAGES!$A$14:$C$43, 3, FALSE)</f>
        <v>0.36926829268292688</v>
      </c>
      <c r="BR887" s="5">
        <f>VLOOKUP(_2025teamgamelogs[[#This Row],[TEAM_NAME]], LEAGUE_AVERAGES!$F$14:$H$43, 2, FALSE)</f>
        <v>0.49804878048780482</v>
      </c>
      <c r="BS887" s="5">
        <f>VLOOKUP(_2025teamgamelogs[[#This Row],[TEAM_NAME]], LEAGUE_AVERAGES!$F$14:$H$43, 3, FALSE)</f>
        <v>0.47917073170731711</v>
      </c>
      <c r="BT887" s="5">
        <f>VLOOKUP(_2025teamgamelogs[[#This Row],[TEAM_NAME]], LEAGUE_AVERAGES!$K$14:$M$43, 2, FALSE)</f>
        <v>0.61475494156948829</v>
      </c>
      <c r="BU887" s="5">
        <f>VLOOKUP(_2025teamgamelogs[[#This Row],[TEAM_NAME]], LEAGUE_AVERAGES!$K$14:$M$43, 3, FALSE)</f>
        <v>0.58586037801226176</v>
      </c>
    </row>
    <row r="888" spans="1:73" x14ac:dyDescent="0.2">
      <c r="A888" t="s">
        <v>59</v>
      </c>
      <c r="B888">
        <v>1610612748</v>
      </c>
      <c r="C888" t="s">
        <v>101</v>
      </c>
      <c r="D888" t="s">
        <v>102</v>
      </c>
      <c r="E888">
        <v>22400411</v>
      </c>
      <c r="F888" s="1">
        <v>45652</v>
      </c>
      <c r="G888" t="s">
        <v>825</v>
      </c>
      <c r="H888" t="s">
        <v>63</v>
      </c>
      <c r="I888">
        <v>48</v>
      </c>
      <c r="J888">
        <v>31</v>
      </c>
      <c r="K888">
        <v>76</v>
      </c>
      <c r="L888">
        <v>0.40799999999999997</v>
      </c>
      <c r="M888">
        <v>15</v>
      </c>
      <c r="N888">
        <v>30</v>
      </c>
      <c r="O888">
        <v>0.5</v>
      </c>
      <c r="P888">
        <v>12</v>
      </c>
      <c r="Q888">
        <v>14</v>
      </c>
      <c r="R888">
        <v>0.85699999999999998</v>
      </c>
      <c r="S888">
        <v>7</v>
      </c>
      <c r="T888">
        <v>28</v>
      </c>
      <c r="U888">
        <v>35</v>
      </c>
      <c r="V888">
        <v>21</v>
      </c>
      <c r="W888">
        <v>21</v>
      </c>
      <c r="X888">
        <v>14</v>
      </c>
      <c r="Y888">
        <v>6</v>
      </c>
      <c r="Z888">
        <v>6</v>
      </c>
      <c r="AA888">
        <v>20</v>
      </c>
      <c r="AB888">
        <v>15</v>
      </c>
      <c r="AC888">
        <v>89</v>
      </c>
      <c r="AD888">
        <v>1</v>
      </c>
      <c r="AE888">
        <v>1</v>
      </c>
      <c r="AF888">
        <v>1</v>
      </c>
      <c r="AG888">
        <v>1</v>
      </c>
      <c r="AH888">
        <v>1</v>
      </c>
      <c r="AI888">
        <v>121</v>
      </c>
      <c r="AJ888">
        <v>2413</v>
      </c>
      <c r="AK888">
        <v>2372</v>
      </c>
      <c r="AL888">
        <v>2126</v>
      </c>
      <c r="AM888">
        <v>733</v>
      </c>
      <c r="AN888">
        <v>2077</v>
      </c>
      <c r="AO888">
        <v>94</v>
      </c>
      <c r="AP888">
        <v>1889</v>
      </c>
      <c r="AQ888">
        <v>2113</v>
      </c>
      <c r="AR888">
        <v>515</v>
      </c>
      <c r="AS888">
        <v>2024</v>
      </c>
      <c r="AT888">
        <v>1951</v>
      </c>
      <c r="AU888">
        <v>2225</v>
      </c>
      <c r="AV888">
        <v>2031</v>
      </c>
      <c r="AW888">
        <v>2289</v>
      </c>
      <c r="AX888">
        <v>81</v>
      </c>
      <c r="AY888">
        <v>560</v>
      </c>
      <c r="AZ888">
        <v>1573</v>
      </c>
      <c r="BA888">
        <v>1491</v>
      </c>
      <c r="BB888">
        <v>1892</v>
      </c>
      <c r="BC888">
        <v>2395</v>
      </c>
      <c r="BD888">
        <v>1176</v>
      </c>
      <c r="BE888">
        <v>1</v>
      </c>
      <c r="BF888" t="s">
        <v>71</v>
      </c>
      <c r="BG888" t="s">
        <v>65</v>
      </c>
      <c r="BH888" t="s">
        <v>661</v>
      </c>
      <c r="BI888" s="4">
        <f xml:space="preserve"> _2025teamgamelogs[[#This Row],[FGA]] + (0.44 * _2025teamgamelogs[[#This Row],[FTA]]) + _2025teamgamelogs[[#This Row],[TOV]] - _2025teamgamelogs[[#This Row],[OREB]]</f>
        <v>96.16</v>
      </c>
      <c r="BJ888" s="3">
        <f>_2025teamgamelogs[[#This Row],[TOV]]/_2025teamgamelogs[[#This Row],[POSSESIONS]]</f>
        <v>0.21838602329450915</v>
      </c>
      <c r="BK888" s="4">
        <f>_2025teamgamelogs[[#This Row],[PTS]]/_2025teamgamelogs[[#This Row],[POSSESIONS]]</f>
        <v>0.92554076539101504</v>
      </c>
      <c r="BL888" s="4">
        <f xml:space="preserve"> 100 * _2025teamgamelogs[[#This Row],[POINTS_PER_POSSESSION]]</f>
        <v>92.554076539101501</v>
      </c>
      <c r="BM888" s="4">
        <f xml:space="preserve"> _2025teamgamelogs[[#This Row],[POSSESIONS]] / (_2025teamgamelogs[[#This Row],[MIN]]/48)</f>
        <v>96.16</v>
      </c>
      <c r="BN888" s="3">
        <f>_2025teamgamelogs[[#This Row],[PTS]] / (2 * (_2025teamgamelogs[[#This Row],[FGA]] + 0.44 * _2025teamgamelogs[[#This Row],[FTA]]))</f>
        <v>0.54162609542356377</v>
      </c>
      <c r="BO888" s="4">
        <f>VLOOKUP(_2025teamgamelogs[[#This Row],[MONTH]], LEAGUE_AVERAGES!$A$2:$B$8, 2, FALSE)</f>
        <v>110.26237660123701</v>
      </c>
      <c r="BP888" s="5">
        <f>VLOOKUP(_2025teamgamelogs[[#This Row],[TEAM_NAME]], LEAGUE_AVERAGES!$A$14:$C$43, 2, FALSE)</f>
        <v>0.38887804878048787</v>
      </c>
      <c r="BQ888" s="5">
        <f>VLOOKUP(_2025teamgamelogs[[#This Row],[TEAM_NAME]], LEAGUE_AVERAGES!$A$14:$C$43, 3, FALSE)</f>
        <v>0.35180487804878063</v>
      </c>
      <c r="BR888" s="5">
        <f>VLOOKUP(_2025teamgamelogs[[#This Row],[TEAM_NAME]], LEAGUE_AVERAGES!$F$14:$H$43, 2, FALSE)</f>
        <v>0.48178048780487814</v>
      </c>
      <c r="BS888" s="5">
        <f>VLOOKUP(_2025teamgamelogs[[#This Row],[TEAM_NAME]], LEAGUE_AVERAGES!$F$14:$H$43, 3, FALSE)</f>
        <v>0.44997560975609752</v>
      </c>
      <c r="BT888" s="5">
        <f>VLOOKUP(_2025teamgamelogs[[#This Row],[TEAM_NAME]], LEAGUE_AVERAGES!$K$14:$M$43, 2, FALSE)</f>
        <v>0.59307433364150897</v>
      </c>
      <c r="BU888" s="5">
        <f>VLOOKUP(_2025teamgamelogs[[#This Row],[TEAM_NAME]], LEAGUE_AVERAGES!$K$14:$M$43, 3, FALSE)</f>
        <v>0.56311679796954139</v>
      </c>
    </row>
    <row r="889" spans="1:73" x14ac:dyDescent="0.2">
      <c r="A889" t="s">
        <v>59</v>
      </c>
      <c r="B889">
        <v>1610612741</v>
      </c>
      <c r="C889" t="s">
        <v>86</v>
      </c>
      <c r="D889" t="s">
        <v>87</v>
      </c>
      <c r="E889">
        <v>22400413</v>
      </c>
      <c r="F889" s="1">
        <v>45652</v>
      </c>
      <c r="G889" t="s">
        <v>388</v>
      </c>
      <c r="H889" t="s">
        <v>70</v>
      </c>
      <c r="I889">
        <v>48</v>
      </c>
      <c r="J889">
        <v>53</v>
      </c>
      <c r="K889">
        <v>98</v>
      </c>
      <c r="L889">
        <v>0.54100000000000004</v>
      </c>
      <c r="M889">
        <v>22</v>
      </c>
      <c r="N889">
        <v>43</v>
      </c>
      <c r="O889">
        <v>0.51200000000000001</v>
      </c>
      <c r="P889">
        <v>5</v>
      </c>
      <c r="Q889">
        <v>6</v>
      </c>
      <c r="R889">
        <v>0.83299999999999996</v>
      </c>
      <c r="S889">
        <v>9</v>
      </c>
      <c r="T889">
        <v>27</v>
      </c>
      <c r="U889">
        <v>36</v>
      </c>
      <c r="V889">
        <v>36</v>
      </c>
      <c r="W889">
        <v>16</v>
      </c>
      <c r="X889">
        <v>8</v>
      </c>
      <c r="Y889">
        <v>1</v>
      </c>
      <c r="Z889">
        <v>5</v>
      </c>
      <c r="AA889">
        <v>26</v>
      </c>
      <c r="AB889">
        <v>13</v>
      </c>
      <c r="AC889">
        <v>133</v>
      </c>
      <c r="AD889">
        <v>-8</v>
      </c>
      <c r="AE889">
        <v>1</v>
      </c>
      <c r="AF889">
        <v>1231</v>
      </c>
      <c r="AG889">
        <v>1231</v>
      </c>
      <c r="AH889">
        <v>1231</v>
      </c>
      <c r="AI889">
        <v>121</v>
      </c>
      <c r="AJ889">
        <v>40</v>
      </c>
      <c r="AK889">
        <v>251</v>
      </c>
      <c r="AL889">
        <v>220</v>
      </c>
      <c r="AM889">
        <v>40</v>
      </c>
      <c r="AN889">
        <v>471</v>
      </c>
      <c r="AO889">
        <v>89</v>
      </c>
      <c r="AP889">
        <v>2431</v>
      </c>
      <c r="AQ889">
        <v>2444</v>
      </c>
      <c r="AR889">
        <v>699</v>
      </c>
      <c r="AS889">
        <v>1566</v>
      </c>
      <c r="AT889">
        <v>2068</v>
      </c>
      <c r="AU889">
        <v>2164</v>
      </c>
      <c r="AV889">
        <v>95</v>
      </c>
      <c r="AW889">
        <v>1583</v>
      </c>
      <c r="AX889">
        <v>1073</v>
      </c>
      <c r="AY889">
        <v>2304</v>
      </c>
      <c r="AZ889">
        <v>1188</v>
      </c>
      <c r="BA889">
        <v>2319</v>
      </c>
      <c r="BB889">
        <v>2202</v>
      </c>
      <c r="BC889">
        <v>150</v>
      </c>
      <c r="BD889">
        <v>1667</v>
      </c>
      <c r="BE889">
        <v>1</v>
      </c>
      <c r="BF889" t="s">
        <v>71</v>
      </c>
      <c r="BG889" t="s">
        <v>65</v>
      </c>
      <c r="BH889" t="s">
        <v>661</v>
      </c>
      <c r="BI889" s="4">
        <f xml:space="preserve"> _2025teamgamelogs[[#This Row],[FGA]] + (0.44 * _2025teamgamelogs[[#This Row],[FTA]]) + _2025teamgamelogs[[#This Row],[TOV]] - _2025teamgamelogs[[#This Row],[OREB]]</f>
        <v>107.64</v>
      </c>
      <c r="BJ889" s="3">
        <f>_2025teamgamelogs[[#This Row],[TOV]]/_2025teamgamelogs[[#This Row],[POSSESIONS]]</f>
        <v>0.14864362690449648</v>
      </c>
      <c r="BK889" s="4">
        <f>_2025teamgamelogs[[#This Row],[PTS]]/_2025teamgamelogs[[#This Row],[POSSESIONS]]</f>
        <v>1.235600148643627</v>
      </c>
      <c r="BL889" s="4">
        <f xml:space="preserve"> 100 * _2025teamgamelogs[[#This Row],[POINTS_PER_POSSESSION]]</f>
        <v>123.5600148643627</v>
      </c>
      <c r="BM889" s="4">
        <f xml:space="preserve"> _2025teamgamelogs[[#This Row],[POSSESIONS]] / (_2025teamgamelogs[[#This Row],[MIN]]/48)</f>
        <v>107.64</v>
      </c>
      <c r="BN889" s="3">
        <f>_2025teamgamelogs[[#This Row],[PTS]] / (2 * (_2025teamgamelogs[[#This Row],[FGA]] + 0.44 * _2025teamgamelogs[[#This Row],[FTA]]))</f>
        <v>0.66077106518282991</v>
      </c>
      <c r="BO889" s="4">
        <f>VLOOKUP(_2025teamgamelogs[[#This Row],[MONTH]], LEAGUE_AVERAGES!$A$2:$B$8, 2, FALSE)</f>
        <v>110.26237660123701</v>
      </c>
      <c r="BP889" s="5">
        <f>VLOOKUP(_2025teamgamelogs[[#This Row],[TEAM_NAME]], LEAGUE_AVERAGES!$A$14:$C$43, 2, FALSE)</f>
        <v>0.36141463414634156</v>
      </c>
      <c r="BQ889" s="5">
        <f>VLOOKUP(_2025teamgamelogs[[#This Row],[TEAM_NAME]], LEAGUE_AVERAGES!$A$14:$C$43, 3, FALSE)</f>
        <v>0.37548780487804878</v>
      </c>
      <c r="BR889" s="5">
        <f>VLOOKUP(_2025teamgamelogs[[#This Row],[TEAM_NAME]], LEAGUE_AVERAGES!$F$14:$H$43, 2, FALSE)</f>
        <v>0.46404878048780479</v>
      </c>
      <c r="BS889" s="5">
        <f>VLOOKUP(_2025teamgamelogs[[#This Row],[TEAM_NAME]], LEAGUE_AVERAGES!$F$14:$H$43, 3, FALSE)</f>
        <v>0.47712195121951223</v>
      </c>
      <c r="BT889" s="5">
        <f>VLOOKUP(_2025teamgamelogs[[#This Row],[TEAM_NAME]], LEAGUE_AVERAGES!$K$14:$M$43, 2, FALSE)</f>
        <v>0.57631003599073594</v>
      </c>
      <c r="BU889" s="5">
        <f>VLOOKUP(_2025teamgamelogs[[#This Row],[TEAM_NAME]], LEAGUE_AVERAGES!$K$14:$M$43, 3, FALSE)</f>
        <v>0.59556361257988066</v>
      </c>
    </row>
    <row r="890" spans="1:73" x14ac:dyDescent="0.2">
      <c r="A890" t="s">
        <v>59</v>
      </c>
      <c r="B890">
        <v>1610612766</v>
      </c>
      <c r="C890" t="s">
        <v>122</v>
      </c>
      <c r="D890" t="s">
        <v>123</v>
      </c>
      <c r="E890">
        <v>22400412</v>
      </c>
      <c r="F890" s="1">
        <v>45652</v>
      </c>
      <c r="G890" t="s">
        <v>797</v>
      </c>
      <c r="H890" t="s">
        <v>70</v>
      </c>
      <c r="I890">
        <v>48</v>
      </c>
      <c r="J890">
        <v>41</v>
      </c>
      <c r="K890">
        <v>94</v>
      </c>
      <c r="L890">
        <v>0.436</v>
      </c>
      <c r="M890">
        <v>17</v>
      </c>
      <c r="N890">
        <v>42</v>
      </c>
      <c r="O890">
        <v>0.40500000000000003</v>
      </c>
      <c r="P890">
        <v>11</v>
      </c>
      <c r="Q890">
        <v>14</v>
      </c>
      <c r="R890">
        <v>0.78600000000000003</v>
      </c>
      <c r="S890">
        <v>11</v>
      </c>
      <c r="T890">
        <v>39</v>
      </c>
      <c r="U890">
        <v>50</v>
      </c>
      <c r="V890">
        <v>31</v>
      </c>
      <c r="W890">
        <v>19</v>
      </c>
      <c r="X890">
        <v>6</v>
      </c>
      <c r="Y890">
        <v>4</v>
      </c>
      <c r="Z890">
        <v>7</v>
      </c>
      <c r="AA890">
        <v>23</v>
      </c>
      <c r="AB890">
        <v>19</v>
      </c>
      <c r="AC890">
        <v>110</v>
      </c>
      <c r="AD890">
        <v>-3</v>
      </c>
      <c r="AE890">
        <v>1</v>
      </c>
      <c r="AF890">
        <v>1231</v>
      </c>
      <c r="AG890">
        <v>1231</v>
      </c>
      <c r="AH890">
        <v>1231</v>
      </c>
      <c r="AI890">
        <v>121</v>
      </c>
      <c r="AJ890">
        <v>1234</v>
      </c>
      <c r="AK890">
        <v>570</v>
      </c>
      <c r="AL890">
        <v>1761</v>
      </c>
      <c r="AM890">
        <v>410</v>
      </c>
      <c r="AN890">
        <v>568</v>
      </c>
      <c r="AO890">
        <v>700</v>
      </c>
      <c r="AP890">
        <v>2028</v>
      </c>
      <c r="AQ890">
        <v>2113</v>
      </c>
      <c r="AR890">
        <v>1221</v>
      </c>
      <c r="AS890">
        <v>1051</v>
      </c>
      <c r="AT890">
        <v>277</v>
      </c>
      <c r="AU890">
        <v>427</v>
      </c>
      <c r="AV890">
        <v>426</v>
      </c>
      <c r="AW890">
        <v>2098</v>
      </c>
      <c r="AX890">
        <v>1702</v>
      </c>
      <c r="AY890">
        <v>1274</v>
      </c>
      <c r="AZ890">
        <v>1902</v>
      </c>
      <c r="BA890">
        <v>2046</v>
      </c>
      <c r="BB890">
        <v>971</v>
      </c>
      <c r="BC890">
        <v>1479</v>
      </c>
      <c r="BD890">
        <v>1356</v>
      </c>
      <c r="BE890">
        <v>1</v>
      </c>
      <c r="BF890" t="s">
        <v>71</v>
      </c>
      <c r="BG890" t="s">
        <v>65</v>
      </c>
      <c r="BH890" t="s">
        <v>661</v>
      </c>
      <c r="BI890" s="4">
        <f xml:space="preserve"> _2025teamgamelogs[[#This Row],[FGA]] + (0.44 * _2025teamgamelogs[[#This Row],[FTA]]) + _2025teamgamelogs[[#This Row],[TOV]] - _2025teamgamelogs[[#This Row],[OREB]]</f>
        <v>108.16</v>
      </c>
      <c r="BJ890" s="3">
        <f>_2025teamgamelogs[[#This Row],[TOV]]/_2025teamgamelogs[[#This Row],[POSSESIONS]]</f>
        <v>0.17566568047337278</v>
      </c>
      <c r="BK890" s="4">
        <f>_2025teamgamelogs[[#This Row],[PTS]]/_2025teamgamelogs[[#This Row],[POSSESIONS]]</f>
        <v>1.0170118343195267</v>
      </c>
      <c r="BL890" s="4">
        <f xml:space="preserve"> 100 * _2025teamgamelogs[[#This Row],[POINTS_PER_POSSESSION]]</f>
        <v>101.70118343195267</v>
      </c>
      <c r="BM890" s="4">
        <f xml:space="preserve"> _2025teamgamelogs[[#This Row],[POSSESIONS]] / (_2025teamgamelogs[[#This Row],[MIN]]/48)</f>
        <v>108.16</v>
      </c>
      <c r="BN890" s="3">
        <f>_2025teamgamelogs[[#This Row],[PTS]] / (2 * (_2025teamgamelogs[[#This Row],[FGA]] + 0.44 * _2025teamgamelogs[[#This Row],[FTA]]))</f>
        <v>0.54912140575079871</v>
      </c>
      <c r="BO890" s="4">
        <f>VLOOKUP(_2025teamgamelogs[[#This Row],[MONTH]], LEAGUE_AVERAGES!$A$2:$B$8, 2, FALSE)</f>
        <v>110.26237660123701</v>
      </c>
      <c r="BP890" s="5">
        <f>VLOOKUP(_2025teamgamelogs[[#This Row],[TEAM_NAME]], LEAGUE_AVERAGES!$A$14:$C$43, 2, FALSE)</f>
        <v>0.33860975609756089</v>
      </c>
      <c r="BQ890" s="5">
        <f>VLOOKUP(_2025teamgamelogs[[#This Row],[TEAM_NAME]], LEAGUE_AVERAGES!$A$14:$C$43, 3, FALSE)</f>
        <v>0.33580487804878045</v>
      </c>
      <c r="BR890" s="5">
        <f>VLOOKUP(_2025teamgamelogs[[#This Row],[TEAM_NAME]], LEAGUE_AVERAGES!$F$14:$H$43, 2, FALSE)</f>
        <v>0.43492682926829268</v>
      </c>
      <c r="BS890" s="5">
        <f>VLOOKUP(_2025teamgamelogs[[#This Row],[TEAM_NAME]], LEAGUE_AVERAGES!$F$14:$H$43, 3, FALSE)</f>
        <v>0.42697560975609755</v>
      </c>
      <c r="BT890" s="5">
        <f>VLOOKUP(_2025teamgamelogs[[#This Row],[TEAM_NAME]], LEAGUE_AVERAGES!$K$14:$M$43, 2, FALSE)</f>
        <v>0.5424635833805308</v>
      </c>
      <c r="BU890" s="5">
        <f>VLOOKUP(_2025teamgamelogs[[#This Row],[TEAM_NAME]], LEAGUE_AVERAGES!$K$14:$M$43, 3, FALSE)</f>
        <v>0.53419164265445196</v>
      </c>
    </row>
    <row r="891" spans="1:73" x14ac:dyDescent="0.2">
      <c r="A891" t="s">
        <v>59</v>
      </c>
      <c r="B891">
        <v>1610612745</v>
      </c>
      <c r="C891" t="s">
        <v>104</v>
      </c>
      <c r="D891" t="s">
        <v>105</v>
      </c>
      <c r="E891">
        <v>22400416</v>
      </c>
      <c r="F891" s="1">
        <v>45652</v>
      </c>
      <c r="G891" t="s">
        <v>886</v>
      </c>
      <c r="H891" t="s">
        <v>63</v>
      </c>
      <c r="I891">
        <v>48</v>
      </c>
      <c r="J891">
        <v>46</v>
      </c>
      <c r="K891">
        <v>97</v>
      </c>
      <c r="L891">
        <v>0.47399999999999998</v>
      </c>
      <c r="M891">
        <v>18</v>
      </c>
      <c r="N891">
        <v>47</v>
      </c>
      <c r="O891">
        <v>0.38300000000000001</v>
      </c>
      <c r="P891">
        <v>18</v>
      </c>
      <c r="Q891">
        <v>23</v>
      </c>
      <c r="R891">
        <v>0.78300000000000003</v>
      </c>
      <c r="S891">
        <v>18</v>
      </c>
      <c r="T891">
        <v>36</v>
      </c>
      <c r="U891">
        <v>54</v>
      </c>
      <c r="V891">
        <v>19</v>
      </c>
      <c r="W891">
        <v>16</v>
      </c>
      <c r="X891">
        <v>7</v>
      </c>
      <c r="Y891">
        <v>9</v>
      </c>
      <c r="Z891">
        <v>2</v>
      </c>
      <c r="AA891">
        <v>14</v>
      </c>
      <c r="AB891">
        <v>16</v>
      </c>
      <c r="AC891">
        <v>128</v>
      </c>
      <c r="AD891">
        <v>17</v>
      </c>
      <c r="AE891">
        <v>1</v>
      </c>
      <c r="AF891">
        <v>1</v>
      </c>
      <c r="AG891">
        <v>1</v>
      </c>
      <c r="AH891">
        <v>1</v>
      </c>
      <c r="AI891">
        <v>121</v>
      </c>
      <c r="AJ891">
        <v>437</v>
      </c>
      <c r="AK891">
        <v>324</v>
      </c>
      <c r="AL891">
        <v>1119</v>
      </c>
      <c r="AM891">
        <v>288</v>
      </c>
      <c r="AN891">
        <v>200</v>
      </c>
      <c r="AO891">
        <v>937</v>
      </c>
      <c r="AP891">
        <v>889</v>
      </c>
      <c r="AQ891">
        <v>899</v>
      </c>
      <c r="AR891">
        <v>1256</v>
      </c>
      <c r="AS891">
        <v>100</v>
      </c>
      <c r="AT891">
        <v>640</v>
      </c>
      <c r="AU891">
        <v>165</v>
      </c>
      <c r="AV891">
        <v>2257</v>
      </c>
      <c r="AW891">
        <v>1583</v>
      </c>
      <c r="AX891">
        <v>1360</v>
      </c>
      <c r="AY891">
        <v>109</v>
      </c>
      <c r="AZ891">
        <v>158</v>
      </c>
      <c r="BA891">
        <v>260</v>
      </c>
      <c r="BB891">
        <v>1670</v>
      </c>
      <c r="BC891">
        <v>299</v>
      </c>
      <c r="BD891">
        <v>313</v>
      </c>
      <c r="BE891">
        <v>1</v>
      </c>
      <c r="BF891" t="s">
        <v>71</v>
      </c>
      <c r="BG891" t="s">
        <v>65</v>
      </c>
      <c r="BH891" t="s">
        <v>661</v>
      </c>
      <c r="BI891" s="4">
        <f xml:space="preserve"> _2025teamgamelogs[[#This Row],[FGA]] + (0.44 * _2025teamgamelogs[[#This Row],[FTA]]) + _2025teamgamelogs[[#This Row],[TOV]] - _2025teamgamelogs[[#This Row],[OREB]]</f>
        <v>105.12</v>
      </c>
      <c r="BJ891" s="3">
        <f>_2025teamgamelogs[[#This Row],[TOV]]/_2025teamgamelogs[[#This Row],[POSSESIONS]]</f>
        <v>0.15220700152207001</v>
      </c>
      <c r="BK891" s="4">
        <f>_2025teamgamelogs[[#This Row],[PTS]]/_2025teamgamelogs[[#This Row],[POSSESIONS]]</f>
        <v>1.2176560121765601</v>
      </c>
      <c r="BL891" s="4">
        <f xml:space="preserve"> 100 * _2025teamgamelogs[[#This Row],[POINTS_PER_POSSESSION]]</f>
        <v>121.76560121765601</v>
      </c>
      <c r="BM891" s="4">
        <f xml:space="preserve"> _2025teamgamelogs[[#This Row],[POSSESIONS]] / (_2025teamgamelogs[[#This Row],[MIN]]/48)</f>
        <v>105.12</v>
      </c>
      <c r="BN891" s="3">
        <f>_2025teamgamelogs[[#This Row],[PTS]] / (2 * (_2025teamgamelogs[[#This Row],[FGA]] + 0.44 * _2025teamgamelogs[[#This Row],[FTA]]))</f>
        <v>0.59746079163554888</v>
      </c>
      <c r="BO891" s="4">
        <f>VLOOKUP(_2025teamgamelogs[[#This Row],[MONTH]], LEAGUE_AVERAGES!$A$2:$B$8, 2, FALSE)</f>
        <v>110.26237660123701</v>
      </c>
      <c r="BP891" s="5">
        <f>VLOOKUP(_2025teamgamelogs[[#This Row],[TEAM_NAME]], LEAGUE_AVERAGES!$A$14:$C$43, 2, FALSE)</f>
        <v>0.35034146341463424</v>
      </c>
      <c r="BQ891" s="5">
        <f>VLOOKUP(_2025teamgamelogs[[#This Row],[TEAM_NAME]], LEAGUE_AVERAGES!$A$14:$C$43, 3, FALSE)</f>
        <v>0.35473170731707321</v>
      </c>
      <c r="BR891" s="5">
        <f>VLOOKUP(_2025teamgamelogs[[#This Row],[TEAM_NAME]], LEAGUE_AVERAGES!$F$14:$H$43, 2, FALSE)</f>
        <v>0.45260975609756104</v>
      </c>
      <c r="BS891" s="5">
        <f>VLOOKUP(_2025teamgamelogs[[#This Row],[TEAM_NAME]], LEAGUE_AVERAGES!$F$14:$H$43, 3, FALSE)</f>
        <v>0.45763414634146338</v>
      </c>
      <c r="BT891" s="5">
        <f>VLOOKUP(_2025teamgamelogs[[#This Row],[TEAM_NAME]], LEAGUE_AVERAGES!$K$14:$M$43, 2, FALSE)</f>
        <v>0.55103752047014554</v>
      </c>
      <c r="BU891" s="5">
        <f>VLOOKUP(_2025teamgamelogs[[#This Row],[TEAM_NAME]], LEAGUE_AVERAGES!$K$14:$M$43, 3, FALSE)</f>
        <v>0.55544482411316332</v>
      </c>
    </row>
    <row r="892" spans="1:73" x14ac:dyDescent="0.2">
      <c r="A892" t="s">
        <v>59</v>
      </c>
      <c r="B892">
        <v>1610612764</v>
      </c>
      <c r="C892" t="s">
        <v>148</v>
      </c>
      <c r="D892" t="s">
        <v>149</v>
      </c>
      <c r="E892">
        <v>22400412</v>
      </c>
      <c r="F892" s="1">
        <v>45652</v>
      </c>
      <c r="G892" t="s">
        <v>810</v>
      </c>
      <c r="H892" t="s">
        <v>63</v>
      </c>
      <c r="I892">
        <v>48</v>
      </c>
      <c r="J892">
        <v>39</v>
      </c>
      <c r="K892">
        <v>91</v>
      </c>
      <c r="L892">
        <v>0.42899999999999999</v>
      </c>
      <c r="M892">
        <v>14</v>
      </c>
      <c r="N892">
        <v>44</v>
      </c>
      <c r="O892">
        <v>0.318</v>
      </c>
      <c r="P892">
        <v>21</v>
      </c>
      <c r="Q892">
        <v>28</v>
      </c>
      <c r="R892">
        <v>0.75</v>
      </c>
      <c r="S892">
        <v>8</v>
      </c>
      <c r="T892">
        <v>35</v>
      </c>
      <c r="U892">
        <v>43</v>
      </c>
      <c r="V892">
        <v>25</v>
      </c>
      <c r="W892">
        <v>11</v>
      </c>
      <c r="X892">
        <v>9</v>
      </c>
      <c r="Y892">
        <v>7</v>
      </c>
      <c r="Z892">
        <v>4</v>
      </c>
      <c r="AA892">
        <v>19</v>
      </c>
      <c r="AB892">
        <v>23</v>
      </c>
      <c r="AC892">
        <v>113</v>
      </c>
      <c r="AD892">
        <v>3</v>
      </c>
      <c r="AE892">
        <v>1</v>
      </c>
      <c r="AF892">
        <v>1</v>
      </c>
      <c r="AG892">
        <v>1</v>
      </c>
      <c r="AH892">
        <v>1</v>
      </c>
      <c r="AI892">
        <v>121</v>
      </c>
      <c r="AJ892">
        <v>1609</v>
      </c>
      <c r="AK892">
        <v>899</v>
      </c>
      <c r="AL892">
        <v>1860</v>
      </c>
      <c r="AM892">
        <v>934</v>
      </c>
      <c r="AN892">
        <v>384</v>
      </c>
      <c r="AO892">
        <v>1711</v>
      </c>
      <c r="AP892">
        <v>506</v>
      </c>
      <c r="AQ892">
        <v>377</v>
      </c>
      <c r="AR892">
        <v>1525</v>
      </c>
      <c r="AS892">
        <v>1800</v>
      </c>
      <c r="AT892">
        <v>769</v>
      </c>
      <c r="AU892">
        <v>1282</v>
      </c>
      <c r="AV892">
        <v>1358</v>
      </c>
      <c r="AW892">
        <v>429</v>
      </c>
      <c r="AX892">
        <v>797</v>
      </c>
      <c r="AY892">
        <v>346</v>
      </c>
      <c r="AZ892">
        <v>750</v>
      </c>
      <c r="BA892">
        <v>1258</v>
      </c>
      <c r="BB892">
        <v>300</v>
      </c>
      <c r="BC892">
        <v>1250</v>
      </c>
      <c r="BD892">
        <v>1047</v>
      </c>
      <c r="BE892">
        <v>1</v>
      </c>
      <c r="BF892" t="s">
        <v>64</v>
      </c>
      <c r="BG892" t="s">
        <v>65</v>
      </c>
      <c r="BH892" t="s">
        <v>661</v>
      </c>
      <c r="BI892" s="4">
        <f xml:space="preserve"> _2025teamgamelogs[[#This Row],[FGA]] + (0.44 * _2025teamgamelogs[[#This Row],[FTA]]) + _2025teamgamelogs[[#This Row],[TOV]] - _2025teamgamelogs[[#This Row],[OREB]]</f>
        <v>106.32</v>
      </c>
      <c r="BJ892" s="3">
        <f>_2025teamgamelogs[[#This Row],[TOV]]/_2025teamgamelogs[[#This Row],[POSSESIONS]]</f>
        <v>0.10346124905944319</v>
      </c>
      <c r="BK892" s="4">
        <f>_2025teamgamelogs[[#This Row],[PTS]]/_2025teamgamelogs[[#This Row],[POSSESIONS]]</f>
        <v>1.062829194883371</v>
      </c>
      <c r="BL892" s="4">
        <f xml:space="preserve"> 100 * _2025teamgamelogs[[#This Row],[POINTS_PER_POSSESSION]]</f>
        <v>106.2829194883371</v>
      </c>
      <c r="BM892" s="4">
        <f xml:space="preserve"> _2025teamgamelogs[[#This Row],[POSSESIONS]] / (_2025teamgamelogs[[#This Row],[MIN]]/48)</f>
        <v>106.32</v>
      </c>
      <c r="BN892" s="3">
        <f>_2025teamgamelogs[[#This Row],[PTS]] / (2 * (_2025teamgamelogs[[#This Row],[FGA]] + 0.44 * _2025teamgamelogs[[#This Row],[FTA]]))</f>
        <v>0.54684475416182732</v>
      </c>
      <c r="BO892" s="4">
        <f>VLOOKUP(_2025teamgamelogs[[#This Row],[MONTH]], LEAGUE_AVERAGES!$A$2:$B$8, 2, FALSE)</f>
        <v>110.26237660123701</v>
      </c>
      <c r="BP892" s="5">
        <f>VLOOKUP(_2025teamgamelogs[[#This Row],[TEAM_NAME]], LEAGUE_AVERAGES!$A$14:$C$43, 2, FALSE)</f>
        <v>0.32842499999999997</v>
      </c>
      <c r="BQ892" s="5">
        <f>VLOOKUP(_2025teamgamelogs[[#This Row],[TEAM_NAME]], LEAGUE_AVERAGES!$A$14:$C$43, 3, FALSE)</f>
        <v>0.33730952380952384</v>
      </c>
      <c r="BR892" s="5">
        <f>VLOOKUP(_2025teamgamelogs[[#This Row],[TEAM_NAME]], LEAGUE_AVERAGES!$F$14:$H$43, 2, FALSE)</f>
        <v>0.44209999999999994</v>
      </c>
      <c r="BS892" s="5">
        <f>VLOOKUP(_2025teamgamelogs[[#This Row],[TEAM_NAME]], LEAGUE_AVERAGES!$F$14:$H$43, 3, FALSE)</f>
        <v>0.4362619047619048</v>
      </c>
      <c r="BT892" s="5">
        <f>VLOOKUP(_2025teamgamelogs[[#This Row],[TEAM_NAME]], LEAGUE_AVERAGES!$K$14:$M$43, 2, FALSE)</f>
        <v>0.55099578881797462</v>
      </c>
      <c r="BU892" s="5">
        <f>VLOOKUP(_2025teamgamelogs[[#This Row],[TEAM_NAME]], LEAGUE_AVERAGES!$K$14:$M$43, 3, FALSE)</f>
        <v>0.54201342555394594</v>
      </c>
    </row>
    <row r="893" spans="1:73" x14ac:dyDescent="0.2">
      <c r="A893" t="s">
        <v>59</v>
      </c>
      <c r="B893">
        <v>1610612763</v>
      </c>
      <c r="C893" t="s">
        <v>128</v>
      </c>
      <c r="D893" t="s">
        <v>129</v>
      </c>
      <c r="E893">
        <v>22400414</v>
      </c>
      <c r="F893" s="1">
        <v>45652</v>
      </c>
      <c r="G893" t="s">
        <v>887</v>
      </c>
      <c r="H893" t="s">
        <v>63</v>
      </c>
      <c r="I893">
        <v>48</v>
      </c>
      <c r="J893">
        <v>58</v>
      </c>
      <c r="K893">
        <v>109</v>
      </c>
      <c r="L893">
        <v>0.53200000000000003</v>
      </c>
      <c r="M893">
        <v>18</v>
      </c>
      <c r="N893">
        <v>45</v>
      </c>
      <c r="O893">
        <v>0.4</v>
      </c>
      <c r="P893">
        <v>21</v>
      </c>
      <c r="Q893">
        <v>29</v>
      </c>
      <c r="R893">
        <v>0.72399999999999998</v>
      </c>
      <c r="S893">
        <v>24</v>
      </c>
      <c r="T893">
        <v>39</v>
      </c>
      <c r="U893">
        <v>63</v>
      </c>
      <c r="V893">
        <v>36</v>
      </c>
      <c r="W893">
        <v>18</v>
      </c>
      <c r="X893">
        <v>8</v>
      </c>
      <c r="Y893">
        <v>8</v>
      </c>
      <c r="Z893">
        <v>3</v>
      </c>
      <c r="AA893">
        <v>18</v>
      </c>
      <c r="AB893">
        <v>23</v>
      </c>
      <c r="AC893">
        <v>155</v>
      </c>
      <c r="AD893">
        <v>29</v>
      </c>
      <c r="AE893">
        <v>1</v>
      </c>
      <c r="AF893">
        <v>1</v>
      </c>
      <c r="AG893">
        <v>1</v>
      </c>
      <c r="AH893">
        <v>1</v>
      </c>
      <c r="AI893">
        <v>121</v>
      </c>
      <c r="AJ893">
        <v>3</v>
      </c>
      <c r="AK893">
        <v>10</v>
      </c>
      <c r="AL893">
        <v>295</v>
      </c>
      <c r="AM893">
        <v>288</v>
      </c>
      <c r="AN893">
        <v>312</v>
      </c>
      <c r="AO893">
        <v>723</v>
      </c>
      <c r="AP893">
        <v>506</v>
      </c>
      <c r="AQ893">
        <v>325</v>
      </c>
      <c r="AR893">
        <v>1781</v>
      </c>
      <c r="AS893">
        <v>5</v>
      </c>
      <c r="AT893">
        <v>277</v>
      </c>
      <c r="AU893">
        <v>12</v>
      </c>
      <c r="AV893">
        <v>95</v>
      </c>
      <c r="AW893">
        <v>1953</v>
      </c>
      <c r="AX893">
        <v>1073</v>
      </c>
      <c r="AY893">
        <v>187</v>
      </c>
      <c r="AZ893">
        <v>384</v>
      </c>
      <c r="BA893">
        <v>1018</v>
      </c>
      <c r="BB893">
        <v>300</v>
      </c>
      <c r="BC893">
        <v>2</v>
      </c>
      <c r="BD893">
        <v>81</v>
      </c>
      <c r="BE893">
        <v>1</v>
      </c>
      <c r="BF893" t="s">
        <v>64</v>
      </c>
      <c r="BG893" t="s">
        <v>65</v>
      </c>
      <c r="BH893" t="s">
        <v>661</v>
      </c>
      <c r="BI893" s="4">
        <f xml:space="preserve"> _2025teamgamelogs[[#This Row],[FGA]] + (0.44 * _2025teamgamelogs[[#This Row],[FTA]]) + _2025teamgamelogs[[#This Row],[TOV]] - _2025teamgamelogs[[#This Row],[OREB]]</f>
        <v>115.75999999999999</v>
      </c>
      <c r="BJ893" s="3">
        <f>_2025teamgamelogs[[#This Row],[TOV]]/_2025teamgamelogs[[#This Row],[POSSESIONS]]</f>
        <v>0.15549412577747065</v>
      </c>
      <c r="BK893" s="4">
        <f>_2025teamgamelogs[[#This Row],[PTS]]/_2025teamgamelogs[[#This Row],[POSSESIONS]]</f>
        <v>1.338977194194886</v>
      </c>
      <c r="BL893" s="4">
        <f xml:space="preserve"> 100 * _2025teamgamelogs[[#This Row],[POINTS_PER_POSSESSION]]</f>
        <v>133.8977194194886</v>
      </c>
      <c r="BM893" s="4">
        <f xml:space="preserve"> _2025teamgamelogs[[#This Row],[POSSESIONS]] / (_2025teamgamelogs[[#This Row],[MIN]]/48)</f>
        <v>115.75999999999999</v>
      </c>
      <c r="BN893" s="3">
        <f>_2025teamgamelogs[[#This Row],[PTS]] / (2 * (_2025teamgamelogs[[#This Row],[FGA]] + 0.44 * _2025teamgamelogs[[#This Row],[FTA]]))</f>
        <v>0.63649802890932983</v>
      </c>
      <c r="BO893" s="4">
        <f>VLOOKUP(_2025teamgamelogs[[#This Row],[MONTH]], LEAGUE_AVERAGES!$A$2:$B$8, 2, FALSE)</f>
        <v>110.26237660123701</v>
      </c>
      <c r="BP893" s="5">
        <f>VLOOKUP(_2025teamgamelogs[[#This Row],[TEAM_NAME]], LEAGUE_AVERAGES!$A$14:$C$43, 2, FALSE)</f>
        <v>0.36546341463414628</v>
      </c>
      <c r="BQ893" s="5">
        <f>VLOOKUP(_2025teamgamelogs[[#This Row],[TEAM_NAME]], LEAGUE_AVERAGES!$A$14:$C$43, 3, FALSE)</f>
        <v>0.36639024390243902</v>
      </c>
      <c r="BR893" s="5">
        <f>VLOOKUP(_2025teamgamelogs[[#This Row],[TEAM_NAME]], LEAGUE_AVERAGES!$F$14:$H$43, 2, FALSE)</f>
        <v>0.48997560975609772</v>
      </c>
      <c r="BS893" s="5">
        <f>VLOOKUP(_2025teamgamelogs[[#This Row],[TEAM_NAME]], LEAGUE_AVERAGES!$F$14:$H$43, 3, FALSE)</f>
        <v>0.46951219512195119</v>
      </c>
      <c r="BT893" s="5">
        <f>VLOOKUP(_2025teamgamelogs[[#This Row],[TEAM_NAME]], LEAGUE_AVERAGES!$K$14:$M$43, 2, FALSE)</f>
        <v>0.59919613060605748</v>
      </c>
      <c r="BU893" s="5">
        <f>VLOOKUP(_2025teamgamelogs[[#This Row],[TEAM_NAME]], LEAGUE_AVERAGES!$K$14:$M$43, 3, FALSE)</f>
        <v>0.57758119053457602</v>
      </c>
    </row>
    <row r="894" spans="1:73" x14ac:dyDescent="0.2">
      <c r="A894" t="s">
        <v>59</v>
      </c>
      <c r="B894">
        <v>1610612737</v>
      </c>
      <c r="C894" t="s">
        <v>92</v>
      </c>
      <c r="D894" t="s">
        <v>93</v>
      </c>
      <c r="E894">
        <v>22400413</v>
      </c>
      <c r="F894" s="1">
        <v>45652</v>
      </c>
      <c r="G894" t="s">
        <v>387</v>
      </c>
      <c r="H894" t="s">
        <v>63</v>
      </c>
      <c r="I894">
        <v>48</v>
      </c>
      <c r="J894">
        <v>46</v>
      </c>
      <c r="K894">
        <v>89</v>
      </c>
      <c r="L894">
        <v>0.51700000000000002</v>
      </c>
      <c r="M894">
        <v>17</v>
      </c>
      <c r="N894">
        <v>45</v>
      </c>
      <c r="O894">
        <v>0.378</v>
      </c>
      <c r="P894">
        <v>32</v>
      </c>
      <c r="Q894">
        <v>34</v>
      </c>
      <c r="R894">
        <v>0.94099999999999995</v>
      </c>
      <c r="S894">
        <v>12</v>
      </c>
      <c r="T894">
        <v>32</v>
      </c>
      <c r="U894">
        <v>44</v>
      </c>
      <c r="V894">
        <v>32</v>
      </c>
      <c r="W894">
        <v>14</v>
      </c>
      <c r="X894">
        <v>9</v>
      </c>
      <c r="Y894">
        <v>5</v>
      </c>
      <c r="Z894">
        <v>1</v>
      </c>
      <c r="AA894">
        <v>13</v>
      </c>
      <c r="AB894">
        <v>26</v>
      </c>
      <c r="AC894">
        <v>141</v>
      </c>
      <c r="AD894">
        <v>8</v>
      </c>
      <c r="AE894">
        <v>1</v>
      </c>
      <c r="AF894">
        <v>1</v>
      </c>
      <c r="AG894">
        <v>1</v>
      </c>
      <c r="AH894">
        <v>1</v>
      </c>
      <c r="AI894">
        <v>121</v>
      </c>
      <c r="AJ894">
        <v>437</v>
      </c>
      <c r="AK894">
        <v>1176</v>
      </c>
      <c r="AL894">
        <v>449</v>
      </c>
      <c r="AM894">
        <v>410</v>
      </c>
      <c r="AN894">
        <v>312</v>
      </c>
      <c r="AO894">
        <v>1010</v>
      </c>
      <c r="AP894">
        <v>23</v>
      </c>
      <c r="AQ894">
        <v>106</v>
      </c>
      <c r="AR894">
        <v>107</v>
      </c>
      <c r="AS894">
        <v>848</v>
      </c>
      <c r="AT894">
        <v>1307</v>
      </c>
      <c r="AU894">
        <v>1127</v>
      </c>
      <c r="AV894">
        <v>322</v>
      </c>
      <c r="AW894">
        <v>1092</v>
      </c>
      <c r="AX894">
        <v>797</v>
      </c>
      <c r="AY894">
        <v>889</v>
      </c>
      <c r="AZ894">
        <v>35</v>
      </c>
      <c r="BA894">
        <v>148</v>
      </c>
      <c r="BB894">
        <v>94</v>
      </c>
      <c r="BC894">
        <v>43</v>
      </c>
      <c r="BD894">
        <v>727</v>
      </c>
      <c r="BE894">
        <v>1</v>
      </c>
      <c r="BF894" t="s">
        <v>64</v>
      </c>
      <c r="BG894" t="s">
        <v>65</v>
      </c>
      <c r="BH894" t="s">
        <v>661</v>
      </c>
      <c r="BI894" s="4">
        <f xml:space="preserve"> _2025teamgamelogs[[#This Row],[FGA]] + (0.44 * _2025teamgamelogs[[#This Row],[FTA]]) + _2025teamgamelogs[[#This Row],[TOV]] - _2025teamgamelogs[[#This Row],[OREB]]</f>
        <v>105.96000000000001</v>
      </c>
      <c r="BJ894" s="3">
        <f>_2025teamgamelogs[[#This Row],[TOV]]/_2025teamgamelogs[[#This Row],[POSSESIONS]]</f>
        <v>0.13212533031332577</v>
      </c>
      <c r="BK894" s="4">
        <f>_2025teamgamelogs[[#This Row],[PTS]]/_2025teamgamelogs[[#This Row],[POSSESIONS]]</f>
        <v>1.3306908267270667</v>
      </c>
      <c r="BL894" s="4">
        <f xml:space="preserve"> 100 * _2025teamgamelogs[[#This Row],[POINTS_PER_POSSESSION]]</f>
        <v>133.06908267270668</v>
      </c>
      <c r="BM894" s="4">
        <f xml:space="preserve"> _2025teamgamelogs[[#This Row],[POSSESIONS]] / (_2025teamgamelogs[[#This Row],[MIN]]/48)</f>
        <v>105.96000000000001</v>
      </c>
      <c r="BN894" s="3">
        <f>_2025teamgamelogs[[#This Row],[PTS]] / (2 * (_2025teamgamelogs[[#This Row],[FGA]] + 0.44 * _2025teamgamelogs[[#This Row],[FTA]]))</f>
        <v>0.67814544055405923</v>
      </c>
      <c r="BO894" s="4">
        <f>VLOOKUP(_2025teamgamelogs[[#This Row],[MONTH]], LEAGUE_AVERAGES!$A$2:$B$8, 2, FALSE)</f>
        <v>110.26237660123701</v>
      </c>
      <c r="BP894" s="5">
        <f>VLOOKUP(_2025teamgamelogs[[#This Row],[TEAM_NAME]], LEAGUE_AVERAGES!$A$14:$C$43, 2, FALSE)</f>
        <v>0.35092500000000004</v>
      </c>
      <c r="BQ894" s="5">
        <f>VLOOKUP(_2025teamgamelogs[[#This Row],[TEAM_NAME]], LEAGUE_AVERAGES!$A$14:$C$43, 3, FALSE)</f>
        <v>0.36290476190476195</v>
      </c>
      <c r="BR894" s="5">
        <f>VLOOKUP(_2025teamgamelogs[[#This Row],[TEAM_NAME]], LEAGUE_AVERAGES!$F$14:$H$43, 2, FALSE)</f>
        <v>0.47670000000000012</v>
      </c>
      <c r="BS894" s="5">
        <f>VLOOKUP(_2025teamgamelogs[[#This Row],[TEAM_NAME]], LEAGUE_AVERAGES!$F$14:$H$43, 3, FALSE)</f>
        <v>0.47069047619047621</v>
      </c>
      <c r="BT894" s="5">
        <f>VLOOKUP(_2025teamgamelogs[[#This Row],[TEAM_NAME]], LEAGUE_AVERAGES!$K$14:$M$43, 2, FALSE)</f>
        <v>0.58493933923263275</v>
      </c>
      <c r="BU894" s="5">
        <f>VLOOKUP(_2025teamgamelogs[[#This Row],[TEAM_NAME]], LEAGUE_AVERAGES!$K$14:$M$43, 3, FALSE)</f>
        <v>0.57722862424766153</v>
      </c>
    </row>
    <row r="895" spans="1:73" x14ac:dyDescent="0.2">
      <c r="A895" t="s">
        <v>59</v>
      </c>
      <c r="B895">
        <v>1610612762</v>
      </c>
      <c r="C895" t="s">
        <v>125</v>
      </c>
      <c r="D895" t="s">
        <v>126</v>
      </c>
      <c r="E895">
        <v>22400417</v>
      </c>
      <c r="F895" s="1">
        <v>45652</v>
      </c>
      <c r="G895" t="s">
        <v>735</v>
      </c>
      <c r="H895" t="s">
        <v>70</v>
      </c>
      <c r="I895">
        <v>48</v>
      </c>
      <c r="J895">
        <v>41</v>
      </c>
      <c r="K895">
        <v>86</v>
      </c>
      <c r="L895">
        <v>0.47699999999999998</v>
      </c>
      <c r="M895">
        <v>21</v>
      </c>
      <c r="N895">
        <v>42</v>
      </c>
      <c r="O895">
        <v>0.5</v>
      </c>
      <c r="P895">
        <v>17</v>
      </c>
      <c r="Q895">
        <v>25</v>
      </c>
      <c r="R895">
        <v>0.68</v>
      </c>
      <c r="S895">
        <v>11</v>
      </c>
      <c r="T895">
        <v>35</v>
      </c>
      <c r="U895">
        <v>46</v>
      </c>
      <c r="V895">
        <v>26</v>
      </c>
      <c r="W895">
        <v>13</v>
      </c>
      <c r="X895">
        <v>9</v>
      </c>
      <c r="Y895">
        <v>5</v>
      </c>
      <c r="Z895">
        <v>8</v>
      </c>
      <c r="AA895">
        <v>16</v>
      </c>
      <c r="AB895">
        <v>20</v>
      </c>
      <c r="AC895">
        <v>120</v>
      </c>
      <c r="AD895">
        <v>-2</v>
      </c>
      <c r="AE895">
        <v>1</v>
      </c>
      <c r="AF895">
        <v>1231</v>
      </c>
      <c r="AG895">
        <v>1231</v>
      </c>
      <c r="AH895">
        <v>1231</v>
      </c>
      <c r="AI895">
        <v>121</v>
      </c>
      <c r="AJ895">
        <v>1234</v>
      </c>
      <c r="AK895">
        <v>1580</v>
      </c>
      <c r="AL895">
        <v>1059</v>
      </c>
      <c r="AM895">
        <v>74</v>
      </c>
      <c r="AN895">
        <v>568</v>
      </c>
      <c r="AO895">
        <v>94</v>
      </c>
      <c r="AP895">
        <v>1052</v>
      </c>
      <c r="AQ895">
        <v>666</v>
      </c>
      <c r="AR895">
        <v>2067</v>
      </c>
      <c r="AS895">
        <v>1051</v>
      </c>
      <c r="AT895">
        <v>769</v>
      </c>
      <c r="AU895">
        <v>835</v>
      </c>
      <c r="AV895">
        <v>1195</v>
      </c>
      <c r="AW895">
        <v>850</v>
      </c>
      <c r="AX895">
        <v>797</v>
      </c>
      <c r="AY895">
        <v>889</v>
      </c>
      <c r="AZ895">
        <v>2116</v>
      </c>
      <c r="BA895">
        <v>570</v>
      </c>
      <c r="BB895">
        <v>767</v>
      </c>
      <c r="BC895">
        <v>735</v>
      </c>
      <c r="BD895">
        <v>1286</v>
      </c>
      <c r="BE895">
        <v>1</v>
      </c>
      <c r="BF895" t="s">
        <v>71</v>
      </c>
      <c r="BG895" t="s">
        <v>65</v>
      </c>
      <c r="BH895" t="s">
        <v>661</v>
      </c>
      <c r="BI895" s="4">
        <f xml:space="preserve"> _2025teamgamelogs[[#This Row],[FGA]] + (0.44 * _2025teamgamelogs[[#This Row],[FTA]]) + _2025teamgamelogs[[#This Row],[TOV]] - _2025teamgamelogs[[#This Row],[OREB]]</f>
        <v>99</v>
      </c>
      <c r="BJ895" s="3">
        <f>_2025teamgamelogs[[#This Row],[TOV]]/_2025teamgamelogs[[#This Row],[POSSESIONS]]</f>
        <v>0.13131313131313133</v>
      </c>
      <c r="BK895" s="4">
        <f>_2025teamgamelogs[[#This Row],[PTS]]/_2025teamgamelogs[[#This Row],[POSSESIONS]]</f>
        <v>1.2121212121212122</v>
      </c>
      <c r="BL895" s="4">
        <f xml:space="preserve"> 100 * _2025teamgamelogs[[#This Row],[POINTS_PER_POSSESSION]]</f>
        <v>121.21212121212122</v>
      </c>
      <c r="BM895" s="4">
        <f xml:space="preserve"> _2025teamgamelogs[[#This Row],[POSSESIONS]] / (_2025teamgamelogs[[#This Row],[MIN]]/48)</f>
        <v>99</v>
      </c>
      <c r="BN895" s="3">
        <f>_2025teamgamelogs[[#This Row],[PTS]] / (2 * (_2025teamgamelogs[[#This Row],[FGA]] + 0.44 * _2025teamgamelogs[[#This Row],[FTA]]))</f>
        <v>0.61855670103092786</v>
      </c>
      <c r="BO895" s="4">
        <f>VLOOKUP(_2025teamgamelogs[[#This Row],[MONTH]], LEAGUE_AVERAGES!$A$2:$B$8, 2, FALSE)</f>
        <v>110.26237660123701</v>
      </c>
      <c r="BP895" s="5">
        <f>VLOOKUP(_2025teamgamelogs[[#This Row],[TEAM_NAME]], LEAGUE_AVERAGES!$A$14:$C$43, 2, FALSE)</f>
        <v>0.36446341463414633</v>
      </c>
      <c r="BQ895" s="5">
        <f>VLOOKUP(_2025teamgamelogs[[#This Row],[TEAM_NAME]], LEAGUE_AVERAGES!$A$14:$C$43, 3, FALSE)</f>
        <v>0.3413170731707319</v>
      </c>
      <c r="BR895" s="5">
        <f>VLOOKUP(_2025teamgamelogs[[#This Row],[TEAM_NAME]], LEAGUE_AVERAGES!$F$14:$H$43, 2, FALSE)</f>
        <v>0.4583902439024391</v>
      </c>
      <c r="BS895" s="5">
        <f>VLOOKUP(_2025teamgamelogs[[#This Row],[TEAM_NAME]], LEAGUE_AVERAGES!$F$14:$H$43, 3, FALSE)</f>
        <v>0.45390243902439031</v>
      </c>
      <c r="BT895" s="5">
        <f>VLOOKUP(_2025teamgamelogs[[#This Row],[TEAM_NAME]], LEAGUE_AVERAGES!$K$14:$M$43, 2, FALSE)</f>
        <v>0.57104853563970659</v>
      </c>
      <c r="BU895" s="5">
        <f>VLOOKUP(_2025teamgamelogs[[#This Row],[TEAM_NAME]], LEAGUE_AVERAGES!$K$14:$M$43, 3, FALSE)</f>
        <v>0.56826296147062372</v>
      </c>
    </row>
    <row r="896" spans="1:73" x14ac:dyDescent="0.2">
      <c r="A896" t="s">
        <v>59</v>
      </c>
      <c r="B896">
        <v>1610612760</v>
      </c>
      <c r="C896" t="s">
        <v>137</v>
      </c>
      <c r="D896" t="s">
        <v>138</v>
      </c>
      <c r="E896">
        <v>22400410</v>
      </c>
      <c r="F896" s="1">
        <v>45652</v>
      </c>
      <c r="G896" t="s">
        <v>888</v>
      </c>
      <c r="H896" t="s">
        <v>63</v>
      </c>
      <c r="I896">
        <v>48</v>
      </c>
      <c r="J896">
        <v>44</v>
      </c>
      <c r="K896">
        <v>95</v>
      </c>
      <c r="L896">
        <v>0.46300000000000002</v>
      </c>
      <c r="M896">
        <v>13</v>
      </c>
      <c r="N896">
        <v>37</v>
      </c>
      <c r="O896">
        <v>0.35099999999999998</v>
      </c>
      <c r="P896">
        <v>19</v>
      </c>
      <c r="Q896">
        <v>24</v>
      </c>
      <c r="R896">
        <v>0.79200000000000004</v>
      </c>
      <c r="S896">
        <v>9</v>
      </c>
      <c r="T896">
        <v>36</v>
      </c>
      <c r="U896">
        <v>45</v>
      </c>
      <c r="V896">
        <v>20</v>
      </c>
      <c r="W896">
        <v>3</v>
      </c>
      <c r="X896">
        <v>4</v>
      </c>
      <c r="Y896">
        <v>4</v>
      </c>
      <c r="Z896">
        <v>8</v>
      </c>
      <c r="AA896">
        <v>18</v>
      </c>
      <c r="AB896">
        <v>21</v>
      </c>
      <c r="AC896">
        <v>120</v>
      </c>
      <c r="AD896">
        <v>6</v>
      </c>
      <c r="AE896">
        <v>1</v>
      </c>
      <c r="AF896">
        <v>1</v>
      </c>
      <c r="AG896">
        <v>1</v>
      </c>
      <c r="AH896">
        <v>1</v>
      </c>
      <c r="AI896">
        <v>121</v>
      </c>
      <c r="AJ896">
        <v>703</v>
      </c>
      <c r="AK896">
        <v>477</v>
      </c>
      <c r="AL896">
        <v>1318</v>
      </c>
      <c r="AM896">
        <v>1171</v>
      </c>
      <c r="AN896">
        <v>1227</v>
      </c>
      <c r="AO896">
        <v>1294</v>
      </c>
      <c r="AP896">
        <v>756</v>
      </c>
      <c r="AQ896">
        <v>791</v>
      </c>
      <c r="AR896">
        <v>1160</v>
      </c>
      <c r="AS896">
        <v>1566</v>
      </c>
      <c r="AT896">
        <v>640</v>
      </c>
      <c r="AU896">
        <v>976</v>
      </c>
      <c r="AV896">
        <v>2163</v>
      </c>
      <c r="AW896">
        <v>1</v>
      </c>
      <c r="AX896">
        <v>2190</v>
      </c>
      <c r="AY896">
        <v>1274</v>
      </c>
      <c r="AZ896">
        <v>2116</v>
      </c>
      <c r="BA896">
        <v>1018</v>
      </c>
      <c r="BB896">
        <v>575</v>
      </c>
      <c r="BC896">
        <v>735</v>
      </c>
      <c r="BD896">
        <v>854</v>
      </c>
      <c r="BE896">
        <v>1</v>
      </c>
      <c r="BF896" t="s">
        <v>71</v>
      </c>
      <c r="BG896" t="s">
        <v>65</v>
      </c>
      <c r="BH896" t="s">
        <v>661</v>
      </c>
      <c r="BI896" s="4">
        <f xml:space="preserve"> _2025teamgamelogs[[#This Row],[FGA]] + (0.44 * _2025teamgamelogs[[#This Row],[FTA]]) + _2025teamgamelogs[[#This Row],[TOV]] - _2025teamgamelogs[[#This Row],[OREB]]</f>
        <v>99.56</v>
      </c>
      <c r="BJ896" s="3">
        <f>_2025teamgamelogs[[#This Row],[TOV]]/_2025teamgamelogs[[#This Row],[POSSESIONS]]</f>
        <v>3.0132583366813979E-2</v>
      </c>
      <c r="BK896" s="4">
        <f>_2025teamgamelogs[[#This Row],[PTS]]/_2025teamgamelogs[[#This Row],[POSSESIONS]]</f>
        <v>1.2053033346725592</v>
      </c>
      <c r="BL896" s="4">
        <f xml:space="preserve"> 100 * _2025teamgamelogs[[#This Row],[POINTS_PER_POSSESSION]]</f>
        <v>120.53033346725593</v>
      </c>
      <c r="BM896" s="4">
        <f xml:space="preserve"> _2025teamgamelogs[[#This Row],[POSSESIONS]] / (_2025teamgamelogs[[#This Row],[MIN]]/48)</f>
        <v>99.56</v>
      </c>
      <c r="BN896" s="3">
        <f>_2025teamgamelogs[[#This Row],[PTS]] / (2 * (_2025teamgamelogs[[#This Row],[FGA]] + 0.44 * _2025teamgamelogs[[#This Row],[FTA]]))</f>
        <v>0.56839712012125809</v>
      </c>
      <c r="BO896" s="4">
        <f>VLOOKUP(_2025teamgamelogs[[#This Row],[MONTH]], LEAGUE_AVERAGES!$A$2:$B$8, 2, FALSE)</f>
        <v>110.26237660123701</v>
      </c>
      <c r="BP896" s="5">
        <f>VLOOKUP(_2025teamgamelogs[[#This Row],[TEAM_NAME]], LEAGUE_AVERAGES!$A$14:$C$43, 2, FALSE)</f>
        <v>0.38229268292682927</v>
      </c>
      <c r="BQ896" s="5">
        <f>VLOOKUP(_2025teamgamelogs[[#This Row],[TEAM_NAME]], LEAGUE_AVERAGES!$A$14:$C$43, 3, FALSE)</f>
        <v>0.36500000000000005</v>
      </c>
      <c r="BR896" s="5">
        <f>VLOOKUP(_2025teamgamelogs[[#This Row],[TEAM_NAME]], LEAGUE_AVERAGES!$F$14:$H$43, 2, FALSE)</f>
        <v>0.48607317073170736</v>
      </c>
      <c r="BS896" s="5">
        <f>VLOOKUP(_2025teamgamelogs[[#This Row],[TEAM_NAME]], LEAGUE_AVERAGES!$F$14:$H$43, 3, FALSE)</f>
        <v>0.4780731707317073</v>
      </c>
      <c r="BT896" s="5">
        <f>VLOOKUP(_2025teamgamelogs[[#This Row],[TEAM_NAME]], LEAGUE_AVERAGES!$K$14:$M$43, 2, FALSE)</f>
        <v>0.59971838422440138</v>
      </c>
      <c r="BU896" s="5">
        <f>VLOOKUP(_2025teamgamelogs[[#This Row],[TEAM_NAME]], LEAGUE_AVERAGES!$K$14:$M$43, 3, FALSE)</f>
        <v>0.58679992881439635</v>
      </c>
    </row>
    <row r="897" spans="1:73" x14ac:dyDescent="0.2">
      <c r="A897" t="s">
        <v>59</v>
      </c>
      <c r="B897">
        <v>1610612765</v>
      </c>
      <c r="C897" t="s">
        <v>107</v>
      </c>
      <c r="D897" t="s">
        <v>108</v>
      </c>
      <c r="E897">
        <v>22400418</v>
      </c>
      <c r="F897" s="1">
        <v>45652</v>
      </c>
      <c r="G897" t="s">
        <v>889</v>
      </c>
      <c r="H897" t="s">
        <v>63</v>
      </c>
      <c r="I897">
        <v>48</v>
      </c>
      <c r="J897">
        <v>38</v>
      </c>
      <c r="K897">
        <v>91</v>
      </c>
      <c r="L897">
        <v>0.41799999999999998</v>
      </c>
      <c r="M897">
        <v>17</v>
      </c>
      <c r="N897">
        <v>44</v>
      </c>
      <c r="O897">
        <v>0.38600000000000001</v>
      </c>
      <c r="P897">
        <v>21</v>
      </c>
      <c r="Q897">
        <v>25</v>
      </c>
      <c r="R897">
        <v>0.84</v>
      </c>
      <c r="S897">
        <v>10</v>
      </c>
      <c r="T897">
        <v>34</v>
      </c>
      <c r="U897">
        <v>44</v>
      </c>
      <c r="V897">
        <v>25</v>
      </c>
      <c r="W897">
        <v>10</v>
      </c>
      <c r="X897">
        <v>6</v>
      </c>
      <c r="Y897">
        <v>4</v>
      </c>
      <c r="Z897">
        <v>6</v>
      </c>
      <c r="AA897">
        <v>22</v>
      </c>
      <c r="AB897">
        <v>20</v>
      </c>
      <c r="AC897">
        <v>114</v>
      </c>
      <c r="AD897">
        <v>1</v>
      </c>
      <c r="AE897">
        <v>1</v>
      </c>
      <c r="AF897">
        <v>1</v>
      </c>
      <c r="AG897">
        <v>1</v>
      </c>
      <c r="AH897">
        <v>1</v>
      </c>
      <c r="AI897">
        <v>121</v>
      </c>
      <c r="AJ897">
        <v>1796</v>
      </c>
      <c r="AK897">
        <v>899</v>
      </c>
      <c r="AL897">
        <v>2012</v>
      </c>
      <c r="AM897">
        <v>410</v>
      </c>
      <c r="AN897">
        <v>384</v>
      </c>
      <c r="AO897">
        <v>899</v>
      </c>
      <c r="AP897">
        <v>506</v>
      </c>
      <c r="AQ897">
        <v>666</v>
      </c>
      <c r="AR897">
        <v>671</v>
      </c>
      <c r="AS897">
        <v>1308</v>
      </c>
      <c r="AT897">
        <v>926</v>
      </c>
      <c r="AU897">
        <v>1127</v>
      </c>
      <c r="AV897">
        <v>1358</v>
      </c>
      <c r="AW897">
        <v>264</v>
      </c>
      <c r="AX897">
        <v>1702</v>
      </c>
      <c r="AY897">
        <v>1274</v>
      </c>
      <c r="AZ897">
        <v>1573</v>
      </c>
      <c r="BA897">
        <v>1887</v>
      </c>
      <c r="BB897">
        <v>767</v>
      </c>
      <c r="BC897">
        <v>1168</v>
      </c>
      <c r="BD897">
        <v>1176</v>
      </c>
      <c r="BE897">
        <v>1</v>
      </c>
      <c r="BF897" t="s">
        <v>71</v>
      </c>
      <c r="BG897" t="s">
        <v>65</v>
      </c>
      <c r="BH897" t="s">
        <v>661</v>
      </c>
      <c r="BI897" s="4">
        <f xml:space="preserve"> _2025teamgamelogs[[#This Row],[FGA]] + (0.44 * _2025teamgamelogs[[#This Row],[FTA]]) + _2025teamgamelogs[[#This Row],[TOV]] - _2025teamgamelogs[[#This Row],[OREB]]</f>
        <v>102</v>
      </c>
      <c r="BJ897" s="3">
        <f>_2025teamgamelogs[[#This Row],[TOV]]/_2025teamgamelogs[[#This Row],[POSSESIONS]]</f>
        <v>9.8039215686274508E-2</v>
      </c>
      <c r="BK897" s="4">
        <f>_2025teamgamelogs[[#This Row],[PTS]]/_2025teamgamelogs[[#This Row],[POSSESIONS]]</f>
        <v>1.1176470588235294</v>
      </c>
      <c r="BL897" s="4">
        <f xml:space="preserve"> 100 * _2025teamgamelogs[[#This Row],[POINTS_PER_POSSESSION]]</f>
        <v>111.76470588235294</v>
      </c>
      <c r="BM897" s="4">
        <f xml:space="preserve"> _2025teamgamelogs[[#This Row],[POSSESIONS]] / (_2025teamgamelogs[[#This Row],[MIN]]/48)</f>
        <v>102</v>
      </c>
      <c r="BN897" s="3">
        <f>_2025teamgamelogs[[#This Row],[PTS]] / (2 * (_2025teamgamelogs[[#This Row],[FGA]] + 0.44 * _2025teamgamelogs[[#This Row],[FTA]]))</f>
        <v>0.55882352941176472</v>
      </c>
      <c r="BO897" s="4">
        <f>VLOOKUP(_2025teamgamelogs[[#This Row],[MONTH]], LEAGUE_AVERAGES!$A$2:$B$8, 2, FALSE)</f>
        <v>110.26237660123701</v>
      </c>
      <c r="BP897" s="5">
        <f>VLOOKUP(_2025teamgamelogs[[#This Row],[TEAM_NAME]], LEAGUE_AVERAGES!$A$14:$C$43, 2, FALSE)</f>
        <v>0.3560731707317073</v>
      </c>
      <c r="BQ897" s="5">
        <f>VLOOKUP(_2025teamgamelogs[[#This Row],[TEAM_NAME]], LEAGUE_AVERAGES!$A$14:$C$43, 3, FALSE)</f>
        <v>0.3687804878048781</v>
      </c>
      <c r="BR897" s="5">
        <f>VLOOKUP(_2025teamgamelogs[[#This Row],[TEAM_NAME]], LEAGUE_AVERAGES!$F$14:$H$43, 2, FALSE)</f>
        <v>0.47321951219512204</v>
      </c>
      <c r="BS897" s="5">
        <f>VLOOKUP(_2025teamgamelogs[[#This Row],[TEAM_NAME]], LEAGUE_AVERAGES!$F$14:$H$43, 3, FALSE)</f>
        <v>0.48104878048780486</v>
      </c>
      <c r="BT897" s="5">
        <f>VLOOKUP(_2025teamgamelogs[[#This Row],[TEAM_NAME]], LEAGUE_AVERAGES!$K$14:$M$43, 2, FALSE)</f>
        <v>0.57634444021190001</v>
      </c>
      <c r="BU897" s="5">
        <f>VLOOKUP(_2025teamgamelogs[[#This Row],[TEAM_NAME]], LEAGUE_AVERAGES!$K$14:$M$43, 3, FALSE)</f>
        <v>0.58621097107374254</v>
      </c>
    </row>
    <row r="898" spans="1:73" x14ac:dyDescent="0.2">
      <c r="A898" t="s">
        <v>59</v>
      </c>
      <c r="B898">
        <v>1610612763</v>
      </c>
      <c r="C898" t="s">
        <v>128</v>
      </c>
      <c r="D898" t="s">
        <v>129</v>
      </c>
      <c r="E898">
        <v>22400423</v>
      </c>
      <c r="F898" s="1">
        <v>45653</v>
      </c>
      <c r="G898" t="s">
        <v>890</v>
      </c>
      <c r="H898" t="s">
        <v>63</v>
      </c>
      <c r="I898">
        <v>48</v>
      </c>
      <c r="J898">
        <v>42</v>
      </c>
      <c r="K898">
        <v>89</v>
      </c>
      <c r="L898">
        <v>0.47199999999999998</v>
      </c>
      <c r="M898">
        <v>17</v>
      </c>
      <c r="N898">
        <v>41</v>
      </c>
      <c r="O898">
        <v>0.41499999999999998</v>
      </c>
      <c r="P898">
        <v>31</v>
      </c>
      <c r="Q898">
        <v>35</v>
      </c>
      <c r="R898">
        <v>0.88600000000000001</v>
      </c>
      <c r="S898">
        <v>9</v>
      </c>
      <c r="T898">
        <v>33</v>
      </c>
      <c r="U898">
        <v>42</v>
      </c>
      <c r="V898">
        <v>30</v>
      </c>
      <c r="W898">
        <v>17</v>
      </c>
      <c r="X898">
        <v>12</v>
      </c>
      <c r="Y898">
        <v>7</v>
      </c>
      <c r="Z898">
        <v>10</v>
      </c>
      <c r="AA898">
        <v>19</v>
      </c>
      <c r="AB898">
        <v>25</v>
      </c>
      <c r="AC898">
        <v>132</v>
      </c>
      <c r="AD898">
        <v>8</v>
      </c>
      <c r="AE898">
        <v>1</v>
      </c>
      <c r="AF898">
        <v>1</v>
      </c>
      <c r="AG898">
        <v>1</v>
      </c>
      <c r="AH898">
        <v>1</v>
      </c>
      <c r="AI898">
        <v>121</v>
      </c>
      <c r="AJ898">
        <v>1068</v>
      </c>
      <c r="AK898">
        <v>1176</v>
      </c>
      <c r="AL898">
        <v>1158</v>
      </c>
      <c r="AM898">
        <v>410</v>
      </c>
      <c r="AN898">
        <v>681</v>
      </c>
      <c r="AO898">
        <v>596</v>
      </c>
      <c r="AP898">
        <v>32</v>
      </c>
      <c r="AQ898">
        <v>80</v>
      </c>
      <c r="AR898">
        <v>349</v>
      </c>
      <c r="AS898">
        <v>1566</v>
      </c>
      <c r="AT898">
        <v>1131</v>
      </c>
      <c r="AU898">
        <v>1443</v>
      </c>
      <c r="AV898">
        <v>541</v>
      </c>
      <c r="AW898">
        <v>1759</v>
      </c>
      <c r="AX898">
        <v>217</v>
      </c>
      <c r="AY898">
        <v>346</v>
      </c>
      <c r="AZ898">
        <v>2353</v>
      </c>
      <c r="BA898">
        <v>1258</v>
      </c>
      <c r="BB898">
        <v>143</v>
      </c>
      <c r="BC898">
        <v>179</v>
      </c>
      <c r="BD898">
        <v>727</v>
      </c>
      <c r="BE898">
        <v>1</v>
      </c>
      <c r="BF898" t="s">
        <v>71</v>
      </c>
      <c r="BG898" t="s">
        <v>65</v>
      </c>
      <c r="BH898" t="s">
        <v>661</v>
      </c>
      <c r="BI898" s="4">
        <f xml:space="preserve"> _2025teamgamelogs[[#This Row],[FGA]] + (0.44 * _2025teamgamelogs[[#This Row],[FTA]]) + _2025teamgamelogs[[#This Row],[TOV]] - _2025teamgamelogs[[#This Row],[OREB]]</f>
        <v>112.4</v>
      </c>
      <c r="BJ898" s="3">
        <f>_2025teamgamelogs[[#This Row],[TOV]]/_2025teamgamelogs[[#This Row],[POSSESIONS]]</f>
        <v>0.15124555160142347</v>
      </c>
      <c r="BK898" s="4">
        <f>_2025teamgamelogs[[#This Row],[PTS]]/_2025teamgamelogs[[#This Row],[POSSESIONS]]</f>
        <v>1.1743772241992882</v>
      </c>
      <c r="BL898" s="4">
        <f xml:space="preserve"> 100 * _2025teamgamelogs[[#This Row],[POINTS_PER_POSSESSION]]</f>
        <v>117.43772241992883</v>
      </c>
      <c r="BM898" s="4">
        <f xml:space="preserve"> _2025teamgamelogs[[#This Row],[POSSESIONS]] / (_2025teamgamelogs[[#This Row],[MIN]]/48)</f>
        <v>112.4</v>
      </c>
      <c r="BN898" s="3">
        <f>_2025teamgamelogs[[#This Row],[PTS]] / (2 * (_2025teamgamelogs[[#This Row],[FGA]] + 0.44 * _2025teamgamelogs[[#This Row],[FTA]]))</f>
        <v>0.63218390804597702</v>
      </c>
      <c r="BO898" s="4">
        <f>VLOOKUP(_2025teamgamelogs[[#This Row],[MONTH]], LEAGUE_AVERAGES!$A$2:$B$8, 2, FALSE)</f>
        <v>110.26237660123701</v>
      </c>
      <c r="BP898" s="5">
        <f>VLOOKUP(_2025teamgamelogs[[#This Row],[TEAM_NAME]], LEAGUE_AVERAGES!$A$14:$C$43, 2, FALSE)</f>
        <v>0.36546341463414628</v>
      </c>
      <c r="BQ898" s="5">
        <f>VLOOKUP(_2025teamgamelogs[[#This Row],[TEAM_NAME]], LEAGUE_AVERAGES!$A$14:$C$43, 3, FALSE)</f>
        <v>0.36639024390243902</v>
      </c>
      <c r="BR898" s="5">
        <f>VLOOKUP(_2025teamgamelogs[[#This Row],[TEAM_NAME]], LEAGUE_AVERAGES!$F$14:$H$43, 2, FALSE)</f>
        <v>0.48997560975609772</v>
      </c>
      <c r="BS898" s="5">
        <f>VLOOKUP(_2025teamgamelogs[[#This Row],[TEAM_NAME]], LEAGUE_AVERAGES!$F$14:$H$43, 3, FALSE)</f>
        <v>0.46951219512195119</v>
      </c>
      <c r="BT898" s="5">
        <f>VLOOKUP(_2025teamgamelogs[[#This Row],[TEAM_NAME]], LEAGUE_AVERAGES!$K$14:$M$43, 2, FALSE)</f>
        <v>0.59919613060605748</v>
      </c>
      <c r="BU898" s="5">
        <f>VLOOKUP(_2025teamgamelogs[[#This Row],[TEAM_NAME]], LEAGUE_AVERAGES!$K$14:$M$43, 3, FALSE)</f>
        <v>0.57758119053457602</v>
      </c>
    </row>
    <row r="899" spans="1:73" x14ac:dyDescent="0.2">
      <c r="A899" t="s">
        <v>59</v>
      </c>
      <c r="B899">
        <v>1610612751</v>
      </c>
      <c r="C899" t="s">
        <v>89</v>
      </c>
      <c r="D899" t="s">
        <v>90</v>
      </c>
      <c r="E899">
        <v>22400421</v>
      </c>
      <c r="F899" s="1">
        <v>45653</v>
      </c>
      <c r="G899" t="s">
        <v>891</v>
      </c>
      <c r="H899" t="s">
        <v>70</v>
      </c>
      <c r="I899">
        <v>48</v>
      </c>
      <c r="J899">
        <v>35</v>
      </c>
      <c r="K899">
        <v>90</v>
      </c>
      <c r="L899">
        <v>0.38900000000000001</v>
      </c>
      <c r="M899">
        <v>12</v>
      </c>
      <c r="N899">
        <v>41</v>
      </c>
      <c r="O899">
        <v>0.29299999999999998</v>
      </c>
      <c r="P899">
        <v>5</v>
      </c>
      <c r="Q899">
        <v>8</v>
      </c>
      <c r="R899">
        <v>0.625</v>
      </c>
      <c r="S899">
        <v>12</v>
      </c>
      <c r="T899">
        <v>33</v>
      </c>
      <c r="U899">
        <v>45</v>
      </c>
      <c r="V899">
        <v>22</v>
      </c>
      <c r="W899">
        <v>18</v>
      </c>
      <c r="X899">
        <v>8</v>
      </c>
      <c r="Y899">
        <v>4</v>
      </c>
      <c r="Z899">
        <v>8</v>
      </c>
      <c r="AA899">
        <v>22</v>
      </c>
      <c r="AB899">
        <v>11</v>
      </c>
      <c r="AC899">
        <v>87</v>
      </c>
      <c r="AD899">
        <v>-9</v>
      </c>
      <c r="AE899">
        <v>1</v>
      </c>
      <c r="AF899">
        <v>1231</v>
      </c>
      <c r="AG899">
        <v>1231</v>
      </c>
      <c r="AH899">
        <v>1231</v>
      </c>
      <c r="AI899">
        <v>121</v>
      </c>
      <c r="AJ899">
        <v>2164</v>
      </c>
      <c r="AK899">
        <v>1029</v>
      </c>
      <c r="AL899">
        <v>2297</v>
      </c>
      <c r="AM899">
        <v>1413</v>
      </c>
      <c r="AN899">
        <v>681</v>
      </c>
      <c r="AO899">
        <v>1969</v>
      </c>
      <c r="AP899">
        <v>2431</v>
      </c>
      <c r="AQ899">
        <v>2420</v>
      </c>
      <c r="AR899">
        <v>2287</v>
      </c>
      <c r="AS899">
        <v>848</v>
      </c>
      <c r="AT899">
        <v>1131</v>
      </c>
      <c r="AU899">
        <v>976</v>
      </c>
      <c r="AV899">
        <v>1909</v>
      </c>
      <c r="AW899">
        <v>1953</v>
      </c>
      <c r="AX899">
        <v>1073</v>
      </c>
      <c r="AY899">
        <v>1274</v>
      </c>
      <c r="AZ899">
        <v>2116</v>
      </c>
      <c r="BA899">
        <v>1887</v>
      </c>
      <c r="BB899">
        <v>2370</v>
      </c>
      <c r="BC899">
        <v>2421</v>
      </c>
      <c r="BD899">
        <v>1735</v>
      </c>
      <c r="BE899">
        <v>1</v>
      </c>
      <c r="BF899" t="s">
        <v>64</v>
      </c>
      <c r="BG899" t="s">
        <v>65</v>
      </c>
      <c r="BH899" t="s">
        <v>661</v>
      </c>
      <c r="BI899" s="4">
        <f xml:space="preserve"> _2025teamgamelogs[[#This Row],[FGA]] + (0.44 * _2025teamgamelogs[[#This Row],[FTA]]) + _2025teamgamelogs[[#This Row],[TOV]] - _2025teamgamelogs[[#This Row],[OREB]]</f>
        <v>99.52</v>
      </c>
      <c r="BJ899" s="3">
        <f>_2025teamgamelogs[[#This Row],[TOV]]/_2025teamgamelogs[[#This Row],[POSSESIONS]]</f>
        <v>0.18086816720257234</v>
      </c>
      <c r="BK899" s="4">
        <f>_2025teamgamelogs[[#This Row],[PTS]]/_2025teamgamelogs[[#This Row],[POSSESIONS]]</f>
        <v>0.87419614147909974</v>
      </c>
      <c r="BL899" s="4">
        <f xml:space="preserve"> 100 * _2025teamgamelogs[[#This Row],[POINTS_PER_POSSESSION]]</f>
        <v>87.419614147909968</v>
      </c>
      <c r="BM899" s="4">
        <f xml:space="preserve"> _2025teamgamelogs[[#This Row],[POSSESIONS]] / (_2025teamgamelogs[[#This Row],[MIN]]/48)</f>
        <v>99.52</v>
      </c>
      <c r="BN899" s="3">
        <f>_2025teamgamelogs[[#This Row],[PTS]] / (2 * (_2025teamgamelogs[[#This Row],[FGA]] + 0.44 * _2025teamgamelogs[[#This Row],[FTA]]))</f>
        <v>0.46514114627887088</v>
      </c>
      <c r="BO899" s="4">
        <f>VLOOKUP(_2025teamgamelogs[[#This Row],[MONTH]], LEAGUE_AVERAGES!$A$2:$B$8, 2, FALSE)</f>
        <v>110.26237660123701</v>
      </c>
      <c r="BP899" s="5">
        <f>VLOOKUP(_2025teamgamelogs[[#This Row],[TEAM_NAME]], LEAGUE_AVERAGES!$A$14:$C$43, 2, FALSE)</f>
        <v>0.337609756097561</v>
      </c>
      <c r="BQ899" s="5">
        <f>VLOOKUP(_2025teamgamelogs[[#This Row],[TEAM_NAME]], LEAGUE_AVERAGES!$A$14:$C$43, 3, FALSE)</f>
        <v>0.34709756097560968</v>
      </c>
      <c r="BR899" s="5">
        <f>VLOOKUP(_2025teamgamelogs[[#This Row],[TEAM_NAME]], LEAGUE_AVERAGES!$F$14:$H$43, 2, FALSE)</f>
        <v>0.43748780487804872</v>
      </c>
      <c r="BS899" s="5">
        <f>VLOOKUP(_2025teamgamelogs[[#This Row],[TEAM_NAME]], LEAGUE_AVERAGES!$F$14:$H$43, 3, FALSE)</f>
        <v>0.43895121951219529</v>
      </c>
      <c r="BT899" s="5">
        <f>VLOOKUP(_2025teamgamelogs[[#This Row],[TEAM_NAME]], LEAGUE_AVERAGES!$K$14:$M$43, 2, FALSE)</f>
        <v>0.54767404365624284</v>
      </c>
      <c r="BU899" s="5">
        <f>VLOOKUP(_2025teamgamelogs[[#This Row],[TEAM_NAME]], LEAGUE_AVERAGES!$K$14:$M$43, 3, FALSE)</f>
        <v>0.5592142433904097</v>
      </c>
    </row>
    <row r="900" spans="1:73" x14ac:dyDescent="0.2">
      <c r="A900" t="s">
        <v>59</v>
      </c>
      <c r="B900">
        <v>1610612746</v>
      </c>
      <c r="C900" t="s">
        <v>131</v>
      </c>
      <c r="D900" t="s">
        <v>132</v>
      </c>
      <c r="E900">
        <v>22400426</v>
      </c>
      <c r="F900" s="1">
        <v>45653</v>
      </c>
      <c r="G900" t="s">
        <v>507</v>
      </c>
      <c r="H900" t="s">
        <v>63</v>
      </c>
      <c r="I900">
        <v>48</v>
      </c>
      <c r="J900">
        <v>40</v>
      </c>
      <c r="K900">
        <v>75</v>
      </c>
      <c r="L900">
        <v>0.53300000000000003</v>
      </c>
      <c r="M900">
        <v>10</v>
      </c>
      <c r="N900">
        <v>32</v>
      </c>
      <c r="O900">
        <v>0.313</v>
      </c>
      <c r="P900">
        <v>12</v>
      </c>
      <c r="Q900">
        <v>15</v>
      </c>
      <c r="R900">
        <v>0.8</v>
      </c>
      <c r="S900">
        <v>6</v>
      </c>
      <c r="T900">
        <v>33</v>
      </c>
      <c r="U900">
        <v>39</v>
      </c>
      <c r="V900">
        <v>19</v>
      </c>
      <c r="W900">
        <v>23</v>
      </c>
      <c r="X900">
        <v>6</v>
      </c>
      <c r="Y900">
        <v>10</v>
      </c>
      <c r="Z900">
        <v>2</v>
      </c>
      <c r="AA900">
        <v>19</v>
      </c>
      <c r="AB900">
        <v>16</v>
      </c>
      <c r="AC900">
        <v>102</v>
      </c>
      <c r="AD900">
        <v>10</v>
      </c>
      <c r="AE900">
        <v>1</v>
      </c>
      <c r="AF900">
        <v>1</v>
      </c>
      <c r="AG900">
        <v>1</v>
      </c>
      <c r="AH900">
        <v>1</v>
      </c>
      <c r="AI900">
        <v>121</v>
      </c>
      <c r="AJ900">
        <v>1438</v>
      </c>
      <c r="AK900">
        <v>2395</v>
      </c>
      <c r="AL900">
        <v>274</v>
      </c>
      <c r="AM900">
        <v>1891</v>
      </c>
      <c r="AN900">
        <v>1863</v>
      </c>
      <c r="AO900">
        <v>1774</v>
      </c>
      <c r="AP900">
        <v>1889</v>
      </c>
      <c r="AQ900">
        <v>2021</v>
      </c>
      <c r="AR900">
        <v>1029</v>
      </c>
      <c r="AS900">
        <v>2189</v>
      </c>
      <c r="AT900">
        <v>1131</v>
      </c>
      <c r="AU900">
        <v>1833</v>
      </c>
      <c r="AV900">
        <v>2257</v>
      </c>
      <c r="AW900">
        <v>2394</v>
      </c>
      <c r="AX900">
        <v>1702</v>
      </c>
      <c r="AY900">
        <v>57</v>
      </c>
      <c r="AZ900">
        <v>158</v>
      </c>
      <c r="BA900">
        <v>1258</v>
      </c>
      <c r="BB900">
        <v>1670</v>
      </c>
      <c r="BC900">
        <v>2003</v>
      </c>
      <c r="BD900">
        <v>614</v>
      </c>
      <c r="BE900">
        <v>1</v>
      </c>
      <c r="BF900" t="s">
        <v>64</v>
      </c>
      <c r="BG900" t="s">
        <v>65</v>
      </c>
      <c r="BH900" t="s">
        <v>661</v>
      </c>
      <c r="BI900" s="4">
        <f xml:space="preserve"> _2025teamgamelogs[[#This Row],[FGA]] + (0.44 * _2025teamgamelogs[[#This Row],[FTA]]) + _2025teamgamelogs[[#This Row],[TOV]] - _2025teamgamelogs[[#This Row],[OREB]]</f>
        <v>98.6</v>
      </c>
      <c r="BJ900" s="3">
        <f>_2025teamgamelogs[[#This Row],[TOV]]/_2025teamgamelogs[[#This Row],[POSSESIONS]]</f>
        <v>0.23326572008113591</v>
      </c>
      <c r="BK900" s="4">
        <f>_2025teamgamelogs[[#This Row],[PTS]]/_2025teamgamelogs[[#This Row],[POSSESIONS]]</f>
        <v>1.0344827586206897</v>
      </c>
      <c r="BL900" s="4">
        <f xml:space="preserve"> 100 * _2025teamgamelogs[[#This Row],[POINTS_PER_POSSESSION]]</f>
        <v>103.44827586206897</v>
      </c>
      <c r="BM900" s="4">
        <f xml:space="preserve"> _2025teamgamelogs[[#This Row],[POSSESIONS]] / (_2025teamgamelogs[[#This Row],[MIN]]/48)</f>
        <v>98.6</v>
      </c>
      <c r="BN900" s="3">
        <f>_2025teamgamelogs[[#This Row],[PTS]] / (2 * (_2025teamgamelogs[[#This Row],[FGA]] + 0.44 * _2025teamgamelogs[[#This Row],[FTA]]))</f>
        <v>0.625</v>
      </c>
      <c r="BO900" s="4">
        <f>VLOOKUP(_2025teamgamelogs[[#This Row],[MONTH]], LEAGUE_AVERAGES!$A$2:$B$8, 2, FALSE)</f>
        <v>110.26237660123701</v>
      </c>
      <c r="BP900" s="5">
        <f>VLOOKUP(_2025teamgamelogs[[#This Row],[TEAM_NAME]], LEAGUE_AVERAGES!$A$14:$C$43, 2, FALSE)</f>
        <v>0.38978048780487806</v>
      </c>
      <c r="BQ900" s="5">
        <f>VLOOKUP(_2025teamgamelogs[[#This Row],[TEAM_NAME]], LEAGUE_AVERAGES!$A$14:$C$43, 3, FALSE)</f>
        <v>0.36475609756097566</v>
      </c>
      <c r="BR900" s="5">
        <f>VLOOKUP(_2025teamgamelogs[[#This Row],[TEAM_NAME]], LEAGUE_AVERAGES!$F$14:$H$43, 2, FALSE)</f>
        <v>0.49036585365853652</v>
      </c>
      <c r="BS900" s="5">
        <f>VLOOKUP(_2025teamgamelogs[[#This Row],[TEAM_NAME]], LEAGUE_AVERAGES!$F$14:$H$43, 3, FALSE)</f>
        <v>0.47582926829268285</v>
      </c>
      <c r="BT900" s="5">
        <f>VLOOKUP(_2025teamgamelogs[[#This Row],[TEAM_NAME]], LEAGUE_AVERAGES!$K$14:$M$43, 2, FALSE)</f>
        <v>0.59895938905835644</v>
      </c>
      <c r="BU900" s="5">
        <f>VLOOKUP(_2025teamgamelogs[[#This Row],[TEAM_NAME]], LEAGUE_AVERAGES!$K$14:$M$43, 3, FALSE)</f>
        <v>0.58126724036545818</v>
      </c>
    </row>
    <row r="901" spans="1:73" x14ac:dyDescent="0.2">
      <c r="A901" t="s">
        <v>59</v>
      </c>
      <c r="B901">
        <v>1610612739</v>
      </c>
      <c r="C901" t="s">
        <v>119</v>
      </c>
      <c r="D901" t="s">
        <v>120</v>
      </c>
      <c r="E901">
        <v>22400424</v>
      </c>
      <c r="F901" s="1">
        <v>45653</v>
      </c>
      <c r="G901" t="s">
        <v>892</v>
      </c>
      <c r="H901" t="s">
        <v>63</v>
      </c>
      <c r="I901">
        <v>48</v>
      </c>
      <c r="J901">
        <v>54</v>
      </c>
      <c r="K901">
        <v>96</v>
      </c>
      <c r="L901">
        <v>0.56299999999999994</v>
      </c>
      <c r="M901">
        <v>23</v>
      </c>
      <c r="N901">
        <v>48</v>
      </c>
      <c r="O901">
        <v>0.47899999999999998</v>
      </c>
      <c r="P901">
        <v>18</v>
      </c>
      <c r="Q901">
        <v>22</v>
      </c>
      <c r="R901">
        <v>0.81799999999999995</v>
      </c>
      <c r="S901">
        <v>9</v>
      </c>
      <c r="T901">
        <v>29</v>
      </c>
      <c r="U901">
        <v>38</v>
      </c>
      <c r="V901">
        <v>40</v>
      </c>
      <c r="W901">
        <v>11</v>
      </c>
      <c r="X901">
        <v>10</v>
      </c>
      <c r="Y901">
        <v>7</v>
      </c>
      <c r="Z901">
        <v>3</v>
      </c>
      <c r="AA901">
        <v>17</v>
      </c>
      <c r="AB901">
        <v>20</v>
      </c>
      <c r="AC901">
        <v>149</v>
      </c>
      <c r="AD901">
        <v>14</v>
      </c>
      <c r="AE901">
        <v>1</v>
      </c>
      <c r="AF901">
        <v>1</v>
      </c>
      <c r="AG901">
        <v>1</v>
      </c>
      <c r="AH901">
        <v>1</v>
      </c>
      <c r="AI901">
        <v>121</v>
      </c>
      <c r="AJ901">
        <v>29</v>
      </c>
      <c r="AK901">
        <v>392</v>
      </c>
      <c r="AL901">
        <v>107</v>
      </c>
      <c r="AM901">
        <v>22</v>
      </c>
      <c r="AN901">
        <v>163</v>
      </c>
      <c r="AO901">
        <v>180</v>
      </c>
      <c r="AP901">
        <v>889</v>
      </c>
      <c r="AQ901">
        <v>1008</v>
      </c>
      <c r="AR901">
        <v>864</v>
      </c>
      <c r="AS901">
        <v>1566</v>
      </c>
      <c r="AT901">
        <v>1807</v>
      </c>
      <c r="AU901">
        <v>1966</v>
      </c>
      <c r="AV901">
        <v>17</v>
      </c>
      <c r="AW901">
        <v>429</v>
      </c>
      <c r="AX901">
        <v>539</v>
      </c>
      <c r="AY901">
        <v>346</v>
      </c>
      <c r="AZ901">
        <v>384</v>
      </c>
      <c r="BA901">
        <v>792</v>
      </c>
      <c r="BB901">
        <v>767</v>
      </c>
      <c r="BC901">
        <v>5</v>
      </c>
      <c r="BD901">
        <v>421</v>
      </c>
      <c r="BE901">
        <v>1</v>
      </c>
      <c r="BF901" t="s">
        <v>71</v>
      </c>
      <c r="BG901" t="s">
        <v>65</v>
      </c>
      <c r="BH901" t="s">
        <v>661</v>
      </c>
      <c r="BI901" s="4">
        <f xml:space="preserve"> _2025teamgamelogs[[#This Row],[FGA]] + (0.44 * _2025teamgamelogs[[#This Row],[FTA]]) + _2025teamgamelogs[[#This Row],[TOV]] - _2025teamgamelogs[[#This Row],[OREB]]</f>
        <v>107.68</v>
      </c>
      <c r="BJ901" s="3">
        <f>_2025teamgamelogs[[#This Row],[TOV]]/_2025teamgamelogs[[#This Row],[POSSESIONS]]</f>
        <v>0.10215453194650817</v>
      </c>
      <c r="BK901" s="4">
        <f>_2025teamgamelogs[[#This Row],[PTS]]/_2025teamgamelogs[[#This Row],[POSSESIONS]]</f>
        <v>1.3837295690936107</v>
      </c>
      <c r="BL901" s="4">
        <f xml:space="preserve"> 100 * _2025teamgamelogs[[#This Row],[POINTS_PER_POSSESSION]]</f>
        <v>138.37295690936108</v>
      </c>
      <c r="BM901" s="4">
        <f xml:space="preserve"> _2025teamgamelogs[[#This Row],[POSSESIONS]] / (_2025teamgamelogs[[#This Row],[MIN]]/48)</f>
        <v>107.68</v>
      </c>
      <c r="BN901" s="3">
        <f>_2025teamgamelogs[[#This Row],[PTS]] / (2 * (_2025teamgamelogs[[#This Row],[FGA]] + 0.44 * _2025teamgamelogs[[#This Row],[FTA]]))</f>
        <v>0.70495836487509456</v>
      </c>
      <c r="BO901" s="4">
        <f>VLOOKUP(_2025teamgamelogs[[#This Row],[MONTH]], LEAGUE_AVERAGES!$A$2:$B$8, 2, FALSE)</f>
        <v>110.26237660123701</v>
      </c>
      <c r="BP901" s="5">
        <f>VLOOKUP(_2025teamgamelogs[[#This Row],[TEAM_NAME]], LEAGUE_AVERAGES!$A$14:$C$43, 2, FALSE)</f>
        <v>0.38409756097560971</v>
      </c>
      <c r="BQ901" s="5">
        <f>VLOOKUP(_2025teamgamelogs[[#This Row],[TEAM_NAME]], LEAGUE_AVERAGES!$A$14:$C$43, 3, FALSE)</f>
        <v>0.38512195121951209</v>
      </c>
      <c r="BR901" s="5">
        <f>VLOOKUP(_2025teamgamelogs[[#This Row],[TEAM_NAME]], LEAGUE_AVERAGES!$F$14:$H$43, 2, FALSE)</f>
        <v>0.49482926829268303</v>
      </c>
      <c r="BS901" s="5">
        <f>VLOOKUP(_2025teamgamelogs[[#This Row],[TEAM_NAME]], LEAGUE_AVERAGES!$F$14:$H$43, 3, FALSE)</f>
        <v>0.4880731707317072</v>
      </c>
      <c r="BT901" s="5">
        <f>VLOOKUP(_2025teamgamelogs[[#This Row],[TEAM_NAME]], LEAGUE_AVERAGES!$K$14:$M$43, 2, FALSE)</f>
        <v>0.61027349880699666</v>
      </c>
      <c r="BU901" s="5">
        <f>VLOOKUP(_2025teamgamelogs[[#This Row],[TEAM_NAME]], LEAGUE_AVERAGES!$K$14:$M$43, 3, FALSE)</f>
        <v>0.60680781397749251</v>
      </c>
    </row>
    <row r="902" spans="1:73" x14ac:dyDescent="0.2">
      <c r="A902" t="s">
        <v>59</v>
      </c>
      <c r="B902">
        <v>1610612756</v>
      </c>
      <c r="C902" t="s">
        <v>80</v>
      </c>
      <c r="D902" t="s">
        <v>81</v>
      </c>
      <c r="E902">
        <v>22400425</v>
      </c>
      <c r="F902" s="1">
        <v>45653</v>
      </c>
      <c r="G902" t="s">
        <v>179</v>
      </c>
      <c r="H902" t="s">
        <v>70</v>
      </c>
      <c r="I902">
        <v>48</v>
      </c>
      <c r="J902">
        <v>32</v>
      </c>
      <c r="K902">
        <v>83</v>
      </c>
      <c r="L902">
        <v>0.38600000000000001</v>
      </c>
      <c r="M902">
        <v>13</v>
      </c>
      <c r="N902">
        <v>35</v>
      </c>
      <c r="O902">
        <v>0.371</v>
      </c>
      <c r="P902">
        <v>12</v>
      </c>
      <c r="Q902">
        <v>18</v>
      </c>
      <c r="R902">
        <v>0.66700000000000004</v>
      </c>
      <c r="S902">
        <v>12</v>
      </c>
      <c r="T902">
        <v>30</v>
      </c>
      <c r="U902">
        <v>42</v>
      </c>
      <c r="V902">
        <v>23</v>
      </c>
      <c r="W902">
        <v>16</v>
      </c>
      <c r="X902">
        <v>11</v>
      </c>
      <c r="Y902">
        <v>7</v>
      </c>
      <c r="Z902">
        <v>5</v>
      </c>
      <c r="AA902">
        <v>17</v>
      </c>
      <c r="AB902">
        <v>15</v>
      </c>
      <c r="AC902">
        <v>89</v>
      </c>
      <c r="AD902">
        <v>-9</v>
      </c>
      <c r="AE902">
        <v>1</v>
      </c>
      <c r="AF902">
        <v>1231</v>
      </c>
      <c r="AG902">
        <v>1231</v>
      </c>
      <c r="AH902">
        <v>1231</v>
      </c>
      <c r="AI902">
        <v>121</v>
      </c>
      <c r="AJ902">
        <v>2370</v>
      </c>
      <c r="AK902">
        <v>1922</v>
      </c>
      <c r="AL902">
        <v>2312</v>
      </c>
      <c r="AM902">
        <v>1171</v>
      </c>
      <c r="AN902">
        <v>1495</v>
      </c>
      <c r="AO902">
        <v>1077</v>
      </c>
      <c r="AP902">
        <v>1889</v>
      </c>
      <c r="AQ902">
        <v>1617</v>
      </c>
      <c r="AR902">
        <v>2105</v>
      </c>
      <c r="AS902">
        <v>848</v>
      </c>
      <c r="AT902">
        <v>1652</v>
      </c>
      <c r="AU902">
        <v>1443</v>
      </c>
      <c r="AV902">
        <v>1759</v>
      </c>
      <c r="AW902">
        <v>1583</v>
      </c>
      <c r="AX902">
        <v>346</v>
      </c>
      <c r="AY902">
        <v>346</v>
      </c>
      <c r="AZ902">
        <v>1188</v>
      </c>
      <c r="BA902">
        <v>792</v>
      </c>
      <c r="BB902">
        <v>1892</v>
      </c>
      <c r="BC902">
        <v>2395</v>
      </c>
      <c r="BD902">
        <v>1735</v>
      </c>
      <c r="BE902">
        <v>1</v>
      </c>
      <c r="BF902" t="s">
        <v>64</v>
      </c>
      <c r="BG902" t="s">
        <v>65</v>
      </c>
      <c r="BH902" t="s">
        <v>661</v>
      </c>
      <c r="BI902" s="4">
        <f xml:space="preserve"> _2025teamgamelogs[[#This Row],[FGA]] + (0.44 * _2025teamgamelogs[[#This Row],[FTA]]) + _2025teamgamelogs[[#This Row],[TOV]] - _2025teamgamelogs[[#This Row],[OREB]]</f>
        <v>94.92</v>
      </c>
      <c r="BJ902" s="3">
        <f>_2025teamgamelogs[[#This Row],[TOV]]/_2025teamgamelogs[[#This Row],[POSSESIONS]]</f>
        <v>0.16856300042140751</v>
      </c>
      <c r="BK902" s="4">
        <f>_2025teamgamelogs[[#This Row],[PTS]]/_2025teamgamelogs[[#This Row],[POSSESIONS]]</f>
        <v>0.93763168984407919</v>
      </c>
      <c r="BL902" s="4">
        <f xml:space="preserve"> 100 * _2025teamgamelogs[[#This Row],[POINTS_PER_POSSESSION]]</f>
        <v>93.763168984407912</v>
      </c>
      <c r="BM902" s="4">
        <f xml:space="preserve"> _2025teamgamelogs[[#This Row],[POSSESIONS]] / (_2025teamgamelogs[[#This Row],[MIN]]/48)</f>
        <v>94.92</v>
      </c>
      <c r="BN902" s="3">
        <f>_2025teamgamelogs[[#This Row],[PTS]] / (2 * (_2025teamgamelogs[[#This Row],[FGA]] + 0.44 * _2025teamgamelogs[[#This Row],[FTA]]))</f>
        <v>0.48944126704795421</v>
      </c>
      <c r="BO902" s="4">
        <f>VLOOKUP(_2025teamgamelogs[[#This Row],[MONTH]], LEAGUE_AVERAGES!$A$2:$B$8, 2, FALSE)</f>
        <v>110.26237660123701</v>
      </c>
      <c r="BP902" s="5">
        <f>VLOOKUP(_2025teamgamelogs[[#This Row],[TEAM_NAME]], LEAGUE_AVERAGES!$A$14:$C$43, 2, FALSE)</f>
        <v>0.37692682926829268</v>
      </c>
      <c r="BQ902" s="5">
        <f>VLOOKUP(_2025teamgamelogs[[#This Row],[TEAM_NAME]], LEAGUE_AVERAGES!$A$14:$C$43, 3, FALSE)</f>
        <v>0.37741463414634141</v>
      </c>
      <c r="BR902" s="5">
        <f>VLOOKUP(_2025teamgamelogs[[#This Row],[TEAM_NAME]], LEAGUE_AVERAGES!$F$14:$H$43, 2, FALSE)</f>
        <v>0.4768536585365854</v>
      </c>
      <c r="BS902" s="5">
        <f>VLOOKUP(_2025teamgamelogs[[#This Row],[TEAM_NAME]], LEAGUE_AVERAGES!$F$14:$H$43, 3, FALSE)</f>
        <v>0.48056097560975608</v>
      </c>
      <c r="BT902" s="5">
        <f>VLOOKUP(_2025teamgamelogs[[#This Row],[TEAM_NAME]], LEAGUE_AVERAGES!$K$14:$M$43, 2, FALSE)</f>
        <v>0.59622840480117467</v>
      </c>
      <c r="BU902" s="5">
        <f>VLOOKUP(_2025teamgamelogs[[#This Row],[TEAM_NAME]], LEAGUE_AVERAGES!$K$14:$M$43, 3, FALSE)</f>
        <v>0.59682738613401276</v>
      </c>
    </row>
    <row r="903" spans="1:73" x14ac:dyDescent="0.2">
      <c r="A903" t="s">
        <v>59</v>
      </c>
      <c r="B903">
        <v>1610612742</v>
      </c>
      <c r="C903" t="s">
        <v>154</v>
      </c>
      <c r="D903" t="s">
        <v>155</v>
      </c>
      <c r="E903">
        <v>22400425</v>
      </c>
      <c r="F903" s="1">
        <v>45653</v>
      </c>
      <c r="G903" t="s">
        <v>186</v>
      </c>
      <c r="H903" t="s">
        <v>63</v>
      </c>
      <c r="I903">
        <v>48</v>
      </c>
      <c r="J903">
        <v>35</v>
      </c>
      <c r="K903">
        <v>80</v>
      </c>
      <c r="L903">
        <v>0.438</v>
      </c>
      <c r="M903">
        <v>12</v>
      </c>
      <c r="N903">
        <v>34</v>
      </c>
      <c r="O903">
        <v>0.35299999999999998</v>
      </c>
      <c r="P903">
        <v>16</v>
      </c>
      <c r="Q903">
        <v>17</v>
      </c>
      <c r="R903">
        <v>0.94099999999999995</v>
      </c>
      <c r="S903">
        <v>7</v>
      </c>
      <c r="T903">
        <v>34</v>
      </c>
      <c r="U903">
        <v>41</v>
      </c>
      <c r="V903">
        <v>24</v>
      </c>
      <c r="W903">
        <v>15</v>
      </c>
      <c r="X903">
        <v>6</v>
      </c>
      <c r="Y903">
        <v>5</v>
      </c>
      <c r="Z903">
        <v>7</v>
      </c>
      <c r="AA903">
        <v>15</v>
      </c>
      <c r="AB903">
        <v>17</v>
      </c>
      <c r="AC903">
        <v>98</v>
      </c>
      <c r="AD903">
        <v>9</v>
      </c>
      <c r="AE903">
        <v>1</v>
      </c>
      <c r="AF903">
        <v>1</v>
      </c>
      <c r="AG903">
        <v>1</v>
      </c>
      <c r="AH903">
        <v>1</v>
      </c>
      <c r="AI903">
        <v>121</v>
      </c>
      <c r="AJ903">
        <v>2164</v>
      </c>
      <c r="AK903">
        <v>2190</v>
      </c>
      <c r="AL903">
        <v>1741</v>
      </c>
      <c r="AM903">
        <v>1413</v>
      </c>
      <c r="AN903">
        <v>1627</v>
      </c>
      <c r="AO903">
        <v>1275</v>
      </c>
      <c r="AP903">
        <v>1228</v>
      </c>
      <c r="AQ903">
        <v>1778</v>
      </c>
      <c r="AR903">
        <v>107</v>
      </c>
      <c r="AS903">
        <v>2024</v>
      </c>
      <c r="AT903">
        <v>926</v>
      </c>
      <c r="AU903">
        <v>1563</v>
      </c>
      <c r="AV903">
        <v>1570</v>
      </c>
      <c r="AW903">
        <v>1341</v>
      </c>
      <c r="AX903">
        <v>1702</v>
      </c>
      <c r="AY903">
        <v>889</v>
      </c>
      <c r="AZ903">
        <v>1902</v>
      </c>
      <c r="BA903">
        <v>398</v>
      </c>
      <c r="BB903">
        <v>1444</v>
      </c>
      <c r="BC903">
        <v>2178</v>
      </c>
      <c r="BD903">
        <v>672</v>
      </c>
      <c r="BE903">
        <v>1</v>
      </c>
      <c r="BF903" t="s">
        <v>71</v>
      </c>
      <c r="BG903" t="s">
        <v>65</v>
      </c>
      <c r="BH903" t="s">
        <v>661</v>
      </c>
      <c r="BI903" s="4">
        <f xml:space="preserve"> _2025teamgamelogs[[#This Row],[FGA]] + (0.44 * _2025teamgamelogs[[#This Row],[FTA]]) + _2025teamgamelogs[[#This Row],[TOV]] - _2025teamgamelogs[[#This Row],[OREB]]</f>
        <v>95.48</v>
      </c>
      <c r="BJ903" s="3">
        <f>_2025teamgamelogs[[#This Row],[TOV]]/_2025teamgamelogs[[#This Row],[POSSESIONS]]</f>
        <v>0.15710096355257644</v>
      </c>
      <c r="BK903" s="4">
        <f>_2025teamgamelogs[[#This Row],[PTS]]/_2025teamgamelogs[[#This Row],[POSSESIONS]]</f>
        <v>1.0263929618768328</v>
      </c>
      <c r="BL903" s="4">
        <f xml:space="preserve"> 100 * _2025teamgamelogs[[#This Row],[POINTS_PER_POSSESSION]]</f>
        <v>102.63929618768329</v>
      </c>
      <c r="BM903" s="4">
        <f xml:space="preserve"> _2025teamgamelogs[[#This Row],[POSSESIONS]] / (_2025teamgamelogs[[#This Row],[MIN]]/48)</f>
        <v>95.48</v>
      </c>
      <c r="BN903" s="3">
        <f>_2025teamgamelogs[[#This Row],[PTS]] / (2 * (_2025teamgamelogs[[#This Row],[FGA]] + 0.44 * _2025teamgamelogs[[#This Row],[FTA]]))</f>
        <v>0.56012802926383176</v>
      </c>
      <c r="BO903" s="4">
        <f>VLOOKUP(_2025teamgamelogs[[#This Row],[MONTH]], LEAGUE_AVERAGES!$A$2:$B$8, 2, FALSE)</f>
        <v>110.26237660123701</v>
      </c>
      <c r="BP903" s="5">
        <f>VLOOKUP(_2025teamgamelogs[[#This Row],[TEAM_NAME]], LEAGUE_AVERAGES!$A$14:$C$43, 2, FALSE)</f>
        <v>0.362375</v>
      </c>
      <c r="BQ903" s="5">
        <f>VLOOKUP(_2025teamgamelogs[[#This Row],[TEAM_NAME]], LEAGUE_AVERAGES!$A$14:$C$43, 3, FALSE)</f>
        <v>0.36252380952380958</v>
      </c>
      <c r="BR903" s="5">
        <f>VLOOKUP(_2025teamgamelogs[[#This Row],[TEAM_NAME]], LEAGUE_AVERAGES!$F$14:$H$43, 2, FALSE)</f>
        <v>0.47777500000000001</v>
      </c>
      <c r="BS903" s="5">
        <f>VLOOKUP(_2025teamgamelogs[[#This Row],[TEAM_NAME]], LEAGUE_AVERAGES!$F$14:$H$43, 3, FALSE)</f>
        <v>0.48176190476190472</v>
      </c>
      <c r="BT903" s="5">
        <f>VLOOKUP(_2025teamgamelogs[[#This Row],[TEAM_NAME]], LEAGUE_AVERAGES!$K$14:$M$43, 2, FALSE)</f>
        <v>0.58283558931438928</v>
      </c>
      <c r="BU903" s="5">
        <f>VLOOKUP(_2025teamgamelogs[[#This Row],[TEAM_NAME]], LEAGUE_AVERAGES!$K$14:$M$43, 3, FALSE)</f>
        <v>0.5856179003364903</v>
      </c>
    </row>
    <row r="904" spans="1:73" x14ac:dyDescent="0.2">
      <c r="A904" t="s">
        <v>59</v>
      </c>
      <c r="B904">
        <v>1610612759</v>
      </c>
      <c r="C904" t="s">
        <v>145</v>
      </c>
      <c r="D904" t="s">
        <v>146</v>
      </c>
      <c r="E904">
        <v>22400421</v>
      </c>
      <c r="F904" s="1">
        <v>45653</v>
      </c>
      <c r="G904" t="s">
        <v>893</v>
      </c>
      <c r="H904" t="s">
        <v>63</v>
      </c>
      <c r="I904">
        <v>48</v>
      </c>
      <c r="J904">
        <v>32</v>
      </c>
      <c r="K904">
        <v>78</v>
      </c>
      <c r="L904">
        <v>0.41</v>
      </c>
      <c r="M904">
        <v>12</v>
      </c>
      <c r="N904">
        <v>28</v>
      </c>
      <c r="O904">
        <v>0.42899999999999999</v>
      </c>
      <c r="P904">
        <v>20</v>
      </c>
      <c r="Q904">
        <v>27</v>
      </c>
      <c r="R904">
        <v>0.74099999999999999</v>
      </c>
      <c r="S904">
        <v>11</v>
      </c>
      <c r="T904">
        <v>32</v>
      </c>
      <c r="U904">
        <v>43</v>
      </c>
      <c r="V904">
        <v>26</v>
      </c>
      <c r="W904">
        <v>15</v>
      </c>
      <c r="X904">
        <v>10</v>
      </c>
      <c r="Y904">
        <v>8</v>
      </c>
      <c r="Z904">
        <v>4</v>
      </c>
      <c r="AA904">
        <v>11</v>
      </c>
      <c r="AB904">
        <v>22</v>
      </c>
      <c r="AC904">
        <v>96</v>
      </c>
      <c r="AD904">
        <v>9</v>
      </c>
      <c r="AE904">
        <v>1</v>
      </c>
      <c r="AF904">
        <v>1</v>
      </c>
      <c r="AG904">
        <v>1</v>
      </c>
      <c r="AH904">
        <v>1</v>
      </c>
      <c r="AI904">
        <v>121</v>
      </c>
      <c r="AJ904">
        <v>2370</v>
      </c>
      <c r="AK904">
        <v>2291</v>
      </c>
      <c r="AL904">
        <v>2094</v>
      </c>
      <c r="AM904">
        <v>1413</v>
      </c>
      <c r="AN904">
        <v>2228</v>
      </c>
      <c r="AO904">
        <v>461</v>
      </c>
      <c r="AP904">
        <v>623</v>
      </c>
      <c r="AQ904">
        <v>471</v>
      </c>
      <c r="AR904">
        <v>1641</v>
      </c>
      <c r="AS904">
        <v>1051</v>
      </c>
      <c r="AT904">
        <v>1307</v>
      </c>
      <c r="AU904">
        <v>1282</v>
      </c>
      <c r="AV904">
        <v>1195</v>
      </c>
      <c r="AW904">
        <v>1341</v>
      </c>
      <c r="AX904">
        <v>539</v>
      </c>
      <c r="AY904">
        <v>187</v>
      </c>
      <c r="AZ904">
        <v>750</v>
      </c>
      <c r="BA904">
        <v>52</v>
      </c>
      <c r="BB904">
        <v>416</v>
      </c>
      <c r="BC904">
        <v>2258</v>
      </c>
      <c r="BD904">
        <v>672</v>
      </c>
      <c r="BE904">
        <v>1</v>
      </c>
      <c r="BF904" t="s">
        <v>71</v>
      </c>
      <c r="BG904" t="s">
        <v>65</v>
      </c>
      <c r="BH904" t="s">
        <v>661</v>
      </c>
      <c r="BI904" s="4">
        <f xml:space="preserve"> _2025teamgamelogs[[#This Row],[FGA]] + (0.44 * _2025teamgamelogs[[#This Row],[FTA]]) + _2025teamgamelogs[[#This Row],[TOV]] - _2025teamgamelogs[[#This Row],[OREB]]</f>
        <v>93.88</v>
      </c>
      <c r="BJ904" s="3">
        <f>_2025teamgamelogs[[#This Row],[TOV]]/_2025teamgamelogs[[#This Row],[POSSESIONS]]</f>
        <v>0.15977844056242013</v>
      </c>
      <c r="BK904" s="4">
        <f>_2025teamgamelogs[[#This Row],[PTS]]/_2025teamgamelogs[[#This Row],[POSSESIONS]]</f>
        <v>1.0225820195994888</v>
      </c>
      <c r="BL904" s="4">
        <f xml:space="preserve"> 100 * _2025teamgamelogs[[#This Row],[POINTS_PER_POSSESSION]]</f>
        <v>102.25820195994888</v>
      </c>
      <c r="BM904" s="4">
        <f xml:space="preserve"> _2025teamgamelogs[[#This Row],[POSSESIONS]] / (_2025teamgamelogs[[#This Row],[MIN]]/48)</f>
        <v>93.88</v>
      </c>
      <c r="BN904" s="3">
        <f>_2025teamgamelogs[[#This Row],[PTS]] / (2 * (_2025teamgamelogs[[#This Row],[FGA]] + 0.44 * _2025teamgamelogs[[#This Row],[FTA]]))</f>
        <v>0.53404539385847805</v>
      </c>
      <c r="BO904" s="4">
        <f>VLOOKUP(_2025teamgamelogs[[#This Row],[MONTH]], LEAGUE_AVERAGES!$A$2:$B$8, 2, FALSE)</f>
        <v>110.26237660123701</v>
      </c>
      <c r="BP904" s="5">
        <f>VLOOKUP(_2025teamgamelogs[[#This Row],[TEAM_NAME]], LEAGUE_AVERAGES!$A$14:$C$43, 2, FALSE)</f>
        <v>0.36502500000000004</v>
      </c>
      <c r="BQ904" s="5">
        <f>VLOOKUP(_2025teamgamelogs[[#This Row],[TEAM_NAME]], LEAGUE_AVERAGES!$A$14:$C$43, 3, FALSE)</f>
        <v>0.35016666666666663</v>
      </c>
      <c r="BR904" s="5">
        <f>VLOOKUP(_2025teamgamelogs[[#This Row],[TEAM_NAME]], LEAGUE_AVERAGES!$F$14:$H$43, 2, FALSE)</f>
        <v>0.47877500000000017</v>
      </c>
      <c r="BS904" s="5">
        <f>VLOOKUP(_2025teamgamelogs[[#This Row],[TEAM_NAME]], LEAGUE_AVERAGES!$F$14:$H$43, 3, FALSE)</f>
        <v>0.45407142857142868</v>
      </c>
      <c r="BT904" s="5">
        <f>VLOOKUP(_2025teamgamelogs[[#This Row],[TEAM_NAME]], LEAGUE_AVERAGES!$K$14:$M$43, 2, FALSE)</f>
        <v>0.59112459331758582</v>
      </c>
      <c r="BU904" s="5">
        <f>VLOOKUP(_2025teamgamelogs[[#This Row],[TEAM_NAME]], LEAGUE_AVERAGES!$K$14:$M$43, 3, FALSE)</f>
        <v>0.56254759440180246</v>
      </c>
    </row>
    <row r="905" spans="1:73" x14ac:dyDescent="0.2">
      <c r="A905" t="s">
        <v>59</v>
      </c>
      <c r="B905">
        <v>1610612744</v>
      </c>
      <c r="C905" t="s">
        <v>98</v>
      </c>
      <c r="D905" t="s">
        <v>99</v>
      </c>
      <c r="E905">
        <v>22400426</v>
      </c>
      <c r="F905" s="1">
        <v>45653</v>
      </c>
      <c r="G905" t="s">
        <v>505</v>
      </c>
      <c r="H905" t="s">
        <v>70</v>
      </c>
      <c r="I905">
        <v>48</v>
      </c>
      <c r="J905">
        <v>35</v>
      </c>
      <c r="K905">
        <v>95</v>
      </c>
      <c r="L905">
        <v>0.36799999999999999</v>
      </c>
      <c r="M905">
        <v>7</v>
      </c>
      <c r="N905">
        <v>38</v>
      </c>
      <c r="O905">
        <v>0.184</v>
      </c>
      <c r="P905">
        <v>15</v>
      </c>
      <c r="Q905">
        <v>20</v>
      </c>
      <c r="R905">
        <v>0.75</v>
      </c>
      <c r="S905">
        <v>19</v>
      </c>
      <c r="T905">
        <v>28</v>
      </c>
      <c r="U905">
        <v>47</v>
      </c>
      <c r="V905">
        <v>24</v>
      </c>
      <c r="W905">
        <v>14</v>
      </c>
      <c r="X905">
        <v>14</v>
      </c>
      <c r="Y905">
        <v>2</v>
      </c>
      <c r="Z905">
        <v>10</v>
      </c>
      <c r="AA905">
        <v>16</v>
      </c>
      <c r="AB905">
        <v>19</v>
      </c>
      <c r="AC905">
        <v>92</v>
      </c>
      <c r="AD905">
        <v>-10</v>
      </c>
      <c r="AE905">
        <v>1</v>
      </c>
      <c r="AF905">
        <v>1231</v>
      </c>
      <c r="AG905">
        <v>1231</v>
      </c>
      <c r="AH905">
        <v>1231</v>
      </c>
      <c r="AI905">
        <v>121</v>
      </c>
      <c r="AJ905">
        <v>2164</v>
      </c>
      <c r="AK905">
        <v>477</v>
      </c>
      <c r="AL905">
        <v>2385</v>
      </c>
      <c r="AM905">
        <v>2338</v>
      </c>
      <c r="AN905">
        <v>1078</v>
      </c>
      <c r="AO905">
        <v>2420</v>
      </c>
      <c r="AP905">
        <v>1416</v>
      </c>
      <c r="AQ905">
        <v>1301</v>
      </c>
      <c r="AR905">
        <v>1525</v>
      </c>
      <c r="AS905">
        <v>61</v>
      </c>
      <c r="AT905">
        <v>1951</v>
      </c>
      <c r="AU905">
        <v>705</v>
      </c>
      <c r="AV905">
        <v>1570</v>
      </c>
      <c r="AW905">
        <v>1092</v>
      </c>
      <c r="AX905">
        <v>81</v>
      </c>
      <c r="AY905">
        <v>2078</v>
      </c>
      <c r="AZ905">
        <v>2353</v>
      </c>
      <c r="BA905">
        <v>570</v>
      </c>
      <c r="BB905">
        <v>971</v>
      </c>
      <c r="BC905">
        <v>2353</v>
      </c>
      <c r="BD905">
        <v>1790</v>
      </c>
      <c r="BE905">
        <v>1</v>
      </c>
      <c r="BF905" t="s">
        <v>71</v>
      </c>
      <c r="BG905" t="s">
        <v>65</v>
      </c>
      <c r="BH905" t="s">
        <v>661</v>
      </c>
      <c r="BI905" s="4">
        <f xml:space="preserve"> _2025teamgamelogs[[#This Row],[FGA]] + (0.44 * _2025teamgamelogs[[#This Row],[FTA]]) + _2025teamgamelogs[[#This Row],[TOV]] - _2025teamgamelogs[[#This Row],[OREB]]</f>
        <v>98.8</v>
      </c>
      <c r="BJ905" s="3">
        <f>_2025teamgamelogs[[#This Row],[TOV]]/_2025teamgamelogs[[#This Row],[POSSESIONS]]</f>
        <v>0.1417004048582996</v>
      </c>
      <c r="BK905" s="4">
        <f>_2025teamgamelogs[[#This Row],[PTS]]/_2025teamgamelogs[[#This Row],[POSSESIONS]]</f>
        <v>0.93117408906882593</v>
      </c>
      <c r="BL905" s="4">
        <f xml:space="preserve"> 100 * _2025teamgamelogs[[#This Row],[POINTS_PER_POSSESSION]]</f>
        <v>93.117408906882588</v>
      </c>
      <c r="BM905" s="4">
        <f xml:space="preserve"> _2025teamgamelogs[[#This Row],[POSSESIONS]] / (_2025teamgamelogs[[#This Row],[MIN]]/48)</f>
        <v>98.8</v>
      </c>
      <c r="BN905" s="3">
        <f>_2025teamgamelogs[[#This Row],[PTS]] / (2 * (_2025teamgamelogs[[#This Row],[FGA]] + 0.44 * _2025teamgamelogs[[#This Row],[FTA]]))</f>
        <v>0.44315992292870909</v>
      </c>
      <c r="BO905" s="4">
        <f>VLOOKUP(_2025teamgamelogs[[#This Row],[MONTH]], LEAGUE_AVERAGES!$A$2:$B$8, 2, FALSE)</f>
        <v>110.26237660123701</v>
      </c>
      <c r="BP905" s="5">
        <f>VLOOKUP(_2025teamgamelogs[[#This Row],[TEAM_NAME]], LEAGUE_AVERAGES!$A$14:$C$43, 2, FALSE)</f>
        <v>0.36843902439024395</v>
      </c>
      <c r="BQ905" s="5">
        <f>VLOOKUP(_2025teamgamelogs[[#This Row],[TEAM_NAME]], LEAGUE_AVERAGES!$A$14:$C$43, 3, FALSE)</f>
        <v>0.35765853658536584</v>
      </c>
      <c r="BR905" s="5">
        <f>VLOOKUP(_2025teamgamelogs[[#This Row],[TEAM_NAME]], LEAGUE_AVERAGES!$F$14:$H$43, 2, FALSE)</f>
        <v>0.45136585365853665</v>
      </c>
      <c r="BS905" s="5">
        <f>VLOOKUP(_2025teamgamelogs[[#This Row],[TEAM_NAME]], LEAGUE_AVERAGES!$F$14:$H$43, 3, FALSE)</f>
        <v>0.45180487804878061</v>
      </c>
      <c r="BT905" s="5">
        <f>VLOOKUP(_2025teamgamelogs[[#This Row],[TEAM_NAME]], LEAGUE_AVERAGES!$K$14:$M$43, 2, FALSE)</f>
        <v>0.56832140437053513</v>
      </c>
      <c r="BU905" s="5">
        <f>VLOOKUP(_2025teamgamelogs[[#This Row],[TEAM_NAME]], LEAGUE_AVERAGES!$K$14:$M$43, 3, FALSE)</f>
        <v>0.56980808391386595</v>
      </c>
    </row>
    <row r="906" spans="1:73" x14ac:dyDescent="0.2">
      <c r="A906" t="s">
        <v>59</v>
      </c>
      <c r="B906">
        <v>1610612743</v>
      </c>
      <c r="C906" t="s">
        <v>151</v>
      </c>
      <c r="D906" t="s">
        <v>152</v>
      </c>
      <c r="E906">
        <v>22400424</v>
      </c>
      <c r="F906" s="1">
        <v>45653</v>
      </c>
      <c r="G906" t="s">
        <v>894</v>
      </c>
      <c r="H906" t="s">
        <v>70</v>
      </c>
      <c r="I906">
        <v>48</v>
      </c>
      <c r="J906">
        <v>53</v>
      </c>
      <c r="K906">
        <v>94</v>
      </c>
      <c r="L906">
        <v>0.56399999999999995</v>
      </c>
      <c r="M906">
        <v>15</v>
      </c>
      <c r="N906">
        <v>31</v>
      </c>
      <c r="O906">
        <v>0.48399999999999999</v>
      </c>
      <c r="P906">
        <v>14</v>
      </c>
      <c r="Q906">
        <v>18</v>
      </c>
      <c r="R906">
        <v>0.77800000000000002</v>
      </c>
      <c r="S906">
        <v>8</v>
      </c>
      <c r="T906">
        <v>30</v>
      </c>
      <c r="U906">
        <v>38</v>
      </c>
      <c r="V906">
        <v>39</v>
      </c>
      <c r="W906">
        <v>13</v>
      </c>
      <c r="X906">
        <v>8</v>
      </c>
      <c r="Y906">
        <v>3</v>
      </c>
      <c r="Z906">
        <v>7</v>
      </c>
      <c r="AA906">
        <v>20</v>
      </c>
      <c r="AB906">
        <v>17</v>
      </c>
      <c r="AC906">
        <v>135</v>
      </c>
      <c r="AD906">
        <v>-14</v>
      </c>
      <c r="AE906">
        <v>1</v>
      </c>
      <c r="AF906">
        <v>1231</v>
      </c>
      <c r="AG906">
        <v>1231</v>
      </c>
      <c r="AH906">
        <v>1231</v>
      </c>
      <c r="AI906">
        <v>121</v>
      </c>
      <c r="AJ906">
        <v>40</v>
      </c>
      <c r="AK906">
        <v>570</v>
      </c>
      <c r="AL906">
        <v>103</v>
      </c>
      <c r="AM906">
        <v>733</v>
      </c>
      <c r="AN906">
        <v>1971</v>
      </c>
      <c r="AO906">
        <v>161</v>
      </c>
      <c r="AP906">
        <v>1571</v>
      </c>
      <c r="AQ906">
        <v>1617</v>
      </c>
      <c r="AR906">
        <v>1292</v>
      </c>
      <c r="AS906">
        <v>1800</v>
      </c>
      <c r="AT906">
        <v>1652</v>
      </c>
      <c r="AU906">
        <v>1966</v>
      </c>
      <c r="AV906">
        <v>27</v>
      </c>
      <c r="AW906">
        <v>850</v>
      </c>
      <c r="AX906">
        <v>1073</v>
      </c>
      <c r="AY906">
        <v>1712</v>
      </c>
      <c r="AZ906">
        <v>1902</v>
      </c>
      <c r="BA906">
        <v>1491</v>
      </c>
      <c r="BB906">
        <v>1444</v>
      </c>
      <c r="BC906">
        <v>110</v>
      </c>
      <c r="BD906">
        <v>1995</v>
      </c>
      <c r="BE906">
        <v>1</v>
      </c>
      <c r="BF906" t="s">
        <v>64</v>
      </c>
      <c r="BG906" t="s">
        <v>65</v>
      </c>
      <c r="BH906" t="s">
        <v>661</v>
      </c>
      <c r="BI906" s="4">
        <f xml:space="preserve"> _2025teamgamelogs[[#This Row],[FGA]] + (0.44 * _2025teamgamelogs[[#This Row],[FTA]]) + _2025teamgamelogs[[#This Row],[TOV]] - _2025teamgamelogs[[#This Row],[OREB]]</f>
        <v>106.92</v>
      </c>
      <c r="BJ906" s="3">
        <f>_2025teamgamelogs[[#This Row],[TOV]]/_2025teamgamelogs[[#This Row],[POSSESIONS]]</f>
        <v>0.12158623269734381</v>
      </c>
      <c r="BK906" s="4">
        <f>_2025teamgamelogs[[#This Row],[PTS]]/_2025teamgamelogs[[#This Row],[POSSESIONS]]</f>
        <v>1.2626262626262625</v>
      </c>
      <c r="BL906" s="4">
        <f xml:space="preserve"> 100 * _2025teamgamelogs[[#This Row],[POINTS_PER_POSSESSION]]</f>
        <v>126.26262626262626</v>
      </c>
      <c r="BM906" s="4">
        <f xml:space="preserve"> _2025teamgamelogs[[#This Row],[POSSESIONS]] / (_2025teamgamelogs[[#This Row],[MIN]]/48)</f>
        <v>106.92</v>
      </c>
      <c r="BN906" s="3">
        <f>_2025teamgamelogs[[#This Row],[PTS]] / (2 * (_2025teamgamelogs[[#This Row],[FGA]] + 0.44 * _2025teamgamelogs[[#This Row],[FTA]]))</f>
        <v>0.66228414442700156</v>
      </c>
      <c r="BO906" s="4">
        <f>VLOOKUP(_2025teamgamelogs[[#This Row],[MONTH]], LEAGUE_AVERAGES!$A$2:$B$8, 2, FALSE)</f>
        <v>110.26237660123701</v>
      </c>
      <c r="BP906" s="5">
        <f>VLOOKUP(_2025teamgamelogs[[#This Row],[TEAM_NAME]], LEAGUE_AVERAGES!$A$14:$C$43, 2, FALSE)</f>
        <v>0.39036585365853654</v>
      </c>
      <c r="BQ906" s="5">
        <f>VLOOKUP(_2025teamgamelogs[[#This Row],[TEAM_NAME]], LEAGUE_AVERAGES!$A$14:$C$43, 3, FALSE)</f>
        <v>0.36282926829268303</v>
      </c>
      <c r="BR906" s="5">
        <f>VLOOKUP(_2025teamgamelogs[[#This Row],[TEAM_NAME]], LEAGUE_AVERAGES!$F$14:$H$43, 2, FALSE)</f>
        <v>0.50741463414634147</v>
      </c>
      <c r="BS906" s="5">
        <f>VLOOKUP(_2025teamgamelogs[[#This Row],[TEAM_NAME]], LEAGUE_AVERAGES!$F$14:$H$43, 3, FALSE)</f>
        <v>0.50717073170731708</v>
      </c>
      <c r="BT906" s="5">
        <f>VLOOKUP(_2025teamgamelogs[[#This Row],[TEAM_NAME]], LEAGUE_AVERAGES!$K$14:$M$43, 2, FALSE)</f>
        <v>0.61183675116028358</v>
      </c>
      <c r="BU906" s="5">
        <f>VLOOKUP(_2025teamgamelogs[[#This Row],[TEAM_NAME]], LEAGUE_AVERAGES!$K$14:$M$43, 3, FALSE)</f>
        <v>0.59871853787111373</v>
      </c>
    </row>
    <row r="907" spans="1:73" x14ac:dyDescent="0.2">
      <c r="A907" t="s">
        <v>59</v>
      </c>
      <c r="B907">
        <v>1610612752</v>
      </c>
      <c r="C907" t="s">
        <v>67</v>
      </c>
      <c r="D907" t="s">
        <v>68</v>
      </c>
      <c r="E907">
        <v>22400419</v>
      </c>
      <c r="F907" s="1">
        <v>45653</v>
      </c>
      <c r="G907" t="s">
        <v>788</v>
      </c>
      <c r="H907" t="s">
        <v>63</v>
      </c>
      <c r="I907">
        <v>48</v>
      </c>
      <c r="J907">
        <v>40</v>
      </c>
      <c r="K907">
        <v>75</v>
      </c>
      <c r="L907">
        <v>0.53300000000000003</v>
      </c>
      <c r="M907">
        <v>4</v>
      </c>
      <c r="N907">
        <v>15</v>
      </c>
      <c r="O907">
        <v>0.26700000000000002</v>
      </c>
      <c r="P907">
        <v>24</v>
      </c>
      <c r="Q907">
        <v>34</v>
      </c>
      <c r="R907">
        <v>0.70599999999999996</v>
      </c>
      <c r="S907">
        <v>12</v>
      </c>
      <c r="T907">
        <v>32</v>
      </c>
      <c r="U907">
        <v>44</v>
      </c>
      <c r="V907">
        <v>18</v>
      </c>
      <c r="W907">
        <v>18</v>
      </c>
      <c r="X907">
        <v>10</v>
      </c>
      <c r="Y907">
        <v>3</v>
      </c>
      <c r="Z907">
        <v>3</v>
      </c>
      <c r="AA907">
        <v>20</v>
      </c>
      <c r="AB907">
        <v>23</v>
      </c>
      <c r="AC907">
        <v>108</v>
      </c>
      <c r="AD907">
        <v>23</v>
      </c>
      <c r="AE907">
        <v>1</v>
      </c>
      <c r="AF907">
        <v>1</v>
      </c>
      <c r="AG907">
        <v>1</v>
      </c>
      <c r="AH907">
        <v>1</v>
      </c>
      <c r="AI907">
        <v>121</v>
      </c>
      <c r="AJ907">
        <v>1438</v>
      </c>
      <c r="AK907">
        <v>2395</v>
      </c>
      <c r="AL907">
        <v>274</v>
      </c>
      <c r="AM907">
        <v>2448</v>
      </c>
      <c r="AN907">
        <v>2459</v>
      </c>
      <c r="AO907">
        <v>2157</v>
      </c>
      <c r="AP907">
        <v>238</v>
      </c>
      <c r="AQ907">
        <v>106</v>
      </c>
      <c r="AR907">
        <v>1904</v>
      </c>
      <c r="AS907">
        <v>848</v>
      </c>
      <c r="AT907">
        <v>1307</v>
      </c>
      <c r="AU907">
        <v>1127</v>
      </c>
      <c r="AV907">
        <v>2327</v>
      </c>
      <c r="AW907">
        <v>1953</v>
      </c>
      <c r="AX907">
        <v>539</v>
      </c>
      <c r="AY907">
        <v>1712</v>
      </c>
      <c r="AZ907">
        <v>384</v>
      </c>
      <c r="BA907">
        <v>1491</v>
      </c>
      <c r="BB907">
        <v>300</v>
      </c>
      <c r="BC907">
        <v>1616</v>
      </c>
      <c r="BD907">
        <v>168</v>
      </c>
      <c r="BE907">
        <v>1</v>
      </c>
      <c r="BF907" t="s">
        <v>71</v>
      </c>
      <c r="BG907" t="s">
        <v>65</v>
      </c>
      <c r="BH907" t="s">
        <v>661</v>
      </c>
      <c r="BI907" s="4">
        <f xml:space="preserve"> _2025teamgamelogs[[#This Row],[FGA]] + (0.44 * _2025teamgamelogs[[#This Row],[FTA]]) + _2025teamgamelogs[[#This Row],[TOV]] - _2025teamgamelogs[[#This Row],[OREB]]</f>
        <v>95.960000000000008</v>
      </c>
      <c r="BJ907" s="3">
        <f>_2025teamgamelogs[[#This Row],[TOV]]/_2025teamgamelogs[[#This Row],[POSSESIONS]]</f>
        <v>0.18757815756565233</v>
      </c>
      <c r="BK907" s="4">
        <f>_2025teamgamelogs[[#This Row],[PTS]]/_2025teamgamelogs[[#This Row],[POSSESIONS]]</f>
        <v>1.125468945393914</v>
      </c>
      <c r="BL907" s="4">
        <f xml:space="preserve"> 100 * _2025teamgamelogs[[#This Row],[POINTS_PER_POSSESSION]]</f>
        <v>112.54689453939139</v>
      </c>
      <c r="BM907" s="4">
        <f xml:space="preserve"> _2025teamgamelogs[[#This Row],[POSSESIONS]] / (_2025teamgamelogs[[#This Row],[MIN]]/48)</f>
        <v>95.960000000000008</v>
      </c>
      <c r="BN907" s="3">
        <f>_2025teamgamelogs[[#This Row],[PTS]] / (2 * (_2025teamgamelogs[[#This Row],[FGA]] + 0.44 * _2025teamgamelogs[[#This Row],[FTA]]))</f>
        <v>0.60026678523788346</v>
      </c>
      <c r="BO907" s="4">
        <f>VLOOKUP(_2025teamgamelogs[[#This Row],[MONTH]], LEAGUE_AVERAGES!$A$2:$B$8, 2, FALSE)</f>
        <v>110.26237660123701</v>
      </c>
      <c r="BP907" s="5">
        <f>VLOOKUP(_2025teamgamelogs[[#This Row],[TEAM_NAME]], LEAGUE_AVERAGES!$A$14:$C$43, 2, FALSE)</f>
        <v>0.370219512195122</v>
      </c>
      <c r="BQ907" s="5">
        <f>VLOOKUP(_2025teamgamelogs[[#This Row],[TEAM_NAME]], LEAGUE_AVERAGES!$A$14:$C$43, 3, FALSE)</f>
        <v>0.36224390243902438</v>
      </c>
      <c r="BR907" s="5">
        <f>VLOOKUP(_2025teamgamelogs[[#This Row],[TEAM_NAME]], LEAGUE_AVERAGES!$F$14:$H$43, 2, FALSE)</f>
        <v>0.49358536585365859</v>
      </c>
      <c r="BS907" s="5">
        <f>VLOOKUP(_2025teamgamelogs[[#This Row],[TEAM_NAME]], LEAGUE_AVERAGES!$F$14:$H$43, 3, FALSE)</f>
        <v>0.47975609756097559</v>
      </c>
      <c r="BT907" s="5">
        <f>VLOOKUP(_2025teamgamelogs[[#This Row],[TEAM_NAME]], LEAGUE_AVERAGES!$K$14:$M$43, 2, FALSE)</f>
        <v>0.59525043511857889</v>
      </c>
      <c r="BU907" s="5">
        <f>VLOOKUP(_2025teamgamelogs[[#This Row],[TEAM_NAME]], LEAGUE_AVERAGES!$K$14:$M$43, 3, FALSE)</f>
        <v>0.58413739951743537</v>
      </c>
    </row>
    <row r="908" spans="1:73" x14ac:dyDescent="0.2">
      <c r="A908" t="s">
        <v>59</v>
      </c>
      <c r="B908">
        <v>1610612738</v>
      </c>
      <c r="C908" t="s">
        <v>74</v>
      </c>
      <c r="D908" t="s">
        <v>75</v>
      </c>
      <c r="E908">
        <v>22400420</v>
      </c>
      <c r="F908" s="1">
        <v>45653</v>
      </c>
      <c r="G908" t="s">
        <v>895</v>
      </c>
      <c r="H908" t="s">
        <v>63</v>
      </c>
      <c r="I908">
        <v>48</v>
      </c>
      <c r="J908">
        <v>47</v>
      </c>
      <c r="K908">
        <v>92</v>
      </c>
      <c r="L908">
        <v>0.51100000000000001</v>
      </c>
      <c r="M908">
        <v>23</v>
      </c>
      <c r="N908">
        <v>56</v>
      </c>
      <c r="O908">
        <v>0.41099999999999998</v>
      </c>
      <c r="P908">
        <v>25</v>
      </c>
      <c r="Q908">
        <v>29</v>
      </c>
      <c r="R908">
        <v>0.86199999999999999</v>
      </c>
      <c r="S908">
        <v>18</v>
      </c>
      <c r="T908">
        <v>34</v>
      </c>
      <c r="U908">
        <v>52</v>
      </c>
      <c r="V908">
        <v>31</v>
      </c>
      <c r="W908">
        <v>10</v>
      </c>
      <c r="X908">
        <v>9</v>
      </c>
      <c r="Y908">
        <v>6</v>
      </c>
      <c r="Z908">
        <v>3</v>
      </c>
      <c r="AA908">
        <v>19</v>
      </c>
      <c r="AB908">
        <v>20</v>
      </c>
      <c r="AC908">
        <v>142</v>
      </c>
      <c r="AD908">
        <v>37</v>
      </c>
      <c r="AE908">
        <v>1</v>
      </c>
      <c r="AF908">
        <v>1</v>
      </c>
      <c r="AG908">
        <v>1</v>
      </c>
      <c r="AH908">
        <v>1</v>
      </c>
      <c r="AI908">
        <v>121</v>
      </c>
      <c r="AJ908">
        <v>335</v>
      </c>
      <c r="AK908">
        <v>768</v>
      </c>
      <c r="AL908">
        <v>554</v>
      </c>
      <c r="AM908">
        <v>22</v>
      </c>
      <c r="AN908">
        <v>16</v>
      </c>
      <c r="AO908">
        <v>644</v>
      </c>
      <c r="AP908">
        <v>183</v>
      </c>
      <c r="AQ908">
        <v>325</v>
      </c>
      <c r="AR908">
        <v>510</v>
      </c>
      <c r="AS908">
        <v>100</v>
      </c>
      <c r="AT908">
        <v>926</v>
      </c>
      <c r="AU908">
        <v>267</v>
      </c>
      <c r="AV908">
        <v>426</v>
      </c>
      <c r="AW908">
        <v>264</v>
      </c>
      <c r="AX908">
        <v>797</v>
      </c>
      <c r="AY908">
        <v>560</v>
      </c>
      <c r="AZ908">
        <v>384</v>
      </c>
      <c r="BA908">
        <v>1258</v>
      </c>
      <c r="BB908">
        <v>767</v>
      </c>
      <c r="BC908">
        <v>39</v>
      </c>
      <c r="BD908">
        <v>28</v>
      </c>
      <c r="BE908">
        <v>1</v>
      </c>
      <c r="BF908" t="s">
        <v>64</v>
      </c>
      <c r="BG908" t="s">
        <v>65</v>
      </c>
      <c r="BH908" t="s">
        <v>661</v>
      </c>
      <c r="BI908" s="4">
        <f xml:space="preserve"> _2025teamgamelogs[[#This Row],[FGA]] + (0.44 * _2025teamgamelogs[[#This Row],[FTA]]) + _2025teamgamelogs[[#This Row],[TOV]] - _2025teamgamelogs[[#This Row],[OREB]]</f>
        <v>96.76</v>
      </c>
      <c r="BJ908" s="3">
        <f>_2025teamgamelogs[[#This Row],[TOV]]/_2025teamgamelogs[[#This Row],[POSSESIONS]]</f>
        <v>0.10334849111202976</v>
      </c>
      <c r="BK908" s="4">
        <f>_2025teamgamelogs[[#This Row],[PTS]]/_2025teamgamelogs[[#This Row],[POSSESIONS]]</f>
        <v>1.4675485737908225</v>
      </c>
      <c r="BL908" s="4">
        <f xml:space="preserve"> 100 * _2025teamgamelogs[[#This Row],[POINTS_PER_POSSESSION]]</f>
        <v>146.75485737908224</v>
      </c>
      <c r="BM908" s="4">
        <f xml:space="preserve"> _2025teamgamelogs[[#This Row],[POSSESIONS]] / (_2025teamgamelogs[[#This Row],[MIN]]/48)</f>
        <v>96.76</v>
      </c>
      <c r="BN908" s="3">
        <f>_2025teamgamelogs[[#This Row],[PTS]] / (2 * (_2025teamgamelogs[[#This Row],[FGA]] + 0.44 * _2025teamgamelogs[[#This Row],[FTA]]))</f>
        <v>0.67773959526536842</v>
      </c>
      <c r="BO908" s="4">
        <f>VLOOKUP(_2025teamgamelogs[[#This Row],[MONTH]], LEAGUE_AVERAGES!$A$2:$B$8, 2, FALSE)</f>
        <v>110.26237660123701</v>
      </c>
      <c r="BP908" s="5">
        <f>VLOOKUP(_2025teamgamelogs[[#This Row],[TEAM_NAME]], LEAGUE_AVERAGES!$A$14:$C$43, 2, FALSE)</f>
        <v>0.3739024390243903</v>
      </c>
      <c r="BQ908" s="5">
        <f>VLOOKUP(_2025teamgamelogs[[#This Row],[TEAM_NAME]], LEAGUE_AVERAGES!$A$14:$C$43, 3, FALSE)</f>
        <v>0.36424390243902455</v>
      </c>
      <c r="BR908" s="5">
        <f>VLOOKUP(_2025teamgamelogs[[#This Row],[TEAM_NAME]], LEAGUE_AVERAGES!$F$14:$H$43, 2, FALSE)</f>
        <v>0.46717073170731704</v>
      </c>
      <c r="BS908" s="5">
        <f>VLOOKUP(_2025teamgamelogs[[#This Row],[TEAM_NAME]], LEAGUE_AVERAGES!$F$14:$H$43, 3, FALSE)</f>
        <v>0.45907317073170728</v>
      </c>
      <c r="BT908" s="5">
        <f>VLOOKUP(_2025teamgamelogs[[#This Row],[TEAM_NAME]], LEAGUE_AVERAGES!$K$14:$M$43, 2, FALSE)</f>
        <v>0.59645910798675039</v>
      </c>
      <c r="BU908" s="5">
        <f>VLOOKUP(_2025teamgamelogs[[#This Row],[TEAM_NAME]], LEAGUE_AVERAGES!$K$14:$M$43, 3, FALSE)</f>
        <v>0.58679053151616523</v>
      </c>
    </row>
    <row r="909" spans="1:73" x14ac:dyDescent="0.2">
      <c r="A909" t="s">
        <v>59</v>
      </c>
      <c r="B909">
        <v>1610612753</v>
      </c>
      <c r="C909" t="s">
        <v>83</v>
      </c>
      <c r="D909" t="s">
        <v>84</v>
      </c>
      <c r="E909">
        <v>22400419</v>
      </c>
      <c r="F909" s="1">
        <v>45653</v>
      </c>
      <c r="G909" t="s">
        <v>789</v>
      </c>
      <c r="H909" t="s">
        <v>70</v>
      </c>
      <c r="I909">
        <v>48</v>
      </c>
      <c r="J909">
        <v>32</v>
      </c>
      <c r="K909">
        <v>87</v>
      </c>
      <c r="L909">
        <v>0.36799999999999999</v>
      </c>
      <c r="M909">
        <v>10</v>
      </c>
      <c r="N909">
        <v>33</v>
      </c>
      <c r="O909">
        <v>0.30299999999999999</v>
      </c>
      <c r="P909">
        <v>11</v>
      </c>
      <c r="Q909">
        <v>12</v>
      </c>
      <c r="R909">
        <v>0.91700000000000004</v>
      </c>
      <c r="S909">
        <v>11</v>
      </c>
      <c r="T909">
        <v>22</v>
      </c>
      <c r="U909">
        <v>33</v>
      </c>
      <c r="V909">
        <v>20</v>
      </c>
      <c r="W909">
        <v>17</v>
      </c>
      <c r="X909">
        <v>7</v>
      </c>
      <c r="Y909">
        <v>3</v>
      </c>
      <c r="Z909">
        <v>3</v>
      </c>
      <c r="AA909">
        <v>23</v>
      </c>
      <c r="AB909">
        <v>20</v>
      </c>
      <c r="AC909">
        <v>85</v>
      </c>
      <c r="AD909">
        <v>-23</v>
      </c>
      <c r="AE909">
        <v>1</v>
      </c>
      <c r="AF909">
        <v>1231</v>
      </c>
      <c r="AG909">
        <v>1231</v>
      </c>
      <c r="AH909">
        <v>1231</v>
      </c>
      <c r="AI909">
        <v>121</v>
      </c>
      <c r="AJ909">
        <v>2370</v>
      </c>
      <c r="AK909">
        <v>1449</v>
      </c>
      <c r="AL909">
        <v>2388</v>
      </c>
      <c r="AM909">
        <v>1891</v>
      </c>
      <c r="AN909">
        <v>1749</v>
      </c>
      <c r="AO909">
        <v>1863</v>
      </c>
      <c r="AP909">
        <v>2028</v>
      </c>
      <c r="AQ909">
        <v>2282</v>
      </c>
      <c r="AR909">
        <v>182</v>
      </c>
      <c r="AS909">
        <v>1051</v>
      </c>
      <c r="AT909">
        <v>2412</v>
      </c>
      <c r="AU909">
        <v>2337</v>
      </c>
      <c r="AV909">
        <v>2163</v>
      </c>
      <c r="AW909">
        <v>1759</v>
      </c>
      <c r="AX909">
        <v>1360</v>
      </c>
      <c r="AY909">
        <v>1712</v>
      </c>
      <c r="AZ909">
        <v>384</v>
      </c>
      <c r="BA909">
        <v>2046</v>
      </c>
      <c r="BB909">
        <v>767</v>
      </c>
      <c r="BC909">
        <v>2439</v>
      </c>
      <c r="BD909">
        <v>2268</v>
      </c>
      <c r="BE909">
        <v>1</v>
      </c>
      <c r="BF909" t="s">
        <v>64</v>
      </c>
      <c r="BG909" t="s">
        <v>65</v>
      </c>
      <c r="BH909" t="s">
        <v>661</v>
      </c>
      <c r="BI909" s="4">
        <f xml:space="preserve"> _2025teamgamelogs[[#This Row],[FGA]] + (0.44 * _2025teamgamelogs[[#This Row],[FTA]]) + _2025teamgamelogs[[#This Row],[TOV]] - _2025teamgamelogs[[#This Row],[OREB]]</f>
        <v>98.28</v>
      </c>
      <c r="BJ909" s="3">
        <f>_2025teamgamelogs[[#This Row],[TOV]]/_2025teamgamelogs[[#This Row],[POSSESIONS]]</f>
        <v>0.17297517297517298</v>
      </c>
      <c r="BK909" s="4">
        <f>_2025teamgamelogs[[#This Row],[PTS]]/_2025teamgamelogs[[#This Row],[POSSESIONS]]</f>
        <v>0.86487586487586487</v>
      </c>
      <c r="BL909" s="4">
        <f xml:space="preserve"> 100 * _2025teamgamelogs[[#This Row],[POINTS_PER_POSSESSION]]</f>
        <v>86.487586487586483</v>
      </c>
      <c r="BM909" s="4">
        <f xml:space="preserve"> _2025teamgamelogs[[#This Row],[POSSESIONS]] / (_2025teamgamelogs[[#This Row],[MIN]]/48)</f>
        <v>98.28</v>
      </c>
      <c r="BN909" s="3">
        <f>_2025teamgamelogs[[#This Row],[PTS]] / (2 * (_2025teamgamelogs[[#This Row],[FGA]] + 0.44 * _2025teamgamelogs[[#This Row],[FTA]]))</f>
        <v>0.46055483311660161</v>
      </c>
      <c r="BO909" s="4">
        <f>VLOOKUP(_2025teamgamelogs[[#This Row],[MONTH]], LEAGUE_AVERAGES!$A$2:$B$8, 2, FALSE)</f>
        <v>110.26237660123701</v>
      </c>
      <c r="BP909" s="5">
        <f>VLOOKUP(_2025teamgamelogs[[#This Row],[TEAM_NAME]], LEAGUE_AVERAGES!$A$14:$C$43, 2, FALSE)</f>
        <v>0.32192682926829269</v>
      </c>
      <c r="BQ909" s="5">
        <f>VLOOKUP(_2025teamgamelogs[[#This Row],[TEAM_NAME]], LEAGUE_AVERAGES!$A$14:$C$43, 3, FALSE)</f>
        <v>0.31129268292682932</v>
      </c>
      <c r="BR909" s="5">
        <f>VLOOKUP(_2025teamgamelogs[[#This Row],[TEAM_NAME]], LEAGUE_AVERAGES!$F$14:$H$43, 2, FALSE)</f>
        <v>0.44641463414634147</v>
      </c>
      <c r="BS909" s="5">
        <f>VLOOKUP(_2025teamgamelogs[[#This Row],[TEAM_NAME]], LEAGUE_AVERAGES!$F$14:$H$43, 3, FALSE)</f>
        <v>0.44524390243902434</v>
      </c>
      <c r="BT909" s="5">
        <f>VLOOKUP(_2025teamgamelogs[[#This Row],[TEAM_NAME]], LEAGUE_AVERAGES!$K$14:$M$43, 2, FALSE)</f>
        <v>0.55194019912665027</v>
      </c>
      <c r="BU909" s="5">
        <f>VLOOKUP(_2025teamgamelogs[[#This Row],[TEAM_NAME]], LEAGUE_AVERAGES!$K$14:$M$43, 3, FALSE)</f>
        <v>0.54874950227645525</v>
      </c>
    </row>
    <row r="910" spans="1:73" x14ac:dyDescent="0.2">
      <c r="A910" t="s">
        <v>59</v>
      </c>
      <c r="B910">
        <v>1610612754</v>
      </c>
      <c r="C910" t="s">
        <v>110</v>
      </c>
      <c r="D910" t="s">
        <v>111</v>
      </c>
      <c r="E910">
        <v>22400420</v>
      </c>
      <c r="F910" s="1">
        <v>45653</v>
      </c>
      <c r="G910" t="s">
        <v>896</v>
      </c>
      <c r="H910" t="s">
        <v>70</v>
      </c>
      <c r="I910">
        <v>48</v>
      </c>
      <c r="J910">
        <v>38</v>
      </c>
      <c r="K910">
        <v>91</v>
      </c>
      <c r="L910">
        <v>0.41799999999999998</v>
      </c>
      <c r="M910">
        <v>11</v>
      </c>
      <c r="N910">
        <v>39</v>
      </c>
      <c r="O910">
        <v>0.28199999999999997</v>
      </c>
      <c r="P910">
        <v>18</v>
      </c>
      <c r="Q910">
        <v>25</v>
      </c>
      <c r="R910">
        <v>0.72</v>
      </c>
      <c r="S910">
        <v>13</v>
      </c>
      <c r="T910">
        <v>26</v>
      </c>
      <c r="U910">
        <v>39</v>
      </c>
      <c r="V910">
        <v>27</v>
      </c>
      <c r="W910">
        <v>12</v>
      </c>
      <c r="X910">
        <v>5</v>
      </c>
      <c r="Y910">
        <v>3</v>
      </c>
      <c r="Z910">
        <v>6</v>
      </c>
      <c r="AA910">
        <v>20</v>
      </c>
      <c r="AB910">
        <v>19</v>
      </c>
      <c r="AC910">
        <v>105</v>
      </c>
      <c r="AD910">
        <v>-37</v>
      </c>
      <c r="AE910">
        <v>1</v>
      </c>
      <c r="AF910">
        <v>1231</v>
      </c>
      <c r="AG910">
        <v>1231</v>
      </c>
      <c r="AH910">
        <v>1231</v>
      </c>
      <c r="AI910">
        <v>121</v>
      </c>
      <c r="AJ910">
        <v>1796</v>
      </c>
      <c r="AK910">
        <v>899</v>
      </c>
      <c r="AL910">
        <v>2012</v>
      </c>
      <c r="AM910">
        <v>1661</v>
      </c>
      <c r="AN910">
        <v>933</v>
      </c>
      <c r="AO910">
        <v>2046</v>
      </c>
      <c r="AP910">
        <v>889</v>
      </c>
      <c r="AQ910">
        <v>666</v>
      </c>
      <c r="AR910">
        <v>1811</v>
      </c>
      <c r="AS910">
        <v>652</v>
      </c>
      <c r="AT910">
        <v>2171</v>
      </c>
      <c r="AU910">
        <v>1833</v>
      </c>
      <c r="AV910">
        <v>1013</v>
      </c>
      <c r="AW910">
        <v>640</v>
      </c>
      <c r="AX910">
        <v>1998</v>
      </c>
      <c r="AY910">
        <v>1712</v>
      </c>
      <c r="AZ910">
        <v>1573</v>
      </c>
      <c r="BA910">
        <v>1491</v>
      </c>
      <c r="BB910">
        <v>971</v>
      </c>
      <c r="BC910">
        <v>1790</v>
      </c>
      <c r="BD910">
        <v>2427</v>
      </c>
      <c r="BE910">
        <v>1</v>
      </c>
      <c r="BF910" t="s">
        <v>71</v>
      </c>
      <c r="BG910" t="s">
        <v>65</v>
      </c>
      <c r="BH910" t="s">
        <v>661</v>
      </c>
      <c r="BI910" s="4">
        <f xml:space="preserve"> _2025teamgamelogs[[#This Row],[FGA]] + (0.44 * _2025teamgamelogs[[#This Row],[FTA]]) + _2025teamgamelogs[[#This Row],[TOV]] - _2025teamgamelogs[[#This Row],[OREB]]</f>
        <v>101</v>
      </c>
      <c r="BJ910" s="3">
        <f>_2025teamgamelogs[[#This Row],[TOV]]/_2025teamgamelogs[[#This Row],[POSSESIONS]]</f>
        <v>0.11881188118811881</v>
      </c>
      <c r="BK910" s="4">
        <f>_2025teamgamelogs[[#This Row],[PTS]]/_2025teamgamelogs[[#This Row],[POSSESIONS]]</f>
        <v>1.0396039603960396</v>
      </c>
      <c r="BL910" s="4">
        <f xml:space="preserve"> 100 * _2025teamgamelogs[[#This Row],[POINTS_PER_POSSESSION]]</f>
        <v>103.96039603960396</v>
      </c>
      <c r="BM910" s="4">
        <f xml:space="preserve"> _2025teamgamelogs[[#This Row],[POSSESIONS]] / (_2025teamgamelogs[[#This Row],[MIN]]/48)</f>
        <v>101</v>
      </c>
      <c r="BN910" s="3">
        <f>_2025teamgamelogs[[#This Row],[PTS]] / (2 * (_2025teamgamelogs[[#This Row],[FGA]] + 0.44 * _2025teamgamelogs[[#This Row],[FTA]]))</f>
        <v>0.51470588235294112</v>
      </c>
      <c r="BO910" s="4">
        <f>VLOOKUP(_2025teamgamelogs[[#This Row],[MONTH]], LEAGUE_AVERAGES!$A$2:$B$8, 2, FALSE)</f>
        <v>110.26237660123701</v>
      </c>
      <c r="BP910" s="5">
        <f>VLOOKUP(_2025teamgamelogs[[#This Row],[TEAM_NAME]], LEAGUE_AVERAGES!$A$14:$C$43, 2, FALSE)</f>
        <v>0.37909999999999999</v>
      </c>
      <c r="BQ910" s="5">
        <f>VLOOKUP(_2025teamgamelogs[[#This Row],[TEAM_NAME]], LEAGUE_AVERAGES!$A$14:$C$43, 3, FALSE)</f>
        <v>0.35511904761904761</v>
      </c>
      <c r="BR910" s="5">
        <f>VLOOKUP(_2025teamgamelogs[[#This Row],[TEAM_NAME]], LEAGUE_AVERAGES!$F$14:$H$43, 2, FALSE)</f>
        <v>0.49785000000000013</v>
      </c>
      <c r="BS910" s="5">
        <f>VLOOKUP(_2025teamgamelogs[[#This Row],[TEAM_NAME]], LEAGUE_AVERAGES!$F$14:$H$43, 3, FALSE)</f>
        <v>0.47942857142857148</v>
      </c>
      <c r="BT910" s="5">
        <f>VLOOKUP(_2025teamgamelogs[[#This Row],[TEAM_NAME]], LEAGUE_AVERAGES!$K$14:$M$43, 2, FALSE)</f>
        <v>0.60805571751162091</v>
      </c>
      <c r="BU910" s="5">
        <f>VLOOKUP(_2025teamgamelogs[[#This Row],[TEAM_NAME]], LEAGUE_AVERAGES!$K$14:$M$43, 3, FALSE)</f>
        <v>0.58190704341109034</v>
      </c>
    </row>
    <row r="911" spans="1:73" x14ac:dyDescent="0.2">
      <c r="A911" t="s">
        <v>59</v>
      </c>
      <c r="B911">
        <v>1610612750</v>
      </c>
      <c r="C911" t="s">
        <v>8</v>
      </c>
      <c r="D911" t="s">
        <v>72</v>
      </c>
      <c r="E911">
        <v>22400422</v>
      </c>
      <c r="F911" s="1">
        <v>45653</v>
      </c>
      <c r="G911" t="s">
        <v>897</v>
      </c>
      <c r="H911" t="s">
        <v>63</v>
      </c>
      <c r="I911">
        <v>48</v>
      </c>
      <c r="J911">
        <v>42</v>
      </c>
      <c r="K911">
        <v>83</v>
      </c>
      <c r="L911">
        <v>0.50600000000000001</v>
      </c>
      <c r="M911">
        <v>21</v>
      </c>
      <c r="N911">
        <v>43</v>
      </c>
      <c r="O911">
        <v>0.48799999999999999</v>
      </c>
      <c r="P911">
        <v>8</v>
      </c>
      <c r="Q911">
        <v>16</v>
      </c>
      <c r="R911">
        <v>0.5</v>
      </c>
      <c r="S911">
        <v>10</v>
      </c>
      <c r="T911">
        <v>30</v>
      </c>
      <c r="U911">
        <v>40</v>
      </c>
      <c r="V911">
        <v>25</v>
      </c>
      <c r="W911">
        <v>16</v>
      </c>
      <c r="X911">
        <v>8</v>
      </c>
      <c r="Y911">
        <v>6</v>
      </c>
      <c r="Z911">
        <v>3</v>
      </c>
      <c r="AA911">
        <v>22</v>
      </c>
      <c r="AB911">
        <v>16</v>
      </c>
      <c r="AC911">
        <v>113</v>
      </c>
      <c r="AD911">
        <v>1</v>
      </c>
      <c r="AE911">
        <v>1</v>
      </c>
      <c r="AF911">
        <v>1</v>
      </c>
      <c r="AG911">
        <v>1</v>
      </c>
      <c r="AH911">
        <v>1</v>
      </c>
      <c r="AI911">
        <v>121</v>
      </c>
      <c r="AJ911">
        <v>1068</v>
      </c>
      <c r="AK911">
        <v>1922</v>
      </c>
      <c r="AL911">
        <v>594</v>
      </c>
      <c r="AM911">
        <v>74</v>
      </c>
      <c r="AN911">
        <v>471</v>
      </c>
      <c r="AO911">
        <v>135</v>
      </c>
      <c r="AP911">
        <v>2336</v>
      </c>
      <c r="AQ911">
        <v>1907</v>
      </c>
      <c r="AR911">
        <v>2437</v>
      </c>
      <c r="AS911">
        <v>1308</v>
      </c>
      <c r="AT911">
        <v>1652</v>
      </c>
      <c r="AU911">
        <v>1715</v>
      </c>
      <c r="AV911">
        <v>1358</v>
      </c>
      <c r="AW911">
        <v>1583</v>
      </c>
      <c r="AX911">
        <v>1073</v>
      </c>
      <c r="AY911">
        <v>560</v>
      </c>
      <c r="AZ911">
        <v>384</v>
      </c>
      <c r="BA911">
        <v>1887</v>
      </c>
      <c r="BB911">
        <v>1670</v>
      </c>
      <c r="BC911">
        <v>1250</v>
      </c>
      <c r="BD911">
        <v>1176</v>
      </c>
      <c r="BE911">
        <v>1</v>
      </c>
      <c r="BF911" t="s">
        <v>71</v>
      </c>
      <c r="BG911" t="s">
        <v>65</v>
      </c>
      <c r="BH911" t="s">
        <v>661</v>
      </c>
      <c r="BI911" s="4">
        <f xml:space="preserve"> _2025teamgamelogs[[#This Row],[FGA]] + (0.44 * _2025teamgamelogs[[#This Row],[FTA]]) + _2025teamgamelogs[[#This Row],[TOV]] - _2025teamgamelogs[[#This Row],[OREB]]</f>
        <v>96.04</v>
      </c>
      <c r="BJ911" s="3">
        <f>_2025teamgamelogs[[#This Row],[TOV]]/_2025teamgamelogs[[#This Row],[POSSESIONS]]</f>
        <v>0.16659725114535609</v>
      </c>
      <c r="BK911" s="4">
        <f>_2025teamgamelogs[[#This Row],[PTS]]/_2025teamgamelogs[[#This Row],[POSSESIONS]]</f>
        <v>1.1765930862140774</v>
      </c>
      <c r="BL911" s="4">
        <f xml:space="preserve"> 100 * _2025teamgamelogs[[#This Row],[POINTS_PER_POSSESSION]]</f>
        <v>117.65930862140775</v>
      </c>
      <c r="BM911" s="4">
        <f xml:space="preserve"> _2025teamgamelogs[[#This Row],[POSSESIONS]] / (_2025teamgamelogs[[#This Row],[MIN]]/48)</f>
        <v>96.04</v>
      </c>
      <c r="BN911" s="3">
        <f>_2025teamgamelogs[[#This Row],[PTS]] / (2 * (_2025teamgamelogs[[#This Row],[FGA]] + 0.44 * _2025teamgamelogs[[#This Row],[FTA]]))</f>
        <v>0.62749888938249665</v>
      </c>
      <c r="BO911" s="4">
        <f>VLOOKUP(_2025teamgamelogs[[#This Row],[MONTH]], LEAGUE_AVERAGES!$A$2:$B$8, 2, FALSE)</f>
        <v>110.26237660123701</v>
      </c>
      <c r="BP911" s="5">
        <f>VLOOKUP(_2025teamgamelogs[[#This Row],[TEAM_NAME]], LEAGUE_AVERAGES!$A$14:$C$43, 2, FALSE)</f>
        <v>0.38256097560975622</v>
      </c>
      <c r="BQ911" s="5">
        <f>VLOOKUP(_2025teamgamelogs[[#This Row],[TEAM_NAME]], LEAGUE_AVERAGES!$A$14:$C$43, 3, FALSE)</f>
        <v>0.37156097560975615</v>
      </c>
      <c r="BR911" s="5">
        <f>VLOOKUP(_2025teamgamelogs[[#This Row],[TEAM_NAME]], LEAGUE_AVERAGES!$F$14:$H$43, 2, FALSE)</f>
        <v>0.47402439024390242</v>
      </c>
      <c r="BS911" s="5">
        <f>VLOOKUP(_2025teamgamelogs[[#This Row],[TEAM_NAME]], LEAGUE_AVERAGES!$F$14:$H$43, 3, FALSE)</f>
        <v>0.46580487804878057</v>
      </c>
      <c r="BT911" s="5">
        <f>VLOOKUP(_2025teamgamelogs[[#This Row],[TEAM_NAME]], LEAGUE_AVERAGES!$K$14:$M$43, 2, FALSE)</f>
        <v>0.59446350940954662</v>
      </c>
      <c r="BU911" s="5">
        <f>VLOOKUP(_2025teamgamelogs[[#This Row],[TEAM_NAME]], LEAGUE_AVERAGES!$K$14:$M$43, 3, FALSE)</f>
        <v>0.58583417827298701</v>
      </c>
    </row>
    <row r="912" spans="1:73" x14ac:dyDescent="0.2">
      <c r="A912" t="s">
        <v>59</v>
      </c>
      <c r="B912">
        <v>1610612745</v>
      </c>
      <c r="C912" t="s">
        <v>104</v>
      </c>
      <c r="D912" t="s">
        <v>105</v>
      </c>
      <c r="E912">
        <v>22400422</v>
      </c>
      <c r="F912" s="1">
        <v>45653</v>
      </c>
      <c r="G912" t="s">
        <v>898</v>
      </c>
      <c r="H912" t="s">
        <v>70</v>
      </c>
      <c r="I912">
        <v>48</v>
      </c>
      <c r="J912">
        <v>45</v>
      </c>
      <c r="K912">
        <v>92</v>
      </c>
      <c r="L912">
        <v>0.48899999999999999</v>
      </c>
      <c r="M912">
        <v>10</v>
      </c>
      <c r="N912">
        <v>30</v>
      </c>
      <c r="O912">
        <v>0.33300000000000002</v>
      </c>
      <c r="P912">
        <v>12</v>
      </c>
      <c r="Q912">
        <v>19</v>
      </c>
      <c r="R912">
        <v>0.63200000000000001</v>
      </c>
      <c r="S912">
        <v>16</v>
      </c>
      <c r="T912">
        <v>31</v>
      </c>
      <c r="U912">
        <v>47</v>
      </c>
      <c r="V912">
        <v>19</v>
      </c>
      <c r="W912">
        <v>14</v>
      </c>
      <c r="X912">
        <v>7</v>
      </c>
      <c r="Y912">
        <v>3</v>
      </c>
      <c r="Z912">
        <v>6</v>
      </c>
      <c r="AA912">
        <v>16</v>
      </c>
      <c r="AB912">
        <v>22</v>
      </c>
      <c r="AC912">
        <v>112</v>
      </c>
      <c r="AD912">
        <v>-1</v>
      </c>
      <c r="AE912">
        <v>1</v>
      </c>
      <c r="AF912">
        <v>1231</v>
      </c>
      <c r="AG912">
        <v>1231</v>
      </c>
      <c r="AH912">
        <v>1231</v>
      </c>
      <c r="AI912">
        <v>121</v>
      </c>
      <c r="AJ912">
        <v>564</v>
      </c>
      <c r="AK912">
        <v>768</v>
      </c>
      <c r="AL912">
        <v>835</v>
      </c>
      <c r="AM912">
        <v>1891</v>
      </c>
      <c r="AN912">
        <v>2077</v>
      </c>
      <c r="AO912">
        <v>1468</v>
      </c>
      <c r="AP912">
        <v>1889</v>
      </c>
      <c r="AQ912">
        <v>1458</v>
      </c>
      <c r="AR912">
        <v>2271</v>
      </c>
      <c r="AS912">
        <v>234</v>
      </c>
      <c r="AT912">
        <v>1488</v>
      </c>
      <c r="AU912">
        <v>705</v>
      </c>
      <c r="AV912">
        <v>2257</v>
      </c>
      <c r="AW912">
        <v>1092</v>
      </c>
      <c r="AX912">
        <v>1360</v>
      </c>
      <c r="AY912">
        <v>1712</v>
      </c>
      <c r="AZ912">
        <v>1573</v>
      </c>
      <c r="BA912">
        <v>570</v>
      </c>
      <c r="BB912">
        <v>416</v>
      </c>
      <c r="BC912">
        <v>1331</v>
      </c>
      <c r="BD912">
        <v>1231</v>
      </c>
      <c r="BE912">
        <v>1</v>
      </c>
      <c r="BF912" t="s">
        <v>64</v>
      </c>
      <c r="BG912" t="s">
        <v>65</v>
      </c>
      <c r="BH912" t="s">
        <v>661</v>
      </c>
      <c r="BI912" s="4">
        <f xml:space="preserve"> _2025teamgamelogs[[#This Row],[FGA]] + (0.44 * _2025teamgamelogs[[#This Row],[FTA]]) + _2025teamgamelogs[[#This Row],[TOV]] - _2025teamgamelogs[[#This Row],[OREB]]</f>
        <v>98.36</v>
      </c>
      <c r="BJ912" s="3">
        <f>_2025teamgamelogs[[#This Row],[TOV]]/_2025teamgamelogs[[#This Row],[POSSESIONS]]</f>
        <v>0.14233428222854819</v>
      </c>
      <c r="BK912" s="4">
        <f>_2025teamgamelogs[[#This Row],[PTS]]/_2025teamgamelogs[[#This Row],[POSSESIONS]]</f>
        <v>1.1386742578283855</v>
      </c>
      <c r="BL912" s="4">
        <f xml:space="preserve"> 100 * _2025teamgamelogs[[#This Row],[POINTS_PER_POSSESSION]]</f>
        <v>113.86742578283855</v>
      </c>
      <c r="BM912" s="4">
        <f xml:space="preserve"> _2025teamgamelogs[[#This Row],[POSSESIONS]] / (_2025teamgamelogs[[#This Row],[MIN]]/48)</f>
        <v>98.36</v>
      </c>
      <c r="BN912" s="3">
        <f>_2025teamgamelogs[[#This Row],[PTS]] / (2 * (_2025teamgamelogs[[#This Row],[FGA]] + 0.44 * _2025teamgamelogs[[#This Row],[FTA]]))</f>
        <v>0.5579912315663611</v>
      </c>
      <c r="BO912" s="4">
        <f>VLOOKUP(_2025teamgamelogs[[#This Row],[MONTH]], LEAGUE_AVERAGES!$A$2:$B$8, 2, FALSE)</f>
        <v>110.26237660123701</v>
      </c>
      <c r="BP912" s="5">
        <f>VLOOKUP(_2025teamgamelogs[[#This Row],[TEAM_NAME]], LEAGUE_AVERAGES!$A$14:$C$43, 2, FALSE)</f>
        <v>0.35034146341463424</v>
      </c>
      <c r="BQ912" s="5">
        <f>VLOOKUP(_2025teamgamelogs[[#This Row],[TEAM_NAME]], LEAGUE_AVERAGES!$A$14:$C$43, 3, FALSE)</f>
        <v>0.35473170731707321</v>
      </c>
      <c r="BR912" s="5">
        <f>VLOOKUP(_2025teamgamelogs[[#This Row],[TEAM_NAME]], LEAGUE_AVERAGES!$F$14:$H$43, 2, FALSE)</f>
        <v>0.45260975609756104</v>
      </c>
      <c r="BS912" s="5">
        <f>VLOOKUP(_2025teamgamelogs[[#This Row],[TEAM_NAME]], LEAGUE_AVERAGES!$F$14:$H$43, 3, FALSE)</f>
        <v>0.45763414634146338</v>
      </c>
      <c r="BT912" s="5">
        <f>VLOOKUP(_2025teamgamelogs[[#This Row],[TEAM_NAME]], LEAGUE_AVERAGES!$K$14:$M$43, 2, FALSE)</f>
        <v>0.55103752047014554</v>
      </c>
      <c r="BU912" s="5">
        <f>VLOOKUP(_2025teamgamelogs[[#This Row],[TEAM_NAME]], LEAGUE_AVERAGES!$K$14:$M$43, 3, FALSE)</f>
        <v>0.55544482411316332</v>
      </c>
    </row>
    <row r="913" spans="1:73" x14ac:dyDescent="0.2">
      <c r="A913" t="s">
        <v>59</v>
      </c>
      <c r="B913">
        <v>1610612740</v>
      </c>
      <c r="C913" t="s">
        <v>77</v>
      </c>
      <c r="D913" t="s">
        <v>78</v>
      </c>
      <c r="E913">
        <v>22400423</v>
      </c>
      <c r="F913" s="1">
        <v>45653</v>
      </c>
      <c r="G913" t="s">
        <v>899</v>
      </c>
      <c r="H913" t="s">
        <v>70</v>
      </c>
      <c r="I913">
        <v>48</v>
      </c>
      <c r="J913">
        <v>43</v>
      </c>
      <c r="K913">
        <v>96</v>
      </c>
      <c r="L913">
        <v>0.44800000000000001</v>
      </c>
      <c r="M913">
        <v>11</v>
      </c>
      <c r="N913">
        <v>38</v>
      </c>
      <c r="O913">
        <v>0.28899999999999998</v>
      </c>
      <c r="P913">
        <v>27</v>
      </c>
      <c r="Q913">
        <v>29</v>
      </c>
      <c r="R913">
        <v>0.93100000000000005</v>
      </c>
      <c r="S913">
        <v>12</v>
      </c>
      <c r="T913">
        <v>33</v>
      </c>
      <c r="U913">
        <v>45</v>
      </c>
      <c r="V913">
        <v>30</v>
      </c>
      <c r="W913">
        <v>17</v>
      </c>
      <c r="X913">
        <v>13</v>
      </c>
      <c r="Y913">
        <v>10</v>
      </c>
      <c r="Z913">
        <v>7</v>
      </c>
      <c r="AA913">
        <v>25</v>
      </c>
      <c r="AB913">
        <v>19</v>
      </c>
      <c r="AC913">
        <v>124</v>
      </c>
      <c r="AD913">
        <v>-8</v>
      </c>
      <c r="AE913">
        <v>1</v>
      </c>
      <c r="AF913">
        <v>1231</v>
      </c>
      <c r="AG913">
        <v>1231</v>
      </c>
      <c r="AH913">
        <v>1231</v>
      </c>
      <c r="AI913">
        <v>121</v>
      </c>
      <c r="AJ913">
        <v>866</v>
      </c>
      <c r="AK913">
        <v>392</v>
      </c>
      <c r="AL913">
        <v>1574</v>
      </c>
      <c r="AM913">
        <v>1661</v>
      </c>
      <c r="AN913">
        <v>1078</v>
      </c>
      <c r="AO913">
        <v>2001</v>
      </c>
      <c r="AP913">
        <v>104</v>
      </c>
      <c r="AQ913">
        <v>325</v>
      </c>
      <c r="AR913">
        <v>138</v>
      </c>
      <c r="AS913">
        <v>848</v>
      </c>
      <c r="AT913">
        <v>1131</v>
      </c>
      <c r="AU913">
        <v>976</v>
      </c>
      <c r="AV913">
        <v>541</v>
      </c>
      <c r="AW913">
        <v>1759</v>
      </c>
      <c r="AX913">
        <v>137</v>
      </c>
      <c r="AY913">
        <v>57</v>
      </c>
      <c r="AZ913">
        <v>1902</v>
      </c>
      <c r="BA913">
        <v>2247</v>
      </c>
      <c r="BB913">
        <v>971</v>
      </c>
      <c r="BC913">
        <v>497</v>
      </c>
      <c r="BD913">
        <v>1667</v>
      </c>
      <c r="BE913">
        <v>1</v>
      </c>
      <c r="BF913" t="s">
        <v>64</v>
      </c>
      <c r="BG913" t="s">
        <v>65</v>
      </c>
      <c r="BH913" t="s">
        <v>661</v>
      </c>
      <c r="BI913" s="4">
        <f xml:space="preserve"> _2025teamgamelogs[[#This Row],[FGA]] + (0.44 * _2025teamgamelogs[[#This Row],[FTA]]) + _2025teamgamelogs[[#This Row],[TOV]] - _2025teamgamelogs[[#This Row],[OREB]]</f>
        <v>113.76</v>
      </c>
      <c r="BJ913" s="3">
        <f>_2025teamgamelogs[[#This Row],[TOV]]/_2025teamgamelogs[[#This Row],[POSSESIONS]]</f>
        <v>0.14943741209563993</v>
      </c>
      <c r="BK913" s="4">
        <f>_2025teamgamelogs[[#This Row],[PTS]]/_2025teamgamelogs[[#This Row],[POSSESIONS]]</f>
        <v>1.0900140646976089</v>
      </c>
      <c r="BL913" s="4">
        <f xml:space="preserve"> 100 * _2025teamgamelogs[[#This Row],[POINTS_PER_POSSESSION]]</f>
        <v>109.00140646976088</v>
      </c>
      <c r="BM913" s="4">
        <f xml:space="preserve"> _2025teamgamelogs[[#This Row],[POSSESIONS]] / (_2025teamgamelogs[[#This Row],[MIN]]/48)</f>
        <v>113.76</v>
      </c>
      <c r="BN913" s="3">
        <f>_2025teamgamelogs[[#This Row],[PTS]] / (2 * (_2025teamgamelogs[[#This Row],[FGA]] + 0.44 * _2025teamgamelogs[[#This Row],[FTA]]))</f>
        <v>0.57006252298639204</v>
      </c>
      <c r="BO913" s="4">
        <f>VLOOKUP(_2025teamgamelogs[[#This Row],[MONTH]], LEAGUE_AVERAGES!$A$2:$B$8, 2, FALSE)</f>
        <v>110.26237660123701</v>
      </c>
      <c r="BP913" s="5">
        <f>VLOOKUP(_2025teamgamelogs[[#This Row],[TEAM_NAME]], LEAGUE_AVERAGES!$A$14:$C$43, 2, FALSE)</f>
        <v>0.35068292682926827</v>
      </c>
      <c r="BQ913" s="5">
        <f>VLOOKUP(_2025teamgamelogs[[#This Row],[TEAM_NAME]], LEAGUE_AVERAGES!$A$14:$C$43, 3, FALSE)</f>
        <v>0.33902439024390252</v>
      </c>
      <c r="BR913" s="5">
        <f>VLOOKUP(_2025teamgamelogs[[#This Row],[TEAM_NAME]], LEAGUE_AVERAGES!$F$14:$H$43, 2, FALSE)</f>
        <v>0.44770731707317085</v>
      </c>
      <c r="BS913" s="5">
        <f>VLOOKUP(_2025teamgamelogs[[#This Row],[TEAM_NAME]], LEAGUE_AVERAGES!$F$14:$H$43, 3, FALSE)</f>
        <v>0.45721951219512191</v>
      </c>
      <c r="BT913" s="5">
        <f>VLOOKUP(_2025teamgamelogs[[#This Row],[TEAM_NAME]], LEAGUE_AVERAGES!$K$14:$M$43, 2, FALSE)</f>
        <v>0.55230036801172144</v>
      </c>
      <c r="BU913" s="5">
        <f>VLOOKUP(_2025teamgamelogs[[#This Row],[TEAM_NAME]], LEAGUE_AVERAGES!$K$14:$M$43, 3, FALSE)</f>
        <v>0.55239725408654039</v>
      </c>
    </row>
    <row r="914" spans="1:73" x14ac:dyDescent="0.2">
      <c r="A914" t="s">
        <v>59</v>
      </c>
      <c r="B914">
        <v>1610612755</v>
      </c>
      <c r="C914" t="s">
        <v>134</v>
      </c>
      <c r="D914" t="s">
        <v>135</v>
      </c>
      <c r="E914">
        <v>22400433</v>
      </c>
      <c r="F914" s="1">
        <v>45654</v>
      </c>
      <c r="G914" t="s">
        <v>900</v>
      </c>
      <c r="H914" t="s">
        <v>63</v>
      </c>
      <c r="I914">
        <v>48</v>
      </c>
      <c r="J914">
        <v>36</v>
      </c>
      <c r="K914">
        <v>83</v>
      </c>
      <c r="L914">
        <v>0.434</v>
      </c>
      <c r="M914">
        <v>13</v>
      </c>
      <c r="N914">
        <v>36</v>
      </c>
      <c r="O914">
        <v>0.36099999999999999</v>
      </c>
      <c r="P914">
        <v>29</v>
      </c>
      <c r="Q914">
        <v>37</v>
      </c>
      <c r="R914">
        <v>0.78400000000000003</v>
      </c>
      <c r="S914">
        <v>10</v>
      </c>
      <c r="T914">
        <v>22</v>
      </c>
      <c r="U914">
        <v>32</v>
      </c>
      <c r="V914">
        <v>22</v>
      </c>
      <c r="W914">
        <v>8</v>
      </c>
      <c r="X914">
        <v>15</v>
      </c>
      <c r="Y914">
        <v>8</v>
      </c>
      <c r="Z914">
        <v>3</v>
      </c>
      <c r="AA914">
        <v>22</v>
      </c>
      <c r="AB914">
        <v>25</v>
      </c>
      <c r="AC914">
        <v>114</v>
      </c>
      <c r="AD914">
        <v>3</v>
      </c>
      <c r="AE914">
        <v>1</v>
      </c>
      <c r="AF914">
        <v>1</v>
      </c>
      <c r="AG914">
        <v>1</v>
      </c>
      <c r="AH914">
        <v>1</v>
      </c>
      <c r="AI914">
        <v>121</v>
      </c>
      <c r="AJ914">
        <v>2070</v>
      </c>
      <c r="AK914">
        <v>1922</v>
      </c>
      <c r="AL914">
        <v>1790</v>
      </c>
      <c r="AM914">
        <v>1171</v>
      </c>
      <c r="AN914">
        <v>1366</v>
      </c>
      <c r="AO914">
        <v>1193</v>
      </c>
      <c r="AP914">
        <v>56</v>
      </c>
      <c r="AQ914">
        <v>53</v>
      </c>
      <c r="AR914">
        <v>1253</v>
      </c>
      <c r="AS914">
        <v>1308</v>
      </c>
      <c r="AT914">
        <v>2412</v>
      </c>
      <c r="AU914">
        <v>2378</v>
      </c>
      <c r="AV914">
        <v>1909</v>
      </c>
      <c r="AW914">
        <v>78</v>
      </c>
      <c r="AX914">
        <v>46</v>
      </c>
      <c r="AY914">
        <v>187</v>
      </c>
      <c r="AZ914">
        <v>384</v>
      </c>
      <c r="BA914">
        <v>1887</v>
      </c>
      <c r="BB914">
        <v>143</v>
      </c>
      <c r="BC914">
        <v>1168</v>
      </c>
      <c r="BD914">
        <v>1047</v>
      </c>
      <c r="BE914">
        <v>1</v>
      </c>
      <c r="BF914" t="s">
        <v>71</v>
      </c>
      <c r="BG914" t="s">
        <v>65</v>
      </c>
      <c r="BH914" t="s">
        <v>661</v>
      </c>
      <c r="BI914" s="4">
        <f xml:space="preserve"> _2025teamgamelogs[[#This Row],[FGA]] + (0.44 * _2025teamgamelogs[[#This Row],[FTA]]) + _2025teamgamelogs[[#This Row],[TOV]] - _2025teamgamelogs[[#This Row],[OREB]]</f>
        <v>97.28</v>
      </c>
      <c r="BJ914" s="3">
        <f>_2025teamgamelogs[[#This Row],[TOV]]/_2025teamgamelogs[[#This Row],[POSSESIONS]]</f>
        <v>8.2236842105263164E-2</v>
      </c>
      <c r="BK914" s="4">
        <f>_2025teamgamelogs[[#This Row],[PTS]]/_2025teamgamelogs[[#This Row],[POSSESIONS]]</f>
        <v>1.171875</v>
      </c>
      <c r="BL914" s="4">
        <f xml:space="preserve"> 100 * _2025teamgamelogs[[#This Row],[POINTS_PER_POSSESSION]]</f>
        <v>117.1875</v>
      </c>
      <c r="BM914" s="4">
        <f xml:space="preserve"> _2025teamgamelogs[[#This Row],[POSSESIONS]] / (_2025teamgamelogs[[#This Row],[MIN]]/48)</f>
        <v>97.28</v>
      </c>
      <c r="BN914" s="3">
        <f>_2025teamgamelogs[[#This Row],[PTS]] / (2 * (_2025teamgamelogs[[#This Row],[FGA]] + 0.44 * _2025teamgamelogs[[#This Row],[FTA]]))</f>
        <v>0.57413376309427877</v>
      </c>
      <c r="BO914" s="4">
        <f>VLOOKUP(_2025teamgamelogs[[#This Row],[MONTH]], LEAGUE_AVERAGES!$A$2:$B$8, 2, FALSE)</f>
        <v>110.26237660123701</v>
      </c>
      <c r="BP914" s="5">
        <f>VLOOKUP(_2025teamgamelogs[[#This Row],[TEAM_NAME]], LEAGUE_AVERAGES!$A$14:$C$43, 2, FALSE)</f>
        <v>0.34129268292682929</v>
      </c>
      <c r="BQ914" s="5">
        <f>VLOOKUP(_2025teamgamelogs[[#This Row],[TEAM_NAME]], LEAGUE_AVERAGES!$A$14:$C$43, 3, FALSE)</f>
        <v>0.34026829268292691</v>
      </c>
      <c r="BR914" s="5">
        <f>VLOOKUP(_2025teamgamelogs[[#This Row],[TEAM_NAME]], LEAGUE_AVERAGES!$F$14:$H$43, 2, FALSE)</f>
        <v>0.45178048780487812</v>
      </c>
      <c r="BS914" s="5">
        <f>VLOOKUP(_2025teamgamelogs[[#This Row],[TEAM_NAME]], LEAGUE_AVERAGES!$F$14:$H$43, 3, FALSE)</f>
        <v>0.45797560975609758</v>
      </c>
      <c r="BT914" s="5">
        <f>VLOOKUP(_2025teamgamelogs[[#This Row],[TEAM_NAME]], LEAGUE_AVERAGES!$K$14:$M$43, 2, FALSE)</f>
        <v>0.55774018976963147</v>
      </c>
      <c r="BU914" s="5">
        <f>VLOOKUP(_2025teamgamelogs[[#This Row],[TEAM_NAME]], LEAGUE_AVERAGES!$K$14:$M$43, 3, FALSE)</f>
        <v>0.57066794818423772</v>
      </c>
    </row>
    <row r="915" spans="1:73" x14ac:dyDescent="0.2">
      <c r="A915" t="s">
        <v>59</v>
      </c>
      <c r="B915">
        <v>1610612744</v>
      </c>
      <c r="C915" t="s">
        <v>98</v>
      </c>
      <c r="D915" t="s">
        <v>99</v>
      </c>
      <c r="E915">
        <v>22400431</v>
      </c>
      <c r="F915" s="1">
        <v>45654</v>
      </c>
      <c r="G915" t="s">
        <v>901</v>
      </c>
      <c r="H915" t="s">
        <v>63</v>
      </c>
      <c r="I915">
        <v>48</v>
      </c>
      <c r="J915">
        <v>41</v>
      </c>
      <c r="K915">
        <v>98</v>
      </c>
      <c r="L915">
        <v>0.41799999999999998</v>
      </c>
      <c r="M915">
        <v>12</v>
      </c>
      <c r="N915">
        <v>45</v>
      </c>
      <c r="O915">
        <v>0.26700000000000002</v>
      </c>
      <c r="P915">
        <v>15</v>
      </c>
      <c r="Q915">
        <v>19</v>
      </c>
      <c r="R915">
        <v>0.78900000000000003</v>
      </c>
      <c r="S915">
        <v>18</v>
      </c>
      <c r="T915">
        <v>31</v>
      </c>
      <c r="U915">
        <v>49</v>
      </c>
      <c r="V915">
        <v>26</v>
      </c>
      <c r="W915">
        <v>12</v>
      </c>
      <c r="X915">
        <v>8</v>
      </c>
      <c r="Y915">
        <v>7</v>
      </c>
      <c r="Z915">
        <v>12</v>
      </c>
      <c r="AA915">
        <v>17</v>
      </c>
      <c r="AB915">
        <v>13</v>
      </c>
      <c r="AC915">
        <v>109</v>
      </c>
      <c r="AD915">
        <v>4</v>
      </c>
      <c r="AE915">
        <v>1</v>
      </c>
      <c r="AF915">
        <v>1</v>
      </c>
      <c r="AG915">
        <v>1</v>
      </c>
      <c r="AH915">
        <v>1</v>
      </c>
      <c r="AI915">
        <v>121</v>
      </c>
      <c r="AJ915">
        <v>1234</v>
      </c>
      <c r="AK915">
        <v>251</v>
      </c>
      <c r="AL915">
        <v>2003</v>
      </c>
      <c r="AM915">
        <v>1413</v>
      </c>
      <c r="AN915">
        <v>312</v>
      </c>
      <c r="AO915">
        <v>2157</v>
      </c>
      <c r="AP915">
        <v>1416</v>
      </c>
      <c r="AQ915">
        <v>1458</v>
      </c>
      <c r="AR915">
        <v>1180</v>
      </c>
      <c r="AS915">
        <v>100</v>
      </c>
      <c r="AT915">
        <v>1488</v>
      </c>
      <c r="AU915">
        <v>505</v>
      </c>
      <c r="AV915">
        <v>1195</v>
      </c>
      <c r="AW915">
        <v>640</v>
      </c>
      <c r="AX915">
        <v>1073</v>
      </c>
      <c r="AY915">
        <v>346</v>
      </c>
      <c r="AZ915">
        <v>2430</v>
      </c>
      <c r="BA915">
        <v>792</v>
      </c>
      <c r="BB915">
        <v>2202</v>
      </c>
      <c r="BC915">
        <v>1548</v>
      </c>
      <c r="BD915">
        <v>986</v>
      </c>
      <c r="BE915">
        <v>1</v>
      </c>
      <c r="BF915" t="s">
        <v>64</v>
      </c>
      <c r="BG915" t="s">
        <v>65</v>
      </c>
      <c r="BH915" t="s">
        <v>661</v>
      </c>
      <c r="BI915" s="4">
        <f xml:space="preserve"> _2025teamgamelogs[[#This Row],[FGA]] + (0.44 * _2025teamgamelogs[[#This Row],[FTA]]) + _2025teamgamelogs[[#This Row],[TOV]] - _2025teamgamelogs[[#This Row],[OREB]]</f>
        <v>100.36</v>
      </c>
      <c r="BJ915" s="3">
        <f>_2025teamgamelogs[[#This Row],[TOV]]/_2025teamgamelogs[[#This Row],[POSSESIONS]]</f>
        <v>0.1195695496213631</v>
      </c>
      <c r="BK915" s="4">
        <f>_2025teamgamelogs[[#This Row],[PTS]]/_2025teamgamelogs[[#This Row],[POSSESIONS]]</f>
        <v>1.0860900757273815</v>
      </c>
      <c r="BL915" s="4">
        <f xml:space="preserve"> 100 * _2025teamgamelogs[[#This Row],[POINTS_PER_POSSESSION]]</f>
        <v>108.60900757273815</v>
      </c>
      <c r="BM915" s="4">
        <f xml:space="preserve"> _2025teamgamelogs[[#This Row],[POSSESIONS]] / (_2025teamgamelogs[[#This Row],[MIN]]/48)</f>
        <v>100.36</v>
      </c>
      <c r="BN915" s="3">
        <f>_2025teamgamelogs[[#This Row],[PTS]] / (2 * (_2025teamgamelogs[[#This Row],[FGA]] + 0.44 * _2025teamgamelogs[[#This Row],[FTA]]))</f>
        <v>0.51241068070703277</v>
      </c>
      <c r="BO915" s="4">
        <f>VLOOKUP(_2025teamgamelogs[[#This Row],[MONTH]], LEAGUE_AVERAGES!$A$2:$B$8, 2, FALSE)</f>
        <v>110.26237660123701</v>
      </c>
      <c r="BP915" s="5">
        <f>VLOOKUP(_2025teamgamelogs[[#This Row],[TEAM_NAME]], LEAGUE_AVERAGES!$A$14:$C$43, 2, FALSE)</f>
        <v>0.36843902439024395</v>
      </c>
      <c r="BQ915" s="5">
        <f>VLOOKUP(_2025teamgamelogs[[#This Row],[TEAM_NAME]], LEAGUE_AVERAGES!$A$14:$C$43, 3, FALSE)</f>
        <v>0.35765853658536584</v>
      </c>
      <c r="BR915" s="5">
        <f>VLOOKUP(_2025teamgamelogs[[#This Row],[TEAM_NAME]], LEAGUE_AVERAGES!$F$14:$H$43, 2, FALSE)</f>
        <v>0.45136585365853665</v>
      </c>
      <c r="BS915" s="5">
        <f>VLOOKUP(_2025teamgamelogs[[#This Row],[TEAM_NAME]], LEAGUE_AVERAGES!$F$14:$H$43, 3, FALSE)</f>
        <v>0.45180487804878061</v>
      </c>
      <c r="BT915" s="5">
        <f>VLOOKUP(_2025teamgamelogs[[#This Row],[TEAM_NAME]], LEAGUE_AVERAGES!$K$14:$M$43, 2, FALSE)</f>
        <v>0.56832140437053513</v>
      </c>
      <c r="BU915" s="5">
        <f>VLOOKUP(_2025teamgamelogs[[#This Row],[TEAM_NAME]], LEAGUE_AVERAGES!$K$14:$M$43, 3, FALSE)</f>
        <v>0.56980808391386595</v>
      </c>
    </row>
    <row r="916" spans="1:73" x14ac:dyDescent="0.2">
      <c r="A916" t="s">
        <v>59</v>
      </c>
      <c r="B916">
        <v>1610612743</v>
      </c>
      <c r="C916" t="s">
        <v>151</v>
      </c>
      <c r="D916" t="s">
        <v>152</v>
      </c>
      <c r="E916">
        <v>22400432</v>
      </c>
      <c r="F916" s="1">
        <v>45654</v>
      </c>
      <c r="G916" t="s">
        <v>902</v>
      </c>
      <c r="H916" t="s">
        <v>63</v>
      </c>
      <c r="I916">
        <v>48</v>
      </c>
      <c r="J916">
        <v>46</v>
      </c>
      <c r="K916">
        <v>82</v>
      </c>
      <c r="L916">
        <v>0.56100000000000005</v>
      </c>
      <c r="M916">
        <v>13</v>
      </c>
      <c r="N916">
        <v>27</v>
      </c>
      <c r="O916">
        <v>0.48099999999999998</v>
      </c>
      <c r="P916">
        <v>29</v>
      </c>
      <c r="Q916">
        <v>36</v>
      </c>
      <c r="R916">
        <v>0.80600000000000005</v>
      </c>
      <c r="S916">
        <v>8</v>
      </c>
      <c r="T916">
        <v>32</v>
      </c>
      <c r="U916">
        <v>40</v>
      </c>
      <c r="V916">
        <v>29</v>
      </c>
      <c r="W916">
        <v>14</v>
      </c>
      <c r="X916">
        <v>9</v>
      </c>
      <c r="Y916">
        <v>6</v>
      </c>
      <c r="Z916">
        <v>1</v>
      </c>
      <c r="AA916">
        <v>18</v>
      </c>
      <c r="AB916">
        <v>25</v>
      </c>
      <c r="AC916">
        <v>134</v>
      </c>
      <c r="AD916">
        <v>13</v>
      </c>
      <c r="AE916">
        <v>1</v>
      </c>
      <c r="AF916">
        <v>1</v>
      </c>
      <c r="AG916">
        <v>1</v>
      </c>
      <c r="AH916">
        <v>1</v>
      </c>
      <c r="AI916">
        <v>121</v>
      </c>
      <c r="AJ916">
        <v>437</v>
      </c>
      <c r="AK916">
        <v>2022</v>
      </c>
      <c r="AL916">
        <v>114</v>
      </c>
      <c r="AM916">
        <v>1171</v>
      </c>
      <c r="AN916">
        <v>2292</v>
      </c>
      <c r="AO916">
        <v>172</v>
      </c>
      <c r="AP916">
        <v>56</v>
      </c>
      <c r="AQ916">
        <v>62</v>
      </c>
      <c r="AR916">
        <v>1022</v>
      </c>
      <c r="AS916">
        <v>1800</v>
      </c>
      <c r="AT916">
        <v>1307</v>
      </c>
      <c r="AU916">
        <v>1715</v>
      </c>
      <c r="AV916">
        <v>687</v>
      </c>
      <c r="AW916">
        <v>1092</v>
      </c>
      <c r="AX916">
        <v>797</v>
      </c>
      <c r="AY916">
        <v>560</v>
      </c>
      <c r="AZ916">
        <v>35</v>
      </c>
      <c r="BA916">
        <v>1018</v>
      </c>
      <c r="BB916">
        <v>143</v>
      </c>
      <c r="BC916">
        <v>126</v>
      </c>
      <c r="BD916">
        <v>467</v>
      </c>
      <c r="BE916">
        <v>1</v>
      </c>
      <c r="BF916" t="s">
        <v>64</v>
      </c>
      <c r="BG916" t="s">
        <v>65</v>
      </c>
      <c r="BH916" t="s">
        <v>661</v>
      </c>
      <c r="BI916" s="4">
        <f xml:space="preserve"> _2025teamgamelogs[[#This Row],[FGA]] + (0.44 * _2025teamgamelogs[[#This Row],[FTA]]) + _2025teamgamelogs[[#This Row],[TOV]] - _2025teamgamelogs[[#This Row],[OREB]]</f>
        <v>103.84</v>
      </c>
      <c r="BJ916" s="3">
        <f>_2025teamgamelogs[[#This Row],[TOV]]/_2025teamgamelogs[[#This Row],[POSSESIONS]]</f>
        <v>0.13482280431432975</v>
      </c>
      <c r="BK916" s="4">
        <f>_2025teamgamelogs[[#This Row],[PTS]]/_2025teamgamelogs[[#This Row],[POSSESIONS]]</f>
        <v>1.2904468412942989</v>
      </c>
      <c r="BL916" s="4">
        <f xml:space="preserve"> 100 * _2025teamgamelogs[[#This Row],[POINTS_PER_POSSESSION]]</f>
        <v>129.0446841294299</v>
      </c>
      <c r="BM916" s="4">
        <f xml:space="preserve"> _2025teamgamelogs[[#This Row],[POSSESIONS]] / (_2025teamgamelogs[[#This Row],[MIN]]/48)</f>
        <v>103.84</v>
      </c>
      <c r="BN916" s="3">
        <f>_2025teamgamelogs[[#This Row],[PTS]] / (2 * (_2025teamgamelogs[[#This Row],[FGA]] + 0.44 * _2025teamgamelogs[[#This Row],[FTA]]))</f>
        <v>0.68479149632052327</v>
      </c>
      <c r="BO916" s="4">
        <f>VLOOKUP(_2025teamgamelogs[[#This Row],[MONTH]], LEAGUE_AVERAGES!$A$2:$B$8, 2, FALSE)</f>
        <v>110.26237660123701</v>
      </c>
      <c r="BP916" s="5">
        <f>VLOOKUP(_2025teamgamelogs[[#This Row],[TEAM_NAME]], LEAGUE_AVERAGES!$A$14:$C$43, 2, FALSE)</f>
        <v>0.39036585365853654</v>
      </c>
      <c r="BQ916" s="5">
        <f>VLOOKUP(_2025teamgamelogs[[#This Row],[TEAM_NAME]], LEAGUE_AVERAGES!$A$14:$C$43, 3, FALSE)</f>
        <v>0.36282926829268303</v>
      </c>
      <c r="BR916" s="5">
        <f>VLOOKUP(_2025teamgamelogs[[#This Row],[TEAM_NAME]], LEAGUE_AVERAGES!$F$14:$H$43, 2, FALSE)</f>
        <v>0.50741463414634147</v>
      </c>
      <c r="BS916" s="5">
        <f>VLOOKUP(_2025teamgamelogs[[#This Row],[TEAM_NAME]], LEAGUE_AVERAGES!$F$14:$H$43, 3, FALSE)</f>
        <v>0.50717073170731708</v>
      </c>
      <c r="BT916" s="5">
        <f>VLOOKUP(_2025teamgamelogs[[#This Row],[TEAM_NAME]], LEAGUE_AVERAGES!$K$14:$M$43, 2, FALSE)</f>
        <v>0.61183675116028358</v>
      </c>
      <c r="BU916" s="5">
        <f>VLOOKUP(_2025teamgamelogs[[#This Row],[TEAM_NAME]], LEAGUE_AVERAGES!$K$14:$M$43, 3, FALSE)</f>
        <v>0.59871853787111373</v>
      </c>
    </row>
    <row r="917" spans="1:73" x14ac:dyDescent="0.2">
      <c r="A917" t="s">
        <v>59</v>
      </c>
      <c r="B917">
        <v>1610612760</v>
      </c>
      <c r="C917" t="s">
        <v>137</v>
      </c>
      <c r="D917" t="s">
        <v>138</v>
      </c>
      <c r="E917">
        <v>22400428</v>
      </c>
      <c r="F917" s="1">
        <v>45654</v>
      </c>
      <c r="G917" t="s">
        <v>903</v>
      </c>
      <c r="H917" t="s">
        <v>63</v>
      </c>
      <c r="I917">
        <v>48</v>
      </c>
      <c r="J917">
        <v>42</v>
      </c>
      <c r="K917">
        <v>88</v>
      </c>
      <c r="L917">
        <v>0.47699999999999998</v>
      </c>
      <c r="M917">
        <v>10</v>
      </c>
      <c r="N917">
        <v>38</v>
      </c>
      <c r="O917">
        <v>0.26300000000000001</v>
      </c>
      <c r="P917">
        <v>12</v>
      </c>
      <c r="Q917">
        <v>14</v>
      </c>
      <c r="R917">
        <v>0.85699999999999998</v>
      </c>
      <c r="S917">
        <v>9</v>
      </c>
      <c r="T917">
        <v>40</v>
      </c>
      <c r="U917">
        <v>49</v>
      </c>
      <c r="V917">
        <v>29</v>
      </c>
      <c r="W917">
        <v>17</v>
      </c>
      <c r="X917">
        <v>9</v>
      </c>
      <c r="Y917">
        <v>1</v>
      </c>
      <c r="Z917">
        <v>5</v>
      </c>
      <c r="AA917">
        <v>19</v>
      </c>
      <c r="AB917">
        <v>16</v>
      </c>
      <c r="AC917">
        <v>106</v>
      </c>
      <c r="AD917">
        <v>12</v>
      </c>
      <c r="AE917">
        <v>1</v>
      </c>
      <c r="AF917">
        <v>1</v>
      </c>
      <c r="AG917">
        <v>1</v>
      </c>
      <c r="AH917">
        <v>1</v>
      </c>
      <c r="AI917">
        <v>121</v>
      </c>
      <c r="AJ917">
        <v>1068</v>
      </c>
      <c r="AK917">
        <v>1314</v>
      </c>
      <c r="AL917">
        <v>1049</v>
      </c>
      <c r="AM917">
        <v>1891</v>
      </c>
      <c r="AN917">
        <v>1078</v>
      </c>
      <c r="AO917">
        <v>2180</v>
      </c>
      <c r="AP917">
        <v>1889</v>
      </c>
      <c r="AQ917">
        <v>2113</v>
      </c>
      <c r="AR917">
        <v>515</v>
      </c>
      <c r="AS917">
        <v>1566</v>
      </c>
      <c r="AT917">
        <v>210</v>
      </c>
      <c r="AU917">
        <v>505</v>
      </c>
      <c r="AV917">
        <v>687</v>
      </c>
      <c r="AW917">
        <v>1759</v>
      </c>
      <c r="AX917">
        <v>797</v>
      </c>
      <c r="AY917">
        <v>2304</v>
      </c>
      <c r="AZ917">
        <v>1188</v>
      </c>
      <c r="BA917">
        <v>1258</v>
      </c>
      <c r="BB917">
        <v>1670</v>
      </c>
      <c r="BC917">
        <v>1723</v>
      </c>
      <c r="BD917">
        <v>517</v>
      </c>
      <c r="BE917">
        <v>1</v>
      </c>
      <c r="BF917" t="s">
        <v>71</v>
      </c>
      <c r="BG917" t="s">
        <v>65</v>
      </c>
      <c r="BH917" t="s">
        <v>661</v>
      </c>
      <c r="BI917" s="4">
        <f xml:space="preserve"> _2025teamgamelogs[[#This Row],[FGA]] + (0.44 * _2025teamgamelogs[[#This Row],[FTA]]) + _2025teamgamelogs[[#This Row],[TOV]] - _2025teamgamelogs[[#This Row],[OREB]]</f>
        <v>102.16</v>
      </c>
      <c r="BJ917" s="3">
        <f>_2025teamgamelogs[[#This Row],[TOV]]/_2025teamgamelogs[[#This Row],[POSSESIONS]]</f>
        <v>0.16640563821456539</v>
      </c>
      <c r="BK917" s="4">
        <f>_2025teamgamelogs[[#This Row],[PTS]]/_2025teamgamelogs[[#This Row],[POSSESIONS]]</f>
        <v>1.0375880971025842</v>
      </c>
      <c r="BL917" s="4">
        <f xml:space="preserve"> 100 * _2025teamgamelogs[[#This Row],[POINTS_PER_POSSESSION]]</f>
        <v>103.75880971025842</v>
      </c>
      <c r="BM917" s="4">
        <f xml:space="preserve"> _2025teamgamelogs[[#This Row],[POSSESIONS]] / (_2025teamgamelogs[[#This Row],[MIN]]/48)</f>
        <v>102.16</v>
      </c>
      <c r="BN917" s="3">
        <f>_2025teamgamelogs[[#This Row],[PTS]] / (2 * (_2025teamgamelogs[[#This Row],[FGA]] + 0.44 * _2025teamgamelogs[[#This Row],[FTA]]))</f>
        <v>0.56287170773152084</v>
      </c>
      <c r="BO917" s="4">
        <f>VLOOKUP(_2025teamgamelogs[[#This Row],[MONTH]], LEAGUE_AVERAGES!$A$2:$B$8, 2, FALSE)</f>
        <v>110.26237660123701</v>
      </c>
      <c r="BP917" s="5">
        <f>VLOOKUP(_2025teamgamelogs[[#This Row],[TEAM_NAME]], LEAGUE_AVERAGES!$A$14:$C$43, 2, FALSE)</f>
        <v>0.38229268292682927</v>
      </c>
      <c r="BQ917" s="5">
        <f>VLOOKUP(_2025teamgamelogs[[#This Row],[TEAM_NAME]], LEAGUE_AVERAGES!$A$14:$C$43, 3, FALSE)</f>
        <v>0.36500000000000005</v>
      </c>
      <c r="BR917" s="5">
        <f>VLOOKUP(_2025teamgamelogs[[#This Row],[TEAM_NAME]], LEAGUE_AVERAGES!$F$14:$H$43, 2, FALSE)</f>
        <v>0.48607317073170736</v>
      </c>
      <c r="BS917" s="5">
        <f>VLOOKUP(_2025teamgamelogs[[#This Row],[TEAM_NAME]], LEAGUE_AVERAGES!$F$14:$H$43, 3, FALSE)</f>
        <v>0.4780731707317073</v>
      </c>
      <c r="BT917" s="5">
        <f>VLOOKUP(_2025teamgamelogs[[#This Row],[TEAM_NAME]], LEAGUE_AVERAGES!$K$14:$M$43, 2, FALSE)</f>
        <v>0.59971838422440138</v>
      </c>
      <c r="BU917" s="5">
        <f>VLOOKUP(_2025teamgamelogs[[#This Row],[TEAM_NAME]], LEAGUE_AVERAGES!$K$14:$M$43, 3, FALSE)</f>
        <v>0.58679992881439635</v>
      </c>
    </row>
    <row r="918" spans="1:73" x14ac:dyDescent="0.2">
      <c r="A918" t="s">
        <v>59</v>
      </c>
      <c r="B918">
        <v>1610612747</v>
      </c>
      <c r="C918" t="s">
        <v>60</v>
      </c>
      <c r="D918" t="s">
        <v>61</v>
      </c>
      <c r="E918">
        <v>22400435</v>
      </c>
      <c r="F918" s="1">
        <v>45654</v>
      </c>
      <c r="G918" t="s">
        <v>189</v>
      </c>
      <c r="H918" t="s">
        <v>63</v>
      </c>
      <c r="I918">
        <v>48</v>
      </c>
      <c r="J918">
        <v>46</v>
      </c>
      <c r="K918">
        <v>77</v>
      </c>
      <c r="L918">
        <v>0.59699999999999998</v>
      </c>
      <c r="M918">
        <v>14</v>
      </c>
      <c r="N918">
        <v>26</v>
      </c>
      <c r="O918">
        <v>0.53800000000000003</v>
      </c>
      <c r="P918">
        <v>26</v>
      </c>
      <c r="Q918">
        <v>33</v>
      </c>
      <c r="R918">
        <v>0.78800000000000003</v>
      </c>
      <c r="S918">
        <v>4</v>
      </c>
      <c r="T918">
        <v>29</v>
      </c>
      <c r="U918">
        <v>33</v>
      </c>
      <c r="V918">
        <v>33</v>
      </c>
      <c r="W918">
        <v>11</v>
      </c>
      <c r="X918">
        <v>4</v>
      </c>
      <c r="Y918">
        <v>3</v>
      </c>
      <c r="Z918">
        <v>2</v>
      </c>
      <c r="AA918">
        <v>13</v>
      </c>
      <c r="AB918">
        <v>26</v>
      </c>
      <c r="AC918">
        <v>132</v>
      </c>
      <c r="AD918">
        <v>10</v>
      </c>
      <c r="AE918">
        <v>1</v>
      </c>
      <c r="AF918">
        <v>1</v>
      </c>
      <c r="AG918">
        <v>1</v>
      </c>
      <c r="AH918">
        <v>1</v>
      </c>
      <c r="AI918">
        <v>121</v>
      </c>
      <c r="AJ918">
        <v>437</v>
      </c>
      <c r="AK918">
        <v>2335</v>
      </c>
      <c r="AL918">
        <v>23</v>
      </c>
      <c r="AM918">
        <v>934</v>
      </c>
      <c r="AN918">
        <v>2340</v>
      </c>
      <c r="AO918">
        <v>41</v>
      </c>
      <c r="AP918">
        <v>133</v>
      </c>
      <c r="AQ918">
        <v>134</v>
      </c>
      <c r="AR918">
        <v>1213</v>
      </c>
      <c r="AS918">
        <v>2385</v>
      </c>
      <c r="AT918">
        <v>1807</v>
      </c>
      <c r="AU918">
        <v>2337</v>
      </c>
      <c r="AV918">
        <v>240</v>
      </c>
      <c r="AW918">
        <v>429</v>
      </c>
      <c r="AX918">
        <v>2190</v>
      </c>
      <c r="AY918">
        <v>1712</v>
      </c>
      <c r="AZ918">
        <v>158</v>
      </c>
      <c r="BA918">
        <v>148</v>
      </c>
      <c r="BB918">
        <v>94</v>
      </c>
      <c r="BC918">
        <v>179</v>
      </c>
      <c r="BD918">
        <v>614</v>
      </c>
      <c r="BE918">
        <v>1</v>
      </c>
      <c r="BF918" t="s">
        <v>64</v>
      </c>
      <c r="BG918" t="s">
        <v>65</v>
      </c>
      <c r="BH918" t="s">
        <v>661</v>
      </c>
      <c r="BI918" s="4">
        <f xml:space="preserve"> _2025teamgamelogs[[#This Row],[FGA]] + (0.44 * _2025teamgamelogs[[#This Row],[FTA]]) + _2025teamgamelogs[[#This Row],[TOV]] - _2025teamgamelogs[[#This Row],[OREB]]</f>
        <v>98.52</v>
      </c>
      <c r="BJ918" s="3">
        <f>_2025teamgamelogs[[#This Row],[TOV]]/_2025teamgamelogs[[#This Row],[POSSESIONS]]</f>
        <v>0.11165245635403979</v>
      </c>
      <c r="BK918" s="4">
        <f>_2025teamgamelogs[[#This Row],[PTS]]/_2025teamgamelogs[[#This Row],[POSSESIONS]]</f>
        <v>1.3398294762484775</v>
      </c>
      <c r="BL918" s="4">
        <f xml:space="preserve"> 100 * _2025teamgamelogs[[#This Row],[POINTS_PER_POSSESSION]]</f>
        <v>133.98294762484775</v>
      </c>
      <c r="BM918" s="4">
        <f xml:space="preserve"> _2025teamgamelogs[[#This Row],[POSSESIONS]] / (_2025teamgamelogs[[#This Row],[MIN]]/48)</f>
        <v>98.52</v>
      </c>
      <c r="BN918" s="3">
        <f>_2025teamgamelogs[[#This Row],[PTS]] / (2 * (_2025teamgamelogs[[#This Row],[FGA]] + 0.44 * _2025teamgamelogs[[#This Row],[FTA]]))</f>
        <v>0.72115384615384615</v>
      </c>
      <c r="BO918" s="4">
        <f>VLOOKUP(_2025teamgamelogs[[#This Row],[MONTH]], LEAGUE_AVERAGES!$A$2:$B$8, 2, FALSE)</f>
        <v>110.26237660123701</v>
      </c>
      <c r="BP918" s="5">
        <f>VLOOKUP(_2025teamgamelogs[[#This Row],[TEAM_NAME]], LEAGUE_AVERAGES!$A$14:$C$43, 2, FALSE)</f>
        <v>0.37419512195121946</v>
      </c>
      <c r="BQ918" s="5">
        <f>VLOOKUP(_2025teamgamelogs[[#This Row],[TEAM_NAME]], LEAGUE_AVERAGES!$A$14:$C$43, 3, FALSE)</f>
        <v>0.35536585365853657</v>
      </c>
      <c r="BR918" s="5">
        <f>VLOOKUP(_2025teamgamelogs[[#This Row],[TEAM_NAME]], LEAGUE_AVERAGES!$F$14:$H$43, 2, FALSE)</f>
        <v>0.48560975609756091</v>
      </c>
      <c r="BS918" s="5">
        <f>VLOOKUP(_2025teamgamelogs[[#This Row],[TEAM_NAME]], LEAGUE_AVERAGES!$F$14:$H$43, 3, FALSE)</f>
        <v>0.47373170731707315</v>
      </c>
      <c r="BT918" s="5">
        <f>VLOOKUP(_2025teamgamelogs[[#This Row],[TEAM_NAME]], LEAGUE_AVERAGES!$K$14:$M$43, 2, FALSE)</f>
        <v>0.60200661119778875</v>
      </c>
      <c r="BU918" s="5">
        <f>VLOOKUP(_2025teamgamelogs[[#This Row],[TEAM_NAME]], LEAGUE_AVERAGES!$K$14:$M$43, 3, FALSE)</f>
        <v>0.58416138772693449</v>
      </c>
    </row>
    <row r="919" spans="1:73" x14ac:dyDescent="0.2">
      <c r="A919" t="s">
        <v>59</v>
      </c>
      <c r="B919">
        <v>1610612757</v>
      </c>
      <c r="C919" t="s">
        <v>116</v>
      </c>
      <c r="D919" t="s">
        <v>117</v>
      </c>
      <c r="E919">
        <v>22400434</v>
      </c>
      <c r="F919" s="1">
        <v>45654</v>
      </c>
      <c r="G919" t="s">
        <v>664</v>
      </c>
      <c r="H919" t="s">
        <v>63</v>
      </c>
      <c r="I919">
        <v>48</v>
      </c>
      <c r="J919">
        <v>46</v>
      </c>
      <c r="K919">
        <v>92</v>
      </c>
      <c r="L919">
        <v>0.5</v>
      </c>
      <c r="M919">
        <v>11</v>
      </c>
      <c r="N919">
        <v>26</v>
      </c>
      <c r="O919">
        <v>0.42299999999999999</v>
      </c>
      <c r="P919">
        <v>23</v>
      </c>
      <c r="Q919">
        <v>29</v>
      </c>
      <c r="R919">
        <v>0.79300000000000004</v>
      </c>
      <c r="S919">
        <v>14</v>
      </c>
      <c r="T919">
        <v>36</v>
      </c>
      <c r="U919">
        <v>50</v>
      </c>
      <c r="V919">
        <v>27</v>
      </c>
      <c r="W919">
        <v>14</v>
      </c>
      <c r="X919">
        <v>8</v>
      </c>
      <c r="Y919">
        <v>7</v>
      </c>
      <c r="Z919">
        <v>10</v>
      </c>
      <c r="AA919">
        <v>19</v>
      </c>
      <c r="AB919">
        <v>21</v>
      </c>
      <c r="AC919">
        <v>126</v>
      </c>
      <c r="AD919">
        <v>4</v>
      </c>
      <c r="AE919">
        <v>1</v>
      </c>
      <c r="AF919">
        <v>1</v>
      </c>
      <c r="AG919">
        <v>1</v>
      </c>
      <c r="AH919">
        <v>1</v>
      </c>
      <c r="AI919">
        <v>121</v>
      </c>
      <c r="AJ919">
        <v>437</v>
      </c>
      <c r="AK919">
        <v>768</v>
      </c>
      <c r="AL919">
        <v>663</v>
      </c>
      <c r="AM919">
        <v>1661</v>
      </c>
      <c r="AN919">
        <v>2340</v>
      </c>
      <c r="AO919">
        <v>517</v>
      </c>
      <c r="AP919">
        <v>314</v>
      </c>
      <c r="AQ919">
        <v>325</v>
      </c>
      <c r="AR919">
        <v>1150</v>
      </c>
      <c r="AS919">
        <v>466</v>
      </c>
      <c r="AT919">
        <v>640</v>
      </c>
      <c r="AU919">
        <v>427</v>
      </c>
      <c r="AV919">
        <v>1013</v>
      </c>
      <c r="AW919">
        <v>1092</v>
      </c>
      <c r="AX919">
        <v>1073</v>
      </c>
      <c r="AY919">
        <v>346</v>
      </c>
      <c r="AZ919">
        <v>2353</v>
      </c>
      <c r="BA919">
        <v>1258</v>
      </c>
      <c r="BB919">
        <v>575</v>
      </c>
      <c r="BC919">
        <v>389</v>
      </c>
      <c r="BD919">
        <v>986</v>
      </c>
      <c r="BE919">
        <v>1</v>
      </c>
      <c r="BF919" t="s">
        <v>64</v>
      </c>
      <c r="BG919" t="s">
        <v>65</v>
      </c>
      <c r="BH919" t="s">
        <v>661</v>
      </c>
      <c r="BI919" s="4">
        <f xml:space="preserve"> _2025teamgamelogs[[#This Row],[FGA]] + (0.44 * _2025teamgamelogs[[#This Row],[FTA]]) + _2025teamgamelogs[[#This Row],[TOV]] - _2025teamgamelogs[[#This Row],[OREB]]</f>
        <v>104.76</v>
      </c>
      <c r="BJ919" s="3">
        <f>_2025teamgamelogs[[#This Row],[TOV]]/_2025teamgamelogs[[#This Row],[POSSESIONS]]</f>
        <v>0.13363879343260787</v>
      </c>
      <c r="BK919" s="4">
        <f>_2025teamgamelogs[[#This Row],[PTS]]/_2025teamgamelogs[[#This Row],[POSSESIONS]]</f>
        <v>1.2027491408934707</v>
      </c>
      <c r="BL919" s="4">
        <f xml:space="preserve"> 100 * _2025teamgamelogs[[#This Row],[POINTS_PER_POSSESSION]]</f>
        <v>120.27491408934708</v>
      </c>
      <c r="BM919" s="4">
        <f xml:space="preserve"> _2025teamgamelogs[[#This Row],[POSSESIONS]] / (_2025teamgamelogs[[#This Row],[MIN]]/48)</f>
        <v>104.76</v>
      </c>
      <c r="BN919" s="3">
        <f>_2025teamgamelogs[[#This Row],[PTS]] / (2 * (_2025teamgamelogs[[#This Row],[FGA]] + 0.44 * _2025teamgamelogs[[#This Row],[FTA]]))</f>
        <v>0.60137457044673537</v>
      </c>
      <c r="BO919" s="4">
        <f>VLOOKUP(_2025teamgamelogs[[#This Row],[MONTH]], LEAGUE_AVERAGES!$A$2:$B$8, 2, FALSE)</f>
        <v>110.26237660123701</v>
      </c>
      <c r="BP919" s="5">
        <f>VLOOKUP(_2025teamgamelogs[[#This Row],[TEAM_NAME]], LEAGUE_AVERAGES!$A$14:$C$43, 2, FALSE)</f>
        <v>0.3617317073170731</v>
      </c>
      <c r="BQ919" s="5">
        <f>VLOOKUP(_2025teamgamelogs[[#This Row],[TEAM_NAME]], LEAGUE_AVERAGES!$A$14:$C$43, 3, FALSE)</f>
        <v>0.32368292682926825</v>
      </c>
      <c r="BR919" s="5">
        <f>VLOOKUP(_2025teamgamelogs[[#This Row],[TEAM_NAME]], LEAGUE_AVERAGES!$F$14:$H$43, 2, FALSE)</f>
        <v>0.4560243902439024</v>
      </c>
      <c r="BS919" s="5">
        <f>VLOOKUP(_2025teamgamelogs[[#This Row],[TEAM_NAME]], LEAGUE_AVERAGES!$F$14:$H$43, 3, FALSE)</f>
        <v>0.4473414634146341</v>
      </c>
      <c r="BT919" s="5">
        <f>VLOOKUP(_2025teamgamelogs[[#This Row],[TEAM_NAME]], LEAGUE_AVERAGES!$K$14:$M$43, 2, FALSE)</f>
        <v>0.56794360073860606</v>
      </c>
      <c r="BU919" s="5">
        <f>VLOOKUP(_2025teamgamelogs[[#This Row],[TEAM_NAME]], LEAGUE_AVERAGES!$K$14:$M$43, 3, FALSE)</f>
        <v>0.54561285519601899</v>
      </c>
    </row>
    <row r="920" spans="1:73" x14ac:dyDescent="0.2">
      <c r="A920" t="s">
        <v>59</v>
      </c>
      <c r="B920">
        <v>1610612762</v>
      </c>
      <c r="C920" t="s">
        <v>125</v>
      </c>
      <c r="D920" t="s">
        <v>126</v>
      </c>
      <c r="E920">
        <v>22400433</v>
      </c>
      <c r="F920" s="1">
        <v>45654</v>
      </c>
      <c r="G920" t="s">
        <v>904</v>
      </c>
      <c r="H920" t="s">
        <v>70</v>
      </c>
      <c r="I920">
        <v>48</v>
      </c>
      <c r="J920">
        <v>43</v>
      </c>
      <c r="K920">
        <v>89</v>
      </c>
      <c r="L920">
        <v>0.48299999999999998</v>
      </c>
      <c r="M920">
        <v>12</v>
      </c>
      <c r="N920">
        <v>36</v>
      </c>
      <c r="O920">
        <v>0.33300000000000002</v>
      </c>
      <c r="P920">
        <v>13</v>
      </c>
      <c r="Q920">
        <v>15</v>
      </c>
      <c r="R920">
        <v>0.86699999999999999</v>
      </c>
      <c r="S920">
        <v>14</v>
      </c>
      <c r="T920">
        <v>34</v>
      </c>
      <c r="U920">
        <v>48</v>
      </c>
      <c r="V920">
        <v>27</v>
      </c>
      <c r="W920">
        <v>22</v>
      </c>
      <c r="X920">
        <v>3</v>
      </c>
      <c r="Y920">
        <v>3</v>
      </c>
      <c r="Z920">
        <v>8</v>
      </c>
      <c r="AA920">
        <v>25</v>
      </c>
      <c r="AB920">
        <v>22</v>
      </c>
      <c r="AC920">
        <v>111</v>
      </c>
      <c r="AD920">
        <v>-3</v>
      </c>
      <c r="AE920">
        <v>1</v>
      </c>
      <c r="AF920">
        <v>1231</v>
      </c>
      <c r="AG920">
        <v>1231</v>
      </c>
      <c r="AH920">
        <v>1231</v>
      </c>
      <c r="AI920">
        <v>121</v>
      </c>
      <c r="AJ920">
        <v>866</v>
      </c>
      <c r="AK920">
        <v>1176</v>
      </c>
      <c r="AL920">
        <v>953</v>
      </c>
      <c r="AM920">
        <v>1413</v>
      </c>
      <c r="AN920">
        <v>1366</v>
      </c>
      <c r="AO920">
        <v>1468</v>
      </c>
      <c r="AP920">
        <v>1755</v>
      </c>
      <c r="AQ920">
        <v>2021</v>
      </c>
      <c r="AR920">
        <v>459</v>
      </c>
      <c r="AS920">
        <v>466</v>
      </c>
      <c r="AT920">
        <v>926</v>
      </c>
      <c r="AU920">
        <v>604</v>
      </c>
      <c r="AV920">
        <v>1013</v>
      </c>
      <c r="AW920">
        <v>2345</v>
      </c>
      <c r="AX920">
        <v>2344</v>
      </c>
      <c r="AY920">
        <v>1712</v>
      </c>
      <c r="AZ920">
        <v>2116</v>
      </c>
      <c r="BA920">
        <v>2247</v>
      </c>
      <c r="BB920">
        <v>416</v>
      </c>
      <c r="BC920">
        <v>1402</v>
      </c>
      <c r="BD920">
        <v>1356</v>
      </c>
      <c r="BE920">
        <v>1</v>
      </c>
      <c r="BF920" t="s">
        <v>64</v>
      </c>
      <c r="BG920" t="s">
        <v>65</v>
      </c>
      <c r="BH920" t="s">
        <v>661</v>
      </c>
      <c r="BI920" s="4">
        <f xml:space="preserve"> _2025teamgamelogs[[#This Row],[FGA]] + (0.44 * _2025teamgamelogs[[#This Row],[FTA]]) + _2025teamgamelogs[[#This Row],[TOV]] - _2025teamgamelogs[[#This Row],[OREB]]</f>
        <v>103.6</v>
      </c>
      <c r="BJ920" s="3">
        <f>_2025teamgamelogs[[#This Row],[TOV]]/_2025teamgamelogs[[#This Row],[POSSESIONS]]</f>
        <v>0.21235521235521237</v>
      </c>
      <c r="BK920" s="4">
        <f>_2025teamgamelogs[[#This Row],[PTS]]/_2025teamgamelogs[[#This Row],[POSSESIONS]]</f>
        <v>1.0714285714285714</v>
      </c>
      <c r="BL920" s="4">
        <f xml:space="preserve"> 100 * _2025teamgamelogs[[#This Row],[POINTS_PER_POSSESSION]]</f>
        <v>107.14285714285714</v>
      </c>
      <c r="BM920" s="4">
        <f xml:space="preserve"> _2025teamgamelogs[[#This Row],[POSSESIONS]] / (_2025teamgamelogs[[#This Row],[MIN]]/48)</f>
        <v>103.6</v>
      </c>
      <c r="BN920" s="3">
        <f>_2025teamgamelogs[[#This Row],[PTS]] / (2 * (_2025teamgamelogs[[#This Row],[FGA]] + 0.44 * _2025teamgamelogs[[#This Row],[FTA]]))</f>
        <v>0.58054393305439334</v>
      </c>
      <c r="BO920" s="4">
        <f>VLOOKUP(_2025teamgamelogs[[#This Row],[MONTH]], LEAGUE_AVERAGES!$A$2:$B$8, 2, FALSE)</f>
        <v>110.26237660123701</v>
      </c>
      <c r="BP920" s="5">
        <f>VLOOKUP(_2025teamgamelogs[[#This Row],[TEAM_NAME]], LEAGUE_AVERAGES!$A$14:$C$43, 2, FALSE)</f>
        <v>0.36446341463414633</v>
      </c>
      <c r="BQ920" s="5">
        <f>VLOOKUP(_2025teamgamelogs[[#This Row],[TEAM_NAME]], LEAGUE_AVERAGES!$A$14:$C$43, 3, FALSE)</f>
        <v>0.3413170731707319</v>
      </c>
      <c r="BR920" s="5">
        <f>VLOOKUP(_2025teamgamelogs[[#This Row],[TEAM_NAME]], LEAGUE_AVERAGES!$F$14:$H$43, 2, FALSE)</f>
        <v>0.4583902439024391</v>
      </c>
      <c r="BS920" s="5">
        <f>VLOOKUP(_2025teamgamelogs[[#This Row],[TEAM_NAME]], LEAGUE_AVERAGES!$F$14:$H$43, 3, FALSE)</f>
        <v>0.45390243902439031</v>
      </c>
      <c r="BT920" s="5">
        <f>VLOOKUP(_2025teamgamelogs[[#This Row],[TEAM_NAME]], LEAGUE_AVERAGES!$K$14:$M$43, 2, FALSE)</f>
        <v>0.57104853563970659</v>
      </c>
      <c r="BU920" s="5">
        <f>VLOOKUP(_2025teamgamelogs[[#This Row],[TEAM_NAME]], LEAGUE_AVERAGES!$K$14:$M$43, 3, FALSE)</f>
        <v>0.56826296147062372</v>
      </c>
    </row>
    <row r="921" spans="1:73" x14ac:dyDescent="0.2">
      <c r="A921" t="s">
        <v>59</v>
      </c>
      <c r="B921">
        <v>1610612764</v>
      </c>
      <c r="C921" t="s">
        <v>148</v>
      </c>
      <c r="D921" t="s">
        <v>149</v>
      </c>
      <c r="E921">
        <v>22400429</v>
      </c>
      <c r="F921" s="1">
        <v>45654</v>
      </c>
      <c r="G921" t="s">
        <v>905</v>
      </c>
      <c r="H921" t="s">
        <v>70</v>
      </c>
      <c r="I921">
        <v>53</v>
      </c>
      <c r="J921">
        <v>51</v>
      </c>
      <c r="K921">
        <v>99</v>
      </c>
      <c r="L921">
        <v>0.51500000000000001</v>
      </c>
      <c r="M921">
        <v>17</v>
      </c>
      <c r="N921">
        <v>38</v>
      </c>
      <c r="O921">
        <v>0.44700000000000001</v>
      </c>
      <c r="P921">
        <v>13</v>
      </c>
      <c r="Q921">
        <v>15</v>
      </c>
      <c r="R921">
        <v>0.86699999999999999</v>
      </c>
      <c r="S921">
        <v>11</v>
      </c>
      <c r="T921">
        <v>33</v>
      </c>
      <c r="U921">
        <v>44</v>
      </c>
      <c r="V921">
        <v>32</v>
      </c>
      <c r="W921">
        <v>17</v>
      </c>
      <c r="X921">
        <v>7</v>
      </c>
      <c r="Y921">
        <v>4</v>
      </c>
      <c r="Z921">
        <v>3</v>
      </c>
      <c r="AA921">
        <v>22</v>
      </c>
      <c r="AB921">
        <v>14</v>
      </c>
      <c r="AC921">
        <v>132</v>
      </c>
      <c r="AD921">
        <v>-4</v>
      </c>
      <c r="AE921">
        <v>1</v>
      </c>
      <c r="AF921">
        <v>1231</v>
      </c>
      <c r="AG921">
        <v>1231</v>
      </c>
      <c r="AH921">
        <v>1231</v>
      </c>
      <c r="AI921">
        <v>9</v>
      </c>
      <c r="AJ921">
        <v>94</v>
      </c>
      <c r="AK921">
        <v>206</v>
      </c>
      <c r="AL921">
        <v>478</v>
      </c>
      <c r="AM921">
        <v>410</v>
      </c>
      <c r="AN921">
        <v>1078</v>
      </c>
      <c r="AO921">
        <v>346</v>
      </c>
      <c r="AP921">
        <v>1755</v>
      </c>
      <c r="AQ921">
        <v>2021</v>
      </c>
      <c r="AR921">
        <v>459</v>
      </c>
      <c r="AS921">
        <v>1051</v>
      </c>
      <c r="AT921">
        <v>1131</v>
      </c>
      <c r="AU921">
        <v>1127</v>
      </c>
      <c r="AV921">
        <v>322</v>
      </c>
      <c r="AW921">
        <v>1759</v>
      </c>
      <c r="AX921">
        <v>1360</v>
      </c>
      <c r="AY921">
        <v>1274</v>
      </c>
      <c r="AZ921">
        <v>384</v>
      </c>
      <c r="BA921">
        <v>1887</v>
      </c>
      <c r="BB921">
        <v>2064</v>
      </c>
      <c r="BC921">
        <v>179</v>
      </c>
      <c r="BD921">
        <v>1415</v>
      </c>
      <c r="BE921">
        <v>1</v>
      </c>
      <c r="BF921" t="s">
        <v>64</v>
      </c>
      <c r="BG921" t="s">
        <v>65</v>
      </c>
      <c r="BH921" t="s">
        <v>661</v>
      </c>
      <c r="BI921" s="4">
        <f xml:space="preserve"> _2025teamgamelogs[[#This Row],[FGA]] + (0.44 * _2025teamgamelogs[[#This Row],[FTA]]) + _2025teamgamelogs[[#This Row],[TOV]] - _2025teamgamelogs[[#This Row],[OREB]]</f>
        <v>111.6</v>
      </c>
      <c r="BJ921" s="3">
        <f>_2025teamgamelogs[[#This Row],[TOV]]/_2025teamgamelogs[[#This Row],[POSSESIONS]]</f>
        <v>0.15232974910394265</v>
      </c>
      <c r="BK921" s="4">
        <f>_2025teamgamelogs[[#This Row],[PTS]]/_2025teamgamelogs[[#This Row],[POSSESIONS]]</f>
        <v>1.1827956989247312</v>
      </c>
      <c r="BL921" s="4">
        <f xml:space="preserve"> 100 * _2025teamgamelogs[[#This Row],[POINTS_PER_POSSESSION]]</f>
        <v>118.27956989247312</v>
      </c>
      <c r="BM921" s="4">
        <f xml:space="preserve"> _2025teamgamelogs[[#This Row],[POSSESIONS]] / (_2025teamgamelogs[[#This Row],[MIN]]/48)</f>
        <v>101.07169811320753</v>
      </c>
      <c r="BN921" s="3">
        <f>_2025teamgamelogs[[#This Row],[PTS]] / (2 * (_2025teamgamelogs[[#This Row],[FGA]] + 0.44 * _2025teamgamelogs[[#This Row],[FTA]]))</f>
        <v>0.625</v>
      </c>
      <c r="BO921" s="4">
        <f>VLOOKUP(_2025teamgamelogs[[#This Row],[MONTH]], LEAGUE_AVERAGES!$A$2:$B$8, 2, FALSE)</f>
        <v>110.26237660123701</v>
      </c>
      <c r="BP921" s="5">
        <f>VLOOKUP(_2025teamgamelogs[[#This Row],[TEAM_NAME]], LEAGUE_AVERAGES!$A$14:$C$43, 2, FALSE)</f>
        <v>0.32842499999999997</v>
      </c>
      <c r="BQ921" s="5">
        <f>VLOOKUP(_2025teamgamelogs[[#This Row],[TEAM_NAME]], LEAGUE_AVERAGES!$A$14:$C$43, 3, FALSE)</f>
        <v>0.33730952380952384</v>
      </c>
      <c r="BR921" s="5">
        <f>VLOOKUP(_2025teamgamelogs[[#This Row],[TEAM_NAME]], LEAGUE_AVERAGES!$F$14:$H$43, 2, FALSE)</f>
        <v>0.44209999999999994</v>
      </c>
      <c r="BS921" s="5">
        <f>VLOOKUP(_2025teamgamelogs[[#This Row],[TEAM_NAME]], LEAGUE_AVERAGES!$F$14:$H$43, 3, FALSE)</f>
        <v>0.4362619047619048</v>
      </c>
      <c r="BT921" s="5">
        <f>VLOOKUP(_2025teamgamelogs[[#This Row],[TEAM_NAME]], LEAGUE_AVERAGES!$K$14:$M$43, 2, FALSE)</f>
        <v>0.55099578881797462</v>
      </c>
      <c r="BU921" s="5">
        <f>VLOOKUP(_2025teamgamelogs[[#This Row],[TEAM_NAME]], LEAGUE_AVERAGES!$K$14:$M$43, 3, FALSE)</f>
        <v>0.54201342555394594</v>
      </c>
    </row>
    <row r="922" spans="1:73" x14ac:dyDescent="0.2">
      <c r="A922" t="s">
        <v>59</v>
      </c>
      <c r="B922">
        <v>1610612752</v>
      </c>
      <c r="C922" t="s">
        <v>67</v>
      </c>
      <c r="D922" t="s">
        <v>68</v>
      </c>
      <c r="E922">
        <v>22400429</v>
      </c>
      <c r="F922" s="1">
        <v>45654</v>
      </c>
      <c r="G922" t="s">
        <v>906</v>
      </c>
      <c r="H922" t="s">
        <v>63</v>
      </c>
      <c r="I922">
        <v>53</v>
      </c>
      <c r="J922">
        <v>51</v>
      </c>
      <c r="K922">
        <v>97</v>
      </c>
      <c r="L922">
        <v>0.52600000000000002</v>
      </c>
      <c r="M922">
        <v>10</v>
      </c>
      <c r="N922">
        <v>40</v>
      </c>
      <c r="O922">
        <v>0.25</v>
      </c>
      <c r="P922">
        <v>24</v>
      </c>
      <c r="Q922">
        <v>26</v>
      </c>
      <c r="R922">
        <v>0.92300000000000004</v>
      </c>
      <c r="S922">
        <v>10</v>
      </c>
      <c r="T922">
        <v>33</v>
      </c>
      <c r="U922">
        <v>43</v>
      </c>
      <c r="V922">
        <v>26</v>
      </c>
      <c r="W922">
        <v>15</v>
      </c>
      <c r="X922">
        <v>7</v>
      </c>
      <c r="Y922">
        <v>3</v>
      </c>
      <c r="Z922">
        <v>4</v>
      </c>
      <c r="AA922">
        <v>14</v>
      </c>
      <c r="AB922">
        <v>22</v>
      </c>
      <c r="AC922">
        <v>136</v>
      </c>
      <c r="AD922">
        <v>4</v>
      </c>
      <c r="AE922">
        <v>1</v>
      </c>
      <c r="AF922">
        <v>1</v>
      </c>
      <c r="AG922">
        <v>1</v>
      </c>
      <c r="AH922">
        <v>1</v>
      </c>
      <c r="AI922">
        <v>9</v>
      </c>
      <c r="AJ922">
        <v>94</v>
      </c>
      <c r="AK922">
        <v>324</v>
      </c>
      <c r="AL922">
        <v>348</v>
      </c>
      <c r="AM922">
        <v>1891</v>
      </c>
      <c r="AN922">
        <v>795</v>
      </c>
      <c r="AO922">
        <v>2236</v>
      </c>
      <c r="AP922">
        <v>238</v>
      </c>
      <c r="AQ922">
        <v>570</v>
      </c>
      <c r="AR922">
        <v>155</v>
      </c>
      <c r="AS922">
        <v>1308</v>
      </c>
      <c r="AT922">
        <v>1131</v>
      </c>
      <c r="AU922">
        <v>1282</v>
      </c>
      <c r="AV922">
        <v>1195</v>
      </c>
      <c r="AW922">
        <v>1341</v>
      </c>
      <c r="AX922">
        <v>1360</v>
      </c>
      <c r="AY922">
        <v>1712</v>
      </c>
      <c r="AZ922">
        <v>750</v>
      </c>
      <c r="BA922">
        <v>260</v>
      </c>
      <c r="BB922">
        <v>416</v>
      </c>
      <c r="BC922">
        <v>95</v>
      </c>
      <c r="BD922">
        <v>986</v>
      </c>
      <c r="BE922">
        <v>1</v>
      </c>
      <c r="BF922" t="s">
        <v>71</v>
      </c>
      <c r="BG922" t="s">
        <v>65</v>
      </c>
      <c r="BH922" t="s">
        <v>661</v>
      </c>
      <c r="BI922" s="4">
        <f xml:space="preserve"> _2025teamgamelogs[[#This Row],[FGA]] + (0.44 * _2025teamgamelogs[[#This Row],[FTA]]) + _2025teamgamelogs[[#This Row],[TOV]] - _2025teamgamelogs[[#This Row],[OREB]]</f>
        <v>113.44</v>
      </c>
      <c r="BJ922" s="3">
        <f>_2025teamgamelogs[[#This Row],[TOV]]/_2025teamgamelogs[[#This Row],[POSSESIONS]]</f>
        <v>0.13222849083215799</v>
      </c>
      <c r="BK922" s="4">
        <f>_2025teamgamelogs[[#This Row],[PTS]]/_2025teamgamelogs[[#This Row],[POSSESIONS]]</f>
        <v>1.1988716502115657</v>
      </c>
      <c r="BL922" s="4">
        <f xml:space="preserve"> 100 * _2025teamgamelogs[[#This Row],[POINTS_PER_POSSESSION]]</f>
        <v>119.88716502115658</v>
      </c>
      <c r="BM922" s="4">
        <f xml:space="preserve"> _2025teamgamelogs[[#This Row],[POSSESIONS]] / (_2025teamgamelogs[[#This Row],[MIN]]/48)</f>
        <v>102.73811320754716</v>
      </c>
      <c r="BN922" s="3">
        <f>_2025teamgamelogs[[#This Row],[PTS]] / (2 * (_2025teamgamelogs[[#This Row],[FGA]] + 0.44 * _2025teamgamelogs[[#This Row],[FTA]]))</f>
        <v>0.62707488011803769</v>
      </c>
      <c r="BO922" s="4">
        <f>VLOOKUP(_2025teamgamelogs[[#This Row],[MONTH]], LEAGUE_AVERAGES!$A$2:$B$8, 2, FALSE)</f>
        <v>110.26237660123701</v>
      </c>
      <c r="BP922" s="5">
        <f>VLOOKUP(_2025teamgamelogs[[#This Row],[TEAM_NAME]], LEAGUE_AVERAGES!$A$14:$C$43, 2, FALSE)</f>
        <v>0.370219512195122</v>
      </c>
      <c r="BQ922" s="5">
        <f>VLOOKUP(_2025teamgamelogs[[#This Row],[TEAM_NAME]], LEAGUE_AVERAGES!$A$14:$C$43, 3, FALSE)</f>
        <v>0.36224390243902438</v>
      </c>
      <c r="BR922" s="5">
        <f>VLOOKUP(_2025teamgamelogs[[#This Row],[TEAM_NAME]], LEAGUE_AVERAGES!$F$14:$H$43, 2, FALSE)</f>
        <v>0.49358536585365859</v>
      </c>
      <c r="BS922" s="5">
        <f>VLOOKUP(_2025teamgamelogs[[#This Row],[TEAM_NAME]], LEAGUE_AVERAGES!$F$14:$H$43, 3, FALSE)</f>
        <v>0.47975609756097559</v>
      </c>
      <c r="BT922" s="5">
        <f>VLOOKUP(_2025teamgamelogs[[#This Row],[TEAM_NAME]], LEAGUE_AVERAGES!$K$14:$M$43, 2, FALSE)</f>
        <v>0.59525043511857889</v>
      </c>
      <c r="BU922" s="5">
        <f>VLOOKUP(_2025teamgamelogs[[#This Row],[TEAM_NAME]], LEAGUE_AVERAGES!$K$14:$M$43, 3, FALSE)</f>
        <v>0.58413739951743537</v>
      </c>
    </row>
    <row r="923" spans="1:73" x14ac:dyDescent="0.2">
      <c r="A923" t="s">
        <v>59</v>
      </c>
      <c r="B923">
        <v>1610612766</v>
      </c>
      <c r="C923" t="s">
        <v>122</v>
      </c>
      <c r="D923" t="s">
        <v>123</v>
      </c>
      <c r="E923">
        <v>22400428</v>
      </c>
      <c r="F923" s="1">
        <v>45654</v>
      </c>
      <c r="G923" t="s">
        <v>907</v>
      </c>
      <c r="H923" t="s">
        <v>70</v>
      </c>
      <c r="I923">
        <v>48</v>
      </c>
      <c r="J923">
        <v>29</v>
      </c>
      <c r="K923">
        <v>80</v>
      </c>
      <c r="L923">
        <v>0.36299999999999999</v>
      </c>
      <c r="M923">
        <v>11</v>
      </c>
      <c r="N923">
        <v>34</v>
      </c>
      <c r="O923">
        <v>0.32400000000000001</v>
      </c>
      <c r="P923">
        <v>25</v>
      </c>
      <c r="Q923">
        <v>28</v>
      </c>
      <c r="R923">
        <v>0.89300000000000002</v>
      </c>
      <c r="S923">
        <v>8</v>
      </c>
      <c r="T923">
        <v>36</v>
      </c>
      <c r="U923">
        <v>44</v>
      </c>
      <c r="V923">
        <v>17</v>
      </c>
      <c r="W923">
        <v>18</v>
      </c>
      <c r="X923">
        <v>9</v>
      </c>
      <c r="Y923">
        <v>5</v>
      </c>
      <c r="Z923">
        <v>1</v>
      </c>
      <c r="AA923">
        <v>16</v>
      </c>
      <c r="AB923">
        <v>19</v>
      </c>
      <c r="AC923">
        <v>94</v>
      </c>
      <c r="AD923">
        <v>-12</v>
      </c>
      <c r="AE923">
        <v>1</v>
      </c>
      <c r="AF923">
        <v>1231</v>
      </c>
      <c r="AG923">
        <v>1231</v>
      </c>
      <c r="AH923">
        <v>1231</v>
      </c>
      <c r="AI923">
        <v>121</v>
      </c>
      <c r="AJ923">
        <v>2442</v>
      </c>
      <c r="AK923">
        <v>2190</v>
      </c>
      <c r="AL923">
        <v>2400</v>
      </c>
      <c r="AM923">
        <v>1661</v>
      </c>
      <c r="AN923">
        <v>1627</v>
      </c>
      <c r="AO923">
        <v>1646</v>
      </c>
      <c r="AP923">
        <v>183</v>
      </c>
      <c r="AQ923">
        <v>377</v>
      </c>
      <c r="AR923">
        <v>306</v>
      </c>
      <c r="AS923">
        <v>1800</v>
      </c>
      <c r="AT923">
        <v>640</v>
      </c>
      <c r="AU923">
        <v>1127</v>
      </c>
      <c r="AV923">
        <v>2380</v>
      </c>
      <c r="AW923">
        <v>1953</v>
      </c>
      <c r="AX923">
        <v>797</v>
      </c>
      <c r="AY923">
        <v>889</v>
      </c>
      <c r="AZ923">
        <v>35</v>
      </c>
      <c r="BA923">
        <v>570</v>
      </c>
      <c r="BB923">
        <v>971</v>
      </c>
      <c r="BC923">
        <v>2304</v>
      </c>
      <c r="BD923">
        <v>1899</v>
      </c>
      <c r="BE923">
        <v>1</v>
      </c>
      <c r="BF923" t="s">
        <v>64</v>
      </c>
      <c r="BG923" t="s">
        <v>65</v>
      </c>
      <c r="BH923" t="s">
        <v>661</v>
      </c>
      <c r="BI923" s="4">
        <f xml:space="preserve"> _2025teamgamelogs[[#This Row],[FGA]] + (0.44 * _2025teamgamelogs[[#This Row],[FTA]]) + _2025teamgamelogs[[#This Row],[TOV]] - _2025teamgamelogs[[#This Row],[OREB]]</f>
        <v>102.32</v>
      </c>
      <c r="BJ923" s="3">
        <f>_2025teamgamelogs[[#This Row],[TOV]]/_2025teamgamelogs[[#This Row],[POSSESIONS]]</f>
        <v>0.17591868647380768</v>
      </c>
      <c r="BK923" s="4">
        <f>_2025teamgamelogs[[#This Row],[PTS]]/_2025teamgamelogs[[#This Row],[POSSESIONS]]</f>
        <v>0.91868647380766233</v>
      </c>
      <c r="BL923" s="4">
        <f xml:space="preserve"> 100 * _2025teamgamelogs[[#This Row],[POINTS_PER_POSSESSION]]</f>
        <v>91.868647380766234</v>
      </c>
      <c r="BM923" s="4">
        <f xml:space="preserve"> _2025teamgamelogs[[#This Row],[POSSESIONS]] / (_2025teamgamelogs[[#This Row],[MIN]]/48)</f>
        <v>102.32</v>
      </c>
      <c r="BN923" s="3">
        <f>_2025teamgamelogs[[#This Row],[PTS]] / (2 * (_2025teamgamelogs[[#This Row],[FGA]] + 0.44 * _2025teamgamelogs[[#This Row],[FTA]]))</f>
        <v>0.50909878682842291</v>
      </c>
      <c r="BO923" s="4">
        <f>VLOOKUP(_2025teamgamelogs[[#This Row],[MONTH]], LEAGUE_AVERAGES!$A$2:$B$8, 2, FALSE)</f>
        <v>110.26237660123701</v>
      </c>
      <c r="BP923" s="5">
        <f>VLOOKUP(_2025teamgamelogs[[#This Row],[TEAM_NAME]], LEAGUE_AVERAGES!$A$14:$C$43, 2, FALSE)</f>
        <v>0.33860975609756089</v>
      </c>
      <c r="BQ923" s="5">
        <f>VLOOKUP(_2025teamgamelogs[[#This Row],[TEAM_NAME]], LEAGUE_AVERAGES!$A$14:$C$43, 3, FALSE)</f>
        <v>0.33580487804878045</v>
      </c>
      <c r="BR923" s="5">
        <f>VLOOKUP(_2025teamgamelogs[[#This Row],[TEAM_NAME]], LEAGUE_AVERAGES!$F$14:$H$43, 2, FALSE)</f>
        <v>0.43492682926829268</v>
      </c>
      <c r="BS923" s="5">
        <f>VLOOKUP(_2025teamgamelogs[[#This Row],[TEAM_NAME]], LEAGUE_AVERAGES!$F$14:$H$43, 3, FALSE)</f>
        <v>0.42697560975609755</v>
      </c>
      <c r="BT923" s="5">
        <f>VLOOKUP(_2025teamgamelogs[[#This Row],[TEAM_NAME]], LEAGUE_AVERAGES!$K$14:$M$43, 2, FALSE)</f>
        <v>0.5424635833805308</v>
      </c>
      <c r="BU923" s="5">
        <f>VLOOKUP(_2025teamgamelogs[[#This Row],[TEAM_NAME]], LEAGUE_AVERAGES!$K$14:$M$43, 3, FALSE)</f>
        <v>0.53419164265445196</v>
      </c>
    </row>
    <row r="924" spans="1:73" x14ac:dyDescent="0.2">
      <c r="A924" t="s">
        <v>59</v>
      </c>
      <c r="B924">
        <v>1610612758</v>
      </c>
      <c r="C924" t="s">
        <v>142</v>
      </c>
      <c r="D924" t="s">
        <v>143</v>
      </c>
      <c r="E924">
        <v>22400435</v>
      </c>
      <c r="F924" s="1">
        <v>45654</v>
      </c>
      <c r="G924" t="s">
        <v>178</v>
      </c>
      <c r="H924" t="s">
        <v>70</v>
      </c>
      <c r="I924">
        <v>48</v>
      </c>
      <c r="J924">
        <v>50</v>
      </c>
      <c r="K924">
        <v>98</v>
      </c>
      <c r="L924">
        <v>0.51</v>
      </c>
      <c r="M924">
        <v>11</v>
      </c>
      <c r="N924">
        <v>40</v>
      </c>
      <c r="O924">
        <v>0.27500000000000002</v>
      </c>
      <c r="P924">
        <v>11</v>
      </c>
      <c r="Q924">
        <v>15</v>
      </c>
      <c r="R924">
        <v>0.73299999999999998</v>
      </c>
      <c r="S924">
        <v>13</v>
      </c>
      <c r="T924">
        <v>26</v>
      </c>
      <c r="U924">
        <v>39</v>
      </c>
      <c r="V924">
        <v>38</v>
      </c>
      <c r="W924">
        <v>10</v>
      </c>
      <c r="X924">
        <v>7</v>
      </c>
      <c r="Y924">
        <v>2</v>
      </c>
      <c r="Z924">
        <v>3</v>
      </c>
      <c r="AA924">
        <v>26</v>
      </c>
      <c r="AB924">
        <v>13</v>
      </c>
      <c r="AC924">
        <v>122</v>
      </c>
      <c r="AD924">
        <v>-10</v>
      </c>
      <c r="AE924">
        <v>1</v>
      </c>
      <c r="AF924">
        <v>1231</v>
      </c>
      <c r="AG924">
        <v>1231</v>
      </c>
      <c r="AH924">
        <v>1231</v>
      </c>
      <c r="AI924">
        <v>121</v>
      </c>
      <c r="AJ924">
        <v>131</v>
      </c>
      <c r="AK924">
        <v>251</v>
      </c>
      <c r="AL924">
        <v>568</v>
      </c>
      <c r="AM924">
        <v>1661</v>
      </c>
      <c r="AN924">
        <v>795</v>
      </c>
      <c r="AO924">
        <v>2111</v>
      </c>
      <c r="AP924">
        <v>2028</v>
      </c>
      <c r="AQ924">
        <v>2021</v>
      </c>
      <c r="AR924">
        <v>1708</v>
      </c>
      <c r="AS924">
        <v>652</v>
      </c>
      <c r="AT924">
        <v>2171</v>
      </c>
      <c r="AU924">
        <v>1833</v>
      </c>
      <c r="AV924">
        <v>44</v>
      </c>
      <c r="AW924">
        <v>264</v>
      </c>
      <c r="AX924">
        <v>1360</v>
      </c>
      <c r="AY924">
        <v>2078</v>
      </c>
      <c r="AZ924">
        <v>384</v>
      </c>
      <c r="BA924">
        <v>2319</v>
      </c>
      <c r="BB924">
        <v>2202</v>
      </c>
      <c r="BC924">
        <v>609</v>
      </c>
      <c r="BD924">
        <v>1790</v>
      </c>
      <c r="BE924">
        <v>1</v>
      </c>
      <c r="BF924" t="s">
        <v>71</v>
      </c>
      <c r="BG924" t="s">
        <v>65</v>
      </c>
      <c r="BH924" t="s">
        <v>661</v>
      </c>
      <c r="BI924" s="4">
        <f xml:space="preserve"> _2025teamgamelogs[[#This Row],[FGA]] + (0.44 * _2025teamgamelogs[[#This Row],[FTA]]) + _2025teamgamelogs[[#This Row],[TOV]] - _2025teamgamelogs[[#This Row],[OREB]]</f>
        <v>101.6</v>
      </c>
      <c r="BJ924" s="3">
        <f>_2025teamgamelogs[[#This Row],[TOV]]/_2025teamgamelogs[[#This Row],[POSSESIONS]]</f>
        <v>9.8425196850393706E-2</v>
      </c>
      <c r="BK924" s="4">
        <f>_2025teamgamelogs[[#This Row],[PTS]]/_2025teamgamelogs[[#This Row],[POSSESIONS]]</f>
        <v>1.2007874015748032</v>
      </c>
      <c r="BL924" s="4">
        <f xml:space="preserve"> 100 * _2025teamgamelogs[[#This Row],[POINTS_PER_POSSESSION]]</f>
        <v>120.07874015748033</v>
      </c>
      <c r="BM924" s="4">
        <f xml:space="preserve"> _2025teamgamelogs[[#This Row],[POSSESIONS]] / (_2025teamgamelogs[[#This Row],[MIN]]/48)</f>
        <v>101.6</v>
      </c>
      <c r="BN924" s="3">
        <f>_2025teamgamelogs[[#This Row],[PTS]] / (2 * (_2025teamgamelogs[[#This Row],[FGA]] + 0.44 * _2025teamgamelogs[[#This Row],[FTA]]))</f>
        <v>0.58317399617590826</v>
      </c>
      <c r="BO924" s="4">
        <f>VLOOKUP(_2025teamgamelogs[[#This Row],[MONTH]], LEAGUE_AVERAGES!$A$2:$B$8, 2, FALSE)</f>
        <v>110.26237660123701</v>
      </c>
      <c r="BP924" s="5">
        <f>VLOOKUP(_2025teamgamelogs[[#This Row],[TEAM_NAME]], LEAGUE_AVERAGES!$A$14:$C$43, 2, FALSE)</f>
        <v>0.37158536585365853</v>
      </c>
      <c r="BQ924" s="5">
        <f>VLOOKUP(_2025teamgamelogs[[#This Row],[TEAM_NAME]], LEAGUE_AVERAGES!$A$14:$C$43, 3, FALSE)</f>
        <v>0.34029268292682929</v>
      </c>
      <c r="BR924" s="5">
        <f>VLOOKUP(_2025teamgamelogs[[#This Row],[TEAM_NAME]], LEAGUE_AVERAGES!$F$14:$H$43, 2, FALSE)</f>
        <v>0.4831951219512195</v>
      </c>
      <c r="BS924" s="5">
        <f>VLOOKUP(_2025teamgamelogs[[#This Row],[TEAM_NAME]], LEAGUE_AVERAGES!$F$14:$H$43, 3, FALSE)</f>
        <v>0.47492682926829272</v>
      </c>
      <c r="BT924" s="5">
        <f>VLOOKUP(_2025teamgamelogs[[#This Row],[TEAM_NAME]], LEAGUE_AVERAGES!$K$14:$M$43, 2, FALSE)</f>
        <v>0.59195463864629394</v>
      </c>
      <c r="BU924" s="5">
        <f>VLOOKUP(_2025teamgamelogs[[#This Row],[TEAM_NAME]], LEAGUE_AVERAGES!$K$14:$M$43, 3, FALSE)</f>
        <v>0.57517865161129356</v>
      </c>
    </row>
    <row r="925" spans="1:73" x14ac:dyDescent="0.2">
      <c r="A925" t="s">
        <v>59</v>
      </c>
      <c r="B925">
        <v>1610612756</v>
      </c>
      <c r="C925" t="s">
        <v>80</v>
      </c>
      <c r="D925" t="s">
        <v>81</v>
      </c>
      <c r="E925">
        <v>22400431</v>
      </c>
      <c r="F925" s="1">
        <v>45654</v>
      </c>
      <c r="G925" t="s">
        <v>908</v>
      </c>
      <c r="H925" t="s">
        <v>70</v>
      </c>
      <c r="I925">
        <v>48</v>
      </c>
      <c r="J925">
        <v>39</v>
      </c>
      <c r="K925">
        <v>92</v>
      </c>
      <c r="L925">
        <v>0.42399999999999999</v>
      </c>
      <c r="M925">
        <v>9</v>
      </c>
      <c r="N925">
        <v>35</v>
      </c>
      <c r="O925">
        <v>0.25700000000000001</v>
      </c>
      <c r="P925">
        <v>18</v>
      </c>
      <c r="Q925">
        <v>22</v>
      </c>
      <c r="R925">
        <v>0.81799999999999995</v>
      </c>
      <c r="S925">
        <v>14</v>
      </c>
      <c r="T925">
        <v>32</v>
      </c>
      <c r="U925">
        <v>46</v>
      </c>
      <c r="V925">
        <v>21</v>
      </c>
      <c r="W925">
        <v>14</v>
      </c>
      <c r="X925">
        <v>7</v>
      </c>
      <c r="Y925">
        <v>12</v>
      </c>
      <c r="Z925">
        <v>7</v>
      </c>
      <c r="AA925">
        <v>13</v>
      </c>
      <c r="AB925">
        <v>17</v>
      </c>
      <c r="AC925">
        <v>105</v>
      </c>
      <c r="AD925">
        <v>-4</v>
      </c>
      <c r="AE925">
        <v>1</v>
      </c>
      <c r="AF925">
        <v>1231</v>
      </c>
      <c r="AG925">
        <v>1231</v>
      </c>
      <c r="AH925">
        <v>1231</v>
      </c>
      <c r="AI925">
        <v>121</v>
      </c>
      <c r="AJ925">
        <v>1609</v>
      </c>
      <c r="AK925">
        <v>768</v>
      </c>
      <c r="AL925">
        <v>1924</v>
      </c>
      <c r="AM925">
        <v>2097</v>
      </c>
      <c r="AN925">
        <v>1495</v>
      </c>
      <c r="AO925">
        <v>2218</v>
      </c>
      <c r="AP925">
        <v>889</v>
      </c>
      <c r="AQ925">
        <v>1008</v>
      </c>
      <c r="AR925">
        <v>864</v>
      </c>
      <c r="AS925">
        <v>466</v>
      </c>
      <c r="AT925">
        <v>1307</v>
      </c>
      <c r="AU925">
        <v>835</v>
      </c>
      <c r="AV925">
        <v>2031</v>
      </c>
      <c r="AW925">
        <v>1092</v>
      </c>
      <c r="AX925">
        <v>1360</v>
      </c>
      <c r="AY925">
        <v>18</v>
      </c>
      <c r="AZ925">
        <v>1902</v>
      </c>
      <c r="BA925">
        <v>148</v>
      </c>
      <c r="BB925">
        <v>1444</v>
      </c>
      <c r="BC925">
        <v>1790</v>
      </c>
      <c r="BD925">
        <v>1415</v>
      </c>
      <c r="BE925">
        <v>1</v>
      </c>
      <c r="BF925" t="s">
        <v>71</v>
      </c>
      <c r="BG925" t="s">
        <v>65</v>
      </c>
      <c r="BH925" t="s">
        <v>661</v>
      </c>
      <c r="BI925" s="4">
        <f xml:space="preserve"> _2025teamgamelogs[[#This Row],[FGA]] + (0.44 * _2025teamgamelogs[[#This Row],[FTA]]) + _2025teamgamelogs[[#This Row],[TOV]] - _2025teamgamelogs[[#This Row],[OREB]]</f>
        <v>101.68</v>
      </c>
      <c r="BJ925" s="3">
        <f>_2025teamgamelogs[[#This Row],[TOV]]/_2025teamgamelogs[[#This Row],[POSSESIONS]]</f>
        <v>0.13768686073957512</v>
      </c>
      <c r="BK925" s="4">
        <f>_2025teamgamelogs[[#This Row],[PTS]]/_2025teamgamelogs[[#This Row],[POSSESIONS]]</f>
        <v>1.0326514555468134</v>
      </c>
      <c r="BL925" s="4">
        <f xml:space="preserve"> 100 * _2025teamgamelogs[[#This Row],[POINTS_PER_POSSESSION]]</f>
        <v>103.26514555468134</v>
      </c>
      <c r="BM925" s="4">
        <f xml:space="preserve"> _2025teamgamelogs[[#This Row],[POSSESIONS]] / (_2025teamgamelogs[[#This Row],[MIN]]/48)</f>
        <v>101.68</v>
      </c>
      <c r="BN925" s="3">
        <f>_2025teamgamelogs[[#This Row],[PTS]] / (2 * (_2025teamgamelogs[[#This Row],[FGA]] + 0.44 * _2025teamgamelogs[[#This Row],[FTA]]))</f>
        <v>0.51632572777340668</v>
      </c>
      <c r="BO925" s="4">
        <f>VLOOKUP(_2025teamgamelogs[[#This Row],[MONTH]], LEAGUE_AVERAGES!$A$2:$B$8, 2, FALSE)</f>
        <v>110.26237660123701</v>
      </c>
      <c r="BP925" s="5">
        <f>VLOOKUP(_2025teamgamelogs[[#This Row],[TEAM_NAME]], LEAGUE_AVERAGES!$A$14:$C$43, 2, FALSE)</f>
        <v>0.37692682926829268</v>
      </c>
      <c r="BQ925" s="5">
        <f>VLOOKUP(_2025teamgamelogs[[#This Row],[TEAM_NAME]], LEAGUE_AVERAGES!$A$14:$C$43, 3, FALSE)</f>
        <v>0.37741463414634141</v>
      </c>
      <c r="BR925" s="5">
        <f>VLOOKUP(_2025teamgamelogs[[#This Row],[TEAM_NAME]], LEAGUE_AVERAGES!$F$14:$H$43, 2, FALSE)</f>
        <v>0.4768536585365854</v>
      </c>
      <c r="BS925" s="5">
        <f>VLOOKUP(_2025teamgamelogs[[#This Row],[TEAM_NAME]], LEAGUE_AVERAGES!$F$14:$H$43, 3, FALSE)</f>
        <v>0.48056097560975608</v>
      </c>
      <c r="BT925" s="5">
        <f>VLOOKUP(_2025teamgamelogs[[#This Row],[TEAM_NAME]], LEAGUE_AVERAGES!$K$14:$M$43, 2, FALSE)</f>
        <v>0.59622840480117467</v>
      </c>
      <c r="BU925" s="5">
        <f>VLOOKUP(_2025teamgamelogs[[#This Row],[TEAM_NAME]], LEAGUE_AVERAGES!$K$14:$M$43, 3, FALSE)</f>
        <v>0.59682738613401276</v>
      </c>
    </row>
    <row r="926" spans="1:73" x14ac:dyDescent="0.2">
      <c r="A926" t="s">
        <v>59</v>
      </c>
      <c r="B926">
        <v>1610612741</v>
      </c>
      <c r="C926" t="s">
        <v>86</v>
      </c>
      <c r="D926" t="s">
        <v>87</v>
      </c>
      <c r="E926">
        <v>22400430</v>
      </c>
      <c r="F926" s="1">
        <v>45654</v>
      </c>
      <c r="G926" t="s">
        <v>855</v>
      </c>
      <c r="H926" t="s">
        <v>63</v>
      </c>
      <c r="I926">
        <v>48</v>
      </c>
      <c r="J926">
        <v>45</v>
      </c>
      <c r="K926">
        <v>95</v>
      </c>
      <c r="L926">
        <v>0.47399999999999998</v>
      </c>
      <c r="M926">
        <v>14</v>
      </c>
      <c r="N926">
        <v>36</v>
      </c>
      <c r="O926">
        <v>0.38900000000000001</v>
      </c>
      <c r="P926">
        <v>12</v>
      </c>
      <c r="Q926">
        <v>17</v>
      </c>
      <c r="R926">
        <v>0.70599999999999996</v>
      </c>
      <c r="S926">
        <v>11</v>
      </c>
      <c r="T926">
        <v>41</v>
      </c>
      <c r="U926">
        <v>52</v>
      </c>
      <c r="V926">
        <v>33</v>
      </c>
      <c r="W926">
        <v>11</v>
      </c>
      <c r="X926">
        <v>4</v>
      </c>
      <c r="Y926">
        <v>6</v>
      </c>
      <c r="Z926">
        <v>7</v>
      </c>
      <c r="AA926">
        <v>16</v>
      </c>
      <c r="AB926">
        <v>16</v>
      </c>
      <c r="AC926">
        <v>116</v>
      </c>
      <c r="AD926">
        <v>5</v>
      </c>
      <c r="AE926">
        <v>1</v>
      </c>
      <c r="AF926">
        <v>1</v>
      </c>
      <c r="AG926">
        <v>1</v>
      </c>
      <c r="AH926">
        <v>1</v>
      </c>
      <c r="AI926">
        <v>121</v>
      </c>
      <c r="AJ926">
        <v>564</v>
      </c>
      <c r="AK926">
        <v>477</v>
      </c>
      <c r="AL926">
        <v>1130</v>
      </c>
      <c r="AM926">
        <v>934</v>
      </c>
      <c r="AN926">
        <v>1366</v>
      </c>
      <c r="AO926">
        <v>865</v>
      </c>
      <c r="AP926">
        <v>1889</v>
      </c>
      <c r="AQ926">
        <v>1778</v>
      </c>
      <c r="AR926">
        <v>1904</v>
      </c>
      <c r="AS926">
        <v>1051</v>
      </c>
      <c r="AT926">
        <v>148</v>
      </c>
      <c r="AU926">
        <v>267</v>
      </c>
      <c r="AV926">
        <v>240</v>
      </c>
      <c r="AW926">
        <v>429</v>
      </c>
      <c r="AX926">
        <v>2190</v>
      </c>
      <c r="AY926">
        <v>560</v>
      </c>
      <c r="AZ926">
        <v>1902</v>
      </c>
      <c r="BA926">
        <v>570</v>
      </c>
      <c r="BB926">
        <v>1670</v>
      </c>
      <c r="BC926">
        <v>1025</v>
      </c>
      <c r="BD926">
        <v>922</v>
      </c>
      <c r="BE926">
        <v>1</v>
      </c>
      <c r="BF926" t="s">
        <v>64</v>
      </c>
      <c r="BG926" t="s">
        <v>65</v>
      </c>
      <c r="BH926" t="s">
        <v>661</v>
      </c>
      <c r="BI926" s="4">
        <f xml:space="preserve"> _2025teamgamelogs[[#This Row],[FGA]] + (0.44 * _2025teamgamelogs[[#This Row],[FTA]]) + _2025teamgamelogs[[#This Row],[TOV]] - _2025teamgamelogs[[#This Row],[OREB]]</f>
        <v>102.48</v>
      </c>
      <c r="BJ926" s="3">
        <f>_2025teamgamelogs[[#This Row],[TOV]]/_2025teamgamelogs[[#This Row],[POSSESIONS]]</f>
        <v>0.10733801717408274</v>
      </c>
      <c r="BK926" s="4">
        <f>_2025teamgamelogs[[#This Row],[PTS]]/_2025teamgamelogs[[#This Row],[POSSESIONS]]</f>
        <v>1.1319281811085089</v>
      </c>
      <c r="BL926" s="4">
        <f xml:space="preserve"> 100 * _2025teamgamelogs[[#This Row],[POINTS_PER_POSSESSION]]</f>
        <v>113.19281811085089</v>
      </c>
      <c r="BM926" s="4">
        <f xml:space="preserve"> _2025teamgamelogs[[#This Row],[POSSESIONS]] / (_2025teamgamelogs[[#This Row],[MIN]]/48)</f>
        <v>102.48</v>
      </c>
      <c r="BN926" s="3">
        <f>_2025teamgamelogs[[#This Row],[PTS]] / (2 * (_2025teamgamelogs[[#This Row],[FGA]] + 0.44 * _2025teamgamelogs[[#This Row],[FTA]]))</f>
        <v>0.56596409055425445</v>
      </c>
      <c r="BO926" s="4">
        <f>VLOOKUP(_2025teamgamelogs[[#This Row],[MONTH]], LEAGUE_AVERAGES!$A$2:$B$8, 2, FALSE)</f>
        <v>110.26237660123701</v>
      </c>
      <c r="BP926" s="5">
        <f>VLOOKUP(_2025teamgamelogs[[#This Row],[TEAM_NAME]], LEAGUE_AVERAGES!$A$14:$C$43, 2, FALSE)</f>
        <v>0.36141463414634156</v>
      </c>
      <c r="BQ926" s="5">
        <f>VLOOKUP(_2025teamgamelogs[[#This Row],[TEAM_NAME]], LEAGUE_AVERAGES!$A$14:$C$43, 3, FALSE)</f>
        <v>0.37548780487804878</v>
      </c>
      <c r="BR926" s="5">
        <f>VLOOKUP(_2025teamgamelogs[[#This Row],[TEAM_NAME]], LEAGUE_AVERAGES!$F$14:$H$43, 2, FALSE)</f>
        <v>0.46404878048780479</v>
      </c>
      <c r="BS926" s="5">
        <f>VLOOKUP(_2025teamgamelogs[[#This Row],[TEAM_NAME]], LEAGUE_AVERAGES!$F$14:$H$43, 3, FALSE)</f>
        <v>0.47712195121951223</v>
      </c>
      <c r="BT926" s="5">
        <f>VLOOKUP(_2025teamgamelogs[[#This Row],[TEAM_NAME]], LEAGUE_AVERAGES!$K$14:$M$43, 2, FALSE)</f>
        <v>0.57631003599073594</v>
      </c>
      <c r="BU926" s="5">
        <f>VLOOKUP(_2025teamgamelogs[[#This Row],[TEAM_NAME]], LEAGUE_AVERAGES!$K$14:$M$43, 3, FALSE)</f>
        <v>0.59556361257988066</v>
      </c>
    </row>
    <row r="927" spans="1:73" x14ac:dyDescent="0.2">
      <c r="A927" t="s">
        <v>59</v>
      </c>
      <c r="B927">
        <v>1610612749</v>
      </c>
      <c r="C927" t="s">
        <v>113</v>
      </c>
      <c r="D927" t="s">
        <v>114</v>
      </c>
      <c r="E927">
        <v>22400430</v>
      </c>
      <c r="F927" s="1">
        <v>45654</v>
      </c>
      <c r="G927" t="s">
        <v>843</v>
      </c>
      <c r="H927" t="s">
        <v>70</v>
      </c>
      <c r="I927">
        <v>48</v>
      </c>
      <c r="J927">
        <v>41</v>
      </c>
      <c r="K927">
        <v>102</v>
      </c>
      <c r="L927">
        <v>0.40200000000000002</v>
      </c>
      <c r="M927">
        <v>15</v>
      </c>
      <c r="N927">
        <v>45</v>
      </c>
      <c r="O927">
        <v>0.33300000000000002</v>
      </c>
      <c r="P927">
        <v>14</v>
      </c>
      <c r="Q927">
        <v>14</v>
      </c>
      <c r="R927">
        <v>1</v>
      </c>
      <c r="S927">
        <v>6</v>
      </c>
      <c r="T927">
        <v>37</v>
      </c>
      <c r="U927">
        <v>43</v>
      </c>
      <c r="V927">
        <v>27</v>
      </c>
      <c r="W927">
        <v>8</v>
      </c>
      <c r="X927">
        <v>6</v>
      </c>
      <c r="Y927">
        <v>7</v>
      </c>
      <c r="Z927">
        <v>6</v>
      </c>
      <c r="AA927">
        <v>16</v>
      </c>
      <c r="AB927">
        <v>16</v>
      </c>
      <c r="AC927">
        <v>111</v>
      </c>
      <c r="AD927">
        <v>-5</v>
      </c>
      <c r="AE927">
        <v>1</v>
      </c>
      <c r="AF927">
        <v>1231</v>
      </c>
      <c r="AG927">
        <v>1231</v>
      </c>
      <c r="AH927">
        <v>1231</v>
      </c>
      <c r="AI927">
        <v>121</v>
      </c>
      <c r="AJ927">
        <v>1234</v>
      </c>
      <c r="AK927">
        <v>96</v>
      </c>
      <c r="AL927">
        <v>2189</v>
      </c>
      <c r="AM927">
        <v>733</v>
      </c>
      <c r="AN927">
        <v>312</v>
      </c>
      <c r="AO927">
        <v>1468</v>
      </c>
      <c r="AP927">
        <v>1571</v>
      </c>
      <c r="AQ927">
        <v>2113</v>
      </c>
      <c r="AR927">
        <v>1</v>
      </c>
      <c r="AS927">
        <v>2189</v>
      </c>
      <c r="AT927">
        <v>489</v>
      </c>
      <c r="AU927">
        <v>1282</v>
      </c>
      <c r="AV927">
        <v>1013</v>
      </c>
      <c r="AW927">
        <v>78</v>
      </c>
      <c r="AX927">
        <v>1702</v>
      </c>
      <c r="AY927">
        <v>346</v>
      </c>
      <c r="AZ927">
        <v>1573</v>
      </c>
      <c r="BA927">
        <v>570</v>
      </c>
      <c r="BB927">
        <v>1670</v>
      </c>
      <c r="BC927">
        <v>1402</v>
      </c>
      <c r="BD927">
        <v>1476</v>
      </c>
      <c r="BE927">
        <v>1</v>
      </c>
      <c r="BF927" t="s">
        <v>71</v>
      </c>
      <c r="BG927" t="s">
        <v>65</v>
      </c>
      <c r="BH927" t="s">
        <v>661</v>
      </c>
      <c r="BI927" s="4">
        <f xml:space="preserve"> _2025teamgamelogs[[#This Row],[FGA]] + (0.44 * _2025teamgamelogs[[#This Row],[FTA]]) + _2025teamgamelogs[[#This Row],[TOV]] - _2025teamgamelogs[[#This Row],[OREB]]</f>
        <v>110.16</v>
      </c>
      <c r="BJ927" s="3">
        <f>_2025teamgamelogs[[#This Row],[TOV]]/_2025teamgamelogs[[#This Row],[POSSESIONS]]</f>
        <v>7.2621641249092234E-2</v>
      </c>
      <c r="BK927" s="4">
        <f>_2025teamgamelogs[[#This Row],[PTS]]/_2025teamgamelogs[[#This Row],[POSSESIONS]]</f>
        <v>1.0076252723311547</v>
      </c>
      <c r="BL927" s="4">
        <f xml:space="preserve"> 100 * _2025teamgamelogs[[#This Row],[POINTS_PER_POSSESSION]]</f>
        <v>100.76252723311548</v>
      </c>
      <c r="BM927" s="4">
        <f xml:space="preserve"> _2025teamgamelogs[[#This Row],[POSSESIONS]] / (_2025teamgamelogs[[#This Row],[MIN]]/48)</f>
        <v>110.16</v>
      </c>
      <c r="BN927" s="3">
        <f>_2025teamgamelogs[[#This Row],[PTS]] / (2 * (_2025teamgamelogs[[#This Row],[FGA]] + 0.44 * _2025teamgamelogs[[#This Row],[FTA]]))</f>
        <v>0.51312869822485208</v>
      </c>
      <c r="BO927" s="4">
        <f>VLOOKUP(_2025teamgamelogs[[#This Row],[MONTH]], LEAGUE_AVERAGES!$A$2:$B$8, 2, FALSE)</f>
        <v>110.26237660123701</v>
      </c>
      <c r="BP927" s="5">
        <f>VLOOKUP(_2025teamgamelogs[[#This Row],[TEAM_NAME]], LEAGUE_AVERAGES!$A$14:$C$43, 2, FALSE)</f>
        <v>0.4062926829268293</v>
      </c>
      <c r="BQ927" s="5">
        <f>VLOOKUP(_2025teamgamelogs[[#This Row],[TEAM_NAME]], LEAGUE_AVERAGES!$A$14:$C$43, 3, FALSE)</f>
        <v>0.36926829268292688</v>
      </c>
      <c r="BR927" s="5">
        <f>VLOOKUP(_2025teamgamelogs[[#This Row],[TEAM_NAME]], LEAGUE_AVERAGES!$F$14:$H$43, 2, FALSE)</f>
        <v>0.49804878048780482</v>
      </c>
      <c r="BS927" s="5">
        <f>VLOOKUP(_2025teamgamelogs[[#This Row],[TEAM_NAME]], LEAGUE_AVERAGES!$F$14:$H$43, 3, FALSE)</f>
        <v>0.47917073170731711</v>
      </c>
      <c r="BT927" s="5">
        <f>VLOOKUP(_2025teamgamelogs[[#This Row],[TEAM_NAME]], LEAGUE_AVERAGES!$K$14:$M$43, 2, FALSE)</f>
        <v>0.61475494156948829</v>
      </c>
      <c r="BU927" s="5">
        <f>VLOOKUP(_2025teamgamelogs[[#This Row],[TEAM_NAME]], LEAGUE_AVERAGES!$K$14:$M$43, 3, FALSE)</f>
        <v>0.58586037801226176</v>
      </c>
    </row>
    <row r="928" spans="1:73" x14ac:dyDescent="0.2">
      <c r="A928" t="s">
        <v>59</v>
      </c>
      <c r="B928">
        <v>1610612748</v>
      </c>
      <c r="C928" t="s">
        <v>101</v>
      </c>
      <c r="D928" t="s">
        <v>102</v>
      </c>
      <c r="E928">
        <v>22400427</v>
      </c>
      <c r="F928" s="1">
        <v>45654</v>
      </c>
      <c r="G928" t="s">
        <v>909</v>
      </c>
      <c r="H928" t="s">
        <v>70</v>
      </c>
      <c r="I928">
        <v>48</v>
      </c>
      <c r="J928">
        <v>40</v>
      </c>
      <c r="K928">
        <v>90</v>
      </c>
      <c r="L928">
        <v>0.44400000000000001</v>
      </c>
      <c r="M928">
        <v>13</v>
      </c>
      <c r="N928">
        <v>41</v>
      </c>
      <c r="O928">
        <v>0.317</v>
      </c>
      <c r="P928">
        <v>17</v>
      </c>
      <c r="Q928">
        <v>18</v>
      </c>
      <c r="R928">
        <v>0.94399999999999995</v>
      </c>
      <c r="S928">
        <v>8</v>
      </c>
      <c r="T928">
        <v>34</v>
      </c>
      <c r="U928">
        <v>42</v>
      </c>
      <c r="V928">
        <v>23</v>
      </c>
      <c r="W928">
        <v>9</v>
      </c>
      <c r="X928">
        <v>9</v>
      </c>
      <c r="Y928">
        <v>4</v>
      </c>
      <c r="Z928">
        <v>2</v>
      </c>
      <c r="AA928">
        <v>19</v>
      </c>
      <c r="AB928">
        <v>16</v>
      </c>
      <c r="AC928">
        <v>110</v>
      </c>
      <c r="AD928">
        <v>-10</v>
      </c>
      <c r="AE928">
        <v>1</v>
      </c>
      <c r="AF928">
        <v>1231</v>
      </c>
      <c r="AG928">
        <v>1231</v>
      </c>
      <c r="AH928">
        <v>1231</v>
      </c>
      <c r="AI928">
        <v>121</v>
      </c>
      <c r="AJ928">
        <v>1438</v>
      </c>
      <c r="AK928">
        <v>1029</v>
      </c>
      <c r="AL928">
        <v>1631</v>
      </c>
      <c r="AM928">
        <v>1171</v>
      </c>
      <c r="AN928">
        <v>681</v>
      </c>
      <c r="AO928">
        <v>1724</v>
      </c>
      <c r="AP928">
        <v>1052</v>
      </c>
      <c r="AQ928">
        <v>1617</v>
      </c>
      <c r="AR928">
        <v>91</v>
      </c>
      <c r="AS928">
        <v>1800</v>
      </c>
      <c r="AT928">
        <v>926</v>
      </c>
      <c r="AU928">
        <v>1443</v>
      </c>
      <c r="AV928">
        <v>1759</v>
      </c>
      <c r="AW928">
        <v>152</v>
      </c>
      <c r="AX928">
        <v>797</v>
      </c>
      <c r="AY928">
        <v>1274</v>
      </c>
      <c r="AZ928">
        <v>158</v>
      </c>
      <c r="BA928">
        <v>1258</v>
      </c>
      <c r="BB928">
        <v>1670</v>
      </c>
      <c r="BC928">
        <v>1479</v>
      </c>
      <c r="BD928">
        <v>1790</v>
      </c>
      <c r="BE928">
        <v>1</v>
      </c>
      <c r="BF928" t="s">
        <v>71</v>
      </c>
      <c r="BG928" t="s">
        <v>65</v>
      </c>
      <c r="BH928" t="s">
        <v>661</v>
      </c>
      <c r="BI928" s="4">
        <f xml:space="preserve"> _2025teamgamelogs[[#This Row],[FGA]] + (0.44 * _2025teamgamelogs[[#This Row],[FTA]]) + _2025teamgamelogs[[#This Row],[TOV]] - _2025teamgamelogs[[#This Row],[OREB]]</f>
        <v>98.92</v>
      </c>
      <c r="BJ928" s="3">
        <f>_2025teamgamelogs[[#This Row],[TOV]]/_2025teamgamelogs[[#This Row],[POSSESIONS]]</f>
        <v>9.0982612211888386E-2</v>
      </c>
      <c r="BK928" s="4">
        <f>_2025teamgamelogs[[#This Row],[PTS]]/_2025teamgamelogs[[#This Row],[POSSESIONS]]</f>
        <v>1.1120097048119693</v>
      </c>
      <c r="BL928" s="4">
        <f xml:space="preserve"> 100 * _2025teamgamelogs[[#This Row],[POINTS_PER_POSSESSION]]</f>
        <v>111.20097048119692</v>
      </c>
      <c r="BM928" s="4">
        <f xml:space="preserve"> _2025teamgamelogs[[#This Row],[POSSESIONS]] / (_2025teamgamelogs[[#This Row],[MIN]]/48)</f>
        <v>98.92</v>
      </c>
      <c r="BN928" s="3">
        <f>_2025teamgamelogs[[#This Row],[PTS]] / (2 * (_2025teamgamelogs[[#This Row],[FGA]] + 0.44 * _2025teamgamelogs[[#This Row],[FTA]]))</f>
        <v>0.56168300653594772</v>
      </c>
      <c r="BO928" s="4">
        <f>VLOOKUP(_2025teamgamelogs[[#This Row],[MONTH]], LEAGUE_AVERAGES!$A$2:$B$8, 2, FALSE)</f>
        <v>110.26237660123701</v>
      </c>
      <c r="BP928" s="5">
        <f>VLOOKUP(_2025teamgamelogs[[#This Row],[TEAM_NAME]], LEAGUE_AVERAGES!$A$14:$C$43, 2, FALSE)</f>
        <v>0.38887804878048787</v>
      </c>
      <c r="BQ928" s="5">
        <f>VLOOKUP(_2025teamgamelogs[[#This Row],[TEAM_NAME]], LEAGUE_AVERAGES!$A$14:$C$43, 3, FALSE)</f>
        <v>0.35180487804878063</v>
      </c>
      <c r="BR928" s="5">
        <f>VLOOKUP(_2025teamgamelogs[[#This Row],[TEAM_NAME]], LEAGUE_AVERAGES!$F$14:$H$43, 2, FALSE)</f>
        <v>0.48178048780487814</v>
      </c>
      <c r="BS928" s="5">
        <f>VLOOKUP(_2025teamgamelogs[[#This Row],[TEAM_NAME]], LEAGUE_AVERAGES!$F$14:$H$43, 3, FALSE)</f>
        <v>0.44997560975609752</v>
      </c>
      <c r="BT928" s="5">
        <f>VLOOKUP(_2025teamgamelogs[[#This Row],[TEAM_NAME]], LEAGUE_AVERAGES!$K$14:$M$43, 2, FALSE)</f>
        <v>0.59307433364150897</v>
      </c>
      <c r="BU928" s="5">
        <f>VLOOKUP(_2025teamgamelogs[[#This Row],[TEAM_NAME]], LEAGUE_AVERAGES!$K$14:$M$43, 3, FALSE)</f>
        <v>0.56311679796954139</v>
      </c>
    </row>
    <row r="929" spans="1:73" x14ac:dyDescent="0.2">
      <c r="A929" t="s">
        <v>59</v>
      </c>
      <c r="B929">
        <v>1610612737</v>
      </c>
      <c r="C929" t="s">
        <v>92</v>
      </c>
      <c r="D929" t="s">
        <v>93</v>
      </c>
      <c r="E929">
        <v>22400427</v>
      </c>
      <c r="F929" s="1">
        <v>45654</v>
      </c>
      <c r="G929" t="s">
        <v>910</v>
      </c>
      <c r="H929" t="s">
        <v>63</v>
      </c>
      <c r="I929">
        <v>48</v>
      </c>
      <c r="J929">
        <v>44</v>
      </c>
      <c r="K929">
        <v>86</v>
      </c>
      <c r="L929">
        <v>0.51200000000000001</v>
      </c>
      <c r="M929">
        <v>15</v>
      </c>
      <c r="N929">
        <v>37</v>
      </c>
      <c r="O929">
        <v>0.40500000000000003</v>
      </c>
      <c r="P929">
        <v>17</v>
      </c>
      <c r="Q929">
        <v>22</v>
      </c>
      <c r="R929">
        <v>0.77300000000000002</v>
      </c>
      <c r="S929">
        <v>9</v>
      </c>
      <c r="T929">
        <v>38</v>
      </c>
      <c r="U929">
        <v>47</v>
      </c>
      <c r="V929">
        <v>34</v>
      </c>
      <c r="W929">
        <v>13</v>
      </c>
      <c r="X929">
        <v>7</v>
      </c>
      <c r="Y929">
        <v>2</v>
      </c>
      <c r="Z929">
        <v>4</v>
      </c>
      <c r="AA929">
        <v>16</v>
      </c>
      <c r="AB929">
        <v>19</v>
      </c>
      <c r="AC929">
        <v>120</v>
      </c>
      <c r="AD929">
        <v>10</v>
      </c>
      <c r="AE929">
        <v>1</v>
      </c>
      <c r="AF929">
        <v>1</v>
      </c>
      <c r="AG929">
        <v>1</v>
      </c>
      <c r="AH929">
        <v>1</v>
      </c>
      <c r="AI929">
        <v>121</v>
      </c>
      <c r="AJ929">
        <v>703</v>
      </c>
      <c r="AK929">
        <v>1580</v>
      </c>
      <c r="AL929">
        <v>522</v>
      </c>
      <c r="AM929">
        <v>733</v>
      </c>
      <c r="AN929">
        <v>1227</v>
      </c>
      <c r="AO929">
        <v>684</v>
      </c>
      <c r="AP929">
        <v>1052</v>
      </c>
      <c r="AQ929">
        <v>1008</v>
      </c>
      <c r="AR929">
        <v>1363</v>
      </c>
      <c r="AS929">
        <v>1566</v>
      </c>
      <c r="AT929">
        <v>377</v>
      </c>
      <c r="AU929">
        <v>705</v>
      </c>
      <c r="AV929">
        <v>186</v>
      </c>
      <c r="AW929">
        <v>850</v>
      </c>
      <c r="AX929">
        <v>1360</v>
      </c>
      <c r="AY929">
        <v>2078</v>
      </c>
      <c r="AZ929">
        <v>750</v>
      </c>
      <c r="BA929">
        <v>570</v>
      </c>
      <c r="BB929">
        <v>971</v>
      </c>
      <c r="BC929">
        <v>735</v>
      </c>
      <c r="BD929">
        <v>614</v>
      </c>
      <c r="BE929">
        <v>1</v>
      </c>
      <c r="BF929" t="s">
        <v>64</v>
      </c>
      <c r="BG929" t="s">
        <v>65</v>
      </c>
      <c r="BH929" t="s">
        <v>661</v>
      </c>
      <c r="BI929" s="4">
        <f xml:space="preserve"> _2025teamgamelogs[[#This Row],[FGA]] + (0.44 * _2025teamgamelogs[[#This Row],[FTA]]) + _2025teamgamelogs[[#This Row],[TOV]] - _2025teamgamelogs[[#This Row],[OREB]]</f>
        <v>99.68</v>
      </c>
      <c r="BJ929" s="3">
        <f>_2025teamgamelogs[[#This Row],[TOV]]/_2025teamgamelogs[[#This Row],[POSSESIONS]]</f>
        <v>0.13041733547351525</v>
      </c>
      <c r="BK929" s="4">
        <f>_2025teamgamelogs[[#This Row],[PTS]]/_2025teamgamelogs[[#This Row],[POSSESIONS]]</f>
        <v>1.203852327447833</v>
      </c>
      <c r="BL929" s="4">
        <f xml:space="preserve"> 100 * _2025teamgamelogs[[#This Row],[POINTS_PER_POSSESSION]]</f>
        <v>120.38523274478329</v>
      </c>
      <c r="BM929" s="4">
        <f xml:space="preserve"> _2025teamgamelogs[[#This Row],[POSSESIONS]] / (_2025teamgamelogs[[#This Row],[MIN]]/48)</f>
        <v>99.68</v>
      </c>
      <c r="BN929" s="3">
        <f>_2025teamgamelogs[[#This Row],[PTS]] / (2 * (_2025teamgamelogs[[#This Row],[FGA]] + 0.44 * _2025teamgamelogs[[#This Row],[FTA]]))</f>
        <v>0.6270903010033444</v>
      </c>
      <c r="BO929" s="4">
        <f>VLOOKUP(_2025teamgamelogs[[#This Row],[MONTH]], LEAGUE_AVERAGES!$A$2:$B$8, 2, FALSE)</f>
        <v>110.26237660123701</v>
      </c>
      <c r="BP929" s="5">
        <f>VLOOKUP(_2025teamgamelogs[[#This Row],[TEAM_NAME]], LEAGUE_AVERAGES!$A$14:$C$43, 2, FALSE)</f>
        <v>0.35092500000000004</v>
      </c>
      <c r="BQ929" s="5">
        <f>VLOOKUP(_2025teamgamelogs[[#This Row],[TEAM_NAME]], LEAGUE_AVERAGES!$A$14:$C$43, 3, FALSE)</f>
        <v>0.36290476190476195</v>
      </c>
      <c r="BR929" s="5">
        <f>VLOOKUP(_2025teamgamelogs[[#This Row],[TEAM_NAME]], LEAGUE_AVERAGES!$F$14:$H$43, 2, FALSE)</f>
        <v>0.47670000000000012</v>
      </c>
      <c r="BS929" s="5">
        <f>VLOOKUP(_2025teamgamelogs[[#This Row],[TEAM_NAME]], LEAGUE_AVERAGES!$F$14:$H$43, 3, FALSE)</f>
        <v>0.47069047619047621</v>
      </c>
      <c r="BT929" s="5">
        <f>VLOOKUP(_2025teamgamelogs[[#This Row],[TEAM_NAME]], LEAGUE_AVERAGES!$K$14:$M$43, 2, FALSE)</f>
        <v>0.58493933923263275</v>
      </c>
      <c r="BU929" s="5">
        <f>VLOOKUP(_2025teamgamelogs[[#This Row],[TEAM_NAME]], LEAGUE_AVERAGES!$K$14:$M$43, 3, FALSE)</f>
        <v>0.57722862424766153</v>
      </c>
    </row>
    <row r="930" spans="1:73" x14ac:dyDescent="0.2">
      <c r="A930" t="s">
        <v>59</v>
      </c>
      <c r="B930">
        <v>1610612742</v>
      </c>
      <c r="C930" t="s">
        <v>154</v>
      </c>
      <c r="D930" t="s">
        <v>155</v>
      </c>
      <c r="E930">
        <v>22400434</v>
      </c>
      <c r="F930" s="1">
        <v>45654</v>
      </c>
      <c r="G930" t="s">
        <v>678</v>
      </c>
      <c r="H930" t="s">
        <v>70</v>
      </c>
      <c r="I930">
        <v>48</v>
      </c>
      <c r="J930">
        <v>43</v>
      </c>
      <c r="K930">
        <v>89</v>
      </c>
      <c r="L930">
        <v>0.48299999999999998</v>
      </c>
      <c r="M930">
        <v>15</v>
      </c>
      <c r="N930">
        <v>38</v>
      </c>
      <c r="O930">
        <v>0.39500000000000002</v>
      </c>
      <c r="P930">
        <v>21</v>
      </c>
      <c r="Q930">
        <v>26</v>
      </c>
      <c r="R930">
        <v>0.80800000000000005</v>
      </c>
      <c r="S930">
        <v>10</v>
      </c>
      <c r="T930">
        <v>30</v>
      </c>
      <c r="U930">
        <v>40</v>
      </c>
      <c r="V930">
        <v>20</v>
      </c>
      <c r="W930">
        <v>13</v>
      </c>
      <c r="X930">
        <v>6</v>
      </c>
      <c r="Y930">
        <v>10</v>
      </c>
      <c r="Z930">
        <v>7</v>
      </c>
      <c r="AA930">
        <v>21</v>
      </c>
      <c r="AB930">
        <v>19</v>
      </c>
      <c r="AC930">
        <v>122</v>
      </c>
      <c r="AD930">
        <v>-4</v>
      </c>
      <c r="AE930">
        <v>1</v>
      </c>
      <c r="AF930">
        <v>1231</v>
      </c>
      <c r="AG930">
        <v>1231</v>
      </c>
      <c r="AH930">
        <v>1231</v>
      </c>
      <c r="AI930">
        <v>121</v>
      </c>
      <c r="AJ930">
        <v>866</v>
      </c>
      <c r="AK930">
        <v>1176</v>
      </c>
      <c r="AL930">
        <v>953</v>
      </c>
      <c r="AM930">
        <v>733</v>
      </c>
      <c r="AN930">
        <v>1078</v>
      </c>
      <c r="AO930">
        <v>794</v>
      </c>
      <c r="AP930">
        <v>506</v>
      </c>
      <c r="AQ930">
        <v>570</v>
      </c>
      <c r="AR930">
        <v>993</v>
      </c>
      <c r="AS930">
        <v>1308</v>
      </c>
      <c r="AT930">
        <v>1652</v>
      </c>
      <c r="AU930">
        <v>1715</v>
      </c>
      <c r="AV930">
        <v>2163</v>
      </c>
      <c r="AW930">
        <v>850</v>
      </c>
      <c r="AX930">
        <v>1702</v>
      </c>
      <c r="AY930">
        <v>57</v>
      </c>
      <c r="AZ930">
        <v>1902</v>
      </c>
      <c r="BA930">
        <v>1694</v>
      </c>
      <c r="BB930">
        <v>971</v>
      </c>
      <c r="BC930">
        <v>609</v>
      </c>
      <c r="BD930">
        <v>1415</v>
      </c>
      <c r="BE930">
        <v>1</v>
      </c>
      <c r="BF930" t="s">
        <v>71</v>
      </c>
      <c r="BG930" t="s">
        <v>65</v>
      </c>
      <c r="BH930" t="s">
        <v>661</v>
      </c>
      <c r="BI930" s="4">
        <f xml:space="preserve"> _2025teamgamelogs[[#This Row],[FGA]] + (0.44 * _2025teamgamelogs[[#This Row],[FTA]]) + _2025teamgamelogs[[#This Row],[TOV]] - _2025teamgamelogs[[#This Row],[OREB]]</f>
        <v>103.44</v>
      </c>
      <c r="BJ930" s="3">
        <f>_2025teamgamelogs[[#This Row],[TOV]]/_2025teamgamelogs[[#This Row],[POSSESIONS]]</f>
        <v>0.12567672080433101</v>
      </c>
      <c r="BK930" s="4">
        <f>_2025teamgamelogs[[#This Row],[PTS]]/_2025teamgamelogs[[#This Row],[POSSESIONS]]</f>
        <v>1.1794276875483372</v>
      </c>
      <c r="BL930" s="4">
        <f xml:space="preserve"> 100 * _2025teamgamelogs[[#This Row],[POINTS_PER_POSSESSION]]</f>
        <v>117.94276875483372</v>
      </c>
      <c r="BM930" s="4">
        <f xml:space="preserve"> _2025teamgamelogs[[#This Row],[POSSESIONS]] / (_2025teamgamelogs[[#This Row],[MIN]]/48)</f>
        <v>103.44</v>
      </c>
      <c r="BN930" s="3">
        <f>_2025teamgamelogs[[#This Row],[PTS]] / (2 * (_2025teamgamelogs[[#This Row],[FGA]] + 0.44 * _2025teamgamelogs[[#This Row],[FTA]]))</f>
        <v>0.60732775786539228</v>
      </c>
      <c r="BO930" s="4">
        <f>VLOOKUP(_2025teamgamelogs[[#This Row],[MONTH]], LEAGUE_AVERAGES!$A$2:$B$8, 2, FALSE)</f>
        <v>110.26237660123701</v>
      </c>
      <c r="BP930" s="5">
        <f>VLOOKUP(_2025teamgamelogs[[#This Row],[TEAM_NAME]], LEAGUE_AVERAGES!$A$14:$C$43, 2, FALSE)</f>
        <v>0.362375</v>
      </c>
      <c r="BQ930" s="5">
        <f>VLOOKUP(_2025teamgamelogs[[#This Row],[TEAM_NAME]], LEAGUE_AVERAGES!$A$14:$C$43, 3, FALSE)</f>
        <v>0.36252380952380958</v>
      </c>
      <c r="BR930" s="5">
        <f>VLOOKUP(_2025teamgamelogs[[#This Row],[TEAM_NAME]], LEAGUE_AVERAGES!$F$14:$H$43, 2, FALSE)</f>
        <v>0.47777500000000001</v>
      </c>
      <c r="BS930" s="5">
        <f>VLOOKUP(_2025teamgamelogs[[#This Row],[TEAM_NAME]], LEAGUE_AVERAGES!$F$14:$H$43, 3, FALSE)</f>
        <v>0.48176190476190472</v>
      </c>
      <c r="BT930" s="5">
        <f>VLOOKUP(_2025teamgamelogs[[#This Row],[TEAM_NAME]], LEAGUE_AVERAGES!$K$14:$M$43, 2, FALSE)</f>
        <v>0.58283558931438928</v>
      </c>
      <c r="BU930" s="5">
        <f>VLOOKUP(_2025teamgamelogs[[#This Row],[TEAM_NAME]], LEAGUE_AVERAGES!$K$14:$M$43, 3, FALSE)</f>
        <v>0.5856179003364903</v>
      </c>
    </row>
    <row r="931" spans="1:73" x14ac:dyDescent="0.2">
      <c r="A931" t="s">
        <v>59</v>
      </c>
      <c r="B931">
        <v>1610612765</v>
      </c>
      <c r="C931" t="s">
        <v>107</v>
      </c>
      <c r="D931" t="s">
        <v>108</v>
      </c>
      <c r="E931">
        <v>22400432</v>
      </c>
      <c r="F931" s="1">
        <v>45654</v>
      </c>
      <c r="G931" t="s">
        <v>911</v>
      </c>
      <c r="H931" t="s">
        <v>70</v>
      </c>
      <c r="I931">
        <v>48</v>
      </c>
      <c r="J931">
        <v>46</v>
      </c>
      <c r="K931">
        <v>95</v>
      </c>
      <c r="L931">
        <v>0.48399999999999999</v>
      </c>
      <c r="M931">
        <v>12</v>
      </c>
      <c r="N931">
        <v>39</v>
      </c>
      <c r="O931">
        <v>0.308</v>
      </c>
      <c r="P931">
        <v>17</v>
      </c>
      <c r="Q931">
        <v>23</v>
      </c>
      <c r="R931">
        <v>0.73899999999999999</v>
      </c>
      <c r="S931">
        <v>15</v>
      </c>
      <c r="T931">
        <v>26</v>
      </c>
      <c r="U931">
        <v>41</v>
      </c>
      <c r="V931">
        <v>29</v>
      </c>
      <c r="W931">
        <v>12</v>
      </c>
      <c r="X931">
        <v>8</v>
      </c>
      <c r="Y931">
        <v>1</v>
      </c>
      <c r="Z931">
        <v>6</v>
      </c>
      <c r="AA931">
        <v>25</v>
      </c>
      <c r="AB931">
        <v>18</v>
      </c>
      <c r="AC931">
        <v>121</v>
      </c>
      <c r="AD931">
        <v>-13</v>
      </c>
      <c r="AE931">
        <v>1</v>
      </c>
      <c r="AF931">
        <v>1231</v>
      </c>
      <c r="AG931">
        <v>1231</v>
      </c>
      <c r="AH931">
        <v>1231</v>
      </c>
      <c r="AI931">
        <v>121</v>
      </c>
      <c r="AJ931">
        <v>437</v>
      </c>
      <c r="AK931">
        <v>477</v>
      </c>
      <c r="AL931">
        <v>917</v>
      </c>
      <c r="AM931">
        <v>1413</v>
      </c>
      <c r="AN931">
        <v>933</v>
      </c>
      <c r="AO931">
        <v>1815</v>
      </c>
      <c r="AP931">
        <v>1052</v>
      </c>
      <c r="AQ931">
        <v>899</v>
      </c>
      <c r="AR931">
        <v>1655</v>
      </c>
      <c r="AS931">
        <v>332</v>
      </c>
      <c r="AT931">
        <v>2171</v>
      </c>
      <c r="AU931">
        <v>1563</v>
      </c>
      <c r="AV931">
        <v>687</v>
      </c>
      <c r="AW931">
        <v>640</v>
      </c>
      <c r="AX931">
        <v>1073</v>
      </c>
      <c r="AY931">
        <v>2304</v>
      </c>
      <c r="AZ931">
        <v>1573</v>
      </c>
      <c r="BA931">
        <v>2247</v>
      </c>
      <c r="BB931">
        <v>1204</v>
      </c>
      <c r="BC931">
        <v>672</v>
      </c>
      <c r="BD931">
        <v>1945</v>
      </c>
      <c r="BE931">
        <v>1</v>
      </c>
      <c r="BF931" t="s">
        <v>71</v>
      </c>
      <c r="BG931" t="s">
        <v>65</v>
      </c>
      <c r="BH931" t="s">
        <v>661</v>
      </c>
      <c r="BI931" s="4">
        <f xml:space="preserve"> _2025teamgamelogs[[#This Row],[FGA]] + (0.44 * _2025teamgamelogs[[#This Row],[FTA]]) + _2025teamgamelogs[[#This Row],[TOV]] - _2025teamgamelogs[[#This Row],[OREB]]</f>
        <v>102.12</v>
      </c>
      <c r="BJ931" s="3">
        <f>_2025teamgamelogs[[#This Row],[TOV]]/_2025teamgamelogs[[#This Row],[POSSESIONS]]</f>
        <v>0.11750881316098707</v>
      </c>
      <c r="BK931" s="4">
        <f>_2025teamgamelogs[[#This Row],[PTS]]/_2025teamgamelogs[[#This Row],[POSSESIONS]]</f>
        <v>1.1848805327066196</v>
      </c>
      <c r="BL931" s="4">
        <f xml:space="preserve"> 100 * _2025teamgamelogs[[#This Row],[POINTS_PER_POSSESSION]]</f>
        <v>118.48805327066196</v>
      </c>
      <c r="BM931" s="4">
        <f xml:space="preserve"> _2025teamgamelogs[[#This Row],[POSSESIONS]] / (_2025teamgamelogs[[#This Row],[MIN]]/48)</f>
        <v>102.12</v>
      </c>
      <c r="BN931" s="3">
        <f>_2025teamgamelogs[[#This Row],[PTS]] / (2 * (_2025teamgamelogs[[#This Row],[FGA]] + 0.44 * _2025teamgamelogs[[#This Row],[FTA]]))</f>
        <v>0.57553272450532722</v>
      </c>
      <c r="BO931" s="4">
        <f>VLOOKUP(_2025teamgamelogs[[#This Row],[MONTH]], LEAGUE_AVERAGES!$A$2:$B$8, 2, FALSE)</f>
        <v>110.26237660123701</v>
      </c>
      <c r="BP931" s="5">
        <f>VLOOKUP(_2025teamgamelogs[[#This Row],[TEAM_NAME]], LEAGUE_AVERAGES!$A$14:$C$43, 2, FALSE)</f>
        <v>0.3560731707317073</v>
      </c>
      <c r="BQ931" s="5">
        <f>VLOOKUP(_2025teamgamelogs[[#This Row],[TEAM_NAME]], LEAGUE_AVERAGES!$A$14:$C$43, 3, FALSE)</f>
        <v>0.3687804878048781</v>
      </c>
      <c r="BR931" s="5">
        <f>VLOOKUP(_2025teamgamelogs[[#This Row],[TEAM_NAME]], LEAGUE_AVERAGES!$F$14:$H$43, 2, FALSE)</f>
        <v>0.47321951219512204</v>
      </c>
      <c r="BS931" s="5">
        <f>VLOOKUP(_2025teamgamelogs[[#This Row],[TEAM_NAME]], LEAGUE_AVERAGES!$F$14:$H$43, 3, FALSE)</f>
        <v>0.48104878048780486</v>
      </c>
      <c r="BT931" s="5">
        <f>VLOOKUP(_2025teamgamelogs[[#This Row],[TEAM_NAME]], LEAGUE_AVERAGES!$K$14:$M$43, 2, FALSE)</f>
        <v>0.57634444021190001</v>
      </c>
      <c r="BU931" s="5">
        <f>VLOOKUP(_2025teamgamelogs[[#This Row],[TEAM_NAME]], LEAGUE_AVERAGES!$K$14:$M$43, 3, FALSE)</f>
        <v>0.58621097107374254</v>
      </c>
    </row>
    <row r="932" spans="1:73" x14ac:dyDescent="0.2">
      <c r="A932" t="s">
        <v>59</v>
      </c>
      <c r="B932">
        <v>1610612737</v>
      </c>
      <c r="C932" t="s">
        <v>92</v>
      </c>
      <c r="D932" t="s">
        <v>93</v>
      </c>
      <c r="E932">
        <v>22400438</v>
      </c>
      <c r="F932" s="1">
        <v>45655</v>
      </c>
      <c r="G932" t="s">
        <v>912</v>
      </c>
      <c r="H932" t="s">
        <v>63</v>
      </c>
      <c r="I932">
        <v>48</v>
      </c>
      <c r="J932">
        <v>46</v>
      </c>
      <c r="K932">
        <v>95</v>
      </c>
      <c r="L932">
        <v>0.48399999999999999</v>
      </c>
      <c r="M932">
        <v>18</v>
      </c>
      <c r="N932">
        <v>45</v>
      </c>
      <c r="O932">
        <v>0.4</v>
      </c>
      <c r="P932">
        <v>26</v>
      </c>
      <c r="Q932">
        <v>35</v>
      </c>
      <c r="R932">
        <v>0.74299999999999999</v>
      </c>
      <c r="S932">
        <v>14</v>
      </c>
      <c r="T932">
        <v>26</v>
      </c>
      <c r="U932">
        <v>40</v>
      </c>
      <c r="V932">
        <v>30</v>
      </c>
      <c r="W932">
        <v>15</v>
      </c>
      <c r="X932">
        <v>22</v>
      </c>
      <c r="Y932">
        <v>8</v>
      </c>
      <c r="Z932">
        <v>4</v>
      </c>
      <c r="AA932">
        <v>19</v>
      </c>
      <c r="AB932">
        <v>26</v>
      </c>
      <c r="AC932">
        <v>136</v>
      </c>
      <c r="AD932">
        <v>29</v>
      </c>
      <c r="AE932">
        <v>1</v>
      </c>
      <c r="AF932">
        <v>1</v>
      </c>
      <c r="AG932">
        <v>1</v>
      </c>
      <c r="AH932">
        <v>1</v>
      </c>
      <c r="AI932">
        <v>121</v>
      </c>
      <c r="AJ932">
        <v>437</v>
      </c>
      <c r="AK932">
        <v>477</v>
      </c>
      <c r="AL932">
        <v>917</v>
      </c>
      <c r="AM932">
        <v>288</v>
      </c>
      <c r="AN932">
        <v>312</v>
      </c>
      <c r="AO932">
        <v>723</v>
      </c>
      <c r="AP932">
        <v>133</v>
      </c>
      <c r="AQ932">
        <v>80</v>
      </c>
      <c r="AR932">
        <v>1635</v>
      </c>
      <c r="AS932">
        <v>466</v>
      </c>
      <c r="AT932">
        <v>2171</v>
      </c>
      <c r="AU932">
        <v>1715</v>
      </c>
      <c r="AV932">
        <v>541</v>
      </c>
      <c r="AW932">
        <v>1341</v>
      </c>
      <c r="AX932">
        <v>1</v>
      </c>
      <c r="AY932">
        <v>187</v>
      </c>
      <c r="AZ932">
        <v>750</v>
      </c>
      <c r="BA932">
        <v>1258</v>
      </c>
      <c r="BB932">
        <v>94</v>
      </c>
      <c r="BC932">
        <v>95</v>
      </c>
      <c r="BD932">
        <v>81</v>
      </c>
      <c r="BE932">
        <v>1</v>
      </c>
      <c r="BF932" t="s">
        <v>71</v>
      </c>
      <c r="BG932" t="s">
        <v>65</v>
      </c>
      <c r="BH932" t="s">
        <v>661</v>
      </c>
      <c r="BI932" s="4">
        <f xml:space="preserve"> _2025teamgamelogs[[#This Row],[FGA]] + (0.44 * _2025teamgamelogs[[#This Row],[FTA]]) + _2025teamgamelogs[[#This Row],[TOV]] - _2025teamgamelogs[[#This Row],[OREB]]</f>
        <v>111.4</v>
      </c>
      <c r="BJ932" s="3">
        <f>_2025teamgamelogs[[#This Row],[TOV]]/_2025teamgamelogs[[#This Row],[POSSESIONS]]</f>
        <v>0.13464991023339318</v>
      </c>
      <c r="BK932" s="4">
        <f>_2025teamgamelogs[[#This Row],[PTS]]/_2025teamgamelogs[[#This Row],[POSSESIONS]]</f>
        <v>1.2208258527827647</v>
      </c>
      <c r="BL932" s="4">
        <f xml:space="preserve"> 100 * _2025teamgamelogs[[#This Row],[POINTS_PER_POSSESSION]]</f>
        <v>122.08258527827647</v>
      </c>
      <c r="BM932" s="4">
        <f xml:space="preserve"> _2025teamgamelogs[[#This Row],[POSSESIONS]] / (_2025teamgamelogs[[#This Row],[MIN]]/48)</f>
        <v>111.4</v>
      </c>
      <c r="BN932" s="3">
        <f>_2025teamgamelogs[[#This Row],[PTS]] / (2 * (_2025teamgamelogs[[#This Row],[FGA]] + 0.44 * _2025teamgamelogs[[#This Row],[FTA]]))</f>
        <v>0.61594202898550721</v>
      </c>
      <c r="BO932" s="4">
        <f>VLOOKUP(_2025teamgamelogs[[#This Row],[MONTH]], LEAGUE_AVERAGES!$A$2:$B$8, 2, FALSE)</f>
        <v>110.26237660123701</v>
      </c>
      <c r="BP932" s="5">
        <f>VLOOKUP(_2025teamgamelogs[[#This Row],[TEAM_NAME]], LEAGUE_AVERAGES!$A$14:$C$43, 2, FALSE)</f>
        <v>0.35092500000000004</v>
      </c>
      <c r="BQ932" s="5">
        <f>VLOOKUP(_2025teamgamelogs[[#This Row],[TEAM_NAME]], LEAGUE_AVERAGES!$A$14:$C$43, 3, FALSE)</f>
        <v>0.36290476190476195</v>
      </c>
      <c r="BR932" s="5">
        <f>VLOOKUP(_2025teamgamelogs[[#This Row],[TEAM_NAME]], LEAGUE_AVERAGES!$F$14:$H$43, 2, FALSE)</f>
        <v>0.47670000000000012</v>
      </c>
      <c r="BS932" s="5">
        <f>VLOOKUP(_2025teamgamelogs[[#This Row],[TEAM_NAME]], LEAGUE_AVERAGES!$F$14:$H$43, 3, FALSE)</f>
        <v>0.47069047619047621</v>
      </c>
      <c r="BT932" s="5">
        <f>VLOOKUP(_2025teamgamelogs[[#This Row],[TEAM_NAME]], LEAGUE_AVERAGES!$K$14:$M$43, 2, FALSE)</f>
        <v>0.58493933923263275</v>
      </c>
      <c r="BU932" s="5">
        <f>VLOOKUP(_2025teamgamelogs[[#This Row],[TEAM_NAME]], LEAGUE_AVERAGES!$K$14:$M$43, 3, FALSE)</f>
        <v>0.57722862424766153</v>
      </c>
    </row>
    <row r="933" spans="1:73" x14ac:dyDescent="0.2">
      <c r="A933" t="s">
        <v>59</v>
      </c>
      <c r="B933">
        <v>1610612753</v>
      </c>
      <c r="C933" t="s">
        <v>83</v>
      </c>
      <c r="D933" t="s">
        <v>84</v>
      </c>
      <c r="E933">
        <v>22400436</v>
      </c>
      <c r="F933" s="1">
        <v>45655</v>
      </c>
      <c r="G933" t="s">
        <v>157</v>
      </c>
      <c r="H933" t="s">
        <v>63</v>
      </c>
      <c r="I933">
        <v>48</v>
      </c>
      <c r="J933">
        <v>37</v>
      </c>
      <c r="K933">
        <v>83</v>
      </c>
      <c r="L933">
        <v>0.44600000000000001</v>
      </c>
      <c r="M933">
        <v>12</v>
      </c>
      <c r="N933">
        <v>36</v>
      </c>
      <c r="O933">
        <v>0.33300000000000002</v>
      </c>
      <c r="P933">
        <v>16</v>
      </c>
      <c r="Q933">
        <v>25</v>
      </c>
      <c r="R933">
        <v>0.64</v>
      </c>
      <c r="S933">
        <v>16</v>
      </c>
      <c r="T933">
        <v>26</v>
      </c>
      <c r="U933">
        <v>42</v>
      </c>
      <c r="V933">
        <v>30</v>
      </c>
      <c r="W933">
        <v>13</v>
      </c>
      <c r="X933">
        <v>7</v>
      </c>
      <c r="Y933">
        <v>3</v>
      </c>
      <c r="Z933">
        <v>3</v>
      </c>
      <c r="AA933">
        <v>23</v>
      </c>
      <c r="AB933">
        <v>19</v>
      </c>
      <c r="AC933">
        <v>102</v>
      </c>
      <c r="AD933">
        <v>1</v>
      </c>
      <c r="AE933">
        <v>1</v>
      </c>
      <c r="AF933">
        <v>1</v>
      </c>
      <c r="AG933">
        <v>1</v>
      </c>
      <c r="AH933">
        <v>1</v>
      </c>
      <c r="AI933">
        <v>121</v>
      </c>
      <c r="AJ933">
        <v>1946</v>
      </c>
      <c r="AK933">
        <v>1922</v>
      </c>
      <c r="AL933">
        <v>1601</v>
      </c>
      <c r="AM933">
        <v>1413</v>
      </c>
      <c r="AN933">
        <v>1366</v>
      </c>
      <c r="AO933">
        <v>1468</v>
      </c>
      <c r="AP933">
        <v>1228</v>
      </c>
      <c r="AQ933">
        <v>666</v>
      </c>
      <c r="AR933">
        <v>2244</v>
      </c>
      <c r="AS933">
        <v>234</v>
      </c>
      <c r="AT933">
        <v>2171</v>
      </c>
      <c r="AU933">
        <v>1443</v>
      </c>
      <c r="AV933">
        <v>541</v>
      </c>
      <c r="AW933">
        <v>850</v>
      </c>
      <c r="AX933">
        <v>1360</v>
      </c>
      <c r="AY933">
        <v>1712</v>
      </c>
      <c r="AZ933">
        <v>384</v>
      </c>
      <c r="BA933">
        <v>2046</v>
      </c>
      <c r="BB933">
        <v>971</v>
      </c>
      <c r="BC933">
        <v>2003</v>
      </c>
      <c r="BD933">
        <v>1176</v>
      </c>
      <c r="BE933">
        <v>1</v>
      </c>
      <c r="BF933" t="s">
        <v>64</v>
      </c>
      <c r="BG933" t="s">
        <v>65</v>
      </c>
      <c r="BH933" t="s">
        <v>661</v>
      </c>
      <c r="BI933" s="4">
        <f xml:space="preserve"> _2025teamgamelogs[[#This Row],[FGA]] + (0.44 * _2025teamgamelogs[[#This Row],[FTA]]) + _2025teamgamelogs[[#This Row],[TOV]] - _2025teamgamelogs[[#This Row],[OREB]]</f>
        <v>91</v>
      </c>
      <c r="BJ933" s="3">
        <f>_2025teamgamelogs[[#This Row],[TOV]]/_2025teamgamelogs[[#This Row],[POSSESIONS]]</f>
        <v>0.14285714285714285</v>
      </c>
      <c r="BK933" s="4">
        <f>_2025teamgamelogs[[#This Row],[PTS]]/_2025teamgamelogs[[#This Row],[POSSESIONS]]</f>
        <v>1.1208791208791209</v>
      </c>
      <c r="BL933" s="4">
        <f xml:space="preserve"> 100 * _2025teamgamelogs[[#This Row],[POINTS_PER_POSSESSION]]</f>
        <v>112.08791208791209</v>
      </c>
      <c r="BM933" s="4">
        <f xml:space="preserve"> _2025teamgamelogs[[#This Row],[POSSESIONS]] / (_2025teamgamelogs[[#This Row],[MIN]]/48)</f>
        <v>91</v>
      </c>
      <c r="BN933" s="3">
        <f>_2025teamgamelogs[[#This Row],[PTS]] / (2 * (_2025teamgamelogs[[#This Row],[FGA]] + 0.44 * _2025teamgamelogs[[#This Row],[FTA]]))</f>
        <v>0.54255319148936165</v>
      </c>
      <c r="BO933" s="4">
        <f>VLOOKUP(_2025teamgamelogs[[#This Row],[MONTH]], LEAGUE_AVERAGES!$A$2:$B$8, 2, FALSE)</f>
        <v>110.26237660123701</v>
      </c>
      <c r="BP933" s="5">
        <f>VLOOKUP(_2025teamgamelogs[[#This Row],[TEAM_NAME]], LEAGUE_AVERAGES!$A$14:$C$43, 2, FALSE)</f>
        <v>0.32192682926829269</v>
      </c>
      <c r="BQ933" s="5">
        <f>VLOOKUP(_2025teamgamelogs[[#This Row],[TEAM_NAME]], LEAGUE_AVERAGES!$A$14:$C$43, 3, FALSE)</f>
        <v>0.31129268292682932</v>
      </c>
      <c r="BR933" s="5">
        <f>VLOOKUP(_2025teamgamelogs[[#This Row],[TEAM_NAME]], LEAGUE_AVERAGES!$F$14:$H$43, 2, FALSE)</f>
        <v>0.44641463414634147</v>
      </c>
      <c r="BS933" s="5">
        <f>VLOOKUP(_2025teamgamelogs[[#This Row],[TEAM_NAME]], LEAGUE_AVERAGES!$F$14:$H$43, 3, FALSE)</f>
        <v>0.44524390243902434</v>
      </c>
      <c r="BT933" s="5">
        <f>VLOOKUP(_2025teamgamelogs[[#This Row],[TEAM_NAME]], LEAGUE_AVERAGES!$K$14:$M$43, 2, FALSE)</f>
        <v>0.55194019912665027</v>
      </c>
      <c r="BU933" s="5">
        <f>VLOOKUP(_2025teamgamelogs[[#This Row],[TEAM_NAME]], LEAGUE_AVERAGES!$K$14:$M$43, 3, FALSE)</f>
        <v>0.54874950227645525</v>
      </c>
    </row>
    <row r="934" spans="1:73" x14ac:dyDescent="0.2">
      <c r="A934" t="s">
        <v>59</v>
      </c>
      <c r="B934">
        <v>1610612751</v>
      </c>
      <c r="C934" t="s">
        <v>89</v>
      </c>
      <c r="D934" t="s">
        <v>90</v>
      </c>
      <c r="E934">
        <v>22400436</v>
      </c>
      <c r="F934" s="1">
        <v>45655</v>
      </c>
      <c r="G934" t="s">
        <v>168</v>
      </c>
      <c r="H934" t="s">
        <v>70</v>
      </c>
      <c r="I934">
        <v>48</v>
      </c>
      <c r="J934">
        <v>32</v>
      </c>
      <c r="K934">
        <v>73</v>
      </c>
      <c r="L934">
        <v>0.438</v>
      </c>
      <c r="M934">
        <v>13</v>
      </c>
      <c r="N934">
        <v>30</v>
      </c>
      <c r="O934">
        <v>0.433</v>
      </c>
      <c r="P934">
        <v>24</v>
      </c>
      <c r="Q934">
        <v>28</v>
      </c>
      <c r="R934">
        <v>0.85699999999999998</v>
      </c>
      <c r="S934">
        <v>9</v>
      </c>
      <c r="T934">
        <v>29</v>
      </c>
      <c r="U934">
        <v>38</v>
      </c>
      <c r="V934">
        <v>22</v>
      </c>
      <c r="W934">
        <v>17</v>
      </c>
      <c r="X934">
        <v>7</v>
      </c>
      <c r="Y934">
        <v>3</v>
      </c>
      <c r="Z934">
        <v>3</v>
      </c>
      <c r="AA934">
        <v>19</v>
      </c>
      <c r="AB934">
        <v>23</v>
      </c>
      <c r="AC934">
        <v>101</v>
      </c>
      <c r="AD934">
        <v>-1</v>
      </c>
      <c r="AE934">
        <v>1</v>
      </c>
      <c r="AF934">
        <v>1231</v>
      </c>
      <c r="AG934">
        <v>1231</v>
      </c>
      <c r="AH934">
        <v>1231</v>
      </c>
      <c r="AI934">
        <v>121</v>
      </c>
      <c r="AJ934">
        <v>2370</v>
      </c>
      <c r="AK934">
        <v>2432</v>
      </c>
      <c r="AL934">
        <v>1727</v>
      </c>
      <c r="AM934">
        <v>1171</v>
      </c>
      <c r="AN934">
        <v>2077</v>
      </c>
      <c r="AO934">
        <v>433</v>
      </c>
      <c r="AP934">
        <v>238</v>
      </c>
      <c r="AQ934">
        <v>377</v>
      </c>
      <c r="AR934">
        <v>515</v>
      </c>
      <c r="AS934">
        <v>1566</v>
      </c>
      <c r="AT934">
        <v>1807</v>
      </c>
      <c r="AU934">
        <v>1966</v>
      </c>
      <c r="AV934">
        <v>1909</v>
      </c>
      <c r="AW934">
        <v>1759</v>
      </c>
      <c r="AX934">
        <v>1360</v>
      </c>
      <c r="AY934">
        <v>1712</v>
      </c>
      <c r="AZ934">
        <v>384</v>
      </c>
      <c r="BA934">
        <v>1258</v>
      </c>
      <c r="BB934">
        <v>300</v>
      </c>
      <c r="BC934">
        <v>2059</v>
      </c>
      <c r="BD934">
        <v>1231</v>
      </c>
      <c r="BE934">
        <v>1</v>
      </c>
      <c r="BF934" t="s">
        <v>71</v>
      </c>
      <c r="BG934" t="s">
        <v>65</v>
      </c>
      <c r="BH934" t="s">
        <v>661</v>
      </c>
      <c r="BI934" s="4">
        <f xml:space="preserve"> _2025teamgamelogs[[#This Row],[FGA]] + (0.44 * _2025teamgamelogs[[#This Row],[FTA]]) + _2025teamgamelogs[[#This Row],[TOV]] - _2025teamgamelogs[[#This Row],[OREB]]</f>
        <v>93.32</v>
      </c>
      <c r="BJ934" s="3">
        <f>_2025teamgamelogs[[#This Row],[TOV]]/_2025teamgamelogs[[#This Row],[POSSESIONS]]</f>
        <v>0.18216888126875269</v>
      </c>
      <c r="BK934" s="4">
        <f>_2025teamgamelogs[[#This Row],[PTS]]/_2025teamgamelogs[[#This Row],[POSSESIONS]]</f>
        <v>1.0822974710672955</v>
      </c>
      <c r="BL934" s="4">
        <f xml:space="preserve"> 100 * _2025teamgamelogs[[#This Row],[POINTS_PER_POSSESSION]]</f>
        <v>108.22974710672955</v>
      </c>
      <c r="BM934" s="4">
        <f xml:space="preserve"> _2025teamgamelogs[[#This Row],[POSSESIONS]] / (_2025teamgamelogs[[#This Row],[MIN]]/48)</f>
        <v>93.32</v>
      </c>
      <c r="BN934" s="3">
        <f>_2025teamgamelogs[[#This Row],[PTS]] / (2 * (_2025teamgamelogs[[#This Row],[FGA]] + 0.44 * _2025teamgamelogs[[#This Row],[FTA]]))</f>
        <v>0.59188935771214257</v>
      </c>
      <c r="BO934" s="4">
        <f>VLOOKUP(_2025teamgamelogs[[#This Row],[MONTH]], LEAGUE_AVERAGES!$A$2:$B$8, 2, FALSE)</f>
        <v>110.26237660123701</v>
      </c>
      <c r="BP934" s="5">
        <f>VLOOKUP(_2025teamgamelogs[[#This Row],[TEAM_NAME]], LEAGUE_AVERAGES!$A$14:$C$43, 2, FALSE)</f>
        <v>0.337609756097561</v>
      </c>
      <c r="BQ934" s="5">
        <f>VLOOKUP(_2025teamgamelogs[[#This Row],[TEAM_NAME]], LEAGUE_AVERAGES!$A$14:$C$43, 3, FALSE)</f>
        <v>0.34709756097560968</v>
      </c>
      <c r="BR934" s="5">
        <f>VLOOKUP(_2025teamgamelogs[[#This Row],[TEAM_NAME]], LEAGUE_AVERAGES!$F$14:$H$43, 2, FALSE)</f>
        <v>0.43748780487804872</v>
      </c>
      <c r="BS934" s="5">
        <f>VLOOKUP(_2025teamgamelogs[[#This Row],[TEAM_NAME]], LEAGUE_AVERAGES!$F$14:$H$43, 3, FALSE)</f>
        <v>0.43895121951219529</v>
      </c>
      <c r="BT934" s="5">
        <f>VLOOKUP(_2025teamgamelogs[[#This Row],[TEAM_NAME]], LEAGUE_AVERAGES!$K$14:$M$43, 2, FALSE)</f>
        <v>0.54767404365624284</v>
      </c>
      <c r="BU934" s="5">
        <f>VLOOKUP(_2025teamgamelogs[[#This Row],[TEAM_NAME]], LEAGUE_AVERAGES!$K$14:$M$43, 3, FALSE)</f>
        <v>0.5592142433904097</v>
      </c>
    </row>
    <row r="935" spans="1:73" x14ac:dyDescent="0.2">
      <c r="A935" t="s">
        <v>59</v>
      </c>
      <c r="B935">
        <v>1610612738</v>
      </c>
      <c r="C935" t="s">
        <v>74</v>
      </c>
      <c r="D935" t="s">
        <v>75</v>
      </c>
      <c r="E935">
        <v>22400437</v>
      </c>
      <c r="F935" s="1">
        <v>45655</v>
      </c>
      <c r="G935" t="s">
        <v>895</v>
      </c>
      <c r="H935" t="s">
        <v>70</v>
      </c>
      <c r="I935">
        <v>48</v>
      </c>
      <c r="J935">
        <v>43</v>
      </c>
      <c r="K935">
        <v>93</v>
      </c>
      <c r="L935">
        <v>0.46200000000000002</v>
      </c>
      <c r="M935">
        <v>16</v>
      </c>
      <c r="N935">
        <v>54</v>
      </c>
      <c r="O935">
        <v>0.29599999999999999</v>
      </c>
      <c r="P935">
        <v>12</v>
      </c>
      <c r="Q935">
        <v>19</v>
      </c>
      <c r="R935">
        <v>0.63200000000000001</v>
      </c>
      <c r="S935">
        <v>8</v>
      </c>
      <c r="T935">
        <v>33</v>
      </c>
      <c r="U935">
        <v>41</v>
      </c>
      <c r="V935">
        <v>26</v>
      </c>
      <c r="W935">
        <v>8</v>
      </c>
      <c r="X935">
        <v>6</v>
      </c>
      <c r="Y935">
        <v>6</v>
      </c>
      <c r="Z935">
        <v>2</v>
      </c>
      <c r="AA935">
        <v>22</v>
      </c>
      <c r="AB935">
        <v>17</v>
      </c>
      <c r="AC935">
        <v>114</v>
      </c>
      <c r="AD935">
        <v>-9</v>
      </c>
      <c r="AE935">
        <v>1</v>
      </c>
      <c r="AF935">
        <v>1231</v>
      </c>
      <c r="AG935">
        <v>1231</v>
      </c>
      <c r="AH935">
        <v>1231</v>
      </c>
      <c r="AI935">
        <v>121</v>
      </c>
      <c r="AJ935">
        <v>866</v>
      </c>
      <c r="AK935">
        <v>664</v>
      </c>
      <c r="AL935">
        <v>1333</v>
      </c>
      <c r="AM935">
        <v>567</v>
      </c>
      <c r="AN935">
        <v>31</v>
      </c>
      <c r="AO935">
        <v>1945</v>
      </c>
      <c r="AP935">
        <v>1889</v>
      </c>
      <c r="AQ935">
        <v>1458</v>
      </c>
      <c r="AR935">
        <v>2271</v>
      </c>
      <c r="AS935">
        <v>1800</v>
      </c>
      <c r="AT935">
        <v>1131</v>
      </c>
      <c r="AU935">
        <v>1563</v>
      </c>
      <c r="AV935">
        <v>1195</v>
      </c>
      <c r="AW935">
        <v>78</v>
      </c>
      <c r="AX935">
        <v>1702</v>
      </c>
      <c r="AY935">
        <v>560</v>
      </c>
      <c r="AZ935">
        <v>158</v>
      </c>
      <c r="BA935">
        <v>1887</v>
      </c>
      <c r="BB935">
        <v>1444</v>
      </c>
      <c r="BC935">
        <v>1168</v>
      </c>
      <c r="BD935">
        <v>1735</v>
      </c>
      <c r="BE935">
        <v>1</v>
      </c>
      <c r="BF935" t="s">
        <v>64</v>
      </c>
      <c r="BG935" t="s">
        <v>65</v>
      </c>
      <c r="BH935" t="s">
        <v>661</v>
      </c>
      <c r="BI935" s="4">
        <f xml:space="preserve"> _2025teamgamelogs[[#This Row],[FGA]] + (0.44 * _2025teamgamelogs[[#This Row],[FTA]]) + _2025teamgamelogs[[#This Row],[TOV]] - _2025teamgamelogs[[#This Row],[OREB]]</f>
        <v>101.36</v>
      </c>
      <c r="BJ935" s="3">
        <f>_2025teamgamelogs[[#This Row],[TOV]]/_2025teamgamelogs[[#This Row],[POSSESIONS]]</f>
        <v>7.8926598263614839E-2</v>
      </c>
      <c r="BK935" s="4">
        <f>_2025teamgamelogs[[#This Row],[PTS]]/_2025teamgamelogs[[#This Row],[POSSESIONS]]</f>
        <v>1.1247040252565115</v>
      </c>
      <c r="BL935" s="4">
        <f xml:space="preserve"> 100 * _2025teamgamelogs[[#This Row],[POINTS_PER_POSSESSION]]</f>
        <v>112.47040252565115</v>
      </c>
      <c r="BM935" s="4">
        <f xml:space="preserve"> _2025teamgamelogs[[#This Row],[POSSESIONS]] / (_2025teamgamelogs[[#This Row],[MIN]]/48)</f>
        <v>101.36</v>
      </c>
      <c r="BN935" s="3">
        <f>_2025teamgamelogs[[#This Row],[PTS]] / (2 * (_2025teamgamelogs[[#This Row],[FGA]] + 0.44 * _2025teamgamelogs[[#This Row],[FTA]]))</f>
        <v>0.56235201262825574</v>
      </c>
      <c r="BO935" s="4">
        <f>VLOOKUP(_2025teamgamelogs[[#This Row],[MONTH]], LEAGUE_AVERAGES!$A$2:$B$8, 2, FALSE)</f>
        <v>110.26237660123701</v>
      </c>
      <c r="BP935" s="5">
        <f>VLOOKUP(_2025teamgamelogs[[#This Row],[TEAM_NAME]], LEAGUE_AVERAGES!$A$14:$C$43, 2, FALSE)</f>
        <v>0.3739024390243903</v>
      </c>
      <c r="BQ935" s="5">
        <f>VLOOKUP(_2025teamgamelogs[[#This Row],[TEAM_NAME]], LEAGUE_AVERAGES!$A$14:$C$43, 3, FALSE)</f>
        <v>0.36424390243902455</v>
      </c>
      <c r="BR935" s="5">
        <f>VLOOKUP(_2025teamgamelogs[[#This Row],[TEAM_NAME]], LEAGUE_AVERAGES!$F$14:$H$43, 2, FALSE)</f>
        <v>0.46717073170731704</v>
      </c>
      <c r="BS935" s="5">
        <f>VLOOKUP(_2025teamgamelogs[[#This Row],[TEAM_NAME]], LEAGUE_AVERAGES!$F$14:$H$43, 3, FALSE)</f>
        <v>0.45907317073170728</v>
      </c>
      <c r="BT935" s="5">
        <f>VLOOKUP(_2025teamgamelogs[[#This Row],[TEAM_NAME]], LEAGUE_AVERAGES!$K$14:$M$43, 2, FALSE)</f>
        <v>0.59645910798675039</v>
      </c>
      <c r="BU935" s="5">
        <f>VLOOKUP(_2025teamgamelogs[[#This Row],[TEAM_NAME]], LEAGUE_AVERAGES!$K$14:$M$43, 3, FALSE)</f>
        <v>0.58679053151616523</v>
      </c>
    </row>
    <row r="936" spans="1:73" x14ac:dyDescent="0.2">
      <c r="A936" t="s">
        <v>59</v>
      </c>
      <c r="B936">
        <v>1610612750</v>
      </c>
      <c r="C936" t="s">
        <v>8</v>
      </c>
      <c r="D936" t="s">
        <v>72</v>
      </c>
      <c r="E936">
        <v>22400441</v>
      </c>
      <c r="F936" s="1">
        <v>45655</v>
      </c>
      <c r="G936" t="s">
        <v>913</v>
      </c>
      <c r="H936" t="s">
        <v>63</v>
      </c>
      <c r="I936">
        <v>48</v>
      </c>
      <c r="J936">
        <v>43</v>
      </c>
      <c r="K936">
        <v>100</v>
      </c>
      <c r="L936">
        <v>0.43</v>
      </c>
      <c r="M936">
        <v>11</v>
      </c>
      <c r="N936">
        <v>44</v>
      </c>
      <c r="O936">
        <v>0.25</v>
      </c>
      <c r="P936">
        <v>15</v>
      </c>
      <c r="Q936">
        <v>19</v>
      </c>
      <c r="R936">
        <v>0.78900000000000003</v>
      </c>
      <c r="S936">
        <v>18</v>
      </c>
      <c r="T936">
        <v>38</v>
      </c>
      <c r="U936">
        <v>56</v>
      </c>
      <c r="V936">
        <v>23</v>
      </c>
      <c r="W936">
        <v>10</v>
      </c>
      <c r="X936">
        <v>4</v>
      </c>
      <c r="Y936">
        <v>5</v>
      </c>
      <c r="Z936">
        <v>4</v>
      </c>
      <c r="AA936">
        <v>23</v>
      </c>
      <c r="AB936">
        <v>18</v>
      </c>
      <c r="AC936">
        <v>112</v>
      </c>
      <c r="AD936">
        <v>2</v>
      </c>
      <c r="AE936">
        <v>1</v>
      </c>
      <c r="AF936">
        <v>1</v>
      </c>
      <c r="AG936">
        <v>1</v>
      </c>
      <c r="AH936">
        <v>1</v>
      </c>
      <c r="AI936">
        <v>121</v>
      </c>
      <c r="AJ936">
        <v>866</v>
      </c>
      <c r="AK936">
        <v>153</v>
      </c>
      <c r="AL936">
        <v>1852</v>
      </c>
      <c r="AM936">
        <v>1661</v>
      </c>
      <c r="AN936">
        <v>384</v>
      </c>
      <c r="AO936">
        <v>2236</v>
      </c>
      <c r="AP936">
        <v>1416</v>
      </c>
      <c r="AQ936">
        <v>1458</v>
      </c>
      <c r="AR936">
        <v>1180</v>
      </c>
      <c r="AS936">
        <v>100</v>
      </c>
      <c r="AT936">
        <v>377</v>
      </c>
      <c r="AU936">
        <v>99</v>
      </c>
      <c r="AV936">
        <v>1759</v>
      </c>
      <c r="AW936">
        <v>264</v>
      </c>
      <c r="AX936">
        <v>2190</v>
      </c>
      <c r="AY936">
        <v>889</v>
      </c>
      <c r="AZ936">
        <v>750</v>
      </c>
      <c r="BA936">
        <v>2046</v>
      </c>
      <c r="BB936">
        <v>1204</v>
      </c>
      <c r="BC936">
        <v>1331</v>
      </c>
      <c r="BD936">
        <v>1106</v>
      </c>
      <c r="BE936">
        <v>1</v>
      </c>
      <c r="BF936" t="s">
        <v>64</v>
      </c>
      <c r="BG936" t="s">
        <v>65</v>
      </c>
      <c r="BH936" t="s">
        <v>661</v>
      </c>
      <c r="BI936" s="4">
        <f xml:space="preserve"> _2025teamgamelogs[[#This Row],[FGA]] + (0.44 * _2025teamgamelogs[[#This Row],[FTA]]) + _2025teamgamelogs[[#This Row],[TOV]] - _2025teamgamelogs[[#This Row],[OREB]]</f>
        <v>100.36</v>
      </c>
      <c r="BJ936" s="3">
        <f>_2025teamgamelogs[[#This Row],[TOV]]/_2025teamgamelogs[[#This Row],[POSSESIONS]]</f>
        <v>9.9641291351135905E-2</v>
      </c>
      <c r="BK936" s="4">
        <f>_2025teamgamelogs[[#This Row],[PTS]]/_2025teamgamelogs[[#This Row],[POSSESIONS]]</f>
        <v>1.1159824631327222</v>
      </c>
      <c r="BL936" s="4">
        <f xml:space="preserve"> 100 * _2025teamgamelogs[[#This Row],[POINTS_PER_POSSESSION]]</f>
        <v>111.59824631327223</v>
      </c>
      <c r="BM936" s="4">
        <f xml:space="preserve"> _2025teamgamelogs[[#This Row],[POSSESIONS]] / (_2025teamgamelogs[[#This Row],[MIN]]/48)</f>
        <v>100.36</v>
      </c>
      <c r="BN936" s="3">
        <f>_2025teamgamelogs[[#This Row],[PTS]] / (2 * (_2025teamgamelogs[[#This Row],[FGA]] + 0.44 * _2025teamgamelogs[[#This Row],[FTA]]))</f>
        <v>0.51679586563307489</v>
      </c>
      <c r="BO936" s="4">
        <f>VLOOKUP(_2025teamgamelogs[[#This Row],[MONTH]], LEAGUE_AVERAGES!$A$2:$B$8, 2, FALSE)</f>
        <v>110.26237660123701</v>
      </c>
      <c r="BP936" s="5">
        <f>VLOOKUP(_2025teamgamelogs[[#This Row],[TEAM_NAME]], LEAGUE_AVERAGES!$A$14:$C$43, 2, FALSE)</f>
        <v>0.38256097560975622</v>
      </c>
      <c r="BQ936" s="5">
        <f>VLOOKUP(_2025teamgamelogs[[#This Row],[TEAM_NAME]], LEAGUE_AVERAGES!$A$14:$C$43, 3, FALSE)</f>
        <v>0.37156097560975615</v>
      </c>
      <c r="BR936" s="5">
        <f>VLOOKUP(_2025teamgamelogs[[#This Row],[TEAM_NAME]], LEAGUE_AVERAGES!$F$14:$H$43, 2, FALSE)</f>
        <v>0.47402439024390242</v>
      </c>
      <c r="BS936" s="5">
        <f>VLOOKUP(_2025teamgamelogs[[#This Row],[TEAM_NAME]], LEAGUE_AVERAGES!$F$14:$H$43, 3, FALSE)</f>
        <v>0.46580487804878057</v>
      </c>
      <c r="BT936" s="5">
        <f>VLOOKUP(_2025teamgamelogs[[#This Row],[TEAM_NAME]], LEAGUE_AVERAGES!$K$14:$M$43, 2, FALSE)</f>
        <v>0.59446350940954662</v>
      </c>
      <c r="BU936" s="5">
        <f>VLOOKUP(_2025teamgamelogs[[#This Row],[TEAM_NAME]], LEAGUE_AVERAGES!$K$14:$M$43, 3, FALSE)</f>
        <v>0.58583417827298701</v>
      </c>
    </row>
    <row r="937" spans="1:73" x14ac:dyDescent="0.2">
      <c r="A937" t="s">
        <v>59</v>
      </c>
      <c r="B937">
        <v>1610612748</v>
      </c>
      <c r="C937" t="s">
        <v>101</v>
      </c>
      <c r="D937" t="s">
        <v>102</v>
      </c>
      <c r="E937">
        <v>22400439</v>
      </c>
      <c r="F937" s="1">
        <v>45655</v>
      </c>
      <c r="G937" t="s">
        <v>914</v>
      </c>
      <c r="H937" t="s">
        <v>63</v>
      </c>
      <c r="I937">
        <v>48</v>
      </c>
      <c r="J937">
        <v>37</v>
      </c>
      <c r="K937">
        <v>84</v>
      </c>
      <c r="L937">
        <v>0.44</v>
      </c>
      <c r="M937">
        <v>10</v>
      </c>
      <c r="N937">
        <v>33</v>
      </c>
      <c r="O937">
        <v>0.30299999999999999</v>
      </c>
      <c r="P937">
        <v>20</v>
      </c>
      <c r="Q937">
        <v>28</v>
      </c>
      <c r="R937">
        <v>0.71399999999999997</v>
      </c>
      <c r="S937">
        <v>15</v>
      </c>
      <c r="T937">
        <v>37</v>
      </c>
      <c r="U937">
        <v>52</v>
      </c>
      <c r="V937">
        <v>21</v>
      </c>
      <c r="W937">
        <v>15</v>
      </c>
      <c r="X937">
        <v>6</v>
      </c>
      <c r="Y937">
        <v>3</v>
      </c>
      <c r="Z937">
        <v>4</v>
      </c>
      <c r="AA937">
        <v>14</v>
      </c>
      <c r="AB937">
        <v>21</v>
      </c>
      <c r="AC937">
        <v>104</v>
      </c>
      <c r="AD937">
        <v>4</v>
      </c>
      <c r="AE937">
        <v>1</v>
      </c>
      <c r="AF937">
        <v>1</v>
      </c>
      <c r="AG937">
        <v>1</v>
      </c>
      <c r="AH937">
        <v>1</v>
      </c>
      <c r="AI937">
        <v>121</v>
      </c>
      <c r="AJ937">
        <v>1946</v>
      </c>
      <c r="AK937">
        <v>1815</v>
      </c>
      <c r="AL937">
        <v>1699</v>
      </c>
      <c r="AM937">
        <v>1891</v>
      </c>
      <c r="AN937">
        <v>1749</v>
      </c>
      <c r="AO937">
        <v>1863</v>
      </c>
      <c r="AP937">
        <v>623</v>
      </c>
      <c r="AQ937">
        <v>377</v>
      </c>
      <c r="AR937">
        <v>1839</v>
      </c>
      <c r="AS937">
        <v>332</v>
      </c>
      <c r="AT937">
        <v>489</v>
      </c>
      <c r="AU937">
        <v>267</v>
      </c>
      <c r="AV937">
        <v>2031</v>
      </c>
      <c r="AW937">
        <v>1341</v>
      </c>
      <c r="AX937">
        <v>1702</v>
      </c>
      <c r="AY937">
        <v>1712</v>
      </c>
      <c r="AZ937">
        <v>750</v>
      </c>
      <c r="BA937">
        <v>260</v>
      </c>
      <c r="BB937">
        <v>575</v>
      </c>
      <c r="BC937">
        <v>1870</v>
      </c>
      <c r="BD937">
        <v>986</v>
      </c>
      <c r="BE937">
        <v>1</v>
      </c>
      <c r="BF937" t="s">
        <v>71</v>
      </c>
      <c r="BG937" t="s">
        <v>65</v>
      </c>
      <c r="BH937" t="s">
        <v>661</v>
      </c>
      <c r="BI937" s="4">
        <f xml:space="preserve"> _2025teamgamelogs[[#This Row],[FGA]] + (0.44 * _2025teamgamelogs[[#This Row],[FTA]]) + _2025teamgamelogs[[#This Row],[TOV]] - _2025teamgamelogs[[#This Row],[OREB]]</f>
        <v>96.32</v>
      </c>
      <c r="BJ937" s="3">
        <f>_2025teamgamelogs[[#This Row],[TOV]]/_2025teamgamelogs[[#This Row],[POSSESIONS]]</f>
        <v>0.15573089700996678</v>
      </c>
      <c r="BK937" s="4">
        <f>_2025teamgamelogs[[#This Row],[PTS]]/_2025teamgamelogs[[#This Row],[POSSESIONS]]</f>
        <v>1.0797342192691031</v>
      </c>
      <c r="BL937" s="4">
        <f xml:space="preserve"> 100 * _2025teamgamelogs[[#This Row],[POINTS_PER_POSSESSION]]</f>
        <v>107.97342192691031</v>
      </c>
      <c r="BM937" s="4">
        <f xml:space="preserve"> _2025teamgamelogs[[#This Row],[POSSESIONS]] / (_2025teamgamelogs[[#This Row],[MIN]]/48)</f>
        <v>96.32</v>
      </c>
      <c r="BN937" s="3">
        <f>_2025teamgamelogs[[#This Row],[PTS]] / (2 * (_2025teamgamelogs[[#This Row],[FGA]] + 0.44 * _2025teamgamelogs[[#This Row],[FTA]]))</f>
        <v>0.53986710963455153</v>
      </c>
      <c r="BO937" s="4">
        <f>VLOOKUP(_2025teamgamelogs[[#This Row],[MONTH]], LEAGUE_AVERAGES!$A$2:$B$8, 2, FALSE)</f>
        <v>110.26237660123701</v>
      </c>
      <c r="BP937" s="5">
        <f>VLOOKUP(_2025teamgamelogs[[#This Row],[TEAM_NAME]], LEAGUE_AVERAGES!$A$14:$C$43, 2, FALSE)</f>
        <v>0.38887804878048787</v>
      </c>
      <c r="BQ937" s="5">
        <f>VLOOKUP(_2025teamgamelogs[[#This Row],[TEAM_NAME]], LEAGUE_AVERAGES!$A$14:$C$43, 3, FALSE)</f>
        <v>0.35180487804878063</v>
      </c>
      <c r="BR937" s="5">
        <f>VLOOKUP(_2025teamgamelogs[[#This Row],[TEAM_NAME]], LEAGUE_AVERAGES!$F$14:$H$43, 2, FALSE)</f>
        <v>0.48178048780487814</v>
      </c>
      <c r="BS937" s="5">
        <f>VLOOKUP(_2025teamgamelogs[[#This Row],[TEAM_NAME]], LEAGUE_AVERAGES!$F$14:$H$43, 3, FALSE)</f>
        <v>0.44997560975609752</v>
      </c>
      <c r="BT937" s="5">
        <f>VLOOKUP(_2025teamgamelogs[[#This Row],[TEAM_NAME]], LEAGUE_AVERAGES!$K$14:$M$43, 2, FALSE)</f>
        <v>0.59307433364150897</v>
      </c>
      <c r="BU937" s="5">
        <f>VLOOKUP(_2025teamgamelogs[[#This Row],[TEAM_NAME]], LEAGUE_AVERAGES!$K$14:$M$43, 3, FALSE)</f>
        <v>0.56311679796954139</v>
      </c>
    </row>
    <row r="938" spans="1:73" x14ac:dyDescent="0.2">
      <c r="A938" t="s">
        <v>59</v>
      </c>
      <c r="B938">
        <v>1610612754</v>
      </c>
      <c r="C938" t="s">
        <v>110</v>
      </c>
      <c r="D938" t="s">
        <v>111</v>
      </c>
      <c r="E938">
        <v>22400437</v>
      </c>
      <c r="F938" s="1">
        <v>45655</v>
      </c>
      <c r="G938" t="s">
        <v>896</v>
      </c>
      <c r="H938" t="s">
        <v>63</v>
      </c>
      <c r="I938">
        <v>48</v>
      </c>
      <c r="J938">
        <v>46</v>
      </c>
      <c r="K938">
        <v>87</v>
      </c>
      <c r="L938">
        <v>0.52900000000000003</v>
      </c>
      <c r="M938">
        <v>9</v>
      </c>
      <c r="N938">
        <v>23</v>
      </c>
      <c r="O938">
        <v>0.39100000000000001</v>
      </c>
      <c r="P938">
        <v>22</v>
      </c>
      <c r="Q938">
        <v>27</v>
      </c>
      <c r="R938">
        <v>0.81499999999999995</v>
      </c>
      <c r="S938">
        <v>11</v>
      </c>
      <c r="T938">
        <v>39</v>
      </c>
      <c r="U938">
        <v>50</v>
      </c>
      <c r="V938">
        <v>27</v>
      </c>
      <c r="W938">
        <v>9</v>
      </c>
      <c r="X938">
        <v>6</v>
      </c>
      <c r="Y938">
        <v>2</v>
      </c>
      <c r="Z938">
        <v>6</v>
      </c>
      <c r="AA938">
        <v>17</v>
      </c>
      <c r="AB938">
        <v>22</v>
      </c>
      <c r="AC938">
        <v>123</v>
      </c>
      <c r="AD938">
        <v>9</v>
      </c>
      <c r="AE938">
        <v>1</v>
      </c>
      <c r="AF938">
        <v>1</v>
      </c>
      <c r="AG938">
        <v>1</v>
      </c>
      <c r="AH938">
        <v>1</v>
      </c>
      <c r="AI938">
        <v>121</v>
      </c>
      <c r="AJ938">
        <v>437</v>
      </c>
      <c r="AK938">
        <v>1449</v>
      </c>
      <c r="AL938">
        <v>323</v>
      </c>
      <c r="AM938">
        <v>2097</v>
      </c>
      <c r="AN938">
        <v>2421</v>
      </c>
      <c r="AO938">
        <v>836</v>
      </c>
      <c r="AP938">
        <v>406</v>
      </c>
      <c r="AQ938">
        <v>471</v>
      </c>
      <c r="AR938">
        <v>908</v>
      </c>
      <c r="AS938">
        <v>1051</v>
      </c>
      <c r="AT938">
        <v>277</v>
      </c>
      <c r="AU938">
        <v>427</v>
      </c>
      <c r="AV938">
        <v>1013</v>
      </c>
      <c r="AW938">
        <v>152</v>
      </c>
      <c r="AX938">
        <v>1702</v>
      </c>
      <c r="AY938">
        <v>2078</v>
      </c>
      <c r="AZ938">
        <v>1573</v>
      </c>
      <c r="BA938">
        <v>792</v>
      </c>
      <c r="BB938">
        <v>416</v>
      </c>
      <c r="BC938">
        <v>549</v>
      </c>
      <c r="BD938">
        <v>672</v>
      </c>
      <c r="BE938">
        <v>1</v>
      </c>
      <c r="BF938" t="s">
        <v>71</v>
      </c>
      <c r="BG938" t="s">
        <v>65</v>
      </c>
      <c r="BH938" t="s">
        <v>661</v>
      </c>
      <c r="BI938" s="4">
        <f xml:space="preserve"> _2025teamgamelogs[[#This Row],[FGA]] + (0.44 * _2025teamgamelogs[[#This Row],[FTA]]) + _2025teamgamelogs[[#This Row],[TOV]] - _2025teamgamelogs[[#This Row],[OREB]]</f>
        <v>96.88</v>
      </c>
      <c r="BJ938" s="3">
        <f>_2025teamgamelogs[[#This Row],[TOV]]/_2025teamgamelogs[[#This Row],[POSSESIONS]]</f>
        <v>9.2898431048720073E-2</v>
      </c>
      <c r="BK938" s="4">
        <f>_2025teamgamelogs[[#This Row],[PTS]]/_2025teamgamelogs[[#This Row],[POSSESIONS]]</f>
        <v>1.2696118909991743</v>
      </c>
      <c r="BL938" s="4">
        <f xml:space="preserve"> 100 * _2025teamgamelogs[[#This Row],[POINTS_PER_POSSESSION]]</f>
        <v>126.96118909991742</v>
      </c>
      <c r="BM938" s="4">
        <f xml:space="preserve"> _2025teamgamelogs[[#This Row],[POSSESIONS]] / (_2025teamgamelogs[[#This Row],[MIN]]/48)</f>
        <v>96.88</v>
      </c>
      <c r="BN938" s="3">
        <f>_2025teamgamelogs[[#This Row],[PTS]] / (2 * (_2025teamgamelogs[[#This Row],[FGA]] + 0.44 * _2025teamgamelogs[[#This Row],[FTA]]))</f>
        <v>0.62196601941747576</v>
      </c>
      <c r="BO938" s="4">
        <f>VLOOKUP(_2025teamgamelogs[[#This Row],[MONTH]], LEAGUE_AVERAGES!$A$2:$B$8, 2, FALSE)</f>
        <v>110.26237660123701</v>
      </c>
      <c r="BP938" s="5">
        <f>VLOOKUP(_2025teamgamelogs[[#This Row],[TEAM_NAME]], LEAGUE_AVERAGES!$A$14:$C$43, 2, FALSE)</f>
        <v>0.37909999999999999</v>
      </c>
      <c r="BQ938" s="5">
        <f>VLOOKUP(_2025teamgamelogs[[#This Row],[TEAM_NAME]], LEAGUE_AVERAGES!$A$14:$C$43, 3, FALSE)</f>
        <v>0.35511904761904761</v>
      </c>
      <c r="BR938" s="5">
        <f>VLOOKUP(_2025teamgamelogs[[#This Row],[TEAM_NAME]], LEAGUE_AVERAGES!$F$14:$H$43, 2, FALSE)</f>
        <v>0.49785000000000013</v>
      </c>
      <c r="BS938" s="5">
        <f>VLOOKUP(_2025teamgamelogs[[#This Row],[TEAM_NAME]], LEAGUE_AVERAGES!$F$14:$H$43, 3, FALSE)</f>
        <v>0.47942857142857148</v>
      </c>
      <c r="BT938" s="5">
        <f>VLOOKUP(_2025teamgamelogs[[#This Row],[TEAM_NAME]], LEAGUE_AVERAGES!$K$14:$M$43, 2, FALSE)</f>
        <v>0.60805571751162091</v>
      </c>
      <c r="BU938" s="5">
        <f>VLOOKUP(_2025teamgamelogs[[#This Row],[TEAM_NAME]], LEAGUE_AVERAGES!$K$14:$M$43, 3, FALSE)</f>
        <v>0.58190704341109034</v>
      </c>
    </row>
    <row r="939" spans="1:73" x14ac:dyDescent="0.2">
      <c r="A939" t="s">
        <v>59</v>
      </c>
      <c r="B939">
        <v>1610612759</v>
      </c>
      <c r="C939" t="s">
        <v>145</v>
      </c>
      <c r="D939" t="s">
        <v>146</v>
      </c>
      <c r="E939">
        <v>22400441</v>
      </c>
      <c r="F939" s="1">
        <v>45655</v>
      </c>
      <c r="G939" t="s">
        <v>915</v>
      </c>
      <c r="H939" t="s">
        <v>70</v>
      </c>
      <c r="I939">
        <v>48</v>
      </c>
      <c r="J939">
        <v>38</v>
      </c>
      <c r="K939">
        <v>87</v>
      </c>
      <c r="L939">
        <v>0.437</v>
      </c>
      <c r="M939">
        <v>11</v>
      </c>
      <c r="N939">
        <v>39</v>
      </c>
      <c r="O939">
        <v>0.28199999999999997</v>
      </c>
      <c r="P939">
        <v>23</v>
      </c>
      <c r="Q939">
        <v>28</v>
      </c>
      <c r="R939">
        <v>0.82099999999999995</v>
      </c>
      <c r="S939">
        <v>8</v>
      </c>
      <c r="T939">
        <v>33</v>
      </c>
      <c r="U939">
        <v>41</v>
      </c>
      <c r="V939">
        <v>25</v>
      </c>
      <c r="W939">
        <v>10</v>
      </c>
      <c r="X939">
        <v>6</v>
      </c>
      <c r="Y939">
        <v>4</v>
      </c>
      <c r="Z939">
        <v>5</v>
      </c>
      <c r="AA939">
        <v>18</v>
      </c>
      <c r="AB939">
        <v>23</v>
      </c>
      <c r="AC939">
        <v>110</v>
      </c>
      <c r="AD939">
        <v>-2</v>
      </c>
      <c r="AE939">
        <v>1</v>
      </c>
      <c r="AF939">
        <v>1231</v>
      </c>
      <c r="AG939">
        <v>1231</v>
      </c>
      <c r="AH939">
        <v>1231</v>
      </c>
      <c r="AI939">
        <v>121</v>
      </c>
      <c r="AJ939">
        <v>1796</v>
      </c>
      <c r="AK939">
        <v>1449</v>
      </c>
      <c r="AL939">
        <v>1754</v>
      </c>
      <c r="AM939">
        <v>1661</v>
      </c>
      <c r="AN939">
        <v>933</v>
      </c>
      <c r="AO939">
        <v>2046</v>
      </c>
      <c r="AP939">
        <v>314</v>
      </c>
      <c r="AQ939">
        <v>377</v>
      </c>
      <c r="AR939">
        <v>844</v>
      </c>
      <c r="AS939">
        <v>1800</v>
      </c>
      <c r="AT939">
        <v>1131</v>
      </c>
      <c r="AU939">
        <v>1563</v>
      </c>
      <c r="AV939">
        <v>1358</v>
      </c>
      <c r="AW939">
        <v>264</v>
      </c>
      <c r="AX939">
        <v>1702</v>
      </c>
      <c r="AY939">
        <v>1274</v>
      </c>
      <c r="AZ939">
        <v>1188</v>
      </c>
      <c r="BA939">
        <v>1018</v>
      </c>
      <c r="BB939">
        <v>300</v>
      </c>
      <c r="BC939">
        <v>1479</v>
      </c>
      <c r="BD939">
        <v>1286</v>
      </c>
      <c r="BE939">
        <v>1</v>
      </c>
      <c r="BF939" t="s">
        <v>71</v>
      </c>
      <c r="BG939" t="s">
        <v>65</v>
      </c>
      <c r="BH939" t="s">
        <v>661</v>
      </c>
      <c r="BI939" s="4">
        <f xml:space="preserve"> _2025teamgamelogs[[#This Row],[FGA]] + (0.44 * _2025teamgamelogs[[#This Row],[FTA]]) + _2025teamgamelogs[[#This Row],[TOV]] - _2025teamgamelogs[[#This Row],[OREB]]</f>
        <v>101.32</v>
      </c>
      <c r="BJ939" s="3">
        <f>_2025teamgamelogs[[#This Row],[TOV]]/_2025teamgamelogs[[#This Row],[POSSESIONS]]</f>
        <v>9.8697196999605219E-2</v>
      </c>
      <c r="BK939" s="4">
        <f>_2025teamgamelogs[[#This Row],[PTS]]/_2025teamgamelogs[[#This Row],[POSSESIONS]]</f>
        <v>1.0856691669956573</v>
      </c>
      <c r="BL939" s="4">
        <f xml:space="preserve"> 100 * _2025teamgamelogs[[#This Row],[POINTS_PER_POSSESSION]]</f>
        <v>108.56691669956572</v>
      </c>
      <c r="BM939" s="4">
        <f xml:space="preserve"> _2025teamgamelogs[[#This Row],[POSSESIONS]] / (_2025teamgamelogs[[#This Row],[MIN]]/48)</f>
        <v>101.32</v>
      </c>
      <c r="BN939" s="3">
        <f>_2025teamgamelogs[[#This Row],[PTS]] / (2 * (_2025teamgamelogs[[#This Row],[FGA]] + 0.44 * _2025teamgamelogs[[#This Row],[FTA]]))</f>
        <v>0.55376560612162706</v>
      </c>
      <c r="BO939" s="4">
        <f>VLOOKUP(_2025teamgamelogs[[#This Row],[MONTH]], LEAGUE_AVERAGES!$A$2:$B$8, 2, FALSE)</f>
        <v>110.26237660123701</v>
      </c>
      <c r="BP939" s="5">
        <f>VLOOKUP(_2025teamgamelogs[[#This Row],[TEAM_NAME]], LEAGUE_AVERAGES!$A$14:$C$43, 2, FALSE)</f>
        <v>0.36502500000000004</v>
      </c>
      <c r="BQ939" s="5">
        <f>VLOOKUP(_2025teamgamelogs[[#This Row],[TEAM_NAME]], LEAGUE_AVERAGES!$A$14:$C$43, 3, FALSE)</f>
        <v>0.35016666666666663</v>
      </c>
      <c r="BR939" s="5">
        <f>VLOOKUP(_2025teamgamelogs[[#This Row],[TEAM_NAME]], LEAGUE_AVERAGES!$F$14:$H$43, 2, FALSE)</f>
        <v>0.47877500000000017</v>
      </c>
      <c r="BS939" s="5">
        <f>VLOOKUP(_2025teamgamelogs[[#This Row],[TEAM_NAME]], LEAGUE_AVERAGES!$F$14:$H$43, 3, FALSE)</f>
        <v>0.45407142857142868</v>
      </c>
      <c r="BT939" s="5">
        <f>VLOOKUP(_2025teamgamelogs[[#This Row],[TEAM_NAME]], LEAGUE_AVERAGES!$K$14:$M$43, 2, FALSE)</f>
        <v>0.59112459331758582</v>
      </c>
      <c r="BU939" s="5">
        <f>VLOOKUP(_2025teamgamelogs[[#This Row],[TEAM_NAME]], LEAGUE_AVERAGES!$K$14:$M$43, 3, FALSE)</f>
        <v>0.56254759440180246</v>
      </c>
    </row>
    <row r="940" spans="1:73" x14ac:dyDescent="0.2">
      <c r="A940" t="s">
        <v>59</v>
      </c>
      <c r="B940">
        <v>1610612745</v>
      </c>
      <c r="C940" t="s">
        <v>104</v>
      </c>
      <c r="D940" t="s">
        <v>105</v>
      </c>
      <c r="E940">
        <v>22400439</v>
      </c>
      <c r="F940" s="1">
        <v>45655</v>
      </c>
      <c r="G940" t="s">
        <v>916</v>
      </c>
      <c r="H940" t="s">
        <v>70</v>
      </c>
      <c r="I940">
        <v>48</v>
      </c>
      <c r="J940">
        <v>38</v>
      </c>
      <c r="K940">
        <v>97</v>
      </c>
      <c r="L940">
        <v>0.39200000000000002</v>
      </c>
      <c r="M940">
        <v>13</v>
      </c>
      <c r="N940">
        <v>40</v>
      </c>
      <c r="O940">
        <v>0.32500000000000001</v>
      </c>
      <c r="P940">
        <v>11</v>
      </c>
      <c r="Q940">
        <v>13</v>
      </c>
      <c r="R940">
        <v>0.84599999999999997</v>
      </c>
      <c r="S940">
        <v>19</v>
      </c>
      <c r="T940">
        <v>33</v>
      </c>
      <c r="U940">
        <v>52</v>
      </c>
      <c r="V940">
        <v>24</v>
      </c>
      <c r="W940">
        <v>13</v>
      </c>
      <c r="X940">
        <v>5</v>
      </c>
      <c r="Y940">
        <v>4</v>
      </c>
      <c r="Z940">
        <v>3</v>
      </c>
      <c r="AA940">
        <v>21</v>
      </c>
      <c r="AB940">
        <v>14</v>
      </c>
      <c r="AC940">
        <v>100</v>
      </c>
      <c r="AD940">
        <v>-4</v>
      </c>
      <c r="AE940">
        <v>1</v>
      </c>
      <c r="AF940">
        <v>1231</v>
      </c>
      <c r="AG940">
        <v>1231</v>
      </c>
      <c r="AH940">
        <v>1231</v>
      </c>
      <c r="AI940">
        <v>121</v>
      </c>
      <c r="AJ940">
        <v>1796</v>
      </c>
      <c r="AK940">
        <v>324</v>
      </c>
      <c r="AL940">
        <v>2279</v>
      </c>
      <c r="AM940">
        <v>1171</v>
      </c>
      <c r="AN940">
        <v>795</v>
      </c>
      <c r="AO940">
        <v>1614</v>
      </c>
      <c r="AP940">
        <v>2028</v>
      </c>
      <c r="AQ940">
        <v>2188</v>
      </c>
      <c r="AR940">
        <v>605</v>
      </c>
      <c r="AS940">
        <v>61</v>
      </c>
      <c r="AT940">
        <v>1131</v>
      </c>
      <c r="AU940">
        <v>267</v>
      </c>
      <c r="AV940">
        <v>1570</v>
      </c>
      <c r="AW940">
        <v>850</v>
      </c>
      <c r="AX940">
        <v>1998</v>
      </c>
      <c r="AY940">
        <v>1274</v>
      </c>
      <c r="AZ940">
        <v>384</v>
      </c>
      <c r="BA940">
        <v>1694</v>
      </c>
      <c r="BB940">
        <v>2064</v>
      </c>
      <c r="BC940">
        <v>2099</v>
      </c>
      <c r="BD940">
        <v>1415</v>
      </c>
      <c r="BE940">
        <v>1</v>
      </c>
      <c r="BF940" t="s">
        <v>64</v>
      </c>
      <c r="BG940" t="s">
        <v>65</v>
      </c>
      <c r="BH940" t="s">
        <v>661</v>
      </c>
      <c r="BI940" s="4">
        <f xml:space="preserve"> _2025teamgamelogs[[#This Row],[FGA]] + (0.44 * _2025teamgamelogs[[#This Row],[FTA]]) + _2025teamgamelogs[[#This Row],[TOV]] - _2025teamgamelogs[[#This Row],[OREB]]</f>
        <v>96.72</v>
      </c>
      <c r="BJ940" s="3">
        <f>_2025teamgamelogs[[#This Row],[TOV]]/_2025teamgamelogs[[#This Row],[POSSESIONS]]</f>
        <v>0.13440860215053763</v>
      </c>
      <c r="BK940" s="4">
        <f>_2025teamgamelogs[[#This Row],[PTS]]/_2025teamgamelogs[[#This Row],[POSSESIONS]]</f>
        <v>1.0339123242349049</v>
      </c>
      <c r="BL940" s="4">
        <f xml:space="preserve"> 100 * _2025teamgamelogs[[#This Row],[POINTS_PER_POSSESSION]]</f>
        <v>103.39123242349049</v>
      </c>
      <c r="BM940" s="4">
        <f xml:space="preserve"> _2025teamgamelogs[[#This Row],[POSSESIONS]] / (_2025teamgamelogs[[#This Row],[MIN]]/48)</f>
        <v>96.72</v>
      </c>
      <c r="BN940" s="3">
        <f>_2025teamgamelogs[[#This Row],[PTS]] / (2 * (_2025teamgamelogs[[#This Row],[FGA]] + 0.44 * _2025teamgamelogs[[#This Row],[FTA]]))</f>
        <v>0.48676012461059193</v>
      </c>
      <c r="BO940" s="4">
        <f>VLOOKUP(_2025teamgamelogs[[#This Row],[MONTH]], LEAGUE_AVERAGES!$A$2:$B$8, 2, FALSE)</f>
        <v>110.26237660123701</v>
      </c>
      <c r="BP940" s="5">
        <f>VLOOKUP(_2025teamgamelogs[[#This Row],[TEAM_NAME]], LEAGUE_AVERAGES!$A$14:$C$43, 2, FALSE)</f>
        <v>0.35034146341463424</v>
      </c>
      <c r="BQ940" s="5">
        <f>VLOOKUP(_2025teamgamelogs[[#This Row],[TEAM_NAME]], LEAGUE_AVERAGES!$A$14:$C$43, 3, FALSE)</f>
        <v>0.35473170731707321</v>
      </c>
      <c r="BR940" s="5">
        <f>VLOOKUP(_2025teamgamelogs[[#This Row],[TEAM_NAME]], LEAGUE_AVERAGES!$F$14:$H$43, 2, FALSE)</f>
        <v>0.45260975609756104</v>
      </c>
      <c r="BS940" s="5">
        <f>VLOOKUP(_2025teamgamelogs[[#This Row],[TEAM_NAME]], LEAGUE_AVERAGES!$F$14:$H$43, 3, FALSE)</f>
        <v>0.45763414634146338</v>
      </c>
      <c r="BT940" s="5">
        <f>VLOOKUP(_2025teamgamelogs[[#This Row],[TEAM_NAME]], LEAGUE_AVERAGES!$K$14:$M$43, 2, FALSE)</f>
        <v>0.55103752047014554</v>
      </c>
      <c r="BU940" s="5">
        <f>VLOOKUP(_2025teamgamelogs[[#This Row],[TEAM_NAME]], LEAGUE_AVERAGES!$K$14:$M$43, 3, FALSE)</f>
        <v>0.55544482411316332</v>
      </c>
    </row>
    <row r="941" spans="1:73" x14ac:dyDescent="0.2">
      <c r="A941" t="s">
        <v>59</v>
      </c>
      <c r="B941">
        <v>1610612760</v>
      </c>
      <c r="C941" t="s">
        <v>137</v>
      </c>
      <c r="D941" t="s">
        <v>138</v>
      </c>
      <c r="E941">
        <v>22400440</v>
      </c>
      <c r="F941" s="1">
        <v>45655</v>
      </c>
      <c r="G941" t="s">
        <v>917</v>
      </c>
      <c r="H941" t="s">
        <v>63</v>
      </c>
      <c r="I941">
        <v>48</v>
      </c>
      <c r="J941">
        <v>52</v>
      </c>
      <c r="K941">
        <v>103</v>
      </c>
      <c r="L941">
        <v>0.505</v>
      </c>
      <c r="M941">
        <v>14</v>
      </c>
      <c r="N941">
        <v>44</v>
      </c>
      <c r="O941">
        <v>0.318</v>
      </c>
      <c r="P941">
        <v>12</v>
      </c>
      <c r="Q941">
        <v>12</v>
      </c>
      <c r="R941">
        <v>1</v>
      </c>
      <c r="S941">
        <v>9</v>
      </c>
      <c r="T941">
        <v>36</v>
      </c>
      <c r="U941">
        <v>45</v>
      </c>
      <c r="V941">
        <v>35</v>
      </c>
      <c r="W941">
        <v>10</v>
      </c>
      <c r="X941">
        <v>10</v>
      </c>
      <c r="Y941">
        <v>9</v>
      </c>
      <c r="Z941">
        <v>4</v>
      </c>
      <c r="AA941">
        <v>24</v>
      </c>
      <c r="AB941">
        <v>15</v>
      </c>
      <c r="AC941">
        <v>130</v>
      </c>
      <c r="AD941">
        <v>24</v>
      </c>
      <c r="AE941">
        <v>1</v>
      </c>
      <c r="AF941">
        <v>1</v>
      </c>
      <c r="AG941">
        <v>1</v>
      </c>
      <c r="AH941">
        <v>1</v>
      </c>
      <c r="AI941">
        <v>121</v>
      </c>
      <c r="AJ941">
        <v>64</v>
      </c>
      <c r="AK941">
        <v>77</v>
      </c>
      <c r="AL941">
        <v>660</v>
      </c>
      <c r="AM941">
        <v>934</v>
      </c>
      <c r="AN941">
        <v>384</v>
      </c>
      <c r="AO941">
        <v>1711</v>
      </c>
      <c r="AP941">
        <v>1889</v>
      </c>
      <c r="AQ941">
        <v>2282</v>
      </c>
      <c r="AR941">
        <v>1</v>
      </c>
      <c r="AS941">
        <v>1566</v>
      </c>
      <c r="AT941">
        <v>640</v>
      </c>
      <c r="AU941">
        <v>976</v>
      </c>
      <c r="AV941">
        <v>132</v>
      </c>
      <c r="AW941">
        <v>264</v>
      </c>
      <c r="AX941">
        <v>539</v>
      </c>
      <c r="AY941">
        <v>109</v>
      </c>
      <c r="AZ941">
        <v>750</v>
      </c>
      <c r="BA941">
        <v>2162</v>
      </c>
      <c r="BB941">
        <v>1892</v>
      </c>
      <c r="BC941">
        <v>239</v>
      </c>
      <c r="BD941">
        <v>150</v>
      </c>
      <c r="BE941">
        <v>1</v>
      </c>
      <c r="BF941" t="s">
        <v>64</v>
      </c>
      <c r="BG941" t="s">
        <v>65</v>
      </c>
      <c r="BH941" t="s">
        <v>661</v>
      </c>
      <c r="BI941" s="4">
        <f xml:space="preserve"> _2025teamgamelogs[[#This Row],[FGA]] + (0.44 * _2025teamgamelogs[[#This Row],[FTA]]) + _2025teamgamelogs[[#This Row],[TOV]] - _2025teamgamelogs[[#This Row],[OREB]]</f>
        <v>109.28</v>
      </c>
      <c r="BJ941" s="3">
        <f>_2025teamgamelogs[[#This Row],[TOV]]/_2025teamgamelogs[[#This Row],[POSSESIONS]]</f>
        <v>9.1508052708638363E-2</v>
      </c>
      <c r="BK941" s="4">
        <f>_2025teamgamelogs[[#This Row],[PTS]]/_2025teamgamelogs[[#This Row],[POSSESIONS]]</f>
        <v>1.1896046852122986</v>
      </c>
      <c r="BL941" s="4">
        <f xml:space="preserve"> 100 * _2025teamgamelogs[[#This Row],[POINTS_PER_POSSESSION]]</f>
        <v>118.96046852122986</v>
      </c>
      <c r="BM941" s="4">
        <f xml:space="preserve"> _2025teamgamelogs[[#This Row],[POSSESIONS]] / (_2025teamgamelogs[[#This Row],[MIN]]/48)</f>
        <v>109.28</v>
      </c>
      <c r="BN941" s="3">
        <f>_2025teamgamelogs[[#This Row],[PTS]] / (2 * (_2025teamgamelogs[[#This Row],[FGA]] + 0.44 * _2025teamgamelogs[[#This Row],[FTA]]))</f>
        <v>0.60029553010712966</v>
      </c>
      <c r="BO941" s="4">
        <f>VLOOKUP(_2025teamgamelogs[[#This Row],[MONTH]], LEAGUE_AVERAGES!$A$2:$B$8, 2, FALSE)</f>
        <v>110.26237660123701</v>
      </c>
      <c r="BP941" s="5">
        <f>VLOOKUP(_2025teamgamelogs[[#This Row],[TEAM_NAME]], LEAGUE_AVERAGES!$A$14:$C$43, 2, FALSE)</f>
        <v>0.38229268292682927</v>
      </c>
      <c r="BQ941" s="5">
        <f>VLOOKUP(_2025teamgamelogs[[#This Row],[TEAM_NAME]], LEAGUE_AVERAGES!$A$14:$C$43, 3, FALSE)</f>
        <v>0.36500000000000005</v>
      </c>
      <c r="BR941" s="5">
        <f>VLOOKUP(_2025teamgamelogs[[#This Row],[TEAM_NAME]], LEAGUE_AVERAGES!$F$14:$H$43, 2, FALSE)</f>
        <v>0.48607317073170736</v>
      </c>
      <c r="BS941" s="5">
        <f>VLOOKUP(_2025teamgamelogs[[#This Row],[TEAM_NAME]], LEAGUE_AVERAGES!$F$14:$H$43, 3, FALSE)</f>
        <v>0.4780731707317073</v>
      </c>
      <c r="BT941" s="5">
        <f>VLOOKUP(_2025teamgamelogs[[#This Row],[TEAM_NAME]], LEAGUE_AVERAGES!$K$14:$M$43, 2, FALSE)</f>
        <v>0.59971838422440138</v>
      </c>
      <c r="BU941" s="5">
        <f>VLOOKUP(_2025teamgamelogs[[#This Row],[TEAM_NAME]], LEAGUE_AVERAGES!$K$14:$M$43, 3, FALSE)</f>
        <v>0.58679992881439635</v>
      </c>
    </row>
    <row r="942" spans="1:73" x14ac:dyDescent="0.2">
      <c r="A942" t="s">
        <v>59</v>
      </c>
      <c r="B942">
        <v>1610612761</v>
      </c>
      <c r="C942" t="s">
        <v>95</v>
      </c>
      <c r="D942" t="s">
        <v>96</v>
      </c>
      <c r="E942">
        <v>22400438</v>
      </c>
      <c r="F942" s="1">
        <v>45655</v>
      </c>
      <c r="G942" t="s">
        <v>918</v>
      </c>
      <c r="H942" t="s">
        <v>70</v>
      </c>
      <c r="I942">
        <v>48</v>
      </c>
      <c r="J942">
        <v>38</v>
      </c>
      <c r="K942">
        <v>85</v>
      </c>
      <c r="L942">
        <v>0.44700000000000001</v>
      </c>
      <c r="M942">
        <v>7</v>
      </c>
      <c r="N942">
        <v>24</v>
      </c>
      <c r="O942">
        <v>0.29199999999999998</v>
      </c>
      <c r="P942">
        <v>24</v>
      </c>
      <c r="Q942">
        <v>27</v>
      </c>
      <c r="R942">
        <v>0.88900000000000001</v>
      </c>
      <c r="S942">
        <v>15</v>
      </c>
      <c r="T942">
        <v>37</v>
      </c>
      <c r="U942">
        <v>52</v>
      </c>
      <c r="V942">
        <v>26</v>
      </c>
      <c r="W942">
        <v>31</v>
      </c>
      <c r="X942">
        <v>10</v>
      </c>
      <c r="Y942">
        <v>4</v>
      </c>
      <c r="Z942">
        <v>8</v>
      </c>
      <c r="AA942">
        <v>26</v>
      </c>
      <c r="AB942">
        <v>19</v>
      </c>
      <c r="AC942">
        <v>107</v>
      </c>
      <c r="AD942">
        <v>-29</v>
      </c>
      <c r="AE942">
        <v>1</v>
      </c>
      <c r="AF942">
        <v>1231</v>
      </c>
      <c r="AG942">
        <v>1231</v>
      </c>
      <c r="AH942">
        <v>1231</v>
      </c>
      <c r="AI942">
        <v>121</v>
      </c>
      <c r="AJ942">
        <v>1796</v>
      </c>
      <c r="AK942">
        <v>1709</v>
      </c>
      <c r="AL942">
        <v>1583</v>
      </c>
      <c r="AM942">
        <v>2338</v>
      </c>
      <c r="AN942">
        <v>2400</v>
      </c>
      <c r="AO942">
        <v>1979</v>
      </c>
      <c r="AP942">
        <v>238</v>
      </c>
      <c r="AQ942">
        <v>471</v>
      </c>
      <c r="AR942">
        <v>316</v>
      </c>
      <c r="AS942">
        <v>332</v>
      </c>
      <c r="AT942">
        <v>489</v>
      </c>
      <c r="AU942">
        <v>267</v>
      </c>
      <c r="AV942">
        <v>1195</v>
      </c>
      <c r="AW942">
        <v>2460</v>
      </c>
      <c r="AX942">
        <v>539</v>
      </c>
      <c r="AY942">
        <v>1274</v>
      </c>
      <c r="AZ942">
        <v>2116</v>
      </c>
      <c r="BA942">
        <v>2319</v>
      </c>
      <c r="BB942">
        <v>971</v>
      </c>
      <c r="BC942">
        <v>1677</v>
      </c>
      <c r="BD942">
        <v>2365</v>
      </c>
      <c r="BE942">
        <v>1</v>
      </c>
      <c r="BF942" t="s">
        <v>64</v>
      </c>
      <c r="BG942" t="s">
        <v>65</v>
      </c>
      <c r="BH942" t="s">
        <v>661</v>
      </c>
      <c r="BI942" s="4">
        <f xml:space="preserve"> _2025teamgamelogs[[#This Row],[FGA]] + (0.44 * _2025teamgamelogs[[#This Row],[FTA]]) + _2025teamgamelogs[[#This Row],[TOV]] - _2025teamgamelogs[[#This Row],[OREB]]</f>
        <v>112.88</v>
      </c>
      <c r="BJ942" s="3">
        <f>_2025teamgamelogs[[#This Row],[TOV]]/_2025teamgamelogs[[#This Row],[POSSESIONS]]</f>
        <v>0.27462792345854004</v>
      </c>
      <c r="BK942" s="4">
        <f>_2025teamgamelogs[[#This Row],[PTS]]/_2025teamgamelogs[[#This Row],[POSSESIONS]]</f>
        <v>0.94790928419560594</v>
      </c>
      <c r="BL942" s="4">
        <f xml:space="preserve"> 100 * _2025teamgamelogs[[#This Row],[POINTS_PER_POSSESSION]]</f>
        <v>94.790928419560601</v>
      </c>
      <c r="BM942" s="4">
        <f xml:space="preserve"> _2025teamgamelogs[[#This Row],[POSSESIONS]] / (_2025teamgamelogs[[#This Row],[MIN]]/48)</f>
        <v>112.88</v>
      </c>
      <c r="BN942" s="3">
        <f>_2025teamgamelogs[[#This Row],[PTS]] / (2 * (_2025teamgamelogs[[#This Row],[FGA]] + 0.44 * _2025teamgamelogs[[#This Row],[FTA]]))</f>
        <v>0.55222956234516929</v>
      </c>
      <c r="BO942" s="4">
        <f>VLOOKUP(_2025teamgamelogs[[#This Row],[MONTH]], LEAGUE_AVERAGES!$A$2:$B$8, 2, FALSE)</f>
        <v>110.26237660123701</v>
      </c>
      <c r="BP942" s="5">
        <f>VLOOKUP(_2025teamgamelogs[[#This Row],[TEAM_NAME]], LEAGUE_AVERAGES!$A$14:$C$43, 2, FALSE)</f>
        <v>0.35443902439024388</v>
      </c>
      <c r="BQ942" s="5">
        <f>VLOOKUP(_2025teamgamelogs[[#This Row],[TEAM_NAME]], LEAGUE_AVERAGES!$A$14:$C$43, 3, FALSE)</f>
        <v>0.34512195121951217</v>
      </c>
      <c r="BR942" s="5">
        <f>VLOOKUP(_2025teamgamelogs[[#This Row],[TEAM_NAME]], LEAGUE_AVERAGES!$F$14:$H$43, 2, FALSE)</f>
        <v>0.46104878048780484</v>
      </c>
      <c r="BS942" s="5">
        <f>VLOOKUP(_2025teamgamelogs[[#This Row],[TEAM_NAME]], LEAGUE_AVERAGES!$F$14:$H$43, 3, FALSE)</f>
        <v>0.45834146341463411</v>
      </c>
      <c r="BT942" s="5">
        <f>VLOOKUP(_2025teamgamelogs[[#This Row],[TEAM_NAME]], LEAGUE_AVERAGES!$K$14:$M$43, 2, FALSE)</f>
        <v>0.55942918094792793</v>
      </c>
      <c r="BU942" s="5">
        <f>VLOOKUP(_2025teamgamelogs[[#This Row],[TEAM_NAME]], LEAGUE_AVERAGES!$K$14:$M$43, 3, FALSE)</f>
        <v>0.54979583097447959</v>
      </c>
    </row>
    <row r="943" spans="1:73" x14ac:dyDescent="0.2">
      <c r="A943" t="s">
        <v>59</v>
      </c>
      <c r="B943">
        <v>1610612763</v>
      </c>
      <c r="C943" t="s">
        <v>128</v>
      </c>
      <c r="D943" t="s">
        <v>129</v>
      </c>
      <c r="E943">
        <v>22400440</v>
      </c>
      <c r="F943" s="1">
        <v>45655</v>
      </c>
      <c r="G943" t="s">
        <v>919</v>
      </c>
      <c r="H943" t="s">
        <v>70</v>
      </c>
      <c r="I943">
        <v>48</v>
      </c>
      <c r="J943">
        <v>37</v>
      </c>
      <c r="K943">
        <v>97</v>
      </c>
      <c r="L943">
        <v>0.38100000000000001</v>
      </c>
      <c r="M943">
        <v>14</v>
      </c>
      <c r="N943">
        <v>51</v>
      </c>
      <c r="O943">
        <v>0.27500000000000002</v>
      </c>
      <c r="P943">
        <v>18</v>
      </c>
      <c r="Q943">
        <v>21</v>
      </c>
      <c r="R943">
        <v>0.85699999999999998</v>
      </c>
      <c r="S943">
        <v>16</v>
      </c>
      <c r="T943">
        <v>35</v>
      </c>
      <c r="U943">
        <v>51</v>
      </c>
      <c r="V943">
        <v>30</v>
      </c>
      <c r="W943">
        <v>21</v>
      </c>
      <c r="X943">
        <v>6</v>
      </c>
      <c r="Y943">
        <v>4</v>
      </c>
      <c r="Z943">
        <v>9</v>
      </c>
      <c r="AA943">
        <v>15</v>
      </c>
      <c r="AB943">
        <v>24</v>
      </c>
      <c r="AC943">
        <v>106</v>
      </c>
      <c r="AD943">
        <v>-24</v>
      </c>
      <c r="AE943">
        <v>1</v>
      </c>
      <c r="AF943">
        <v>1231</v>
      </c>
      <c r="AG943">
        <v>1231</v>
      </c>
      <c r="AH943">
        <v>1231</v>
      </c>
      <c r="AI943">
        <v>121</v>
      </c>
      <c r="AJ943">
        <v>1946</v>
      </c>
      <c r="AK943">
        <v>324</v>
      </c>
      <c r="AL943">
        <v>2339</v>
      </c>
      <c r="AM943">
        <v>934</v>
      </c>
      <c r="AN943">
        <v>83</v>
      </c>
      <c r="AO943">
        <v>2120</v>
      </c>
      <c r="AP943">
        <v>889</v>
      </c>
      <c r="AQ943">
        <v>1164</v>
      </c>
      <c r="AR943">
        <v>515</v>
      </c>
      <c r="AS943">
        <v>234</v>
      </c>
      <c r="AT943">
        <v>769</v>
      </c>
      <c r="AU943">
        <v>340</v>
      </c>
      <c r="AV943">
        <v>541</v>
      </c>
      <c r="AW943">
        <v>2289</v>
      </c>
      <c r="AX943">
        <v>1702</v>
      </c>
      <c r="AY943">
        <v>1274</v>
      </c>
      <c r="AZ943">
        <v>2275</v>
      </c>
      <c r="BA943">
        <v>398</v>
      </c>
      <c r="BB943">
        <v>215</v>
      </c>
      <c r="BC943">
        <v>1723</v>
      </c>
      <c r="BD943">
        <v>2294</v>
      </c>
      <c r="BE943">
        <v>1</v>
      </c>
      <c r="BF943" t="s">
        <v>71</v>
      </c>
      <c r="BG943" t="s">
        <v>65</v>
      </c>
      <c r="BH943" t="s">
        <v>661</v>
      </c>
      <c r="BI943" s="4">
        <f xml:space="preserve"> _2025teamgamelogs[[#This Row],[FGA]] + (0.44 * _2025teamgamelogs[[#This Row],[FTA]]) + _2025teamgamelogs[[#This Row],[TOV]] - _2025teamgamelogs[[#This Row],[OREB]]</f>
        <v>111.24</v>
      </c>
      <c r="BJ943" s="3">
        <f>_2025teamgamelogs[[#This Row],[TOV]]/_2025teamgamelogs[[#This Row],[POSSESIONS]]</f>
        <v>0.18878101402373249</v>
      </c>
      <c r="BK943" s="4">
        <f>_2025teamgamelogs[[#This Row],[PTS]]/_2025teamgamelogs[[#This Row],[POSSESIONS]]</f>
        <v>0.95289464221503062</v>
      </c>
      <c r="BL943" s="4">
        <f xml:space="preserve"> 100 * _2025teamgamelogs[[#This Row],[POINTS_PER_POSSESSION]]</f>
        <v>95.289464221503067</v>
      </c>
      <c r="BM943" s="4">
        <f xml:space="preserve"> _2025teamgamelogs[[#This Row],[POSSESIONS]] / (_2025teamgamelogs[[#This Row],[MIN]]/48)</f>
        <v>111.24</v>
      </c>
      <c r="BN943" s="3">
        <f>_2025teamgamelogs[[#This Row],[PTS]] / (2 * (_2025teamgamelogs[[#This Row],[FGA]] + 0.44 * _2025teamgamelogs[[#This Row],[FTA]]))</f>
        <v>0.49887048192771088</v>
      </c>
      <c r="BO943" s="4">
        <f>VLOOKUP(_2025teamgamelogs[[#This Row],[MONTH]], LEAGUE_AVERAGES!$A$2:$B$8, 2, FALSE)</f>
        <v>110.26237660123701</v>
      </c>
      <c r="BP943" s="5">
        <f>VLOOKUP(_2025teamgamelogs[[#This Row],[TEAM_NAME]], LEAGUE_AVERAGES!$A$14:$C$43, 2, FALSE)</f>
        <v>0.36546341463414628</v>
      </c>
      <c r="BQ943" s="5">
        <f>VLOOKUP(_2025teamgamelogs[[#This Row],[TEAM_NAME]], LEAGUE_AVERAGES!$A$14:$C$43, 3, FALSE)</f>
        <v>0.36639024390243902</v>
      </c>
      <c r="BR943" s="5">
        <f>VLOOKUP(_2025teamgamelogs[[#This Row],[TEAM_NAME]], LEAGUE_AVERAGES!$F$14:$H$43, 2, FALSE)</f>
        <v>0.48997560975609772</v>
      </c>
      <c r="BS943" s="5">
        <f>VLOOKUP(_2025teamgamelogs[[#This Row],[TEAM_NAME]], LEAGUE_AVERAGES!$F$14:$H$43, 3, FALSE)</f>
        <v>0.46951219512195119</v>
      </c>
      <c r="BT943" s="5">
        <f>VLOOKUP(_2025teamgamelogs[[#This Row],[TEAM_NAME]], LEAGUE_AVERAGES!$K$14:$M$43, 2, FALSE)</f>
        <v>0.59919613060605748</v>
      </c>
      <c r="BU943" s="5">
        <f>VLOOKUP(_2025teamgamelogs[[#This Row],[TEAM_NAME]], LEAGUE_AVERAGES!$K$14:$M$43, 3, FALSE)</f>
        <v>0.57758119053457602</v>
      </c>
    </row>
    <row r="944" spans="1:73" x14ac:dyDescent="0.2">
      <c r="A944" t="s">
        <v>59</v>
      </c>
      <c r="B944">
        <v>1610612740</v>
      </c>
      <c r="C944" t="s">
        <v>77</v>
      </c>
      <c r="D944" t="s">
        <v>78</v>
      </c>
      <c r="E944">
        <v>22400444</v>
      </c>
      <c r="F944" s="1">
        <v>45656</v>
      </c>
      <c r="G944" t="s">
        <v>920</v>
      </c>
      <c r="H944" t="s">
        <v>70</v>
      </c>
      <c r="I944">
        <v>48</v>
      </c>
      <c r="J944">
        <v>42</v>
      </c>
      <c r="K944">
        <v>82</v>
      </c>
      <c r="L944">
        <v>0.51200000000000001</v>
      </c>
      <c r="M944">
        <v>18</v>
      </c>
      <c r="N944">
        <v>37</v>
      </c>
      <c r="O944">
        <v>0.48599999999999999</v>
      </c>
      <c r="P944">
        <v>11</v>
      </c>
      <c r="Q944">
        <v>14</v>
      </c>
      <c r="R944">
        <v>0.78600000000000003</v>
      </c>
      <c r="S944">
        <v>6</v>
      </c>
      <c r="T944">
        <v>29</v>
      </c>
      <c r="U944">
        <v>35</v>
      </c>
      <c r="V944">
        <v>30</v>
      </c>
      <c r="W944">
        <v>16</v>
      </c>
      <c r="X944">
        <v>13</v>
      </c>
      <c r="Y944">
        <v>5</v>
      </c>
      <c r="Z944">
        <v>2</v>
      </c>
      <c r="AA944">
        <v>22</v>
      </c>
      <c r="AB944">
        <v>14</v>
      </c>
      <c r="AC944">
        <v>113</v>
      </c>
      <c r="AD944">
        <v>-3</v>
      </c>
      <c r="AE944">
        <v>1</v>
      </c>
      <c r="AF944">
        <v>1231</v>
      </c>
      <c r="AG944">
        <v>1231</v>
      </c>
      <c r="AH944">
        <v>1231</v>
      </c>
      <c r="AI944">
        <v>121</v>
      </c>
      <c r="AJ944">
        <v>1068</v>
      </c>
      <c r="AK944">
        <v>2022</v>
      </c>
      <c r="AL944">
        <v>498</v>
      </c>
      <c r="AM944">
        <v>288</v>
      </c>
      <c r="AN944">
        <v>1227</v>
      </c>
      <c r="AO944">
        <v>149</v>
      </c>
      <c r="AP944">
        <v>2028</v>
      </c>
      <c r="AQ944">
        <v>2113</v>
      </c>
      <c r="AR944">
        <v>1221</v>
      </c>
      <c r="AS944">
        <v>2189</v>
      </c>
      <c r="AT944">
        <v>1807</v>
      </c>
      <c r="AU944">
        <v>2225</v>
      </c>
      <c r="AV944">
        <v>541</v>
      </c>
      <c r="AW944">
        <v>1583</v>
      </c>
      <c r="AX944">
        <v>137</v>
      </c>
      <c r="AY944">
        <v>889</v>
      </c>
      <c r="AZ944">
        <v>158</v>
      </c>
      <c r="BA944">
        <v>1887</v>
      </c>
      <c r="BB944">
        <v>2064</v>
      </c>
      <c r="BC944">
        <v>1250</v>
      </c>
      <c r="BD944">
        <v>1356</v>
      </c>
      <c r="BE944">
        <v>1</v>
      </c>
      <c r="BF944" t="s">
        <v>64</v>
      </c>
      <c r="BG944" t="s">
        <v>65</v>
      </c>
      <c r="BH944" t="s">
        <v>661</v>
      </c>
      <c r="BI944" s="4">
        <f xml:space="preserve"> _2025teamgamelogs[[#This Row],[FGA]] + (0.44 * _2025teamgamelogs[[#This Row],[FTA]]) + _2025teamgamelogs[[#This Row],[TOV]] - _2025teamgamelogs[[#This Row],[OREB]]</f>
        <v>98.16</v>
      </c>
      <c r="BJ944" s="3">
        <f>_2025teamgamelogs[[#This Row],[TOV]]/_2025teamgamelogs[[#This Row],[POSSESIONS]]</f>
        <v>0.16299918500407498</v>
      </c>
      <c r="BK944" s="4">
        <f>_2025teamgamelogs[[#This Row],[PTS]]/_2025teamgamelogs[[#This Row],[POSSESIONS]]</f>
        <v>1.1511817440912795</v>
      </c>
      <c r="BL944" s="4">
        <f xml:space="preserve"> 100 * _2025teamgamelogs[[#This Row],[POINTS_PER_POSSESSION]]</f>
        <v>115.11817440912795</v>
      </c>
      <c r="BM944" s="4">
        <f xml:space="preserve"> _2025teamgamelogs[[#This Row],[POSSESIONS]] / (_2025teamgamelogs[[#This Row],[MIN]]/48)</f>
        <v>98.16</v>
      </c>
      <c r="BN944" s="3">
        <f>_2025teamgamelogs[[#This Row],[PTS]] / (2 * (_2025teamgamelogs[[#This Row],[FGA]] + 0.44 * _2025teamgamelogs[[#This Row],[FTA]]))</f>
        <v>0.64088021778584392</v>
      </c>
      <c r="BO944" s="4">
        <f>VLOOKUP(_2025teamgamelogs[[#This Row],[MONTH]], LEAGUE_AVERAGES!$A$2:$B$8, 2, FALSE)</f>
        <v>110.26237660123701</v>
      </c>
      <c r="BP944" s="5">
        <f>VLOOKUP(_2025teamgamelogs[[#This Row],[TEAM_NAME]], LEAGUE_AVERAGES!$A$14:$C$43, 2, FALSE)</f>
        <v>0.35068292682926827</v>
      </c>
      <c r="BQ944" s="5">
        <f>VLOOKUP(_2025teamgamelogs[[#This Row],[TEAM_NAME]], LEAGUE_AVERAGES!$A$14:$C$43, 3, FALSE)</f>
        <v>0.33902439024390252</v>
      </c>
      <c r="BR944" s="5">
        <f>VLOOKUP(_2025teamgamelogs[[#This Row],[TEAM_NAME]], LEAGUE_AVERAGES!$F$14:$H$43, 2, FALSE)</f>
        <v>0.44770731707317085</v>
      </c>
      <c r="BS944" s="5">
        <f>VLOOKUP(_2025teamgamelogs[[#This Row],[TEAM_NAME]], LEAGUE_AVERAGES!$F$14:$H$43, 3, FALSE)</f>
        <v>0.45721951219512191</v>
      </c>
      <c r="BT944" s="5">
        <f>VLOOKUP(_2025teamgamelogs[[#This Row],[TEAM_NAME]], LEAGUE_AVERAGES!$K$14:$M$43, 2, FALSE)</f>
        <v>0.55230036801172144</v>
      </c>
      <c r="BU944" s="5">
        <f>VLOOKUP(_2025teamgamelogs[[#This Row],[TEAM_NAME]], LEAGUE_AVERAGES!$K$14:$M$43, 3, FALSE)</f>
        <v>0.55239725408654039</v>
      </c>
    </row>
    <row r="945" spans="1:73" x14ac:dyDescent="0.2">
      <c r="A945" t="s">
        <v>59</v>
      </c>
      <c r="B945">
        <v>1610612764</v>
      </c>
      <c r="C945" t="s">
        <v>148</v>
      </c>
      <c r="D945" t="s">
        <v>149</v>
      </c>
      <c r="E945">
        <v>22400443</v>
      </c>
      <c r="F945" s="1">
        <v>45656</v>
      </c>
      <c r="G945" t="s">
        <v>905</v>
      </c>
      <c r="H945" t="s">
        <v>70</v>
      </c>
      <c r="I945">
        <v>48</v>
      </c>
      <c r="J945">
        <v>39</v>
      </c>
      <c r="K945">
        <v>92</v>
      </c>
      <c r="L945">
        <v>0.42399999999999999</v>
      </c>
      <c r="M945">
        <v>12</v>
      </c>
      <c r="N945">
        <v>43</v>
      </c>
      <c r="O945">
        <v>0.27900000000000003</v>
      </c>
      <c r="P945">
        <v>16</v>
      </c>
      <c r="Q945">
        <v>22</v>
      </c>
      <c r="R945">
        <v>0.72699999999999998</v>
      </c>
      <c r="S945">
        <v>12</v>
      </c>
      <c r="T945">
        <v>34</v>
      </c>
      <c r="U945">
        <v>46</v>
      </c>
      <c r="V945">
        <v>25</v>
      </c>
      <c r="W945">
        <v>13</v>
      </c>
      <c r="X945">
        <v>6</v>
      </c>
      <c r="Y945">
        <v>8</v>
      </c>
      <c r="Z945">
        <v>2</v>
      </c>
      <c r="AA945">
        <v>23</v>
      </c>
      <c r="AB945">
        <v>19</v>
      </c>
      <c r="AC945">
        <v>106</v>
      </c>
      <c r="AD945">
        <v>-20</v>
      </c>
      <c r="AE945">
        <v>1</v>
      </c>
      <c r="AF945">
        <v>1231</v>
      </c>
      <c r="AG945">
        <v>1231</v>
      </c>
      <c r="AH945">
        <v>1231</v>
      </c>
      <c r="AI945">
        <v>121</v>
      </c>
      <c r="AJ945">
        <v>1609</v>
      </c>
      <c r="AK945">
        <v>768</v>
      </c>
      <c r="AL945">
        <v>1924</v>
      </c>
      <c r="AM945">
        <v>1413</v>
      </c>
      <c r="AN945">
        <v>471</v>
      </c>
      <c r="AO945">
        <v>2084</v>
      </c>
      <c r="AP945">
        <v>1228</v>
      </c>
      <c r="AQ945">
        <v>1008</v>
      </c>
      <c r="AR945">
        <v>1740</v>
      </c>
      <c r="AS945">
        <v>848</v>
      </c>
      <c r="AT945">
        <v>926</v>
      </c>
      <c r="AU945">
        <v>835</v>
      </c>
      <c r="AV945">
        <v>1358</v>
      </c>
      <c r="AW945">
        <v>850</v>
      </c>
      <c r="AX945">
        <v>1702</v>
      </c>
      <c r="AY945">
        <v>187</v>
      </c>
      <c r="AZ945">
        <v>158</v>
      </c>
      <c r="BA945">
        <v>2046</v>
      </c>
      <c r="BB945">
        <v>971</v>
      </c>
      <c r="BC945">
        <v>1723</v>
      </c>
      <c r="BD945">
        <v>2202</v>
      </c>
      <c r="BE945">
        <v>1</v>
      </c>
      <c r="BF945" t="s">
        <v>64</v>
      </c>
      <c r="BG945" t="s">
        <v>65</v>
      </c>
      <c r="BH945" t="s">
        <v>661</v>
      </c>
      <c r="BI945" s="4">
        <f xml:space="preserve"> _2025teamgamelogs[[#This Row],[FGA]] + (0.44 * _2025teamgamelogs[[#This Row],[FTA]]) + _2025teamgamelogs[[#This Row],[TOV]] - _2025teamgamelogs[[#This Row],[OREB]]</f>
        <v>102.68</v>
      </c>
      <c r="BJ945" s="3">
        <f>_2025teamgamelogs[[#This Row],[TOV]]/_2025teamgamelogs[[#This Row],[POSSESIONS]]</f>
        <v>0.12660693416439422</v>
      </c>
      <c r="BK945" s="4">
        <f>_2025teamgamelogs[[#This Row],[PTS]]/_2025teamgamelogs[[#This Row],[POSSESIONS]]</f>
        <v>1.032333463186599</v>
      </c>
      <c r="BL945" s="4">
        <f xml:space="preserve"> 100 * _2025teamgamelogs[[#This Row],[POINTS_PER_POSSESSION]]</f>
        <v>103.2333463186599</v>
      </c>
      <c r="BM945" s="4">
        <f xml:space="preserve"> _2025teamgamelogs[[#This Row],[POSSESIONS]] / (_2025teamgamelogs[[#This Row],[MIN]]/48)</f>
        <v>102.68</v>
      </c>
      <c r="BN945" s="3">
        <f>_2025teamgamelogs[[#This Row],[PTS]] / (2 * (_2025teamgamelogs[[#This Row],[FGA]] + 0.44 * _2025teamgamelogs[[#This Row],[FTA]]))</f>
        <v>0.52124311565696302</v>
      </c>
      <c r="BO945" s="4">
        <f>VLOOKUP(_2025teamgamelogs[[#This Row],[MONTH]], LEAGUE_AVERAGES!$A$2:$B$8, 2, FALSE)</f>
        <v>110.26237660123701</v>
      </c>
      <c r="BP945" s="5">
        <f>VLOOKUP(_2025teamgamelogs[[#This Row],[TEAM_NAME]], LEAGUE_AVERAGES!$A$14:$C$43, 2, FALSE)</f>
        <v>0.32842499999999997</v>
      </c>
      <c r="BQ945" s="5">
        <f>VLOOKUP(_2025teamgamelogs[[#This Row],[TEAM_NAME]], LEAGUE_AVERAGES!$A$14:$C$43, 3, FALSE)</f>
        <v>0.33730952380952384</v>
      </c>
      <c r="BR945" s="5">
        <f>VLOOKUP(_2025teamgamelogs[[#This Row],[TEAM_NAME]], LEAGUE_AVERAGES!$F$14:$H$43, 2, FALSE)</f>
        <v>0.44209999999999994</v>
      </c>
      <c r="BS945" s="5">
        <f>VLOOKUP(_2025teamgamelogs[[#This Row],[TEAM_NAME]], LEAGUE_AVERAGES!$F$14:$H$43, 3, FALSE)</f>
        <v>0.4362619047619048</v>
      </c>
      <c r="BT945" s="5">
        <f>VLOOKUP(_2025teamgamelogs[[#This Row],[TEAM_NAME]], LEAGUE_AVERAGES!$K$14:$M$43, 2, FALSE)</f>
        <v>0.55099578881797462</v>
      </c>
      <c r="BU945" s="5">
        <f>VLOOKUP(_2025teamgamelogs[[#This Row],[TEAM_NAME]], LEAGUE_AVERAGES!$K$14:$M$43, 3, FALSE)</f>
        <v>0.54201342555394594</v>
      </c>
    </row>
    <row r="946" spans="1:73" x14ac:dyDescent="0.2">
      <c r="A946" t="s">
        <v>59</v>
      </c>
      <c r="B946">
        <v>1610612758</v>
      </c>
      <c r="C946" t="s">
        <v>142</v>
      </c>
      <c r="D946" t="s">
        <v>143</v>
      </c>
      <c r="E946">
        <v>22400448</v>
      </c>
      <c r="F946" s="1">
        <v>45656</v>
      </c>
      <c r="G946" t="s">
        <v>921</v>
      </c>
      <c r="H946" t="s">
        <v>63</v>
      </c>
      <c r="I946">
        <v>48</v>
      </c>
      <c r="J946">
        <v>42</v>
      </c>
      <c r="K946">
        <v>100</v>
      </c>
      <c r="L946">
        <v>0.42</v>
      </c>
      <c r="M946">
        <v>10</v>
      </c>
      <c r="N946">
        <v>32</v>
      </c>
      <c r="O946">
        <v>0.313</v>
      </c>
      <c r="P946">
        <v>16</v>
      </c>
      <c r="Q946">
        <v>19</v>
      </c>
      <c r="R946">
        <v>0.84199999999999997</v>
      </c>
      <c r="S946">
        <v>18</v>
      </c>
      <c r="T946">
        <v>40</v>
      </c>
      <c r="U946">
        <v>58</v>
      </c>
      <c r="V946">
        <v>25</v>
      </c>
      <c r="W946">
        <v>16</v>
      </c>
      <c r="X946">
        <v>8</v>
      </c>
      <c r="Y946">
        <v>1</v>
      </c>
      <c r="Z946">
        <v>13</v>
      </c>
      <c r="AA946">
        <v>23</v>
      </c>
      <c r="AB946">
        <v>20</v>
      </c>
      <c r="AC946">
        <v>110</v>
      </c>
      <c r="AD946">
        <v>10</v>
      </c>
      <c r="AE946">
        <v>1</v>
      </c>
      <c r="AF946">
        <v>1</v>
      </c>
      <c r="AG946">
        <v>1</v>
      </c>
      <c r="AH946">
        <v>1</v>
      </c>
      <c r="AI946">
        <v>121</v>
      </c>
      <c r="AJ946">
        <v>1068</v>
      </c>
      <c r="AK946">
        <v>153</v>
      </c>
      <c r="AL946">
        <v>1977</v>
      </c>
      <c r="AM946">
        <v>1891</v>
      </c>
      <c r="AN946">
        <v>1863</v>
      </c>
      <c r="AO946">
        <v>1774</v>
      </c>
      <c r="AP946">
        <v>1228</v>
      </c>
      <c r="AQ946">
        <v>1458</v>
      </c>
      <c r="AR946">
        <v>642</v>
      </c>
      <c r="AS946">
        <v>100</v>
      </c>
      <c r="AT946">
        <v>210</v>
      </c>
      <c r="AU946">
        <v>57</v>
      </c>
      <c r="AV946">
        <v>1358</v>
      </c>
      <c r="AW946">
        <v>1583</v>
      </c>
      <c r="AX946">
        <v>1073</v>
      </c>
      <c r="AY946">
        <v>2304</v>
      </c>
      <c r="AZ946">
        <v>2444</v>
      </c>
      <c r="BA946">
        <v>2046</v>
      </c>
      <c r="BB946">
        <v>767</v>
      </c>
      <c r="BC946">
        <v>1479</v>
      </c>
      <c r="BD946">
        <v>614</v>
      </c>
      <c r="BE946">
        <v>1</v>
      </c>
      <c r="BF946" t="s">
        <v>64</v>
      </c>
      <c r="BG946" t="s">
        <v>65</v>
      </c>
      <c r="BH946" t="s">
        <v>661</v>
      </c>
      <c r="BI946" s="4">
        <f xml:space="preserve"> _2025teamgamelogs[[#This Row],[FGA]] + (0.44 * _2025teamgamelogs[[#This Row],[FTA]]) + _2025teamgamelogs[[#This Row],[TOV]] - _2025teamgamelogs[[#This Row],[OREB]]</f>
        <v>106.36</v>
      </c>
      <c r="BJ946" s="3">
        <f>_2025teamgamelogs[[#This Row],[TOV]]/_2025teamgamelogs[[#This Row],[POSSESIONS]]</f>
        <v>0.15043249341857842</v>
      </c>
      <c r="BK946" s="4">
        <f>_2025teamgamelogs[[#This Row],[PTS]]/_2025teamgamelogs[[#This Row],[POSSESIONS]]</f>
        <v>1.0342233922527266</v>
      </c>
      <c r="BL946" s="4">
        <f xml:space="preserve"> 100 * _2025teamgamelogs[[#This Row],[POINTS_PER_POSSESSION]]</f>
        <v>103.42233922527267</v>
      </c>
      <c r="BM946" s="4">
        <f xml:space="preserve"> _2025teamgamelogs[[#This Row],[POSSESIONS]] / (_2025teamgamelogs[[#This Row],[MIN]]/48)</f>
        <v>106.36</v>
      </c>
      <c r="BN946" s="3">
        <f>_2025teamgamelogs[[#This Row],[PTS]] / (2 * (_2025teamgamelogs[[#This Row],[FGA]] + 0.44 * _2025teamgamelogs[[#This Row],[FTA]]))</f>
        <v>0.50756736803248437</v>
      </c>
      <c r="BO946" s="4">
        <f>VLOOKUP(_2025teamgamelogs[[#This Row],[MONTH]], LEAGUE_AVERAGES!$A$2:$B$8, 2, FALSE)</f>
        <v>110.26237660123701</v>
      </c>
      <c r="BP946" s="5">
        <f>VLOOKUP(_2025teamgamelogs[[#This Row],[TEAM_NAME]], LEAGUE_AVERAGES!$A$14:$C$43, 2, FALSE)</f>
        <v>0.37158536585365853</v>
      </c>
      <c r="BQ946" s="5">
        <f>VLOOKUP(_2025teamgamelogs[[#This Row],[TEAM_NAME]], LEAGUE_AVERAGES!$A$14:$C$43, 3, FALSE)</f>
        <v>0.34029268292682929</v>
      </c>
      <c r="BR946" s="5">
        <f>VLOOKUP(_2025teamgamelogs[[#This Row],[TEAM_NAME]], LEAGUE_AVERAGES!$F$14:$H$43, 2, FALSE)</f>
        <v>0.4831951219512195</v>
      </c>
      <c r="BS946" s="5">
        <f>VLOOKUP(_2025teamgamelogs[[#This Row],[TEAM_NAME]], LEAGUE_AVERAGES!$F$14:$H$43, 3, FALSE)</f>
        <v>0.47492682926829272</v>
      </c>
      <c r="BT946" s="5">
        <f>VLOOKUP(_2025teamgamelogs[[#This Row],[TEAM_NAME]], LEAGUE_AVERAGES!$K$14:$M$43, 2, FALSE)</f>
        <v>0.59195463864629394</v>
      </c>
      <c r="BU946" s="5">
        <f>VLOOKUP(_2025teamgamelogs[[#This Row],[TEAM_NAME]], LEAGUE_AVERAGES!$K$14:$M$43, 3, FALSE)</f>
        <v>0.57517865161129356</v>
      </c>
    </row>
    <row r="947" spans="1:73" x14ac:dyDescent="0.2">
      <c r="A947" t="s">
        <v>59</v>
      </c>
      <c r="B947">
        <v>1610612739</v>
      </c>
      <c r="C947" t="s">
        <v>119</v>
      </c>
      <c r="D947" t="s">
        <v>120</v>
      </c>
      <c r="E947">
        <v>22400446</v>
      </c>
      <c r="F947" s="1">
        <v>45656</v>
      </c>
      <c r="G947" t="s">
        <v>922</v>
      </c>
      <c r="H947" t="s">
        <v>63</v>
      </c>
      <c r="I947">
        <v>48</v>
      </c>
      <c r="J947">
        <v>44</v>
      </c>
      <c r="K947">
        <v>96</v>
      </c>
      <c r="L947">
        <v>0.45800000000000002</v>
      </c>
      <c r="M947">
        <v>18</v>
      </c>
      <c r="N947">
        <v>47</v>
      </c>
      <c r="O947">
        <v>0.38300000000000001</v>
      </c>
      <c r="P947">
        <v>7</v>
      </c>
      <c r="Q947">
        <v>10</v>
      </c>
      <c r="R947">
        <v>0.7</v>
      </c>
      <c r="S947">
        <v>11</v>
      </c>
      <c r="T947">
        <v>43</v>
      </c>
      <c r="U947">
        <v>54</v>
      </c>
      <c r="V947">
        <v>25</v>
      </c>
      <c r="W947">
        <v>16</v>
      </c>
      <c r="X947">
        <v>10</v>
      </c>
      <c r="Y947">
        <v>6</v>
      </c>
      <c r="Z947">
        <v>8</v>
      </c>
      <c r="AA947">
        <v>25</v>
      </c>
      <c r="AB947">
        <v>14</v>
      </c>
      <c r="AC947">
        <v>113</v>
      </c>
      <c r="AD947">
        <v>18</v>
      </c>
      <c r="AE947">
        <v>1</v>
      </c>
      <c r="AF947">
        <v>1</v>
      </c>
      <c r="AG947">
        <v>1</v>
      </c>
      <c r="AH947">
        <v>1</v>
      </c>
      <c r="AI947">
        <v>121</v>
      </c>
      <c r="AJ947">
        <v>703</v>
      </c>
      <c r="AK947">
        <v>392</v>
      </c>
      <c r="AL947">
        <v>1406</v>
      </c>
      <c r="AM947">
        <v>288</v>
      </c>
      <c r="AN947">
        <v>200</v>
      </c>
      <c r="AO947">
        <v>937</v>
      </c>
      <c r="AP947">
        <v>2380</v>
      </c>
      <c r="AQ947">
        <v>2381</v>
      </c>
      <c r="AR947">
        <v>1932</v>
      </c>
      <c r="AS947">
        <v>1051</v>
      </c>
      <c r="AT947">
        <v>78</v>
      </c>
      <c r="AU947">
        <v>165</v>
      </c>
      <c r="AV947">
        <v>1358</v>
      </c>
      <c r="AW947">
        <v>1583</v>
      </c>
      <c r="AX947">
        <v>539</v>
      </c>
      <c r="AY947">
        <v>560</v>
      </c>
      <c r="AZ947">
        <v>2116</v>
      </c>
      <c r="BA947">
        <v>2247</v>
      </c>
      <c r="BB947">
        <v>2064</v>
      </c>
      <c r="BC947">
        <v>1250</v>
      </c>
      <c r="BD947">
        <v>287</v>
      </c>
      <c r="BE947">
        <v>1</v>
      </c>
      <c r="BF947" t="s">
        <v>71</v>
      </c>
      <c r="BG947" t="s">
        <v>65</v>
      </c>
      <c r="BH947" t="s">
        <v>661</v>
      </c>
      <c r="BI947" s="4">
        <f xml:space="preserve"> _2025teamgamelogs[[#This Row],[FGA]] + (0.44 * _2025teamgamelogs[[#This Row],[FTA]]) + _2025teamgamelogs[[#This Row],[TOV]] - _2025teamgamelogs[[#This Row],[OREB]]</f>
        <v>105.4</v>
      </c>
      <c r="BJ947" s="3">
        <f>_2025teamgamelogs[[#This Row],[TOV]]/_2025teamgamelogs[[#This Row],[POSSESIONS]]</f>
        <v>0.15180265654648956</v>
      </c>
      <c r="BK947" s="4">
        <f>_2025teamgamelogs[[#This Row],[PTS]]/_2025teamgamelogs[[#This Row],[POSSESIONS]]</f>
        <v>1.0721062618595825</v>
      </c>
      <c r="BL947" s="4">
        <f xml:space="preserve"> 100 * _2025teamgamelogs[[#This Row],[POINTS_PER_POSSESSION]]</f>
        <v>107.21062618595825</v>
      </c>
      <c r="BM947" s="4">
        <f xml:space="preserve"> _2025teamgamelogs[[#This Row],[POSSESIONS]] / (_2025teamgamelogs[[#This Row],[MIN]]/48)</f>
        <v>105.4</v>
      </c>
      <c r="BN947" s="3">
        <f>_2025teamgamelogs[[#This Row],[PTS]] / (2 * (_2025teamgamelogs[[#This Row],[FGA]] + 0.44 * _2025teamgamelogs[[#This Row],[FTA]]))</f>
        <v>0.56274900398406369</v>
      </c>
      <c r="BO947" s="4">
        <f>VLOOKUP(_2025teamgamelogs[[#This Row],[MONTH]], LEAGUE_AVERAGES!$A$2:$B$8, 2, FALSE)</f>
        <v>110.26237660123701</v>
      </c>
      <c r="BP947" s="5">
        <f>VLOOKUP(_2025teamgamelogs[[#This Row],[TEAM_NAME]], LEAGUE_AVERAGES!$A$14:$C$43, 2, FALSE)</f>
        <v>0.38409756097560971</v>
      </c>
      <c r="BQ947" s="5">
        <f>VLOOKUP(_2025teamgamelogs[[#This Row],[TEAM_NAME]], LEAGUE_AVERAGES!$A$14:$C$43, 3, FALSE)</f>
        <v>0.38512195121951209</v>
      </c>
      <c r="BR947" s="5">
        <f>VLOOKUP(_2025teamgamelogs[[#This Row],[TEAM_NAME]], LEAGUE_AVERAGES!$F$14:$H$43, 2, FALSE)</f>
        <v>0.49482926829268303</v>
      </c>
      <c r="BS947" s="5">
        <f>VLOOKUP(_2025teamgamelogs[[#This Row],[TEAM_NAME]], LEAGUE_AVERAGES!$F$14:$H$43, 3, FALSE)</f>
        <v>0.4880731707317072</v>
      </c>
      <c r="BT947" s="5">
        <f>VLOOKUP(_2025teamgamelogs[[#This Row],[TEAM_NAME]], LEAGUE_AVERAGES!$K$14:$M$43, 2, FALSE)</f>
        <v>0.61027349880699666</v>
      </c>
      <c r="BU947" s="5">
        <f>VLOOKUP(_2025teamgamelogs[[#This Row],[TEAM_NAME]], LEAGUE_AVERAGES!$K$14:$M$43, 3, FALSE)</f>
        <v>0.60680781397749251</v>
      </c>
    </row>
    <row r="948" spans="1:73" x14ac:dyDescent="0.2">
      <c r="A948" t="s">
        <v>59</v>
      </c>
      <c r="B948">
        <v>1610612742</v>
      </c>
      <c r="C948" t="s">
        <v>154</v>
      </c>
      <c r="D948" t="s">
        <v>155</v>
      </c>
      <c r="E948">
        <v>22400448</v>
      </c>
      <c r="F948" s="1">
        <v>45656</v>
      </c>
      <c r="G948" t="s">
        <v>923</v>
      </c>
      <c r="H948" t="s">
        <v>70</v>
      </c>
      <c r="I948">
        <v>48</v>
      </c>
      <c r="J948">
        <v>32</v>
      </c>
      <c r="K948">
        <v>76</v>
      </c>
      <c r="L948">
        <v>0.42099999999999999</v>
      </c>
      <c r="M948">
        <v>12</v>
      </c>
      <c r="N948">
        <v>31</v>
      </c>
      <c r="O948">
        <v>0.38700000000000001</v>
      </c>
      <c r="P948">
        <v>24</v>
      </c>
      <c r="Q948">
        <v>29</v>
      </c>
      <c r="R948">
        <v>0.82799999999999996</v>
      </c>
      <c r="S948">
        <v>2</v>
      </c>
      <c r="T948">
        <v>34</v>
      </c>
      <c r="U948">
        <v>36</v>
      </c>
      <c r="V948">
        <v>17</v>
      </c>
      <c r="W948">
        <v>18</v>
      </c>
      <c r="X948">
        <v>8</v>
      </c>
      <c r="Y948">
        <v>13</v>
      </c>
      <c r="Z948">
        <v>1</v>
      </c>
      <c r="AA948">
        <v>20</v>
      </c>
      <c r="AB948">
        <v>23</v>
      </c>
      <c r="AC948">
        <v>100</v>
      </c>
      <c r="AD948">
        <v>-10</v>
      </c>
      <c r="AE948">
        <v>1</v>
      </c>
      <c r="AF948">
        <v>1231</v>
      </c>
      <c r="AG948">
        <v>1231</v>
      </c>
      <c r="AH948">
        <v>1231</v>
      </c>
      <c r="AI948">
        <v>121</v>
      </c>
      <c r="AJ948">
        <v>2370</v>
      </c>
      <c r="AK948">
        <v>2372</v>
      </c>
      <c r="AL948">
        <v>1959</v>
      </c>
      <c r="AM948">
        <v>1413</v>
      </c>
      <c r="AN948">
        <v>1971</v>
      </c>
      <c r="AO948">
        <v>887</v>
      </c>
      <c r="AP948">
        <v>238</v>
      </c>
      <c r="AQ948">
        <v>325</v>
      </c>
      <c r="AR948">
        <v>787</v>
      </c>
      <c r="AS948">
        <v>2452</v>
      </c>
      <c r="AT948">
        <v>926</v>
      </c>
      <c r="AU948">
        <v>2164</v>
      </c>
      <c r="AV948">
        <v>2380</v>
      </c>
      <c r="AW948">
        <v>1953</v>
      </c>
      <c r="AX948">
        <v>1073</v>
      </c>
      <c r="AY948">
        <v>7</v>
      </c>
      <c r="AZ948">
        <v>35</v>
      </c>
      <c r="BA948">
        <v>1491</v>
      </c>
      <c r="BB948">
        <v>300</v>
      </c>
      <c r="BC948">
        <v>2099</v>
      </c>
      <c r="BD948">
        <v>1790</v>
      </c>
      <c r="BE948">
        <v>1</v>
      </c>
      <c r="BF948" t="s">
        <v>71</v>
      </c>
      <c r="BG948" t="s">
        <v>65</v>
      </c>
      <c r="BH948" t="s">
        <v>661</v>
      </c>
      <c r="BI948" s="4">
        <f xml:space="preserve"> _2025teamgamelogs[[#This Row],[FGA]] + (0.44 * _2025teamgamelogs[[#This Row],[FTA]]) + _2025teamgamelogs[[#This Row],[TOV]] - _2025teamgamelogs[[#This Row],[OREB]]</f>
        <v>104.76</v>
      </c>
      <c r="BJ948" s="3">
        <f>_2025teamgamelogs[[#This Row],[TOV]]/_2025teamgamelogs[[#This Row],[POSSESIONS]]</f>
        <v>0.1718213058419244</v>
      </c>
      <c r="BK948" s="4">
        <f>_2025teamgamelogs[[#This Row],[PTS]]/_2025teamgamelogs[[#This Row],[POSSESIONS]]</f>
        <v>0.95456281023291323</v>
      </c>
      <c r="BL948" s="4">
        <f xml:space="preserve"> 100 * _2025teamgamelogs[[#This Row],[POINTS_PER_POSSESSION]]</f>
        <v>95.456281023291325</v>
      </c>
      <c r="BM948" s="4">
        <f xml:space="preserve"> _2025teamgamelogs[[#This Row],[POSSESIONS]] / (_2025teamgamelogs[[#This Row],[MIN]]/48)</f>
        <v>104.76</v>
      </c>
      <c r="BN948" s="3">
        <f>_2025teamgamelogs[[#This Row],[PTS]] / (2 * (_2025teamgamelogs[[#This Row],[FGA]] + 0.44 * _2025teamgamelogs[[#This Row],[FTA]]))</f>
        <v>0.56331680937359163</v>
      </c>
      <c r="BO948" s="4">
        <f>VLOOKUP(_2025teamgamelogs[[#This Row],[MONTH]], LEAGUE_AVERAGES!$A$2:$B$8, 2, FALSE)</f>
        <v>110.26237660123701</v>
      </c>
      <c r="BP948" s="5">
        <f>VLOOKUP(_2025teamgamelogs[[#This Row],[TEAM_NAME]], LEAGUE_AVERAGES!$A$14:$C$43, 2, FALSE)</f>
        <v>0.362375</v>
      </c>
      <c r="BQ948" s="5">
        <f>VLOOKUP(_2025teamgamelogs[[#This Row],[TEAM_NAME]], LEAGUE_AVERAGES!$A$14:$C$43, 3, FALSE)</f>
        <v>0.36252380952380958</v>
      </c>
      <c r="BR948" s="5">
        <f>VLOOKUP(_2025teamgamelogs[[#This Row],[TEAM_NAME]], LEAGUE_AVERAGES!$F$14:$H$43, 2, FALSE)</f>
        <v>0.47777500000000001</v>
      </c>
      <c r="BS948" s="5">
        <f>VLOOKUP(_2025teamgamelogs[[#This Row],[TEAM_NAME]], LEAGUE_AVERAGES!$F$14:$H$43, 3, FALSE)</f>
        <v>0.48176190476190472</v>
      </c>
      <c r="BT948" s="5">
        <f>VLOOKUP(_2025teamgamelogs[[#This Row],[TEAM_NAME]], LEAGUE_AVERAGES!$K$14:$M$43, 2, FALSE)</f>
        <v>0.58283558931438928</v>
      </c>
      <c r="BU948" s="5">
        <f>VLOOKUP(_2025teamgamelogs[[#This Row],[TEAM_NAME]], LEAGUE_AVERAGES!$K$14:$M$43, 3, FALSE)</f>
        <v>0.5856179003364903</v>
      </c>
    </row>
    <row r="949" spans="1:73" x14ac:dyDescent="0.2">
      <c r="A949" t="s">
        <v>59</v>
      </c>
      <c r="B949">
        <v>1610612744</v>
      </c>
      <c r="C949" t="s">
        <v>98</v>
      </c>
      <c r="D949" t="s">
        <v>99</v>
      </c>
      <c r="E949">
        <v>22400446</v>
      </c>
      <c r="F949" s="1">
        <v>45656</v>
      </c>
      <c r="G949" t="s">
        <v>924</v>
      </c>
      <c r="H949" t="s">
        <v>70</v>
      </c>
      <c r="I949">
        <v>48</v>
      </c>
      <c r="J949">
        <v>33</v>
      </c>
      <c r="K949">
        <v>99</v>
      </c>
      <c r="L949">
        <v>0.33300000000000002</v>
      </c>
      <c r="M949">
        <v>9</v>
      </c>
      <c r="N949">
        <v>38</v>
      </c>
      <c r="O949">
        <v>0.23699999999999999</v>
      </c>
      <c r="P949">
        <v>20</v>
      </c>
      <c r="Q949">
        <v>26</v>
      </c>
      <c r="R949">
        <v>0.76900000000000002</v>
      </c>
      <c r="S949">
        <v>14</v>
      </c>
      <c r="T949">
        <v>41</v>
      </c>
      <c r="U949">
        <v>55</v>
      </c>
      <c r="V949">
        <v>20</v>
      </c>
      <c r="W949">
        <v>15</v>
      </c>
      <c r="X949">
        <v>5</v>
      </c>
      <c r="Y949">
        <v>8</v>
      </c>
      <c r="Z949">
        <v>6</v>
      </c>
      <c r="AA949">
        <v>14</v>
      </c>
      <c r="AB949">
        <v>25</v>
      </c>
      <c r="AC949">
        <v>95</v>
      </c>
      <c r="AD949">
        <v>-18</v>
      </c>
      <c r="AE949">
        <v>1</v>
      </c>
      <c r="AF949">
        <v>1231</v>
      </c>
      <c r="AG949">
        <v>1231</v>
      </c>
      <c r="AH949">
        <v>1231</v>
      </c>
      <c r="AI949">
        <v>121</v>
      </c>
      <c r="AJ949">
        <v>2321</v>
      </c>
      <c r="AK949">
        <v>206</v>
      </c>
      <c r="AL949">
        <v>2443</v>
      </c>
      <c r="AM949">
        <v>2097</v>
      </c>
      <c r="AN949">
        <v>1078</v>
      </c>
      <c r="AO949">
        <v>2315</v>
      </c>
      <c r="AP949">
        <v>623</v>
      </c>
      <c r="AQ949">
        <v>570</v>
      </c>
      <c r="AR949">
        <v>1388</v>
      </c>
      <c r="AS949">
        <v>466</v>
      </c>
      <c r="AT949">
        <v>148</v>
      </c>
      <c r="AU949">
        <v>135</v>
      </c>
      <c r="AV949">
        <v>2163</v>
      </c>
      <c r="AW949">
        <v>1341</v>
      </c>
      <c r="AX949">
        <v>1998</v>
      </c>
      <c r="AY949">
        <v>187</v>
      </c>
      <c r="AZ949">
        <v>1573</v>
      </c>
      <c r="BA949">
        <v>260</v>
      </c>
      <c r="BB949">
        <v>143</v>
      </c>
      <c r="BC949">
        <v>2285</v>
      </c>
      <c r="BD949">
        <v>2149</v>
      </c>
      <c r="BE949">
        <v>1</v>
      </c>
      <c r="BF949" t="s">
        <v>64</v>
      </c>
      <c r="BG949" t="s">
        <v>65</v>
      </c>
      <c r="BH949" t="s">
        <v>661</v>
      </c>
      <c r="BI949" s="4">
        <f xml:space="preserve"> _2025teamgamelogs[[#This Row],[FGA]] + (0.44 * _2025teamgamelogs[[#This Row],[FTA]]) + _2025teamgamelogs[[#This Row],[TOV]] - _2025teamgamelogs[[#This Row],[OREB]]</f>
        <v>111.44</v>
      </c>
      <c r="BJ949" s="3">
        <f>_2025teamgamelogs[[#This Row],[TOV]]/_2025teamgamelogs[[#This Row],[POSSESIONS]]</f>
        <v>0.13460157932519742</v>
      </c>
      <c r="BK949" s="4">
        <f>_2025teamgamelogs[[#This Row],[PTS]]/_2025teamgamelogs[[#This Row],[POSSESIONS]]</f>
        <v>0.85247666905958364</v>
      </c>
      <c r="BL949" s="4">
        <f xml:space="preserve"> 100 * _2025teamgamelogs[[#This Row],[POINTS_PER_POSSESSION]]</f>
        <v>85.247666905958368</v>
      </c>
      <c r="BM949" s="4">
        <f xml:space="preserve"> _2025teamgamelogs[[#This Row],[POSSESIONS]] / (_2025teamgamelogs[[#This Row],[MIN]]/48)</f>
        <v>111.44</v>
      </c>
      <c r="BN949" s="3">
        <f>_2025teamgamelogs[[#This Row],[PTS]] / (2 * (_2025teamgamelogs[[#This Row],[FGA]] + 0.44 * _2025teamgamelogs[[#This Row],[FTA]]))</f>
        <v>0.43009779065555959</v>
      </c>
      <c r="BO949" s="4">
        <f>VLOOKUP(_2025teamgamelogs[[#This Row],[MONTH]], LEAGUE_AVERAGES!$A$2:$B$8, 2, FALSE)</f>
        <v>110.26237660123701</v>
      </c>
      <c r="BP949" s="5">
        <f>VLOOKUP(_2025teamgamelogs[[#This Row],[TEAM_NAME]], LEAGUE_AVERAGES!$A$14:$C$43, 2, FALSE)</f>
        <v>0.36843902439024395</v>
      </c>
      <c r="BQ949" s="5">
        <f>VLOOKUP(_2025teamgamelogs[[#This Row],[TEAM_NAME]], LEAGUE_AVERAGES!$A$14:$C$43, 3, FALSE)</f>
        <v>0.35765853658536584</v>
      </c>
      <c r="BR949" s="5">
        <f>VLOOKUP(_2025teamgamelogs[[#This Row],[TEAM_NAME]], LEAGUE_AVERAGES!$F$14:$H$43, 2, FALSE)</f>
        <v>0.45136585365853665</v>
      </c>
      <c r="BS949" s="5">
        <f>VLOOKUP(_2025teamgamelogs[[#This Row],[TEAM_NAME]], LEAGUE_AVERAGES!$F$14:$H$43, 3, FALSE)</f>
        <v>0.45180487804878061</v>
      </c>
      <c r="BT949" s="5">
        <f>VLOOKUP(_2025teamgamelogs[[#This Row],[TEAM_NAME]], LEAGUE_AVERAGES!$K$14:$M$43, 2, FALSE)</f>
        <v>0.56832140437053513</v>
      </c>
      <c r="BU949" s="5">
        <f>VLOOKUP(_2025teamgamelogs[[#This Row],[TEAM_NAME]], LEAGUE_AVERAGES!$K$14:$M$43, 3, FALSE)</f>
        <v>0.56980808391386595</v>
      </c>
    </row>
    <row r="950" spans="1:73" x14ac:dyDescent="0.2">
      <c r="A950" t="s">
        <v>59</v>
      </c>
      <c r="B950">
        <v>1610612762</v>
      </c>
      <c r="C950" t="s">
        <v>125</v>
      </c>
      <c r="D950" t="s">
        <v>126</v>
      </c>
      <c r="E950">
        <v>22400445</v>
      </c>
      <c r="F950" s="1">
        <v>45656</v>
      </c>
      <c r="G950" t="s">
        <v>630</v>
      </c>
      <c r="H950" t="s">
        <v>70</v>
      </c>
      <c r="I950">
        <v>48</v>
      </c>
      <c r="J950">
        <v>44</v>
      </c>
      <c r="K950">
        <v>86</v>
      </c>
      <c r="L950">
        <v>0.51200000000000001</v>
      </c>
      <c r="M950">
        <v>13</v>
      </c>
      <c r="N950">
        <v>38</v>
      </c>
      <c r="O950">
        <v>0.34200000000000003</v>
      </c>
      <c r="P950">
        <v>20</v>
      </c>
      <c r="Q950">
        <v>22</v>
      </c>
      <c r="R950">
        <v>0.90900000000000003</v>
      </c>
      <c r="S950">
        <v>7</v>
      </c>
      <c r="T950">
        <v>30</v>
      </c>
      <c r="U950">
        <v>37</v>
      </c>
      <c r="V950">
        <v>28</v>
      </c>
      <c r="W950">
        <v>16</v>
      </c>
      <c r="X950">
        <v>6</v>
      </c>
      <c r="Y950">
        <v>2</v>
      </c>
      <c r="Z950">
        <v>3</v>
      </c>
      <c r="AA950">
        <v>17</v>
      </c>
      <c r="AB950">
        <v>17</v>
      </c>
      <c r="AC950">
        <v>121</v>
      </c>
      <c r="AD950">
        <v>-11</v>
      </c>
      <c r="AE950">
        <v>1</v>
      </c>
      <c r="AF950">
        <v>1231</v>
      </c>
      <c r="AG950">
        <v>1231</v>
      </c>
      <c r="AH950">
        <v>1231</v>
      </c>
      <c r="AI950">
        <v>121</v>
      </c>
      <c r="AJ950">
        <v>703</v>
      </c>
      <c r="AK950">
        <v>1580</v>
      </c>
      <c r="AL950">
        <v>522</v>
      </c>
      <c r="AM950">
        <v>1171</v>
      </c>
      <c r="AN950">
        <v>1078</v>
      </c>
      <c r="AO950">
        <v>1411</v>
      </c>
      <c r="AP950">
        <v>623</v>
      </c>
      <c r="AQ950">
        <v>1008</v>
      </c>
      <c r="AR950">
        <v>208</v>
      </c>
      <c r="AS950">
        <v>2024</v>
      </c>
      <c r="AT950">
        <v>1652</v>
      </c>
      <c r="AU950">
        <v>2073</v>
      </c>
      <c r="AV950">
        <v>840</v>
      </c>
      <c r="AW950">
        <v>1583</v>
      </c>
      <c r="AX950">
        <v>1702</v>
      </c>
      <c r="AY950">
        <v>2078</v>
      </c>
      <c r="AZ950">
        <v>384</v>
      </c>
      <c r="BA950">
        <v>792</v>
      </c>
      <c r="BB950">
        <v>1444</v>
      </c>
      <c r="BC950">
        <v>672</v>
      </c>
      <c r="BD950">
        <v>1848</v>
      </c>
      <c r="BE950">
        <v>1</v>
      </c>
      <c r="BF950" t="s">
        <v>64</v>
      </c>
      <c r="BG950" t="s">
        <v>65</v>
      </c>
      <c r="BH950" t="s">
        <v>661</v>
      </c>
      <c r="BI950" s="4">
        <f xml:space="preserve"> _2025teamgamelogs[[#This Row],[FGA]] + (0.44 * _2025teamgamelogs[[#This Row],[FTA]]) + _2025teamgamelogs[[#This Row],[TOV]] - _2025teamgamelogs[[#This Row],[OREB]]</f>
        <v>104.68</v>
      </c>
      <c r="BJ950" s="3">
        <f>_2025teamgamelogs[[#This Row],[TOV]]/_2025teamgamelogs[[#This Row],[POSSESIONS]]</f>
        <v>0.15284677111196024</v>
      </c>
      <c r="BK950" s="4">
        <f>_2025teamgamelogs[[#This Row],[PTS]]/_2025teamgamelogs[[#This Row],[POSSESIONS]]</f>
        <v>1.1559037065341995</v>
      </c>
      <c r="BL950" s="4">
        <f xml:space="preserve"> 100 * _2025teamgamelogs[[#This Row],[POINTS_PER_POSSESSION]]</f>
        <v>115.59037065341995</v>
      </c>
      <c r="BM950" s="4">
        <f xml:space="preserve"> _2025teamgamelogs[[#This Row],[POSSESIONS]] / (_2025teamgamelogs[[#This Row],[MIN]]/48)</f>
        <v>104.68</v>
      </c>
      <c r="BN950" s="3">
        <f>_2025teamgamelogs[[#This Row],[PTS]] / (2 * (_2025teamgamelogs[[#This Row],[FGA]] + 0.44 * _2025teamgamelogs[[#This Row],[FTA]]))</f>
        <v>0.63231605351170561</v>
      </c>
      <c r="BO950" s="4">
        <f>VLOOKUP(_2025teamgamelogs[[#This Row],[MONTH]], LEAGUE_AVERAGES!$A$2:$B$8, 2, FALSE)</f>
        <v>110.26237660123701</v>
      </c>
      <c r="BP950" s="5">
        <f>VLOOKUP(_2025teamgamelogs[[#This Row],[TEAM_NAME]], LEAGUE_AVERAGES!$A$14:$C$43, 2, FALSE)</f>
        <v>0.36446341463414633</v>
      </c>
      <c r="BQ950" s="5">
        <f>VLOOKUP(_2025teamgamelogs[[#This Row],[TEAM_NAME]], LEAGUE_AVERAGES!$A$14:$C$43, 3, FALSE)</f>
        <v>0.3413170731707319</v>
      </c>
      <c r="BR950" s="5">
        <f>VLOOKUP(_2025teamgamelogs[[#This Row],[TEAM_NAME]], LEAGUE_AVERAGES!$F$14:$H$43, 2, FALSE)</f>
        <v>0.4583902439024391</v>
      </c>
      <c r="BS950" s="5">
        <f>VLOOKUP(_2025teamgamelogs[[#This Row],[TEAM_NAME]], LEAGUE_AVERAGES!$F$14:$H$43, 3, FALSE)</f>
        <v>0.45390243902439031</v>
      </c>
      <c r="BT950" s="5">
        <f>VLOOKUP(_2025teamgamelogs[[#This Row],[TEAM_NAME]], LEAGUE_AVERAGES!$K$14:$M$43, 2, FALSE)</f>
        <v>0.57104853563970659</v>
      </c>
      <c r="BU950" s="5">
        <f>VLOOKUP(_2025teamgamelogs[[#This Row],[TEAM_NAME]], LEAGUE_AVERAGES!$K$14:$M$43, 3, FALSE)</f>
        <v>0.56826296147062372</v>
      </c>
    </row>
    <row r="951" spans="1:73" x14ac:dyDescent="0.2">
      <c r="A951" t="s">
        <v>59</v>
      </c>
      <c r="B951">
        <v>1610612743</v>
      </c>
      <c r="C951" t="s">
        <v>151</v>
      </c>
      <c r="D951" t="s">
        <v>152</v>
      </c>
      <c r="E951">
        <v>22400445</v>
      </c>
      <c r="F951" s="1">
        <v>45656</v>
      </c>
      <c r="G951" t="s">
        <v>612</v>
      </c>
      <c r="H951" t="s">
        <v>63</v>
      </c>
      <c r="I951">
        <v>48</v>
      </c>
      <c r="J951">
        <v>53</v>
      </c>
      <c r="K951">
        <v>105</v>
      </c>
      <c r="L951">
        <v>0.505</v>
      </c>
      <c r="M951">
        <v>9</v>
      </c>
      <c r="N951">
        <v>30</v>
      </c>
      <c r="O951">
        <v>0.3</v>
      </c>
      <c r="P951">
        <v>17</v>
      </c>
      <c r="Q951">
        <v>19</v>
      </c>
      <c r="R951">
        <v>0.89500000000000002</v>
      </c>
      <c r="S951">
        <v>17</v>
      </c>
      <c r="T951">
        <v>34</v>
      </c>
      <c r="U951">
        <v>51</v>
      </c>
      <c r="V951">
        <v>38</v>
      </c>
      <c r="W951">
        <v>7</v>
      </c>
      <c r="X951">
        <v>13</v>
      </c>
      <c r="Y951">
        <v>3</v>
      </c>
      <c r="Z951">
        <v>2</v>
      </c>
      <c r="AA951">
        <v>17</v>
      </c>
      <c r="AB951">
        <v>17</v>
      </c>
      <c r="AC951">
        <v>132</v>
      </c>
      <c r="AD951">
        <v>11</v>
      </c>
      <c r="AE951">
        <v>1</v>
      </c>
      <c r="AF951">
        <v>1</v>
      </c>
      <c r="AG951">
        <v>1</v>
      </c>
      <c r="AH951">
        <v>1</v>
      </c>
      <c r="AI951">
        <v>121</v>
      </c>
      <c r="AJ951">
        <v>40</v>
      </c>
      <c r="AK951">
        <v>44</v>
      </c>
      <c r="AL951">
        <v>661</v>
      </c>
      <c r="AM951">
        <v>2097</v>
      </c>
      <c r="AN951">
        <v>2077</v>
      </c>
      <c r="AO951">
        <v>1895</v>
      </c>
      <c r="AP951">
        <v>1052</v>
      </c>
      <c r="AQ951">
        <v>1458</v>
      </c>
      <c r="AR951">
        <v>284</v>
      </c>
      <c r="AS951">
        <v>160</v>
      </c>
      <c r="AT951">
        <v>926</v>
      </c>
      <c r="AU951">
        <v>340</v>
      </c>
      <c r="AV951">
        <v>44</v>
      </c>
      <c r="AW951">
        <v>38</v>
      </c>
      <c r="AX951">
        <v>137</v>
      </c>
      <c r="AY951">
        <v>1712</v>
      </c>
      <c r="AZ951">
        <v>158</v>
      </c>
      <c r="BA951">
        <v>792</v>
      </c>
      <c r="BB951">
        <v>1444</v>
      </c>
      <c r="BC951">
        <v>179</v>
      </c>
      <c r="BD951">
        <v>563</v>
      </c>
      <c r="BE951">
        <v>1</v>
      </c>
      <c r="BF951" t="s">
        <v>71</v>
      </c>
      <c r="BG951" t="s">
        <v>65</v>
      </c>
      <c r="BH951" t="s">
        <v>661</v>
      </c>
      <c r="BI951" s="4">
        <f xml:space="preserve"> _2025teamgamelogs[[#This Row],[FGA]] + (0.44 * _2025teamgamelogs[[#This Row],[FTA]]) + _2025teamgamelogs[[#This Row],[TOV]] - _2025teamgamelogs[[#This Row],[OREB]]</f>
        <v>103.36</v>
      </c>
      <c r="BJ951" s="3">
        <f>_2025teamgamelogs[[#This Row],[TOV]]/_2025teamgamelogs[[#This Row],[POSSESIONS]]</f>
        <v>6.772445820433437E-2</v>
      </c>
      <c r="BK951" s="4">
        <f>_2025teamgamelogs[[#This Row],[PTS]]/_2025teamgamelogs[[#This Row],[POSSESIONS]]</f>
        <v>1.2770897832817338</v>
      </c>
      <c r="BL951" s="4">
        <f xml:space="preserve"> 100 * _2025teamgamelogs[[#This Row],[POINTS_PER_POSSESSION]]</f>
        <v>127.70897832817339</v>
      </c>
      <c r="BM951" s="4">
        <f xml:space="preserve"> _2025teamgamelogs[[#This Row],[POSSESIONS]] / (_2025teamgamelogs[[#This Row],[MIN]]/48)</f>
        <v>103.36</v>
      </c>
      <c r="BN951" s="3">
        <f>_2025teamgamelogs[[#This Row],[PTS]] / (2 * (_2025teamgamelogs[[#This Row],[FGA]] + 0.44 * _2025teamgamelogs[[#This Row],[FTA]]))</f>
        <v>0.58221594918842623</v>
      </c>
      <c r="BO951" s="4">
        <f>VLOOKUP(_2025teamgamelogs[[#This Row],[MONTH]], LEAGUE_AVERAGES!$A$2:$B$8, 2, FALSE)</f>
        <v>110.26237660123701</v>
      </c>
      <c r="BP951" s="5">
        <f>VLOOKUP(_2025teamgamelogs[[#This Row],[TEAM_NAME]], LEAGUE_AVERAGES!$A$14:$C$43, 2, FALSE)</f>
        <v>0.39036585365853654</v>
      </c>
      <c r="BQ951" s="5">
        <f>VLOOKUP(_2025teamgamelogs[[#This Row],[TEAM_NAME]], LEAGUE_AVERAGES!$A$14:$C$43, 3, FALSE)</f>
        <v>0.36282926829268303</v>
      </c>
      <c r="BR951" s="5">
        <f>VLOOKUP(_2025teamgamelogs[[#This Row],[TEAM_NAME]], LEAGUE_AVERAGES!$F$14:$H$43, 2, FALSE)</f>
        <v>0.50741463414634147</v>
      </c>
      <c r="BS951" s="5">
        <f>VLOOKUP(_2025teamgamelogs[[#This Row],[TEAM_NAME]], LEAGUE_AVERAGES!$F$14:$H$43, 3, FALSE)</f>
        <v>0.50717073170731708</v>
      </c>
      <c r="BT951" s="5">
        <f>VLOOKUP(_2025teamgamelogs[[#This Row],[TEAM_NAME]], LEAGUE_AVERAGES!$K$14:$M$43, 2, FALSE)</f>
        <v>0.61183675116028358</v>
      </c>
      <c r="BU951" s="5">
        <f>VLOOKUP(_2025teamgamelogs[[#This Row],[TEAM_NAME]], LEAGUE_AVERAGES!$K$14:$M$43, 3, FALSE)</f>
        <v>0.59871853787111373</v>
      </c>
    </row>
    <row r="952" spans="1:73" x14ac:dyDescent="0.2">
      <c r="A952" t="s">
        <v>59</v>
      </c>
      <c r="B952">
        <v>1610612746</v>
      </c>
      <c r="C952" t="s">
        <v>131</v>
      </c>
      <c r="D952" t="s">
        <v>132</v>
      </c>
      <c r="E952">
        <v>22400444</v>
      </c>
      <c r="F952" s="1">
        <v>45656</v>
      </c>
      <c r="G952" t="s">
        <v>925</v>
      </c>
      <c r="H952" t="s">
        <v>63</v>
      </c>
      <c r="I952">
        <v>48</v>
      </c>
      <c r="J952">
        <v>41</v>
      </c>
      <c r="K952">
        <v>86</v>
      </c>
      <c r="L952">
        <v>0.47699999999999998</v>
      </c>
      <c r="M952">
        <v>13</v>
      </c>
      <c r="N952">
        <v>37</v>
      </c>
      <c r="O952">
        <v>0.35099999999999998</v>
      </c>
      <c r="P952">
        <v>21</v>
      </c>
      <c r="Q952">
        <v>27</v>
      </c>
      <c r="R952">
        <v>0.77800000000000002</v>
      </c>
      <c r="S952">
        <v>14</v>
      </c>
      <c r="T952">
        <v>26</v>
      </c>
      <c r="U952">
        <v>40</v>
      </c>
      <c r="V952">
        <v>24</v>
      </c>
      <c r="W952">
        <v>17</v>
      </c>
      <c r="X952">
        <v>11</v>
      </c>
      <c r="Y952">
        <v>2</v>
      </c>
      <c r="Z952">
        <v>5</v>
      </c>
      <c r="AA952">
        <v>14</v>
      </c>
      <c r="AB952">
        <v>22</v>
      </c>
      <c r="AC952">
        <v>116</v>
      </c>
      <c r="AD952">
        <v>3</v>
      </c>
      <c r="AE952">
        <v>1</v>
      </c>
      <c r="AF952">
        <v>1</v>
      </c>
      <c r="AG952">
        <v>1</v>
      </c>
      <c r="AH952">
        <v>1</v>
      </c>
      <c r="AI952">
        <v>121</v>
      </c>
      <c r="AJ952">
        <v>1234</v>
      </c>
      <c r="AK952">
        <v>1580</v>
      </c>
      <c r="AL952">
        <v>1059</v>
      </c>
      <c r="AM952">
        <v>1171</v>
      </c>
      <c r="AN952">
        <v>1227</v>
      </c>
      <c r="AO952">
        <v>1294</v>
      </c>
      <c r="AP952">
        <v>506</v>
      </c>
      <c r="AQ952">
        <v>471</v>
      </c>
      <c r="AR952">
        <v>1292</v>
      </c>
      <c r="AS952">
        <v>466</v>
      </c>
      <c r="AT952">
        <v>2171</v>
      </c>
      <c r="AU952">
        <v>1715</v>
      </c>
      <c r="AV952">
        <v>1570</v>
      </c>
      <c r="AW952">
        <v>1759</v>
      </c>
      <c r="AX952">
        <v>346</v>
      </c>
      <c r="AY952">
        <v>2078</v>
      </c>
      <c r="AZ952">
        <v>1188</v>
      </c>
      <c r="BA952">
        <v>260</v>
      </c>
      <c r="BB952">
        <v>416</v>
      </c>
      <c r="BC952">
        <v>1025</v>
      </c>
      <c r="BD952">
        <v>1047</v>
      </c>
      <c r="BE952">
        <v>1</v>
      </c>
      <c r="BF952" t="s">
        <v>71</v>
      </c>
      <c r="BG952" t="s">
        <v>65</v>
      </c>
      <c r="BH952" t="s">
        <v>661</v>
      </c>
      <c r="BI952" s="4">
        <f xml:space="preserve"> _2025teamgamelogs[[#This Row],[FGA]] + (0.44 * _2025teamgamelogs[[#This Row],[FTA]]) + _2025teamgamelogs[[#This Row],[TOV]] - _2025teamgamelogs[[#This Row],[OREB]]</f>
        <v>100.88</v>
      </c>
      <c r="BJ952" s="3">
        <f>_2025teamgamelogs[[#This Row],[TOV]]/_2025teamgamelogs[[#This Row],[POSSESIONS]]</f>
        <v>0.16851704996034894</v>
      </c>
      <c r="BK952" s="4">
        <f>_2025teamgamelogs[[#This Row],[PTS]]/_2025teamgamelogs[[#This Row],[POSSESIONS]]</f>
        <v>1.1498810467882634</v>
      </c>
      <c r="BL952" s="4">
        <f xml:space="preserve"> 100 * _2025teamgamelogs[[#This Row],[POINTS_PER_POSSESSION]]</f>
        <v>114.98810467882635</v>
      </c>
      <c r="BM952" s="4">
        <f xml:space="preserve"> _2025teamgamelogs[[#This Row],[POSSESIONS]] / (_2025teamgamelogs[[#This Row],[MIN]]/48)</f>
        <v>100.88</v>
      </c>
      <c r="BN952" s="3">
        <f>_2025teamgamelogs[[#This Row],[PTS]] / (2 * (_2025teamgamelogs[[#This Row],[FGA]] + 0.44 * _2025teamgamelogs[[#This Row],[FTA]]))</f>
        <v>0.59256232120964447</v>
      </c>
      <c r="BO952" s="4">
        <f>VLOOKUP(_2025teamgamelogs[[#This Row],[MONTH]], LEAGUE_AVERAGES!$A$2:$B$8, 2, FALSE)</f>
        <v>110.26237660123701</v>
      </c>
      <c r="BP952" s="5">
        <f>VLOOKUP(_2025teamgamelogs[[#This Row],[TEAM_NAME]], LEAGUE_AVERAGES!$A$14:$C$43, 2, FALSE)</f>
        <v>0.38978048780487806</v>
      </c>
      <c r="BQ952" s="5">
        <f>VLOOKUP(_2025teamgamelogs[[#This Row],[TEAM_NAME]], LEAGUE_AVERAGES!$A$14:$C$43, 3, FALSE)</f>
        <v>0.36475609756097566</v>
      </c>
      <c r="BR952" s="5">
        <f>VLOOKUP(_2025teamgamelogs[[#This Row],[TEAM_NAME]], LEAGUE_AVERAGES!$F$14:$H$43, 2, FALSE)</f>
        <v>0.49036585365853652</v>
      </c>
      <c r="BS952" s="5">
        <f>VLOOKUP(_2025teamgamelogs[[#This Row],[TEAM_NAME]], LEAGUE_AVERAGES!$F$14:$H$43, 3, FALSE)</f>
        <v>0.47582926829268285</v>
      </c>
      <c r="BT952" s="5">
        <f>VLOOKUP(_2025teamgamelogs[[#This Row],[TEAM_NAME]], LEAGUE_AVERAGES!$K$14:$M$43, 2, FALSE)</f>
        <v>0.59895938905835644</v>
      </c>
      <c r="BU952" s="5">
        <f>VLOOKUP(_2025teamgamelogs[[#This Row],[TEAM_NAME]], LEAGUE_AVERAGES!$K$14:$M$43, 3, FALSE)</f>
        <v>0.58126724036545818</v>
      </c>
    </row>
    <row r="953" spans="1:73" x14ac:dyDescent="0.2">
      <c r="A953" t="s">
        <v>59</v>
      </c>
      <c r="B953">
        <v>1610612757</v>
      </c>
      <c r="C953" t="s">
        <v>116</v>
      </c>
      <c r="D953" t="s">
        <v>117</v>
      </c>
      <c r="E953">
        <v>22400447</v>
      </c>
      <c r="F953" s="1">
        <v>45656</v>
      </c>
      <c r="G953" t="s">
        <v>926</v>
      </c>
      <c r="H953" t="s">
        <v>70</v>
      </c>
      <c r="I953">
        <v>48</v>
      </c>
      <c r="J953">
        <v>37</v>
      </c>
      <c r="K953">
        <v>77</v>
      </c>
      <c r="L953">
        <v>0.48099999999999998</v>
      </c>
      <c r="M953">
        <v>8</v>
      </c>
      <c r="N953">
        <v>36</v>
      </c>
      <c r="O953">
        <v>0.222</v>
      </c>
      <c r="P953">
        <v>21</v>
      </c>
      <c r="Q953">
        <v>30</v>
      </c>
      <c r="R953">
        <v>0.7</v>
      </c>
      <c r="S953">
        <v>12</v>
      </c>
      <c r="T953">
        <v>21</v>
      </c>
      <c r="U953">
        <v>33</v>
      </c>
      <c r="V953">
        <v>23</v>
      </c>
      <c r="W953">
        <v>26</v>
      </c>
      <c r="X953">
        <v>8</v>
      </c>
      <c r="Y953">
        <v>4</v>
      </c>
      <c r="Z953">
        <v>3</v>
      </c>
      <c r="AA953">
        <v>26</v>
      </c>
      <c r="AB953">
        <v>27</v>
      </c>
      <c r="AC953">
        <v>103</v>
      </c>
      <c r="AD953">
        <v>-22</v>
      </c>
      <c r="AE953">
        <v>1</v>
      </c>
      <c r="AF953">
        <v>1231</v>
      </c>
      <c r="AG953">
        <v>1231</v>
      </c>
      <c r="AH953">
        <v>1231</v>
      </c>
      <c r="AI953">
        <v>121</v>
      </c>
      <c r="AJ953">
        <v>1946</v>
      </c>
      <c r="AK953">
        <v>2335</v>
      </c>
      <c r="AL953">
        <v>1003</v>
      </c>
      <c r="AM953">
        <v>2251</v>
      </c>
      <c r="AN953">
        <v>1366</v>
      </c>
      <c r="AO953">
        <v>2358</v>
      </c>
      <c r="AP953">
        <v>506</v>
      </c>
      <c r="AQ953">
        <v>259</v>
      </c>
      <c r="AR953">
        <v>1932</v>
      </c>
      <c r="AS953">
        <v>848</v>
      </c>
      <c r="AT953">
        <v>2432</v>
      </c>
      <c r="AU953">
        <v>2337</v>
      </c>
      <c r="AV953">
        <v>1759</v>
      </c>
      <c r="AW953">
        <v>2444</v>
      </c>
      <c r="AX953">
        <v>1073</v>
      </c>
      <c r="AY953">
        <v>1274</v>
      </c>
      <c r="AZ953">
        <v>384</v>
      </c>
      <c r="BA953">
        <v>2319</v>
      </c>
      <c r="BB953">
        <v>59</v>
      </c>
      <c r="BC953">
        <v>1945</v>
      </c>
      <c r="BD953">
        <v>2251</v>
      </c>
      <c r="BE953">
        <v>1</v>
      </c>
      <c r="BF953" t="s">
        <v>64</v>
      </c>
      <c r="BG953" t="s">
        <v>65</v>
      </c>
      <c r="BH953" t="s">
        <v>661</v>
      </c>
      <c r="BI953" s="4">
        <f xml:space="preserve"> _2025teamgamelogs[[#This Row],[FGA]] + (0.44 * _2025teamgamelogs[[#This Row],[FTA]]) + _2025teamgamelogs[[#This Row],[TOV]] - _2025teamgamelogs[[#This Row],[OREB]]</f>
        <v>104.2</v>
      </c>
      <c r="BJ953" s="3">
        <f>_2025teamgamelogs[[#This Row],[TOV]]/_2025teamgamelogs[[#This Row],[POSSESIONS]]</f>
        <v>0.24952015355086371</v>
      </c>
      <c r="BK953" s="4">
        <f>_2025teamgamelogs[[#This Row],[PTS]]/_2025teamgamelogs[[#This Row],[POSSESIONS]]</f>
        <v>0.98848368522072938</v>
      </c>
      <c r="BL953" s="4">
        <f xml:space="preserve"> 100 * _2025teamgamelogs[[#This Row],[POINTS_PER_POSSESSION]]</f>
        <v>98.848368522072931</v>
      </c>
      <c r="BM953" s="4">
        <f xml:space="preserve"> _2025teamgamelogs[[#This Row],[POSSESIONS]] / (_2025teamgamelogs[[#This Row],[MIN]]/48)</f>
        <v>104.2</v>
      </c>
      <c r="BN953" s="3">
        <f>_2025teamgamelogs[[#This Row],[PTS]] / (2 * (_2025teamgamelogs[[#This Row],[FGA]] + 0.44 * _2025teamgamelogs[[#This Row],[FTA]]))</f>
        <v>0.57095343680709532</v>
      </c>
      <c r="BO953" s="4">
        <f>VLOOKUP(_2025teamgamelogs[[#This Row],[MONTH]], LEAGUE_AVERAGES!$A$2:$B$8, 2, FALSE)</f>
        <v>110.26237660123701</v>
      </c>
      <c r="BP953" s="5">
        <f>VLOOKUP(_2025teamgamelogs[[#This Row],[TEAM_NAME]], LEAGUE_AVERAGES!$A$14:$C$43, 2, FALSE)</f>
        <v>0.3617317073170731</v>
      </c>
      <c r="BQ953" s="5">
        <f>VLOOKUP(_2025teamgamelogs[[#This Row],[TEAM_NAME]], LEAGUE_AVERAGES!$A$14:$C$43, 3, FALSE)</f>
        <v>0.32368292682926825</v>
      </c>
      <c r="BR953" s="5">
        <f>VLOOKUP(_2025teamgamelogs[[#This Row],[TEAM_NAME]], LEAGUE_AVERAGES!$F$14:$H$43, 2, FALSE)</f>
        <v>0.4560243902439024</v>
      </c>
      <c r="BS953" s="5">
        <f>VLOOKUP(_2025teamgamelogs[[#This Row],[TEAM_NAME]], LEAGUE_AVERAGES!$F$14:$H$43, 3, FALSE)</f>
        <v>0.4473414634146341</v>
      </c>
      <c r="BT953" s="5">
        <f>VLOOKUP(_2025teamgamelogs[[#This Row],[TEAM_NAME]], LEAGUE_AVERAGES!$K$14:$M$43, 2, FALSE)</f>
        <v>0.56794360073860606</v>
      </c>
      <c r="BU953" s="5">
        <f>VLOOKUP(_2025teamgamelogs[[#This Row],[TEAM_NAME]], LEAGUE_AVERAGES!$K$14:$M$43, 3, FALSE)</f>
        <v>0.54561285519601899</v>
      </c>
    </row>
    <row r="954" spans="1:73" x14ac:dyDescent="0.2">
      <c r="A954" t="s">
        <v>59</v>
      </c>
      <c r="B954">
        <v>1610612766</v>
      </c>
      <c r="C954" t="s">
        <v>122</v>
      </c>
      <c r="D954" t="s">
        <v>123</v>
      </c>
      <c r="E954">
        <v>22400442</v>
      </c>
      <c r="F954" s="1">
        <v>45656</v>
      </c>
      <c r="G954" t="s">
        <v>927</v>
      </c>
      <c r="H954" t="s">
        <v>70</v>
      </c>
      <c r="I954">
        <v>53</v>
      </c>
      <c r="J954">
        <v>42</v>
      </c>
      <c r="K954">
        <v>101</v>
      </c>
      <c r="L954">
        <v>0.41599999999999998</v>
      </c>
      <c r="M954">
        <v>10</v>
      </c>
      <c r="N954">
        <v>43</v>
      </c>
      <c r="O954">
        <v>0.23300000000000001</v>
      </c>
      <c r="P954">
        <v>14</v>
      </c>
      <c r="Q954">
        <v>20</v>
      </c>
      <c r="R954">
        <v>0.7</v>
      </c>
      <c r="S954">
        <v>9</v>
      </c>
      <c r="T954">
        <v>47</v>
      </c>
      <c r="U954">
        <v>56</v>
      </c>
      <c r="V954">
        <v>23</v>
      </c>
      <c r="W954">
        <v>14</v>
      </c>
      <c r="X954">
        <v>8</v>
      </c>
      <c r="Y954">
        <v>6</v>
      </c>
      <c r="Z954">
        <v>4</v>
      </c>
      <c r="AA954">
        <v>20</v>
      </c>
      <c r="AB954">
        <v>17</v>
      </c>
      <c r="AC954">
        <v>108</v>
      </c>
      <c r="AD954">
        <v>-7</v>
      </c>
      <c r="AE954">
        <v>1</v>
      </c>
      <c r="AF954">
        <v>1231</v>
      </c>
      <c r="AG954">
        <v>1231</v>
      </c>
      <c r="AH954">
        <v>1231</v>
      </c>
      <c r="AI954">
        <v>9</v>
      </c>
      <c r="AJ954">
        <v>1068</v>
      </c>
      <c r="AK954">
        <v>121</v>
      </c>
      <c r="AL954">
        <v>2034</v>
      </c>
      <c r="AM954">
        <v>1891</v>
      </c>
      <c r="AN954">
        <v>471</v>
      </c>
      <c r="AO954">
        <v>2335</v>
      </c>
      <c r="AP954">
        <v>1571</v>
      </c>
      <c r="AQ954">
        <v>1301</v>
      </c>
      <c r="AR954">
        <v>1932</v>
      </c>
      <c r="AS954">
        <v>1566</v>
      </c>
      <c r="AT954">
        <v>15</v>
      </c>
      <c r="AU954">
        <v>99</v>
      </c>
      <c r="AV954">
        <v>1759</v>
      </c>
      <c r="AW954">
        <v>1092</v>
      </c>
      <c r="AX954">
        <v>1073</v>
      </c>
      <c r="AY954">
        <v>560</v>
      </c>
      <c r="AZ954">
        <v>750</v>
      </c>
      <c r="BA954">
        <v>1491</v>
      </c>
      <c r="BB954">
        <v>1444</v>
      </c>
      <c r="BC954">
        <v>1616</v>
      </c>
      <c r="BD954">
        <v>1608</v>
      </c>
      <c r="BE954">
        <v>1</v>
      </c>
      <c r="BF954" t="s">
        <v>64</v>
      </c>
      <c r="BG954" t="s">
        <v>65</v>
      </c>
      <c r="BH954" t="s">
        <v>661</v>
      </c>
      <c r="BI954" s="4">
        <f xml:space="preserve"> _2025teamgamelogs[[#This Row],[FGA]] + (0.44 * _2025teamgamelogs[[#This Row],[FTA]]) + _2025teamgamelogs[[#This Row],[TOV]] - _2025teamgamelogs[[#This Row],[OREB]]</f>
        <v>114.8</v>
      </c>
      <c r="BJ954" s="3">
        <f>_2025teamgamelogs[[#This Row],[TOV]]/_2025teamgamelogs[[#This Row],[POSSESIONS]]</f>
        <v>0.12195121951219512</v>
      </c>
      <c r="BK954" s="4">
        <f>_2025teamgamelogs[[#This Row],[PTS]]/_2025teamgamelogs[[#This Row],[POSSESIONS]]</f>
        <v>0.94076655052264813</v>
      </c>
      <c r="BL954" s="4">
        <f xml:space="preserve"> 100 * _2025teamgamelogs[[#This Row],[POINTS_PER_POSSESSION]]</f>
        <v>94.076655052264812</v>
      </c>
      <c r="BM954" s="4">
        <f xml:space="preserve"> _2025teamgamelogs[[#This Row],[POSSESIONS]] / (_2025teamgamelogs[[#This Row],[MIN]]/48)</f>
        <v>103.9698113207547</v>
      </c>
      <c r="BN954" s="3">
        <f>_2025teamgamelogs[[#This Row],[PTS]] / (2 * (_2025teamgamelogs[[#This Row],[FGA]] + 0.44 * _2025teamgamelogs[[#This Row],[FTA]]))</f>
        <v>0.49180327868852458</v>
      </c>
      <c r="BO954" s="4">
        <f>VLOOKUP(_2025teamgamelogs[[#This Row],[MONTH]], LEAGUE_AVERAGES!$A$2:$B$8, 2, FALSE)</f>
        <v>110.26237660123701</v>
      </c>
      <c r="BP954" s="5">
        <f>VLOOKUP(_2025teamgamelogs[[#This Row],[TEAM_NAME]], LEAGUE_AVERAGES!$A$14:$C$43, 2, FALSE)</f>
        <v>0.33860975609756089</v>
      </c>
      <c r="BQ954" s="5">
        <f>VLOOKUP(_2025teamgamelogs[[#This Row],[TEAM_NAME]], LEAGUE_AVERAGES!$A$14:$C$43, 3, FALSE)</f>
        <v>0.33580487804878045</v>
      </c>
      <c r="BR954" s="5">
        <f>VLOOKUP(_2025teamgamelogs[[#This Row],[TEAM_NAME]], LEAGUE_AVERAGES!$F$14:$H$43, 2, FALSE)</f>
        <v>0.43492682926829268</v>
      </c>
      <c r="BS954" s="5">
        <f>VLOOKUP(_2025teamgamelogs[[#This Row],[TEAM_NAME]], LEAGUE_AVERAGES!$F$14:$H$43, 3, FALSE)</f>
        <v>0.42697560975609755</v>
      </c>
      <c r="BT954" s="5">
        <f>VLOOKUP(_2025teamgamelogs[[#This Row],[TEAM_NAME]], LEAGUE_AVERAGES!$K$14:$M$43, 2, FALSE)</f>
        <v>0.5424635833805308</v>
      </c>
      <c r="BU954" s="5">
        <f>VLOOKUP(_2025teamgamelogs[[#This Row],[TEAM_NAME]], LEAGUE_AVERAGES!$K$14:$M$43, 3, FALSE)</f>
        <v>0.53419164265445196</v>
      </c>
    </row>
    <row r="955" spans="1:73" x14ac:dyDescent="0.2">
      <c r="A955" t="s">
        <v>59</v>
      </c>
      <c r="B955">
        <v>1610612752</v>
      </c>
      <c r="C955" t="s">
        <v>67</v>
      </c>
      <c r="D955" t="s">
        <v>68</v>
      </c>
      <c r="E955">
        <v>22400443</v>
      </c>
      <c r="F955" s="1">
        <v>45656</v>
      </c>
      <c r="G955" t="s">
        <v>906</v>
      </c>
      <c r="H955" t="s">
        <v>63</v>
      </c>
      <c r="I955">
        <v>48</v>
      </c>
      <c r="J955">
        <v>45</v>
      </c>
      <c r="K955">
        <v>98</v>
      </c>
      <c r="L955">
        <v>0.45900000000000002</v>
      </c>
      <c r="M955">
        <v>15</v>
      </c>
      <c r="N955">
        <v>44</v>
      </c>
      <c r="O955">
        <v>0.34100000000000003</v>
      </c>
      <c r="P955">
        <v>21</v>
      </c>
      <c r="Q955">
        <v>25</v>
      </c>
      <c r="R955">
        <v>0.84</v>
      </c>
      <c r="S955">
        <v>15</v>
      </c>
      <c r="T955">
        <v>39</v>
      </c>
      <c r="U955">
        <v>54</v>
      </c>
      <c r="V955">
        <v>34</v>
      </c>
      <c r="W955">
        <v>8</v>
      </c>
      <c r="X955">
        <v>9</v>
      </c>
      <c r="Y955">
        <v>2</v>
      </c>
      <c r="Z955">
        <v>8</v>
      </c>
      <c r="AA955">
        <v>19</v>
      </c>
      <c r="AB955">
        <v>23</v>
      </c>
      <c r="AC955">
        <v>126</v>
      </c>
      <c r="AD955">
        <v>20</v>
      </c>
      <c r="AE955">
        <v>1</v>
      </c>
      <c r="AF955">
        <v>1</v>
      </c>
      <c r="AG955">
        <v>1</v>
      </c>
      <c r="AH955">
        <v>1</v>
      </c>
      <c r="AI955">
        <v>121</v>
      </c>
      <c r="AJ955">
        <v>564</v>
      </c>
      <c r="AK955">
        <v>251</v>
      </c>
      <c r="AL955">
        <v>1395</v>
      </c>
      <c r="AM955">
        <v>733</v>
      </c>
      <c r="AN955">
        <v>384</v>
      </c>
      <c r="AO955">
        <v>1445</v>
      </c>
      <c r="AP955">
        <v>506</v>
      </c>
      <c r="AQ955">
        <v>666</v>
      </c>
      <c r="AR955">
        <v>671</v>
      </c>
      <c r="AS955">
        <v>332</v>
      </c>
      <c r="AT955">
        <v>277</v>
      </c>
      <c r="AU955">
        <v>165</v>
      </c>
      <c r="AV955">
        <v>186</v>
      </c>
      <c r="AW955">
        <v>78</v>
      </c>
      <c r="AX955">
        <v>797</v>
      </c>
      <c r="AY955">
        <v>2078</v>
      </c>
      <c r="AZ955">
        <v>2116</v>
      </c>
      <c r="BA955">
        <v>1258</v>
      </c>
      <c r="BB955">
        <v>300</v>
      </c>
      <c r="BC955">
        <v>389</v>
      </c>
      <c r="BD955">
        <v>231</v>
      </c>
      <c r="BE955">
        <v>1</v>
      </c>
      <c r="BF955" t="s">
        <v>71</v>
      </c>
      <c r="BG955" t="s">
        <v>65</v>
      </c>
      <c r="BH955" t="s">
        <v>661</v>
      </c>
      <c r="BI955" s="4">
        <f xml:space="preserve"> _2025teamgamelogs[[#This Row],[FGA]] + (0.44 * _2025teamgamelogs[[#This Row],[FTA]]) + _2025teamgamelogs[[#This Row],[TOV]] - _2025teamgamelogs[[#This Row],[OREB]]</f>
        <v>102</v>
      </c>
      <c r="BJ955" s="3">
        <f>_2025teamgamelogs[[#This Row],[TOV]]/_2025teamgamelogs[[#This Row],[POSSESIONS]]</f>
        <v>7.8431372549019607E-2</v>
      </c>
      <c r="BK955" s="4">
        <f>_2025teamgamelogs[[#This Row],[PTS]]/_2025teamgamelogs[[#This Row],[POSSESIONS]]</f>
        <v>1.2352941176470589</v>
      </c>
      <c r="BL955" s="4">
        <f xml:space="preserve"> 100 * _2025teamgamelogs[[#This Row],[POINTS_PER_POSSESSION]]</f>
        <v>123.52941176470588</v>
      </c>
      <c r="BM955" s="4">
        <f xml:space="preserve"> _2025teamgamelogs[[#This Row],[POSSESIONS]] / (_2025teamgamelogs[[#This Row],[MIN]]/48)</f>
        <v>102</v>
      </c>
      <c r="BN955" s="3">
        <f>_2025teamgamelogs[[#This Row],[PTS]] / (2 * (_2025teamgamelogs[[#This Row],[FGA]] + 0.44 * _2025teamgamelogs[[#This Row],[FTA]]))</f>
        <v>0.57798165137614677</v>
      </c>
      <c r="BO955" s="4">
        <f>VLOOKUP(_2025teamgamelogs[[#This Row],[MONTH]], LEAGUE_AVERAGES!$A$2:$B$8, 2, FALSE)</f>
        <v>110.26237660123701</v>
      </c>
      <c r="BP955" s="5">
        <f>VLOOKUP(_2025teamgamelogs[[#This Row],[TEAM_NAME]], LEAGUE_AVERAGES!$A$14:$C$43, 2, FALSE)</f>
        <v>0.370219512195122</v>
      </c>
      <c r="BQ955" s="5">
        <f>VLOOKUP(_2025teamgamelogs[[#This Row],[TEAM_NAME]], LEAGUE_AVERAGES!$A$14:$C$43, 3, FALSE)</f>
        <v>0.36224390243902438</v>
      </c>
      <c r="BR955" s="5">
        <f>VLOOKUP(_2025teamgamelogs[[#This Row],[TEAM_NAME]], LEAGUE_AVERAGES!$F$14:$H$43, 2, FALSE)</f>
        <v>0.49358536585365859</v>
      </c>
      <c r="BS955" s="5">
        <f>VLOOKUP(_2025teamgamelogs[[#This Row],[TEAM_NAME]], LEAGUE_AVERAGES!$F$14:$H$43, 3, FALSE)</f>
        <v>0.47975609756097559</v>
      </c>
      <c r="BT955" s="5">
        <f>VLOOKUP(_2025teamgamelogs[[#This Row],[TEAM_NAME]], LEAGUE_AVERAGES!$K$14:$M$43, 2, FALSE)</f>
        <v>0.59525043511857889</v>
      </c>
      <c r="BU955" s="5">
        <f>VLOOKUP(_2025teamgamelogs[[#This Row],[TEAM_NAME]], LEAGUE_AVERAGES!$K$14:$M$43, 3, FALSE)</f>
        <v>0.58413739951743537</v>
      </c>
    </row>
    <row r="956" spans="1:73" x14ac:dyDescent="0.2">
      <c r="A956" t="s">
        <v>59</v>
      </c>
      <c r="B956">
        <v>1610612755</v>
      </c>
      <c r="C956" t="s">
        <v>134</v>
      </c>
      <c r="D956" t="s">
        <v>135</v>
      </c>
      <c r="E956">
        <v>22400447</v>
      </c>
      <c r="F956" s="1">
        <v>45656</v>
      </c>
      <c r="G956" t="s">
        <v>928</v>
      </c>
      <c r="H956" t="s">
        <v>63</v>
      </c>
      <c r="I956">
        <v>48</v>
      </c>
      <c r="J956">
        <v>43</v>
      </c>
      <c r="K956">
        <v>75</v>
      </c>
      <c r="L956">
        <v>0.57299999999999995</v>
      </c>
      <c r="M956">
        <v>11</v>
      </c>
      <c r="N956">
        <v>24</v>
      </c>
      <c r="O956">
        <v>0.45800000000000002</v>
      </c>
      <c r="P956">
        <v>28</v>
      </c>
      <c r="Q956">
        <v>31</v>
      </c>
      <c r="R956">
        <v>0.90300000000000002</v>
      </c>
      <c r="S956">
        <v>8</v>
      </c>
      <c r="T956">
        <v>24</v>
      </c>
      <c r="U956">
        <v>32</v>
      </c>
      <c r="V956">
        <v>20</v>
      </c>
      <c r="W956">
        <v>19</v>
      </c>
      <c r="X956">
        <v>12</v>
      </c>
      <c r="Y956">
        <v>3</v>
      </c>
      <c r="Z956">
        <v>4</v>
      </c>
      <c r="AA956">
        <v>27</v>
      </c>
      <c r="AB956">
        <v>26</v>
      </c>
      <c r="AC956">
        <v>125</v>
      </c>
      <c r="AD956">
        <v>22</v>
      </c>
      <c r="AE956">
        <v>1</v>
      </c>
      <c r="AF956">
        <v>1</v>
      </c>
      <c r="AG956">
        <v>1</v>
      </c>
      <c r="AH956">
        <v>1</v>
      </c>
      <c r="AI956">
        <v>121</v>
      </c>
      <c r="AJ956">
        <v>866</v>
      </c>
      <c r="AK956">
        <v>2395</v>
      </c>
      <c r="AL956">
        <v>67</v>
      </c>
      <c r="AM956">
        <v>1661</v>
      </c>
      <c r="AN956">
        <v>2400</v>
      </c>
      <c r="AO956">
        <v>276</v>
      </c>
      <c r="AP956">
        <v>75</v>
      </c>
      <c r="AQ956">
        <v>202</v>
      </c>
      <c r="AR956">
        <v>243</v>
      </c>
      <c r="AS956">
        <v>1800</v>
      </c>
      <c r="AT956">
        <v>2333</v>
      </c>
      <c r="AU956">
        <v>2378</v>
      </c>
      <c r="AV956">
        <v>2163</v>
      </c>
      <c r="AW956">
        <v>2098</v>
      </c>
      <c r="AX956">
        <v>217</v>
      </c>
      <c r="AY956">
        <v>1712</v>
      </c>
      <c r="AZ956">
        <v>750</v>
      </c>
      <c r="BA956">
        <v>2368</v>
      </c>
      <c r="BB956">
        <v>94</v>
      </c>
      <c r="BC956">
        <v>437</v>
      </c>
      <c r="BD956">
        <v>194</v>
      </c>
      <c r="BE956">
        <v>1</v>
      </c>
      <c r="BF956" t="s">
        <v>71</v>
      </c>
      <c r="BG956" t="s">
        <v>65</v>
      </c>
      <c r="BH956" t="s">
        <v>661</v>
      </c>
      <c r="BI956" s="4">
        <f xml:space="preserve"> _2025teamgamelogs[[#This Row],[FGA]] + (0.44 * _2025teamgamelogs[[#This Row],[FTA]]) + _2025teamgamelogs[[#This Row],[TOV]] - _2025teamgamelogs[[#This Row],[OREB]]</f>
        <v>99.64</v>
      </c>
      <c r="BJ956" s="3">
        <f>_2025teamgamelogs[[#This Row],[TOV]]/_2025teamgamelogs[[#This Row],[POSSESIONS]]</f>
        <v>0.19068647129666799</v>
      </c>
      <c r="BK956" s="4">
        <f>_2025teamgamelogs[[#This Row],[PTS]]/_2025teamgamelogs[[#This Row],[POSSESIONS]]</f>
        <v>1.2545162585307106</v>
      </c>
      <c r="BL956" s="4">
        <f xml:space="preserve"> 100 * _2025teamgamelogs[[#This Row],[POINTS_PER_POSSESSION]]</f>
        <v>125.45162585307106</v>
      </c>
      <c r="BM956" s="4">
        <f xml:space="preserve"> _2025teamgamelogs[[#This Row],[POSSESIONS]] / (_2025teamgamelogs[[#This Row],[MIN]]/48)</f>
        <v>99.64</v>
      </c>
      <c r="BN956" s="3">
        <f>_2025teamgamelogs[[#This Row],[PTS]] / (2 * (_2025teamgamelogs[[#This Row],[FGA]] + 0.44 * _2025teamgamelogs[[#This Row],[FTA]]))</f>
        <v>0.70509927797833938</v>
      </c>
      <c r="BO956" s="4">
        <f>VLOOKUP(_2025teamgamelogs[[#This Row],[MONTH]], LEAGUE_AVERAGES!$A$2:$B$8, 2, FALSE)</f>
        <v>110.26237660123701</v>
      </c>
      <c r="BP956" s="5">
        <f>VLOOKUP(_2025teamgamelogs[[#This Row],[TEAM_NAME]], LEAGUE_AVERAGES!$A$14:$C$43, 2, FALSE)</f>
        <v>0.34129268292682929</v>
      </c>
      <c r="BQ956" s="5">
        <f>VLOOKUP(_2025teamgamelogs[[#This Row],[TEAM_NAME]], LEAGUE_AVERAGES!$A$14:$C$43, 3, FALSE)</f>
        <v>0.34026829268292691</v>
      </c>
      <c r="BR956" s="5">
        <f>VLOOKUP(_2025teamgamelogs[[#This Row],[TEAM_NAME]], LEAGUE_AVERAGES!$F$14:$H$43, 2, FALSE)</f>
        <v>0.45178048780487812</v>
      </c>
      <c r="BS956" s="5">
        <f>VLOOKUP(_2025teamgamelogs[[#This Row],[TEAM_NAME]], LEAGUE_AVERAGES!$F$14:$H$43, 3, FALSE)</f>
        <v>0.45797560975609758</v>
      </c>
      <c r="BT956" s="5">
        <f>VLOOKUP(_2025teamgamelogs[[#This Row],[TEAM_NAME]], LEAGUE_AVERAGES!$K$14:$M$43, 2, FALSE)</f>
        <v>0.55774018976963147</v>
      </c>
      <c r="BU956" s="5">
        <f>VLOOKUP(_2025teamgamelogs[[#This Row],[TEAM_NAME]], LEAGUE_AVERAGES!$K$14:$M$43, 3, FALSE)</f>
        <v>0.57066794818423772</v>
      </c>
    </row>
    <row r="957" spans="1:73" x14ac:dyDescent="0.2">
      <c r="A957" t="s">
        <v>59</v>
      </c>
      <c r="B957">
        <v>1610612741</v>
      </c>
      <c r="C957" t="s">
        <v>86</v>
      </c>
      <c r="D957" t="s">
        <v>87</v>
      </c>
      <c r="E957">
        <v>22400442</v>
      </c>
      <c r="F957" s="1">
        <v>45656</v>
      </c>
      <c r="G957" t="s">
        <v>929</v>
      </c>
      <c r="H957" t="s">
        <v>63</v>
      </c>
      <c r="I957">
        <v>53</v>
      </c>
      <c r="J957">
        <v>39</v>
      </c>
      <c r="K957">
        <v>104</v>
      </c>
      <c r="L957">
        <v>0.375</v>
      </c>
      <c r="M957">
        <v>18</v>
      </c>
      <c r="N957">
        <v>60</v>
      </c>
      <c r="O957">
        <v>0.3</v>
      </c>
      <c r="P957">
        <v>19</v>
      </c>
      <c r="Q957">
        <v>27</v>
      </c>
      <c r="R957">
        <v>0.70399999999999996</v>
      </c>
      <c r="S957">
        <v>14</v>
      </c>
      <c r="T957">
        <v>49</v>
      </c>
      <c r="U957">
        <v>63</v>
      </c>
      <c r="V957">
        <v>31</v>
      </c>
      <c r="W957">
        <v>15</v>
      </c>
      <c r="X957">
        <v>11</v>
      </c>
      <c r="Y957">
        <v>4</v>
      </c>
      <c r="Z957">
        <v>6</v>
      </c>
      <c r="AA957">
        <v>17</v>
      </c>
      <c r="AB957">
        <v>20</v>
      </c>
      <c r="AC957">
        <v>115</v>
      </c>
      <c r="AD957">
        <v>7</v>
      </c>
      <c r="AE957">
        <v>1</v>
      </c>
      <c r="AF957">
        <v>1</v>
      </c>
      <c r="AG957">
        <v>1</v>
      </c>
      <c r="AH957">
        <v>1</v>
      </c>
      <c r="AI957">
        <v>9</v>
      </c>
      <c r="AJ957">
        <v>1609</v>
      </c>
      <c r="AK957">
        <v>59</v>
      </c>
      <c r="AL957">
        <v>2363</v>
      </c>
      <c r="AM957">
        <v>288</v>
      </c>
      <c r="AN957">
        <v>7</v>
      </c>
      <c r="AO957">
        <v>1895</v>
      </c>
      <c r="AP957">
        <v>756</v>
      </c>
      <c r="AQ957">
        <v>471</v>
      </c>
      <c r="AR957">
        <v>1923</v>
      </c>
      <c r="AS957">
        <v>466</v>
      </c>
      <c r="AT957">
        <v>9</v>
      </c>
      <c r="AU957">
        <v>12</v>
      </c>
      <c r="AV957">
        <v>426</v>
      </c>
      <c r="AW957">
        <v>1341</v>
      </c>
      <c r="AX957">
        <v>346</v>
      </c>
      <c r="AY957">
        <v>1274</v>
      </c>
      <c r="AZ957">
        <v>1573</v>
      </c>
      <c r="BA957">
        <v>792</v>
      </c>
      <c r="BB957">
        <v>767</v>
      </c>
      <c r="BC957">
        <v>1095</v>
      </c>
      <c r="BD957">
        <v>795</v>
      </c>
      <c r="BE957">
        <v>1</v>
      </c>
      <c r="BF957" t="s">
        <v>71</v>
      </c>
      <c r="BG957" t="s">
        <v>65</v>
      </c>
      <c r="BH957" t="s">
        <v>661</v>
      </c>
      <c r="BI957" s="4">
        <f xml:space="preserve"> _2025teamgamelogs[[#This Row],[FGA]] + (0.44 * _2025teamgamelogs[[#This Row],[FTA]]) + _2025teamgamelogs[[#This Row],[TOV]] - _2025teamgamelogs[[#This Row],[OREB]]</f>
        <v>116.88</v>
      </c>
      <c r="BJ957" s="3">
        <f>_2025teamgamelogs[[#This Row],[TOV]]/_2025teamgamelogs[[#This Row],[POSSESIONS]]</f>
        <v>0.12833675564681726</v>
      </c>
      <c r="BK957" s="4">
        <f>_2025teamgamelogs[[#This Row],[PTS]]/_2025teamgamelogs[[#This Row],[POSSESIONS]]</f>
        <v>0.98391512662559899</v>
      </c>
      <c r="BL957" s="4">
        <f xml:space="preserve"> 100 * _2025teamgamelogs[[#This Row],[POINTS_PER_POSSESSION]]</f>
        <v>98.391512662559904</v>
      </c>
      <c r="BM957" s="4">
        <f xml:space="preserve"> _2025teamgamelogs[[#This Row],[POSSESIONS]] / (_2025teamgamelogs[[#This Row],[MIN]]/48)</f>
        <v>105.85358490566037</v>
      </c>
      <c r="BN957" s="3">
        <f>_2025teamgamelogs[[#This Row],[PTS]] / (2 * (_2025teamgamelogs[[#This Row],[FGA]] + 0.44 * _2025teamgamelogs[[#This Row],[FTA]]))</f>
        <v>0.49620296858819468</v>
      </c>
      <c r="BO957" s="4">
        <f>VLOOKUP(_2025teamgamelogs[[#This Row],[MONTH]], LEAGUE_AVERAGES!$A$2:$B$8, 2, FALSE)</f>
        <v>110.26237660123701</v>
      </c>
      <c r="BP957" s="5">
        <f>VLOOKUP(_2025teamgamelogs[[#This Row],[TEAM_NAME]], LEAGUE_AVERAGES!$A$14:$C$43, 2, FALSE)</f>
        <v>0.36141463414634156</v>
      </c>
      <c r="BQ957" s="5">
        <f>VLOOKUP(_2025teamgamelogs[[#This Row],[TEAM_NAME]], LEAGUE_AVERAGES!$A$14:$C$43, 3, FALSE)</f>
        <v>0.37548780487804878</v>
      </c>
      <c r="BR957" s="5">
        <f>VLOOKUP(_2025teamgamelogs[[#This Row],[TEAM_NAME]], LEAGUE_AVERAGES!$F$14:$H$43, 2, FALSE)</f>
        <v>0.46404878048780479</v>
      </c>
      <c r="BS957" s="5">
        <f>VLOOKUP(_2025teamgamelogs[[#This Row],[TEAM_NAME]], LEAGUE_AVERAGES!$F$14:$H$43, 3, FALSE)</f>
        <v>0.47712195121951223</v>
      </c>
      <c r="BT957" s="5">
        <f>VLOOKUP(_2025teamgamelogs[[#This Row],[TEAM_NAME]], LEAGUE_AVERAGES!$K$14:$M$43, 2, FALSE)</f>
        <v>0.57631003599073594</v>
      </c>
      <c r="BU957" s="5">
        <f>VLOOKUP(_2025teamgamelogs[[#This Row],[TEAM_NAME]], LEAGUE_AVERAGES!$K$14:$M$43, 3, FALSE)</f>
        <v>0.59556361257988066</v>
      </c>
    </row>
    <row r="958" spans="1:73" x14ac:dyDescent="0.2">
      <c r="A958" t="s">
        <v>59</v>
      </c>
      <c r="B958">
        <v>1610612746</v>
      </c>
      <c r="C958" t="s">
        <v>131</v>
      </c>
      <c r="D958" t="s">
        <v>132</v>
      </c>
      <c r="E958">
        <v>22400451</v>
      </c>
      <c r="F958" s="1">
        <v>45657</v>
      </c>
      <c r="G958" t="s">
        <v>930</v>
      </c>
      <c r="H958" t="s">
        <v>70</v>
      </c>
      <c r="I958">
        <v>48</v>
      </c>
      <c r="J958">
        <v>30</v>
      </c>
      <c r="K958">
        <v>87</v>
      </c>
      <c r="L958">
        <v>0.34499999999999997</v>
      </c>
      <c r="M958">
        <v>11</v>
      </c>
      <c r="N958">
        <v>41</v>
      </c>
      <c r="O958">
        <v>0.26800000000000002</v>
      </c>
      <c r="P958">
        <v>15</v>
      </c>
      <c r="Q958">
        <v>18</v>
      </c>
      <c r="R958">
        <v>0.83299999999999996</v>
      </c>
      <c r="S958">
        <v>10</v>
      </c>
      <c r="T958">
        <v>31</v>
      </c>
      <c r="U958">
        <v>41</v>
      </c>
      <c r="V958">
        <v>17</v>
      </c>
      <c r="W958">
        <v>14</v>
      </c>
      <c r="X958">
        <v>7</v>
      </c>
      <c r="Y958">
        <v>3</v>
      </c>
      <c r="Z958">
        <v>7</v>
      </c>
      <c r="AA958">
        <v>15</v>
      </c>
      <c r="AB958">
        <v>15</v>
      </c>
      <c r="AC958">
        <v>86</v>
      </c>
      <c r="AD958">
        <v>-36</v>
      </c>
      <c r="AE958">
        <v>1</v>
      </c>
      <c r="AF958">
        <v>1231</v>
      </c>
      <c r="AG958">
        <v>1231</v>
      </c>
      <c r="AH958">
        <v>1231</v>
      </c>
      <c r="AI958">
        <v>121</v>
      </c>
      <c r="AJ958">
        <v>2431</v>
      </c>
      <c r="AK958">
        <v>1449</v>
      </c>
      <c r="AL958">
        <v>2435</v>
      </c>
      <c r="AM958">
        <v>1661</v>
      </c>
      <c r="AN958">
        <v>681</v>
      </c>
      <c r="AO958">
        <v>2147</v>
      </c>
      <c r="AP958">
        <v>1416</v>
      </c>
      <c r="AQ958">
        <v>1617</v>
      </c>
      <c r="AR958">
        <v>699</v>
      </c>
      <c r="AS958">
        <v>1308</v>
      </c>
      <c r="AT958">
        <v>1488</v>
      </c>
      <c r="AU958">
        <v>1563</v>
      </c>
      <c r="AV958">
        <v>2380</v>
      </c>
      <c r="AW958">
        <v>1092</v>
      </c>
      <c r="AX958">
        <v>1360</v>
      </c>
      <c r="AY958">
        <v>1712</v>
      </c>
      <c r="AZ958">
        <v>1902</v>
      </c>
      <c r="BA958">
        <v>398</v>
      </c>
      <c r="BB958">
        <v>1892</v>
      </c>
      <c r="BC958">
        <v>2427</v>
      </c>
      <c r="BD958">
        <v>2418</v>
      </c>
      <c r="BE958">
        <v>1</v>
      </c>
      <c r="BF958" t="s">
        <v>71</v>
      </c>
      <c r="BG958" t="s">
        <v>65</v>
      </c>
      <c r="BH958" t="s">
        <v>661</v>
      </c>
      <c r="BI958" s="4">
        <f xml:space="preserve"> _2025teamgamelogs[[#This Row],[FGA]] + (0.44 * _2025teamgamelogs[[#This Row],[FTA]]) + _2025teamgamelogs[[#This Row],[TOV]] - _2025teamgamelogs[[#This Row],[OREB]]</f>
        <v>98.92</v>
      </c>
      <c r="BJ958" s="3">
        <f>_2025teamgamelogs[[#This Row],[TOV]]/_2025teamgamelogs[[#This Row],[POSSESIONS]]</f>
        <v>0.14152850788515972</v>
      </c>
      <c r="BK958" s="4">
        <f>_2025teamgamelogs[[#This Row],[PTS]]/_2025teamgamelogs[[#This Row],[POSSESIONS]]</f>
        <v>0.86938940558026689</v>
      </c>
      <c r="BL958" s="4">
        <f xml:space="preserve"> 100 * _2025teamgamelogs[[#This Row],[POINTS_PER_POSSESSION]]</f>
        <v>86.938940558026687</v>
      </c>
      <c r="BM958" s="4">
        <f xml:space="preserve"> _2025teamgamelogs[[#This Row],[POSSESIONS]] / (_2025teamgamelogs[[#This Row],[MIN]]/48)</f>
        <v>98.92</v>
      </c>
      <c r="BN958" s="3">
        <f>_2025teamgamelogs[[#This Row],[PTS]] / (2 * (_2025teamgamelogs[[#This Row],[FGA]] + 0.44 * _2025teamgamelogs[[#This Row],[FTA]]))</f>
        <v>0.45301306363253263</v>
      </c>
      <c r="BO958" s="4">
        <f>VLOOKUP(_2025teamgamelogs[[#This Row],[MONTH]], LEAGUE_AVERAGES!$A$2:$B$8, 2, FALSE)</f>
        <v>110.26237660123701</v>
      </c>
      <c r="BP958" s="5">
        <f>VLOOKUP(_2025teamgamelogs[[#This Row],[TEAM_NAME]], LEAGUE_AVERAGES!$A$14:$C$43, 2, FALSE)</f>
        <v>0.38978048780487806</v>
      </c>
      <c r="BQ958" s="5">
        <f>VLOOKUP(_2025teamgamelogs[[#This Row],[TEAM_NAME]], LEAGUE_AVERAGES!$A$14:$C$43, 3, FALSE)</f>
        <v>0.36475609756097566</v>
      </c>
      <c r="BR958" s="5">
        <f>VLOOKUP(_2025teamgamelogs[[#This Row],[TEAM_NAME]], LEAGUE_AVERAGES!$F$14:$H$43, 2, FALSE)</f>
        <v>0.49036585365853652</v>
      </c>
      <c r="BS958" s="5">
        <f>VLOOKUP(_2025teamgamelogs[[#This Row],[TEAM_NAME]], LEAGUE_AVERAGES!$F$14:$H$43, 3, FALSE)</f>
        <v>0.47582926829268285</v>
      </c>
      <c r="BT958" s="5">
        <f>VLOOKUP(_2025teamgamelogs[[#This Row],[TEAM_NAME]], LEAGUE_AVERAGES!$K$14:$M$43, 2, FALSE)</f>
        <v>0.59895938905835644</v>
      </c>
      <c r="BU958" s="5">
        <f>VLOOKUP(_2025teamgamelogs[[#This Row],[TEAM_NAME]], LEAGUE_AVERAGES!$K$14:$M$43, 3, FALSE)</f>
        <v>0.58126724036545818</v>
      </c>
    </row>
    <row r="959" spans="1:73" x14ac:dyDescent="0.2">
      <c r="A959" t="s">
        <v>59</v>
      </c>
      <c r="B959">
        <v>1610612749</v>
      </c>
      <c r="C959" t="s">
        <v>113</v>
      </c>
      <c r="D959" t="s">
        <v>114</v>
      </c>
      <c r="E959">
        <v>22400450</v>
      </c>
      <c r="F959" s="1">
        <v>45657</v>
      </c>
      <c r="G959" t="s">
        <v>931</v>
      </c>
      <c r="H959" t="s">
        <v>63</v>
      </c>
      <c r="I959">
        <v>48</v>
      </c>
      <c r="J959">
        <v>45</v>
      </c>
      <c r="K959">
        <v>97</v>
      </c>
      <c r="L959">
        <v>0.46400000000000002</v>
      </c>
      <c r="M959">
        <v>12</v>
      </c>
      <c r="N959">
        <v>33</v>
      </c>
      <c r="O959">
        <v>0.36399999999999999</v>
      </c>
      <c r="P959">
        <v>18</v>
      </c>
      <c r="Q959">
        <v>24</v>
      </c>
      <c r="R959">
        <v>0.75</v>
      </c>
      <c r="S959">
        <v>13</v>
      </c>
      <c r="T959">
        <v>38</v>
      </c>
      <c r="U959">
        <v>51</v>
      </c>
      <c r="V959">
        <v>27</v>
      </c>
      <c r="W959">
        <v>12</v>
      </c>
      <c r="X959">
        <v>10</v>
      </c>
      <c r="Y959">
        <v>0</v>
      </c>
      <c r="Z959">
        <v>7</v>
      </c>
      <c r="AA959">
        <v>22</v>
      </c>
      <c r="AB959">
        <v>20</v>
      </c>
      <c r="AC959">
        <v>120</v>
      </c>
      <c r="AD959">
        <v>8</v>
      </c>
      <c r="AE959">
        <v>1</v>
      </c>
      <c r="AF959">
        <v>1</v>
      </c>
      <c r="AG959">
        <v>1</v>
      </c>
      <c r="AH959">
        <v>1</v>
      </c>
      <c r="AI959">
        <v>121</v>
      </c>
      <c r="AJ959">
        <v>564</v>
      </c>
      <c r="AK959">
        <v>324</v>
      </c>
      <c r="AL959">
        <v>1301</v>
      </c>
      <c r="AM959">
        <v>1413</v>
      </c>
      <c r="AN959">
        <v>1749</v>
      </c>
      <c r="AO959">
        <v>1156</v>
      </c>
      <c r="AP959">
        <v>889</v>
      </c>
      <c r="AQ959">
        <v>791</v>
      </c>
      <c r="AR959">
        <v>1525</v>
      </c>
      <c r="AS959">
        <v>652</v>
      </c>
      <c r="AT959">
        <v>377</v>
      </c>
      <c r="AU959">
        <v>340</v>
      </c>
      <c r="AV959">
        <v>1013</v>
      </c>
      <c r="AW959">
        <v>640</v>
      </c>
      <c r="AX959">
        <v>539</v>
      </c>
      <c r="AY959">
        <v>2427</v>
      </c>
      <c r="AZ959">
        <v>1902</v>
      </c>
      <c r="BA959">
        <v>1887</v>
      </c>
      <c r="BB959">
        <v>767</v>
      </c>
      <c r="BC959">
        <v>735</v>
      </c>
      <c r="BD959">
        <v>727</v>
      </c>
      <c r="BE959">
        <v>1</v>
      </c>
      <c r="BF959" t="s">
        <v>71</v>
      </c>
      <c r="BG959" t="s">
        <v>65</v>
      </c>
      <c r="BH959" t="s">
        <v>661</v>
      </c>
      <c r="BI959" s="4">
        <f xml:space="preserve"> _2025teamgamelogs[[#This Row],[FGA]] + (0.44 * _2025teamgamelogs[[#This Row],[FTA]]) + _2025teamgamelogs[[#This Row],[TOV]] - _2025teamgamelogs[[#This Row],[OREB]]</f>
        <v>106.56</v>
      </c>
      <c r="BJ959" s="3">
        <f>_2025teamgamelogs[[#This Row],[TOV]]/_2025teamgamelogs[[#This Row],[POSSESIONS]]</f>
        <v>0.11261261261261261</v>
      </c>
      <c r="BK959" s="4">
        <f>_2025teamgamelogs[[#This Row],[PTS]]/_2025teamgamelogs[[#This Row],[POSSESIONS]]</f>
        <v>1.1261261261261262</v>
      </c>
      <c r="BL959" s="4">
        <f xml:space="preserve"> 100 * _2025teamgamelogs[[#This Row],[POINTS_PER_POSSESSION]]</f>
        <v>112.61261261261262</v>
      </c>
      <c r="BM959" s="4">
        <f xml:space="preserve"> _2025teamgamelogs[[#This Row],[POSSESIONS]] / (_2025teamgamelogs[[#This Row],[MIN]]/48)</f>
        <v>106.56</v>
      </c>
      <c r="BN959" s="3">
        <f>_2025teamgamelogs[[#This Row],[PTS]] / (2 * (_2025teamgamelogs[[#This Row],[FGA]] + 0.44 * _2025teamgamelogs[[#This Row],[FTA]]))</f>
        <v>0.55782818891781327</v>
      </c>
      <c r="BO959" s="4">
        <f>VLOOKUP(_2025teamgamelogs[[#This Row],[MONTH]], LEAGUE_AVERAGES!$A$2:$B$8, 2, FALSE)</f>
        <v>110.26237660123701</v>
      </c>
      <c r="BP959" s="5">
        <f>VLOOKUP(_2025teamgamelogs[[#This Row],[TEAM_NAME]], LEAGUE_AVERAGES!$A$14:$C$43, 2, FALSE)</f>
        <v>0.4062926829268293</v>
      </c>
      <c r="BQ959" s="5">
        <f>VLOOKUP(_2025teamgamelogs[[#This Row],[TEAM_NAME]], LEAGUE_AVERAGES!$A$14:$C$43, 3, FALSE)</f>
        <v>0.36926829268292688</v>
      </c>
      <c r="BR959" s="5">
        <f>VLOOKUP(_2025teamgamelogs[[#This Row],[TEAM_NAME]], LEAGUE_AVERAGES!$F$14:$H$43, 2, FALSE)</f>
        <v>0.49804878048780482</v>
      </c>
      <c r="BS959" s="5">
        <f>VLOOKUP(_2025teamgamelogs[[#This Row],[TEAM_NAME]], LEAGUE_AVERAGES!$F$14:$H$43, 3, FALSE)</f>
        <v>0.47917073170731711</v>
      </c>
      <c r="BT959" s="5">
        <f>VLOOKUP(_2025teamgamelogs[[#This Row],[TEAM_NAME]], LEAGUE_AVERAGES!$K$14:$M$43, 2, FALSE)</f>
        <v>0.61475494156948829</v>
      </c>
      <c r="BU959" s="5">
        <f>VLOOKUP(_2025teamgamelogs[[#This Row],[TEAM_NAME]], LEAGUE_AVERAGES!$K$14:$M$43, 3, FALSE)</f>
        <v>0.58586037801226176</v>
      </c>
    </row>
    <row r="960" spans="1:73" x14ac:dyDescent="0.2">
      <c r="A960" t="s">
        <v>59</v>
      </c>
      <c r="B960">
        <v>1610612738</v>
      </c>
      <c r="C960" t="s">
        <v>74</v>
      </c>
      <c r="D960" t="s">
        <v>75</v>
      </c>
      <c r="E960">
        <v>22400449</v>
      </c>
      <c r="F960" s="1">
        <v>45657</v>
      </c>
      <c r="G960" t="s">
        <v>481</v>
      </c>
      <c r="H960" t="s">
        <v>63</v>
      </c>
      <c r="I960">
        <v>48</v>
      </c>
      <c r="J960">
        <v>47</v>
      </c>
      <c r="K960">
        <v>87</v>
      </c>
      <c r="L960">
        <v>0.54</v>
      </c>
      <c r="M960">
        <v>22</v>
      </c>
      <c r="N960">
        <v>43</v>
      </c>
      <c r="O960">
        <v>0.51200000000000001</v>
      </c>
      <c r="P960">
        <v>9</v>
      </c>
      <c r="Q960">
        <v>15</v>
      </c>
      <c r="R960">
        <v>0.6</v>
      </c>
      <c r="S960">
        <v>11</v>
      </c>
      <c r="T960">
        <v>38</v>
      </c>
      <c r="U960">
        <v>49</v>
      </c>
      <c r="V960">
        <v>29</v>
      </c>
      <c r="W960">
        <v>13</v>
      </c>
      <c r="X960">
        <v>14</v>
      </c>
      <c r="Y960">
        <v>7</v>
      </c>
      <c r="Z960">
        <v>4</v>
      </c>
      <c r="AA960">
        <v>10</v>
      </c>
      <c r="AB960">
        <v>16</v>
      </c>
      <c r="AC960">
        <v>125</v>
      </c>
      <c r="AD960">
        <v>54</v>
      </c>
      <c r="AE960">
        <v>1</v>
      </c>
      <c r="AF960">
        <v>1</v>
      </c>
      <c r="AG960">
        <v>1</v>
      </c>
      <c r="AH960">
        <v>1</v>
      </c>
      <c r="AI960">
        <v>121</v>
      </c>
      <c r="AJ960">
        <v>335</v>
      </c>
      <c r="AK960">
        <v>1449</v>
      </c>
      <c r="AL960">
        <v>228</v>
      </c>
      <c r="AM960">
        <v>40</v>
      </c>
      <c r="AN960">
        <v>471</v>
      </c>
      <c r="AO960">
        <v>89</v>
      </c>
      <c r="AP960">
        <v>2256</v>
      </c>
      <c r="AQ960">
        <v>2021</v>
      </c>
      <c r="AR960">
        <v>2341</v>
      </c>
      <c r="AS960">
        <v>1051</v>
      </c>
      <c r="AT960">
        <v>377</v>
      </c>
      <c r="AU960">
        <v>505</v>
      </c>
      <c r="AV960">
        <v>687</v>
      </c>
      <c r="AW960">
        <v>850</v>
      </c>
      <c r="AX960">
        <v>81</v>
      </c>
      <c r="AY960">
        <v>346</v>
      </c>
      <c r="AZ960">
        <v>750</v>
      </c>
      <c r="BA960">
        <v>25</v>
      </c>
      <c r="BB960">
        <v>1670</v>
      </c>
      <c r="BC960">
        <v>437</v>
      </c>
      <c r="BD960">
        <v>2</v>
      </c>
      <c r="BE960">
        <v>1</v>
      </c>
      <c r="BF960" t="s">
        <v>64</v>
      </c>
      <c r="BG960" t="s">
        <v>65</v>
      </c>
      <c r="BH960" t="s">
        <v>661</v>
      </c>
      <c r="BI960" s="4">
        <f xml:space="preserve"> _2025teamgamelogs[[#This Row],[FGA]] + (0.44 * _2025teamgamelogs[[#This Row],[FTA]]) + _2025teamgamelogs[[#This Row],[TOV]] - _2025teamgamelogs[[#This Row],[OREB]]</f>
        <v>95.6</v>
      </c>
      <c r="BJ960" s="3">
        <f>_2025teamgamelogs[[#This Row],[TOV]]/_2025teamgamelogs[[#This Row],[POSSESIONS]]</f>
        <v>0.13598326359832638</v>
      </c>
      <c r="BK960" s="4">
        <f>_2025teamgamelogs[[#This Row],[PTS]]/_2025teamgamelogs[[#This Row],[POSSESIONS]]</f>
        <v>1.3075313807531381</v>
      </c>
      <c r="BL960" s="4">
        <f xml:space="preserve"> 100 * _2025teamgamelogs[[#This Row],[POINTS_PER_POSSESSION]]</f>
        <v>130.75313807531381</v>
      </c>
      <c r="BM960" s="4">
        <f xml:space="preserve"> _2025teamgamelogs[[#This Row],[POSSESIONS]] / (_2025teamgamelogs[[#This Row],[MIN]]/48)</f>
        <v>95.6</v>
      </c>
      <c r="BN960" s="3">
        <f>_2025teamgamelogs[[#This Row],[PTS]] / (2 * (_2025teamgamelogs[[#This Row],[FGA]] + 0.44 * _2025teamgamelogs[[#This Row],[FTA]]))</f>
        <v>0.66773504273504281</v>
      </c>
      <c r="BO960" s="4">
        <f>VLOOKUP(_2025teamgamelogs[[#This Row],[MONTH]], LEAGUE_AVERAGES!$A$2:$B$8, 2, FALSE)</f>
        <v>110.26237660123701</v>
      </c>
      <c r="BP960" s="5">
        <f>VLOOKUP(_2025teamgamelogs[[#This Row],[TEAM_NAME]], LEAGUE_AVERAGES!$A$14:$C$43, 2, FALSE)</f>
        <v>0.3739024390243903</v>
      </c>
      <c r="BQ960" s="5">
        <f>VLOOKUP(_2025teamgamelogs[[#This Row],[TEAM_NAME]], LEAGUE_AVERAGES!$A$14:$C$43, 3, FALSE)</f>
        <v>0.36424390243902455</v>
      </c>
      <c r="BR960" s="5">
        <f>VLOOKUP(_2025teamgamelogs[[#This Row],[TEAM_NAME]], LEAGUE_AVERAGES!$F$14:$H$43, 2, FALSE)</f>
        <v>0.46717073170731704</v>
      </c>
      <c r="BS960" s="5">
        <f>VLOOKUP(_2025teamgamelogs[[#This Row],[TEAM_NAME]], LEAGUE_AVERAGES!$F$14:$H$43, 3, FALSE)</f>
        <v>0.45907317073170728</v>
      </c>
      <c r="BT960" s="5">
        <f>VLOOKUP(_2025teamgamelogs[[#This Row],[TEAM_NAME]], LEAGUE_AVERAGES!$K$14:$M$43, 2, FALSE)</f>
        <v>0.59645910798675039</v>
      </c>
      <c r="BU960" s="5">
        <f>VLOOKUP(_2025teamgamelogs[[#This Row],[TEAM_NAME]], LEAGUE_AVERAGES!$K$14:$M$43, 3, FALSE)</f>
        <v>0.58679053151616523</v>
      </c>
    </row>
    <row r="961" spans="1:73" x14ac:dyDescent="0.2">
      <c r="A961" t="s">
        <v>59</v>
      </c>
      <c r="B961">
        <v>1610612763</v>
      </c>
      <c r="C961" t="s">
        <v>128</v>
      </c>
      <c r="D961" t="s">
        <v>129</v>
      </c>
      <c r="E961">
        <v>22400453</v>
      </c>
      <c r="F961" s="1">
        <v>45657</v>
      </c>
      <c r="G961" t="s">
        <v>932</v>
      </c>
      <c r="H961" t="s">
        <v>63</v>
      </c>
      <c r="I961">
        <v>48</v>
      </c>
      <c r="J961">
        <v>40</v>
      </c>
      <c r="K961">
        <v>94</v>
      </c>
      <c r="L961">
        <v>0.42599999999999999</v>
      </c>
      <c r="M961">
        <v>15</v>
      </c>
      <c r="N961">
        <v>44</v>
      </c>
      <c r="O961">
        <v>0.34100000000000003</v>
      </c>
      <c r="P961">
        <v>22</v>
      </c>
      <c r="Q961">
        <v>33</v>
      </c>
      <c r="R961">
        <v>0.66700000000000004</v>
      </c>
      <c r="S961">
        <v>16</v>
      </c>
      <c r="T961">
        <v>35</v>
      </c>
      <c r="U961">
        <v>51</v>
      </c>
      <c r="V961">
        <v>27</v>
      </c>
      <c r="W961">
        <v>17</v>
      </c>
      <c r="X961">
        <v>10</v>
      </c>
      <c r="Y961">
        <v>6</v>
      </c>
      <c r="Z961">
        <v>10</v>
      </c>
      <c r="AA961">
        <v>29</v>
      </c>
      <c r="AB961">
        <v>25</v>
      </c>
      <c r="AC961">
        <v>117</v>
      </c>
      <c r="AD961">
        <v>5</v>
      </c>
      <c r="AE961">
        <v>1</v>
      </c>
      <c r="AF961">
        <v>1</v>
      </c>
      <c r="AG961">
        <v>1</v>
      </c>
      <c r="AH961">
        <v>1</v>
      </c>
      <c r="AI961">
        <v>121</v>
      </c>
      <c r="AJ961">
        <v>1438</v>
      </c>
      <c r="AK961">
        <v>570</v>
      </c>
      <c r="AL961">
        <v>1903</v>
      </c>
      <c r="AM961">
        <v>733</v>
      </c>
      <c r="AN961">
        <v>384</v>
      </c>
      <c r="AO961">
        <v>1445</v>
      </c>
      <c r="AP961">
        <v>406</v>
      </c>
      <c r="AQ961">
        <v>134</v>
      </c>
      <c r="AR961">
        <v>2105</v>
      </c>
      <c r="AS961">
        <v>234</v>
      </c>
      <c r="AT961">
        <v>769</v>
      </c>
      <c r="AU961">
        <v>340</v>
      </c>
      <c r="AV961">
        <v>1013</v>
      </c>
      <c r="AW961">
        <v>1759</v>
      </c>
      <c r="AX961">
        <v>539</v>
      </c>
      <c r="AY961">
        <v>560</v>
      </c>
      <c r="AZ961">
        <v>2353</v>
      </c>
      <c r="BA961">
        <v>2422</v>
      </c>
      <c r="BB961">
        <v>143</v>
      </c>
      <c r="BC961">
        <v>960</v>
      </c>
      <c r="BD961">
        <v>922</v>
      </c>
      <c r="BE961">
        <v>1</v>
      </c>
      <c r="BF961" t="s">
        <v>71</v>
      </c>
      <c r="BG961" t="s">
        <v>65</v>
      </c>
      <c r="BH961" t="s">
        <v>661</v>
      </c>
      <c r="BI961" s="4">
        <f xml:space="preserve"> _2025teamgamelogs[[#This Row],[FGA]] + (0.44 * _2025teamgamelogs[[#This Row],[FTA]]) + _2025teamgamelogs[[#This Row],[TOV]] - _2025teamgamelogs[[#This Row],[OREB]]</f>
        <v>109.52</v>
      </c>
      <c r="BJ961" s="3">
        <f>_2025teamgamelogs[[#This Row],[TOV]]/_2025teamgamelogs[[#This Row],[POSSESIONS]]</f>
        <v>0.15522279035792549</v>
      </c>
      <c r="BK961" s="4">
        <f>_2025teamgamelogs[[#This Row],[PTS]]/_2025teamgamelogs[[#This Row],[POSSESIONS]]</f>
        <v>1.0682980277574872</v>
      </c>
      <c r="BL961" s="4">
        <f xml:space="preserve"> 100 * _2025teamgamelogs[[#This Row],[POINTS_PER_POSSESSION]]</f>
        <v>106.82980277574872</v>
      </c>
      <c r="BM961" s="4">
        <f xml:space="preserve"> _2025teamgamelogs[[#This Row],[POSSESIONS]] / (_2025teamgamelogs[[#This Row],[MIN]]/48)</f>
        <v>109.52</v>
      </c>
      <c r="BN961" s="3">
        <f>_2025teamgamelogs[[#This Row],[PTS]] / (2 * (_2025teamgamelogs[[#This Row],[FGA]] + 0.44 * _2025teamgamelogs[[#This Row],[FTA]]))</f>
        <v>0.53907113896056025</v>
      </c>
      <c r="BO961" s="4">
        <f>VLOOKUP(_2025teamgamelogs[[#This Row],[MONTH]], LEAGUE_AVERAGES!$A$2:$B$8, 2, FALSE)</f>
        <v>110.26237660123701</v>
      </c>
      <c r="BP961" s="5">
        <f>VLOOKUP(_2025teamgamelogs[[#This Row],[TEAM_NAME]], LEAGUE_AVERAGES!$A$14:$C$43, 2, FALSE)</f>
        <v>0.36546341463414628</v>
      </c>
      <c r="BQ961" s="5">
        <f>VLOOKUP(_2025teamgamelogs[[#This Row],[TEAM_NAME]], LEAGUE_AVERAGES!$A$14:$C$43, 3, FALSE)</f>
        <v>0.36639024390243902</v>
      </c>
      <c r="BR961" s="5">
        <f>VLOOKUP(_2025teamgamelogs[[#This Row],[TEAM_NAME]], LEAGUE_AVERAGES!$F$14:$H$43, 2, FALSE)</f>
        <v>0.48997560975609772</v>
      </c>
      <c r="BS961" s="5">
        <f>VLOOKUP(_2025teamgamelogs[[#This Row],[TEAM_NAME]], LEAGUE_AVERAGES!$F$14:$H$43, 3, FALSE)</f>
        <v>0.46951219512195119</v>
      </c>
      <c r="BT961" s="5">
        <f>VLOOKUP(_2025teamgamelogs[[#This Row],[TEAM_NAME]], LEAGUE_AVERAGES!$K$14:$M$43, 2, FALSE)</f>
        <v>0.59919613060605748</v>
      </c>
      <c r="BU961" s="5">
        <f>VLOOKUP(_2025teamgamelogs[[#This Row],[TEAM_NAME]], LEAGUE_AVERAGES!$K$14:$M$43, 3, FALSE)</f>
        <v>0.57758119053457602</v>
      </c>
    </row>
    <row r="962" spans="1:73" x14ac:dyDescent="0.2">
      <c r="A962" t="s">
        <v>59</v>
      </c>
      <c r="B962">
        <v>1610612747</v>
      </c>
      <c r="C962" t="s">
        <v>60</v>
      </c>
      <c r="D962" t="s">
        <v>61</v>
      </c>
      <c r="E962">
        <v>22400454</v>
      </c>
      <c r="F962" s="1">
        <v>45657</v>
      </c>
      <c r="G962" t="s">
        <v>933</v>
      </c>
      <c r="H962" t="s">
        <v>70</v>
      </c>
      <c r="I962">
        <v>48</v>
      </c>
      <c r="J962">
        <v>42</v>
      </c>
      <c r="K962">
        <v>95</v>
      </c>
      <c r="L962">
        <v>0.442</v>
      </c>
      <c r="M962">
        <v>9</v>
      </c>
      <c r="N962">
        <v>35</v>
      </c>
      <c r="O962">
        <v>0.25700000000000001</v>
      </c>
      <c r="P962">
        <v>17</v>
      </c>
      <c r="Q962">
        <v>19</v>
      </c>
      <c r="R962">
        <v>0.89500000000000002</v>
      </c>
      <c r="S962">
        <v>8</v>
      </c>
      <c r="T962">
        <v>35</v>
      </c>
      <c r="U962">
        <v>43</v>
      </c>
      <c r="V962">
        <v>26</v>
      </c>
      <c r="W962">
        <v>9</v>
      </c>
      <c r="X962">
        <v>7</v>
      </c>
      <c r="Y962">
        <v>3</v>
      </c>
      <c r="Z962">
        <v>8</v>
      </c>
      <c r="AA962">
        <v>12</v>
      </c>
      <c r="AB962">
        <v>15</v>
      </c>
      <c r="AC962">
        <v>110</v>
      </c>
      <c r="AD962">
        <v>-12</v>
      </c>
      <c r="AE962">
        <v>1</v>
      </c>
      <c r="AF962">
        <v>1231</v>
      </c>
      <c r="AG962">
        <v>1231</v>
      </c>
      <c r="AH962">
        <v>1231</v>
      </c>
      <c r="AI962">
        <v>121</v>
      </c>
      <c r="AJ962">
        <v>1068</v>
      </c>
      <c r="AK962">
        <v>477</v>
      </c>
      <c r="AL962">
        <v>1675</v>
      </c>
      <c r="AM962">
        <v>2097</v>
      </c>
      <c r="AN962">
        <v>1495</v>
      </c>
      <c r="AO962">
        <v>2218</v>
      </c>
      <c r="AP962">
        <v>1052</v>
      </c>
      <c r="AQ962">
        <v>1458</v>
      </c>
      <c r="AR962">
        <v>284</v>
      </c>
      <c r="AS962">
        <v>1800</v>
      </c>
      <c r="AT962">
        <v>769</v>
      </c>
      <c r="AU962">
        <v>1282</v>
      </c>
      <c r="AV962">
        <v>1195</v>
      </c>
      <c r="AW962">
        <v>152</v>
      </c>
      <c r="AX962">
        <v>1360</v>
      </c>
      <c r="AY962">
        <v>1712</v>
      </c>
      <c r="AZ962">
        <v>2116</v>
      </c>
      <c r="BA962">
        <v>92</v>
      </c>
      <c r="BB962">
        <v>1892</v>
      </c>
      <c r="BC962">
        <v>1479</v>
      </c>
      <c r="BD962">
        <v>1899</v>
      </c>
      <c r="BE962">
        <v>1</v>
      </c>
      <c r="BF962" t="s">
        <v>64</v>
      </c>
      <c r="BG962" t="s">
        <v>65</v>
      </c>
      <c r="BH962" t="s">
        <v>661</v>
      </c>
      <c r="BI962" s="4">
        <f xml:space="preserve"> _2025teamgamelogs[[#This Row],[FGA]] + (0.44 * _2025teamgamelogs[[#This Row],[FTA]]) + _2025teamgamelogs[[#This Row],[TOV]] - _2025teamgamelogs[[#This Row],[OREB]]</f>
        <v>104.36</v>
      </c>
      <c r="BJ962" s="3">
        <f>_2025teamgamelogs[[#This Row],[TOV]]/_2025teamgamelogs[[#This Row],[POSSESIONS]]</f>
        <v>8.623993867382139E-2</v>
      </c>
      <c r="BK962" s="4">
        <f>_2025teamgamelogs[[#This Row],[PTS]]/_2025teamgamelogs[[#This Row],[POSSESIONS]]</f>
        <v>1.0540436949022614</v>
      </c>
      <c r="BL962" s="4">
        <f xml:space="preserve"> 100 * _2025teamgamelogs[[#This Row],[POINTS_PER_POSSESSION]]</f>
        <v>105.40436949022613</v>
      </c>
      <c r="BM962" s="4">
        <f xml:space="preserve"> _2025teamgamelogs[[#This Row],[POSSESIONS]] / (_2025teamgamelogs[[#This Row],[MIN]]/48)</f>
        <v>104.36</v>
      </c>
      <c r="BN962" s="3">
        <f>_2025teamgamelogs[[#This Row],[PTS]] / (2 * (_2025teamgamelogs[[#This Row],[FGA]] + 0.44 * _2025teamgamelogs[[#This Row],[FTA]]))</f>
        <v>0.53212074303405577</v>
      </c>
      <c r="BO962" s="4">
        <f>VLOOKUP(_2025teamgamelogs[[#This Row],[MONTH]], LEAGUE_AVERAGES!$A$2:$B$8, 2, FALSE)</f>
        <v>110.26237660123701</v>
      </c>
      <c r="BP962" s="5">
        <f>VLOOKUP(_2025teamgamelogs[[#This Row],[TEAM_NAME]], LEAGUE_AVERAGES!$A$14:$C$43, 2, FALSE)</f>
        <v>0.37419512195121946</v>
      </c>
      <c r="BQ962" s="5">
        <f>VLOOKUP(_2025teamgamelogs[[#This Row],[TEAM_NAME]], LEAGUE_AVERAGES!$A$14:$C$43, 3, FALSE)</f>
        <v>0.35536585365853657</v>
      </c>
      <c r="BR962" s="5">
        <f>VLOOKUP(_2025teamgamelogs[[#This Row],[TEAM_NAME]], LEAGUE_AVERAGES!$F$14:$H$43, 2, FALSE)</f>
        <v>0.48560975609756091</v>
      </c>
      <c r="BS962" s="5">
        <f>VLOOKUP(_2025teamgamelogs[[#This Row],[TEAM_NAME]], LEAGUE_AVERAGES!$F$14:$H$43, 3, FALSE)</f>
        <v>0.47373170731707315</v>
      </c>
      <c r="BT962" s="5">
        <f>VLOOKUP(_2025teamgamelogs[[#This Row],[TEAM_NAME]], LEAGUE_AVERAGES!$K$14:$M$43, 2, FALSE)</f>
        <v>0.60200661119778875</v>
      </c>
      <c r="BU962" s="5">
        <f>VLOOKUP(_2025teamgamelogs[[#This Row],[TEAM_NAME]], LEAGUE_AVERAGES!$K$14:$M$43, 3, FALSE)</f>
        <v>0.58416138772693449</v>
      </c>
    </row>
    <row r="963" spans="1:73" x14ac:dyDescent="0.2">
      <c r="A963" t="s">
        <v>59</v>
      </c>
      <c r="B963">
        <v>1610612756</v>
      </c>
      <c r="C963" t="s">
        <v>80</v>
      </c>
      <c r="D963" t="s">
        <v>81</v>
      </c>
      <c r="E963">
        <v>22400453</v>
      </c>
      <c r="F963" s="1">
        <v>45657</v>
      </c>
      <c r="G963" t="s">
        <v>934</v>
      </c>
      <c r="H963" t="s">
        <v>70</v>
      </c>
      <c r="I963">
        <v>48</v>
      </c>
      <c r="J963">
        <v>42</v>
      </c>
      <c r="K963">
        <v>92</v>
      </c>
      <c r="L963">
        <v>0.45700000000000002</v>
      </c>
      <c r="M963">
        <v>9</v>
      </c>
      <c r="N963">
        <v>30</v>
      </c>
      <c r="O963">
        <v>0.3</v>
      </c>
      <c r="P963">
        <v>19</v>
      </c>
      <c r="Q963">
        <v>25</v>
      </c>
      <c r="R963">
        <v>0.76</v>
      </c>
      <c r="S963">
        <v>10</v>
      </c>
      <c r="T963">
        <v>33</v>
      </c>
      <c r="U963">
        <v>43</v>
      </c>
      <c r="V963">
        <v>28</v>
      </c>
      <c r="W963">
        <v>17</v>
      </c>
      <c r="X963">
        <v>9</v>
      </c>
      <c r="Y963">
        <v>10</v>
      </c>
      <c r="Z963">
        <v>6</v>
      </c>
      <c r="AA963">
        <v>25</v>
      </c>
      <c r="AB963">
        <v>29</v>
      </c>
      <c r="AC963">
        <v>112</v>
      </c>
      <c r="AD963">
        <v>-5</v>
      </c>
      <c r="AE963">
        <v>1</v>
      </c>
      <c r="AF963">
        <v>1231</v>
      </c>
      <c r="AG963">
        <v>1231</v>
      </c>
      <c r="AH963">
        <v>1231</v>
      </c>
      <c r="AI963">
        <v>121</v>
      </c>
      <c r="AJ963">
        <v>1068</v>
      </c>
      <c r="AK963">
        <v>768</v>
      </c>
      <c r="AL963">
        <v>1432</v>
      </c>
      <c r="AM963">
        <v>2097</v>
      </c>
      <c r="AN963">
        <v>2077</v>
      </c>
      <c r="AO963">
        <v>1895</v>
      </c>
      <c r="AP963">
        <v>756</v>
      </c>
      <c r="AQ963">
        <v>666</v>
      </c>
      <c r="AR963">
        <v>1491</v>
      </c>
      <c r="AS963">
        <v>1308</v>
      </c>
      <c r="AT963">
        <v>1131</v>
      </c>
      <c r="AU963">
        <v>1282</v>
      </c>
      <c r="AV963">
        <v>840</v>
      </c>
      <c r="AW963">
        <v>1759</v>
      </c>
      <c r="AX963">
        <v>797</v>
      </c>
      <c r="AY963">
        <v>57</v>
      </c>
      <c r="AZ963">
        <v>1573</v>
      </c>
      <c r="BA963">
        <v>2247</v>
      </c>
      <c r="BB963">
        <v>20</v>
      </c>
      <c r="BC963">
        <v>1331</v>
      </c>
      <c r="BD963">
        <v>1476</v>
      </c>
      <c r="BE963">
        <v>1</v>
      </c>
      <c r="BF963" t="s">
        <v>64</v>
      </c>
      <c r="BG963" t="s">
        <v>65</v>
      </c>
      <c r="BH963" t="s">
        <v>661</v>
      </c>
      <c r="BI963" s="4">
        <f xml:space="preserve"> _2025teamgamelogs[[#This Row],[FGA]] + (0.44 * _2025teamgamelogs[[#This Row],[FTA]]) + _2025teamgamelogs[[#This Row],[TOV]] - _2025teamgamelogs[[#This Row],[OREB]]</f>
        <v>110</v>
      </c>
      <c r="BJ963" s="3">
        <f>_2025teamgamelogs[[#This Row],[TOV]]/_2025teamgamelogs[[#This Row],[POSSESIONS]]</f>
        <v>0.15454545454545454</v>
      </c>
      <c r="BK963" s="4">
        <f>_2025teamgamelogs[[#This Row],[PTS]]/_2025teamgamelogs[[#This Row],[POSSESIONS]]</f>
        <v>1.0181818181818181</v>
      </c>
      <c r="BL963" s="4">
        <f xml:space="preserve"> 100 * _2025teamgamelogs[[#This Row],[POINTS_PER_POSSESSION]]</f>
        <v>101.81818181818181</v>
      </c>
      <c r="BM963" s="4">
        <f xml:space="preserve"> _2025teamgamelogs[[#This Row],[POSSESIONS]] / (_2025teamgamelogs[[#This Row],[MIN]]/48)</f>
        <v>110</v>
      </c>
      <c r="BN963" s="3">
        <f>_2025teamgamelogs[[#This Row],[PTS]] / (2 * (_2025teamgamelogs[[#This Row],[FGA]] + 0.44 * _2025teamgamelogs[[#This Row],[FTA]]))</f>
        <v>0.5436893203883495</v>
      </c>
      <c r="BO963" s="4">
        <f>VLOOKUP(_2025teamgamelogs[[#This Row],[MONTH]], LEAGUE_AVERAGES!$A$2:$B$8, 2, FALSE)</f>
        <v>110.26237660123701</v>
      </c>
      <c r="BP963" s="5">
        <f>VLOOKUP(_2025teamgamelogs[[#This Row],[TEAM_NAME]], LEAGUE_AVERAGES!$A$14:$C$43, 2, FALSE)</f>
        <v>0.37692682926829268</v>
      </c>
      <c r="BQ963" s="5">
        <f>VLOOKUP(_2025teamgamelogs[[#This Row],[TEAM_NAME]], LEAGUE_AVERAGES!$A$14:$C$43, 3, FALSE)</f>
        <v>0.37741463414634141</v>
      </c>
      <c r="BR963" s="5">
        <f>VLOOKUP(_2025teamgamelogs[[#This Row],[TEAM_NAME]], LEAGUE_AVERAGES!$F$14:$H$43, 2, FALSE)</f>
        <v>0.4768536585365854</v>
      </c>
      <c r="BS963" s="5">
        <f>VLOOKUP(_2025teamgamelogs[[#This Row],[TEAM_NAME]], LEAGUE_AVERAGES!$F$14:$H$43, 3, FALSE)</f>
        <v>0.48056097560975608</v>
      </c>
      <c r="BT963" s="5">
        <f>VLOOKUP(_2025teamgamelogs[[#This Row],[TEAM_NAME]], LEAGUE_AVERAGES!$K$14:$M$43, 2, FALSE)</f>
        <v>0.59622840480117467</v>
      </c>
      <c r="BU963" s="5">
        <f>VLOOKUP(_2025teamgamelogs[[#This Row],[TEAM_NAME]], LEAGUE_AVERAGES!$K$14:$M$43, 3, FALSE)</f>
        <v>0.59682738613401276</v>
      </c>
    </row>
    <row r="964" spans="1:73" x14ac:dyDescent="0.2">
      <c r="A964" t="s">
        <v>59</v>
      </c>
      <c r="B964">
        <v>1610612750</v>
      </c>
      <c r="C964" t="s">
        <v>8</v>
      </c>
      <c r="D964" t="s">
        <v>72</v>
      </c>
      <c r="E964">
        <v>22400452</v>
      </c>
      <c r="F964" s="1">
        <v>45657</v>
      </c>
      <c r="G964" t="s">
        <v>935</v>
      </c>
      <c r="H964" t="s">
        <v>70</v>
      </c>
      <c r="I964">
        <v>48</v>
      </c>
      <c r="J964">
        <v>39</v>
      </c>
      <c r="K964">
        <v>79</v>
      </c>
      <c r="L964">
        <v>0.49399999999999999</v>
      </c>
      <c r="M964">
        <v>15</v>
      </c>
      <c r="N964">
        <v>38</v>
      </c>
      <c r="O964">
        <v>0.39500000000000002</v>
      </c>
      <c r="P964">
        <v>12</v>
      </c>
      <c r="Q964">
        <v>12</v>
      </c>
      <c r="R964">
        <v>1</v>
      </c>
      <c r="S964">
        <v>10</v>
      </c>
      <c r="T964">
        <v>33</v>
      </c>
      <c r="U964">
        <v>43</v>
      </c>
      <c r="V964">
        <v>21</v>
      </c>
      <c r="W964">
        <v>24</v>
      </c>
      <c r="X964">
        <v>3</v>
      </c>
      <c r="Y964">
        <v>7</v>
      </c>
      <c r="Z964">
        <v>2</v>
      </c>
      <c r="AA964">
        <v>18</v>
      </c>
      <c r="AB964">
        <v>13</v>
      </c>
      <c r="AC964">
        <v>105</v>
      </c>
      <c r="AD964">
        <v>-8</v>
      </c>
      <c r="AE964">
        <v>1</v>
      </c>
      <c r="AF964">
        <v>1231</v>
      </c>
      <c r="AG964">
        <v>1231</v>
      </c>
      <c r="AH964">
        <v>1231</v>
      </c>
      <c r="AI964">
        <v>121</v>
      </c>
      <c r="AJ964">
        <v>1609</v>
      </c>
      <c r="AK964">
        <v>2245</v>
      </c>
      <c r="AL964">
        <v>802</v>
      </c>
      <c r="AM964">
        <v>733</v>
      </c>
      <c r="AN964">
        <v>1078</v>
      </c>
      <c r="AO964">
        <v>794</v>
      </c>
      <c r="AP964">
        <v>1889</v>
      </c>
      <c r="AQ964">
        <v>2282</v>
      </c>
      <c r="AR964">
        <v>1</v>
      </c>
      <c r="AS964">
        <v>1308</v>
      </c>
      <c r="AT964">
        <v>1131</v>
      </c>
      <c r="AU964">
        <v>1282</v>
      </c>
      <c r="AV964">
        <v>2031</v>
      </c>
      <c r="AW964">
        <v>2418</v>
      </c>
      <c r="AX964">
        <v>2344</v>
      </c>
      <c r="AY964">
        <v>346</v>
      </c>
      <c r="AZ964">
        <v>158</v>
      </c>
      <c r="BA964">
        <v>1018</v>
      </c>
      <c r="BB964">
        <v>2202</v>
      </c>
      <c r="BC964">
        <v>1790</v>
      </c>
      <c r="BD964">
        <v>1667</v>
      </c>
      <c r="BE964">
        <v>1</v>
      </c>
      <c r="BF964" t="s">
        <v>71</v>
      </c>
      <c r="BG964" t="s">
        <v>65</v>
      </c>
      <c r="BH964" t="s">
        <v>661</v>
      </c>
      <c r="BI964" s="4">
        <f xml:space="preserve"> _2025teamgamelogs[[#This Row],[FGA]] + (0.44 * _2025teamgamelogs[[#This Row],[FTA]]) + _2025teamgamelogs[[#This Row],[TOV]] - _2025teamgamelogs[[#This Row],[OREB]]</f>
        <v>98.28</v>
      </c>
      <c r="BJ964" s="3">
        <f>_2025teamgamelogs[[#This Row],[TOV]]/_2025teamgamelogs[[#This Row],[POSSESIONS]]</f>
        <v>0.24420024420024419</v>
      </c>
      <c r="BK964" s="4">
        <f>_2025teamgamelogs[[#This Row],[PTS]]/_2025teamgamelogs[[#This Row],[POSSESIONS]]</f>
        <v>1.0683760683760684</v>
      </c>
      <c r="BL964" s="4">
        <f xml:space="preserve"> 100 * _2025teamgamelogs[[#This Row],[POINTS_PER_POSSESSION]]</f>
        <v>106.83760683760684</v>
      </c>
      <c r="BM964" s="4">
        <f xml:space="preserve"> _2025teamgamelogs[[#This Row],[POSSESIONS]] / (_2025teamgamelogs[[#This Row],[MIN]]/48)</f>
        <v>98.28</v>
      </c>
      <c r="BN964" s="3">
        <f>_2025teamgamelogs[[#This Row],[PTS]] / (2 * (_2025teamgamelogs[[#This Row],[FGA]] + 0.44 * _2025teamgamelogs[[#This Row],[FTA]]))</f>
        <v>0.62292358803986714</v>
      </c>
      <c r="BO964" s="4">
        <f>VLOOKUP(_2025teamgamelogs[[#This Row],[MONTH]], LEAGUE_AVERAGES!$A$2:$B$8, 2, FALSE)</f>
        <v>110.26237660123701</v>
      </c>
      <c r="BP964" s="5">
        <f>VLOOKUP(_2025teamgamelogs[[#This Row],[TEAM_NAME]], LEAGUE_AVERAGES!$A$14:$C$43, 2, FALSE)</f>
        <v>0.38256097560975622</v>
      </c>
      <c r="BQ964" s="5">
        <f>VLOOKUP(_2025teamgamelogs[[#This Row],[TEAM_NAME]], LEAGUE_AVERAGES!$A$14:$C$43, 3, FALSE)</f>
        <v>0.37156097560975615</v>
      </c>
      <c r="BR964" s="5">
        <f>VLOOKUP(_2025teamgamelogs[[#This Row],[TEAM_NAME]], LEAGUE_AVERAGES!$F$14:$H$43, 2, FALSE)</f>
        <v>0.47402439024390242</v>
      </c>
      <c r="BS964" s="5">
        <f>VLOOKUP(_2025teamgamelogs[[#This Row],[TEAM_NAME]], LEAGUE_AVERAGES!$F$14:$H$43, 3, FALSE)</f>
        <v>0.46580487804878057</v>
      </c>
      <c r="BT964" s="5">
        <f>VLOOKUP(_2025teamgamelogs[[#This Row],[TEAM_NAME]], LEAGUE_AVERAGES!$K$14:$M$43, 2, FALSE)</f>
        <v>0.59446350940954662</v>
      </c>
      <c r="BU964" s="5">
        <f>VLOOKUP(_2025teamgamelogs[[#This Row],[TEAM_NAME]], LEAGUE_AVERAGES!$K$14:$M$43, 3, FALSE)</f>
        <v>0.58583417827298701</v>
      </c>
    </row>
    <row r="965" spans="1:73" x14ac:dyDescent="0.2">
      <c r="A965" t="s">
        <v>59</v>
      </c>
      <c r="B965">
        <v>1610612760</v>
      </c>
      <c r="C965" t="s">
        <v>137</v>
      </c>
      <c r="D965" t="s">
        <v>138</v>
      </c>
      <c r="E965">
        <v>22400452</v>
      </c>
      <c r="F965" s="1">
        <v>45657</v>
      </c>
      <c r="G965" t="s">
        <v>936</v>
      </c>
      <c r="H965" t="s">
        <v>63</v>
      </c>
      <c r="I965">
        <v>48</v>
      </c>
      <c r="J965">
        <v>42</v>
      </c>
      <c r="K965">
        <v>89</v>
      </c>
      <c r="L965">
        <v>0.47199999999999998</v>
      </c>
      <c r="M965">
        <v>12</v>
      </c>
      <c r="N965">
        <v>36</v>
      </c>
      <c r="O965">
        <v>0.33300000000000002</v>
      </c>
      <c r="P965">
        <v>17</v>
      </c>
      <c r="Q965">
        <v>23</v>
      </c>
      <c r="R965">
        <v>0.73899999999999999</v>
      </c>
      <c r="S965">
        <v>9</v>
      </c>
      <c r="T965">
        <v>28</v>
      </c>
      <c r="U965">
        <v>37</v>
      </c>
      <c r="V965">
        <v>25</v>
      </c>
      <c r="W965">
        <v>12</v>
      </c>
      <c r="X965">
        <v>16</v>
      </c>
      <c r="Y965">
        <v>2</v>
      </c>
      <c r="Z965">
        <v>7</v>
      </c>
      <c r="AA965">
        <v>13</v>
      </c>
      <c r="AB965">
        <v>18</v>
      </c>
      <c r="AC965">
        <v>113</v>
      </c>
      <c r="AD965">
        <v>8</v>
      </c>
      <c r="AE965">
        <v>1</v>
      </c>
      <c r="AF965">
        <v>1</v>
      </c>
      <c r="AG965">
        <v>1</v>
      </c>
      <c r="AH965">
        <v>1</v>
      </c>
      <c r="AI965">
        <v>121</v>
      </c>
      <c r="AJ965">
        <v>1068</v>
      </c>
      <c r="AK965">
        <v>1176</v>
      </c>
      <c r="AL965">
        <v>1158</v>
      </c>
      <c r="AM965">
        <v>1413</v>
      </c>
      <c r="AN965">
        <v>1366</v>
      </c>
      <c r="AO965">
        <v>1468</v>
      </c>
      <c r="AP965">
        <v>1052</v>
      </c>
      <c r="AQ965">
        <v>899</v>
      </c>
      <c r="AR965">
        <v>1655</v>
      </c>
      <c r="AS965">
        <v>1566</v>
      </c>
      <c r="AT965">
        <v>1951</v>
      </c>
      <c r="AU965">
        <v>2073</v>
      </c>
      <c r="AV965">
        <v>1358</v>
      </c>
      <c r="AW965">
        <v>640</v>
      </c>
      <c r="AX965">
        <v>21</v>
      </c>
      <c r="AY965">
        <v>2078</v>
      </c>
      <c r="AZ965">
        <v>1902</v>
      </c>
      <c r="BA965">
        <v>148</v>
      </c>
      <c r="BB965">
        <v>1204</v>
      </c>
      <c r="BC965">
        <v>1250</v>
      </c>
      <c r="BD965">
        <v>727</v>
      </c>
      <c r="BE965">
        <v>1</v>
      </c>
      <c r="BF965" t="s">
        <v>64</v>
      </c>
      <c r="BG965" t="s">
        <v>65</v>
      </c>
      <c r="BH965" t="s">
        <v>661</v>
      </c>
      <c r="BI965" s="4">
        <f xml:space="preserve"> _2025teamgamelogs[[#This Row],[FGA]] + (0.44 * _2025teamgamelogs[[#This Row],[FTA]]) + _2025teamgamelogs[[#This Row],[TOV]] - _2025teamgamelogs[[#This Row],[OREB]]</f>
        <v>102.12</v>
      </c>
      <c r="BJ965" s="3">
        <f>_2025teamgamelogs[[#This Row],[TOV]]/_2025teamgamelogs[[#This Row],[POSSESIONS]]</f>
        <v>0.11750881316098707</v>
      </c>
      <c r="BK965" s="4">
        <f>_2025teamgamelogs[[#This Row],[PTS]]/_2025teamgamelogs[[#This Row],[POSSESIONS]]</f>
        <v>1.1065413239326283</v>
      </c>
      <c r="BL965" s="4">
        <f xml:space="preserve"> 100 * _2025teamgamelogs[[#This Row],[POINTS_PER_POSSESSION]]</f>
        <v>110.65413239326283</v>
      </c>
      <c r="BM965" s="4">
        <f xml:space="preserve"> _2025teamgamelogs[[#This Row],[POSSESIONS]] / (_2025teamgamelogs[[#This Row],[MIN]]/48)</f>
        <v>102.12</v>
      </c>
      <c r="BN965" s="3">
        <f>_2025teamgamelogs[[#This Row],[PTS]] / (2 * (_2025teamgamelogs[[#This Row],[FGA]] + 0.44 * _2025teamgamelogs[[#This Row],[FTA]]))</f>
        <v>0.57001614205004036</v>
      </c>
      <c r="BO965" s="4">
        <f>VLOOKUP(_2025teamgamelogs[[#This Row],[MONTH]], LEAGUE_AVERAGES!$A$2:$B$8, 2, FALSE)</f>
        <v>110.26237660123701</v>
      </c>
      <c r="BP965" s="5">
        <f>VLOOKUP(_2025teamgamelogs[[#This Row],[TEAM_NAME]], LEAGUE_AVERAGES!$A$14:$C$43, 2, FALSE)</f>
        <v>0.38229268292682927</v>
      </c>
      <c r="BQ965" s="5">
        <f>VLOOKUP(_2025teamgamelogs[[#This Row],[TEAM_NAME]], LEAGUE_AVERAGES!$A$14:$C$43, 3, FALSE)</f>
        <v>0.36500000000000005</v>
      </c>
      <c r="BR965" s="5">
        <f>VLOOKUP(_2025teamgamelogs[[#This Row],[TEAM_NAME]], LEAGUE_AVERAGES!$F$14:$H$43, 2, FALSE)</f>
        <v>0.48607317073170736</v>
      </c>
      <c r="BS965" s="5">
        <f>VLOOKUP(_2025teamgamelogs[[#This Row],[TEAM_NAME]], LEAGUE_AVERAGES!$F$14:$H$43, 3, FALSE)</f>
        <v>0.4780731707317073</v>
      </c>
      <c r="BT965" s="5">
        <f>VLOOKUP(_2025teamgamelogs[[#This Row],[TEAM_NAME]], LEAGUE_AVERAGES!$K$14:$M$43, 2, FALSE)</f>
        <v>0.59971838422440138</v>
      </c>
      <c r="BU965" s="5">
        <f>VLOOKUP(_2025teamgamelogs[[#This Row],[TEAM_NAME]], LEAGUE_AVERAGES!$K$14:$M$43, 3, FALSE)</f>
        <v>0.58679992881439635</v>
      </c>
    </row>
    <row r="966" spans="1:73" x14ac:dyDescent="0.2">
      <c r="A966" t="s">
        <v>59</v>
      </c>
      <c r="B966">
        <v>1610612754</v>
      </c>
      <c r="C966" t="s">
        <v>110</v>
      </c>
      <c r="D966" t="s">
        <v>111</v>
      </c>
      <c r="E966">
        <v>22400450</v>
      </c>
      <c r="F966" s="1">
        <v>45657</v>
      </c>
      <c r="G966" t="s">
        <v>937</v>
      </c>
      <c r="H966" t="s">
        <v>70</v>
      </c>
      <c r="I966">
        <v>48</v>
      </c>
      <c r="J966">
        <v>40</v>
      </c>
      <c r="K966">
        <v>90</v>
      </c>
      <c r="L966">
        <v>0.44400000000000001</v>
      </c>
      <c r="M966">
        <v>13</v>
      </c>
      <c r="N966">
        <v>37</v>
      </c>
      <c r="O966">
        <v>0.35099999999999998</v>
      </c>
      <c r="P966">
        <v>19</v>
      </c>
      <c r="Q966">
        <v>30</v>
      </c>
      <c r="R966">
        <v>0.63300000000000001</v>
      </c>
      <c r="S966">
        <v>9</v>
      </c>
      <c r="T966">
        <v>41</v>
      </c>
      <c r="U966">
        <v>50</v>
      </c>
      <c r="V966">
        <v>26</v>
      </c>
      <c r="W966">
        <v>18</v>
      </c>
      <c r="X966">
        <v>8</v>
      </c>
      <c r="Y966">
        <v>7</v>
      </c>
      <c r="Z966">
        <v>0</v>
      </c>
      <c r="AA966">
        <v>20</v>
      </c>
      <c r="AB966">
        <v>22</v>
      </c>
      <c r="AC966">
        <v>112</v>
      </c>
      <c r="AD966">
        <v>-8</v>
      </c>
      <c r="AE966">
        <v>1</v>
      </c>
      <c r="AF966">
        <v>1231</v>
      </c>
      <c r="AG966">
        <v>1231</v>
      </c>
      <c r="AH966">
        <v>1231</v>
      </c>
      <c r="AI966">
        <v>121</v>
      </c>
      <c r="AJ966">
        <v>1438</v>
      </c>
      <c r="AK966">
        <v>1029</v>
      </c>
      <c r="AL966">
        <v>1631</v>
      </c>
      <c r="AM966">
        <v>1171</v>
      </c>
      <c r="AN966">
        <v>1227</v>
      </c>
      <c r="AO966">
        <v>1294</v>
      </c>
      <c r="AP966">
        <v>756</v>
      </c>
      <c r="AQ966">
        <v>259</v>
      </c>
      <c r="AR966">
        <v>2267</v>
      </c>
      <c r="AS966">
        <v>1566</v>
      </c>
      <c r="AT966">
        <v>148</v>
      </c>
      <c r="AU966">
        <v>427</v>
      </c>
      <c r="AV966">
        <v>1195</v>
      </c>
      <c r="AW966">
        <v>1953</v>
      </c>
      <c r="AX966">
        <v>1073</v>
      </c>
      <c r="AY966">
        <v>346</v>
      </c>
      <c r="AZ966">
        <v>1</v>
      </c>
      <c r="BA966">
        <v>1491</v>
      </c>
      <c r="BB966">
        <v>416</v>
      </c>
      <c r="BC966">
        <v>1331</v>
      </c>
      <c r="BD966">
        <v>1667</v>
      </c>
      <c r="BE966">
        <v>1</v>
      </c>
      <c r="BF966" t="s">
        <v>64</v>
      </c>
      <c r="BG966" t="s">
        <v>65</v>
      </c>
      <c r="BH966" t="s">
        <v>661</v>
      </c>
      <c r="BI966" s="4">
        <f xml:space="preserve"> _2025teamgamelogs[[#This Row],[FGA]] + (0.44 * _2025teamgamelogs[[#This Row],[FTA]]) + _2025teamgamelogs[[#This Row],[TOV]] - _2025teamgamelogs[[#This Row],[OREB]]</f>
        <v>112.2</v>
      </c>
      <c r="BJ966" s="3">
        <f>_2025teamgamelogs[[#This Row],[TOV]]/_2025teamgamelogs[[#This Row],[POSSESIONS]]</f>
        <v>0.16042780748663102</v>
      </c>
      <c r="BK966" s="4">
        <f>_2025teamgamelogs[[#This Row],[PTS]]/_2025teamgamelogs[[#This Row],[POSSESIONS]]</f>
        <v>0.99821746880570406</v>
      </c>
      <c r="BL966" s="4">
        <f xml:space="preserve"> 100 * _2025teamgamelogs[[#This Row],[POINTS_PER_POSSESSION]]</f>
        <v>99.821746880570402</v>
      </c>
      <c r="BM966" s="4">
        <f xml:space="preserve"> _2025teamgamelogs[[#This Row],[POSSESIONS]] / (_2025teamgamelogs[[#This Row],[MIN]]/48)</f>
        <v>112.2</v>
      </c>
      <c r="BN966" s="3">
        <f>_2025teamgamelogs[[#This Row],[PTS]] / (2 * (_2025teamgamelogs[[#This Row],[FGA]] + 0.44 * _2025teamgamelogs[[#This Row],[FTA]]))</f>
        <v>0.54263565891472865</v>
      </c>
      <c r="BO966" s="4">
        <f>VLOOKUP(_2025teamgamelogs[[#This Row],[MONTH]], LEAGUE_AVERAGES!$A$2:$B$8, 2, FALSE)</f>
        <v>110.26237660123701</v>
      </c>
      <c r="BP966" s="5">
        <f>VLOOKUP(_2025teamgamelogs[[#This Row],[TEAM_NAME]], LEAGUE_AVERAGES!$A$14:$C$43, 2, FALSE)</f>
        <v>0.37909999999999999</v>
      </c>
      <c r="BQ966" s="5">
        <f>VLOOKUP(_2025teamgamelogs[[#This Row],[TEAM_NAME]], LEAGUE_AVERAGES!$A$14:$C$43, 3, FALSE)</f>
        <v>0.35511904761904761</v>
      </c>
      <c r="BR966" s="5">
        <f>VLOOKUP(_2025teamgamelogs[[#This Row],[TEAM_NAME]], LEAGUE_AVERAGES!$F$14:$H$43, 2, FALSE)</f>
        <v>0.49785000000000013</v>
      </c>
      <c r="BS966" s="5">
        <f>VLOOKUP(_2025teamgamelogs[[#This Row],[TEAM_NAME]], LEAGUE_AVERAGES!$F$14:$H$43, 3, FALSE)</f>
        <v>0.47942857142857148</v>
      </c>
      <c r="BT966" s="5">
        <f>VLOOKUP(_2025teamgamelogs[[#This Row],[TEAM_NAME]], LEAGUE_AVERAGES!$K$14:$M$43, 2, FALSE)</f>
        <v>0.60805571751162091</v>
      </c>
      <c r="BU966" s="5">
        <f>VLOOKUP(_2025teamgamelogs[[#This Row],[TEAM_NAME]], LEAGUE_AVERAGES!$K$14:$M$43, 3, FALSE)</f>
        <v>0.58190704341109034</v>
      </c>
    </row>
    <row r="967" spans="1:73" x14ac:dyDescent="0.2">
      <c r="A967" t="s">
        <v>59</v>
      </c>
      <c r="B967">
        <v>1610612739</v>
      </c>
      <c r="C967" t="s">
        <v>119</v>
      </c>
      <c r="D967" t="s">
        <v>120</v>
      </c>
      <c r="E967">
        <v>22400454</v>
      </c>
      <c r="F967" s="1">
        <v>45657</v>
      </c>
      <c r="G967" t="s">
        <v>938</v>
      </c>
      <c r="H967" t="s">
        <v>63</v>
      </c>
      <c r="I967">
        <v>48</v>
      </c>
      <c r="J967">
        <v>45</v>
      </c>
      <c r="K967">
        <v>93</v>
      </c>
      <c r="L967">
        <v>0.48399999999999999</v>
      </c>
      <c r="M967">
        <v>18</v>
      </c>
      <c r="N967">
        <v>46</v>
      </c>
      <c r="O967">
        <v>0.39100000000000001</v>
      </c>
      <c r="P967">
        <v>14</v>
      </c>
      <c r="Q967">
        <v>17</v>
      </c>
      <c r="R967">
        <v>0.82399999999999995</v>
      </c>
      <c r="S967">
        <v>10</v>
      </c>
      <c r="T967">
        <v>38</v>
      </c>
      <c r="U967">
        <v>48</v>
      </c>
      <c r="V967">
        <v>32</v>
      </c>
      <c r="W967">
        <v>11</v>
      </c>
      <c r="X967">
        <v>5</v>
      </c>
      <c r="Y967">
        <v>8</v>
      </c>
      <c r="Z967">
        <v>3</v>
      </c>
      <c r="AA967">
        <v>15</v>
      </c>
      <c r="AB967">
        <v>12</v>
      </c>
      <c r="AC967">
        <v>122</v>
      </c>
      <c r="AD967">
        <v>12</v>
      </c>
      <c r="AE967">
        <v>1</v>
      </c>
      <c r="AF967">
        <v>1</v>
      </c>
      <c r="AG967">
        <v>1</v>
      </c>
      <c r="AH967">
        <v>1</v>
      </c>
      <c r="AI967">
        <v>121</v>
      </c>
      <c r="AJ967">
        <v>564</v>
      </c>
      <c r="AK967">
        <v>664</v>
      </c>
      <c r="AL967">
        <v>926</v>
      </c>
      <c r="AM967">
        <v>288</v>
      </c>
      <c r="AN967">
        <v>249</v>
      </c>
      <c r="AO967">
        <v>836</v>
      </c>
      <c r="AP967">
        <v>1571</v>
      </c>
      <c r="AQ967">
        <v>1778</v>
      </c>
      <c r="AR967">
        <v>811</v>
      </c>
      <c r="AS967">
        <v>1308</v>
      </c>
      <c r="AT967">
        <v>377</v>
      </c>
      <c r="AU967">
        <v>604</v>
      </c>
      <c r="AV967">
        <v>322</v>
      </c>
      <c r="AW967">
        <v>429</v>
      </c>
      <c r="AX967">
        <v>1998</v>
      </c>
      <c r="AY967">
        <v>187</v>
      </c>
      <c r="AZ967">
        <v>384</v>
      </c>
      <c r="BA967">
        <v>398</v>
      </c>
      <c r="BB967">
        <v>2314</v>
      </c>
      <c r="BC967">
        <v>609</v>
      </c>
      <c r="BD967">
        <v>517</v>
      </c>
      <c r="BE967">
        <v>1</v>
      </c>
      <c r="BF967" t="s">
        <v>71</v>
      </c>
      <c r="BG967" t="s">
        <v>65</v>
      </c>
      <c r="BH967" t="s">
        <v>661</v>
      </c>
      <c r="BI967" s="4">
        <f xml:space="preserve"> _2025teamgamelogs[[#This Row],[FGA]] + (0.44 * _2025teamgamelogs[[#This Row],[FTA]]) + _2025teamgamelogs[[#This Row],[TOV]] - _2025teamgamelogs[[#This Row],[OREB]]</f>
        <v>101.48</v>
      </c>
      <c r="BJ967" s="3">
        <f>_2025teamgamelogs[[#This Row],[TOV]]/_2025teamgamelogs[[#This Row],[POSSESIONS]]</f>
        <v>0.1083957430035475</v>
      </c>
      <c r="BK967" s="4">
        <f>_2025teamgamelogs[[#This Row],[PTS]]/_2025teamgamelogs[[#This Row],[POSSESIONS]]</f>
        <v>1.2022073314938904</v>
      </c>
      <c r="BL967" s="4">
        <f xml:space="preserve"> 100 * _2025teamgamelogs[[#This Row],[POINTS_PER_POSSESSION]]</f>
        <v>120.22073314938903</v>
      </c>
      <c r="BM967" s="4">
        <f xml:space="preserve"> _2025teamgamelogs[[#This Row],[POSSESIONS]] / (_2025teamgamelogs[[#This Row],[MIN]]/48)</f>
        <v>101.48</v>
      </c>
      <c r="BN967" s="3">
        <f>_2025teamgamelogs[[#This Row],[PTS]] / (2 * (_2025teamgamelogs[[#This Row],[FGA]] + 0.44 * _2025teamgamelogs[[#This Row],[FTA]]))</f>
        <v>0.60708598726114649</v>
      </c>
      <c r="BO967" s="4">
        <f>VLOOKUP(_2025teamgamelogs[[#This Row],[MONTH]], LEAGUE_AVERAGES!$A$2:$B$8, 2, FALSE)</f>
        <v>110.26237660123701</v>
      </c>
      <c r="BP967" s="5">
        <f>VLOOKUP(_2025teamgamelogs[[#This Row],[TEAM_NAME]], LEAGUE_AVERAGES!$A$14:$C$43, 2, FALSE)</f>
        <v>0.38409756097560971</v>
      </c>
      <c r="BQ967" s="5">
        <f>VLOOKUP(_2025teamgamelogs[[#This Row],[TEAM_NAME]], LEAGUE_AVERAGES!$A$14:$C$43, 3, FALSE)</f>
        <v>0.38512195121951209</v>
      </c>
      <c r="BR967" s="5">
        <f>VLOOKUP(_2025teamgamelogs[[#This Row],[TEAM_NAME]], LEAGUE_AVERAGES!$F$14:$H$43, 2, FALSE)</f>
        <v>0.49482926829268303</v>
      </c>
      <c r="BS967" s="5">
        <f>VLOOKUP(_2025teamgamelogs[[#This Row],[TEAM_NAME]], LEAGUE_AVERAGES!$F$14:$H$43, 3, FALSE)</f>
        <v>0.4880731707317072</v>
      </c>
      <c r="BT967" s="5">
        <f>VLOOKUP(_2025teamgamelogs[[#This Row],[TEAM_NAME]], LEAGUE_AVERAGES!$K$14:$M$43, 2, FALSE)</f>
        <v>0.61027349880699666</v>
      </c>
      <c r="BU967" s="5">
        <f>VLOOKUP(_2025teamgamelogs[[#This Row],[TEAM_NAME]], LEAGUE_AVERAGES!$K$14:$M$43, 3, FALSE)</f>
        <v>0.60680781397749251</v>
      </c>
    </row>
    <row r="968" spans="1:73" x14ac:dyDescent="0.2">
      <c r="A968" t="s">
        <v>59</v>
      </c>
      <c r="B968">
        <v>1610612761</v>
      </c>
      <c r="C968" t="s">
        <v>95</v>
      </c>
      <c r="D968" t="s">
        <v>96</v>
      </c>
      <c r="E968">
        <v>22400449</v>
      </c>
      <c r="F968" s="1">
        <v>45657</v>
      </c>
      <c r="G968" t="s">
        <v>482</v>
      </c>
      <c r="H968" t="s">
        <v>70</v>
      </c>
      <c r="I968">
        <v>48</v>
      </c>
      <c r="J968">
        <v>27</v>
      </c>
      <c r="K968">
        <v>86</v>
      </c>
      <c r="L968">
        <v>0.314</v>
      </c>
      <c r="M968">
        <v>10</v>
      </c>
      <c r="N968">
        <v>40</v>
      </c>
      <c r="O968">
        <v>0.25</v>
      </c>
      <c r="P968">
        <v>7</v>
      </c>
      <c r="Q968">
        <v>11</v>
      </c>
      <c r="R968">
        <v>0.63600000000000001</v>
      </c>
      <c r="S968">
        <v>14</v>
      </c>
      <c r="T968">
        <v>30</v>
      </c>
      <c r="U968">
        <v>44</v>
      </c>
      <c r="V968">
        <v>18</v>
      </c>
      <c r="W968">
        <v>21</v>
      </c>
      <c r="X968">
        <v>8</v>
      </c>
      <c r="Y968">
        <v>4</v>
      </c>
      <c r="Z968">
        <v>7</v>
      </c>
      <c r="AA968">
        <v>16</v>
      </c>
      <c r="AB968">
        <v>10</v>
      </c>
      <c r="AC968">
        <v>71</v>
      </c>
      <c r="AD968">
        <v>-54</v>
      </c>
      <c r="AE968">
        <v>1</v>
      </c>
      <c r="AF968">
        <v>1231</v>
      </c>
      <c r="AG968">
        <v>1231</v>
      </c>
      <c r="AH968">
        <v>1231</v>
      </c>
      <c r="AI968">
        <v>121</v>
      </c>
      <c r="AJ968">
        <v>2456</v>
      </c>
      <c r="AK968">
        <v>1580</v>
      </c>
      <c r="AL968">
        <v>2457</v>
      </c>
      <c r="AM968">
        <v>1891</v>
      </c>
      <c r="AN968">
        <v>795</v>
      </c>
      <c r="AO968">
        <v>2236</v>
      </c>
      <c r="AP968">
        <v>2380</v>
      </c>
      <c r="AQ968">
        <v>2344</v>
      </c>
      <c r="AR968">
        <v>2249</v>
      </c>
      <c r="AS968">
        <v>466</v>
      </c>
      <c r="AT968">
        <v>1652</v>
      </c>
      <c r="AU968">
        <v>1127</v>
      </c>
      <c r="AV968">
        <v>2327</v>
      </c>
      <c r="AW968">
        <v>2289</v>
      </c>
      <c r="AX968">
        <v>1073</v>
      </c>
      <c r="AY968">
        <v>1274</v>
      </c>
      <c r="AZ968">
        <v>1902</v>
      </c>
      <c r="BA968">
        <v>570</v>
      </c>
      <c r="BB968">
        <v>2410</v>
      </c>
      <c r="BC968">
        <v>2459</v>
      </c>
      <c r="BD968">
        <v>2459</v>
      </c>
      <c r="BE968">
        <v>1</v>
      </c>
      <c r="BF968" t="s">
        <v>71</v>
      </c>
      <c r="BG968" t="s">
        <v>65</v>
      </c>
      <c r="BH968" t="s">
        <v>661</v>
      </c>
      <c r="BI968" s="4">
        <f xml:space="preserve"> _2025teamgamelogs[[#This Row],[FGA]] + (0.44 * _2025teamgamelogs[[#This Row],[FTA]]) + _2025teamgamelogs[[#This Row],[TOV]] - _2025teamgamelogs[[#This Row],[OREB]]</f>
        <v>97.84</v>
      </c>
      <c r="BJ968" s="3">
        <f>_2025teamgamelogs[[#This Row],[TOV]]/_2025teamgamelogs[[#This Row],[POSSESIONS]]</f>
        <v>0.21463614063777595</v>
      </c>
      <c r="BK968" s="4">
        <f>_2025teamgamelogs[[#This Row],[PTS]]/_2025teamgamelogs[[#This Row],[POSSESIONS]]</f>
        <v>0.72567457072771868</v>
      </c>
      <c r="BL968" s="4">
        <f xml:space="preserve"> 100 * _2025teamgamelogs[[#This Row],[POINTS_PER_POSSESSION]]</f>
        <v>72.567457072771873</v>
      </c>
      <c r="BM968" s="4">
        <f xml:space="preserve"> _2025teamgamelogs[[#This Row],[POSSESIONS]] / (_2025teamgamelogs[[#This Row],[MIN]]/48)</f>
        <v>97.84</v>
      </c>
      <c r="BN968" s="3">
        <f>_2025teamgamelogs[[#This Row],[PTS]] / (2 * (_2025teamgamelogs[[#This Row],[FGA]] + 0.44 * _2025teamgamelogs[[#This Row],[FTA]]))</f>
        <v>0.3907970057243505</v>
      </c>
      <c r="BO968" s="4">
        <f>VLOOKUP(_2025teamgamelogs[[#This Row],[MONTH]], LEAGUE_AVERAGES!$A$2:$B$8, 2, FALSE)</f>
        <v>110.26237660123701</v>
      </c>
      <c r="BP968" s="5">
        <f>VLOOKUP(_2025teamgamelogs[[#This Row],[TEAM_NAME]], LEAGUE_AVERAGES!$A$14:$C$43, 2, FALSE)</f>
        <v>0.35443902439024388</v>
      </c>
      <c r="BQ968" s="5">
        <f>VLOOKUP(_2025teamgamelogs[[#This Row],[TEAM_NAME]], LEAGUE_AVERAGES!$A$14:$C$43, 3, FALSE)</f>
        <v>0.34512195121951217</v>
      </c>
      <c r="BR968" s="5">
        <f>VLOOKUP(_2025teamgamelogs[[#This Row],[TEAM_NAME]], LEAGUE_AVERAGES!$F$14:$H$43, 2, FALSE)</f>
        <v>0.46104878048780484</v>
      </c>
      <c r="BS968" s="5">
        <f>VLOOKUP(_2025teamgamelogs[[#This Row],[TEAM_NAME]], LEAGUE_AVERAGES!$F$14:$H$43, 3, FALSE)</f>
        <v>0.45834146341463411</v>
      </c>
      <c r="BT968" s="5">
        <f>VLOOKUP(_2025teamgamelogs[[#This Row],[TEAM_NAME]], LEAGUE_AVERAGES!$K$14:$M$43, 2, FALSE)</f>
        <v>0.55942918094792793</v>
      </c>
      <c r="BU968" s="5">
        <f>VLOOKUP(_2025teamgamelogs[[#This Row],[TEAM_NAME]], LEAGUE_AVERAGES!$K$14:$M$43, 3, FALSE)</f>
        <v>0.54979583097447959</v>
      </c>
    </row>
    <row r="969" spans="1:73" x14ac:dyDescent="0.2">
      <c r="A969" t="s">
        <v>59</v>
      </c>
      <c r="B969">
        <v>1610612759</v>
      </c>
      <c r="C969" t="s">
        <v>145</v>
      </c>
      <c r="D969" t="s">
        <v>146</v>
      </c>
      <c r="E969">
        <v>22400451</v>
      </c>
      <c r="F969" s="1">
        <v>45657</v>
      </c>
      <c r="G969" t="s">
        <v>939</v>
      </c>
      <c r="H969" t="s">
        <v>63</v>
      </c>
      <c r="I969">
        <v>48</v>
      </c>
      <c r="J969">
        <v>48</v>
      </c>
      <c r="K969">
        <v>98</v>
      </c>
      <c r="L969">
        <v>0.49</v>
      </c>
      <c r="M969">
        <v>9</v>
      </c>
      <c r="N969">
        <v>40</v>
      </c>
      <c r="O969">
        <v>0.22500000000000001</v>
      </c>
      <c r="P969">
        <v>17</v>
      </c>
      <c r="Q969">
        <v>19</v>
      </c>
      <c r="R969">
        <v>0.89500000000000002</v>
      </c>
      <c r="S969">
        <v>15</v>
      </c>
      <c r="T969">
        <v>43</v>
      </c>
      <c r="U969">
        <v>58</v>
      </c>
      <c r="V969">
        <v>37</v>
      </c>
      <c r="W969">
        <v>9</v>
      </c>
      <c r="X969">
        <v>10</v>
      </c>
      <c r="Y969">
        <v>7</v>
      </c>
      <c r="Z969">
        <v>3</v>
      </c>
      <c r="AA969">
        <v>15</v>
      </c>
      <c r="AB969">
        <v>15</v>
      </c>
      <c r="AC969">
        <v>122</v>
      </c>
      <c r="AD969">
        <v>36</v>
      </c>
      <c r="AE969">
        <v>1</v>
      </c>
      <c r="AF969">
        <v>1</v>
      </c>
      <c r="AG969">
        <v>1</v>
      </c>
      <c r="AH969">
        <v>1</v>
      </c>
      <c r="AI969">
        <v>121</v>
      </c>
      <c r="AJ969">
        <v>242</v>
      </c>
      <c r="AK969">
        <v>251</v>
      </c>
      <c r="AL969">
        <v>820</v>
      </c>
      <c r="AM969">
        <v>2097</v>
      </c>
      <c r="AN969">
        <v>795</v>
      </c>
      <c r="AO969">
        <v>2356</v>
      </c>
      <c r="AP969">
        <v>1052</v>
      </c>
      <c r="AQ969">
        <v>1458</v>
      </c>
      <c r="AR969">
        <v>284</v>
      </c>
      <c r="AS969">
        <v>332</v>
      </c>
      <c r="AT969">
        <v>78</v>
      </c>
      <c r="AU969">
        <v>57</v>
      </c>
      <c r="AV969">
        <v>68</v>
      </c>
      <c r="AW969">
        <v>152</v>
      </c>
      <c r="AX969">
        <v>539</v>
      </c>
      <c r="AY969">
        <v>346</v>
      </c>
      <c r="AZ969">
        <v>384</v>
      </c>
      <c r="BA969">
        <v>398</v>
      </c>
      <c r="BB969">
        <v>1892</v>
      </c>
      <c r="BC969">
        <v>609</v>
      </c>
      <c r="BD969">
        <v>35</v>
      </c>
      <c r="BE969">
        <v>1</v>
      </c>
      <c r="BF969" t="s">
        <v>64</v>
      </c>
      <c r="BG969" t="s">
        <v>65</v>
      </c>
      <c r="BH969" t="s">
        <v>661</v>
      </c>
      <c r="BI969" s="4">
        <f xml:space="preserve"> _2025teamgamelogs[[#This Row],[FGA]] + (0.44 * _2025teamgamelogs[[#This Row],[FTA]]) + _2025teamgamelogs[[#This Row],[TOV]] - _2025teamgamelogs[[#This Row],[OREB]]</f>
        <v>100.36</v>
      </c>
      <c r="BJ969" s="3">
        <f>_2025teamgamelogs[[#This Row],[TOV]]/_2025teamgamelogs[[#This Row],[POSSESIONS]]</f>
        <v>8.9677162216022316E-2</v>
      </c>
      <c r="BK969" s="4">
        <f>_2025teamgamelogs[[#This Row],[PTS]]/_2025teamgamelogs[[#This Row],[POSSESIONS]]</f>
        <v>1.2156237544838582</v>
      </c>
      <c r="BL969" s="4">
        <f xml:space="preserve"> 100 * _2025teamgamelogs[[#This Row],[POINTS_PER_POSSESSION]]</f>
        <v>121.56237544838582</v>
      </c>
      <c r="BM969" s="4">
        <f xml:space="preserve"> _2025teamgamelogs[[#This Row],[POSSESIONS]] / (_2025teamgamelogs[[#This Row],[MIN]]/48)</f>
        <v>100.36</v>
      </c>
      <c r="BN969" s="3">
        <f>_2025teamgamelogs[[#This Row],[PTS]] / (2 * (_2025teamgamelogs[[#This Row],[FGA]] + 0.44 * _2025teamgamelogs[[#This Row],[FTA]]))</f>
        <v>0.5735238811583302</v>
      </c>
      <c r="BO969" s="4">
        <f>VLOOKUP(_2025teamgamelogs[[#This Row],[MONTH]], LEAGUE_AVERAGES!$A$2:$B$8, 2, FALSE)</f>
        <v>110.26237660123701</v>
      </c>
      <c r="BP969" s="5">
        <f>VLOOKUP(_2025teamgamelogs[[#This Row],[TEAM_NAME]], LEAGUE_AVERAGES!$A$14:$C$43, 2, FALSE)</f>
        <v>0.36502500000000004</v>
      </c>
      <c r="BQ969" s="5">
        <f>VLOOKUP(_2025teamgamelogs[[#This Row],[TEAM_NAME]], LEAGUE_AVERAGES!$A$14:$C$43, 3, FALSE)</f>
        <v>0.35016666666666663</v>
      </c>
      <c r="BR969" s="5">
        <f>VLOOKUP(_2025teamgamelogs[[#This Row],[TEAM_NAME]], LEAGUE_AVERAGES!$F$14:$H$43, 2, FALSE)</f>
        <v>0.47877500000000017</v>
      </c>
      <c r="BS969" s="5">
        <f>VLOOKUP(_2025teamgamelogs[[#This Row],[TEAM_NAME]], LEAGUE_AVERAGES!$F$14:$H$43, 3, FALSE)</f>
        <v>0.45407142857142868</v>
      </c>
      <c r="BT969" s="5">
        <f>VLOOKUP(_2025teamgamelogs[[#This Row],[TEAM_NAME]], LEAGUE_AVERAGES!$K$14:$M$43, 2, FALSE)</f>
        <v>0.59112459331758582</v>
      </c>
      <c r="BU969" s="5">
        <f>VLOOKUP(_2025teamgamelogs[[#This Row],[TEAM_NAME]], LEAGUE_AVERAGES!$K$14:$M$43, 3, FALSE)</f>
        <v>0.56254759440180246</v>
      </c>
    </row>
    <row r="970" spans="1:73" x14ac:dyDescent="0.2">
      <c r="A970" t="s">
        <v>59</v>
      </c>
      <c r="B970">
        <v>1610612745</v>
      </c>
      <c r="C970" t="s">
        <v>104</v>
      </c>
      <c r="D970" t="s">
        <v>105</v>
      </c>
      <c r="E970">
        <v>22400460</v>
      </c>
      <c r="F970" s="1">
        <v>45658</v>
      </c>
      <c r="G970" t="s">
        <v>940</v>
      </c>
      <c r="H970" t="s">
        <v>63</v>
      </c>
      <c r="I970">
        <v>48</v>
      </c>
      <c r="J970">
        <v>42</v>
      </c>
      <c r="K970">
        <v>89</v>
      </c>
      <c r="L970">
        <v>0.47199999999999998</v>
      </c>
      <c r="M970">
        <v>8</v>
      </c>
      <c r="N970">
        <v>25</v>
      </c>
      <c r="O970">
        <v>0.32</v>
      </c>
      <c r="P970">
        <v>18</v>
      </c>
      <c r="Q970">
        <v>23</v>
      </c>
      <c r="R970">
        <v>0.78300000000000003</v>
      </c>
      <c r="S970">
        <v>4</v>
      </c>
      <c r="T970">
        <v>31</v>
      </c>
      <c r="U970">
        <v>35</v>
      </c>
      <c r="V970">
        <v>16</v>
      </c>
      <c r="W970">
        <v>14</v>
      </c>
      <c r="X970">
        <v>17</v>
      </c>
      <c r="Y970">
        <v>1</v>
      </c>
      <c r="Z970">
        <v>12</v>
      </c>
      <c r="AA970">
        <v>18</v>
      </c>
      <c r="AB970">
        <v>20</v>
      </c>
      <c r="AC970">
        <v>110</v>
      </c>
      <c r="AD970">
        <v>11</v>
      </c>
      <c r="AE970">
        <v>1</v>
      </c>
      <c r="AF970">
        <v>1</v>
      </c>
      <c r="AG970">
        <v>1</v>
      </c>
      <c r="AH970">
        <v>1</v>
      </c>
      <c r="AI970">
        <v>121</v>
      </c>
      <c r="AJ970">
        <v>1068</v>
      </c>
      <c r="AK970">
        <v>1176</v>
      </c>
      <c r="AL970">
        <v>1158</v>
      </c>
      <c r="AM970">
        <v>2251</v>
      </c>
      <c r="AN970">
        <v>2375</v>
      </c>
      <c r="AO970">
        <v>1701</v>
      </c>
      <c r="AP970">
        <v>889</v>
      </c>
      <c r="AQ970">
        <v>899</v>
      </c>
      <c r="AR970">
        <v>1256</v>
      </c>
      <c r="AS970">
        <v>2385</v>
      </c>
      <c r="AT970">
        <v>1488</v>
      </c>
      <c r="AU970">
        <v>2225</v>
      </c>
      <c r="AV970">
        <v>2415</v>
      </c>
      <c r="AW970">
        <v>1092</v>
      </c>
      <c r="AX970">
        <v>10</v>
      </c>
      <c r="AY970">
        <v>2304</v>
      </c>
      <c r="AZ970">
        <v>2430</v>
      </c>
      <c r="BA970">
        <v>1018</v>
      </c>
      <c r="BB970">
        <v>767</v>
      </c>
      <c r="BC970">
        <v>1479</v>
      </c>
      <c r="BD970">
        <v>563</v>
      </c>
      <c r="BE970">
        <v>1</v>
      </c>
      <c r="BF970" t="s">
        <v>64</v>
      </c>
      <c r="BG970" t="s">
        <v>65</v>
      </c>
      <c r="BH970" t="s">
        <v>941</v>
      </c>
      <c r="BI970" s="4">
        <f xml:space="preserve"> _2025teamgamelogs[[#This Row],[FGA]] + (0.44 * _2025teamgamelogs[[#This Row],[FTA]]) + _2025teamgamelogs[[#This Row],[TOV]] - _2025teamgamelogs[[#This Row],[OREB]]</f>
        <v>109.12</v>
      </c>
      <c r="BJ970" s="3">
        <f>_2025teamgamelogs[[#This Row],[TOV]]/_2025teamgamelogs[[#This Row],[POSSESIONS]]</f>
        <v>0.1282991202346041</v>
      </c>
      <c r="BK970" s="4">
        <f>_2025teamgamelogs[[#This Row],[PTS]]/_2025teamgamelogs[[#This Row],[POSSESIONS]]</f>
        <v>1.0080645161290323</v>
      </c>
      <c r="BL970" s="4">
        <f xml:space="preserve"> 100 * _2025teamgamelogs[[#This Row],[POINTS_PER_POSSESSION]]</f>
        <v>100.80645161290323</v>
      </c>
      <c r="BM970" s="4">
        <f xml:space="preserve"> _2025teamgamelogs[[#This Row],[POSSESIONS]] / (_2025teamgamelogs[[#This Row],[MIN]]/48)</f>
        <v>109.12</v>
      </c>
      <c r="BN970" s="3">
        <f>_2025teamgamelogs[[#This Row],[PTS]] / (2 * (_2025teamgamelogs[[#This Row],[FGA]] + 0.44 * _2025teamgamelogs[[#This Row],[FTA]]))</f>
        <v>0.55488297013720744</v>
      </c>
      <c r="BO970" s="4">
        <f>VLOOKUP(_2025teamgamelogs[[#This Row],[MONTH]], LEAGUE_AVERAGES!$A$2:$B$8, 2, FALSE)</f>
        <v>111.93492093235156</v>
      </c>
      <c r="BP970" s="5">
        <f>VLOOKUP(_2025teamgamelogs[[#This Row],[TEAM_NAME]], LEAGUE_AVERAGES!$A$14:$C$43, 2, FALSE)</f>
        <v>0.35034146341463424</v>
      </c>
      <c r="BQ970" s="5">
        <f>VLOOKUP(_2025teamgamelogs[[#This Row],[TEAM_NAME]], LEAGUE_AVERAGES!$A$14:$C$43, 3, FALSE)</f>
        <v>0.35473170731707321</v>
      </c>
      <c r="BR970" s="5">
        <f>VLOOKUP(_2025teamgamelogs[[#This Row],[TEAM_NAME]], LEAGUE_AVERAGES!$F$14:$H$43, 2, FALSE)</f>
        <v>0.45260975609756104</v>
      </c>
      <c r="BS970" s="5">
        <f>VLOOKUP(_2025teamgamelogs[[#This Row],[TEAM_NAME]], LEAGUE_AVERAGES!$F$14:$H$43, 3, FALSE)</f>
        <v>0.45763414634146338</v>
      </c>
      <c r="BT970" s="5">
        <f>VLOOKUP(_2025teamgamelogs[[#This Row],[TEAM_NAME]], LEAGUE_AVERAGES!$K$14:$M$43, 2, FALSE)</f>
        <v>0.55103752047014554</v>
      </c>
      <c r="BU970" s="5">
        <f>VLOOKUP(_2025teamgamelogs[[#This Row],[TEAM_NAME]], LEAGUE_AVERAGES!$K$14:$M$43, 3, FALSE)</f>
        <v>0.55544482411316332</v>
      </c>
    </row>
    <row r="971" spans="1:73" x14ac:dyDescent="0.2">
      <c r="A971" t="s">
        <v>59</v>
      </c>
      <c r="B971">
        <v>1610612743</v>
      </c>
      <c r="C971" t="s">
        <v>151</v>
      </c>
      <c r="D971" t="s">
        <v>152</v>
      </c>
      <c r="E971">
        <v>22400461</v>
      </c>
      <c r="F971" s="1">
        <v>45658</v>
      </c>
      <c r="G971" t="s">
        <v>942</v>
      </c>
      <c r="H971" t="s">
        <v>63</v>
      </c>
      <c r="I971">
        <v>48</v>
      </c>
      <c r="J971">
        <v>53</v>
      </c>
      <c r="K971">
        <v>94</v>
      </c>
      <c r="L971">
        <v>0.56399999999999995</v>
      </c>
      <c r="M971">
        <v>12</v>
      </c>
      <c r="N971">
        <v>30</v>
      </c>
      <c r="O971">
        <v>0.4</v>
      </c>
      <c r="P971">
        <v>21</v>
      </c>
      <c r="Q971">
        <v>21</v>
      </c>
      <c r="R971">
        <v>1</v>
      </c>
      <c r="S971">
        <v>4</v>
      </c>
      <c r="T971">
        <v>39</v>
      </c>
      <c r="U971">
        <v>43</v>
      </c>
      <c r="V971">
        <v>44</v>
      </c>
      <c r="W971">
        <v>13</v>
      </c>
      <c r="X971">
        <v>8</v>
      </c>
      <c r="Y971">
        <v>5</v>
      </c>
      <c r="Z971">
        <v>5</v>
      </c>
      <c r="AA971">
        <v>16</v>
      </c>
      <c r="AB971">
        <v>16</v>
      </c>
      <c r="AC971">
        <v>139</v>
      </c>
      <c r="AD971">
        <v>19</v>
      </c>
      <c r="AE971">
        <v>1</v>
      </c>
      <c r="AF971">
        <v>1</v>
      </c>
      <c r="AG971">
        <v>1</v>
      </c>
      <c r="AH971">
        <v>1</v>
      </c>
      <c r="AI971">
        <v>121</v>
      </c>
      <c r="AJ971">
        <v>40</v>
      </c>
      <c r="AK971">
        <v>570</v>
      </c>
      <c r="AL971">
        <v>103</v>
      </c>
      <c r="AM971">
        <v>1413</v>
      </c>
      <c r="AN971">
        <v>2077</v>
      </c>
      <c r="AO971">
        <v>723</v>
      </c>
      <c r="AP971">
        <v>506</v>
      </c>
      <c r="AQ971">
        <v>1164</v>
      </c>
      <c r="AR971">
        <v>1</v>
      </c>
      <c r="AS971">
        <v>2385</v>
      </c>
      <c r="AT971">
        <v>277</v>
      </c>
      <c r="AU971">
        <v>1282</v>
      </c>
      <c r="AV971">
        <v>4</v>
      </c>
      <c r="AW971">
        <v>850</v>
      </c>
      <c r="AX971">
        <v>1073</v>
      </c>
      <c r="AY971">
        <v>889</v>
      </c>
      <c r="AZ971">
        <v>1188</v>
      </c>
      <c r="BA971">
        <v>570</v>
      </c>
      <c r="BB971">
        <v>1670</v>
      </c>
      <c r="BC971">
        <v>66</v>
      </c>
      <c r="BD971">
        <v>260</v>
      </c>
      <c r="BE971">
        <v>1</v>
      </c>
      <c r="BF971" t="s">
        <v>64</v>
      </c>
      <c r="BG971" t="s">
        <v>65</v>
      </c>
      <c r="BH971" t="s">
        <v>941</v>
      </c>
      <c r="BI971" s="4">
        <f xml:space="preserve"> _2025teamgamelogs[[#This Row],[FGA]] + (0.44 * _2025teamgamelogs[[#This Row],[FTA]]) + _2025teamgamelogs[[#This Row],[TOV]] - _2025teamgamelogs[[#This Row],[OREB]]</f>
        <v>112.24</v>
      </c>
      <c r="BJ971" s="3">
        <f>_2025teamgamelogs[[#This Row],[TOV]]/_2025teamgamelogs[[#This Row],[POSSESIONS]]</f>
        <v>0.1158232359230221</v>
      </c>
      <c r="BK971" s="4">
        <f>_2025teamgamelogs[[#This Row],[PTS]]/_2025teamgamelogs[[#This Row],[POSSESIONS]]</f>
        <v>1.238417676407698</v>
      </c>
      <c r="BL971" s="4">
        <f xml:space="preserve"> 100 * _2025teamgamelogs[[#This Row],[POINTS_PER_POSSESSION]]</f>
        <v>123.8417676407698</v>
      </c>
      <c r="BM971" s="4">
        <f xml:space="preserve"> _2025teamgamelogs[[#This Row],[POSSESIONS]] / (_2025teamgamelogs[[#This Row],[MIN]]/48)</f>
        <v>112.24</v>
      </c>
      <c r="BN971" s="3">
        <f>_2025teamgamelogs[[#This Row],[PTS]] / (2 * (_2025teamgamelogs[[#This Row],[FGA]] + 0.44 * _2025teamgamelogs[[#This Row],[FTA]]))</f>
        <v>0.6731886865555986</v>
      </c>
      <c r="BO971" s="4">
        <f>VLOOKUP(_2025teamgamelogs[[#This Row],[MONTH]], LEAGUE_AVERAGES!$A$2:$B$8, 2, FALSE)</f>
        <v>111.93492093235156</v>
      </c>
      <c r="BP971" s="5">
        <f>VLOOKUP(_2025teamgamelogs[[#This Row],[TEAM_NAME]], LEAGUE_AVERAGES!$A$14:$C$43, 2, FALSE)</f>
        <v>0.39036585365853654</v>
      </c>
      <c r="BQ971" s="5">
        <f>VLOOKUP(_2025teamgamelogs[[#This Row],[TEAM_NAME]], LEAGUE_AVERAGES!$A$14:$C$43, 3, FALSE)</f>
        <v>0.36282926829268303</v>
      </c>
      <c r="BR971" s="5">
        <f>VLOOKUP(_2025teamgamelogs[[#This Row],[TEAM_NAME]], LEAGUE_AVERAGES!$F$14:$H$43, 2, FALSE)</f>
        <v>0.50741463414634147</v>
      </c>
      <c r="BS971" s="5">
        <f>VLOOKUP(_2025teamgamelogs[[#This Row],[TEAM_NAME]], LEAGUE_AVERAGES!$F$14:$H$43, 3, FALSE)</f>
        <v>0.50717073170731708</v>
      </c>
      <c r="BT971" s="5">
        <f>VLOOKUP(_2025teamgamelogs[[#This Row],[TEAM_NAME]], LEAGUE_AVERAGES!$K$14:$M$43, 2, FALSE)</f>
        <v>0.61183675116028358</v>
      </c>
      <c r="BU971" s="5">
        <f>VLOOKUP(_2025teamgamelogs[[#This Row],[TEAM_NAME]], LEAGUE_AVERAGES!$K$14:$M$43, 3, FALSE)</f>
        <v>0.59871853787111373</v>
      </c>
    </row>
    <row r="972" spans="1:73" x14ac:dyDescent="0.2">
      <c r="A972" t="s">
        <v>59</v>
      </c>
      <c r="B972">
        <v>1610612764</v>
      </c>
      <c r="C972" t="s">
        <v>148</v>
      </c>
      <c r="D972" t="s">
        <v>149</v>
      </c>
      <c r="E972">
        <v>22400456</v>
      </c>
      <c r="F972" s="1">
        <v>45658</v>
      </c>
      <c r="G972" t="s">
        <v>605</v>
      </c>
      <c r="H972" t="s">
        <v>63</v>
      </c>
      <c r="I972">
        <v>48</v>
      </c>
      <c r="J972">
        <v>49</v>
      </c>
      <c r="K972">
        <v>99</v>
      </c>
      <c r="L972">
        <v>0.495</v>
      </c>
      <c r="M972">
        <v>17</v>
      </c>
      <c r="N972">
        <v>36</v>
      </c>
      <c r="O972">
        <v>0.47199999999999998</v>
      </c>
      <c r="P972">
        <v>10</v>
      </c>
      <c r="Q972">
        <v>12</v>
      </c>
      <c r="R972">
        <v>0.83299999999999996</v>
      </c>
      <c r="S972">
        <v>8</v>
      </c>
      <c r="T972">
        <v>34</v>
      </c>
      <c r="U972">
        <v>42</v>
      </c>
      <c r="V972">
        <v>36</v>
      </c>
      <c r="W972">
        <v>17</v>
      </c>
      <c r="X972">
        <v>11</v>
      </c>
      <c r="Y972">
        <v>3</v>
      </c>
      <c r="Z972">
        <v>6</v>
      </c>
      <c r="AA972">
        <v>13</v>
      </c>
      <c r="AB972">
        <v>13</v>
      </c>
      <c r="AC972">
        <v>125</v>
      </c>
      <c r="AD972">
        <v>18</v>
      </c>
      <c r="AE972">
        <v>1</v>
      </c>
      <c r="AF972">
        <v>1</v>
      </c>
      <c r="AG972">
        <v>1</v>
      </c>
      <c r="AH972">
        <v>1</v>
      </c>
      <c r="AI972">
        <v>121</v>
      </c>
      <c r="AJ972">
        <v>174</v>
      </c>
      <c r="AK972">
        <v>206</v>
      </c>
      <c r="AL972">
        <v>743</v>
      </c>
      <c r="AM972">
        <v>410</v>
      </c>
      <c r="AN972">
        <v>1366</v>
      </c>
      <c r="AO972">
        <v>201</v>
      </c>
      <c r="AP972">
        <v>2148</v>
      </c>
      <c r="AQ972">
        <v>2282</v>
      </c>
      <c r="AR972">
        <v>699</v>
      </c>
      <c r="AS972">
        <v>1800</v>
      </c>
      <c r="AT972">
        <v>926</v>
      </c>
      <c r="AU972">
        <v>1443</v>
      </c>
      <c r="AV972">
        <v>95</v>
      </c>
      <c r="AW972">
        <v>1759</v>
      </c>
      <c r="AX972">
        <v>346</v>
      </c>
      <c r="AY972">
        <v>1712</v>
      </c>
      <c r="AZ972">
        <v>1573</v>
      </c>
      <c r="BA972">
        <v>148</v>
      </c>
      <c r="BB972">
        <v>2202</v>
      </c>
      <c r="BC972">
        <v>437</v>
      </c>
      <c r="BD972">
        <v>287</v>
      </c>
      <c r="BE972">
        <v>1</v>
      </c>
      <c r="BF972" t="s">
        <v>64</v>
      </c>
      <c r="BG972" t="s">
        <v>65</v>
      </c>
      <c r="BH972" t="s">
        <v>941</v>
      </c>
      <c r="BI972" s="4">
        <f xml:space="preserve"> _2025teamgamelogs[[#This Row],[FGA]] + (0.44 * _2025teamgamelogs[[#This Row],[FTA]]) + _2025teamgamelogs[[#This Row],[TOV]] - _2025teamgamelogs[[#This Row],[OREB]]</f>
        <v>113.28</v>
      </c>
      <c r="BJ972" s="3">
        <f>_2025teamgamelogs[[#This Row],[TOV]]/_2025teamgamelogs[[#This Row],[POSSESIONS]]</f>
        <v>0.15007062146892655</v>
      </c>
      <c r="BK972" s="4">
        <f>_2025teamgamelogs[[#This Row],[PTS]]/_2025teamgamelogs[[#This Row],[POSSESIONS]]</f>
        <v>1.1034604519774012</v>
      </c>
      <c r="BL972" s="4">
        <f xml:space="preserve"> 100 * _2025teamgamelogs[[#This Row],[POINTS_PER_POSSESSION]]</f>
        <v>110.34604519774011</v>
      </c>
      <c r="BM972" s="4">
        <f xml:space="preserve"> _2025teamgamelogs[[#This Row],[POSSESIONS]] / (_2025teamgamelogs[[#This Row],[MIN]]/48)</f>
        <v>113.28</v>
      </c>
      <c r="BN972" s="3">
        <f>_2025teamgamelogs[[#This Row],[PTS]] / (2 * (_2025teamgamelogs[[#This Row],[FGA]] + 0.44 * _2025teamgamelogs[[#This Row],[FTA]]))</f>
        <v>0.59934790947449179</v>
      </c>
      <c r="BO972" s="4">
        <f>VLOOKUP(_2025teamgamelogs[[#This Row],[MONTH]], LEAGUE_AVERAGES!$A$2:$B$8, 2, FALSE)</f>
        <v>111.93492093235156</v>
      </c>
      <c r="BP972" s="5">
        <f>VLOOKUP(_2025teamgamelogs[[#This Row],[TEAM_NAME]], LEAGUE_AVERAGES!$A$14:$C$43, 2, FALSE)</f>
        <v>0.32842499999999997</v>
      </c>
      <c r="BQ972" s="5">
        <f>VLOOKUP(_2025teamgamelogs[[#This Row],[TEAM_NAME]], LEAGUE_AVERAGES!$A$14:$C$43, 3, FALSE)</f>
        <v>0.33730952380952384</v>
      </c>
      <c r="BR972" s="5">
        <f>VLOOKUP(_2025teamgamelogs[[#This Row],[TEAM_NAME]], LEAGUE_AVERAGES!$F$14:$H$43, 2, FALSE)</f>
        <v>0.44209999999999994</v>
      </c>
      <c r="BS972" s="5">
        <f>VLOOKUP(_2025teamgamelogs[[#This Row],[TEAM_NAME]], LEAGUE_AVERAGES!$F$14:$H$43, 3, FALSE)</f>
        <v>0.4362619047619048</v>
      </c>
      <c r="BT972" s="5">
        <f>VLOOKUP(_2025teamgamelogs[[#This Row],[TEAM_NAME]], LEAGUE_AVERAGES!$K$14:$M$43, 2, FALSE)</f>
        <v>0.55099578881797462</v>
      </c>
      <c r="BU972" s="5">
        <f>VLOOKUP(_2025teamgamelogs[[#This Row],[TEAM_NAME]], LEAGUE_AVERAGES!$K$14:$M$43, 3, FALSE)</f>
        <v>0.54201342555394594</v>
      </c>
    </row>
    <row r="973" spans="1:73" x14ac:dyDescent="0.2">
      <c r="A973" t="s">
        <v>59</v>
      </c>
      <c r="B973">
        <v>1610612753</v>
      </c>
      <c r="C973" t="s">
        <v>83</v>
      </c>
      <c r="D973" t="s">
        <v>84</v>
      </c>
      <c r="E973">
        <v>22400455</v>
      </c>
      <c r="F973" s="1">
        <v>45658</v>
      </c>
      <c r="G973" t="s">
        <v>943</v>
      </c>
      <c r="H973" t="s">
        <v>70</v>
      </c>
      <c r="I973">
        <v>48</v>
      </c>
      <c r="J973">
        <v>37</v>
      </c>
      <c r="K973">
        <v>91</v>
      </c>
      <c r="L973">
        <v>0.40699999999999997</v>
      </c>
      <c r="M973">
        <v>8</v>
      </c>
      <c r="N973">
        <v>35</v>
      </c>
      <c r="O973">
        <v>0.22900000000000001</v>
      </c>
      <c r="P973">
        <v>14</v>
      </c>
      <c r="Q973">
        <v>20</v>
      </c>
      <c r="R973">
        <v>0.7</v>
      </c>
      <c r="S973">
        <v>9</v>
      </c>
      <c r="T973">
        <v>24</v>
      </c>
      <c r="U973">
        <v>33</v>
      </c>
      <c r="V973">
        <v>18</v>
      </c>
      <c r="W973">
        <v>13</v>
      </c>
      <c r="X973">
        <v>18</v>
      </c>
      <c r="Y973">
        <v>5</v>
      </c>
      <c r="Z973">
        <v>3</v>
      </c>
      <c r="AA973">
        <v>21</v>
      </c>
      <c r="AB973">
        <v>18</v>
      </c>
      <c r="AC973">
        <v>96</v>
      </c>
      <c r="AD973">
        <v>-9</v>
      </c>
      <c r="AE973">
        <v>1</v>
      </c>
      <c r="AF973">
        <v>1231</v>
      </c>
      <c r="AG973">
        <v>1231</v>
      </c>
      <c r="AH973">
        <v>1231</v>
      </c>
      <c r="AI973">
        <v>121</v>
      </c>
      <c r="AJ973">
        <v>1946</v>
      </c>
      <c r="AK973">
        <v>899</v>
      </c>
      <c r="AL973">
        <v>2136</v>
      </c>
      <c r="AM973">
        <v>2251</v>
      </c>
      <c r="AN973">
        <v>1495</v>
      </c>
      <c r="AO973">
        <v>2346</v>
      </c>
      <c r="AP973">
        <v>1571</v>
      </c>
      <c r="AQ973">
        <v>1301</v>
      </c>
      <c r="AR973">
        <v>1932</v>
      </c>
      <c r="AS973">
        <v>1566</v>
      </c>
      <c r="AT973">
        <v>2333</v>
      </c>
      <c r="AU973">
        <v>2337</v>
      </c>
      <c r="AV973">
        <v>2327</v>
      </c>
      <c r="AW973">
        <v>850</v>
      </c>
      <c r="AX973">
        <v>3</v>
      </c>
      <c r="AY973">
        <v>889</v>
      </c>
      <c r="AZ973">
        <v>384</v>
      </c>
      <c r="BA973">
        <v>1694</v>
      </c>
      <c r="BB973">
        <v>1204</v>
      </c>
      <c r="BC973">
        <v>2258</v>
      </c>
      <c r="BD973">
        <v>1735</v>
      </c>
      <c r="BE973">
        <v>1</v>
      </c>
      <c r="BF973" t="s">
        <v>71</v>
      </c>
      <c r="BG973" t="s">
        <v>65</v>
      </c>
      <c r="BH973" t="s">
        <v>941</v>
      </c>
      <c r="BI973" s="4">
        <f xml:space="preserve"> _2025teamgamelogs[[#This Row],[FGA]] + (0.44 * _2025teamgamelogs[[#This Row],[FTA]]) + _2025teamgamelogs[[#This Row],[TOV]] - _2025teamgamelogs[[#This Row],[OREB]]</f>
        <v>103.8</v>
      </c>
      <c r="BJ973" s="3">
        <f>_2025teamgamelogs[[#This Row],[TOV]]/_2025teamgamelogs[[#This Row],[POSSESIONS]]</f>
        <v>0.12524084778420039</v>
      </c>
      <c r="BK973" s="4">
        <f>_2025teamgamelogs[[#This Row],[PTS]]/_2025teamgamelogs[[#This Row],[POSSESIONS]]</f>
        <v>0.92485549132947975</v>
      </c>
      <c r="BL973" s="4">
        <f xml:space="preserve"> 100 * _2025teamgamelogs[[#This Row],[POINTS_PER_POSSESSION]]</f>
        <v>92.48554913294798</v>
      </c>
      <c r="BM973" s="4">
        <f xml:space="preserve"> _2025teamgamelogs[[#This Row],[POSSESIONS]] / (_2025teamgamelogs[[#This Row],[MIN]]/48)</f>
        <v>103.8</v>
      </c>
      <c r="BN973" s="3">
        <f>_2025teamgamelogs[[#This Row],[PTS]] / (2 * (_2025teamgamelogs[[#This Row],[FGA]] + 0.44 * _2025teamgamelogs[[#This Row],[FTA]]))</f>
        <v>0.48096192384769543</v>
      </c>
      <c r="BO973" s="4">
        <f>VLOOKUP(_2025teamgamelogs[[#This Row],[MONTH]], LEAGUE_AVERAGES!$A$2:$B$8, 2, FALSE)</f>
        <v>111.93492093235156</v>
      </c>
      <c r="BP973" s="5">
        <f>VLOOKUP(_2025teamgamelogs[[#This Row],[TEAM_NAME]], LEAGUE_AVERAGES!$A$14:$C$43, 2, FALSE)</f>
        <v>0.32192682926829269</v>
      </c>
      <c r="BQ973" s="5">
        <f>VLOOKUP(_2025teamgamelogs[[#This Row],[TEAM_NAME]], LEAGUE_AVERAGES!$A$14:$C$43, 3, FALSE)</f>
        <v>0.31129268292682932</v>
      </c>
      <c r="BR973" s="5">
        <f>VLOOKUP(_2025teamgamelogs[[#This Row],[TEAM_NAME]], LEAGUE_AVERAGES!$F$14:$H$43, 2, FALSE)</f>
        <v>0.44641463414634147</v>
      </c>
      <c r="BS973" s="5">
        <f>VLOOKUP(_2025teamgamelogs[[#This Row],[TEAM_NAME]], LEAGUE_AVERAGES!$F$14:$H$43, 3, FALSE)</f>
        <v>0.44524390243902434</v>
      </c>
      <c r="BT973" s="5">
        <f>VLOOKUP(_2025teamgamelogs[[#This Row],[TEAM_NAME]], LEAGUE_AVERAGES!$K$14:$M$43, 2, FALSE)</f>
        <v>0.55194019912665027</v>
      </c>
      <c r="BU973" s="5">
        <f>VLOOKUP(_2025teamgamelogs[[#This Row],[TEAM_NAME]], LEAGUE_AVERAGES!$K$14:$M$43, 3, FALSE)</f>
        <v>0.54874950227645525</v>
      </c>
    </row>
    <row r="974" spans="1:73" x14ac:dyDescent="0.2">
      <c r="A974" t="s">
        <v>59</v>
      </c>
      <c r="B974">
        <v>1610612752</v>
      </c>
      <c r="C974" t="s">
        <v>67</v>
      </c>
      <c r="D974" t="s">
        <v>68</v>
      </c>
      <c r="E974">
        <v>22400458</v>
      </c>
      <c r="F974" s="1">
        <v>45658</v>
      </c>
      <c r="G974" t="s">
        <v>944</v>
      </c>
      <c r="H974" t="s">
        <v>63</v>
      </c>
      <c r="I974">
        <v>48</v>
      </c>
      <c r="J974">
        <v>47</v>
      </c>
      <c r="K974">
        <v>85</v>
      </c>
      <c r="L974">
        <v>0.55300000000000005</v>
      </c>
      <c r="M974">
        <v>9</v>
      </c>
      <c r="N974">
        <v>23</v>
      </c>
      <c r="O974">
        <v>0.39100000000000001</v>
      </c>
      <c r="P974">
        <v>16</v>
      </c>
      <c r="Q974">
        <v>23</v>
      </c>
      <c r="R974">
        <v>0.69599999999999995</v>
      </c>
      <c r="S974">
        <v>6</v>
      </c>
      <c r="T974">
        <v>41</v>
      </c>
      <c r="U974">
        <v>47</v>
      </c>
      <c r="V974">
        <v>31</v>
      </c>
      <c r="W974">
        <v>13</v>
      </c>
      <c r="X974">
        <v>10</v>
      </c>
      <c r="Y974">
        <v>6</v>
      </c>
      <c r="Z974">
        <v>6</v>
      </c>
      <c r="AA974">
        <v>16</v>
      </c>
      <c r="AB974">
        <v>19</v>
      </c>
      <c r="AC974">
        <v>119</v>
      </c>
      <c r="AD974">
        <v>16</v>
      </c>
      <c r="AE974">
        <v>1</v>
      </c>
      <c r="AF974">
        <v>1</v>
      </c>
      <c r="AG974">
        <v>1</v>
      </c>
      <c r="AH974">
        <v>1</v>
      </c>
      <c r="AI974">
        <v>121</v>
      </c>
      <c r="AJ974">
        <v>335</v>
      </c>
      <c r="AK974">
        <v>1709</v>
      </c>
      <c r="AL974">
        <v>141</v>
      </c>
      <c r="AM974">
        <v>2097</v>
      </c>
      <c r="AN974">
        <v>2421</v>
      </c>
      <c r="AO974">
        <v>836</v>
      </c>
      <c r="AP974">
        <v>1228</v>
      </c>
      <c r="AQ974">
        <v>899</v>
      </c>
      <c r="AR974">
        <v>1971</v>
      </c>
      <c r="AS974">
        <v>2189</v>
      </c>
      <c r="AT974">
        <v>148</v>
      </c>
      <c r="AU974">
        <v>705</v>
      </c>
      <c r="AV974">
        <v>426</v>
      </c>
      <c r="AW974">
        <v>850</v>
      </c>
      <c r="AX974">
        <v>539</v>
      </c>
      <c r="AY974">
        <v>560</v>
      </c>
      <c r="AZ974">
        <v>1573</v>
      </c>
      <c r="BA974">
        <v>570</v>
      </c>
      <c r="BB974">
        <v>971</v>
      </c>
      <c r="BC974">
        <v>798</v>
      </c>
      <c r="BD974">
        <v>338</v>
      </c>
      <c r="BE974">
        <v>1</v>
      </c>
      <c r="BF974" t="s">
        <v>64</v>
      </c>
      <c r="BG974" t="s">
        <v>65</v>
      </c>
      <c r="BH974" t="s">
        <v>941</v>
      </c>
      <c r="BI974" s="4">
        <f xml:space="preserve"> _2025teamgamelogs[[#This Row],[FGA]] + (0.44 * _2025teamgamelogs[[#This Row],[FTA]]) + _2025teamgamelogs[[#This Row],[TOV]] - _2025teamgamelogs[[#This Row],[OREB]]</f>
        <v>102.12</v>
      </c>
      <c r="BJ974" s="3">
        <f>_2025teamgamelogs[[#This Row],[TOV]]/_2025teamgamelogs[[#This Row],[POSSESIONS]]</f>
        <v>0.127301214257736</v>
      </c>
      <c r="BK974" s="4">
        <f>_2025teamgamelogs[[#This Row],[PTS]]/_2025teamgamelogs[[#This Row],[POSSESIONS]]</f>
        <v>1.1652957305131217</v>
      </c>
      <c r="BL974" s="4">
        <f xml:space="preserve"> 100 * _2025teamgamelogs[[#This Row],[POINTS_PER_POSSESSION]]</f>
        <v>116.52957305131217</v>
      </c>
      <c r="BM974" s="4">
        <f xml:space="preserve"> _2025teamgamelogs[[#This Row],[POSSESIONS]] / (_2025teamgamelogs[[#This Row],[MIN]]/48)</f>
        <v>102.12</v>
      </c>
      <c r="BN974" s="3">
        <f>_2025teamgamelogs[[#This Row],[PTS]] / (2 * (_2025teamgamelogs[[#This Row],[FGA]] + 0.44 * _2025teamgamelogs[[#This Row],[FTA]]))</f>
        <v>0.62552565180824216</v>
      </c>
      <c r="BO974" s="4">
        <f>VLOOKUP(_2025teamgamelogs[[#This Row],[MONTH]], LEAGUE_AVERAGES!$A$2:$B$8, 2, FALSE)</f>
        <v>111.93492093235156</v>
      </c>
      <c r="BP974" s="5">
        <f>VLOOKUP(_2025teamgamelogs[[#This Row],[TEAM_NAME]], LEAGUE_AVERAGES!$A$14:$C$43, 2, FALSE)</f>
        <v>0.370219512195122</v>
      </c>
      <c r="BQ974" s="5">
        <f>VLOOKUP(_2025teamgamelogs[[#This Row],[TEAM_NAME]], LEAGUE_AVERAGES!$A$14:$C$43, 3, FALSE)</f>
        <v>0.36224390243902438</v>
      </c>
      <c r="BR974" s="5">
        <f>VLOOKUP(_2025teamgamelogs[[#This Row],[TEAM_NAME]], LEAGUE_AVERAGES!$F$14:$H$43, 2, FALSE)</f>
        <v>0.49358536585365859</v>
      </c>
      <c r="BS974" s="5">
        <f>VLOOKUP(_2025teamgamelogs[[#This Row],[TEAM_NAME]], LEAGUE_AVERAGES!$F$14:$H$43, 3, FALSE)</f>
        <v>0.47975609756097559</v>
      </c>
      <c r="BT974" s="5">
        <f>VLOOKUP(_2025teamgamelogs[[#This Row],[TEAM_NAME]], LEAGUE_AVERAGES!$K$14:$M$43, 2, FALSE)</f>
        <v>0.59525043511857889</v>
      </c>
      <c r="BU974" s="5">
        <f>VLOOKUP(_2025teamgamelogs[[#This Row],[TEAM_NAME]], LEAGUE_AVERAGES!$K$14:$M$43, 3, FALSE)</f>
        <v>0.58413739951743537</v>
      </c>
    </row>
    <row r="975" spans="1:73" x14ac:dyDescent="0.2">
      <c r="A975" t="s">
        <v>59</v>
      </c>
      <c r="B975">
        <v>1610612740</v>
      </c>
      <c r="C975" t="s">
        <v>77</v>
      </c>
      <c r="D975" t="s">
        <v>78</v>
      </c>
      <c r="E975">
        <v>22400457</v>
      </c>
      <c r="F975" s="1">
        <v>45658</v>
      </c>
      <c r="G975" t="s">
        <v>945</v>
      </c>
      <c r="H975" t="s">
        <v>70</v>
      </c>
      <c r="I975">
        <v>48</v>
      </c>
      <c r="J975">
        <v>40</v>
      </c>
      <c r="K975">
        <v>80</v>
      </c>
      <c r="L975">
        <v>0.5</v>
      </c>
      <c r="M975">
        <v>9</v>
      </c>
      <c r="N975">
        <v>34</v>
      </c>
      <c r="O975">
        <v>0.26500000000000001</v>
      </c>
      <c r="P975">
        <v>19</v>
      </c>
      <c r="Q975">
        <v>22</v>
      </c>
      <c r="R975">
        <v>0.86399999999999999</v>
      </c>
      <c r="S975">
        <v>5</v>
      </c>
      <c r="T975">
        <v>26</v>
      </c>
      <c r="U975">
        <v>31</v>
      </c>
      <c r="V975">
        <v>25</v>
      </c>
      <c r="W975">
        <v>11</v>
      </c>
      <c r="X975">
        <v>4</v>
      </c>
      <c r="Y975">
        <v>7</v>
      </c>
      <c r="Z975">
        <v>1</v>
      </c>
      <c r="AA975">
        <v>15</v>
      </c>
      <c r="AB975">
        <v>16</v>
      </c>
      <c r="AC975">
        <v>108</v>
      </c>
      <c r="AD975">
        <v>-11</v>
      </c>
      <c r="AE975">
        <v>1</v>
      </c>
      <c r="AF975">
        <v>1231</v>
      </c>
      <c r="AG975">
        <v>1231</v>
      </c>
      <c r="AH975">
        <v>1231</v>
      </c>
      <c r="AI975">
        <v>121</v>
      </c>
      <c r="AJ975">
        <v>1438</v>
      </c>
      <c r="AK975">
        <v>2190</v>
      </c>
      <c r="AL975">
        <v>663</v>
      </c>
      <c r="AM975">
        <v>2097</v>
      </c>
      <c r="AN975">
        <v>1627</v>
      </c>
      <c r="AO975">
        <v>2170</v>
      </c>
      <c r="AP975">
        <v>756</v>
      </c>
      <c r="AQ975">
        <v>1008</v>
      </c>
      <c r="AR975">
        <v>482</v>
      </c>
      <c r="AS975">
        <v>2299</v>
      </c>
      <c r="AT975">
        <v>2171</v>
      </c>
      <c r="AU975">
        <v>2414</v>
      </c>
      <c r="AV975">
        <v>1358</v>
      </c>
      <c r="AW975">
        <v>429</v>
      </c>
      <c r="AX975">
        <v>2190</v>
      </c>
      <c r="AY975">
        <v>346</v>
      </c>
      <c r="AZ975">
        <v>35</v>
      </c>
      <c r="BA975">
        <v>398</v>
      </c>
      <c r="BB975">
        <v>1670</v>
      </c>
      <c r="BC975">
        <v>1616</v>
      </c>
      <c r="BD975">
        <v>1848</v>
      </c>
      <c r="BE975">
        <v>1</v>
      </c>
      <c r="BF975" t="s">
        <v>71</v>
      </c>
      <c r="BG975" t="s">
        <v>65</v>
      </c>
      <c r="BH975" t="s">
        <v>941</v>
      </c>
      <c r="BI975" s="4">
        <f xml:space="preserve"> _2025teamgamelogs[[#This Row],[FGA]] + (0.44 * _2025teamgamelogs[[#This Row],[FTA]]) + _2025teamgamelogs[[#This Row],[TOV]] - _2025teamgamelogs[[#This Row],[OREB]]</f>
        <v>95.68</v>
      </c>
      <c r="BJ975" s="3">
        <f>_2025teamgamelogs[[#This Row],[TOV]]/_2025teamgamelogs[[#This Row],[POSSESIONS]]</f>
        <v>0.11496655518394648</v>
      </c>
      <c r="BK975" s="4">
        <f>_2025teamgamelogs[[#This Row],[PTS]]/_2025teamgamelogs[[#This Row],[POSSESIONS]]</f>
        <v>1.1287625418060201</v>
      </c>
      <c r="BL975" s="4">
        <f xml:space="preserve"> 100 * _2025teamgamelogs[[#This Row],[POINTS_PER_POSSESSION]]</f>
        <v>112.876254180602</v>
      </c>
      <c r="BM975" s="4">
        <f xml:space="preserve"> _2025teamgamelogs[[#This Row],[POSSESIONS]] / (_2025teamgamelogs[[#This Row],[MIN]]/48)</f>
        <v>95.68</v>
      </c>
      <c r="BN975" s="3">
        <f>_2025teamgamelogs[[#This Row],[PTS]] / (2 * (_2025teamgamelogs[[#This Row],[FGA]] + 0.44 * _2025teamgamelogs[[#This Row],[FTA]]))</f>
        <v>0.60214094558429965</v>
      </c>
      <c r="BO975" s="4">
        <f>VLOOKUP(_2025teamgamelogs[[#This Row],[MONTH]], LEAGUE_AVERAGES!$A$2:$B$8, 2, FALSE)</f>
        <v>111.93492093235156</v>
      </c>
      <c r="BP975" s="5">
        <f>VLOOKUP(_2025teamgamelogs[[#This Row],[TEAM_NAME]], LEAGUE_AVERAGES!$A$14:$C$43, 2, FALSE)</f>
        <v>0.35068292682926827</v>
      </c>
      <c r="BQ975" s="5">
        <f>VLOOKUP(_2025teamgamelogs[[#This Row],[TEAM_NAME]], LEAGUE_AVERAGES!$A$14:$C$43, 3, FALSE)</f>
        <v>0.33902439024390252</v>
      </c>
      <c r="BR975" s="5">
        <f>VLOOKUP(_2025teamgamelogs[[#This Row],[TEAM_NAME]], LEAGUE_AVERAGES!$F$14:$H$43, 2, FALSE)</f>
        <v>0.44770731707317085</v>
      </c>
      <c r="BS975" s="5">
        <f>VLOOKUP(_2025teamgamelogs[[#This Row],[TEAM_NAME]], LEAGUE_AVERAGES!$F$14:$H$43, 3, FALSE)</f>
        <v>0.45721951219512191</v>
      </c>
      <c r="BT975" s="5">
        <f>VLOOKUP(_2025teamgamelogs[[#This Row],[TEAM_NAME]], LEAGUE_AVERAGES!$K$14:$M$43, 2, FALSE)</f>
        <v>0.55230036801172144</v>
      </c>
      <c r="BU975" s="5">
        <f>VLOOKUP(_2025teamgamelogs[[#This Row],[TEAM_NAME]], LEAGUE_AVERAGES!$K$14:$M$43, 3, FALSE)</f>
        <v>0.55239725408654039</v>
      </c>
    </row>
    <row r="976" spans="1:73" x14ac:dyDescent="0.2">
      <c r="A976" t="s">
        <v>59</v>
      </c>
      <c r="B976">
        <v>1610612762</v>
      </c>
      <c r="C976" t="s">
        <v>125</v>
      </c>
      <c r="D976" t="s">
        <v>126</v>
      </c>
      <c r="E976">
        <v>22400458</v>
      </c>
      <c r="F976" s="1">
        <v>45658</v>
      </c>
      <c r="G976" t="s">
        <v>946</v>
      </c>
      <c r="H976" t="s">
        <v>70</v>
      </c>
      <c r="I976">
        <v>48</v>
      </c>
      <c r="J976">
        <v>39</v>
      </c>
      <c r="K976">
        <v>96</v>
      </c>
      <c r="L976">
        <v>0.40600000000000003</v>
      </c>
      <c r="M976">
        <v>13</v>
      </c>
      <c r="N976">
        <v>43</v>
      </c>
      <c r="O976">
        <v>0.30199999999999999</v>
      </c>
      <c r="P976">
        <v>12</v>
      </c>
      <c r="Q976">
        <v>15</v>
      </c>
      <c r="R976">
        <v>0.8</v>
      </c>
      <c r="S976">
        <v>14</v>
      </c>
      <c r="T976">
        <v>31</v>
      </c>
      <c r="U976">
        <v>45</v>
      </c>
      <c r="V976">
        <v>23</v>
      </c>
      <c r="W976">
        <v>17</v>
      </c>
      <c r="X976">
        <v>7</v>
      </c>
      <c r="Y976">
        <v>6</v>
      </c>
      <c r="Z976">
        <v>6</v>
      </c>
      <c r="AA976">
        <v>19</v>
      </c>
      <c r="AB976">
        <v>16</v>
      </c>
      <c r="AC976">
        <v>103</v>
      </c>
      <c r="AD976">
        <v>-16</v>
      </c>
      <c r="AE976">
        <v>1</v>
      </c>
      <c r="AF976">
        <v>1231</v>
      </c>
      <c r="AG976">
        <v>1231</v>
      </c>
      <c r="AH976">
        <v>1231</v>
      </c>
      <c r="AI976">
        <v>121</v>
      </c>
      <c r="AJ976">
        <v>1609</v>
      </c>
      <c r="AK976">
        <v>392</v>
      </c>
      <c r="AL976">
        <v>2143</v>
      </c>
      <c r="AM976">
        <v>1171</v>
      </c>
      <c r="AN976">
        <v>471</v>
      </c>
      <c r="AO976">
        <v>1885</v>
      </c>
      <c r="AP976">
        <v>1889</v>
      </c>
      <c r="AQ976">
        <v>2021</v>
      </c>
      <c r="AR976">
        <v>1029</v>
      </c>
      <c r="AS976">
        <v>466</v>
      </c>
      <c r="AT976">
        <v>1488</v>
      </c>
      <c r="AU976">
        <v>976</v>
      </c>
      <c r="AV976">
        <v>1759</v>
      </c>
      <c r="AW976">
        <v>1759</v>
      </c>
      <c r="AX976">
        <v>1360</v>
      </c>
      <c r="AY976">
        <v>560</v>
      </c>
      <c r="AZ976">
        <v>1573</v>
      </c>
      <c r="BA976">
        <v>1258</v>
      </c>
      <c r="BB976">
        <v>1670</v>
      </c>
      <c r="BC976">
        <v>1945</v>
      </c>
      <c r="BD976">
        <v>2086</v>
      </c>
      <c r="BE976">
        <v>1</v>
      </c>
      <c r="BF976" t="s">
        <v>71</v>
      </c>
      <c r="BG976" t="s">
        <v>65</v>
      </c>
      <c r="BH976" t="s">
        <v>941</v>
      </c>
      <c r="BI976" s="4">
        <f xml:space="preserve"> _2025teamgamelogs[[#This Row],[FGA]] + (0.44 * _2025teamgamelogs[[#This Row],[FTA]]) + _2025teamgamelogs[[#This Row],[TOV]] - _2025teamgamelogs[[#This Row],[OREB]]</f>
        <v>105.6</v>
      </c>
      <c r="BJ976" s="3">
        <f>_2025teamgamelogs[[#This Row],[TOV]]/_2025teamgamelogs[[#This Row],[POSSESIONS]]</f>
        <v>0.16098484848484848</v>
      </c>
      <c r="BK976" s="4">
        <f>_2025teamgamelogs[[#This Row],[PTS]]/_2025teamgamelogs[[#This Row],[POSSESIONS]]</f>
        <v>0.97537878787878796</v>
      </c>
      <c r="BL976" s="4">
        <f xml:space="preserve"> 100 * _2025teamgamelogs[[#This Row],[POINTS_PER_POSSESSION]]</f>
        <v>97.537878787878796</v>
      </c>
      <c r="BM976" s="4">
        <f xml:space="preserve"> _2025teamgamelogs[[#This Row],[POSSESIONS]] / (_2025teamgamelogs[[#This Row],[MIN]]/48)</f>
        <v>105.6</v>
      </c>
      <c r="BN976" s="3">
        <f>_2025teamgamelogs[[#This Row],[PTS]] / (2 * (_2025teamgamelogs[[#This Row],[FGA]] + 0.44 * _2025teamgamelogs[[#This Row],[FTA]]))</f>
        <v>0.50194931773879148</v>
      </c>
      <c r="BO976" s="4">
        <f>VLOOKUP(_2025teamgamelogs[[#This Row],[MONTH]], LEAGUE_AVERAGES!$A$2:$B$8, 2, FALSE)</f>
        <v>111.93492093235156</v>
      </c>
      <c r="BP976" s="5">
        <f>VLOOKUP(_2025teamgamelogs[[#This Row],[TEAM_NAME]], LEAGUE_AVERAGES!$A$14:$C$43, 2, FALSE)</f>
        <v>0.36446341463414633</v>
      </c>
      <c r="BQ976" s="5">
        <f>VLOOKUP(_2025teamgamelogs[[#This Row],[TEAM_NAME]], LEAGUE_AVERAGES!$A$14:$C$43, 3, FALSE)</f>
        <v>0.3413170731707319</v>
      </c>
      <c r="BR976" s="5">
        <f>VLOOKUP(_2025teamgamelogs[[#This Row],[TEAM_NAME]], LEAGUE_AVERAGES!$F$14:$H$43, 2, FALSE)</f>
        <v>0.4583902439024391</v>
      </c>
      <c r="BS976" s="5">
        <f>VLOOKUP(_2025teamgamelogs[[#This Row],[TEAM_NAME]], LEAGUE_AVERAGES!$F$14:$H$43, 3, FALSE)</f>
        <v>0.45390243902439031</v>
      </c>
      <c r="BT976" s="5">
        <f>VLOOKUP(_2025teamgamelogs[[#This Row],[TEAM_NAME]], LEAGUE_AVERAGES!$K$14:$M$43, 2, FALSE)</f>
        <v>0.57104853563970659</v>
      </c>
      <c r="BU976" s="5">
        <f>VLOOKUP(_2025teamgamelogs[[#This Row],[TEAM_NAME]], LEAGUE_AVERAGES!$K$14:$M$43, 3, FALSE)</f>
        <v>0.56826296147062372</v>
      </c>
    </row>
    <row r="977" spans="1:73" x14ac:dyDescent="0.2">
      <c r="A977" t="s">
        <v>59</v>
      </c>
      <c r="B977">
        <v>1610612761</v>
      </c>
      <c r="C977" t="s">
        <v>95</v>
      </c>
      <c r="D977" t="s">
        <v>96</v>
      </c>
      <c r="E977">
        <v>22400459</v>
      </c>
      <c r="F977" s="1">
        <v>45658</v>
      </c>
      <c r="G977" t="s">
        <v>813</v>
      </c>
      <c r="H977" t="s">
        <v>63</v>
      </c>
      <c r="I977">
        <v>48</v>
      </c>
      <c r="J977">
        <v>52</v>
      </c>
      <c r="K977">
        <v>88</v>
      </c>
      <c r="L977">
        <v>0.59099999999999997</v>
      </c>
      <c r="M977">
        <v>16</v>
      </c>
      <c r="N977">
        <v>32</v>
      </c>
      <c r="O977">
        <v>0.5</v>
      </c>
      <c r="P977">
        <v>10</v>
      </c>
      <c r="Q977">
        <v>13</v>
      </c>
      <c r="R977">
        <v>0.76900000000000002</v>
      </c>
      <c r="S977">
        <v>8</v>
      </c>
      <c r="T977">
        <v>31</v>
      </c>
      <c r="U977">
        <v>39</v>
      </c>
      <c r="V977">
        <v>36</v>
      </c>
      <c r="W977">
        <v>11</v>
      </c>
      <c r="X977">
        <v>8</v>
      </c>
      <c r="Y977">
        <v>6</v>
      </c>
      <c r="Z977">
        <v>2</v>
      </c>
      <c r="AA977">
        <v>20</v>
      </c>
      <c r="AB977">
        <v>17</v>
      </c>
      <c r="AC977">
        <v>130</v>
      </c>
      <c r="AD977">
        <v>17</v>
      </c>
      <c r="AE977">
        <v>1</v>
      </c>
      <c r="AF977">
        <v>1</v>
      </c>
      <c r="AG977">
        <v>1</v>
      </c>
      <c r="AH977">
        <v>1</v>
      </c>
      <c r="AI977">
        <v>121</v>
      </c>
      <c r="AJ977">
        <v>64</v>
      </c>
      <c r="AK977">
        <v>1314</v>
      </c>
      <c r="AL977">
        <v>31</v>
      </c>
      <c r="AM977">
        <v>567</v>
      </c>
      <c r="AN977">
        <v>1863</v>
      </c>
      <c r="AO977">
        <v>94</v>
      </c>
      <c r="AP977">
        <v>2148</v>
      </c>
      <c r="AQ977">
        <v>2188</v>
      </c>
      <c r="AR977">
        <v>1388</v>
      </c>
      <c r="AS977">
        <v>1800</v>
      </c>
      <c r="AT977">
        <v>1488</v>
      </c>
      <c r="AU977">
        <v>1833</v>
      </c>
      <c r="AV977">
        <v>95</v>
      </c>
      <c r="AW977">
        <v>429</v>
      </c>
      <c r="AX977">
        <v>1073</v>
      </c>
      <c r="AY977">
        <v>560</v>
      </c>
      <c r="AZ977">
        <v>158</v>
      </c>
      <c r="BA977">
        <v>1491</v>
      </c>
      <c r="BB977">
        <v>1444</v>
      </c>
      <c r="BC977">
        <v>239</v>
      </c>
      <c r="BD977">
        <v>313</v>
      </c>
      <c r="BE977">
        <v>1</v>
      </c>
      <c r="BF977" t="s">
        <v>64</v>
      </c>
      <c r="BG977" t="s">
        <v>65</v>
      </c>
      <c r="BH977" t="s">
        <v>941</v>
      </c>
      <c r="BI977" s="4">
        <f xml:space="preserve"> _2025teamgamelogs[[#This Row],[FGA]] + (0.44 * _2025teamgamelogs[[#This Row],[FTA]]) + _2025teamgamelogs[[#This Row],[TOV]] - _2025teamgamelogs[[#This Row],[OREB]]</f>
        <v>96.72</v>
      </c>
      <c r="BJ977" s="3">
        <f>_2025teamgamelogs[[#This Row],[TOV]]/_2025teamgamelogs[[#This Row],[POSSESIONS]]</f>
        <v>0.11373035566583954</v>
      </c>
      <c r="BK977" s="4">
        <f>_2025teamgamelogs[[#This Row],[PTS]]/_2025teamgamelogs[[#This Row],[POSSESIONS]]</f>
        <v>1.3440860215053763</v>
      </c>
      <c r="BL977" s="4">
        <f xml:space="preserve"> 100 * _2025teamgamelogs[[#This Row],[POINTS_PER_POSSESSION]]</f>
        <v>134.40860215053763</v>
      </c>
      <c r="BM977" s="4">
        <f xml:space="preserve"> _2025teamgamelogs[[#This Row],[POSSESIONS]] / (_2025teamgamelogs[[#This Row],[MIN]]/48)</f>
        <v>96.72</v>
      </c>
      <c r="BN977" s="3">
        <f>_2025teamgamelogs[[#This Row],[PTS]] / (2 * (_2025teamgamelogs[[#This Row],[FGA]] + 0.44 * _2025teamgamelogs[[#This Row],[FTA]]))</f>
        <v>0.69355527102005976</v>
      </c>
      <c r="BO977" s="4">
        <f>VLOOKUP(_2025teamgamelogs[[#This Row],[MONTH]], LEAGUE_AVERAGES!$A$2:$B$8, 2, FALSE)</f>
        <v>111.93492093235156</v>
      </c>
      <c r="BP977" s="5">
        <f>VLOOKUP(_2025teamgamelogs[[#This Row],[TEAM_NAME]], LEAGUE_AVERAGES!$A$14:$C$43, 2, FALSE)</f>
        <v>0.35443902439024388</v>
      </c>
      <c r="BQ977" s="5">
        <f>VLOOKUP(_2025teamgamelogs[[#This Row],[TEAM_NAME]], LEAGUE_AVERAGES!$A$14:$C$43, 3, FALSE)</f>
        <v>0.34512195121951217</v>
      </c>
      <c r="BR977" s="5">
        <f>VLOOKUP(_2025teamgamelogs[[#This Row],[TEAM_NAME]], LEAGUE_AVERAGES!$F$14:$H$43, 2, FALSE)</f>
        <v>0.46104878048780484</v>
      </c>
      <c r="BS977" s="5">
        <f>VLOOKUP(_2025teamgamelogs[[#This Row],[TEAM_NAME]], LEAGUE_AVERAGES!$F$14:$H$43, 3, FALSE)</f>
        <v>0.45834146341463411</v>
      </c>
      <c r="BT977" s="5">
        <f>VLOOKUP(_2025teamgamelogs[[#This Row],[TEAM_NAME]], LEAGUE_AVERAGES!$K$14:$M$43, 2, FALSE)</f>
        <v>0.55942918094792793</v>
      </c>
      <c r="BU977" s="5">
        <f>VLOOKUP(_2025teamgamelogs[[#This Row],[TEAM_NAME]], LEAGUE_AVERAGES!$K$14:$M$43, 3, FALSE)</f>
        <v>0.54979583097447959</v>
      </c>
    </row>
    <row r="978" spans="1:73" x14ac:dyDescent="0.2">
      <c r="A978" t="s">
        <v>59</v>
      </c>
      <c r="B978">
        <v>1610612765</v>
      </c>
      <c r="C978" t="s">
        <v>107</v>
      </c>
      <c r="D978" t="s">
        <v>108</v>
      </c>
      <c r="E978">
        <v>22400455</v>
      </c>
      <c r="F978" s="1">
        <v>45658</v>
      </c>
      <c r="G978" t="s">
        <v>947</v>
      </c>
      <c r="H978" t="s">
        <v>63</v>
      </c>
      <c r="I978">
        <v>48</v>
      </c>
      <c r="J978">
        <v>41</v>
      </c>
      <c r="K978">
        <v>79</v>
      </c>
      <c r="L978">
        <v>0.51900000000000002</v>
      </c>
      <c r="M978">
        <v>12</v>
      </c>
      <c r="N978">
        <v>29</v>
      </c>
      <c r="O978">
        <v>0.41399999999999998</v>
      </c>
      <c r="P978">
        <v>11</v>
      </c>
      <c r="Q978">
        <v>17</v>
      </c>
      <c r="R978">
        <v>0.64700000000000002</v>
      </c>
      <c r="S978">
        <v>9</v>
      </c>
      <c r="T978">
        <v>40</v>
      </c>
      <c r="U978">
        <v>49</v>
      </c>
      <c r="V978">
        <v>25</v>
      </c>
      <c r="W978">
        <v>24</v>
      </c>
      <c r="X978">
        <v>7</v>
      </c>
      <c r="Y978">
        <v>3</v>
      </c>
      <c r="Z978">
        <v>5</v>
      </c>
      <c r="AA978">
        <v>18</v>
      </c>
      <c r="AB978">
        <v>21</v>
      </c>
      <c r="AC978">
        <v>105</v>
      </c>
      <c r="AD978">
        <v>9</v>
      </c>
      <c r="AE978">
        <v>1</v>
      </c>
      <c r="AF978">
        <v>1</v>
      </c>
      <c r="AG978">
        <v>1</v>
      </c>
      <c r="AH978">
        <v>1</v>
      </c>
      <c r="AI978">
        <v>121</v>
      </c>
      <c r="AJ978">
        <v>1234</v>
      </c>
      <c r="AK978">
        <v>2245</v>
      </c>
      <c r="AL978">
        <v>414</v>
      </c>
      <c r="AM978">
        <v>1413</v>
      </c>
      <c r="AN978">
        <v>2163</v>
      </c>
      <c r="AO978">
        <v>607</v>
      </c>
      <c r="AP978">
        <v>2028</v>
      </c>
      <c r="AQ978">
        <v>1778</v>
      </c>
      <c r="AR978">
        <v>2210</v>
      </c>
      <c r="AS978">
        <v>1566</v>
      </c>
      <c r="AT978">
        <v>210</v>
      </c>
      <c r="AU978">
        <v>505</v>
      </c>
      <c r="AV978">
        <v>1358</v>
      </c>
      <c r="AW978">
        <v>2418</v>
      </c>
      <c r="AX978">
        <v>1360</v>
      </c>
      <c r="AY978">
        <v>1712</v>
      </c>
      <c r="AZ978">
        <v>1188</v>
      </c>
      <c r="BA978">
        <v>1018</v>
      </c>
      <c r="BB978">
        <v>575</v>
      </c>
      <c r="BC978">
        <v>1790</v>
      </c>
      <c r="BD978">
        <v>672</v>
      </c>
      <c r="BE978">
        <v>1</v>
      </c>
      <c r="BF978" t="s">
        <v>64</v>
      </c>
      <c r="BG978" t="s">
        <v>65</v>
      </c>
      <c r="BH978" t="s">
        <v>941</v>
      </c>
      <c r="BI978" s="4">
        <f xml:space="preserve"> _2025teamgamelogs[[#This Row],[FGA]] + (0.44 * _2025teamgamelogs[[#This Row],[FTA]]) + _2025teamgamelogs[[#This Row],[TOV]] - _2025teamgamelogs[[#This Row],[OREB]]</f>
        <v>101.48</v>
      </c>
      <c r="BJ978" s="3">
        <f>_2025teamgamelogs[[#This Row],[TOV]]/_2025teamgamelogs[[#This Row],[POSSESIONS]]</f>
        <v>0.2364998029168309</v>
      </c>
      <c r="BK978" s="4">
        <f>_2025teamgamelogs[[#This Row],[PTS]]/_2025teamgamelogs[[#This Row],[POSSESIONS]]</f>
        <v>1.0346866377611352</v>
      </c>
      <c r="BL978" s="4">
        <f xml:space="preserve"> 100 * _2025teamgamelogs[[#This Row],[POINTS_PER_POSSESSION]]</f>
        <v>103.46866377611352</v>
      </c>
      <c r="BM978" s="4">
        <f xml:space="preserve"> _2025teamgamelogs[[#This Row],[POSSESIONS]] / (_2025teamgamelogs[[#This Row],[MIN]]/48)</f>
        <v>101.48</v>
      </c>
      <c r="BN978" s="3">
        <f>_2025teamgamelogs[[#This Row],[PTS]] / (2 * (_2025teamgamelogs[[#This Row],[FGA]] + 0.44 * _2025teamgamelogs[[#This Row],[FTA]]))</f>
        <v>0.60707678075855687</v>
      </c>
      <c r="BO978" s="4">
        <f>VLOOKUP(_2025teamgamelogs[[#This Row],[MONTH]], LEAGUE_AVERAGES!$A$2:$B$8, 2, FALSE)</f>
        <v>111.93492093235156</v>
      </c>
      <c r="BP978" s="5">
        <f>VLOOKUP(_2025teamgamelogs[[#This Row],[TEAM_NAME]], LEAGUE_AVERAGES!$A$14:$C$43, 2, FALSE)</f>
        <v>0.3560731707317073</v>
      </c>
      <c r="BQ978" s="5">
        <f>VLOOKUP(_2025teamgamelogs[[#This Row],[TEAM_NAME]], LEAGUE_AVERAGES!$A$14:$C$43, 3, FALSE)</f>
        <v>0.3687804878048781</v>
      </c>
      <c r="BR978" s="5">
        <f>VLOOKUP(_2025teamgamelogs[[#This Row],[TEAM_NAME]], LEAGUE_AVERAGES!$F$14:$H$43, 2, FALSE)</f>
        <v>0.47321951219512204</v>
      </c>
      <c r="BS978" s="5">
        <f>VLOOKUP(_2025teamgamelogs[[#This Row],[TEAM_NAME]], LEAGUE_AVERAGES!$F$14:$H$43, 3, FALSE)</f>
        <v>0.48104878048780486</v>
      </c>
      <c r="BT978" s="5">
        <f>VLOOKUP(_2025teamgamelogs[[#This Row],[TEAM_NAME]], LEAGUE_AVERAGES!$K$14:$M$43, 2, FALSE)</f>
        <v>0.57634444021190001</v>
      </c>
      <c r="BU978" s="5">
        <f>VLOOKUP(_2025teamgamelogs[[#This Row],[TEAM_NAME]], LEAGUE_AVERAGES!$K$14:$M$43, 3, FALSE)</f>
        <v>0.58621097107374254</v>
      </c>
    </row>
    <row r="979" spans="1:73" x14ac:dyDescent="0.2">
      <c r="A979" t="s">
        <v>59</v>
      </c>
      <c r="B979">
        <v>1610612742</v>
      </c>
      <c r="C979" t="s">
        <v>154</v>
      </c>
      <c r="D979" t="s">
        <v>155</v>
      </c>
      <c r="E979">
        <v>22400460</v>
      </c>
      <c r="F979" s="1">
        <v>45658</v>
      </c>
      <c r="G979" t="s">
        <v>948</v>
      </c>
      <c r="H979" t="s">
        <v>70</v>
      </c>
      <c r="I979">
        <v>48</v>
      </c>
      <c r="J979">
        <v>40</v>
      </c>
      <c r="K979">
        <v>75</v>
      </c>
      <c r="L979">
        <v>0.53300000000000003</v>
      </c>
      <c r="M979">
        <v>11</v>
      </c>
      <c r="N979">
        <v>28</v>
      </c>
      <c r="O979">
        <v>0.39300000000000002</v>
      </c>
      <c r="P979">
        <v>8</v>
      </c>
      <c r="Q979">
        <v>16</v>
      </c>
      <c r="R979">
        <v>0.5</v>
      </c>
      <c r="S979">
        <v>6</v>
      </c>
      <c r="T979">
        <v>32</v>
      </c>
      <c r="U979">
        <v>38</v>
      </c>
      <c r="V979">
        <v>19</v>
      </c>
      <c r="W979">
        <v>20</v>
      </c>
      <c r="X979">
        <v>9</v>
      </c>
      <c r="Y979">
        <v>12</v>
      </c>
      <c r="Z979">
        <v>1</v>
      </c>
      <c r="AA979">
        <v>20</v>
      </c>
      <c r="AB979">
        <v>18</v>
      </c>
      <c r="AC979">
        <v>99</v>
      </c>
      <c r="AD979">
        <v>-11</v>
      </c>
      <c r="AE979">
        <v>1</v>
      </c>
      <c r="AF979">
        <v>1231</v>
      </c>
      <c r="AG979">
        <v>1231</v>
      </c>
      <c r="AH979">
        <v>1231</v>
      </c>
      <c r="AI979">
        <v>121</v>
      </c>
      <c r="AJ979">
        <v>1438</v>
      </c>
      <c r="AK979">
        <v>2395</v>
      </c>
      <c r="AL979">
        <v>274</v>
      </c>
      <c r="AM979">
        <v>1661</v>
      </c>
      <c r="AN979">
        <v>2228</v>
      </c>
      <c r="AO979">
        <v>824</v>
      </c>
      <c r="AP979">
        <v>2336</v>
      </c>
      <c r="AQ979">
        <v>1907</v>
      </c>
      <c r="AR979">
        <v>2437</v>
      </c>
      <c r="AS979">
        <v>2189</v>
      </c>
      <c r="AT979">
        <v>1307</v>
      </c>
      <c r="AU979">
        <v>1966</v>
      </c>
      <c r="AV979">
        <v>2257</v>
      </c>
      <c r="AW979">
        <v>2199</v>
      </c>
      <c r="AX979">
        <v>797</v>
      </c>
      <c r="AY979">
        <v>18</v>
      </c>
      <c r="AZ979">
        <v>35</v>
      </c>
      <c r="BA979">
        <v>1491</v>
      </c>
      <c r="BB979">
        <v>1204</v>
      </c>
      <c r="BC979">
        <v>2137</v>
      </c>
      <c r="BD979">
        <v>1848</v>
      </c>
      <c r="BE979">
        <v>1</v>
      </c>
      <c r="BF979" t="s">
        <v>71</v>
      </c>
      <c r="BG979" t="s">
        <v>65</v>
      </c>
      <c r="BH979" t="s">
        <v>941</v>
      </c>
      <c r="BI979" s="4">
        <f xml:space="preserve"> _2025teamgamelogs[[#This Row],[FGA]] + (0.44 * _2025teamgamelogs[[#This Row],[FTA]]) + _2025teamgamelogs[[#This Row],[TOV]] - _2025teamgamelogs[[#This Row],[OREB]]</f>
        <v>96.04</v>
      </c>
      <c r="BJ979" s="3">
        <f>_2025teamgamelogs[[#This Row],[TOV]]/_2025teamgamelogs[[#This Row],[POSSESIONS]]</f>
        <v>0.20824656393169511</v>
      </c>
      <c r="BK979" s="4">
        <f>_2025teamgamelogs[[#This Row],[PTS]]/_2025teamgamelogs[[#This Row],[POSSESIONS]]</f>
        <v>1.0308204914618908</v>
      </c>
      <c r="BL979" s="4">
        <f xml:space="preserve"> 100 * _2025teamgamelogs[[#This Row],[POINTS_PER_POSSESSION]]</f>
        <v>103.08204914618908</v>
      </c>
      <c r="BM979" s="4">
        <f xml:space="preserve"> _2025teamgamelogs[[#This Row],[POSSESIONS]] / (_2025teamgamelogs[[#This Row],[MIN]]/48)</f>
        <v>96.04</v>
      </c>
      <c r="BN979" s="3">
        <f>_2025teamgamelogs[[#This Row],[PTS]] / (2 * (_2025teamgamelogs[[#This Row],[FGA]] + 0.44 * _2025teamgamelogs[[#This Row],[FTA]]))</f>
        <v>0.60336421257922956</v>
      </c>
      <c r="BO979" s="4">
        <f>VLOOKUP(_2025teamgamelogs[[#This Row],[MONTH]], LEAGUE_AVERAGES!$A$2:$B$8, 2, FALSE)</f>
        <v>111.93492093235156</v>
      </c>
      <c r="BP979" s="5">
        <f>VLOOKUP(_2025teamgamelogs[[#This Row],[TEAM_NAME]], LEAGUE_AVERAGES!$A$14:$C$43, 2, FALSE)</f>
        <v>0.362375</v>
      </c>
      <c r="BQ979" s="5">
        <f>VLOOKUP(_2025teamgamelogs[[#This Row],[TEAM_NAME]], LEAGUE_AVERAGES!$A$14:$C$43, 3, FALSE)</f>
        <v>0.36252380952380958</v>
      </c>
      <c r="BR979" s="5">
        <f>VLOOKUP(_2025teamgamelogs[[#This Row],[TEAM_NAME]], LEAGUE_AVERAGES!$F$14:$H$43, 2, FALSE)</f>
        <v>0.47777500000000001</v>
      </c>
      <c r="BS979" s="5">
        <f>VLOOKUP(_2025teamgamelogs[[#This Row],[TEAM_NAME]], LEAGUE_AVERAGES!$F$14:$H$43, 3, FALSE)</f>
        <v>0.48176190476190472</v>
      </c>
      <c r="BT979" s="5">
        <f>VLOOKUP(_2025teamgamelogs[[#This Row],[TEAM_NAME]], LEAGUE_AVERAGES!$K$14:$M$43, 2, FALSE)</f>
        <v>0.58283558931438928</v>
      </c>
      <c r="BU979" s="5">
        <f>VLOOKUP(_2025teamgamelogs[[#This Row],[TEAM_NAME]], LEAGUE_AVERAGES!$K$14:$M$43, 3, FALSE)</f>
        <v>0.5856179003364903</v>
      </c>
    </row>
    <row r="980" spans="1:73" x14ac:dyDescent="0.2">
      <c r="A980" t="s">
        <v>59</v>
      </c>
      <c r="B980">
        <v>1610612737</v>
      </c>
      <c r="C980" t="s">
        <v>92</v>
      </c>
      <c r="D980" t="s">
        <v>93</v>
      </c>
      <c r="E980">
        <v>22400461</v>
      </c>
      <c r="F980" s="1">
        <v>45658</v>
      </c>
      <c r="G980" t="s">
        <v>949</v>
      </c>
      <c r="H980" t="s">
        <v>70</v>
      </c>
      <c r="I980">
        <v>48</v>
      </c>
      <c r="J980">
        <v>45</v>
      </c>
      <c r="K980">
        <v>100</v>
      </c>
      <c r="L980">
        <v>0.45</v>
      </c>
      <c r="M980">
        <v>16</v>
      </c>
      <c r="N980">
        <v>46</v>
      </c>
      <c r="O980">
        <v>0.34799999999999998</v>
      </c>
      <c r="P980">
        <v>14</v>
      </c>
      <c r="Q980">
        <v>21</v>
      </c>
      <c r="R980">
        <v>0.66700000000000004</v>
      </c>
      <c r="S980">
        <v>12</v>
      </c>
      <c r="T980">
        <v>32</v>
      </c>
      <c r="U980">
        <v>44</v>
      </c>
      <c r="V980">
        <v>34</v>
      </c>
      <c r="W980">
        <v>14</v>
      </c>
      <c r="X980">
        <v>10</v>
      </c>
      <c r="Y980">
        <v>5</v>
      </c>
      <c r="Z980">
        <v>5</v>
      </c>
      <c r="AA980">
        <v>16</v>
      </c>
      <c r="AB980">
        <v>16</v>
      </c>
      <c r="AC980">
        <v>120</v>
      </c>
      <c r="AD980">
        <v>-19</v>
      </c>
      <c r="AE980">
        <v>1</v>
      </c>
      <c r="AF980">
        <v>1231</v>
      </c>
      <c r="AG980">
        <v>1231</v>
      </c>
      <c r="AH980">
        <v>1231</v>
      </c>
      <c r="AI980">
        <v>121</v>
      </c>
      <c r="AJ980">
        <v>564</v>
      </c>
      <c r="AK980">
        <v>153</v>
      </c>
      <c r="AL980">
        <v>1543</v>
      </c>
      <c r="AM980">
        <v>567</v>
      </c>
      <c r="AN980">
        <v>249</v>
      </c>
      <c r="AO980">
        <v>1337</v>
      </c>
      <c r="AP980">
        <v>1571</v>
      </c>
      <c r="AQ980">
        <v>1164</v>
      </c>
      <c r="AR980">
        <v>2105</v>
      </c>
      <c r="AS980">
        <v>848</v>
      </c>
      <c r="AT980">
        <v>1307</v>
      </c>
      <c r="AU980">
        <v>1127</v>
      </c>
      <c r="AV980">
        <v>186</v>
      </c>
      <c r="AW980">
        <v>1092</v>
      </c>
      <c r="AX980">
        <v>539</v>
      </c>
      <c r="AY980">
        <v>889</v>
      </c>
      <c r="AZ980">
        <v>1188</v>
      </c>
      <c r="BA980">
        <v>570</v>
      </c>
      <c r="BB980">
        <v>1670</v>
      </c>
      <c r="BC980">
        <v>735</v>
      </c>
      <c r="BD980">
        <v>2175</v>
      </c>
      <c r="BE980">
        <v>1</v>
      </c>
      <c r="BF980" t="s">
        <v>71</v>
      </c>
      <c r="BG980" t="s">
        <v>65</v>
      </c>
      <c r="BH980" t="s">
        <v>941</v>
      </c>
      <c r="BI980" s="4">
        <f xml:space="preserve"> _2025teamgamelogs[[#This Row],[FGA]] + (0.44 * _2025teamgamelogs[[#This Row],[FTA]]) + _2025teamgamelogs[[#This Row],[TOV]] - _2025teamgamelogs[[#This Row],[OREB]]</f>
        <v>111.24</v>
      </c>
      <c r="BJ980" s="3">
        <f>_2025teamgamelogs[[#This Row],[TOV]]/_2025teamgamelogs[[#This Row],[POSSESIONS]]</f>
        <v>0.125854009349155</v>
      </c>
      <c r="BK980" s="4">
        <f>_2025teamgamelogs[[#This Row],[PTS]]/_2025teamgamelogs[[#This Row],[POSSESIONS]]</f>
        <v>1.0787486515641855</v>
      </c>
      <c r="BL980" s="4">
        <f xml:space="preserve"> 100 * _2025teamgamelogs[[#This Row],[POINTS_PER_POSSESSION]]</f>
        <v>107.87486515641855</v>
      </c>
      <c r="BM980" s="4">
        <f xml:space="preserve"> _2025teamgamelogs[[#This Row],[POSSESIONS]] / (_2025teamgamelogs[[#This Row],[MIN]]/48)</f>
        <v>111.24</v>
      </c>
      <c r="BN980" s="3">
        <f>_2025teamgamelogs[[#This Row],[PTS]] / (2 * (_2025teamgamelogs[[#This Row],[FGA]] + 0.44 * _2025teamgamelogs[[#This Row],[FTA]]))</f>
        <v>0.54924935920908091</v>
      </c>
      <c r="BO980" s="4">
        <f>VLOOKUP(_2025teamgamelogs[[#This Row],[MONTH]], LEAGUE_AVERAGES!$A$2:$B$8, 2, FALSE)</f>
        <v>111.93492093235156</v>
      </c>
      <c r="BP980" s="5">
        <f>VLOOKUP(_2025teamgamelogs[[#This Row],[TEAM_NAME]], LEAGUE_AVERAGES!$A$14:$C$43, 2, FALSE)</f>
        <v>0.35092500000000004</v>
      </c>
      <c r="BQ980" s="5">
        <f>VLOOKUP(_2025teamgamelogs[[#This Row],[TEAM_NAME]], LEAGUE_AVERAGES!$A$14:$C$43, 3, FALSE)</f>
        <v>0.36290476190476195</v>
      </c>
      <c r="BR980" s="5">
        <f>VLOOKUP(_2025teamgamelogs[[#This Row],[TEAM_NAME]], LEAGUE_AVERAGES!$F$14:$H$43, 2, FALSE)</f>
        <v>0.47670000000000012</v>
      </c>
      <c r="BS980" s="5">
        <f>VLOOKUP(_2025teamgamelogs[[#This Row],[TEAM_NAME]], LEAGUE_AVERAGES!$F$14:$H$43, 3, FALSE)</f>
        <v>0.47069047619047621</v>
      </c>
      <c r="BT980" s="5">
        <f>VLOOKUP(_2025teamgamelogs[[#This Row],[TEAM_NAME]], LEAGUE_AVERAGES!$K$14:$M$43, 2, FALSE)</f>
        <v>0.58493933923263275</v>
      </c>
      <c r="BU980" s="5">
        <f>VLOOKUP(_2025teamgamelogs[[#This Row],[TEAM_NAME]], LEAGUE_AVERAGES!$K$14:$M$43, 3, FALSE)</f>
        <v>0.57722862424766153</v>
      </c>
    </row>
    <row r="981" spans="1:73" x14ac:dyDescent="0.2">
      <c r="A981" t="s">
        <v>59</v>
      </c>
      <c r="B981">
        <v>1610612748</v>
      </c>
      <c r="C981" t="s">
        <v>101</v>
      </c>
      <c r="D981" t="s">
        <v>102</v>
      </c>
      <c r="E981">
        <v>22400457</v>
      </c>
      <c r="F981" s="1">
        <v>45658</v>
      </c>
      <c r="G981" t="s">
        <v>950</v>
      </c>
      <c r="H981" t="s">
        <v>63</v>
      </c>
      <c r="I981">
        <v>48</v>
      </c>
      <c r="J981">
        <v>44</v>
      </c>
      <c r="K981">
        <v>83</v>
      </c>
      <c r="L981">
        <v>0.53</v>
      </c>
      <c r="M981">
        <v>14</v>
      </c>
      <c r="N981">
        <v>34</v>
      </c>
      <c r="O981">
        <v>0.41199999999999998</v>
      </c>
      <c r="P981">
        <v>17</v>
      </c>
      <c r="Q981">
        <v>21</v>
      </c>
      <c r="R981">
        <v>0.81</v>
      </c>
      <c r="S981">
        <v>5</v>
      </c>
      <c r="T981">
        <v>33</v>
      </c>
      <c r="U981">
        <v>38</v>
      </c>
      <c r="V981">
        <v>34</v>
      </c>
      <c r="W981">
        <v>13</v>
      </c>
      <c r="X981">
        <v>6</v>
      </c>
      <c r="Y981">
        <v>1</v>
      </c>
      <c r="Z981">
        <v>7</v>
      </c>
      <c r="AA981">
        <v>16</v>
      </c>
      <c r="AB981">
        <v>15</v>
      </c>
      <c r="AC981">
        <v>119</v>
      </c>
      <c r="AD981">
        <v>11</v>
      </c>
      <c r="AE981">
        <v>1</v>
      </c>
      <c r="AF981">
        <v>1</v>
      </c>
      <c r="AG981">
        <v>1</v>
      </c>
      <c r="AH981">
        <v>1</v>
      </c>
      <c r="AI981">
        <v>121</v>
      </c>
      <c r="AJ981">
        <v>703</v>
      </c>
      <c r="AK981">
        <v>1922</v>
      </c>
      <c r="AL981">
        <v>311</v>
      </c>
      <c r="AM981">
        <v>934</v>
      </c>
      <c r="AN981">
        <v>1627</v>
      </c>
      <c r="AO981">
        <v>622</v>
      </c>
      <c r="AP981">
        <v>1052</v>
      </c>
      <c r="AQ981">
        <v>1164</v>
      </c>
      <c r="AR981">
        <v>957</v>
      </c>
      <c r="AS981">
        <v>2299</v>
      </c>
      <c r="AT981">
        <v>1131</v>
      </c>
      <c r="AU981">
        <v>1966</v>
      </c>
      <c r="AV981">
        <v>186</v>
      </c>
      <c r="AW981">
        <v>850</v>
      </c>
      <c r="AX981">
        <v>1702</v>
      </c>
      <c r="AY981">
        <v>2304</v>
      </c>
      <c r="AZ981">
        <v>1902</v>
      </c>
      <c r="BA981">
        <v>570</v>
      </c>
      <c r="BB981">
        <v>1892</v>
      </c>
      <c r="BC981">
        <v>798</v>
      </c>
      <c r="BD981">
        <v>563</v>
      </c>
      <c r="BE981">
        <v>1</v>
      </c>
      <c r="BF981" t="s">
        <v>64</v>
      </c>
      <c r="BG981" t="s">
        <v>65</v>
      </c>
      <c r="BH981" t="s">
        <v>941</v>
      </c>
      <c r="BI981" s="4">
        <f xml:space="preserve"> _2025teamgamelogs[[#This Row],[FGA]] + (0.44 * _2025teamgamelogs[[#This Row],[FTA]]) + _2025teamgamelogs[[#This Row],[TOV]] - _2025teamgamelogs[[#This Row],[OREB]]</f>
        <v>100.24</v>
      </c>
      <c r="BJ981" s="3">
        <f>_2025teamgamelogs[[#This Row],[TOV]]/_2025teamgamelogs[[#This Row],[POSSESIONS]]</f>
        <v>0.12968874700718278</v>
      </c>
      <c r="BK981" s="4">
        <f>_2025teamgamelogs[[#This Row],[PTS]]/_2025teamgamelogs[[#This Row],[POSSESIONS]]</f>
        <v>1.1871508379888269</v>
      </c>
      <c r="BL981" s="4">
        <f xml:space="preserve"> 100 * _2025teamgamelogs[[#This Row],[POINTS_PER_POSSESSION]]</f>
        <v>118.71508379888269</v>
      </c>
      <c r="BM981" s="4">
        <f xml:space="preserve"> _2025teamgamelogs[[#This Row],[POSSESIONS]] / (_2025teamgamelogs[[#This Row],[MIN]]/48)</f>
        <v>100.24</v>
      </c>
      <c r="BN981" s="3">
        <f>_2025teamgamelogs[[#This Row],[PTS]] / (2 * (_2025teamgamelogs[[#This Row],[FGA]] + 0.44 * _2025teamgamelogs[[#This Row],[FTA]]))</f>
        <v>0.64505637467476151</v>
      </c>
      <c r="BO981" s="4">
        <f>VLOOKUP(_2025teamgamelogs[[#This Row],[MONTH]], LEAGUE_AVERAGES!$A$2:$B$8, 2, FALSE)</f>
        <v>111.93492093235156</v>
      </c>
      <c r="BP981" s="5">
        <f>VLOOKUP(_2025teamgamelogs[[#This Row],[TEAM_NAME]], LEAGUE_AVERAGES!$A$14:$C$43, 2, FALSE)</f>
        <v>0.38887804878048787</v>
      </c>
      <c r="BQ981" s="5">
        <f>VLOOKUP(_2025teamgamelogs[[#This Row],[TEAM_NAME]], LEAGUE_AVERAGES!$A$14:$C$43, 3, FALSE)</f>
        <v>0.35180487804878063</v>
      </c>
      <c r="BR981" s="5">
        <f>VLOOKUP(_2025teamgamelogs[[#This Row],[TEAM_NAME]], LEAGUE_AVERAGES!$F$14:$H$43, 2, FALSE)</f>
        <v>0.48178048780487814</v>
      </c>
      <c r="BS981" s="5">
        <f>VLOOKUP(_2025teamgamelogs[[#This Row],[TEAM_NAME]], LEAGUE_AVERAGES!$F$14:$H$43, 3, FALSE)</f>
        <v>0.44997560975609752</v>
      </c>
      <c r="BT981" s="5">
        <f>VLOOKUP(_2025teamgamelogs[[#This Row],[TEAM_NAME]], LEAGUE_AVERAGES!$K$14:$M$43, 2, FALSE)</f>
        <v>0.59307433364150897</v>
      </c>
      <c r="BU981" s="5">
        <f>VLOOKUP(_2025teamgamelogs[[#This Row],[TEAM_NAME]], LEAGUE_AVERAGES!$K$14:$M$43, 3, FALSE)</f>
        <v>0.56311679796954139</v>
      </c>
    </row>
    <row r="982" spans="1:73" x14ac:dyDescent="0.2">
      <c r="A982" t="s">
        <v>59</v>
      </c>
      <c r="B982">
        <v>1610612751</v>
      </c>
      <c r="C982" t="s">
        <v>89</v>
      </c>
      <c r="D982" t="s">
        <v>90</v>
      </c>
      <c r="E982">
        <v>22400459</v>
      </c>
      <c r="F982" s="1">
        <v>45658</v>
      </c>
      <c r="G982" t="s">
        <v>816</v>
      </c>
      <c r="H982" t="s">
        <v>70</v>
      </c>
      <c r="I982">
        <v>48</v>
      </c>
      <c r="J982">
        <v>42</v>
      </c>
      <c r="K982">
        <v>87</v>
      </c>
      <c r="L982">
        <v>0.48299999999999998</v>
      </c>
      <c r="M982">
        <v>11</v>
      </c>
      <c r="N982">
        <v>37</v>
      </c>
      <c r="O982">
        <v>0.29699999999999999</v>
      </c>
      <c r="P982">
        <v>18</v>
      </c>
      <c r="Q982">
        <v>20</v>
      </c>
      <c r="R982">
        <v>0.9</v>
      </c>
      <c r="S982">
        <v>4</v>
      </c>
      <c r="T982">
        <v>28</v>
      </c>
      <c r="U982">
        <v>32</v>
      </c>
      <c r="V982">
        <v>28</v>
      </c>
      <c r="W982">
        <v>13</v>
      </c>
      <c r="X982">
        <v>8</v>
      </c>
      <c r="Y982">
        <v>2</v>
      </c>
      <c r="Z982">
        <v>6</v>
      </c>
      <c r="AA982">
        <v>17</v>
      </c>
      <c r="AB982">
        <v>20</v>
      </c>
      <c r="AC982">
        <v>113</v>
      </c>
      <c r="AD982">
        <v>-17</v>
      </c>
      <c r="AE982">
        <v>1</v>
      </c>
      <c r="AF982">
        <v>1231</v>
      </c>
      <c r="AG982">
        <v>1231</v>
      </c>
      <c r="AH982">
        <v>1231</v>
      </c>
      <c r="AI982">
        <v>121</v>
      </c>
      <c r="AJ982">
        <v>1068</v>
      </c>
      <c r="AK982">
        <v>1449</v>
      </c>
      <c r="AL982">
        <v>969</v>
      </c>
      <c r="AM982">
        <v>1661</v>
      </c>
      <c r="AN982">
        <v>1227</v>
      </c>
      <c r="AO982">
        <v>1927</v>
      </c>
      <c r="AP982">
        <v>889</v>
      </c>
      <c r="AQ982">
        <v>1301</v>
      </c>
      <c r="AR982">
        <v>246</v>
      </c>
      <c r="AS982">
        <v>2385</v>
      </c>
      <c r="AT982">
        <v>1951</v>
      </c>
      <c r="AU982">
        <v>2378</v>
      </c>
      <c r="AV982">
        <v>840</v>
      </c>
      <c r="AW982">
        <v>850</v>
      </c>
      <c r="AX982">
        <v>1073</v>
      </c>
      <c r="AY982">
        <v>2078</v>
      </c>
      <c r="AZ982">
        <v>1573</v>
      </c>
      <c r="BA982">
        <v>792</v>
      </c>
      <c r="BB982">
        <v>767</v>
      </c>
      <c r="BC982">
        <v>1250</v>
      </c>
      <c r="BD982">
        <v>2124</v>
      </c>
      <c r="BE982">
        <v>1</v>
      </c>
      <c r="BF982" t="s">
        <v>71</v>
      </c>
      <c r="BG982" t="s">
        <v>65</v>
      </c>
      <c r="BH982" t="s">
        <v>941</v>
      </c>
      <c r="BI982" s="4">
        <f xml:space="preserve"> _2025teamgamelogs[[#This Row],[FGA]] + (0.44 * _2025teamgamelogs[[#This Row],[FTA]]) + _2025teamgamelogs[[#This Row],[TOV]] - _2025teamgamelogs[[#This Row],[OREB]]</f>
        <v>104.8</v>
      </c>
      <c r="BJ982" s="3">
        <f>_2025teamgamelogs[[#This Row],[TOV]]/_2025teamgamelogs[[#This Row],[POSSESIONS]]</f>
        <v>0.12404580152671756</v>
      </c>
      <c r="BK982" s="4">
        <f>_2025teamgamelogs[[#This Row],[PTS]]/_2025teamgamelogs[[#This Row],[POSSESIONS]]</f>
        <v>1.0782442748091603</v>
      </c>
      <c r="BL982" s="4">
        <f xml:space="preserve"> 100 * _2025teamgamelogs[[#This Row],[POINTS_PER_POSSESSION]]</f>
        <v>107.82442748091603</v>
      </c>
      <c r="BM982" s="4">
        <f xml:space="preserve"> _2025teamgamelogs[[#This Row],[POSSESIONS]] / (_2025teamgamelogs[[#This Row],[MIN]]/48)</f>
        <v>104.8</v>
      </c>
      <c r="BN982" s="3">
        <f>_2025teamgamelogs[[#This Row],[PTS]] / (2 * (_2025teamgamelogs[[#This Row],[FGA]] + 0.44 * _2025teamgamelogs[[#This Row],[FTA]]))</f>
        <v>0.58977035490605434</v>
      </c>
      <c r="BO982" s="4">
        <f>VLOOKUP(_2025teamgamelogs[[#This Row],[MONTH]], LEAGUE_AVERAGES!$A$2:$B$8, 2, FALSE)</f>
        <v>111.93492093235156</v>
      </c>
      <c r="BP982" s="5">
        <f>VLOOKUP(_2025teamgamelogs[[#This Row],[TEAM_NAME]], LEAGUE_AVERAGES!$A$14:$C$43, 2, FALSE)</f>
        <v>0.337609756097561</v>
      </c>
      <c r="BQ982" s="5">
        <f>VLOOKUP(_2025teamgamelogs[[#This Row],[TEAM_NAME]], LEAGUE_AVERAGES!$A$14:$C$43, 3, FALSE)</f>
        <v>0.34709756097560968</v>
      </c>
      <c r="BR982" s="5">
        <f>VLOOKUP(_2025teamgamelogs[[#This Row],[TEAM_NAME]], LEAGUE_AVERAGES!$F$14:$H$43, 2, FALSE)</f>
        <v>0.43748780487804872</v>
      </c>
      <c r="BS982" s="5">
        <f>VLOOKUP(_2025teamgamelogs[[#This Row],[TEAM_NAME]], LEAGUE_AVERAGES!$F$14:$H$43, 3, FALSE)</f>
        <v>0.43895121951219529</v>
      </c>
      <c r="BT982" s="5">
        <f>VLOOKUP(_2025teamgamelogs[[#This Row],[TEAM_NAME]], LEAGUE_AVERAGES!$K$14:$M$43, 2, FALSE)</f>
        <v>0.54767404365624284</v>
      </c>
      <c r="BU982" s="5">
        <f>VLOOKUP(_2025teamgamelogs[[#This Row],[TEAM_NAME]], LEAGUE_AVERAGES!$K$14:$M$43, 3, FALSE)</f>
        <v>0.5592142433904097</v>
      </c>
    </row>
    <row r="983" spans="1:73" x14ac:dyDescent="0.2">
      <c r="A983" t="s">
        <v>59</v>
      </c>
      <c r="B983">
        <v>1610612755</v>
      </c>
      <c r="C983" t="s">
        <v>134</v>
      </c>
      <c r="D983" t="s">
        <v>135</v>
      </c>
      <c r="E983">
        <v>22400462</v>
      </c>
      <c r="F983" s="1">
        <v>45658</v>
      </c>
      <c r="G983" t="s">
        <v>951</v>
      </c>
      <c r="H983" t="s">
        <v>70</v>
      </c>
      <c r="I983">
        <v>48</v>
      </c>
      <c r="J983">
        <v>40</v>
      </c>
      <c r="K983">
        <v>84</v>
      </c>
      <c r="L983">
        <v>0.47599999999999998</v>
      </c>
      <c r="M983">
        <v>15</v>
      </c>
      <c r="N983">
        <v>40</v>
      </c>
      <c r="O983">
        <v>0.375</v>
      </c>
      <c r="P983">
        <v>12</v>
      </c>
      <c r="Q983">
        <v>14</v>
      </c>
      <c r="R983">
        <v>0.85699999999999998</v>
      </c>
      <c r="S983">
        <v>8</v>
      </c>
      <c r="T983">
        <v>26</v>
      </c>
      <c r="U983">
        <v>34</v>
      </c>
      <c r="V983">
        <v>24</v>
      </c>
      <c r="W983">
        <v>19</v>
      </c>
      <c r="X983">
        <v>10</v>
      </c>
      <c r="Y983">
        <v>5</v>
      </c>
      <c r="Z983">
        <v>4</v>
      </c>
      <c r="AA983">
        <v>22</v>
      </c>
      <c r="AB983">
        <v>14</v>
      </c>
      <c r="AC983">
        <v>107</v>
      </c>
      <c r="AD983">
        <v>-6</v>
      </c>
      <c r="AE983">
        <v>1</v>
      </c>
      <c r="AF983">
        <v>1231</v>
      </c>
      <c r="AG983">
        <v>1231</v>
      </c>
      <c r="AH983">
        <v>1231</v>
      </c>
      <c r="AI983">
        <v>121</v>
      </c>
      <c r="AJ983">
        <v>1438</v>
      </c>
      <c r="AK983">
        <v>1815</v>
      </c>
      <c r="AL983">
        <v>1079</v>
      </c>
      <c r="AM983">
        <v>733</v>
      </c>
      <c r="AN983">
        <v>795</v>
      </c>
      <c r="AO983">
        <v>1024</v>
      </c>
      <c r="AP983">
        <v>1889</v>
      </c>
      <c r="AQ983">
        <v>2113</v>
      </c>
      <c r="AR983">
        <v>515</v>
      </c>
      <c r="AS983">
        <v>1800</v>
      </c>
      <c r="AT983">
        <v>2171</v>
      </c>
      <c r="AU983">
        <v>2282</v>
      </c>
      <c r="AV983">
        <v>1570</v>
      </c>
      <c r="AW983">
        <v>2098</v>
      </c>
      <c r="AX983">
        <v>539</v>
      </c>
      <c r="AY983">
        <v>889</v>
      </c>
      <c r="AZ983">
        <v>750</v>
      </c>
      <c r="BA983">
        <v>1887</v>
      </c>
      <c r="BB983">
        <v>2064</v>
      </c>
      <c r="BC983">
        <v>1677</v>
      </c>
      <c r="BD983">
        <v>1540</v>
      </c>
      <c r="BE983">
        <v>1</v>
      </c>
      <c r="BF983" t="s">
        <v>71</v>
      </c>
      <c r="BG983" t="s">
        <v>65</v>
      </c>
      <c r="BH983" t="s">
        <v>941</v>
      </c>
      <c r="BI983" s="4">
        <f xml:space="preserve"> _2025teamgamelogs[[#This Row],[FGA]] + (0.44 * _2025teamgamelogs[[#This Row],[FTA]]) + _2025teamgamelogs[[#This Row],[TOV]] - _2025teamgamelogs[[#This Row],[OREB]]</f>
        <v>101.16</v>
      </c>
      <c r="BJ983" s="3">
        <f>_2025teamgamelogs[[#This Row],[TOV]]/_2025teamgamelogs[[#This Row],[POSSESIONS]]</f>
        <v>0.18782127323052591</v>
      </c>
      <c r="BK983" s="4">
        <f>_2025teamgamelogs[[#This Row],[PTS]]/_2025teamgamelogs[[#This Row],[POSSESIONS]]</f>
        <v>1.0577303281929618</v>
      </c>
      <c r="BL983" s="4">
        <f xml:space="preserve"> 100 * _2025teamgamelogs[[#This Row],[POINTS_PER_POSSESSION]]</f>
        <v>105.77303281929618</v>
      </c>
      <c r="BM983" s="4">
        <f xml:space="preserve"> _2025teamgamelogs[[#This Row],[POSSESIONS]] / (_2025teamgamelogs[[#This Row],[MIN]]/48)</f>
        <v>101.16</v>
      </c>
      <c r="BN983" s="3">
        <f>_2025teamgamelogs[[#This Row],[PTS]] / (2 * (_2025teamgamelogs[[#This Row],[FGA]] + 0.44 * _2025teamgamelogs[[#This Row],[FTA]]))</f>
        <v>0.59338952972493353</v>
      </c>
      <c r="BO983" s="4">
        <f>VLOOKUP(_2025teamgamelogs[[#This Row],[MONTH]], LEAGUE_AVERAGES!$A$2:$B$8, 2, FALSE)</f>
        <v>111.93492093235156</v>
      </c>
      <c r="BP983" s="5">
        <f>VLOOKUP(_2025teamgamelogs[[#This Row],[TEAM_NAME]], LEAGUE_AVERAGES!$A$14:$C$43, 2, FALSE)</f>
        <v>0.34129268292682929</v>
      </c>
      <c r="BQ983" s="5">
        <f>VLOOKUP(_2025teamgamelogs[[#This Row],[TEAM_NAME]], LEAGUE_AVERAGES!$A$14:$C$43, 3, FALSE)</f>
        <v>0.34026829268292691</v>
      </c>
      <c r="BR983" s="5">
        <f>VLOOKUP(_2025teamgamelogs[[#This Row],[TEAM_NAME]], LEAGUE_AVERAGES!$F$14:$H$43, 2, FALSE)</f>
        <v>0.45178048780487812</v>
      </c>
      <c r="BS983" s="5">
        <f>VLOOKUP(_2025teamgamelogs[[#This Row],[TEAM_NAME]], LEAGUE_AVERAGES!$F$14:$H$43, 3, FALSE)</f>
        <v>0.45797560975609758</v>
      </c>
      <c r="BT983" s="5">
        <f>VLOOKUP(_2025teamgamelogs[[#This Row],[TEAM_NAME]], LEAGUE_AVERAGES!$K$14:$M$43, 2, FALSE)</f>
        <v>0.55774018976963147</v>
      </c>
      <c r="BU983" s="5">
        <f>VLOOKUP(_2025teamgamelogs[[#This Row],[TEAM_NAME]], LEAGUE_AVERAGES!$K$14:$M$43, 3, FALSE)</f>
        <v>0.57066794818423772</v>
      </c>
    </row>
    <row r="984" spans="1:73" x14ac:dyDescent="0.2">
      <c r="A984" t="s">
        <v>59</v>
      </c>
      <c r="B984">
        <v>1610612758</v>
      </c>
      <c r="C984" t="s">
        <v>142</v>
      </c>
      <c r="D984" t="s">
        <v>143</v>
      </c>
      <c r="E984">
        <v>22400462</v>
      </c>
      <c r="F984" s="1">
        <v>45658</v>
      </c>
      <c r="G984" t="s">
        <v>952</v>
      </c>
      <c r="H984" t="s">
        <v>63</v>
      </c>
      <c r="I984">
        <v>48</v>
      </c>
      <c r="J984">
        <v>41</v>
      </c>
      <c r="K984">
        <v>84</v>
      </c>
      <c r="L984">
        <v>0.48799999999999999</v>
      </c>
      <c r="M984">
        <v>9</v>
      </c>
      <c r="N984">
        <v>31</v>
      </c>
      <c r="O984">
        <v>0.28999999999999998</v>
      </c>
      <c r="P984">
        <v>22</v>
      </c>
      <c r="Q984">
        <v>24</v>
      </c>
      <c r="R984">
        <v>0.91700000000000004</v>
      </c>
      <c r="S984">
        <v>14</v>
      </c>
      <c r="T984">
        <v>31</v>
      </c>
      <c r="U984">
        <v>45</v>
      </c>
      <c r="V984">
        <v>24</v>
      </c>
      <c r="W984">
        <v>17</v>
      </c>
      <c r="X984">
        <v>11</v>
      </c>
      <c r="Y984">
        <v>4</v>
      </c>
      <c r="Z984">
        <v>5</v>
      </c>
      <c r="AA984">
        <v>14</v>
      </c>
      <c r="AB984">
        <v>22</v>
      </c>
      <c r="AC984">
        <v>113</v>
      </c>
      <c r="AD984">
        <v>6</v>
      </c>
      <c r="AE984">
        <v>1</v>
      </c>
      <c r="AF984">
        <v>1</v>
      </c>
      <c r="AG984">
        <v>1</v>
      </c>
      <c r="AH984">
        <v>1</v>
      </c>
      <c r="AI984">
        <v>121</v>
      </c>
      <c r="AJ984">
        <v>1234</v>
      </c>
      <c r="AK984">
        <v>1815</v>
      </c>
      <c r="AL984">
        <v>873</v>
      </c>
      <c r="AM984">
        <v>2097</v>
      </c>
      <c r="AN984">
        <v>1971</v>
      </c>
      <c r="AO984">
        <v>1982</v>
      </c>
      <c r="AP984">
        <v>406</v>
      </c>
      <c r="AQ984">
        <v>791</v>
      </c>
      <c r="AR984">
        <v>182</v>
      </c>
      <c r="AS984">
        <v>466</v>
      </c>
      <c r="AT984">
        <v>1488</v>
      </c>
      <c r="AU984">
        <v>976</v>
      </c>
      <c r="AV984">
        <v>1570</v>
      </c>
      <c r="AW984">
        <v>1759</v>
      </c>
      <c r="AX984">
        <v>346</v>
      </c>
      <c r="AY984">
        <v>1274</v>
      </c>
      <c r="AZ984">
        <v>1188</v>
      </c>
      <c r="BA984">
        <v>260</v>
      </c>
      <c r="BB984">
        <v>416</v>
      </c>
      <c r="BC984">
        <v>1250</v>
      </c>
      <c r="BD984">
        <v>854</v>
      </c>
      <c r="BE984">
        <v>1</v>
      </c>
      <c r="BF984" t="s">
        <v>64</v>
      </c>
      <c r="BG984" t="s">
        <v>65</v>
      </c>
      <c r="BH984" t="s">
        <v>941</v>
      </c>
      <c r="BI984" s="4">
        <f xml:space="preserve"> _2025teamgamelogs[[#This Row],[FGA]] + (0.44 * _2025teamgamelogs[[#This Row],[FTA]]) + _2025teamgamelogs[[#This Row],[TOV]] - _2025teamgamelogs[[#This Row],[OREB]]</f>
        <v>97.56</v>
      </c>
      <c r="BJ984" s="3">
        <f>_2025teamgamelogs[[#This Row],[TOV]]/_2025teamgamelogs[[#This Row],[POSSESIONS]]</f>
        <v>0.17425174251742517</v>
      </c>
      <c r="BK984" s="4">
        <f>_2025teamgamelogs[[#This Row],[PTS]]/_2025teamgamelogs[[#This Row],[POSSESIONS]]</f>
        <v>1.1582615826158262</v>
      </c>
      <c r="BL984" s="4">
        <f xml:space="preserve"> 100 * _2025teamgamelogs[[#This Row],[POINTS_PER_POSSESSION]]</f>
        <v>115.82615826158262</v>
      </c>
      <c r="BM984" s="4">
        <f xml:space="preserve"> _2025teamgamelogs[[#This Row],[POSSESIONS]] / (_2025teamgamelogs[[#This Row],[MIN]]/48)</f>
        <v>97.56</v>
      </c>
      <c r="BN984" s="3">
        <f>_2025teamgamelogs[[#This Row],[PTS]] / (2 * (_2025teamgamelogs[[#This Row],[FGA]] + 0.44 * _2025teamgamelogs[[#This Row],[FTA]]))</f>
        <v>0.59750423011844334</v>
      </c>
      <c r="BO984" s="4">
        <f>VLOOKUP(_2025teamgamelogs[[#This Row],[MONTH]], LEAGUE_AVERAGES!$A$2:$B$8, 2, FALSE)</f>
        <v>111.93492093235156</v>
      </c>
      <c r="BP984" s="5">
        <f>VLOOKUP(_2025teamgamelogs[[#This Row],[TEAM_NAME]], LEAGUE_AVERAGES!$A$14:$C$43, 2, FALSE)</f>
        <v>0.37158536585365853</v>
      </c>
      <c r="BQ984" s="5">
        <f>VLOOKUP(_2025teamgamelogs[[#This Row],[TEAM_NAME]], LEAGUE_AVERAGES!$A$14:$C$43, 3, FALSE)</f>
        <v>0.34029268292682929</v>
      </c>
      <c r="BR984" s="5">
        <f>VLOOKUP(_2025teamgamelogs[[#This Row],[TEAM_NAME]], LEAGUE_AVERAGES!$F$14:$H$43, 2, FALSE)</f>
        <v>0.4831951219512195</v>
      </c>
      <c r="BS984" s="5">
        <f>VLOOKUP(_2025teamgamelogs[[#This Row],[TEAM_NAME]], LEAGUE_AVERAGES!$F$14:$H$43, 3, FALSE)</f>
        <v>0.47492682926829272</v>
      </c>
      <c r="BT984" s="5">
        <f>VLOOKUP(_2025teamgamelogs[[#This Row],[TEAM_NAME]], LEAGUE_AVERAGES!$K$14:$M$43, 2, FALSE)</f>
        <v>0.59195463864629394</v>
      </c>
      <c r="BU984" s="5">
        <f>VLOOKUP(_2025teamgamelogs[[#This Row],[TEAM_NAME]], LEAGUE_AVERAGES!$K$14:$M$43, 3, FALSE)</f>
        <v>0.57517865161129356</v>
      </c>
    </row>
    <row r="985" spans="1:73" x14ac:dyDescent="0.2">
      <c r="A985" t="s">
        <v>59</v>
      </c>
      <c r="B985">
        <v>1610612741</v>
      </c>
      <c r="C985" t="s">
        <v>86</v>
      </c>
      <c r="D985" t="s">
        <v>87</v>
      </c>
      <c r="E985">
        <v>22400456</v>
      </c>
      <c r="F985" s="1">
        <v>45658</v>
      </c>
      <c r="G985" t="s">
        <v>607</v>
      </c>
      <c r="H985" t="s">
        <v>70</v>
      </c>
      <c r="I985">
        <v>48</v>
      </c>
      <c r="J985">
        <v>41</v>
      </c>
      <c r="K985">
        <v>92</v>
      </c>
      <c r="L985">
        <v>0.44600000000000001</v>
      </c>
      <c r="M985">
        <v>14</v>
      </c>
      <c r="N985">
        <v>47</v>
      </c>
      <c r="O985">
        <v>0.29799999999999999</v>
      </c>
      <c r="P985">
        <v>11</v>
      </c>
      <c r="Q985">
        <v>14</v>
      </c>
      <c r="R985">
        <v>0.78600000000000003</v>
      </c>
      <c r="S985">
        <v>8</v>
      </c>
      <c r="T985">
        <v>36</v>
      </c>
      <c r="U985">
        <v>44</v>
      </c>
      <c r="V985">
        <v>28</v>
      </c>
      <c r="W985">
        <v>20</v>
      </c>
      <c r="X985">
        <v>11</v>
      </c>
      <c r="Y985">
        <v>6</v>
      </c>
      <c r="Z985">
        <v>3</v>
      </c>
      <c r="AA985">
        <v>13</v>
      </c>
      <c r="AB985">
        <v>13</v>
      </c>
      <c r="AC985">
        <v>107</v>
      </c>
      <c r="AD985">
        <v>-18</v>
      </c>
      <c r="AE985">
        <v>1</v>
      </c>
      <c r="AF985">
        <v>1231</v>
      </c>
      <c r="AG985">
        <v>1231</v>
      </c>
      <c r="AH985">
        <v>1231</v>
      </c>
      <c r="AI985">
        <v>121</v>
      </c>
      <c r="AJ985">
        <v>1234</v>
      </c>
      <c r="AK985">
        <v>768</v>
      </c>
      <c r="AL985">
        <v>1606</v>
      </c>
      <c r="AM985">
        <v>934</v>
      </c>
      <c r="AN985">
        <v>200</v>
      </c>
      <c r="AO985">
        <v>1922</v>
      </c>
      <c r="AP985">
        <v>2028</v>
      </c>
      <c r="AQ985">
        <v>2113</v>
      </c>
      <c r="AR985">
        <v>1221</v>
      </c>
      <c r="AS985">
        <v>1800</v>
      </c>
      <c r="AT985">
        <v>640</v>
      </c>
      <c r="AU985">
        <v>1127</v>
      </c>
      <c r="AV985">
        <v>840</v>
      </c>
      <c r="AW985">
        <v>2199</v>
      </c>
      <c r="AX985">
        <v>346</v>
      </c>
      <c r="AY985">
        <v>560</v>
      </c>
      <c r="AZ985">
        <v>384</v>
      </c>
      <c r="BA985">
        <v>148</v>
      </c>
      <c r="BB985">
        <v>2202</v>
      </c>
      <c r="BC985">
        <v>1677</v>
      </c>
      <c r="BD985">
        <v>2149</v>
      </c>
      <c r="BE985">
        <v>1</v>
      </c>
      <c r="BF985" t="s">
        <v>71</v>
      </c>
      <c r="BG985" t="s">
        <v>65</v>
      </c>
      <c r="BH985" t="s">
        <v>941</v>
      </c>
      <c r="BI985" s="4">
        <f xml:space="preserve"> _2025teamgamelogs[[#This Row],[FGA]] + (0.44 * _2025teamgamelogs[[#This Row],[FTA]]) + _2025teamgamelogs[[#This Row],[TOV]] - _2025teamgamelogs[[#This Row],[OREB]]</f>
        <v>110.16</v>
      </c>
      <c r="BJ985" s="3">
        <f>_2025teamgamelogs[[#This Row],[TOV]]/_2025teamgamelogs[[#This Row],[POSSESIONS]]</f>
        <v>0.18155410312273057</v>
      </c>
      <c r="BK985" s="4">
        <f>_2025teamgamelogs[[#This Row],[PTS]]/_2025teamgamelogs[[#This Row],[POSSESIONS]]</f>
        <v>0.97131445170660857</v>
      </c>
      <c r="BL985" s="4">
        <f xml:space="preserve"> 100 * _2025teamgamelogs[[#This Row],[POINTS_PER_POSSESSION]]</f>
        <v>97.131445170660854</v>
      </c>
      <c r="BM985" s="4">
        <f xml:space="preserve"> _2025teamgamelogs[[#This Row],[POSSESIONS]] / (_2025teamgamelogs[[#This Row],[MIN]]/48)</f>
        <v>110.16</v>
      </c>
      <c r="BN985" s="3">
        <f>_2025teamgamelogs[[#This Row],[PTS]] / (2 * (_2025teamgamelogs[[#This Row],[FGA]] + 0.44 * _2025teamgamelogs[[#This Row],[FTA]]))</f>
        <v>0.54502852485737574</v>
      </c>
      <c r="BO985" s="4">
        <f>VLOOKUP(_2025teamgamelogs[[#This Row],[MONTH]], LEAGUE_AVERAGES!$A$2:$B$8, 2, FALSE)</f>
        <v>111.93492093235156</v>
      </c>
      <c r="BP985" s="5">
        <f>VLOOKUP(_2025teamgamelogs[[#This Row],[TEAM_NAME]], LEAGUE_AVERAGES!$A$14:$C$43, 2, FALSE)</f>
        <v>0.36141463414634156</v>
      </c>
      <c r="BQ985" s="5">
        <f>VLOOKUP(_2025teamgamelogs[[#This Row],[TEAM_NAME]], LEAGUE_AVERAGES!$A$14:$C$43, 3, FALSE)</f>
        <v>0.37548780487804878</v>
      </c>
      <c r="BR985" s="5">
        <f>VLOOKUP(_2025teamgamelogs[[#This Row],[TEAM_NAME]], LEAGUE_AVERAGES!$F$14:$H$43, 2, FALSE)</f>
        <v>0.46404878048780479</v>
      </c>
      <c r="BS985" s="5">
        <f>VLOOKUP(_2025teamgamelogs[[#This Row],[TEAM_NAME]], LEAGUE_AVERAGES!$F$14:$H$43, 3, FALSE)</f>
        <v>0.47712195121951223</v>
      </c>
      <c r="BT985" s="5">
        <f>VLOOKUP(_2025teamgamelogs[[#This Row],[TEAM_NAME]], LEAGUE_AVERAGES!$K$14:$M$43, 2, FALSE)</f>
        <v>0.57631003599073594</v>
      </c>
      <c r="BU985" s="5">
        <f>VLOOKUP(_2025teamgamelogs[[#This Row],[TEAM_NAME]], LEAGUE_AVERAGES!$K$14:$M$43, 3, FALSE)</f>
        <v>0.59556361257988066</v>
      </c>
    </row>
    <row r="986" spans="1:73" x14ac:dyDescent="0.2">
      <c r="A986" t="s">
        <v>59</v>
      </c>
      <c r="B986">
        <v>1610612754</v>
      </c>
      <c r="C986" t="s">
        <v>110</v>
      </c>
      <c r="D986" t="s">
        <v>111</v>
      </c>
      <c r="E986">
        <v>22400463</v>
      </c>
      <c r="F986" s="1">
        <v>45659</v>
      </c>
      <c r="G986" t="s">
        <v>953</v>
      </c>
      <c r="H986" t="s">
        <v>63</v>
      </c>
      <c r="I986">
        <v>48</v>
      </c>
      <c r="J986">
        <v>51</v>
      </c>
      <c r="K986">
        <v>96</v>
      </c>
      <c r="L986">
        <v>0.53100000000000003</v>
      </c>
      <c r="M986">
        <v>17</v>
      </c>
      <c r="N986">
        <v>40</v>
      </c>
      <c r="O986">
        <v>0.42499999999999999</v>
      </c>
      <c r="P986">
        <v>9</v>
      </c>
      <c r="Q986">
        <v>16</v>
      </c>
      <c r="R986">
        <v>0.56299999999999994</v>
      </c>
      <c r="S986">
        <v>13</v>
      </c>
      <c r="T986">
        <v>26</v>
      </c>
      <c r="U986">
        <v>39</v>
      </c>
      <c r="V986">
        <v>35</v>
      </c>
      <c r="W986">
        <v>8</v>
      </c>
      <c r="X986">
        <v>9</v>
      </c>
      <c r="Y986">
        <v>4</v>
      </c>
      <c r="Z986">
        <v>6</v>
      </c>
      <c r="AA986">
        <v>16</v>
      </c>
      <c r="AB986">
        <v>13</v>
      </c>
      <c r="AC986">
        <v>128</v>
      </c>
      <c r="AD986">
        <v>13</v>
      </c>
      <c r="AE986">
        <v>1</v>
      </c>
      <c r="AF986">
        <v>1</v>
      </c>
      <c r="AG986">
        <v>1</v>
      </c>
      <c r="AH986">
        <v>1</v>
      </c>
      <c r="AI986">
        <v>121</v>
      </c>
      <c r="AJ986">
        <v>94</v>
      </c>
      <c r="AK986">
        <v>392</v>
      </c>
      <c r="AL986">
        <v>302</v>
      </c>
      <c r="AM986">
        <v>410</v>
      </c>
      <c r="AN986">
        <v>795</v>
      </c>
      <c r="AO986">
        <v>496</v>
      </c>
      <c r="AP986">
        <v>2256</v>
      </c>
      <c r="AQ986">
        <v>1907</v>
      </c>
      <c r="AR986">
        <v>2407</v>
      </c>
      <c r="AS986">
        <v>652</v>
      </c>
      <c r="AT986">
        <v>2171</v>
      </c>
      <c r="AU986">
        <v>1833</v>
      </c>
      <c r="AV986">
        <v>132</v>
      </c>
      <c r="AW986">
        <v>78</v>
      </c>
      <c r="AX986">
        <v>797</v>
      </c>
      <c r="AY986">
        <v>1274</v>
      </c>
      <c r="AZ986">
        <v>1573</v>
      </c>
      <c r="BA986">
        <v>570</v>
      </c>
      <c r="BB986">
        <v>2202</v>
      </c>
      <c r="BC986">
        <v>299</v>
      </c>
      <c r="BD986">
        <v>467</v>
      </c>
      <c r="BE986">
        <v>1</v>
      </c>
      <c r="BF986" t="s">
        <v>71</v>
      </c>
      <c r="BG986" t="s">
        <v>65</v>
      </c>
      <c r="BH986" t="s">
        <v>941</v>
      </c>
      <c r="BI986" s="4">
        <f xml:space="preserve"> _2025teamgamelogs[[#This Row],[FGA]] + (0.44 * _2025teamgamelogs[[#This Row],[FTA]]) + _2025teamgamelogs[[#This Row],[TOV]] - _2025teamgamelogs[[#This Row],[OREB]]</f>
        <v>98.04</v>
      </c>
      <c r="BJ986" s="3">
        <f>_2025teamgamelogs[[#This Row],[TOV]]/_2025teamgamelogs[[#This Row],[POSSESIONS]]</f>
        <v>8.1599347205222356E-2</v>
      </c>
      <c r="BK986" s="4">
        <f>_2025teamgamelogs[[#This Row],[PTS]]/_2025teamgamelogs[[#This Row],[POSSESIONS]]</f>
        <v>1.3055895552835577</v>
      </c>
      <c r="BL986" s="4">
        <f xml:space="preserve"> 100 * _2025teamgamelogs[[#This Row],[POINTS_PER_POSSESSION]]</f>
        <v>130.55895552835577</v>
      </c>
      <c r="BM986" s="4">
        <f xml:space="preserve"> _2025teamgamelogs[[#This Row],[POSSESIONS]] / (_2025teamgamelogs[[#This Row],[MIN]]/48)</f>
        <v>98.04</v>
      </c>
      <c r="BN986" s="3">
        <f>_2025teamgamelogs[[#This Row],[PTS]] / (2 * (_2025teamgamelogs[[#This Row],[FGA]] + 0.44 * _2025teamgamelogs[[#This Row],[FTA]]))</f>
        <v>0.6211180124223602</v>
      </c>
      <c r="BO986" s="4">
        <f>VLOOKUP(_2025teamgamelogs[[#This Row],[MONTH]], LEAGUE_AVERAGES!$A$2:$B$8, 2, FALSE)</f>
        <v>111.93492093235156</v>
      </c>
      <c r="BP986" s="5">
        <f>VLOOKUP(_2025teamgamelogs[[#This Row],[TEAM_NAME]], LEAGUE_AVERAGES!$A$14:$C$43, 2, FALSE)</f>
        <v>0.37909999999999999</v>
      </c>
      <c r="BQ986" s="5">
        <f>VLOOKUP(_2025teamgamelogs[[#This Row],[TEAM_NAME]], LEAGUE_AVERAGES!$A$14:$C$43, 3, FALSE)</f>
        <v>0.35511904761904761</v>
      </c>
      <c r="BR986" s="5">
        <f>VLOOKUP(_2025teamgamelogs[[#This Row],[TEAM_NAME]], LEAGUE_AVERAGES!$F$14:$H$43, 2, FALSE)</f>
        <v>0.49785000000000013</v>
      </c>
      <c r="BS986" s="5">
        <f>VLOOKUP(_2025teamgamelogs[[#This Row],[TEAM_NAME]], LEAGUE_AVERAGES!$F$14:$H$43, 3, FALSE)</f>
        <v>0.47942857142857148</v>
      </c>
      <c r="BT986" s="5">
        <f>VLOOKUP(_2025teamgamelogs[[#This Row],[TEAM_NAME]], LEAGUE_AVERAGES!$K$14:$M$43, 2, FALSE)</f>
        <v>0.60805571751162091</v>
      </c>
      <c r="BU986" s="5">
        <f>VLOOKUP(_2025teamgamelogs[[#This Row],[TEAM_NAME]], LEAGUE_AVERAGES!$K$14:$M$43, 3, FALSE)</f>
        <v>0.58190704341109034</v>
      </c>
    </row>
    <row r="987" spans="1:73" x14ac:dyDescent="0.2">
      <c r="A987" t="s">
        <v>59</v>
      </c>
      <c r="B987">
        <v>1610612757</v>
      </c>
      <c r="C987" t="s">
        <v>116</v>
      </c>
      <c r="D987" t="s">
        <v>117</v>
      </c>
      <c r="E987">
        <v>22400468</v>
      </c>
      <c r="F987" s="1">
        <v>45659</v>
      </c>
      <c r="G987" t="s">
        <v>756</v>
      </c>
      <c r="H987" t="s">
        <v>70</v>
      </c>
      <c r="I987">
        <v>48</v>
      </c>
      <c r="J987">
        <v>40</v>
      </c>
      <c r="K987">
        <v>80</v>
      </c>
      <c r="L987">
        <v>0.5</v>
      </c>
      <c r="M987">
        <v>9</v>
      </c>
      <c r="N987">
        <v>26</v>
      </c>
      <c r="O987">
        <v>0.34599999999999997</v>
      </c>
      <c r="P987">
        <v>17</v>
      </c>
      <c r="Q987">
        <v>21</v>
      </c>
      <c r="R987">
        <v>0.81</v>
      </c>
      <c r="S987">
        <v>8</v>
      </c>
      <c r="T987">
        <v>34</v>
      </c>
      <c r="U987">
        <v>42</v>
      </c>
      <c r="V987">
        <v>24</v>
      </c>
      <c r="W987">
        <v>18</v>
      </c>
      <c r="X987">
        <v>6</v>
      </c>
      <c r="Y987">
        <v>4</v>
      </c>
      <c r="Z987">
        <v>3</v>
      </c>
      <c r="AA987">
        <v>15</v>
      </c>
      <c r="AB987">
        <v>17</v>
      </c>
      <c r="AC987">
        <v>106</v>
      </c>
      <c r="AD987">
        <v>-8</v>
      </c>
      <c r="AE987">
        <v>1</v>
      </c>
      <c r="AF987">
        <v>1231</v>
      </c>
      <c r="AG987">
        <v>1231</v>
      </c>
      <c r="AH987">
        <v>1231</v>
      </c>
      <c r="AI987">
        <v>121</v>
      </c>
      <c r="AJ987">
        <v>1438</v>
      </c>
      <c r="AK987">
        <v>2190</v>
      </c>
      <c r="AL987">
        <v>663</v>
      </c>
      <c r="AM987">
        <v>2097</v>
      </c>
      <c r="AN987">
        <v>2340</v>
      </c>
      <c r="AO987">
        <v>1348</v>
      </c>
      <c r="AP987">
        <v>1052</v>
      </c>
      <c r="AQ987">
        <v>1164</v>
      </c>
      <c r="AR987">
        <v>957</v>
      </c>
      <c r="AS987">
        <v>1800</v>
      </c>
      <c r="AT987">
        <v>926</v>
      </c>
      <c r="AU987">
        <v>1443</v>
      </c>
      <c r="AV987">
        <v>1570</v>
      </c>
      <c r="AW987">
        <v>1953</v>
      </c>
      <c r="AX987">
        <v>1702</v>
      </c>
      <c r="AY987">
        <v>1274</v>
      </c>
      <c r="AZ987">
        <v>384</v>
      </c>
      <c r="BA987">
        <v>398</v>
      </c>
      <c r="BB987">
        <v>1444</v>
      </c>
      <c r="BC987">
        <v>1723</v>
      </c>
      <c r="BD987">
        <v>1667</v>
      </c>
      <c r="BE987">
        <v>1</v>
      </c>
      <c r="BF987" t="s">
        <v>71</v>
      </c>
      <c r="BG987" t="s">
        <v>65</v>
      </c>
      <c r="BH987" t="s">
        <v>941</v>
      </c>
      <c r="BI987" s="4">
        <f xml:space="preserve"> _2025teamgamelogs[[#This Row],[FGA]] + (0.44 * _2025teamgamelogs[[#This Row],[FTA]]) + _2025teamgamelogs[[#This Row],[TOV]] - _2025teamgamelogs[[#This Row],[OREB]]</f>
        <v>99.24</v>
      </c>
      <c r="BJ987" s="3">
        <f>_2025teamgamelogs[[#This Row],[TOV]]/_2025teamgamelogs[[#This Row],[POSSESIONS]]</f>
        <v>0.18137847642079807</v>
      </c>
      <c r="BK987" s="4">
        <f>_2025teamgamelogs[[#This Row],[PTS]]/_2025teamgamelogs[[#This Row],[POSSESIONS]]</f>
        <v>1.0681176944780331</v>
      </c>
      <c r="BL987" s="4">
        <f xml:space="preserve"> 100 * _2025teamgamelogs[[#This Row],[POINTS_PER_POSSESSION]]</f>
        <v>106.8117694478033</v>
      </c>
      <c r="BM987" s="4">
        <f xml:space="preserve"> _2025teamgamelogs[[#This Row],[POSSESIONS]] / (_2025teamgamelogs[[#This Row],[MIN]]/48)</f>
        <v>99.24</v>
      </c>
      <c r="BN987" s="3">
        <f>_2025teamgamelogs[[#This Row],[PTS]] / (2 * (_2025teamgamelogs[[#This Row],[FGA]] + 0.44 * _2025teamgamelogs[[#This Row],[FTA]]))</f>
        <v>0.59390407888839092</v>
      </c>
      <c r="BO987" s="4">
        <f>VLOOKUP(_2025teamgamelogs[[#This Row],[MONTH]], LEAGUE_AVERAGES!$A$2:$B$8, 2, FALSE)</f>
        <v>111.93492093235156</v>
      </c>
      <c r="BP987" s="5">
        <f>VLOOKUP(_2025teamgamelogs[[#This Row],[TEAM_NAME]], LEAGUE_AVERAGES!$A$14:$C$43, 2, FALSE)</f>
        <v>0.3617317073170731</v>
      </c>
      <c r="BQ987" s="5">
        <f>VLOOKUP(_2025teamgamelogs[[#This Row],[TEAM_NAME]], LEAGUE_AVERAGES!$A$14:$C$43, 3, FALSE)</f>
        <v>0.32368292682926825</v>
      </c>
      <c r="BR987" s="5">
        <f>VLOOKUP(_2025teamgamelogs[[#This Row],[TEAM_NAME]], LEAGUE_AVERAGES!$F$14:$H$43, 2, FALSE)</f>
        <v>0.4560243902439024</v>
      </c>
      <c r="BS987" s="5">
        <f>VLOOKUP(_2025teamgamelogs[[#This Row],[TEAM_NAME]], LEAGUE_AVERAGES!$F$14:$H$43, 3, FALSE)</f>
        <v>0.4473414634146341</v>
      </c>
      <c r="BT987" s="5">
        <f>VLOOKUP(_2025teamgamelogs[[#This Row],[TEAM_NAME]], LEAGUE_AVERAGES!$K$14:$M$43, 2, FALSE)</f>
        <v>0.56794360073860606</v>
      </c>
      <c r="BU987" s="5">
        <f>VLOOKUP(_2025teamgamelogs[[#This Row],[TEAM_NAME]], LEAGUE_AVERAGES!$K$14:$M$43, 3, FALSE)</f>
        <v>0.54561285519601899</v>
      </c>
    </row>
    <row r="988" spans="1:73" x14ac:dyDescent="0.2">
      <c r="A988" t="s">
        <v>59</v>
      </c>
      <c r="B988">
        <v>1610612760</v>
      </c>
      <c r="C988" t="s">
        <v>137</v>
      </c>
      <c r="D988" t="s">
        <v>138</v>
      </c>
      <c r="E988">
        <v>22400466</v>
      </c>
      <c r="F988" s="1">
        <v>45659</v>
      </c>
      <c r="G988" t="s">
        <v>420</v>
      </c>
      <c r="H988" t="s">
        <v>63</v>
      </c>
      <c r="I988">
        <v>48</v>
      </c>
      <c r="J988">
        <v>43</v>
      </c>
      <c r="K988">
        <v>86</v>
      </c>
      <c r="L988">
        <v>0.5</v>
      </c>
      <c r="M988">
        <v>14</v>
      </c>
      <c r="N988">
        <v>38</v>
      </c>
      <c r="O988">
        <v>0.36799999999999999</v>
      </c>
      <c r="P988">
        <v>16</v>
      </c>
      <c r="Q988">
        <v>20</v>
      </c>
      <c r="R988">
        <v>0.8</v>
      </c>
      <c r="S988">
        <v>4</v>
      </c>
      <c r="T988">
        <v>31</v>
      </c>
      <c r="U988">
        <v>35</v>
      </c>
      <c r="V988">
        <v>29</v>
      </c>
      <c r="W988">
        <v>10</v>
      </c>
      <c r="X988">
        <v>11</v>
      </c>
      <c r="Y988">
        <v>3</v>
      </c>
      <c r="Z988">
        <v>1</v>
      </c>
      <c r="AA988">
        <v>14</v>
      </c>
      <c r="AB988">
        <v>18</v>
      </c>
      <c r="AC988">
        <v>116</v>
      </c>
      <c r="AD988">
        <v>18</v>
      </c>
      <c r="AE988">
        <v>1</v>
      </c>
      <c r="AF988">
        <v>1</v>
      </c>
      <c r="AG988">
        <v>1</v>
      </c>
      <c r="AH988">
        <v>1</v>
      </c>
      <c r="AI988">
        <v>121</v>
      </c>
      <c r="AJ988">
        <v>866</v>
      </c>
      <c r="AK988">
        <v>1580</v>
      </c>
      <c r="AL988">
        <v>663</v>
      </c>
      <c r="AM988">
        <v>934</v>
      </c>
      <c r="AN988">
        <v>1078</v>
      </c>
      <c r="AO988">
        <v>1109</v>
      </c>
      <c r="AP988">
        <v>1228</v>
      </c>
      <c r="AQ988">
        <v>1301</v>
      </c>
      <c r="AR988">
        <v>1029</v>
      </c>
      <c r="AS988">
        <v>2385</v>
      </c>
      <c r="AT988">
        <v>1488</v>
      </c>
      <c r="AU988">
        <v>2225</v>
      </c>
      <c r="AV988">
        <v>687</v>
      </c>
      <c r="AW988">
        <v>264</v>
      </c>
      <c r="AX988">
        <v>346</v>
      </c>
      <c r="AY988">
        <v>1712</v>
      </c>
      <c r="AZ988">
        <v>35</v>
      </c>
      <c r="BA988">
        <v>260</v>
      </c>
      <c r="BB988">
        <v>1204</v>
      </c>
      <c r="BC988">
        <v>1025</v>
      </c>
      <c r="BD988">
        <v>287</v>
      </c>
      <c r="BE988">
        <v>1</v>
      </c>
      <c r="BF988" t="s">
        <v>64</v>
      </c>
      <c r="BG988" t="s">
        <v>65</v>
      </c>
      <c r="BH988" t="s">
        <v>941</v>
      </c>
      <c r="BI988" s="4">
        <f xml:space="preserve"> _2025teamgamelogs[[#This Row],[FGA]] + (0.44 * _2025teamgamelogs[[#This Row],[FTA]]) + _2025teamgamelogs[[#This Row],[TOV]] - _2025teamgamelogs[[#This Row],[OREB]]</f>
        <v>100.8</v>
      </c>
      <c r="BJ988" s="3">
        <f>_2025teamgamelogs[[#This Row],[TOV]]/_2025teamgamelogs[[#This Row],[POSSESIONS]]</f>
        <v>9.9206349206349215E-2</v>
      </c>
      <c r="BK988" s="4">
        <f>_2025teamgamelogs[[#This Row],[PTS]]/_2025teamgamelogs[[#This Row],[POSSESIONS]]</f>
        <v>1.1507936507936509</v>
      </c>
      <c r="BL988" s="4">
        <f xml:space="preserve"> 100 * _2025teamgamelogs[[#This Row],[POINTS_PER_POSSESSION]]</f>
        <v>115.07936507936509</v>
      </c>
      <c r="BM988" s="4">
        <f xml:space="preserve"> _2025teamgamelogs[[#This Row],[POSSESIONS]] / (_2025teamgamelogs[[#This Row],[MIN]]/48)</f>
        <v>100.8</v>
      </c>
      <c r="BN988" s="3">
        <f>_2025teamgamelogs[[#This Row],[PTS]] / (2 * (_2025teamgamelogs[[#This Row],[FGA]] + 0.44 * _2025teamgamelogs[[#This Row],[FTA]]))</f>
        <v>0.61181434599156115</v>
      </c>
      <c r="BO988" s="4">
        <f>VLOOKUP(_2025teamgamelogs[[#This Row],[MONTH]], LEAGUE_AVERAGES!$A$2:$B$8, 2, FALSE)</f>
        <v>111.93492093235156</v>
      </c>
      <c r="BP988" s="5">
        <f>VLOOKUP(_2025teamgamelogs[[#This Row],[TEAM_NAME]], LEAGUE_AVERAGES!$A$14:$C$43, 2, FALSE)</f>
        <v>0.38229268292682927</v>
      </c>
      <c r="BQ988" s="5">
        <f>VLOOKUP(_2025teamgamelogs[[#This Row],[TEAM_NAME]], LEAGUE_AVERAGES!$A$14:$C$43, 3, FALSE)</f>
        <v>0.36500000000000005</v>
      </c>
      <c r="BR988" s="5">
        <f>VLOOKUP(_2025teamgamelogs[[#This Row],[TEAM_NAME]], LEAGUE_AVERAGES!$F$14:$H$43, 2, FALSE)</f>
        <v>0.48607317073170736</v>
      </c>
      <c r="BS988" s="5">
        <f>VLOOKUP(_2025teamgamelogs[[#This Row],[TEAM_NAME]], LEAGUE_AVERAGES!$F$14:$H$43, 3, FALSE)</f>
        <v>0.4780731707317073</v>
      </c>
      <c r="BT988" s="5">
        <f>VLOOKUP(_2025teamgamelogs[[#This Row],[TEAM_NAME]], LEAGUE_AVERAGES!$K$14:$M$43, 2, FALSE)</f>
        <v>0.59971838422440138</v>
      </c>
      <c r="BU988" s="5">
        <f>VLOOKUP(_2025teamgamelogs[[#This Row],[TEAM_NAME]], LEAGUE_AVERAGES!$K$14:$M$43, 3, FALSE)</f>
        <v>0.58679992881439635</v>
      </c>
    </row>
    <row r="989" spans="1:73" x14ac:dyDescent="0.2">
      <c r="A989" t="s">
        <v>59</v>
      </c>
      <c r="B989">
        <v>1610612748</v>
      </c>
      <c r="C989" t="s">
        <v>101</v>
      </c>
      <c r="D989" t="s">
        <v>102</v>
      </c>
      <c r="E989">
        <v>22400463</v>
      </c>
      <c r="F989" s="1">
        <v>45659</v>
      </c>
      <c r="G989" t="s">
        <v>954</v>
      </c>
      <c r="H989" t="s">
        <v>70</v>
      </c>
      <c r="I989">
        <v>48</v>
      </c>
      <c r="J989">
        <v>43</v>
      </c>
      <c r="K989">
        <v>75</v>
      </c>
      <c r="L989">
        <v>0.57299999999999995</v>
      </c>
      <c r="M989">
        <v>11</v>
      </c>
      <c r="N989">
        <v>26</v>
      </c>
      <c r="O989">
        <v>0.42299999999999999</v>
      </c>
      <c r="P989">
        <v>18</v>
      </c>
      <c r="Q989">
        <v>21</v>
      </c>
      <c r="R989">
        <v>0.85699999999999998</v>
      </c>
      <c r="S989">
        <v>5</v>
      </c>
      <c r="T989">
        <v>34</v>
      </c>
      <c r="U989">
        <v>39</v>
      </c>
      <c r="V989">
        <v>34</v>
      </c>
      <c r="W989">
        <v>16</v>
      </c>
      <c r="X989">
        <v>6</v>
      </c>
      <c r="Y989">
        <v>6</v>
      </c>
      <c r="Z989">
        <v>4</v>
      </c>
      <c r="AA989">
        <v>13</v>
      </c>
      <c r="AB989">
        <v>16</v>
      </c>
      <c r="AC989">
        <v>115</v>
      </c>
      <c r="AD989">
        <v>-13</v>
      </c>
      <c r="AE989">
        <v>1</v>
      </c>
      <c r="AF989">
        <v>1231</v>
      </c>
      <c r="AG989">
        <v>1231</v>
      </c>
      <c r="AH989">
        <v>1231</v>
      </c>
      <c r="AI989">
        <v>121</v>
      </c>
      <c r="AJ989">
        <v>866</v>
      </c>
      <c r="AK989">
        <v>2395</v>
      </c>
      <c r="AL989">
        <v>67</v>
      </c>
      <c r="AM989">
        <v>1661</v>
      </c>
      <c r="AN989">
        <v>2340</v>
      </c>
      <c r="AO989">
        <v>517</v>
      </c>
      <c r="AP989">
        <v>889</v>
      </c>
      <c r="AQ989">
        <v>1164</v>
      </c>
      <c r="AR989">
        <v>515</v>
      </c>
      <c r="AS989">
        <v>2299</v>
      </c>
      <c r="AT989">
        <v>926</v>
      </c>
      <c r="AU989">
        <v>1833</v>
      </c>
      <c r="AV989">
        <v>186</v>
      </c>
      <c r="AW989">
        <v>1583</v>
      </c>
      <c r="AX989">
        <v>1702</v>
      </c>
      <c r="AY989">
        <v>560</v>
      </c>
      <c r="AZ989">
        <v>750</v>
      </c>
      <c r="BA989">
        <v>148</v>
      </c>
      <c r="BB989">
        <v>1670</v>
      </c>
      <c r="BC989">
        <v>1095</v>
      </c>
      <c r="BD989">
        <v>1945</v>
      </c>
      <c r="BE989">
        <v>1</v>
      </c>
      <c r="BF989" t="s">
        <v>64</v>
      </c>
      <c r="BG989" t="s">
        <v>65</v>
      </c>
      <c r="BH989" t="s">
        <v>941</v>
      </c>
      <c r="BI989" s="4">
        <f xml:space="preserve"> _2025teamgamelogs[[#This Row],[FGA]] + (0.44 * _2025teamgamelogs[[#This Row],[FTA]]) + _2025teamgamelogs[[#This Row],[TOV]] - _2025teamgamelogs[[#This Row],[OREB]]</f>
        <v>95.24</v>
      </c>
      <c r="BJ989" s="3">
        <f>_2025teamgamelogs[[#This Row],[TOV]]/_2025teamgamelogs[[#This Row],[POSSESIONS]]</f>
        <v>0.16799664006719867</v>
      </c>
      <c r="BK989" s="4">
        <f>_2025teamgamelogs[[#This Row],[PTS]]/_2025teamgamelogs[[#This Row],[POSSESIONS]]</f>
        <v>1.2074758504829903</v>
      </c>
      <c r="BL989" s="4">
        <f xml:space="preserve"> 100 * _2025teamgamelogs[[#This Row],[POINTS_PER_POSSESSION]]</f>
        <v>120.74758504829903</v>
      </c>
      <c r="BM989" s="4">
        <f xml:space="preserve"> _2025teamgamelogs[[#This Row],[POSSESIONS]] / (_2025teamgamelogs[[#This Row],[MIN]]/48)</f>
        <v>95.24</v>
      </c>
      <c r="BN989" s="3">
        <f>_2025teamgamelogs[[#This Row],[PTS]] / (2 * (_2025teamgamelogs[[#This Row],[FGA]] + 0.44 * _2025teamgamelogs[[#This Row],[FTA]]))</f>
        <v>0.68257359924026595</v>
      </c>
      <c r="BO989" s="4">
        <f>VLOOKUP(_2025teamgamelogs[[#This Row],[MONTH]], LEAGUE_AVERAGES!$A$2:$B$8, 2, FALSE)</f>
        <v>111.93492093235156</v>
      </c>
      <c r="BP989" s="5">
        <f>VLOOKUP(_2025teamgamelogs[[#This Row],[TEAM_NAME]], LEAGUE_AVERAGES!$A$14:$C$43, 2, FALSE)</f>
        <v>0.38887804878048787</v>
      </c>
      <c r="BQ989" s="5">
        <f>VLOOKUP(_2025teamgamelogs[[#This Row],[TEAM_NAME]], LEAGUE_AVERAGES!$A$14:$C$43, 3, FALSE)</f>
        <v>0.35180487804878063</v>
      </c>
      <c r="BR989" s="5">
        <f>VLOOKUP(_2025teamgamelogs[[#This Row],[TEAM_NAME]], LEAGUE_AVERAGES!$F$14:$H$43, 2, FALSE)</f>
        <v>0.48178048780487814</v>
      </c>
      <c r="BS989" s="5">
        <f>VLOOKUP(_2025teamgamelogs[[#This Row],[TEAM_NAME]], LEAGUE_AVERAGES!$F$14:$H$43, 3, FALSE)</f>
        <v>0.44997560975609752</v>
      </c>
      <c r="BT989" s="5">
        <f>VLOOKUP(_2025teamgamelogs[[#This Row],[TEAM_NAME]], LEAGUE_AVERAGES!$K$14:$M$43, 2, FALSE)</f>
        <v>0.59307433364150897</v>
      </c>
      <c r="BU989" s="5">
        <f>VLOOKUP(_2025teamgamelogs[[#This Row],[TEAM_NAME]], LEAGUE_AVERAGES!$K$14:$M$43, 3, FALSE)</f>
        <v>0.56311679796954139</v>
      </c>
    </row>
    <row r="990" spans="1:73" x14ac:dyDescent="0.2">
      <c r="A990" t="s">
        <v>59</v>
      </c>
      <c r="B990">
        <v>1610612738</v>
      </c>
      <c r="C990" t="s">
        <v>74</v>
      </c>
      <c r="D990" t="s">
        <v>75</v>
      </c>
      <c r="E990">
        <v>22400464</v>
      </c>
      <c r="F990" s="1">
        <v>45659</v>
      </c>
      <c r="G990" t="s">
        <v>955</v>
      </c>
      <c r="H990" t="s">
        <v>63</v>
      </c>
      <c r="I990">
        <v>48</v>
      </c>
      <c r="J990">
        <v>46</v>
      </c>
      <c r="K990">
        <v>92</v>
      </c>
      <c r="L990">
        <v>0.5</v>
      </c>
      <c r="M990">
        <v>22</v>
      </c>
      <c r="N990">
        <v>57</v>
      </c>
      <c r="O990">
        <v>0.38600000000000001</v>
      </c>
      <c r="P990">
        <v>4</v>
      </c>
      <c r="Q990">
        <v>6</v>
      </c>
      <c r="R990">
        <v>0.66700000000000004</v>
      </c>
      <c r="S990">
        <v>10</v>
      </c>
      <c r="T990">
        <v>21</v>
      </c>
      <c r="U990">
        <v>31</v>
      </c>
      <c r="V990">
        <v>30</v>
      </c>
      <c r="W990">
        <v>4</v>
      </c>
      <c r="X990">
        <v>9</v>
      </c>
      <c r="Y990">
        <v>4</v>
      </c>
      <c r="Z990">
        <v>2</v>
      </c>
      <c r="AA990">
        <v>16</v>
      </c>
      <c r="AB990">
        <v>11</v>
      </c>
      <c r="AC990">
        <v>118</v>
      </c>
      <c r="AD990">
        <v>3</v>
      </c>
      <c r="AE990">
        <v>1</v>
      </c>
      <c r="AF990">
        <v>1</v>
      </c>
      <c r="AG990">
        <v>1</v>
      </c>
      <c r="AH990">
        <v>1</v>
      </c>
      <c r="AI990">
        <v>121</v>
      </c>
      <c r="AJ990">
        <v>437</v>
      </c>
      <c r="AK990">
        <v>768</v>
      </c>
      <c r="AL990">
        <v>663</v>
      </c>
      <c r="AM990">
        <v>40</v>
      </c>
      <c r="AN990">
        <v>11</v>
      </c>
      <c r="AO990">
        <v>908</v>
      </c>
      <c r="AP990">
        <v>2447</v>
      </c>
      <c r="AQ990">
        <v>2444</v>
      </c>
      <c r="AR990">
        <v>2105</v>
      </c>
      <c r="AS990">
        <v>1308</v>
      </c>
      <c r="AT990">
        <v>2432</v>
      </c>
      <c r="AU990">
        <v>2414</v>
      </c>
      <c r="AV990">
        <v>541</v>
      </c>
      <c r="AW990">
        <v>2</v>
      </c>
      <c r="AX990">
        <v>797</v>
      </c>
      <c r="AY990">
        <v>1274</v>
      </c>
      <c r="AZ990">
        <v>158</v>
      </c>
      <c r="BA990">
        <v>570</v>
      </c>
      <c r="BB990">
        <v>2370</v>
      </c>
      <c r="BC990">
        <v>891</v>
      </c>
      <c r="BD990">
        <v>1047</v>
      </c>
      <c r="BE990">
        <v>1</v>
      </c>
      <c r="BF990" t="s">
        <v>71</v>
      </c>
      <c r="BG990" t="s">
        <v>65</v>
      </c>
      <c r="BH990" t="s">
        <v>941</v>
      </c>
      <c r="BI990" s="4">
        <f xml:space="preserve"> _2025teamgamelogs[[#This Row],[FGA]] + (0.44 * _2025teamgamelogs[[#This Row],[FTA]]) + _2025teamgamelogs[[#This Row],[TOV]] - _2025teamgamelogs[[#This Row],[OREB]]</f>
        <v>88.64</v>
      </c>
      <c r="BJ990" s="3">
        <f>_2025teamgamelogs[[#This Row],[TOV]]/_2025teamgamelogs[[#This Row],[POSSESIONS]]</f>
        <v>4.5126353790613721E-2</v>
      </c>
      <c r="BK990" s="4">
        <f>_2025teamgamelogs[[#This Row],[PTS]]/_2025teamgamelogs[[#This Row],[POSSESIONS]]</f>
        <v>1.3312274368231047</v>
      </c>
      <c r="BL990" s="4">
        <f xml:space="preserve"> 100 * _2025teamgamelogs[[#This Row],[POINTS_PER_POSSESSION]]</f>
        <v>133.12274368231047</v>
      </c>
      <c r="BM990" s="4">
        <f xml:space="preserve"> _2025teamgamelogs[[#This Row],[POSSESIONS]] / (_2025teamgamelogs[[#This Row],[MIN]]/48)</f>
        <v>88.64</v>
      </c>
      <c r="BN990" s="3">
        <f>_2025teamgamelogs[[#This Row],[PTS]] / (2 * (_2025teamgamelogs[[#This Row],[FGA]] + 0.44 * _2025teamgamelogs[[#This Row],[FTA]]))</f>
        <v>0.62341504649196955</v>
      </c>
      <c r="BO990" s="4">
        <f>VLOOKUP(_2025teamgamelogs[[#This Row],[MONTH]], LEAGUE_AVERAGES!$A$2:$B$8, 2, FALSE)</f>
        <v>111.93492093235156</v>
      </c>
      <c r="BP990" s="5">
        <f>VLOOKUP(_2025teamgamelogs[[#This Row],[TEAM_NAME]], LEAGUE_AVERAGES!$A$14:$C$43, 2, FALSE)</f>
        <v>0.3739024390243903</v>
      </c>
      <c r="BQ990" s="5">
        <f>VLOOKUP(_2025teamgamelogs[[#This Row],[TEAM_NAME]], LEAGUE_AVERAGES!$A$14:$C$43, 3, FALSE)</f>
        <v>0.36424390243902455</v>
      </c>
      <c r="BR990" s="5">
        <f>VLOOKUP(_2025teamgamelogs[[#This Row],[TEAM_NAME]], LEAGUE_AVERAGES!$F$14:$H$43, 2, FALSE)</f>
        <v>0.46717073170731704</v>
      </c>
      <c r="BS990" s="5">
        <f>VLOOKUP(_2025teamgamelogs[[#This Row],[TEAM_NAME]], LEAGUE_AVERAGES!$F$14:$H$43, 3, FALSE)</f>
        <v>0.45907317073170728</v>
      </c>
      <c r="BT990" s="5">
        <f>VLOOKUP(_2025teamgamelogs[[#This Row],[TEAM_NAME]], LEAGUE_AVERAGES!$K$14:$M$43, 2, FALSE)</f>
        <v>0.59645910798675039</v>
      </c>
      <c r="BU990" s="5">
        <f>VLOOKUP(_2025teamgamelogs[[#This Row],[TEAM_NAME]], LEAGUE_AVERAGES!$K$14:$M$43, 3, FALSE)</f>
        <v>0.58679053151616523</v>
      </c>
    </row>
    <row r="991" spans="1:73" x14ac:dyDescent="0.2">
      <c r="A991" t="s">
        <v>59</v>
      </c>
      <c r="B991">
        <v>1610612747</v>
      </c>
      <c r="C991" t="s">
        <v>60</v>
      </c>
      <c r="D991" t="s">
        <v>61</v>
      </c>
      <c r="E991">
        <v>22400468</v>
      </c>
      <c r="F991" s="1">
        <v>45659</v>
      </c>
      <c r="G991" t="s">
        <v>755</v>
      </c>
      <c r="H991" t="s">
        <v>63</v>
      </c>
      <c r="I991">
        <v>48</v>
      </c>
      <c r="J991">
        <v>43</v>
      </c>
      <c r="K991">
        <v>94</v>
      </c>
      <c r="L991">
        <v>0.45700000000000002</v>
      </c>
      <c r="M991">
        <v>15</v>
      </c>
      <c r="N991">
        <v>43</v>
      </c>
      <c r="O991">
        <v>0.34899999999999998</v>
      </c>
      <c r="P991">
        <v>13</v>
      </c>
      <c r="Q991">
        <v>14</v>
      </c>
      <c r="R991">
        <v>0.92900000000000005</v>
      </c>
      <c r="S991">
        <v>15</v>
      </c>
      <c r="T991">
        <v>28</v>
      </c>
      <c r="U991">
        <v>43</v>
      </c>
      <c r="V991">
        <v>30</v>
      </c>
      <c r="W991">
        <v>13</v>
      </c>
      <c r="X991">
        <v>8</v>
      </c>
      <c r="Y991">
        <v>3</v>
      </c>
      <c r="Z991">
        <v>4</v>
      </c>
      <c r="AA991">
        <v>17</v>
      </c>
      <c r="AB991">
        <v>15</v>
      </c>
      <c r="AC991">
        <v>114</v>
      </c>
      <c r="AD991">
        <v>8</v>
      </c>
      <c r="AE991">
        <v>1</v>
      </c>
      <c r="AF991">
        <v>1</v>
      </c>
      <c r="AG991">
        <v>1</v>
      </c>
      <c r="AH991">
        <v>1</v>
      </c>
      <c r="AI991">
        <v>121</v>
      </c>
      <c r="AJ991">
        <v>866</v>
      </c>
      <c r="AK991">
        <v>570</v>
      </c>
      <c r="AL991">
        <v>1419</v>
      </c>
      <c r="AM991">
        <v>733</v>
      </c>
      <c r="AN991">
        <v>471</v>
      </c>
      <c r="AO991">
        <v>1327</v>
      </c>
      <c r="AP991">
        <v>1755</v>
      </c>
      <c r="AQ991">
        <v>2113</v>
      </c>
      <c r="AR991">
        <v>140</v>
      </c>
      <c r="AS991">
        <v>332</v>
      </c>
      <c r="AT991">
        <v>1951</v>
      </c>
      <c r="AU991">
        <v>1282</v>
      </c>
      <c r="AV991">
        <v>541</v>
      </c>
      <c r="AW991">
        <v>850</v>
      </c>
      <c r="AX991">
        <v>1073</v>
      </c>
      <c r="AY991">
        <v>1712</v>
      </c>
      <c r="AZ991">
        <v>750</v>
      </c>
      <c r="BA991">
        <v>792</v>
      </c>
      <c r="BB991">
        <v>1892</v>
      </c>
      <c r="BC991">
        <v>1168</v>
      </c>
      <c r="BD991">
        <v>727</v>
      </c>
      <c r="BE991">
        <v>1</v>
      </c>
      <c r="BF991" t="s">
        <v>64</v>
      </c>
      <c r="BG991" t="s">
        <v>65</v>
      </c>
      <c r="BH991" t="s">
        <v>941</v>
      </c>
      <c r="BI991" s="4">
        <f xml:space="preserve"> _2025teamgamelogs[[#This Row],[FGA]] + (0.44 * _2025teamgamelogs[[#This Row],[FTA]]) + _2025teamgamelogs[[#This Row],[TOV]] - _2025teamgamelogs[[#This Row],[OREB]]</f>
        <v>98.16</v>
      </c>
      <c r="BJ991" s="3">
        <f>_2025teamgamelogs[[#This Row],[TOV]]/_2025teamgamelogs[[#This Row],[POSSESIONS]]</f>
        <v>0.13243683781581092</v>
      </c>
      <c r="BK991" s="4">
        <f>_2025teamgamelogs[[#This Row],[PTS]]/_2025teamgamelogs[[#This Row],[POSSESIONS]]</f>
        <v>1.1613691931540342</v>
      </c>
      <c r="BL991" s="4">
        <f xml:space="preserve"> 100 * _2025teamgamelogs[[#This Row],[POINTS_PER_POSSESSION]]</f>
        <v>116.13691931540342</v>
      </c>
      <c r="BM991" s="4">
        <f xml:space="preserve"> _2025teamgamelogs[[#This Row],[POSSESIONS]] / (_2025teamgamelogs[[#This Row],[MIN]]/48)</f>
        <v>98.16</v>
      </c>
      <c r="BN991" s="3">
        <f>_2025teamgamelogs[[#This Row],[PTS]] / (2 * (_2025teamgamelogs[[#This Row],[FGA]] + 0.44 * _2025teamgamelogs[[#This Row],[FTA]]))</f>
        <v>0.56908945686900958</v>
      </c>
      <c r="BO991" s="4">
        <f>VLOOKUP(_2025teamgamelogs[[#This Row],[MONTH]], LEAGUE_AVERAGES!$A$2:$B$8, 2, FALSE)</f>
        <v>111.93492093235156</v>
      </c>
      <c r="BP991" s="5">
        <f>VLOOKUP(_2025teamgamelogs[[#This Row],[TEAM_NAME]], LEAGUE_AVERAGES!$A$14:$C$43, 2, FALSE)</f>
        <v>0.37419512195121946</v>
      </c>
      <c r="BQ991" s="5">
        <f>VLOOKUP(_2025teamgamelogs[[#This Row],[TEAM_NAME]], LEAGUE_AVERAGES!$A$14:$C$43, 3, FALSE)</f>
        <v>0.35536585365853657</v>
      </c>
      <c r="BR991" s="5">
        <f>VLOOKUP(_2025teamgamelogs[[#This Row],[TEAM_NAME]], LEAGUE_AVERAGES!$F$14:$H$43, 2, FALSE)</f>
        <v>0.48560975609756091</v>
      </c>
      <c r="BS991" s="5">
        <f>VLOOKUP(_2025teamgamelogs[[#This Row],[TEAM_NAME]], LEAGUE_AVERAGES!$F$14:$H$43, 3, FALSE)</f>
        <v>0.47373170731707315</v>
      </c>
      <c r="BT991" s="5">
        <f>VLOOKUP(_2025teamgamelogs[[#This Row],[TEAM_NAME]], LEAGUE_AVERAGES!$K$14:$M$43, 2, FALSE)</f>
        <v>0.60200661119778875</v>
      </c>
      <c r="BU991" s="5">
        <f>VLOOKUP(_2025teamgamelogs[[#This Row],[TEAM_NAME]], LEAGUE_AVERAGES!$K$14:$M$43, 3, FALSE)</f>
        <v>0.58416138772693449</v>
      </c>
    </row>
    <row r="992" spans="1:73" x14ac:dyDescent="0.2">
      <c r="A992" t="s">
        <v>59</v>
      </c>
      <c r="B992">
        <v>1610612744</v>
      </c>
      <c r="C992" t="s">
        <v>98</v>
      </c>
      <c r="D992" t="s">
        <v>99</v>
      </c>
      <c r="E992">
        <v>22400467</v>
      </c>
      <c r="F992" s="1">
        <v>45659</v>
      </c>
      <c r="G992" t="s">
        <v>956</v>
      </c>
      <c r="H992" t="s">
        <v>63</v>
      </c>
      <c r="I992">
        <v>48</v>
      </c>
      <c r="J992">
        <v>53</v>
      </c>
      <c r="K992">
        <v>87</v>
      </c>
      <c r="L992">
        <v>0.60899999999999999</v>
      </c>
      <c r="M992">
        <v>22</v>
      </c>
      <c r="N992">
        <v>39</v>
      </c>
      <c r="O992">
        <v>0.56399999999999995</v>
      </c>
      <c r="P992">
        <v>11</v>
      </c>
      <c r="Q992">
        <v>15</v>
      </c>
      <c r="R992">
        <v>0.73299999999999998</v>
      </c>
      <c r="S992">
        <v>5</v>
      </c>
      <c r="T992">
        <v>38</v>
      </c>
      <c r="U992">
        <v>43</v>
      </c>
      <c r="V992">
        <v>41</v>
      </c>
      <c r="W992">
        <v>12</v>
      </c>
      <c r="X992">
        <v>5</v>
      </c>
      <c r="Y992">
        <v>8</v>
      </c>
      <c r="Z992">
        <v>6</v>
      </c>
      <c r="AA992">
        <v>22</v>
      </c>
      <c r="AB992">
        <v>16</v>
      </c>
      <c r="AC992">
        <v>139</v>
      </c>
      <c r="AD992">
        <v>34</v>
      </c>
      <c r="AE992">
        <v>1</v>
      </c>
      <c r="AF992">
        <v>1</v>
      </c>
      <c r="AG992">
        <v>1</v>
      </c>
      <c r="AH992">
        <v>1</v>
      </c>
      <c r="AI992">
        <v>121</v>
      </c>
      <c r="AJ992">
        <v>40</v>
      </c>
      <c r="AK992">
        <v>1449</v>
      </c>
      <c r="AL992">
        <v>12</v>
      </c>
      <c r="AM992">
        <v>40</v>
      </c>
      <c r="AN992">
        <v>933</v>
      </c>
      <c r="AO992">
        <v>16</v>
      </c>
      <c r="AP992">
        <v>2028</v>
      </c>
      <c r="AQ992">
        <v>2021</v>
      </c>
      <c r="AR992">
        <v>1708</v>
      </c>
      <c r="AS992">
        <v>2299</v>
      </c>
      <c r="AT992">
        <v>377</v>
      </c>
      <c r="AU992">
        <v>1282</v>
      </c>
      <c r="AV992">
        <v>13</v>
      </c>
      <c r="AW992">
        <v>640</v>
      </c>
      <c r="AX992">
        <v>1998</v>
      </c>
      <c r="AY992">
        <v>187</v>
      </c>
      <c r="AZ992">
        <v>1573</v>
      </c>
      <c r="BA992">
        <v>1887</v>
      </c>
      <c r="BB992">
        <v>1670</v>
      </c>
      <c r="BC992">
        <v>66</v>
      </c>
      <c r="BD992">
        <v>48</v>
      </c>
      <c r="BE992">
        <v>1</v>
      </c>
      <c r="BF992" t="s">
        <v>64</v>
      </c>
      <c r="BG992" t="s">
        <v>65</v>
      </c>
      <c r="BH992" t="s">
        <v>941</v>
      </c>
      <c r="BI992" s="4">
        <f xml:space="preserve"> _2025teamgamelogs[[#This Row],[FGA]] + (0.44 * _2025teamgamelogs[[#This Row],[FTA]]) + _2025teamgamelogs[[#This Row],[TOV]] - _2025teamgamelogs[[#This Row],[OREB]]</f>
        <v>100.6</v>
      </c>
      <c r="BJ992" s="3">
        <f>_2025teamgamelogs[[#This Row],[TOV]]/_2025teamgamelogs[[#This Row],[POSSESIONS]]</f>
        <v>0.11928429423459246</v>
      </c>
      <c r="BK992" s="4">
        <f>_2025teamgamelogs[[#This Row],[PTS]]/_2025teamgamelogs[[#This Row],[POSSESIONS]]</f>
        <v>1.3817097415506958</v>
      </c>
      <c r="BL992" s="4">
        <f xml:space="preserve"> 100 * _2025teamgamelogs[[#This Row],[POINTS_PER_POSSESSION]]</f>
        <v>138.17097415506959</v>
      </c>
      <c r="BM992" s="4">
        <f xml:space="preserve"> _2025teamgamelogs[[#This Row],[POSSESIONS]] / (_2025teamgamelogs[[#This Row],[MIN]]/48)</f>
        <v>100.6</v>
      </c>
      <c r="BN992" s="3">
        <f>_2025teamgamelogs[[#This Row],[PTS]] / (2 * (_2025teamgamelogs[[#This Row],[FGA]] + 0.44 * _2025teamgamelogs[[#This Row],[FTA]]))</f>
        <v>0.74252136752136755</v>
      </c>
      <c r="BO992" s="4">
        <f>VLOOKUP(_2025teamgamelogs[[#This Row],[MONTH]], LEAGUE_AVERAGES!$A$2:$B$8, 2, FALSE)</f>
        <v>111.93492093235156</v>
      </c>
      <c r="BP992" s="5">
        <f>VLOOKUP(_2025teamgamelogs[[#This Row],[TEAM_NAME]], LEAGUE_AVERAGES!$A$14:$C$43, 2, FALSE)</f>
        <v>0.36843902439024395</v>
      </c>
      <c r="BQ992" s="5">
        <f>VLOOKUP(_2025teamgamelogs[[#This Row],[TEAM_NAME]], LEAGUE_AVERAGES!$A$14:$C$43, 3, FALSE)</f>
        <v>0.35765853658536584</v>
      </c>
      <c r="BR992" s="5">
        <f>VLOOKUP(_2025teamgamelogs[[#This Row],[TEAM_NAME]], LEAGUE_AVERAGES!$F$14:$H$43, 2, FALSE)</f>
        <v>0.45136585365853665</v>
      </c>
      <c r="BS992" s="5">
        <f>VLOOKUP(_2025teamgamelogs[[#This Row],[TEAM_NAME]], LEAGUE_AVERAGES!$F$14:$H$43, 3, FALSE)</f>
        <v>0.45180487804878061</v>
      </c>
      <c r="BT992" s="5">
        <f>VLOOKUP(_2025teamgamelogs[[#This Row],[TEAM_NAME]], LEAGUE_AVERAGES!$K$14:$M$43, 2, FALSE)</f>
        <v>0.56832140437053513</v>
      </c>
      <c r="BU992" s="5">
        <f>VLOOKUP(_2025teamgamelogs[[#This Row],[TEAM_NAME]], LEAGUE_AVERAGES!$K$14:$M$43, 3, FALSE)</f>
        <v>0.56980808391386595</v>
      </c>
    </row>
    <row r="993" spans="1:73" x14ac:dyDescent="0.2">
      <c r="A993" t="s">
        <v>59</v>
      </c>
      <c r="B993">
        <v>1610612751</v>
      </c>
      <c r="C993" t="s">
        <v>89</v>
      </c>
      <c r="D993" t="s">
        <v>90</v>
      </c>
      <c r="E993">
        <v>22400465</v>
      </c>
      <c r="F993" s="1">
        <v>45659</v>
      </c>
      <c r="G993" t="s">
        <v>882</v>
      </c>
      <c r="H993" t="s">
        <v>63</v>
      </c>
      <c r="I993">
        <v>48</v>
      </c>
      <c r="J993">
        <v>38</v>
      </c>
      <c r="K993">
        <v>88</v>
      </c>
      <c r="L993">
        <v>0.432</v>
      </c>
      <c r="M993">
        <v>12</v>
      </c>
      <c r="N993">
        <v>39</v>
      </c>
      <c r="O993">
        <v>0.308</v>
      </c>
      <c r="P993">
        <v>25</v>
      </c>
      <c r="Q993">
        <v>28</v>
      </c>
      <c r="R993">
        <v>0.89300000000000002</v>
      </c>
      <c r="S993">
        <v>14</v>
      </c>
      <c r="T993">
        <v>37</v>
      </c>
      <c r="U993">
        <v>51</v>
      </c>
      <c r="V993">
        <v>26</v>
      </c>
      <c r="W993">
        <v>14</v>
      </c>
      <c r="X993">
        <v>8</v>
      </c>
      <c r="Y993">
        <v>3</v>
      </c>
      <c r="Z993">
        <v>6</v>
      </c>
      <c r="AA993">
        <v>21</v>
      </c>
      <c r="AB993">
        <v>21</v>
      </c>
      <c r="AC993">
        <v>113</v>
      </c>
      <c r="AD993">
        <v>3</v>
      </c>
      <c r="AE993">
        <v>1</v>
      </c>
      <c r="AF993">
        <v>1</v>
      </c>
      <c r="AG993">
        <v>1</v>
      </c>
      <c r="AH993">
        <v>1</v>
      </c>
      <c r="AI993">
        <v>121</v>
      </c>
      <c r="AJ993">
        <v>1796</v>
      </c>
      <c r="AK993">
        <v>1314</v>
      </c>
      <c r="AL993">
        <v>1820</v>
      </c>
      <c r="AM993">
        <v>1413</v>
      </c>
      <c r="AN993">
        <v>933</v>
      </c>
      <c r="AO993">
        <v>1815</v>
      </c>
      <c r="AP993">
        <v>183</v>
      </c>
      <c r="AQ993">
        <v>377</v>
      </c>
      <c r="AR993">
        <v>306</v>
      </c>
      <c r="AS993">
        <v>466</v>
      </c>
      <c r="AT993">
        <v>489</v>
      </c>
      <c r="AU993">
        <v>340</v>
      </c>
      <c r="AV993">
        <v>1195</v>
      </c>
      <c r="AW993">
        <v>1092</v>
      </c>
      <c r="AX993">
        <v>1073</v>
      </c>
      <c r="AY993">
        <v>1712</v>
      </c>
      <c r="AZ993">
        <v>1573</v>
      </c>
      <c r="BA993">
        <v>1694</v>
      </c>
      <c r="BB993">
        <v>575</v>
      </c>
      <c r="BC993">
        <v>1250</v>
      </c>
      <c r="BD993">
        <v>1047</v>
      </c>
      <c r="BE993">
        <v>1</v>
      </c>
      <c r="BF993" t="s">
        <v>71</v>
      </c>
      <c r="BG993" t="s">
        <v>65</v>
      </c>
      <c r="BH993" t="s">
        <v>941</v>
      </c>
      <c r="BI993" s="4">
        <f xml:space="preserve"> _2025teamgamelogs[[#This Row],[FGA]] + (0.44 * _2025teamgamelogs[[#This Row],[FTA]]) + _2025teamgamelogs[[#This Row],[TOV]] - _2025teamgamelogs[[#This Row],[OREB]]</f>
        <v>100.32</v>
      </c>
      <c r="BJ993" s="3">
        <f>_2025teamgamelogs[[#This Row],[TOV]]/_2025teamgamelogs[[#This Row],[POSSESIONS]]</f>
        <v>0.13955342902711323</v>
      </c>
      <c r="BK993" s="4">
        <f>_2025teamgamelogs[[#This Row],[PTS]]/_2025teamgamelogs[[#This Row],[POSSESIONS]]</f>
        <v>1.1263955342902712</v>
      </c>
      <c r="BL993" s="4">
        <f xml:space="preserve"> 100 * _2025teamgamelogs[[#This Row],[POINTS_PER_POSSESSION]]</f>
        <v>112.63955342902712</v>
      </c>
      <c r="BM993" s="4">
        <f xml:space="preserve"> _2025teamgamelogs[[#This Row],[POSSESIONS]] / (_2025teamgamelogs[[#This Row],[MIN]]/48)</f>
        <v>100.32</v>
      </c>
      <c r="BN993" s="3">
        <f>_2025teamgamelogs[[#This Row],[PTS]] / (2 * (_2025teamgamelogs[[#This Row],[FGA]] + 0.44 * _2025teamgamelogs[[#This Row],[FTA]]))</f>
        <v>0.56319776714513559</v>
      </c>
      <c r="BO993" s="4">
        <f>VLOOKUP(_2025teamgamelogs[[#This Row],[MONTH]], LEAGUE_AVERAGES!$A$2:$B$8, 2, FALSE)</f>
        <v>111.93492093235156</v>
      </c>
      <c r="BP993" s="5">
        <f>VLOOKUP(_2025teamgamelogs[[#This Row],[TEAM_NAME]], LEAGUE_AVERAGES!$A$14:$C$43, 2, FALSE)</f>
        <v>0.337609756097561</v>
      </c>
      <c r="BQ993" s="5">
        <f>VLOOKUP(_2025teamgamelogs[[#This Row],[TEAM_NAME]], LEAGUE_AVERAGES!$A$14:$C$43, 3, FALSE)</f>
        <v>0.34709756097560968</v>
      </c>
      <c r="BR993" s="5">
        <f>VLOOKUP(_2025teamgamelogs[[#This Row],[TEAM_NAME]], LEAGUE_AVERAGES!$F$14:$H$43, 2, FALSE)</f>
        <v>0.43748780487804872</v>
      </c>
      <c r="BS993" s="5">
        <f>VLOOKUP(_2025teamgamelogs[[#This Row],[TEAM_NAME]], LEAGUE_AVERAGES!$F$14:$H$43, 3, FALSE)</f>
        <v>0.43895121951219529</v>
      </c>
      <c r="BT993" s="5">
        <f>VLOOKUP(_2025teamgamelogs[[#This Row],[TEAM_NAME]], LEAGUE_AVERAGES!$K$14:$M$43, 2, FALSE)</f>
        <v>0.54767404365624284</v>
      </c>
      <c r="BU993" s="5">
        <f>VLOOKUP(_2025teamgamelogs[[#This Row],[TEAM_NAME]], LEAGUE_AVERAGES!$K$14:$M$43, 3, FALSE)</f>
        <v>0.5592142433904097</v>
      </c>
    </row>
    <row r="994" spans="1:73" x14ac:dyDescent="0.2">
      <c r="A994" t="s">
        <v>59</v>
      </c>
      <c r="B994">
        <v>1610612749</v>
      </c>
      <c r="C994" t="s">
        <v>113</v>
      </c>
      <c r="D994" t="s">
        <v>114</v>
      </c>
      <c r="E994">
        <v>22400465</v>
      </c>
      <c r="F994" s="1">
        <v>45659</v>
      </c>
      <c r="G994" t="s">
        <v>885</v>
      </c>
      <c r="H994" t="s">
        <v>70</v>
      </c>
      <c r="I994">
        <v>48</v>
      </c>
      <c r="J994">
        <v>40</v>
      </c>
      <c r="K994">
        <v>90</v>
      </c>
      <c r="L994">
        <v>0.44400000000000001</v>
      </c>
      <c r="M994">
        <v>11</v>
      </c>
      <c r="N994">
        <v>37</v>
      </c>
      <c r="O994">
        <v>0.29699999999999999</v>
      </c>
      <c r="P994">
        <v>19</v>
      </c>
      <c r="Q994">
        <v>28</v>
      </c>
      <c r="R994">
        <v>0.67900000000000005</v>
      </c>
      <c r="S994">
        <v>13</v>
      </c>
      <c r="T994">
        <v>33</v>
      </c>
      <c r="U994">
        <v>46</v>
      </c>
      <c r="V994">
        <v>21</v>
      </c>
      <c r="W994">
        <v>14</v>
      </c>
      <c r="X994">
        <v>6</v>
      </c>
      <c r="Y994">
        <v>6</v>
      </c>
      <c r="Z994">
        <v>3</v>
      </c>
      <c r="AA994">
        <v>21</v>
      </c>
      <c r="AB994">
        <v>21</v>
      </c>
      <c r="AC994">
        <v>110</v>
      </c>
      <c r="AD994">
        <v>-3</v>
      </c>
      <c r="AE994">
        <v>1</v>
      </c>
      <c r="AF994">
        <v>1231</v>
      </c>
      <c r="AG994">
        <v>1231</v>
      </c>
      <c r="AH994">
        <v>1231</v>
      </c>
      <c r="AI994">
        <v>121</v>
      </c>
      <c r="AJ994">
        <v>1438</v>
      </c>
      <c r="AK994">
        <v>1029</v>
      </c>
      <c r="AL994">
        <v>1631</v>
      </c>
      <c r="AM994">
        <v>1661</v>
      </c>
      <c r="AN994">
        <v>1227</v>
      </c>
      <c r="AO994">
        <v>1927</v>
      </c>
      <c r="AP994">
        <v>756</v>
      </c>
      <c r="AQ994">
        <v>377</v>
      </c>
      <c r="AR994">
        <v>2085</v>
      </c>
      <c r="AS994">
        <v>652</v>
      </c>
      <c r="AT994">
        <v>1131</v>
      </c>
      <c r="AU994">
        <v>835</v>
      </c>
      <c r="AV994">
        <v>2031</v>
      </c>
      <c r="AW994">
        <v>1092</v>
      </c>
      <c r="AX994">
        <v>1702</v>
      </c>
      <c r="AY994">
        <v>560</v>
      </c>
      <c r="AZ994">
        <v>384</v>
      </c>
      <c r="BA994">
        <v>1694</v>
      </c>
      <c r="BB994">
        <v>575</v>
      </c>
      <c r="BC994">
        <v>1479</v>
      </c>
      <c r="BD994">
        <v>1356</v>
      </c>
      <c r="BE994">
        <v>1</v>
      </c>
      <c r="BF994" t="s">
        <v>64</v>
      </c>
      <c r="BG994" t="s">
        <v>65</v>
      </c>
      <c r="BH994" t="s">
        <v>941</v>
      </c>
      <c r="BI994" s="4">
        <f xml:space="preserve"> _2025teamgamelogs[[#This Row],[FGA]] + (0.44 * _2025teamgamelogs[[#This Row],[FTA]]) + _2025teamgamelogs[[#This Row],[TOV]] - _2025teamgamelogs[[#This Row],[OREB]]</f>
        <v>103.32</v>
      </c>
      <c r="BJ994" s="3">
        <f>_2025teamgamelogs[[#This Row],[TOV]]/_2025teamgamelogs[[#This Row],[POSSESIONS]]</f>
        <v>0.13550135501355015</v>
      </c>
      <c r="BK994" s="4">
        <f>_2025teamgamelogs[[#This Row],[PTS]]/_2025teamgamelogs[[#This Row],[POSSESIONS]]</f>
        <v>1.0646535036778939</v>
      </c>
      <c r="BL994" s="4">
        <f xml:space="preserve"> 100 * _2025teamgamelogs[[#This Row],[POINTS_PER_POSSESSION]]</f>
        <v>106.4653503677894</v>
      </c>
      <c r="BM994" s="4">
        <f xml:space="preserve"> _2025teamgamelogs[[#This Row],[POSSESIONS]] / (_2025teamgamelogs[[#This Row],[MIN]]/48)</f>
        <v>103.32</v>
      </c>
      <c r="BN994" s="3">
        <f>_2025teamgamelogs[[#This Row],[PTS]] / (2 * (_2025teamgamelogs[[#This Row],[FGA]] + 0.44 * _2025teamgamelogs[[#This Row],[FTA]]))</f>
        <v>0.53752931978107898</v>
      </c>
      <c r="BO994" s="4">
        <f>VLOOKUP(_2025teamgamelogs[[#This Row],[MONTH]], LEAGUE_AVERAGES!$A$2:$B$8, 2, FALSE)</f>
        <v>111.93492093235156</v>
      </c>
      <c r="BP994" s="5">
        <f>VLOOKUP(_2025teamgamelogs[[#This Row],[TEAM_NAME]], LEAGUE_AVERAGES!$A$14:$C$43, 2, FALSE)</f>
        <v>0.4062926829268293</v>
      </c>
      <c r="BQ994" s="5">
        <f>VLOOKUP(_2025teamgamelogs[[#This Row],[TEAM_NAME]], LEAGUE_AVERAGES!$A$14:$C$43, 3, FALSE)</f>
        <v>0.36926829268292688</v>
      </c>
      <c r="BR994" s="5">
        <f>VLOOKUP(_2025teamgamelogs[[#This Row],[TEAM_NAME]], LEAGUE_AVERAGES!$F$14:$H$43, 2, FALSE)</f>
        <v>0.49804878048780482</v>
      </c>
      <c r="BS994" s="5">
        <f>VLOOKUP(_2025teamgamelogs[[#This Row],[TEAM_NAME]], LEAGUE_AVERAGES!$F$14:$H$43, 3, FALSE)</f>
        <v>0.47917073170731711</v>
      </c>
      <c r="BT994" s="5">
        <f>VLOOKUP(_2025teamgamelogs[[#This Row],[TEAM_NAME]], LEAGUE_AVERAGES!$K$14:$M$43, 2, FALSE)</f>
        <v>0.61475494156948829</v>
      </c>
      <c r="BU994" s="5">
        <f>VLOOKUP(_2025teamgamelogs[[#This Row],[TEAM_NAME]], LEAGUE_AVERAGES!$K$14:$M$43, 3, FALSE)</f>
        <v>0.58586037801226176</v>
      </c>
    </row>
    <row r="995" spans="1:73" x14ac:dyDescent="0.2">
      <c r="A995" t="s">
        <v>59</v>
      </c>
      <c r="B995">
        <v>1610612746</v>
      </c>
      <c r="C995" t="s">
        <v>131</v>
      </c>
      <c r="D995" t="s">
        <v>132</v>
      </c>
      <c r="E995">
        <v>22400466</v>
      </c>
      <c r="F995" s="1">
        <v>45659</v>
      </c>
      <c r="G995" t="s">
        <v>417</v>
      </c>
      <c r="H995" t="s">
        <v>70</v>
      </c>
      <c r="I995">
        <v>48</v>
      </c>
      <c r="J995">
        <v>38</v>
      </c>
      <c r="K995">
        <v>81</v>
      </c>
      <c r="L995">
        <v>0.46899999999999997</v>
      </c>
      <c r="M995">
        <v>11</v>
      </c>
      <c r="N995">
        <v>32</v>
      </c>
      <c r="O995">
        <v>0.34399999999999997</v>
      </c>
      <c r="P995">
        <v>11</v>
      </c>
      <c r="Q995">
        <v>17</v>
      </c>
      <c r="R995">
        <v>0.64700000000000002</v>
      </c>
      <c r="S995">
        <v>10</v>
      </c>
      <c r="T995">
        <v>35</v>
      </c>
      <c r="U995">
        <v>45</v>
      </c>
      <c r="V995">
        <v>25</v>
      </c>
      <c r="W995">
        <v>20</v>
      </c>
      <c r="X995">
        <v>6</v>
      </c>
      <c r="Y995">
        <v>1</v>
      </c>
      <c r="Z995">
        <v>3</v>
      </c>
      <c r="AA995">
        <v>18</v>
      </c>
      <c r="AB995">
        <v>14</v>
      </c>
      <c r="AC995">
        <v>98</v>
      </c>
      <c r="AD995">
        <v>-18</v>
      </c>
      <c r="AE995">
        <v>1</v>
      </c>
      <c r="AF995">
        <v>1231</v>
      </c>
      <c r="AG995">
        <v>1231</v>
      </c>
      <c r="AH995">
        <v>1231</v>
      </c>
      <c r="AI995">
        <v>121</v>
      </c>
      <c r="AJ995">
        <v>1796</v>
      </c>
      <c r="AK995">
        <v>2117</v>
      </c>
      <c r="AL995">
        <v>1214</v>
      </c>
      <c r="AM995">
        <v>1661</v>
      </c>
      <c r="AN995">
        <v>1863</v>
      </c>
      <c r="AO995">
        <v>1374</v>
      </c>
      <c r="AP995">
        <v>2028</v>
      </c>
      <c r="AQ995">
        <v>1778</v>
      </c>
      <c r="AR995">
        <v>2210</v>
      </c>
      <c r="AS995">
        <v>1308</v>
      </c>
      <c r="AT995">
        <v>769</v>
      </c>
      <c r="AU995">
        <v>976</v>
      </c>
      <c r="AV995">
        <v>1358</v>
      </c>
      <c r="AW995">
        <v>2199</v>
      </c>
      <c r="AX995">
        <v>1702</v>
      </c>
      <c r="AY995">
        <v>2304</v>
      </c>
      <c r="AZ995">
        <v>384</v>
      </c>
      <c r="BA995">
        <v>1018</v>
      </c>
      <c r="BB995">
        <v>2064</v>
      </c>
      <c r="BC995">
        <v>2178</v>
      </c>
      <c r="BD995">
        <v>2149</v>
      </c>
      <c r="BE995">
        <v>1</v>
      </c>
      <c r="BF995" t="s">
        <v>71</v>
      </c>
      <c r="BG995" t="s">
        <v>65</v>
      </c>
      <c r="BH995" t="s">
        <v>941</v>
      </c>
      <c r="BI995" s="4">
        <f xml:space="preserve"> _2025teamgamelogs[[#This Row],[FGA]] + (0.44 * _2025teamgamelogs[[#This Row],[FTA]]) + _2025teamgamelogs[[#This Row],[TOV]] - _2025teamgamelogs[[#This Row],[OREB]]</f>
        <v>98.48</v>
      </c>
      <c r="BJ995" s="3">
        <f>_2025teamgamelogs[[#This Row],[TOV]]/_2025teamgamelogs[[#This Row],[POSSESIONS]]</f>
        <v>0.20308692120227456</v>
      </c>
      <c r="BK995" s="4">
        <f>_2025teamgamelogs[[#This Row],[PTS]]/_2025teamgamelogs[[#This Row],[POSSESIONS]]</f>
        <v>0.99512591389114535</v>
      </c>
      <c r="BL995" s="4">
        <f xml:space="preserve"> 100 * _2025teamgamelogs[[#This Row],[POINTS_PER_POSSESSION]]</f>
        <v>99.512591389114533</v>
      </c>
      <c r="BM995" s="4">
        <f xml:space="preserve"> _2025teamgamelogs[[#This Row],[POSSESIONS]] / (_2025teamgamelogs[[#This Row],[MIN]]/48)</f>
        <v>98.48</v>
      </c>
      <c r="BN995" s="3">
        <f>_2025teamgamelogs[[#This Row],[PTS]] / (2 * (_2025teamgamelogs[[#This Row],[FGA]] + 0.44 * _2025teamgamelogs[[#This Row],[FTA]]))</f>
        <v>0.55379746835443033</v>
      </c>
      <c r="BO995" s="4">
        <f>VLOOKUP(_2025teamgamelogs[[#This Row],[MONTH]], LEAGUE_AVERAGES!$A$2:$B$8, 2, FALSE)</f>
        <v>111.93492093235156</v>
      </c>
      <c r="BP995" s="5">
        <f>VLOOKUP(_2025teamgamelogs[[#This Row],[TEAM_NAME]], LEAGUE_AVERAGES!$A$14:$C$43, 2, FALSE)</f>
        <v>0.38978048780487806</v>
      </c>
      <c r="BQ995" s="5">
        <f>VLOOKUP(_2025teamgamelogs[[#This Row],[TEAM_NAME]], LEAGUE_AVERAGES!$A$14:$C$43, 3, FALSE)</f>
        <v>0.36475609756097566</v>
      </c>
      <c r="BR995" s="5">
        <f>VLOOKUP(_2025teamgamelogs[[#This Row],[TEAM_NAME]], LEAGUE_AVERAGES!$F$14:$H$43, 2, FALSE)</f>
        <v>0.49036585365853652</v>
      </c>
      <c r="BS995" s="5">
        <f>VLOOKUP(_2025teamgamelogs[[#This Row],[TEAM_NAME]], LEAGUE_AVERAGES!$F$14:$H$43, 3, FALSE)</f>
        <v>0.47582926829268285</v>
      </c>
      <c r="BT995" s="5">
        <f>VLOOKUP(_2025teamgamelogs[[#This Row],[TEAM_NAME]], LEAGUE_AVERAGES!$K$14:$M$43, 2, FALSE)</f>
        <v>0.59895938905835644</v>
      </c>
      <c r="BU995" s="5">
        <f>VLOOKUP(_2025teamgamelogs[[#This Row],[TEAM_NAME]], LEAGUE_AVERAGES!$K$14:$M$43, 3, FALSE)</f>
        <v>0.58126724036545818</v>
      </c>
    </row>
    <row r="996" spans="1:73" x14ac:dyDescent="0.2">
      <c r="A996" t="s">
        <v>59</v>
      </c>
      <c r="B996">
        <v>1610612755</v>
      </c>
      <c r="C996" t="s">
        <v>134</v>
      </c>
      <c r="D996" t="s">
        <v>135</v>
      </c>
      <c r="E996">
        <v>22400467</v>
      </c>
      <c r="F996" s="1">
        <v>45659</v>
      </c>
      <c r="G996" t="s">
        <v>957</v>
      </c>
      <c r="H996" t="s">
        <v>70</v>
      </c>
      <c r="I996">
        <v>48</v>
      </c>
      <c r="J996">
        <v>34</v>
      </c>
      <c r="K996">
        <v>81</v>
      </c>
      <c r="L996">
        <v>0.42</v>
      </c>
      <c r="M996">
        <v>9</v>
      </c>
      <c r="N996">
        <v>31</v>
      </c>
      <c r="O996">
        <v>0.28999999999999998</v>
      </c>
      <c r="P996">
        <v>28</v>
      </c>
      <c r="Q996">
        <v>34</v>
      </c>
      <c r="R996">
        <v>0.82399999999999995</v>
      </c>
      <c r="S996">
        <v>6</v>
      </c>
      <c r="T996">
        <v>27</v>
      </c>
      <c r="U996">
        <v>33</v>
      </c>
      <c r="V996">
        <v>17</v>
      </c>
      <c r="W996">
        <v>11</v>
      </c>
      <c r="X996">
        <v>11</v>
      </c>
      <c r="Y996">
        <v>6</v>
      </c>
      <c r="Z996">
        <v>8</v>
      </c>
      <c r="AA996">
        <v>16</v>
      </c>
      <c r="AB996">
        <v>22</v>
      </c>
      <c r="AC996">
        <v>105</v>
      </c>
      <c r="AD996">
        <v>-34</v>
      </c>
      <c r="AE996">
        <v>1</v>
      </c>
      <c r="AF996">
        <v>1231</v>
      </c>
      <c r="AG996">
        <v>1231</v>
      </c>
      <c r="AH996">
        <v>1231</v>
      </c>
      <c r="AI996">
        <v>121</v>
      </c>
      <c r="AJ996">
        <v>2258</v>
      </c>
      <c r="AK996">
        <v>2117</v>
      </c>
      <c r="AL996">
        <v>1979</v>
      </c>
      <c r="AM996">
        <v>2097</v>
      </c>
      <c r="AN996">
        <v>1971</v>
      </c>
      <c r="AO996">
        <v>1982</v>
      </c>
      <c r="AP996">
        <v>75</v>
      </c>
      <c r="AQ996">
        <v>106</v>
      </c>
      <c r="AR996">
        <v>811</v>
      </c>
      <c r="AS996">
        <v>2189</v>
      </c>
      <c r="AT996">
        <v>2068</v>
      </c>
      <c r="AU996">
        <v>2337</v>
      </c>
      <c r="AV996">
        <v>2380</v>
      </c>
      <c r="AW996">
        <v>429</v>
      </c>
      <c r="AX996">
        <v>346</v>
      </c>
      <c r="AY996">
        <v>560</v>
      </c>
      <c r="AZ996">
        <v>2116</v>
      </c>
      <c r="BA996">
        <v>570</v>
      </c>
      <c r="BB996">
        <v>416</v>
      </c>
      <c r="BC996">
        <v>1790</v>
      </c>
      <c r="BD996">
        <v>2407</v>
      </c>
      <c r="BE996">
        <v>1</v>
      </c>
      <c r="BF996" t="s">
        <v>71</v>
      </c>
      <c r="BG996" t="s">
        <v>65</v>
      </c>
      <c r="BH996" t="s">
        <v>941</v>
      </c>
      <c r="BI996" s="4">
        <f xml:space="preserve"> _2025teamgamelogs[[#This Row],[FGA]] + (0.44 * _2025teamgamelogs[[#This Row],[FTA]]) + _2025teamgamelogs[[#This Row],[TOV]] - _2025teamgamelogs[[#This Row],[OREB]]</f>
        <v>100.96000000000001</v>
      </c>
      <c r="BJ996" s="3">
        <f>_2025teamgamelogs[[#This Row],[TOV]]/_2025teamgamelogs[[#This Row],[POSSESIONS]]</f>
        <v>0.1089540412044374</v>
      </c>
      <c r="BK996" s="4">
        <f>_2025teamgamelogs[[#This Row],[PTS]]/_2025teamgamelogs[[#This Row],[POSSESIONS]]</f>
        <v>1.0400158478605388</v>
      </c>
      <c r="BL996" s="4">
        <f xml:space="preserve"> 100 * _2025teamgamelogs[[#This Row],[POINTS_PER_POSSESSION]]</f>
        <v>104.00158478605388</v>
      </c>
      <c r="BM996" s="4">
        <f xml:space="preserve"> _2025teamgamelogs[[#This Row],[POSSESIONS]] / (_2025teamgamelogs[[#This Row],[MIN]]/48)</f>
        <v>100.96000000000001</v>
      </c>
      <c r="BN996" s="3">
        <f>_2025teamgamelogs[[#This Row],[PTS]] / (2 * (_2025teamgamelogs[[#This Row],[FGA]] + 0.44 * _2025teamgamelogs[[#This Row],[FTA]]))</f>
        <v>0.54710295956648602</v>
      </c>
      <c r="BO996" s="4">
        <f>VLOOKUP(_2025teamgamelogs[[#This Row],[MONTH]], LEAGUE_AVERAGES!$A$2:$B$8, 2, FALSE)</f>
        <v>111.93492093235156</v>
      </c>
      <c r="BP996" s="5">
        <f>VLOOKUP(_2025teamgamelogs[[#This Row],[TEAM_NAME]], LEAGUE_AVERAGES!$A$14:$C$43, 2, FALSE)</f>
        <v>0.34129268292682929</v>
      </c>
      <c r="BQ996" s="5">
        <f>VLOOKUP(_2025teamgamelogs[[#This Row],[TEAM_NAME]], LEAGUE_AVERAGES!$A$14:$C$43, 3, FALSE)</f>
        <v>0.34026829268292691</v>
      </c>
      <c r="BR996" s="5">
        <f>VLOOKUP(_2025teamgamelogs[[#This Row],[TEAM_NAME]], LEAGUE_AVERAGES!$F$14:$H$43, 2, FALSE)</f>
        <v>0.45178048780487812</v>
      </c>
      <c r="BS996" s="5">
        <f>VLOOKUP(_2025teamgamelogs[[#This Row],[TEAM_NAME]], LEAGUE_AVERAGES!$F$14:$H$43, 3, FALSE)</f>
        <v>0.45797560975609758</v>
      </c>
      <c r="BT996" s="5">
        <f>VLOOKUP(_2025teamgamelogs[[#This Row],[TEAM_NAME]], LEAGUE_AVERAGES!$K$14:$M$43, 2, FALSE)</f>
        <v>0.55774018976963147</v>
      </c>
      <c r="BU996" s="5">
        <f>VLOOKUP(_2025teamgamelogs[[#This Row],[TEAM_NAME]], LEAGUE_AVERAGES!$K$14:$M$43, 3, FALSE)</f>
        <v>0.57066794818423772</v>
      </c>
    </row>
    <row r="997" spans="1:73" x14ac:dyDescent="0.2">
      <c r="A997" t="s">
        <v>59</v>
      </c>
      <c r="B997">
        <v>1610612750</v>
      </c>
      <c r="C997" t="s">
        <v>8</v>
      </c>
      <c r="D997" t="s">
        <v>72</v>
      </c>
      <c r="E997">
        <v>22400464</v>
      </c>
      <c r="F997" s="1">
        <v>45659</v>
      </c>
      <c r="G997" t="s">
        <v>958</v>
      </c>
      <c r="H997" t="s">
        <v>70</v>
      </c>
      <c r="I997">
        <v>48</v>
      </c>
      <c r="J997">
        <v>37</v>
      </c>
      <c r="K997">
        <v>74</v>
      </c>
      <c r="L997">
        <v>0.5</v>
      </c>
      <c r="M997">
        <v>21</v>
      </c>
      <c r="N997">
        <v>39</v>
      </c>
      <c r="O997">
        <v>0.53800000000000003</v>
      </c>
      <c r="P997">
        <v>20</v>
      </c>
      <c r="Q997">
        <v>22</v>
      </c>
      <c r="R997">
        <v>0.90900000000000003</v>
      </c>
      <c r="S997">
        <v>11</v>
      </c>
      <c r="T997">
        <v>30</v>
      </c>
      <c r="U997">
        <v>41</v>
      </c>
      <c r="V997">
        <v>24</v>
      </c>
      <c r="W997">
        <v>16</v>
      </c>
      <c r="X997">
        <v>1</v>
      </c>
      <c r="Y997">
        <v>2</v>
      </c>
      <c r="Z997">
        <v>4</v>
      </c>
      <c r="AA997">
        <v>11</v>
      </c>
      <c r="AB997">
        <v>16</v>
      </c>
      <c r="AC997">
        <v>115</v>
      </c>
      <c r="AD997">
        <v>-3</v>
      </c>
      <c r="AE997">
        <v>1</v>
      </c>
      <c r="AF997">
        <v>1231</v>
      </c>
      <c r="AG997">
        <v>1231</v>
      </c>
      <c r="AH997">
        <v>1231</v>
      </c>
      <c r="AI997">
        <v>121</v>
      </c>
      <c r="AJ997">
        <v>1946</v>
      </c>
      <c r="AK997">
        <v>2419</v>
      </c>
      <c r="AL997">
        <v>663</v>
      </c>
      <c r="AM997">
        <v>74</v>
      </c>
      <c r="AN997">
        <v>933</v>
      </c>
      <c r="AO997">
        <v>41</v>
      </c>
      <c r="AP997">
        <v>623</v>
      </c>
      <c r="AQ997">
        <v>1008</v>
      </c>
      <c r="AR997">
        <v>208</v>
      </c>
      <c r="AS997">
        <v>1051</v>
      </c>
      <c r="AT997">
        <v>1652</v>
      </c>
      <c r="AU997">
        <v>1563</v>
      </c>
      <c r="AV997">
        <v>1570</v>
      </c>
      <c r="AW997">
        <v>1583</v>
      </c>
      <c r="AX997">
        <v>2452</v>
      </c>
      <c r="AY997">
        <v>2078</v>
      </c>
      <c r="AZ997">
        <v>750</v>
      </c>
      <c r="BA997">
        <v>52</v>
      </c>
      <c r="BB997">
        <v>1670</v>
      </c>
      <c r="BC997">
        <v>1095</v>
      </c>
      <c r="BD997">
        <v>1356</v>
      </c>
      <c r="BE997">
        <v>1</v>
      </c>
      <c r="BF997" t="s">
        <v>64</v>
      </c>
      <c r="BG997" t="s">
        <v>65</v>
      </c>
      <c r="BH997" t="s">
        <v>941</v>
      </c>
      <c r="BI997" s="4">
        <f xml:space="preserve"> _2025teamgamelogs[[#This Row],[FGA]] + (0.44 * _2025teamgamelogs[[#This Row],[FTA]]) + _2025teamgamelogs[[#This Row],[TOV]] - _2025teamgamelogs[[#This Row],[OREB]]</f>
        <v>88.68</v>
      </c>
      <c r="BJ997" s="3">
        <f>_2025teamgamelogs[[#This Row],[TOV]]/_2025teamgamelogs[[#This Row],[POSSESIONS]]</f>
        <v>0.18042399639152007</v>
      </c>
      <c r="BK997" s="4">
        <f>_2025teamgamelogs[[#This Row],[PTS]]/_2025teamgamelogs[[#This Row],[POSSESIONS]]</f>
        <v>1.2967974740640504</v>
      </c>
      <c r="BL997" s="4">
        <f xml:space="preserve"> 100 * _2025teamgamelogs[[#This Row],[POINTS_PER_POSSESSION]]</f>
        <v>129.67974740640506</v>
      </c>
      <c r="BM997" s="4">
        <f xml:space="preserve"> _2025teamgamelogs[[#This Row],[POSSESIONS]] / (_2025teamgamelogs[[#This Row],[MIN]]/48)</f>
        <v>88.68</v>
      </c>
      <c r="BN997" s="3">
        <f>_2025teamgamelogs[[#This Row],[PTS]] / (2 * (_2025teamgamelogs[[#This Row],[FGA]] + 0.44 * _2025teamgamelogs[[#This Row],[FTA]]))</f>
        <v>0.68714149139579339</v>
      </c>
      <c r="BO997" s="4">
        <f>VLOOKUP(_2025teamgamelogs[[#This Row],[MONTH]], LEAGUE_AVERAGES!$A$2:$B$8, 2, FALSE)</f>
        <v>111.93492093235156</v>
      </c>
      <c r="BP997" s="5">
        <f>VLOOKUP(_2025teamgamelogs[[#This Row],[TEAM_NAME]], LEAGUE_AVERAGES!$A$14:$C$43, 2, FALSE)</f>
        <v>0.38256097560975622</v>
      </c>
      <c r="BQ997" s="5">
        <f>VLOOKUP(_2025teamgamelogs[[#This Row],[TEAM_NAME]], LEAGUE_AVERAGES!$A$14:$C$43, 3, FALSE)</f>
        <v>0.37156097560975615</v>
      </c>
      <c r="BR997" s="5">
        <f>VLOOKUP(_2025teamgamelogs[[#This Row],[TEAM_NAME]], LEAGUE_AVERAGES!$F$14:$H$43, 2, FALSE)</f>
        <v>0.47402439024390242</v>
      </c>
      <c r="BS997" s="5">
        <f>VLOOKUP(_2025teamgamelogs[[#This Row],[TEAM_NAME]], LEAGUE_AVERAGES!$F$14:$H$43, 3, FALSE)</f>
        <v>0.46580487804878057</v>
      </c>
      <c r="BT997" s="5">
        <f>VLOOKUP(_2025teamgamelogs[[#This Row],[TEAM_NAME]], LEAGUE_AVERAGES!$K$14:$M$43, 2, FALSE)</f>
        <v>0.59446350940954662</v>
      </c>
      <c r="BU997" s="5">
        <f>VLOOKUP(_2025teamgamelogs[[#This Row],[TEAM_NAME]], LEAGUE_AVERAGES!$K$14:$M$43, 3, FALSE)</f>
        <v>0.58583417827298701</v>
      </c>
    </row>
    <row r="998" spans="1:73" x14ac:dyDescent="0.2">
      <c r="A998" t="s">
        <v>59</v>
      </c>
      <c r="B998">
        <v>1610612766</v>
      </c>
      <c r="C998" t="s">
        <v>122</v>
      </c>
      <c r="D998" t="s">
        <v>123</v>
      </c>
      <c r="E998">
        <v>22400469</v>
      </c>
      <c r="F998" s="1">
        <v>45660</v>
      </c>
      <c r="G998" t="s">
        <v>959</v>
      </c>
      <c r="H998" t="s">
        <v>70</v>
      </c>
      <c r="I998">
        <v>48</v>
      </c>
      <c r="J998">
        <v>33</v>
      </c>
      <c r="K998">
        <v>80</v>
      </c>
      <c r="L998">
        <v>0.41299999999999998</v>
      </c>
      <c r="M998">
        <v>9</v>
      </c>
      <c r="N998">
        <v>30</v>
      </c>
      <c r="O998">
        <v>0.3</v>
      </c>
      <c r="P998">
        <v>19</v>
      </c>
      <c r="Q998">
        <v>30</v>
      </c>
      <c r="R998">
        <v>0.63300000000000001</v>
      </c>
      <c r="S998">
        <v>9</v>
      </c>
      <c r="T998">
        <v>36</v>
      </c>
      <c r="U998">
        <v>45</v>
      </c>
      <c r="V998">
        <v>25</v>
      </c>
      <c r="W998">
        <v>18</v>
      </c>
      <c r="X998">
        <v>8</v>
      </c>
      <c r="Y998">
        <v>6</v>
      </c>
      <c r="Z998">
        <v>7</v>
      </c>
      <c r="AA998">
        <v>10</v>
      </c>
      <c r="AB998">
        <v>27</v>
      </c>
      <c r="AC998">
        <v>94</v>
      </c>
      <c r="AD998">
        <v>-4</v>
      </c>
      <c r="AE998">
        <v>1</v>
      </c>
      <c r="AF998">
        <v>1231</v>
      </c>
      <c r="AG998">
        <v>1231</v>
      </c>
      <c r="AH998">
        <v>1231</v>
      </c>
      <c r="AI998">
        <v>121</v>
      </c>
      <c r="AJ998">
        <v>2321</v>
      </c>
      <c r="AK998">
        <v>2190</v>
      </c>
      <c r="AL998">
        <v>2071</v>
      </c>
      <c r="AM998">
        <v>2097</v>
      </c>
      <c r="AN998">
        <v>2077</v>
      </c>
      <c r="AO998">
        <v>1895</v>
      </c>
      <c r="AP998">
        <v>756</v>
      </c>
      <c r="AQ998">
        <v>259</v>
      </c>
      <c r="AR998">
        <v>2267</v>
      </c>
      <c r="AS998">
        <v>1566</v>
      </c>
      <c r="AT998">
        <v>640</v>
      </c>
      <c r="AU998">
        <v>976</v>
      </c>
      <c r="AV998">
        <v>1358</v>
      </c>
      <c r="AW998">
        <v>1953</v>
      </c>
      <c r="AX998">
        <v>1073</v>
      </c>
      <c r="AY998">
        <v>560</v>
      </c>
      <c r="AZ998">
        <v>1902</v>
      </c>
      <c r="BA998">
        <v>25</v>
      </c>
      <c r="BB998">
        <v>59</v>
      </c>
      <c r="BC998">
        <v>2304</v>
      </c>
      <c r="BD998">
        <v>1415</v>
      </c>
      <c r="BE998">
        <v>1</v>
      </c>
      <c r="BF998" t="s">
        <v>71</v>
      </c>
      <c r="BG998" t="s">
        <v>65</v>
      </c>
      <c r="BH998" t="s">
        <v>941</v>
      </c>
      <c r="BI998" s="4">
        <f xml:space="preserve"> _2025teamgamelogs[[#This Row],[FGA]] + (0.44 * _2025teamgamelogs[[#This Row],[FTA]]) + _2025teamgamelogs[[#This Row],[TOV]] - _2025teamgamelogs[[#This Row],[OREB]]</f>
        <v>102.2</v>
      </c>
      <c r="BJ998" s="3">
        <f>_2025teamgamelogs[[#This Row],[TOV]]/_2025teamgamelogs[[#This Row],[POSSESIONS]]</f>
        <v>0.17612524461839529</v>
      </c>
      <c r="BK998" s="4">
        <f>_2025teamgamelogs[[#This Row],[PTS]]/_2025teamgamelogs[[#This Row],[POSSESIONS]]</f>
        <v>0.91976516634050876</v>
      </c>
      <c r="BL998" s="4">
        <f xml:space="preserve"> 100 * _2025teamgamelogs[[#This Row],[POINTS_PER_POSSESSION]]</f>
        <v>91.976516634050881</v>
      </c>
      <c r="BM998" s="4">
        <f xml:space="preserve"> _2025teamgamelogs[[#This Row],[POSSESIONS]] / (_2025teamgamelogs[[#This Row],[MIN]]/48)</f>
        <v>102.2</v>
      </c>
      <c r="BN998" s="3">
        <f>_2025teamgamelogs[[#This Row],[PTS]] / (2 * (_2025teamgamelogs[[#This Row],[FGA]] + 0.44 * _2025teamgamelogs[[#This Row],[FTA]]))</f>
        <v>0.50429184549356221</v>
      </c>
      <c r="BO998" s="4">
        <f>VLOOKUP(_2025teamgamelogs[[#This Row],[MONTH]], LEAGUE_AVERAGES!$A$2:$B$8, 2, FALSE)</f>
        <v>111.93492093235156</v>
      </c>
      <c r="BP998" s="5">
        <f>VLOOKUP(_2025teamgamelogs[[#This Row],[TEAM_NAME]], LEAGUE_AVERAGES!$A$14:$C$43, 2, FALSE)</f>
        <v>0.33860975609756089</v>
      </c>
      <c r="BQ998" s="5">
        <f>VLOOKUP(_2025teamgamelogs[[#This Row],[TEAM_NAME]], LEAGUE_AVERAGES!$A$14:$C$43, 3, FALSE)</f>
        <v>0.33580487804878045</v>
      </c>
      <c r="BR998" s="5">
        <f>VLOOKUP(_2025teamgamelogs[[#This Row],[TEAM_NAME]], LEAGUE_AVERAGES!$F$14:$H$43, 2, FALSE)</f>
        <v>0.43492682926829268</v>
      </c>
      <c r="BS998" s="5">
        <f>VLOOKUP(_2025teamgamelogs[[#This Row],[TEAM_NAME]], LEAGUE_AVERAGES!$F$14:$H$43, 3, FALSE)</f>
        <v>0.42697560975609755</v>
      </c>
      <c r="BT998" s="5">
        <f>VLOOKUP(_2025teamgamelogs[[#This Row],[TEAM_NAME]], LEAGUE_AVERAGES!$K$14:$M$43, 2, FALSE)</f>
        <v>0.5424635833805308</v>
      </c>
      <c r="BU998" s="5">
        <f>VLOOKUP(_2025teamgamelogs[[#This Row],[TEAM_NAME]], LEAGUE_AVERAGES!$K$14:$M$43, 3, FALSE)</f>
        <v>0.53419164265445196</v>
      </c>
    </row>
    <row r="999" spans="1:73" x14ac:dyDescent="0.2">
      <c r="A999" t="s">
        <v>59</v>
      </c>
      <c r="B999">
        <v>1610612747</v>
      </c>
      <c r="C999" t="s">
        <v>60</v>
      </c>
      <c r="D999" t="s">
        <v>61</v>
      </c>
      <c r="E999">
        <v>22400477</v>
      </c>
      <c r="F999" s="1">
        <v>45660</v>
      </c>
      <c r="G999" t="s">
        <v>960</v>
      </c>
      <c r="H999" t="s">
        <v>63</v>
      </c>
      <c r="I999">
        <v>48</v>
      </c>
      <c r="J999">
        <v>43</v>
      </c>
      <c r="K999">
        <v>88</v>
      </c>
      <c r="L999">
        <v>0.48899999999999999</v>
      </c>
      <c r="M999">
        <v>13</v>
      </c>
      <c r="N999">
        <v>30</v>
      </c>
      <c r="O999">
        <v>0.433</v>
      </c>
      <c r="P999">
        <v>20</v>
      </c>
      <c r="Q999">
        <v>25</v>
      </c>
      <c r="R999">
        <v>0.8</v>
      </c>
      <c r="S999">
        <v>17</v>
      </c>
      <c r="T999">
        <v>39</v>
      </c>
      <c r="U999">
        <v>56</v>
      </c>
      <c r="V999">
        <v>28</v>
      </c>
      <c r="W999">
        <v>19</v>
      </c>
      <c r="X999">
        <v>4</v>
      </c>
      <c r="Y999">
        <v>6</v>
      </c>
      <c r="Z999">
        <v>3</v>
      </c>
      <c r="AA999">
        <v>21</v>
      </c>
      <c r="AB999">
        <v>22</v>
      </c>
      <c r="AC999">
        <v>119</v>
      </c>
      <c r="AD999">
        <v>17</v>
      </c>
      <c r="AE999">
        <v>1</v>
      </c>
      <c r="AF999">
        <v>1</v>
      </c>
      <c r="AG999">
        <v>1</v>
      </c>
      <c r="AH999">
        <v>1</v>
      </c>
      <c r="AI999">
        <v>121</v>
      </c>
      <c r="AJ999">
        <v>866</v>
      </c>
      <c r="AK999">
        <v>1314</v>
      </c>
      <c r="AL999">
        <v>853</v>
      </c>
      <c r="AM999">
        <v>1171</v>
      </c>
      <c r="AN999">
        <v>2077</v>
      </c>
      <c r="AO999">
        <v>433</v>
      </c>
      <c r="AP999">
        <v>623</v>
      </c>
      <c r="AQ999">
        <v>666</v>
      </c>
      <c r="AR999">
        <v>1029</v>
      </c>
      <c r="AS999">
        <v>160</v>
      </c>
      <c r="AT999">
        <v>277</v>
      </c>
      <c r="AU999">
        <v>99</v>
      </c>
      <c r="AV999">
        <v>840</v>
      </c>
      <c r="AW999">
        <v>2098</v>
      </c>
      <c r="AX999">
        <v>2190</v>
      </c>
      <c r="AY999">
        <v>560</v>
      </c>
      <c r="AZ999">
        <v>384</v>
      </c>
      <c r="BA999">
        <v>1694</v>
      </c>
      <c r="BB999">
        <v>416</v>
      </c>
      <c r="BC999">
        <v>798</v>
      </c>
      <c r="BD999">
        <v>313</v>
      </c>
      <c r="BE999">
        <v>1</v>
      </c>
      <c r="BF999" t="s">
        <v>64</v>
      </c>
      <c r="BG999" t="s">
        <v>65</v>
      </c>
      <c r="BH999" t="s">
        <v>941</v>
      </c>
      <c r="BI999" s="4">
        <f xml:space="preserve"> _2025teamgamelogs[[#This Row],[FGA]] + (0.44 * _2025teamgamelogs[[#This Row],[FTA]]) + _2025teamgamelogs[[#This Row],[TOV]] - _2025teamgamelogs[[#This Row],[OREB]]</f>
        <v>101</v>
      </c>
      <c r="BJ999" s="3">
        <f>_2025teamgamelogs[[#This Row],[TOV]]/_2025teamgamelogs[[#This Row],[POSSESIONS]]</f>
        <v>0.18811881188118812</v>
      </c>
      <c r="BK999" s="4">
        <f>_2025teamgamelogs[[#This Row],[PTS]]/_2025teamgamelogs[[#This Row],[POSSESIONS]]</f>
        <v>1.1782178217821782</v>
      </c>
      <c r="BL999" s="4">
        <f xml:space="preserve"> 100 * _2025teamgamelogs[[#This Row],[POINTS_PER_POSSESSION]]</f>
        <v>117.82178217821782</v>
      </c>
      <c r="BM999" s="4">
        <f xml:space="preserve"> _2025teamgamelogs[[#This Row],[POSSESIONS]] / (_2025teamgamelogs[[#This Row],[MIN]]/48)</f>
        <v>101</v>
      </c>
      <c r="BN999" s="3">
        <f>_2025teamgamelogs[[#This Row],[PTS]] / (2 * (_2025teamgamelogs[[#This Row],[FGA]] + 0.44 * _2025teamgamelogs[[#This Row],[FTA]]))</f>
        <v>0.60101010101010099</v>
      </c>
      <c r="BO999" s="4">
        <f>VLOOKUP(_2025teamgamelogs[[#This Row],[MONTH]], LEAGUE_AVERAGES!$A$2:$B$8, 2, FALSE)</f>
        <v>111.93492093235156</v>
      </c>
      <c r="BP999" s="5">
        <f>VLOOKUP(_2025teamgamelogs[[#This Row],[TEAM_NAME]], LEAGUE_AVERAGES!$A$14:$C$43, 2, FALSE)</f>
        <v>0.37419512195121946</v>
      </c>
      <c r="BQ999" s="5">
        <f>VLOOKUP(_2025teamgamelogs[[#This Row],[TEAM_NAME]], LEAGUE_AVERAGES!$A$14:$C$43, 3, FALSE)</f>
        <v>0.35536585365853657</v>
      </c>
      <c r="BR999" s="5">
        <f>VLOOKUP(_2025teamgamelogs[[#This Row],[TEAM_NAME]], LEAGUE_AVERAGES!$F$14:$H$43, 2, FALSE)</f>
        <v>0.48560975609756091</v>
      </c>
      <c r="BS999" s="5">
        <f>VLOOKUP(_2025teamgamelogs[[#This Row],[TEAM_NAME]], LEAGUE_AVERAGES!$F$14:$H$43, 3, FALSE)</f>
        <v>0.47373170731707315</v>
      </c>
      <c r="BT999" s="5">
        <f>VLOOKUP(_2025teamgamelogs[[#This Row],[TEAM_NAME]], LEAGUE_AVERAGES!$K$14:$M$43, 2, FALSE)</f>
        <v>0.60200661119778875</v>
      </c>
      <c r="BU999" s="5">
        <f>VLOOKUP(_2025teamgamelogs[[#This Row],[TEAM_NAME]], LEAGUE_AVERAGES!$K$14:$M$43, 3, FALSE)</f>
        <v>0.58416138772693449</v>
      </c>
    </row>
    <row r="1000" spans="1:73" x14ac:dyDescent="0.2">
      <c r="A1000" t="s">
        <v>59</v>
      </c>
      <c r="B1000">
        <v>1610612738</v>
      </c>
      <c r="C1000" t="s">
        <v>74</v>
      </c>
      <c r="D1000" t="s">
        <v>75</v>
      </c>
      <c r="E1000">
        <v>22400471</v>
      </c>
      <c r="F1000" s="1">
        <v>45660</v>
      </c>
      <c r="G1000" t="s">
        <v>961</v>
      </c>
      <c r="H1000" t="s">
        <v>63</v>
      </c>
      <c r="I1000">
        <v>48</v>
      </c>
      <c r="J1000">
        <v>39</v>
      </c>
      <c r="K1000">
        <v>77</v>
      </c>
      <c r="L1000">
        <v>0.50600000000000001</v>
      </c>
      <c r="M1000">
        <v>19</v>
      </c>
      <c r="N1000">
        <v>39</v>
      </c>
      <c r="O1000">
        <v>0.48699999999999999</v>
      </c>
      <c r="P1000">
        <v>12</v>
      </c>
      <c r="Q1000">
        <v>18</v>
      </c>
      <c r="R1000">
        <v>0.66700000000000004</v>
      </c>
      <c r="S1000">
        <v>12</v>
      </c>
      <c r="T1000">
        <v>29</v>
      </c>
      <c r="U1000">
        <v>41</v>
      </c>
      <c r="V1000">
        <v>20</v>
      </c>
      <c r="W1000">
        <v>14</v>
      </c>
      <c r="X1000">
        <v>6</v>
      </c>
      <c r="Y1000">
        <v>8</v>
      </c>
      <c r="Z1000">
        <v>4</v>
      </c>
      <c r="AA1000">
        <v>13</v>
      </c>
      <c r="AB1000">
        <v>21</v>
      </c>
      <c r="AC1000">
        <v>109</v>
      </c>
      <c r="AD1000">
        <v>23</v>
      </c>
      <c r="AE1000">
        <v>1</v>
      </c>
      <c r="AF1000">
        <v>1</v>
      </c>
      <c r="AG1000">
        <v>1</v>
      </c>
      <c r="AH1000">
        <v>1</v>
      </c>
      <c r="AI1000">
        <v>121</v>
      </c>
      <c r="AJ1000">
        <v>1609</v>
      </c>
      <c r="AK1000">
        <v>2335</v>
      </c>
      <c r="AL1000">
        <v>575</v>
      </c>
      <c r="AM1000">
        <v>182</v>
      </c>
      <c r="AN1000">
        <v>933</v>
      </c>
      <c r="AO1000">
        <v>140</v>
      </c>
      <c r="AP1000">
        <v>1889</v>
      </c>
      <c r="AQ1000">
        <v>1617</v>
      </c>
      <c r="AR1000">
        <v>2105</v>
      </c>
      <c r="AS1000">
        <v>848</v>
      </c>
      <c r="AT1000">
        <v>1807</v>
      </c>
      <c r="AU1000">
        <v>1563</v>
      </c>
      <c r="AV1000">
        <v>2163</v>
      </c>
      <c r="AW1000">
        <v>1092</v>
      </c>
      <c r="AX1000">
        <v>1702</v>
      </c>
      <c r="AY1000">
        <v>187</v>
      </c>
      <c r="AZ1000">
        <v>750</v>
      </c>
      <c r="BA1000">
        <v>148</v>
      </c>
      <c r="BB1000">
        <v>575</v>
      </c>
      <c r="BC1000">
        <v>1548</v>
      </c>
      <c r="BD1000">
        <v>168</v>
      </c>
      <c r="BE1000">
        <v>1</v>
      </c>
      <c r="BF1000" t="s">
        <v>71</v>
      </c>
      <c r="BG1000" t="s">
        <v>65</v>
      </c>
      <c r="BH1000" t="s">
        <v>941</v>
      </c>
      <c r="BI1000" s="4">
        <f xml:space="preserve"> _2025teamgamelogs[[#This Row],[FGA]] + (0.44 * _2025teamgamelogs[[#This Row],[FTA]]) + _2025teamgamelogs[[#This Row],[TOV]] - _2025teamgamelogs[[#This Row],[OREB]]</f>
        <v>86.92</v>
      </c>
      <c r="BJ1000" s="3">
        <f>_2025teamgamelogs[[#This Row],[TOV]]/_2025teamgamelogs[[#This Row],[POSSESIONS]]</f>
        <v>0.16106764841233318</v>
      </c>
      <c r="BK1000" s="4">
        <f>_2025teamgamelogs[[#This Row],[PTS]]/_2025teamgamelogs[[#This Row],[POSSESIONS]]</f>
        <v>1.2540266912103084</v>
      </c>
      <c r="BL1000" s="4">
        <f xml:space="preserve"> 100 * _2025teamgamelogs[[#This Row],[POINTS_PER_POSSESSION]]</f>
        <v>125.40266912103084</v>
      </c>
      <c r="BM1000" s="4">
        <f xml:space="preserve"> _2025teamgamelogs[[#This Row],[POSSESIONS]] / (_2025teamgamelogs[[#This Row],[MIN]]/48)</f>
        <v>86.92</v>
      </c>
      <c r="BN1000" s="3">
        <f>_2025teamgamelogs[[#This Row],[PTS]] / (2 * (_2025teamgamelogs[[#This Row],[FGA]] + 0.44 * _2025teamgamelogs[[#This Row],[FTA]]))</f>
        <v>0.6417804992934526</v>
      </c>
      <c r="BO1000" s="4">
        <f>VLOOKUP(_2025teamgamelogs[[#This Row],[MONTH]], LEAGUE_AVERAGES!$A$2:$B$8, 2, FALSE)</f>
        <v>111.93492093235156</v>
      </c>
      <c r="BP1000" s="5">
        <f>VLOOKUP(_2025teamgamelogs[[#This Row],[TEAM_NAME]], LEAGUE_AVERAGES!$A$14:$C$43, 2, FALSE)</f>
        <v>0.3739024390243903</v>
      </c>
      <c r="BQ1000" s="5">
        <f>VLOOKUP(_2025teamgamelogs[[#This Row],[TEAM_NAME]], LEAGUE_AVERAGES!$A$14:$C$43, 3, FALSE)</f>
        <v>0.36424390243902455</v>
      </c>
      <c r="BR1000" s="5">
        <f>VLOOKUP(_2025teamgamelogs[[#This Row],[TEAM_NAME]], LEAGUE_AVERAGES!$F$14:$H$43, 2, FALSE)</f>
        <v>0.46717073170731704</v>
      </c>
      <c r="BS1000" s="5">
        <f>VLOOKUP(_2025teamgamelogs[[#This Row],[TEAM_NAME]], LEAGUE_AVERAGES!$F$14:$H$43, 3, FALSE)</f>
        <v>0.45907317073170728</v>
      </c>
      <c r="BT1000" s="5">
        <f>VLOOKUP(_2025teamgamelogs[[#This Row],[TEAM_NAME]], LEAGUE_AVERAGES!$K$14:$M$43, 2, FALSE)</f>
        <v>0.59645910798675039</v>
      </c>
      <c r="BU1000" s="5">
        <f>VLOOKUP(_2025teamgamelogs[[#This Row],[TEAM_NAME]], LEAGUE_AVERAGES!$K$14:$M$43, 3, FALSE)</f>
        <v>0.58679053151616523</v>
      </c>
    </row>
    <row r="1001" spans="1:73" x14ac:dyDescent="0.2">
      <c r="A1001" t="s">
        <v>59</v>
      </c>
      <c r="B1001">
        <v>1610612761</v>
      </c>
      <c r="C1001" t="s">
        <v>95</v>
      </c>
      <c r="D1001" t="s">
        <v>96</v>
      </c>
      <c r="E1001">
        <v>22400470</v>
      </c>
      <c r="F1001" s="1">
        <v>45660</v>
      </c>
      <c r="G1001" t="s">
        <v>962</v>
      </c>
      <c r="H1001" t="s">
        <v>70</v>
      </c>
      <c r="I1001">
        <v>48</v>
      </c>
      <c r="J1001">
        <v>38</v>
      </c>
      <c r="K1001">
        <v>80</v>
      </c>
      <c r="L1001">
        <v>0.47499999999999998</v>
      </c>
      <c r="M1001">
        <v>10</v>
      </c>
      <c r="N1001">
        <v>29</v>
      </c>
      <c r="O1001">
        <v>0.34499999999999997</v>
      </c>
      <c r="P1001">
        <v>11</v>
      </c>
      <c r="Q1001">
        <v>13</v>
      </c>
      <c r="R1001">
        <v>0.84599999999999997</v>
      </c>
      <c r="S1001">
        <v>7</v>
      </c>
      <c r="T1001">
        <v>30</v>
      </c>
      <c r="U1001">
        <v>37</v>
      </c>
      <c r="V1001">
        <v>28</v>
      </c>
      <c r="W1001">
        <v>11</v>
      </c>
      <c r="X1001">
        <v>6</v>
      </c>
      <c r="Y1001">
        <v>1</v>
      </c>
      <c r="Z1001">
        <v>8</v>
      </c>
      <c r="AA1001">
        <v>11</v>
      </c>
      <c r="AB1001">
        <v>15</v>
      </c>
      <c r="AC1001">
        <v>97</v>
      </c>
      <c r="AD1001">
        <v>-9</v>
      </c>
      <c r="AE1001">
        <v>1</v>
      </c>
      <c r="AF1001">
        <v>1231</v>
      </c>
      <c r="AG1001">
        <v>1231</v>
      </c>
      <c r="AH1001">
        <v>1231</v>
      </c>
      <c r="AI1001">
        <v>121</v>
      </c>
      <c r="AJ1001">
        <v>1796</v>
      </c>
      <c r="AK1001">
        <v>2190</v>
      </c>
      <c r="AL1001">
        <v>1109</v>
      </c>
      <c r="AM1001">
        <v>1891</v>
      </c>
      <c r="AN1001">
        <v>2163</v>
      </c>
      <c r="AO1001">
        <v>1357</v>
      </c>
      <c r="AP1001">
        <v>2028</v>
      </c>
      <c r="AQ1001">
        <v>2188</v>
      </c>
      <c r="AR1001">
        <v>605</v>
      </c>
      <c r="AS1001">
        <v>2024</v>
      </c>
      <c r="AT1001">
        <v>1652</v>
      </c>
      <c r="AU1001">
        <v>2073</v>
      </c>
      <c r="AV1001">
        <v>840</v>
      </c>
      <c r="AW1001">
        <v>429</v>
      </c>
      <c r="AX1001">
        <v>1702</v>
      </c>
      <c r="AY1001">
        <v>2304</v>
      </c>
      <c r="AZ1001">
        <v>2116</v>
      </c>
      <c r="BA1001">
        <v>52</v>
      </c>
      <c r="BB1001">
        <v>1892</v>
      </c>
      <c r="BC1001">
        <v>2224</v>
      </c>
      <c r="BD1001">
        <v>1735</v>
      </c>
      <c r="BE1001">
        <v>1</v>
      </c>
      <c r="BF1001" t="s">
        <v>64</v>
      </c>
      <c r="BG1001" t="s">
        <v>65</v>
      </c>
      <c r="BH1001" t="s">
        <v>941</v>
      </c>
      <c r="BI1001" s="4">
        <f xml:space="preserve"> _2025teamgamelogs[[#This Row],[FGA]] + (0.44 * _2025teamgamelogs[[#This Row],[FTA]]) + _2025teamgamelogs[[#This Row],[TOV]] - _2025teamgamelogs[[#This Row],[OREB]]</f>
        <v>89.72</v>
      </c>
      <c r="BJ1001" s="3">
        <f>_2025teamgamelogs[[#This Row],[TOV]]/_2025teamgamelogs[[#This Row],[POSSESIONS]]</f>
        <v>0.12260365581810076</v>
      </c>
      <c r="BK1001" s="4">
        <f>_2025teamgamelogs[[#This Row],[PTS]]/_2025teamgamelogs[[#This Row],[POSSESIONS]]</f>
        <v>1.0811413285777975</v>
      </c>
      <c r="BL1001" s="4">
        <f xml:space="preserve"> 100 * _2025teamgamelogs[[#This Row],[POINTS_PER_POSSESSION]]</f>
        <v>108.11413285777975</v>
      </c>
      <c r="BM1001" s="4">
        <f xml:space="preserve"> _2025teamgamelogs[[#This Row],[POSSESIONS]] / (_2025teamgamelogs[[#This Row],[MIN]]/48)</f>
        <v>89.72</v>
      </c>
      <c r="BN1001" s="3">
        <f>_2025teamgamelogs[[#This Row],[PTS]] / (2 * (_2025teamgamelogs[[#This Row],[FGA]] + 0.44 * _2025teamgamelogs[[#This Row],[FTA]]))</f>
        <v>0.56579561362575825</v>
      </c>
      <c r="BO1001" s="4">
        <f>VLOOKUP(_2025teamgamelogs[[#This Row],[MONTH]], LEAGUE_AVERAGES!$A$2:$B$8, 2, FALSE)</f>
        <v>111.93492093235156</v>
      </c>
      <c r="BP1001" s="5">
        <f>VLOOKUP(_2025teamgamelogs[[#This Row],[TEAM_NAME]], LEAGUE_AVERAGES!$A$14:$C$43, 2, FALSE)</f>
        <v>0.35443902439024388</v>
      </c>
      <c r="BQ1001" s="5">
        <f>VLOOKUP(_2025teamgamelogs[[#This Row],[TEAM_NAME]], LEAGUE_AVERAGES!$A$14:$C$43, 3, FALSE)</f>
        <v>0.34512195121951217</v>
      </c>
      <c r="BR1001" s="5">
        <f>VLOOKUP(_2025teamgamelogs[[#This Row],[TEAM_NAME]], LEAGUE_AVERAGES!$F$14:$H$43, 2, FALSE)</f>
        <v>0.46104878048780484</v>
      </c>
      <c r="BS1001" s="5">
        <f>VLOOKUP(_2025teamgamelogs[[#This Row],[TEAM_NAME]], LEAGUE_AVERAGES!$F$14:$H$43, 3, FALSE)</f>
        <v>0.45834146341463411</v>
      </c>
      <c r="BT1001" s="5">
        <f>VLOOKUP(_2025teamgamelogs[[#This Row],[TEAM_NAME]], LEAGUE_AVERAGES!$K$14:$M$43, 2, FALSE)</f>
        <v>0.55942918094792793</v>
      </c>
      <c r="BU1001" s="5">
        <f>VLOOKUP(_2025teamgamelogs[[#This Row],[TEAM_NAME]], LEAGUE_AVERAGES!$K$14:$M$43, 3, FALSE)</f>
        <v>0.54979583097447959</v>
      </c>
    </row>
    <row r="1002" spans="1:73" x14ac:dyDescent="0.2">
      <c r="A1002" t="s">
        <v>59</v>
      </c>
      <c r="B1002">
        <v>1610612739</v>
      </c>
      <c r="C1002" t="s">
        <v>119</v>
      </c>
      <c r="D1002" t="s">
        <v>120</v>
      </c>
      <c r="E1002">
        <v>22400474</v>
      </c>
      <c r="F1002" s="1">
        <v>45660</v>
      </c>
      <c r="G1002" t="s">
        <v>963</v>
      </c>
      <c r="H1002" t="s">
        <v>63</v>
      </c>
      <c r="I1002">
        <v>48</v>
      </c>
      <c r="J1002">
        <v>52</v>
      </c>
      <c r="K1002">
        <v>98</v>
      </c>
      <c r="L1002">
        <v>0.53100000000000003</v>
      </c>
      <c r="M1002">
        <v>15</v>
      </c>
      <c r="N1002">
        <v>40</v>
      </c>
      <c r="O1002">
        <v>0.375</v>
      </c>
      <c r="P1002">
        <v>15</v>
      </c>
      <c r="Q1002">
        <v>20</v>
      </c>
      <c r="R1002">
        <v>0.75</v>
      </c>
      <c r="S1002">
        <v>10</v>
      </c>
      <c r="T1002">
        <v>36</v>
      </c>
      <c r="U1002">
        <v>46</v>
      </c>
      <c r="V1002">
        <v>38</v>
      </c>
      <c r="W1002">
        <v>8</v>
      </c>
      <c r="X1002">
        <v>5</v>
      </c>
      <c r="Y1002">
        <v>7</v>
      </c>
      <c r="Z1002">
        <v>4</v>
      </c>
      <c r="AA1002">
        <v>20</v>
      </c>
      <c r="AB1002">
        <v>17</v>
      </c>
      <c r="AC1002">
        <v>134</v>
      </c>
      <c r="AD1002">
        <v>12</v>
      </c>
      <c r="AE1002">
        <v>1</v>
      </c>
      <c r="AF1002">
        <v>1</v>
      </c>
      <c r="AG1002">
        <v>1</v>
      </c>
      <c r="AH1002">
        <v>1</v>
      </c>
      <c r="AI1002">
        <v>121</v>
      </c>
      <c r="AJ1002">
        <v>64</v>
      </c>
      <c r="AK1002">
        <v>251</v>
      </c>
      <c r="AL1002">
        <v>308</v>
      </c>
      <c r="AM1002">
        <v>733</v>
      </c>
      <c r="AN1002">
        <v>795</v>
      </c>
      <c r="AO1002">
        <v>1024</v>
      </c>
      <c r="AP1002">
        <v>1416</v>
      </c>
      <c r="AQ1002">
        <v>1301</v>
      </c>
      <c r="AR1002">
        <v>1525</v>
      </c>
      <c r="AS1002">
        <v>1308</v>
      </c>
      <c r="AT1002">
        <v>640</v>
      </c>
      <c r="AU1002">
        <v>835</v>
      </c>
      <c r="AV1002">
        <v>44</v>
      </c>
      <c r="AW1002">
        <v>78</v>
      </c>
      <c r="AX1002">
        <v>1998</v>
      </c>
      <c r="AY1002">
        <v>346</v>
      </c>
      <c r="AZ1002">
        <v>750</v>
      </c>
      <c r="BA1002">
        <v>1491</v>
      </c>
      <c r="BB1002">
        <v>1444</v>
      </c>
      <c r="BC1002">
        <v>126</v>
      </c>
      <c r="BD1002">
        <v>517</v>
      </c>
      <c r="BE1002">
        <v>1</v>
      </c>
      <c r="BF1002" t="s">
        <v>71</v>
      </c>
      <c r="BG1002" t="s">
        <v>65</v>
      </c>
      <c r="BH1002" t="s">
        <v>941</v>
      </c>
      <c r="BI1002" s="4">
        <f xml:space="preserve"> _2025teamgamelogs[[#This Row],[FGA]] + (0.44 * _2025teamgamelogs[[#This Row],[FTA]]) + _2025teamgamelogs[[#This Row],[TOV]] - _2025teamgamelogs[[#This Row],[OREB]]</f>
        <v>104.8</v>
      </c>
      <c r="BJ1002" s="3">
        <f>_2025teamgamelogs[[#This Row],[TOV]]/_2025teamgamelogs[[#This Row],[POSSESIONS]]</f>
        <v>7.6335877862595422E-2</v>
      </c>
      <c r="BK1002" s="4">
        <f>_2025teamgamelogs[[#This Row],[PTS]]/_2025teamgamelogs[[#This Row],[POSSESIONS]]</f>
        <v>1.2786259541984732</v>
      </c>
      <c r="BL1002" s="4">
        <f xml:space="preserve"> 100 * _2025teamgamelogs[[#This Row],[POINTS_PER_POSSESSION]]</f>
        <v>127.86259541984732</v>
      </c>
      <c r="BM1002" s="4">
        <f xml:space="preserve"> _2025teamgamelogs[[#This Row],[POSSESIONS]] / (_2025teamgamelogs[[#This Row],[MIN]]/48)</f>
        <v>104.8</v>
      </c>
      <c r="BN1002" s="3">
        <f>_2025teamgamelogs[[#This Row],[PTS]] / (2 * (_2025teamgamelogs[[#This Row],[FGA]] + 0.44 * _2025teamgamelogs[[#This Row],[FTA]]))</f>
        <v>0.62734082397003743</v>
      </c>
      <c r="BO1002" s="4">
        <f>VLOOKUP(_2025teamgamelogs[[#This Row],[MONTH]], LEAGUE_AVERAGES!$A$2:$B$8, 2, FALSE)</f>
        <v>111.93492093235156</v>
      </c>
      <c r="BP1002" s="5">
        <f>VLOOKUP(_2025teamgamelogs[[#This Row],[TEAM_NAME]], LEAGUE_AVERAGES!$A$14:$C$43, 2, FALSE)</f>
        <v>0.38409756097560971</v>
      </c>
      <c r="BQ1002" s="5">
        <f>VLOOKUP(_2025teamgamelogs[[#This Row],[TEAM_NAME]], LEAGUE_AVERAGES!$A$14:$C$43, 3, FALSE)</f>
        <v>0.38512195121951209</v>
      </c>
      <c r="BR1002" s="5">
        <f>VLOOKUP(_2025teamgamelogs[[#This Row],[TEAM_NAME]], LEAGUE_AVERAGES!$F$14:$H$43, 2, FALSE)</f>
        <v>0.49482926829268303</v>
      </c>
      <c r="BS1002" s="5">
        <f>VLOOKUP(_2025teamgamelogs[[#This Row],[TEAM_NAME]], LEAGUE_AVERAGES!$F$14:$H$43, 3, FALSE)</f>
        <v>0.4880731707317072</v>
      </c>
      <c r="BT1002" s="5">
        <f>VLOOKUP(_2025teamgamelogs[[#This Row],[TEAM_NAME]], LEAGUE_AVERAGES!$K$14:$M$43, 2, FALSE)</f>
        <v>0.61027349880699666</v>
      </c>
      <c r="BU1002" s="5">
        <f>VLOOKUP(_2025teamgamelogs[[#This Row],[TEAM_NAME]], LEAGUE_AVERAGES!$K$14:$M$43, 3, FALSE)</f>
        <v>0.60680781397749251</v>
      </c>
    </row>
    <row r="1003" spans="1:73" x14ac:dyDescent="0.2">
      <c r="A1003" t="s">
        <v>59</v>
      </c>
      <c r="B1003">
        <v>1610612740</v>
      </c>
      <c r="C1003" t="s">
        <v>77</v>
      </c>
      <c r="D1003" t="s">
        <v>78</v>
      </c>
      <c r="E1003">
        <v>22400472</v>
      </c>
      <c r="F1003" s="1">
        <v>45660</v>
      </c>
      <c r="G1003" t="s">
        <v>964</v>
      </c>
      <c r="H1003" t="s">
        <v>63</v>
      </c>
      <c r="I1003">
        <v>48</v>
      </c>
      <c r="J1003">
        <v>48</v>
      </c>
      <c r="K1003">
        <v>96</v>
      </c>
      <c r="L1003">
        <v>0.5</v>
      </c>
      <c r="M1003">
        <v>18</v>
      </c>
      <c r="N1003">
        <v>41</v>
      </c>
      <c r="O1003">
        <v>0.439</v>
      </c>
      <c r="P1003">
        <v>18</v>
      </c>
      <c r="Q1003">
        <v>22</v>
      </c>
      <c r="R1003">
        <v>0.81799999999999995</v>
      </c>
      <c r="S1003">
        <v>13</v>
      </c>
      <c r="T1003">
        <v>24</v>
      </c>
      <c r="U1003">
        <v>37</v>
      </c>
      <c r="V1003">
        <v>36</v>
      </c>
      <c r="W1003">
        <v>8</v>
      </c>
      <c r="X1003">
        <v>10</v>
      </c>
      <c r="Y1003">
        <v>6</v>
      </c>
      <c r="Z1003">
        <v>0</v>
      </c>
      <c r="AA1003">
        <v>22</v>
      </c>
      <c r="AB1003">
        <v>23</v>
      </c>
      <c r="AC1003">
        <v>132</v>
      </c>
      <c r="AD1003">
        <v>12</v>
      </c>
      <c r="AE1003">
        <v>1</v>
      </c>
      <c r="AF1003">
        <v>1</v>
      </c>
      <c r="AG1003">
        <v>1</v>
      </c>
      <c r="AH1003">
        <v>1</v>
      </c>
      <c r="AI1003">
        <v>121</v>
      </c>
      <c r="AJ1003">
        <v>242</v>
      </c>
      <c r="AK1003">
        <v>392</v>
      </c>
      <c r="AL1003">
        <v>663</v>
      </c>
      <c r="AM1003">
        <v>288</v>
      </c>
      <c r="AN1003">
        <v>681</v>
      </c>
      <c r="AO1003">
        <v>402</v>
      </c>
      <c r="AP1003">
        <v>889</v>
      </c>
      <c r="AQ1003">
        <v>1008</v>
      </c>
      <c r="AR1003">
        <v>864</v>
      </c>
      <c r="AS1003">
        <v>652</v>
      </c>
      <c r="AT1003">
        <v>2333</v>
      </c>
      <c r="AU1003">
        <v>2073</v>
      </c>
      <c r="AV1003">
        <v>95</v>
      </c>
      <c r="AW1003">
        <v>78</v>
      </c>
      <c r="AX1003">
        <v>539</v>
      </c>
      <c r="AY1003">
        <v>560</v>
      </c>
      <c r="AZ1003">
        <v>1</v>
      </c>
      <c r="BA1003">
        <v>1887</v>
      </c>
      <c r="BB1003">
        <v>300</v>
      </c>
      <c r="BC1003">
        <v>179</v>
      </c>
      <c r="BD1003">
        <v>517</v>
      </c>
      <c r="BE1003">
        <v>1</v>
      </c>
      <c r="BF1003" t="s">
        <v>64</v>
      </c>
      <c r="BG1003" t="s">
        <v>65</v>
      </c>
      <c r="BH1003" t="s">
        <v>941</v>
      </c>
      <c r="BI1003" s="4">
        <f xml:space="preserve"> _2025teamgamelogs[[#This Row],[FGA]] + (0.44 * _2025teamgamelogs[[#This Row],[FTA]]) + _2025teamgamelogs[[#This Row],[TOV]] - _2025teamgamelogs[[#This Row],[OREB]]</f>
        <v>100.68</v>
      </c>
      <c r="BJ1003" s="3">
        <f>_2025teamgamelogs[[#This Row],[TOV]]/_2025teamgamelogs[[#This Row],[POSSESIONS]]</f>
        <v>7.9459674215335716E-2</v>
      </c>
      <c r="BK1003" s="4">
        <f>_2025teamgamelogs[[#This Row],[PTS]]/_2025teamgamelogs[[#This Row],[POSSESIONS]]</f>
        <v>1.3110846245530392</v>
      </c>
      <c r="BL1003" s="4">
        <f xml:space="preserve"> 100 * _2025teamgamelogs[[#This Row],[POINTS_PER_POSSESSION]]</f>
        <v>131.10846245530391</v>
      </c>
      <c r="BM1003" s="4">
        <f xml:space="preserve"> _2025teamgamelogs[[#This Row],[POSSESIONS]] / (_2025teamgamelogs[[#This Row],[MIN]]/48)</f>
        <v>100.68</v>
      </c>
      <c r="BN1003" s="3">
        <f>_2025teamgamelogs[[#This Row],[PTS]] / (2 * (_2025teamgamelogs[[#This Row],[FGA]] + 0.44 * _2025teamgamelogs[[#This Row],[FTA]]))</f>
        <v>0.62452687358062076</v>
      </c>
      <c r="BO1003" s="4">
        <f>VLOOKUP(_2025teamgamelogs[[#This Row],[MONTH]], LEAGUE_AVERAGES!$A$2:$B$8, 2, FALSE)</f>
        <v>111.93492093235156</v>
      </c>
      <c r="BP1003" s="5">
        <f>VLOOKUP(_2025teamgamelogs[[#This Row],[TEAM_NAME]], LEAGUE_AVERAGES!$A$14:$C$43, 2, FALSE)</f>
        <v>0.35068292682926827</v>
      </c>
      <c r="BQ1003" s="5">
        <f>VLOOKUP(_2025teamgamelogs[[#This Row],[TEAM_NAME]], LEAGUE_AVERAGES!$A$14:$C$43, 3, FALSE)</f>
        <v>0.33902439024390252</v>
      </c>
      <c r="BR1003" s="5">
        <f>VLOOKUP(_2025teamgamelogs[[#This Row],[TEAM_NAME]], LEAGUE_AVERAGES!$F$14:$H$43, 2, FALSE)</f>
        <v>0.44770731707317085</v>
      </c>
      <c r="BS1003" s="5">
        <f>VLOOKUP(_2025teamgamelogs[[#This Row],[TEAM_NAME]], LEAGUE_AVERAGES!$F$14:$H$43, 3, FALSE)</f>
        <v>0.45721951219512191</v>
      </c>
      <c r="BT1003" s="5">
        <f>VLOOKUP(_2025teamgamelogs[[#This Row],[TEAM_NAME]], LEAGUE_AVERAGES!$K$14:$M$43, 2, FALSE)</f>
        <v>0.55230036801172144</v>
      </c>
      <c r="BU1003" s="5">
        <f>VLOOKUP(_2025teamgamelogs[[#This Row],[TEAM_NAME]], LEAGUE_AVERAGES!$K$14:$M$43, 3, FALSE)</f>
        <v>0.55239725408654039</v>
      </c>
    </row>
    <row r="1004" spans="1:73" x14ac:dyDescent="0.2">
      <c r="A1004" t="s">
        <v>59</v>
      </c>
      <c r="B1004">
        <v>1610612743</v>
      </c>
      <c r="C1004" t="s">
        <v>151</v>
      </c>
      <c r="D1004" t="s">
        <v>152</v>
      </c>
      <c r="E1004">
        <v>22400475</v>
      </c>
      <c r="F1004" s="1">
        <v>45660</v>
      </c>
      <c r="G1004" t="s">
        <v>965</v>
      </c>
      <c r="H1004" t="s">
        <v>70</v>
      </c>
      <c r="I1004">
        <v>48</v>
      </c>
      <c r="J1004">
        <v>42</v>
      </c>
      <c r="K1004">
        <v>97</v>
      </c>
      <c r="L1004">
        <v>0.433</v>
      </c>
      <c r="M1004">
        <v>15</v>
      </c>
      <c r="N1004">
        <v>39</v>
      </c>
      <c r="O1004">
        <v>0.38500000000000001</v>
      </c>
      <c r="P1004">
        <v>11</v>
      </c>
      <c r="Q1004">
        <v>16</v>
      </c>
      <c r="R1004">
        <v>0.68799999999999994</v>
      </c>
      <c r="S1004">
        <v>10</v>
      </c>
      <c r="T1004">
        <v>36</v>
      </c>
      <c r="U1004">
        <v>46</v>
      </c>
      <c r="V1004">
        <v>33</v>
      </c>
      <c r="W1004">
        <v>8</v>
      </c>
      <c r="X1004">
        <v>7</v>
      </c>
      <c r="Y1004">
        <v>7</v>
      </c>
      <c r="Z1004">
        <v>3</v>
      </c>
      <c r="AA1004">
        <v>13</v>
      </c>
      <c r="AB1004">
        <v>15</v>
      </c>
      <c r="AC1004">
        <v>110</v>
      </c>
      <c r="AD1004">
        <v>-3</v>
      </c>
      <c r="AE1004">
        <v>1</v>
      </c>
      <c r="AF1004">
        <v>1231</v>
      </c>
      <c r="AG1004">
        <v>1231</v>
      </c>
      <c r="AH1004">
        <v>1231</v>
      </c>
      <c r="AI1004">
        <v>121</v>
      </c>
      <c r="AJ1004">
        <v>1068</v>
      </c>
      <c r="AK1004">
        <v>324</v>
      </c>
      <c r="AL1004">
        <v>1810</v>
      </c>
      <c r="AM1004">
        <v>733</v>
      </c>
      <c r="AN1004">
        <v>933</v>
      </c>
      <c r="AO1004">
        <v>909</v>
      </c>
      <c r="AP1004">
        <v>2028</v>
      </c>
      <c r="AQ1004">
        <v>1907</v>
      </c>
      <c r="AR1004">
        <v>2020</v>
      </c>
      <c r="AS1004">
        <v>1308</v>
      </c>
      <c r="AT1004">
        <v>640</v>
      </c>
      <c r="AU1004">
        <v>835</v>
      </c>
      <c r="AV1004">
        <v>240</v>
      </c>
      <c r="AW1004">
        <v>78</v>
      </c>
      <c r="AX1004">
        <v>1360</v>
      </c>
      <c r="AY1004">
        <v>346</v>
      </c>
      <c r="AZ1004">
        <v>384</v>
      </c>
      <c r="BA1004">
        <v>148</v>
      </c>
      <c r="BB1004">
        <v>1892</v>
      </c>
      <c r="BC1004">
        <v>1479</v>
      </c>
      <c r="BD1004">
        <v>1356</v>
      </c>
      <c r="BE1004">
        <v>1</v>
      </c>
      <c r="BF1004" t="s">
        <v>64</v>
      </c>
      <c r="BG1004" t="s">
        <v>65</v>
      </c>
      <c r="BH1004" t="s">
        <v>941</v>
      </c>
      <c r="BI1004" s="4">
        <f xml:space="preserve"> _2025teamgamelogs[[#This Row],[FGA]] + (0.44 * _2025teamgamelogs[[#This Row],[FTA]]) + _2025teamgamelogs[[#This Row],[TOV]] - _2025teamgamelogs[[#This Row],[OREB]]</f>
        <v>102.04</v>
      </c>
      <c r="BJ1004" s="3">
        <f>_2025teamgamelogs[[#This Row],[TOV]]/_2025teamgamelogs[[#This Row],[POSSESIONS]]</f>
        <v>7.8400627205017642E-2</v>
      </c>
      <c r="BK1004" s="4">
        <f>_2025teamgamelogs[[#This Row],[PTS]]/_2025teamgamelogs[[#This Row],[POSSESIONS]]</f>
        <v>1.0780086240689926</v>
      </c>
      <c r="BL1004" s="4">
        <f xml:space="preserve"> 100 * _2025teamgamelogs[[#This Row],[POINTS_PER_POSSESSION]]</f>
        <v>107.80086240689926</v>
      </c>
      <c r="BM1004" s="4">
        <f xml:space="preserve"> _2025teamgamelogs[[#This Row],[POSSESIONS]] / (_2025teamgamelogs[[#This Row],[MIN]]/48)</f>
        <v>102.04</v>
      </c>
      <c r="BN1004" s="3">
        <f>_2025teamgamelogs[[#This Row],[PTS]] / (2 * (_2025teamgamelogs[[#This Row],[FGA]] + 0.44 * _2025teamgamelogs[[#This Row],[FTA]]))</f>
        <v>0.52864282968089193</v>
      </c>
      <c r="BO1004" s="4">
        <f>VLOOKUP(_2025teamgamelogs[[#This Row],[MONTH]], LEAGUE_AVERAGES!$A$2:$B$8, 2, FALSE)</f>
        <v>111.93492093235156</v>
      </c>
      <c r="BP1004" s="5">
        <f>VLOOKUP(_2025teamgamelogs[[#This Row],[TEAM_NAME]], LEAGUE_AVERAGES!$A$14:$C$43, 2, FALSE)</f>
        <v>0.39036585365853654</v>
      </c>
      <c r="BQ1004" s="5">
        <f>VLOOKUP(_2025teamgamelogs[[#This Row],[TEAM_NAME]], LEAGUE_AVERAGES!$A$14:$C$43, 3, FALSE)</f>
        <v>0.36282926829268303</v>
      </c>
      <c r="BR1004" s="5">
        <f>VLOOKUP(_2025teamgamelogs[[#This Row],[TEAM_NAME]], LEAGUE_AVERAGES!$F$14:$H$43, 2, FALSE)</f>
        <v>0.50741463414634147</v>
      </c>
      <c r="BS1004" s="5">
        <f>VLOOKUP(_2025teamgamelogs[[#This Row],[TEAM_NAME]], LEAGUE_AVERAGES!$F$14:$H$43, 3, FALSE)</f>
        <v>0.50717073170731708</v>
      </c>
      <c r="BT1004" s="5">
        <f>VLOOKUP(_2025teamgamelogs[[#This Row],[TEAM_NAME]], LEAGUE_AVERAGES!$K$14:$M$43, 2, FALSE)</f>
        <v>0.61183675116028358</v>
      </c>
      <c r="BU1004" s="5">
        <f>VLOOKUP(_2025teamgamelogs[[#This Row],[TEAM_NAME]], LEAGUE_AVERAGES!$K$14:$M$43, 3, FALSE)</f>
        <v>0.59871853787111373</v>
      </c>
    </row>
    <row r="1005" spans="1:73" x14ac:dyDescent="0.2">
      <c r="A1005" t="s">
        <v>59</v>
      </c>
      <c r="B1005">
        <v>1610612752</v>
      </c>
      <c r="C1005" t="s">
        <v>67</v>
      </c>
      <c r="D1005" t="s">
        <v>68</v>
      </c>
      <c r="E1005">
        <v>22400473</v>
      </c>
      <c r="F1005" s="1">
        <v>45660</v>
      </c>
      <c r="G1005" t="s">
        <v>966</v>
      </c>
      <c r="H1005" t="s">
        <v>70</v>
      </c>
      <c r="I1005">
        <v>48</v>
      </c>
      <c r="J1005">
        <v>43</v>
      </c>
      <c r="K1005">
        <v>90</v>
      </c>
      <c r="L1005">
        <v>0.47799999999999998</v>
      </c>
      <c r="M1005">
        <v>9</v>
      </c>
      <c r="N1005">
        <v>32</v>
      </c>
      <c r="O1005">
        <v>0.28100000000000003</v>
      </c>
      <c r="P1005">
        <v>12</v>
      </c>
      <c r="Q1005">
        <v>17</v>
      </c>
      <c r="R1005">
        <v>0.70599999999999996</v>
      </c>
      <c r="S1005">
        <v>11</v>
      </c>
      <c r="T1005">
        <v>31</v>
      </c>
      <c r="U1005">
        <v>42</v>
      </c>
      <c r="V1005">
        <v>22</v>
      </c>
      <c r="W1005">
        <v>12</v>
      </c>
      <c r="X1005">
        <v>7</v>
      </c>
      <c r="Y1005">
        <v>2</v>
      </c>
      <c r="Z1005">
        <v>7</v>
      </c>
      <c r="AA1005">
        <v>17</v>
      </c>
      <c r="AB1005">
        <v>17</v>
      </c>
      <c r="AC1005">
        <v>107</v>
      </c>
      <c r="AD1005">
        <v>-10</v>
      </c>
      <c r="AE1005">
        <v>1</v>
      </c>
      <c r="AF1005">
        <v>1231</v>
      </c>
      <c r="AG1005">
        <v>1231</v>
      </c>
      <c r="AH1005">
        <v>1231</v>
      </c>
      <c r="AI1005">
        <v>121</v>
      </c>
      <c r="AJ1005">
        <v>866</v>
      </c>
      <c r="AK1005">
        <v>1029</v>
      </c>
      <c r="AL1005">
        <v>1036</v>
      </c>
      <c r="AM1005">
        <v>2097</v>
      </c>
      <c r="AN1005">
        <v>1863</v>
      </c>
      <c r="AO1005">
        <v>2058</v>
      </c>
      <c r="AP1005">
        <v>1889</v>
      </c>
      <c r="AQ1005">
        <v>1778</v>
      </c>
      <c r="AR1005">
        <v>1904</v>
      </c>
      <c r="AS1005">
        <v>1051</v>
      </c>
      <c r="AT1005">
        <v>1488</v>
      </c>
      <c r="AU1005">
        <v>1443</v>
      </c>
      <c r="AV1005">
        <v>1909</v>
      </c>
      <c r="AW1005">
        <v>640</v>
      </c>
      <c r="AX1005">
        <v>1360</v>
      </c>
      <c r="AY1005">
        <v>2078</v>
      </c>
      <c r="AZ1005">
        <v>1902</v>
      </c>
      <c r="BA1005">
        <v>792</v>
      </c>
      <c r="BB1005">
        <v>1444</v>
      </c>
      <c r="BC1005">
        <v>1677</v>
      </c>
      <c r="BD1005">
        <v>1790</v>
      </c>
      <c r="BE1005">
        <v>1</v>
      </c>
      <c r="BF1005" t="s">
        <v>71</v>
      </c>
      <c r="BG1005" t="s">
        <v>65</v>
      </c>
      <c r="BH1005" t="s">
        <v>941</v>
      </c>
      <c r="BI1005" s="4">
        <f xml:space="preserve"> _2025teamgamelogs[[#This Row],[FGA]] + (0.44 * _2025teamgamelogs[[#This Row],[FTA]]) + _2025teamgamelogs[[#This Row],[TOV]] - _2025teamgamelogs[[#This Row],[OREB]]</f>
        <v>98.48</v>
      </c>
      <c r="BJ1005" s="3">
        <f>_2025teamgamelogs[[#This Row],[TOV]]/_2025teamgamelogs[[#This Row],[POSSESIONS]]</f>
        <v>0.12185215272136474</v>
      </c>
      <c r="BK1005" s="4">
        <f>_2025teamgamelogs[[#This Row],[PTS]]/_2025teamgamelogs[[#This Row],[POSSESIONS]]</f>
        <v>1.086515028432169</v>
      </c>
      <c r="BL1005" s="4">
        <f xml:space="preserve"> 100 * _2025teamgamelogs[[#This Row],[POINTS_PER_POSSESSION]]</f>
        <v>108.65150284321689</v>
      </c>
      <c r="BM1005" s="4">
        <f xml:space="preserve"> _2025teamgamelogs[[#This Row],[POSSESIONS]] / (_2025teamgamelogs[[#This Row],[MIN]]/48)</f>
        <v>98.48</v>
      </c>
      <c r="BN1005" s="3">
        <f>_2025teamgamelogs[[#This Row],[PTS]] / (2 * (_2025teamgamelogs[[#This Row],[FGA]] + 0.44 * _2025teamgamelogs[[#This Row],[FTA]]))</f>
        <v>0.54883052933935161</v>
      </c>
      <c r="BO1005" s="4">
        <f>VLOOKUP(_2025teamgamelogs[[#This Row],[MONTH]], LEAGUE_AVERAGES!$A$2:$B$8, 2, FALSE)</f>
        <v>111.93492093235156</v>
      </c>
      <c r="BP1005" s="5">
        <f>VLOOKUP(_2025teamgamelogs[[#This Row],[TEAM_NAME]], LEAGUE_AVERAGES!$A$14:$C$43, 2, FALSE)</f>
        <v>0.370219512195122</v>
      </c>
      <c r="BQ1005" s="5">
        <f>VLOOKUP(_2025teamgamelogs[[#This Row],[TEAM_NAME]], LEAGUE_AVERAGES!$A$14:$C$43, 3, FALSE)</f>
        <v>0.36224390243902438</v>
      </c>
      <c r="BR1005" s="5">
        <f>VLOOKUP(_2025teamgamelogs[[#This Row],[TEAM_NAME]], LEAGUE_AVERAGES!$F$14:$H$43, 2, FALSE)</f>
        <v>0.49358536585365859</v>
      </c>
      <c r="BS1005" s="5">
        <f>VLOOKUP(_2025teamgamelogs[[#This Row],[TEAM_NAME]], LEAGUE_AVERAGES!$F$14:$H$43, 3, FALSE)</f>
        <v>0.47975609756097559</v>
      </c>
      <c r="BT1005" s="5">
        <f>VLOOKUP(_2025teamgamelogs[[#This Row],[TEAM_NAME]], LEAGUE_AVERAGES!$K$14:$M$43, 2, FALSE)</f>
        <v>0.59525043511857889</v>
      </c>
      <c r="BU1005" s="5">
        <f>VLOOKUP(_2025teamgamelogs[[#This Row],[TEAM_NAME]], LEAGUE_AVERAGES!$K$14:$M$43, 3, FALSE)</f>
        <v>0.58413739951743537</v>
      </c>
    </row>
    <row r="1006" spans="1:73" x14ac:dyDescent="0.2">
      <c r="A1006" t="s">
        <v>59</v>
      </c>
      <c r="B1006">
        <v>1610612753</v>
      </c>
      <c r="C1006" t="s">
        <v>83</v>
      </c>
      <c r="D1006" t="s">
        <v>84</v>
      </c>
      <c r="E1006">
        <v>22400470</v>
      </c>
      <c r="F1006" s="1">
        <v>45660</v>
      </c>
      <c r="G1006" t="s">
        <v>967</v>
      </c>
      <c r="H1006" t="s">
        <v>63</v>
      </c>
      <c r="I1006">
        <v>48</v>
      </c>
      <c r="J1006">
        <v>37</v>
      </c>
      <c r="K1006">
        <v>79</v>
      </c>
      <c r="L1006">
        <v>0.46800000000000003</v>
      </c>
      <c r="M1006">
        <v>19</v>
      </c>
      <c r="N1006">
        <v>44</v>
      </c>
      <c r="O1006">
        <v>0.432</v>
      </c>
      <c r="P1006">
        <v>13</v>
      </c>
      <c r="Q1006">
        <v>17</v>
      </c>
      <c r="R1006">
        <v>0.76500000000000001</v>
      </c>
      <c r="S1006">
        <v>12</v>
      </c>
      <c r="T1006">
        <v>30</v>
      </c>
      <c r="U1006">
        <v>42</v>
      </c>
      <c r="V1006">
        <v>32</v>
      </c>
      <c r="W1006">
        <v>14</v>
      </c>
      <c r="X1006">
        <v>10</v>
      </c>
      <c r="Y1006">
        <v>8</v>
      </c>
      <c r="Z1006">
        <v>1</v>
      </c>
      <c r="AA1006">
        <v>15</v>
      </c>
      <c r="AB1006">
        <v>11</v>
      </c>
      <c r="AC1006">
        <v>106</v>
      </c>
      <c r="AD1006">
        <v>9</v>
      </c>
      <c r="AE1006">
        <v>1</v>
      </c>
      <c r="AF1006">
        <v>1</v>
      </c>
      <c r="AG1006">
        <v>1</v>
      </c>
      <c r="AH1006">
        <v>1</v>
      </c>
      <c r="AI1006">
        <v>121</v>
      </c>
      <c r="AJ1006">
        <v>1946</v>
      </c>
      <c r="AK1006">
        <v>2245</v>
      </c>
      <c r="AL1006">
        <v>1223</v>
      </c>
      <c r="AM1006">
        <v>182</v>
      </c>
      <c r="AN1006">
        <v>384</v>
      </c>
      <c r="AO1006">
        <v>449</v>
      </c>
      <c r="AP1006">
        <v>1755</v>
      </c>
      <c r="AQ1006">
        <v>1778</v>
      </c>
      <c r="AR1006">
        <v>1438</v>
      </c>
      <c r="AS1006">
        <v>848</v>
      </c>
      <c r="AT1006">
        <v>1652</v>
      </c>
      <c r="AU1006">
        <v>1443</v>
      </c>
      <c r="AV1006">
        <v>322</v>
      </c>
      <c r="AW1006">
        <v>1092</v>
      </c>
      <c r="AX1006">
        <v>539</v>
      </c>
      <c r="AY1006">
        <v>187</v>
      </c>
      <c r="AZ1006">
        <v>35</v>
      </c>
      <c r="BA1006">
        <v>398</v>
      </c>
      <c r="BB1006">
        <v>2370</v>
      </c>
      <c r="BC1006">
        <v>1723</v>
      </c>
      <c r="BD1006">
        <v>672</v>
      </c>
      <c r="BE1006">
        <v>1</v>
      </c>
      <c r="BF1006" t="s">
        <v>71</v>
      </c>
      <c r="BG1006" t="s">
        <v>65</v>
      </c>
      <c r="BH1006" t="s">
        <v>941</v>
      </c>
      <c r="BI1006" s="4">
        <f xml:space="preserve"> _2025teamgamelogs[[#This Row],[FGA]] + (0.44 * _2025teamgamelogs[[#This Row],[FTA]]) + _2025teamgamelogs[[#This Row],[TOV]] - _2025teamgamelogs[[#This Row],[OREB]]</f>
        <v>88.48</v>
      </c>
      <c r="BJ1006" s="3">
        <f>_2025teamgamelogs[[#This Row],[TOV]]/_2025teamgamelogs[[#This Row],[POSSESIONS]]</f>
        <v>0.15822784810126581</v>
      </c>
      <c r="BK1006" s="4">
        <f>_2025teamgamelogs[[#This Row],[PTS]]/_2025teamgamelogs[[#This Row],[POSSESIONS]]</f>
        <v>1.1980108499095841</v>
      </c>
      <c r="BL1006" s="4">
        <f xml:space="preserve"> 100 * _2025teamgamelogs[[#This Row],[POINTS_PER_POSSESSION]]</f>
        <v>119.8010849909584</v>
      </c>
      <c r="BM1006" s="4">
        <f xml:space="preserve"> _2025teamgamelogs[[#This Row],[POSSESIONS]] / (_2025teamgamelogs[[#This Row],[MIN]]/48)</f>
        <v>88.48</v>
      </c>
      <c r="BN1006" s="3">
        <f>_2025teamgamelogs[[#This Row],[PTS]] / (2 * (_2025teamgamelogs[[#This Row],[FGA]] + 0.44 * _2025teamgamelogs[[#This Row],[FTA]]))</f>
        <v>0.61285846438482883</v>
      </c>
      <c r="BO1006" s="4">
        <f>VLOOKUP(_2025teamgamelogs[[#This Row],[MONTH]], LEAGUE_AVERAGES!$A$2:$B$8, 2, FALSE)</f>
        <v>111.93492093235156</v>
      </c>
      <c r="BP1006" s="5">
        <f>VLOOKUP(_2025teamgamelogs[[#This Row],[TEAM_NAME]], LEAGUE_AVERAGES!$A$14:$C$43, 2, FALSE)</f>
        <v>0.32192682926829269</v>
      </c>
      <c r="BQ1006" s="5">
        <f>VLOOKUP(_2025teamgamelogs[[#This Row],[TEAM_NAME]], LEAGUE_AVERAGES!$A$14:$C$43, 3, FALSE)</f>
        <v>0.31129268292682932</v>
      </c>
      <c r="BR1006" s="5">
        <f>VLOOKUP(_2025teamgamelogs[[#This Row],[TEAM_NAME]], LEAGUE_AVERAGES!$F$14:$H$43, 2, FALSE)</f>
        <v>0.44641463414634147</v>
      </c>
      <c r="BS1006" s="5">
        <f>VLOOKUP(_2025teamgamelogs[[#This Row],[TEAM_NAME]], LEAGUE_AVERAGES!$F$14:$H$43, 3, FALSE)</f>
        <v>0.44524390243902434</v>
      </c>
      <c r="BT1006" s="5">
        <f>VLOOKUP(_2025teamgamelogs[[#This Row],[TEAM_NAME]], LEAGUE_AVERAGES!$K$14:$M$43, 2, FALSE)</f>
        <v>0.55194019912665027</v>
      </c>
      <c r="BU1006" s="5">
        <f>VLOOKUP(_2025teamgamelogs[[#This Row],[TEAM_NAME]], LEAGUE_AVERAGES!$K$14:$M$43, 3, FALSE)</f>
        <v>0.54874950227645525</v>
      </c>
    </row>
    <row r="1007" spans="1:73" x14ac:dyDescent="0.2">
      <c r="A1007" t="s">
        <v>59</v>
      </c>
      <c r="B1007">
        <v>1610612759</v>
      </c>
      <c r="C1007" t="s">
        <v>145</v>
      </c>
      <c r="D1007" t="s">
        <v>146</v>
      </c>
      <c r="E1007">
        <v>22400475</v>
      </c>
      <c r="F1007" s="1">
        <v>45660</v>
      </c>
      <c r="G1007" t="s">
        <v>968</v>
      </c>
      <c r="H1007" t="s">
        <v>63</v>
      </c>
      <c r="I1007">
        <v>48</v>
      </c>
      <c r="J1007">
        <v>46</v>
      </c>
      <c r="K1007">
        <v>99</v>
      </c>
      <c r="L1007">
        <v>0.46500000000000002</v>
      </c>
      <c r="M1007">
        <v>13</v>
      </c>
      <c r="N1007">
        <v>36</v>
      </c>
      <c r="O1007">
        <v>0.36099999999999999</v>
      </c>
      <c r="P1007">
        <v>8</v>
      </c>
      <c r="Q1007">
        <v>13</v>
      </c>
      <c r="R1007">
        <v>0.61499999999999999</v>
      </c>
      <c r="S1007">
        <v>14</v>
      </c>
      <c r="T1007">
        <v>42</v>
      </c>
      <c r="U1007">
        <v>56</v>
      </c>
      <c r="V1007">
        <v>31</v>
      </c>
      <c r="W1007">
        <v>13</v>
      </c>
      <c r="X1007">
        <v>4</v>
      </c>
      <c r="Y1007">
        <v>3</v>
      </c>
      <c r="Z1007">
        <v>7</v>
      </c>
      <c r="AA1007">
        <v>15</v>
      </c>
      <c r="AB1007">
        <v>13</v>
      </c>
      <c r="AC1007">
        <v>113</v>
      </c>
      <c r="AD1007">
        <v>3</v>
      </c>
      <c r="AE1007">
        <v>1</v>
      </c>
      <c r="AF1007">
        <v>1</v>
      </c>
      <c r="AG1007">
        <v>1</v>
      </c>
      <c r="AH1007">
        <v>1</v>
      </c>
      <c r="AI1007">
        <v>121</v>
      </c>
      <c r="AJ1007">
        <v>437</v>
      </c>
      <c r="AK1007">
        <v>206</v>
      </c>
      <c r="AL1007">
        <v>1287</v>
      </c>
      <c r="AM1007">
        <v>1171</v>
      </c>
      <c r="AN1007">
        <v>1366</v>
      </c>
      <c r="AO1007">
        <v>1193</v>
      </c>
      <c r="AP1007">
        <v>2336</v>
      </c>
      <c r="AQ1007">
        <v>2188</v>
      </c>
      <c r="AR1007">
        <v>2315</v>
      </c>
      <c r="AS1007">
        <v>466</v>
      </c>
      <c r="AT1007">
        <v>105</v>
      </c>
      <c r="AU1007">
        <v>99</v>
      </c>
      <c r="AV1007">
        <v>426</v>
      </c>
      <c r="AW1007">
        <v>850</v>
      </c>
      <c r="AX1007">
        <v>2190</v>
      </c>
      <c r="AY1007">
        <v>1712</v>
      </c>
      <c r="AZ1007">
        <v>1902</v>
      </c>
      <c r="BA1007">
        <v>398</v>
      </c>
      <c r="BB1007">
        <v>2202</v>
      </c>
      <c r="BC1007">
        <v>1250</v>
      </c>
      <c r="BD1007">
        <v>1047</v>
      </c>
      <c r="BE1007">
        <v>1</v>
      </c>
      <c r="BF1007" t="s">
        <v>71</v>
      </c>
      <c r="BG1007" t="s">
        <v>65</v>
      </c>
      <c r="BH1007" t="s">
        <v>941</v>
      </c>
      <c r="BI1007" s="4">
        <f xml:space="preserve"> _2025teamgamelogs[[#This Row],[FGA]] + (0.44 * _2025teamgamelogs[[#This Row],[FTA]]) + _2025teamgamelogs[[#This Row],[TOV]] - _2025teamgamelogs[[#This Row],[OREB]]</f>
        <v>103.72</v>
      </c>
      <c r="BJ1007" s="3">
        <f>_2025teamgamelogs[[#This Row],[TOV]]/_2025teamgamelogs[[#This Row],[POSSESIONS]]</f>
        <v>0.12533744697261859</v>
      </c>
      <c r="BK1007" s="4">
        <f>_2025teamgamelogs[[#This Row],[PTS]]/_2025teamgamelogs[[#This Row],[POSSESIONS]]</f>
        <v>1.0894716544542999</v>
      </c>
      <c r="BL1007" s="4">
        <f xml:space="preserve"> 100 * _2025teamgamelogs[[#This Row],[POINTS_PER_POSSESSION]]</f>
        <v>108.94716544542999</v>
      </c>
      <c r="BM1007" s="4">
        <f xml:space="preserve"> _2025teamgamelogs[[#This Row],[POSSESIONS]] / (_2025teamgamelogs[[#This Row],[MIN]]/48)</f>
        <v>103.72</v>
      </c>
      <c r="BN1007" s="3">
        <f>_2025teamgamelogs[[#This Row],[PTS]] / (2 * (_2025teamgamelogs[[#This Row],[FGA]] + 0.44 * _2025teamgamelogs[[#This Row],[FTA]]))</f>
        <v>0.53953399541634839</v>
      </c>
      <c r="BO1007" s="4">
        <f>VLOOKUP(_2025teamgamelogs[[#This Row],[MONTH]], LEAGUE_AVERAGES!$A$2:$B$8, 2, FALSE)</f>
        <v>111.93492093235156</v>
      </c>
      <c r="BP1007" s="5">
        <f>VLOOKUP(_2025teamgamelogs[[#This Row],[TEAM_NAME]], LEAGUE_AVERAGES!$A$14:$C$43, 2, FALSE)</f>
        <v>0.36502500000000004</v>
      </c>
      <c r="BQ1007" s="5">
        <f>VLOOKUP(_2025teamgamelogs[[#This Row],[TEAM_NAME]], LEAGUE_AVERAGES!$A$14:$C$43, 3, FALSE)</f>
        <v>0.35016666666666663</v>
      </c>
      <c r="BR1007" s="5">
        <f>VLOOKUP(_2025teamgamelogs[[#This Row],[TEAM_NAME]], LEAGUE_AVERAGES!$F$14:$H$43, 2, FALSE)</f>
        <v>0.47877500000000017</v>
      </c>
      <c r="BS1007" s="5">
        <f>VLOOKUP(_2025teamgamelogs[[#This Row],[TEAM_NAME]], LEAGUE_AVERAGES!$F$14:$H$43, 3, FALSE)</f>
        <v>0.45407142857142868</v>
      </c>
      <c r="BT1007" s="5">
        <f>VLOOKUP(_2025teamgamelogs[[#This Row],[TEAM_NAME]], LEAGUE_AVERAGES!$K$14:$M$43, 2, FALSE)</f>
        <v>0.59112459331758582</v>
      </c>
      <c r="BU1007" s="5">
        <f>VLOOKUP(_2025teamgamelogs[[#This Row],[TEAM_NAME]], LEAGUE_AVERAGES!$K$14:$M$43, 3, FALSE)</f>
        <v>0.56254759440180246</v>
      </c>
    </row>
    <row r="1008" spans="1:73" x14ac:dyDescent="0.2">
      <c r="A1008" t="s">
        <v>59</v>
      </c>
      <c r="B1008">
        <v>1610612765</v>
      </c>
      <c r="C1008" t="s">
        <v>107</v>
      </c>
      <c r="D1008" t="s">
        <v>108</v>
      </c>
      <c r="E1008">
        <v>22400469</v>
      </c>
      <c r="F1008" s="1">
        <v>45660</v>
      </c>
      <c r="G1008" t="s">
        <v>969</v>
      </c>
      <c r="H1008" t="s">
        <v>63</v>
      </c>
      <c r="I1008">
        <v>48</v>
      </c>
      <c r="J1008">
        <v>39</v>
      </c>
      <c r="K1008">
        <v>93</v>
      </c>
      <c r="L1008">
        <v>0.41899999999999998</v>
      </c>
      <c r="M1008">
        <v>12</v>
      </c>
      <c r="N1008">
        <v>37</v>
      </c>
      <c r="O1008">
        <v>0.32400000000000001</v>
      </c>
      <c r="P1008">
        <v>8</v>
      </c>
      <c r="Q1008">
        <v>13</v>
      </c>
      <c r="R1008">
        <v>0.61499999999999999</v>
      </c>
      <c r="S1008">
        <v>14</v>
      </c>
      <c r="T1008">
        <v>37</v>
      </c>
      <c r="U1008">
        <v>51</v>
      </c>
      <c r="V1008">
        <v>21</v>
      </c>
      <c r="W1008">
        <v>15</v>
      </c>
      <c r="X1008">
        <v>13</v>
      </c>
      <c r="Y1008">
        <v>7</v>
      </c>
      <c r="Z1008">
        <v>6</v>
      </c>
      <c r="AA1008">
        <v>27</v>
      </c>
      <c r="AB1008">
        <v>10</v>
      </c>
      <c r="AC1008">
        <v>98</v>
      </c>
      <c r="AD1008">
        <v>4</v>
      </c>
      <c r="AE1008">
        <v>1</v>
      </c>
      <c r="AF1008">
        <v>1</v>
      </c>
      <c r="AG1008">
        <v>1</v>
      </c>
      <c r="AH1008">
        <v>1</v>
      </c>
      <c r="AI1008">
        <v>121</v>
      </c>
      <c r="AJ1008">
        <v>1609</v>
      </c>
      <c r="AK1008">
        <v>664</v>
      </c>
      <c r="AL1008">
        <v>1987</v>
      </c>
      <c r="AM1008">
        <v>1413</v>
      </c>
      <c r="AN1008">
        <v>1227</v>
      </c>
      <c r="AO1008">
        <v>1625</v>
      </c>
      <c r="AP1008">
        <v>2336</v>
      </c>
      <c r="AQ1008">
        <v>2188</v>
      </c>
      <c r="AR1008">
        <v>2315</v>
      </c>
      <c r="AS1008">
        <v>466</v>
      </c>
      <c r="AT1008">
        <v>489</v>
      </c>
      <c r="AU1008">
        <v>340</v>
      </c>
      <c r="AV1008">
        <v>2031</v>
      </c>
      <c r="AW1008">
        <v>1341</v>
      </c>
      <c r="AX1008">
        <v>137</v>
      </c>
      <c r="AY1008">
        <v>346</v>
      </c>
      <c r="AZ1008">
        <v>1573</v>
      </c>
      <c r="BA1008">
        <v>2368</v>
      </c>
      <c r="BB1008">
        <v>2410</v>
      </c>
      <c r="BC1008">
        <v>2178</v>
      </c>
      <c r="BD1008">
        <v>986</v>
      </c>
      <c r="BE1008">
        <v>1</v>
      </c>
      <c r="BF1008" t="s">
        <v>64</v>
      </c>
      <c r="BG1008" t="s">
        <v>65</v>
      </c>
      <c r="BH1008" t="s">
        <v>941</v>
      </c>
      <c r="BI1008" s="4">
        <f xml:space="preserve"> _2025teamgamelogs[[#This Row],[FGA]] + (0.44 * _2025teamgamelogs[[#This Row],[FTA]]) + _2025teamgamelogs[[#This Row],[TOV]] - _2025teamgamelogs[[#This Row],[OREB]]</f>
        <v>99.72</v>
      </c>
      <c r="BJ1008" s="3">
        <f>_2025teamgamelogs[[#This Row],[TOV]]/_2025teamgamelogs[[#This Row],[POSSESIONS]]</f>
        <v>0.15042117930204574</v>
      </c>
      <c r="BK1008" s="4">
        <f>_2025teamgamelogs[[#This Row],[PTS]]/_2025teamgamelogs[[#This Row],[POSSESIONS]]</f>
        <v>0.98275170477336549</v>
      </c>
      <c r="BL1008" s="4">
        <f xml:space="preserve"> 100 * _2025teamgamelogs[[#This Row],[POINTS_PER_POSSESSION]]</f>
        <v>98.275170477336545</v>
      </c>
      <c r="BM1008" s="4">
        <f xml:space="preserve"> _2025teamgamelogs[[#This Row],[POSSESIONS]] / (_2025teamgamelogs[[#This Row],[MIN]]/48)</f>
        <v>99.72</v>
      </c>
      <c r="BN1008" s="3">
        <f>_2025teamgamelogs[[#This Row],[PTS]] / (2 * (_2025teamgamelogs[[#This Row],[FGA]] + 0.44 * _2025teamgamelogs[[#This Row],[FTA]]))</f>
        <v>0.49635332252836306</v>
      </c>
      <c r="BO1008" s="4">
        <f>VLOOKUP(_2025teamgamelogs[[#This Row],[MONTH]], LEAGUE_AVERAGES!$A$2:$B$8, 2, FALSE)</f>
        <v>111.93492093235156</v>
      </c>
      <c r="BP1008" s="5">
        <f>VLOOKUP(_2025teamgamelogs[[#This Row],[TEAM_NAME]], LEAGUE_AVERAGES!$A$14:$C$43, 2, FALSE)</f>
        <v>0.3560731707317073</v>
      </c>
      <c r="BQ1008" s="5">
        <f>VLOOKUP(_2025teamgamelogs[[#This Row],[TEAM_NAME]], LEAGUE_AVERAGES!$A$14:$C$43, 3, FALSE)</f>
        <v>0.3687804878048781</v>
      </c>
      <c r="BR1008" s="5">
        <f>VLOOKUP(_2025teamgamelogs[[#This Row],[TEAM_NAME]], LEAGUE_AVERAGES!$F$14:$H$43, 2, FALSE)</f>
        <v>0.47321951219512204</v>
      </c>
      <c r="BS1008" s="5">
        <f>VLOOKUP(_2025teamgamelogs[[#This Row],[TEAM_NAME]], LEAGUE_AVERAGES!$F$14:$H$43, 3, FALSE)</f>
        <v>0.48104878048780486</v>
      </c>
      <c r="BT1008" s="5">
        <f>VLOOKUP(_2025teamgamelogs[[#This Row],[TEAM_NAME]], LEAGUE_AVERAGES!$K$14:$M$43, 2, FALSE)</f>
        <v>0.57634444021190001</v>
      </c>
      <c r="BU1008" s="5">
        <f>VLOOKUP(_2025teamgamelogs[[#This Row],[TEAM_NAME]], LEAGUE_AVERAGES!$K$14:$M$43, 3, FALSE)</f>
        <v>0.58621097107374254</v>
      </c>
    </row>
    <row r="1009" spans="1:73" x14ac:dyDescent="0.2">
      <c r="A1009" t="s">
        <v>59</v>
      </c>
      <c r="B1009">
        <v>1610612737</v>
      </c>
      <c r="C1009" t="s">
        <v>92</v>
      </c>
      <c r="D1009" t="s">
        <v>93</v>
      </c>
      <c r="E1009">
        <v>22400477</v>
      </c>
      <c r="F1009" s="1">
        <v>45660</v>
      </c>
      <c r="G1009" t="s">
        <v>970</v>
      </c>
      <c r="H1009" t="s">
        <v>70</v>
      </c>
      <c r="I1009">
        <v>48</v>
      </c>
      <c r="J1009">
        <v>41</v>
      </c>
      <c r="K1009">
        <v>100</v>
      </c>
      <c r="L1009">
        <v>0.41</v>
      </c>
      <c r="M1009">
        <v>6</v>
      </c>
      <c r="N1009">
        <v>34</v>
      </c>
      <c r="O1009">
        <v>0.17599999999999999</v>
      </c>
      <c r="P1009">
        <v>14</v>
      </c>
      <c r="Q1009">
        <v>18</v>
      </c>
      <c r="R1009">
        <v>0.77800000000000002</v>
      </c>
      <c r="S1009">
        <v>13</v>
      </c>
      <c r="T1009">
        <v>26</v>
      </c>
      <c r="U1009">
        <v>39</v>
      </c>
      <c r="V1009">
        <v>22</v>
      </c>
      <c r="W1009">
        <v>8</v>
      </c>
      <c r="X1009">
        <v>10</v>
      </c>
      <c r="Y1009">
        <v>3</v>
      </c>
      <c r="Z1009">
        <v>6</v>
      </c>
      <c r="AA1009">
        <v>22</v>
      </c>
      <c r="AB1009">
        <v>21</v>
      </c>
      <c r="AC1009">
        <v>102</v>
      </c>
      <c r="AD1009">
        <v>-17</v>
      </c>
      <c r="AE1009">
        <v>1</v>
      </c>
      <c r="AF1009">
        <v>1231</v>
      </c>
      <c r="AG1009">
        <v>1231</v>
      </c>
      <c r="AH1009">
        <v>1231</v>
      </c>
      <c r="AI1009">
        <v>121</v>
      </c>
      <c r="AJ1009">
        <v>1234</v>
      </c>
      <c r="AK1009">
        <v>153</v>
      </c>
      <c r="AL1009">
        <v>2098</v>
      </c>
      <c r="AM1009">
        <v>2400</v>
      </c>
      <c r="AN1009">
        <v>1627</v>
      </c>
      <c r="AO1009">
        <v>2433</v>
      </c>
      <c r="AP1009">
        <v>1571</v>
      </c>
      <c r="AQ1009">
        <v>1617</v>
      </c>
      <c r="AR1009">
        <v>1292</v>
      </c>
      <c r="AS1009">
        <v>652</v>
      </c>
      <c r="AT1009">
        <v>2171</v>
      </c>
      <c r="AU1009">
        <v>1833</v>
      </c>
      <c r="AV1009">
        <v>1909</v>
      </c>
      <c r="AW1009">
        <v>78</v>
      </c>
      <c r="AX1009">
        <v>539</v>
      </c>
      <c r="AY1009">
        <v>1712</v>
      </c>
      <c r="AZ1009">
        <v>1573</v>
      </c>
      <c r="BA1009">
        <v>1887</v>
      </c>
      <c r="BB1009">
        <v>575</v>
      </c>
      <c r="BC1009">
        <v>2003</v>
      </c>
      <c r="BD1009">
        <v>2124</v>
      </c>
      <c r="BE1009">
        <v>1</v>
      </c>
      <c r="BF1009" t="s">
        <v>71</v>
      </c>
      <c r="BG1009" t="s">
        <v>65</v>
      </c>
      <c r="BH1009" t="s">
        <v>941</v>
      </c>
      <c r="BI1009" s="4">
        <f xml:space="preserve"> _2025teamgamelogs[[#This Row],[FGA]] + (0.44 * _2025teamgamelogs[[#This Row],[FTA]]) + _2025teamgamelogs[[#This Row],[TOV]] - _2025teamgamelogs[[#This Row],[OREB]]</f>
        <v>102.92</v>
      </c>
      <c r="BJ1009" s="3">
        <f>_2025teamgamelogs[[#This Row],[TOV]]/_2025teamgamelogs[[#This Row],[POSSESIONS]]</f>
        <v>7.7730275942479596E-2</v>
      </c>
      <c r="BK1009" s="4">
        <f>_2025teamgamelogs[[#This Row],[PTS]]/_2025teamgamelogs[[#This Row],[POSSESIONS]]</f>
        <v>0.99106101826661486</v>
      </c>
      <c r="BL1009" s="4">
        <f xml:space="preserve"> 100 * _2025teamgamelogs[[#This Row],[POINTS_PER_POSSESSION]]</f>
        <v>99.106101826661487</v>
      </c>
      <c r="BM1009" s="4">
        <f xml:space="preserve"> _2025teamgamelogs[[#This Row],[POSSESIONS]] / (_2025teamgamelogs[[#This Row],[MIN]]/48)</f>
        <v>102.92</v>
      </c>
      <c r="BN1009" s="3">
        <f>_2025teamgamelogs[[#This Row],[PTS]] / (2 * (_2025teamgamelogs[[#This Row],[FGA]] + 0.44 * _2025teamgamelogs[[#This Row],[FTA]]))</f>
        <v>0.47257227575982208</v>
      </c>
      <c r="BO1009" s="4">
        <f>VLOOKUP(_2025teamgamelogs[[#This Row],[MONTH]], LEAGUE_AVERAGES!$A$2:$B$8, 2, FALSE)</f>
        <v>111.93492093235156</v>
      </c>
      <c r="BP1009" s="5">
        <f>VLOOKUP(_2025teamgamelogs[[#This Row],[TEAM_NAME]], LEAGUE_AVERAGES!$A$14:$C$43, 2, FALSE)</f>
        <v>0.35092500000000004</v>
      </c>
      <c r="BQ1009" s="5">
        <f>VLOOKUP(_2025teamgamelogs[[#This Row],[TEAM_NAME]], LEAGUE_AVERAGES!$A$14:$C$43, 3, FALSE)</f>
        <v>0.36290476190476195</v>
      </c>
      <c r="BR1009" s="5">
        <f>VLOOKUP(_2025teamgamelogs[[#This Row],[TEAM_NAME]], LEAGUE_AVERAGES!$F$14:$H$43, 2, FALSE)</f>
        <v>0.47670000000000012</v>
      </c>
      <c r="BS1009" s="5">
        <f>VLOOKUP(_2025teamgamelogs[[#This Row],[TEAM_NAME]], LEAGUE_AVERAGES!$F$14:$H$43, 3, FALSE)</f>
        <v>0.47069047619047621</v>
      </c>
      <c r="BT1009" s="5">
        <f>VLOOKUP(_2025teamgamelogs[[#This Row],[TEAM_NAME]], LEAGUE_AVERAGES!$K$14:$M$43, 2, FALSE)</f>
        <v>0.58493933923263275</v>
      </c>
      <c r="BU1009" s="5">
        <f>VLOOKUP(_2025teamgamelogs[[#This Row],[TEAM_NAME]], LEAGUE_AVERAGES!$K$14:$M$43, 3, FALSE)</f>
        <v>0.57722862424766153</v>
      </c>
    </row>
    <row r="1010" spans="1:73" x14ac:dyDescent="0.2">
      <c r="A1010" t="s">
        <v>59</v>
      </c>
      <c r="B1010">
        <v>1610612763</v>
      </c>
      <c r="C1010" t="s">
        <v>128</v>
      </c>
      <c r="D1010" t="s">
        <v>129</v>
      </c>
      <c r="E1010">
        <v>22400476</v>
      </c>
      <c r="F1010" s="1">
        <v>45660</v>
      </c>
      <c r="G1010" t="s">
        <v>971</v>
      </c>
      <c r="H1010" t="s">
        <v>70</v>
      </c>
      <c r="I1010">
        <v>48</v>
      </c>
      <c r="J1010">
        <v>43</v>
      </c>
      <c r="K1010">
        <v>89</v>
      </c>
      <c r="L1010">
        <v>0.48299999999999998</v>
      </c>
      <c r="M1010">
        <v>17</v>
      </c>
      <c r="N1010">
        <v>37</v>
      </c>
      <c r="O1010">
        <v>0.45900000000000002</v>
      </c>
      <c r="P1010">
        <v>30</v>
      </c>
      <c r="Q1010">
        <v>36</v>
      </c>
      <c r="R1010">
        <v>0.83299999999999996</v>
      </c>
      <c r="S1010">
        <v>14</v>
      </c>
      <c r="T1010">
        <v>37</v>
      </c>
      <c r="U1010">
        <v>51</v>
      </c>
      <c r="V1010">
        <v>31</v>
      </c>
      <c r="W1010">
        <v>17</v>
      </c>
      <c r="X1010">
        <v>5</v>
      </c>
      <c r="Y1010">
        <v>4</v>
      </c>
      <c r="Z1010">
        <v>8</v>
      </c>
      <c r="AA1010">
        <v>20</v>
      </c>
      <c r="AB1010">
        <v>23</v>
      </c>
      <c r="AC1010">
        <v>133</v>
      </c>
      <c r="AD1010">
        <v>-5</v>
      </c>
      <c r="AE1010">
        <v>1</v>
      </c>
      <c r="AF1010">
        <v>1231</v>
      </c>
      <c r="AG1010">
        <v>1231</v>
      </c>
      <c r="AH1010">
        <v>1231</v>
      </c>
      <c r="AI1010">
        <v>121</v>
      </c>
      <c r="AJ1010">
        <v>866</v>
      </c>
      <c r="AK1010">
        <v>1176</v>
      </c>
      <c r="AL1010">
        <v>953</v>
      </c>
      <c r="AM1010">
        <v>410</v>
      </c>
      <c r="AN1010">
        <v>1227</v>
      </c>
      <c r="AO1010">
        <v>263</v>
      </c>
      <c r="AP1010">
        <v>37</v>
      </c>
      <c r="AQ1010">
        <v>62</v>
      </c>
      <c r="AR1010">
        <v>699</v>
      </c>
      <c r="AS1010">
        <v>466</v>
      </c>
      <c r="AT1010">
        <v>489</v>
      </c>
      <c r="AU1010">
        <v>340</v>
      </c>
      <c r="AV1010">
        <v>426</v>
      </c>
      <c r="AW1010">
        <v>1759</v>
      </c>
      <c r="AX1010">
        <v>1998</v>
      </c>
      <c r="AY1010">
        <v>1274</v>
      </c>
      <c r="AZ1010">
        <v>2116</v>
      </c>
      <c r="BA1010">
        <v>1491</v>
      </c>
      <c r="BB1010">
        <v>300</v>
      </c>
      <c r="BC1010">
        <v>150</v>
      </c>
      <c r="BD1010">
        <v>1476</v>
      </c>
      <c r="BE1010">
        <v>1</v>
      </c>
      <c r="BF1010" t="s">
        <v>71</v>
      </c>
      <c r="BG1010" t="s">
        <v>65</v>
      </c>
      <c r="BH1010" t="s">
        <v>941</v>
      </c>
      <c r="BI1010" s="4">
        <f xml:space="preserve"> _2025teamgamelogs[[#This Row],[FGA]] + (0.44 * _2025teamgamelogs[[#This Row],[FTA]]) + _2025teamgamelogs[[#This Row],[TOV]] - _2025teamgamelogs[[#This Row],[OREB]]</f>
        <v>107.84</v>
      </c>
      <c r="BJ1010" s="3">
        <f>_2025teamgamelogs[[#This Row],[TOV]]/_2025teamgamelogs[[#This Row],[POSSESIONS]]</f>
        <v>0.15764094955489613</v>
      </c>
      <c r="BK1010" s="4">
        <f>_2025teamgamelogs[[#This Row],[PTS]]/_2025teamgamelogs[[#This Row],[POSSESIONS]]</f>
        <v>1.2333086053412463</v>
      </c>
      <c r="BL1010" s="4">
        <f xml:space="preserve"> 100 * _2025teamgamelogs[[#This Row],[POINTS_PER_POSSESSION]]</f>
        <v>123.33086053412462</v>
      </c>
      <c r="BM1010" s="4">
        <f xml:space="preserve"> _2025teamgamelogs[[#This Row],[POSSESIONS]] / (_2025teamgamelogs[[#This Row],[MIN]]/48)</f>
        <v>107.84</v>
      </c>
      <c r="BN1010" s="3">
        <f>_2025teamgamelogs[[#This Row],[PTS]] / (2 * (_2025teamgamelogs[[#This Row],[FGA]] + 0.44 * _2025teamgamelogs[[#This Row],[FTA]]))</f>
        <v>0.63429988553987027</v>
      </c>
      <c r="BO1010" s="4">
        <f>VLOOKUP(_2025teamgamelogs[[#This Row],[MONTH]], LEAGUE_AVERAGES!$A$2:$B$8, 2, FALSE)</f>
        <v>111.93492093235156</v>
      </c>
      <c r="BP1010" s="5">
        <f>VLOOKUP(_2025teamgamelogs[[#This Row],[TEAM_NAME]], LEAGUE_AVERAGES!$A$14:$C$43, 2, FALSE)</f>
        <v>0.36546341463414628</v>
      </c>
      <c r="BQ1010" s="5">
        <f>VLOOKUP(_2025teamgamelogs[[#This Row],[TEAM_NAME]], LEAGUE_AVERAGES!$A$14:$C$43, 3, FALSE)</f>
        <v>0.36639024390243902</v>
      </c>
      <c r="BR1010" s="5">
        <f>VLOOKUP(_2025teamgamelogs[[#This Row],[TEAM_NAME]], LEAGUE_AVERAGES!$F$14:$H$43, 2, FALSE)</f>
        <v>0.48997560975609772</v>
      </c>
      <c r="BS1010" s="5">
        <f>VLOOKUP(_2025teamgamelogs[[#This Row],[TEAM_NAME]], LEAGUE_AVERAGES!$F$14:$H$43, 3, FALSE)</f>
        <v>0.46951219512195119</v>
      </c>
      <c r="BT1010" s="5">
        <f>VLOOKUP(_2025teamgamelogs[[#This Row],[TEAM_NAME]], LEAGUE_AVERAGES!$K$14:$M$43, 2, FALSE)</f>
        <v>0.59919613060605748</v>
      </c>
      <c r="BU1010" s="5">
        <f>VLOOKUP(_2025teamgamelogs[[#This Row],[TEAM_NAME]], LEAGUE_AVERAGES!$K$14:$M$43, 3, FALSE)</f>
        <v>0.57758119053457602</v>
      </c>
    </row>
    <row r="1011" spans="1:73" x14ac:dyDescent="0.2">
      <c r="A1011" t="s">
        <v>59</v>
      </c>
      <c r="B1011">
        <v>1610612758</v>
      </c>
      <c r="C1011" t="s">
        <v>142</v>
      </c>
      <c r="D1011" t="s">
        <v>143</v>
      </c>
      <c r="E1011">
        <v>22400476</v>
      </c>
      <c r="F1011" s="1">
        <v>45660</v>
      </c>
      <c r="G1011" t="s">
        <v>972</v>
      </c>
      <c r="H1011" t="s">
        <v>63</v>
      </c>
      <c r="I1011">
        <v>48</v>
      </c>
      <c r="J1011">
        <v>49</v>
      </c>
      <c r="K1011">
        <v>99</v>
      </c>
      <c r="L1011">
        <v>0.495</v>
      </c>
      <c r="M1011">
        <v>21</v>
      </c>
      <c r="N1011">
        <v>47</v>
      </c>
      <c r="O1011">
        <v>0.44700000000000001</v>
      </c>
      <c r="P1011">
        <v>19</v>
      </c>
      <c r="Q1011">
        <v>23</v>
      </c>
      <c r="R1011">
        <v>0.82599999999999996</v>
      </c>
      <c r="S1011">
        <v>10</v>
      </c>
      <c r="T1011">
        <v>27</v>
      </c>
      <c r="U1011">
        <v>37</v>
      </c>
      <c r="V1011">
        <v>32</v>
      </c>
      <c r="W1011">
        <v>10</v>
      </c>
      <c r="X1011">
        <v>10</v>
      </c>
      <c r="Y1011">
        <v>8</v>
      </c>
      <c r="Z1011">
        <v>4</v>
      </c>
      <c r="AA1011">
        <v>23</v>
      </c>
      <c r="AB1011">
        <v>20</v>
      </c>
      <c r="AC1011">
        <v>138</v>
      </c>
      <c r="AD1011">
        <v>5</v>
      </c>
      <c r="AE1011">
        <v>1</v>
      </c>
      <c r="AF1011">
        <v>1</v>
      </c>
      <c r="AG1011">
        <v>1</v>
      </c>
      <c r="AH1011">
        <v>1</v>
      </c>
      <c r="AI1011">
        <v>121</v>
      </c>
      <c r="AJ1011">
        <v>174</v>
      </c>
      <c r="AK1011">
        <v>206</v>
      </c>
      <c r="AL1011">
        <v>743</v>
      </c>
      <c r="AM1011">
        <v>74</v>
      </c>
      <c r="AN1011">
        <v>200</v>
      </c>
      <c r="AO1011">
        <v>356</v>
      </c>
      <c r="AP1011">
        <v>756</v>
      </c>
      <c r="AQ1011">
        <v>899</v>
      </c>
      <c r="AR1011">
        <v>794</v>
      </c>
      <c r="AS1011">
        <v>1308</v>
      </c>
      <c r="AT1011">
        <v>2068</v>
      </c>
      <c r="AU1011">
        <v>2073</v>
      </c>
      <c r="AV1011">
        <v>322</v>
      </c>
      <c r="AW1011">
        <v>264</v>
      </c>
      <c r="AX1011">
        <v>539</v>
      </c>
      <c r="AY1011">
        <v>187</v>
      </c>
      <c r="AZ1011">
        <v>750</v>
      </c>
      <c r="BA1011">
        <v>2046</v>
      </c>
      <c r="BB1011">
        <v>767</v>
      </c>
      <c r="BC1011">
        <v>77</v>
      </c>
      <c r="BD1011">
        <v>922</v>
      </c>
      <c r="BE1011">
        <v>1</v>
      </c>
      <c r="BF1011" t="s">
        <v>64</v>
      </c>
      <c r="BG1011" t="s">
        <v>65</v>
      </c>
      <c r="BH1011" t="s">
        <v>941</v>
      </c>
      <c r="BI1011" s="4">
        <f xml:space="preserve"> _2025teamgamelogs[[#This Row],[FGA]] + (0.44 * _2025teamgamelogs[[#This Row],[FTA]]) + _2025teamgamelogs[[#This Row],[TOV]] - _2025teamgamelogs[[#This Row],[OREB]]</f>
        <v>109.12</v>
      </c>
      <c r="BJ1011" s="3">
        <f>_2025teamgamelogs[[#This Row],[TOV]]/_2025teamgamelogs[[#This Row],[POSSESIONS]]</f>
        <v>9.1642228739002934E-2</v>
      </c>
      <c r="BK1011" s="4">
        <f>_2025teamgamelogs[[#This Row],[PTS]]/_2025teamgamelogs[[#This Row],[POSSESIONS]]</f>
        <v>1.2646627565982405</v>
      </c>
      <c r="BL1011" s="4">
        <f xml:space="preserve"> 100 * _2025teamgamelogs[[#This Row],[POINTS_PER_POSSESSION]]</f>
        <v>126.46627565982405</v>
      </c>
      <c r="BM1011" s="4">
        <f xml:space="preserve"> _2025teamgamelogs[[#This Row],[POSSESIONS]] / (_2025teamgamelogs[[#This Row],[MIN]]/48)</f>
        <v>109.12</v>
      </c>
      <c r="BN1011" s="3">
        <f>_2025teamgamelogs[[#This Row],[PTS]] / (2 * (_2025teamgamelogs[[#This Row],[FGA]] + 0.44 * _2025teamgamelogs[[#This Row],[FTA]]))</f>
        <v>0.63233137829912023</v>
      </c>
      <c r="BO1011" s="4">
        <f>VLOOKUP(_2025teamgamelogs[[#This Row],[MONTH]], LEAGUE_AVERAGES!$A$2:$B$8, 2, FALSE)</f>
        <v>111.93492093235156</v>
      </c>
      <c r="BP1011" s="5">
        <f>VLOOKUP(_2025teamgamelogs[[#This Row],[TEAM_NAME]], LEAGUE_AVERAGES!$A$14:$C$43, 2, FALSE)</f>
        <v>0.37158536585365853</v>
      </c>
      <c r="BQ1011" s="5">
        <f>VLOOKUP(_2025teamgamelogs[[#This Row],[TEAM_NAME]], LEAGUE_AVERAGES!$A$14:$C$43, 3, FALSE)</f>
        <v>0.34029268292682929</v>
      </c>
      <c r="BR1011" s="5">
        <f>VLOOKUP(_2025teamgamelogs[[#This Row],[TEAM_NAME]], LEAGUE_AVERAGES!$F$14:$H$43, 2, FALSE)</f>
        <v>0.4831951219512195</v>
      </c>
      <c r="BS1011" s="5">
        <f>VLOOKUP(_2025teamgamelogs[[#This Row],[TEAM_NAME]], LEAGUE_AVERAGES!$F$14:$H$43, 3, FALSE)</f>
        <v>0.47492682926829272</v>
      </c>
      <c r="BT1011" s="5">
        <f>VLOOKUP(_2025teamgamelogs[[#This Row],[TEAM_NAME]], LEAGUE_AVERAGES!$K$14:$M$43, 2, FALSE)</f>
        <v>0.59195463864629394</v>
      </c>
      <c r="BU1011" s="5">
        <f>VLOOKUP(_2025teamgamelogs[[#This Row],[TEAM_NAME]], LEAGUE_AVERAGES!$K$14:$M$43, 3, FALSE)</f>
        <v>0.57517865161129356</v>
      </c>
    </row>
    <row r="1012" spans="1:73" x14ac:dyDescent="0.2">
      <c r="A1012" t="s">
        <v>59</v>
      </c>
      <c r="B1012">
        <v>1610612764</v>
      </c>
      <c r="C1012" t="s">
        <v>148</v>
      </c>
      <c r="D1012" t="s">
        <v>149</v>
      </c>
      <c r="E1012">
        <v>22400472</v>
      </c>
      <c r="F1012" s="1">
        <v>45660</v>
      </c>
      <c r="G1012" t="s">
        <v>973</v>
      </c>
      <c r="H1012" t="s">
        <v>70</v>
      </c>
      <c r="I1012">
        <v>48</v>
      </c>
      <c r="J1012">
        <v>45</v>
      </c>
      <c r="K1012">
        <v>84</v>
      </c>
      <c r="L1012">
        <v>0.53600000000000003</v>
      </c>
      <c r="M1012">
        <v>9</v>
      </c>
      <c r="N1012">
        <v>28</v>
      </c>
      <c r="O1012">
        <v>0.32100000000000001</v>
      </c>
      <c r="P1012">
        <v>21</v>
      </c>
      <c r="Q1012">
        <v>27</v>
      </c>
      <c r="R1012">
        <v>0.77800000000000002</v>
      </c>
      <c r="S1012">
        <v>14</v>
      </c>
      <c r="T1012">
        <v>34</v>
      </c>
      <c r="U1012">
        <v>48</v>
      </c>
      <c r="V1012">
        <v>28</v>
      </c>
      <c r="W1012">
        <v>21</v>
      </c>
      <c r="X1012">
        <v>6</v>
      </c>
      <c r="Y1012">
        <v>0</v>
      </c>
      <c r="Z1012">
        <v>6</v>
      </c>
      <c r="AA1012">
        <v>23</v>
      </c>
      <c r="AB1012">
        <v>22</v>
      </c>
      <c r="AC1012">
        <v>120</v>
      </c>
      <c r="AD1012">
        <v>-12</v>
      </c>
      <c r="AE1012">
        <v>1</v>
      </c>
      <c r="AF1012">
        <v>1231</v>
      </c>
      <c r="AG1012">
        <v>1231</v>
      </c>
      <c r="AH1012">
        <v>1231</v>
      </c>
      <c r="AI1012">
        <v>121</v>
      </c>
      <c r="AJ1012">
        <v>564</v>
      </c>
      <c r="AK1012">
        <v>1815</v>
      </c>
      <c r="AL1012">
        <v>254</v>
      </c>
      <c r="AM1012">
        <v>2097</v>
      </c>
      <c r="AN1012">
        <v>2228</v>
      </c>
      <c r="AO1012">
        <v>1685</v>
      </c>
      <c r="AP1012">
        <v>506</v>
      </c>
      <c r="AQ1012">
        <v>471</v>
      </c>
      <c r="AR1012">
        <v>1292</v>
      </c>
      <c r="AS1012">
        <v>466</v>
      </c>
      <c r="AT1012">
        <v>926</v>
      </c>
      <c r="AU1012">
        <v>604</v>
      </c>
      <c r="AV1012">
        <v>840</v>
      </c>
      <c r="AW1012">
        <v>2289</v>
      </c>
      <c r="AX1012">
        <v>1702</v>
      </c>
      <c r="AY1012">
        <v>2427</v>
      </c>
      <c r="AZ1012">
        <v>1573</v>
      </c>
      <c r="BA1012">
        <v>2046</v>
      </c>
      <c r="BB1012">
        <v>416</v>
      </c>
      <c r="BC1012">
        <v>735</v>
      </c>
      <c r="BD1012">
        <v>1899</v>
      </c>
      <c r="BE1012">
        <v>1</v>
      </c>
      <c r="BF1012" t="s">
        <v>71</v>
      </c>
      <c r="BG1012" t="s">
        <v>65</v>
      </c>
      <c r="BH1012" t="s">
        <v>941</v>
      </c>
      <c r="BI1012" s="4">
        <f xml:space="preserve"> _2025teamgamelogs[[#This Row],[FGA]] + (0.44 * _2025teamgamelogs[[#This Row],[FTA]]) + _2025teamgamelogs[[#This Row],[TOV]] - _2025teamgamelogs[[#This Row],[OREB]]</f>
        <v>102.88</v>
      </c>
      <c r="BJ1012" s="3">
        <f>_2025teamgamelogs[[#This Row],[TOV]]/_2025teamgamelogs[[#This Row],[POSSESIONS]]</f>
        <v>0.20412130637636081</v>
      </c>
      <c r="BK1012" s="4">
        <f>_2025teamgamelogs[[#This Row],[PTS]]/_2025teamgamelogs[[#This Row],[POSSESIONS]]</f>
        <v>1.166407465007776</v>
      </c>
      <c r="BL1012" s="4">
        <f xml:space="preserve"> 100 * _2025teamgamelogs[[#This Row],[POINTS_PER_POSSESSION]]</f>
        <v>116.64074650077761</v>
      </c>
      <c r="BM1012" s="4">
        <f xml:space="preserve"> _2025teamgamelogs[[#This Row],[POSSESIONS]] / (_2025teamgamelogs[[#This Row],[MIN]]/48)</f>
        <v>102.88</v>
      </c>
      <c r="BN1012" s="3">
        <f>_2025teamgamelogs[[#This Row],[PTS]] / (2 * (_2025teamgamelogs[[#This Row],[FGA]] + 0.44 * _2025teamgamelogs[[#This Row],[FTA]]))</f>
        <v>0.62578222778473092</v>
      </c>
      <c r="BO1012" s="4">
        <f>VLOOKUP(_2025teamgamelogs[[#This Row],[MONTH]], LEAGUE_AVERAGES!$A$2:$B$8, 2, FALSE)</f>
        <v>111.93492093235156</v>
      </c>
      <c r="BP1012" s="5">
        <f>VLOOKUP(_2025teamgamelogs[[#This Row],[TEAM_NAME]], LEAGUE_AVERAGES!$A$14:$C$43, 2, FALSE)</f>
        <v>0.32842499999999997</v>
      </c>
      <c r="BQ1012" s="5">
        <f>VLOOKUP(_2025teamgamelogs[[#This Row],[TEAM_NAME]], LEAGUE_AVERAGES!$A$14:$C$43, 3, FALSE)</f>
        <v>0.33730952380952384</v>
      </c>
      <c r="BR1012" s="5">
        <f>VLOOKUP(_2025teamgamelogs[[#This Row],[TEAM_NAME]], LEAGUE_AVERAGES!$F$14:$H$43, 2, FALSE)</f>
        <v>0.44209999999999994</v>
      </c>
      <c r="BS1012" s="5">
        <f>VLOOKUP(_2025teamgamelogs[[#This Row],[TEAM_NAME]], LEAGUE_AVERAGES!$F$14:$H$43, 3, FALSE)</f>
        <v>0.4362619047619048</v>
      </c>
      <c r="BT1012" s="5">
        <f>VLOOKUP(_2025teamgamelogs[[#This Row],[TEAM_NAME]], LEAGUE_AVERAGES!$K$14:$M$43, 2, FALSE)</f>
        <v>0.55099578881797462</v>
      </c>
      <c r="BU1012" s="5">
        <f>VLOOKUP(_2025teamgamelogs[[#This Row],[TEAM_NAME]], LEAGUE_AVERAGES!$K$14:$M$43, 3, FALSE)</f>
        <v>0.54201342555394594</v>
      </c>
    </row>
    <row r="1013" spans="1:73" x14ac:dyDescent="0.2">
      <c r="A1013" t="s">
        <v>59</v>
      </c>
      <c r="B1013">
        <v>1610612742</v>
      </c>
      <c r="C1013" t="s">
        <v>154</v>
      </c>
      <c r="D1013" t="s">
        <v>155</v>
      </c>
      <c r="E1013">
        <v>22400474</v>
      </c>
      <c r="F1013" s="1">
        <v>45660</v>
      </c>
      <c r="G1013" t="s">
        <v>974</v>
      </c>
      <c r="H1013" t="s">
        <v>70</v>
      </c>
      <c r="I1013">
        <v>48</v>
      </c>
      <c r="J1013">
        <v>43</v>
      </c>
      <c r="K1013">
        <v>100</v>
      </c>
      <c r="L1013">
        <v>0.43</v>
      </c>
      <c r="M1013">
        <v>12</v>
      </c>
      <c r="N1013">
        <v>44</v>
      </c>
      <c r="O1013">
        <v>0.27300000000000002</v>
      </c>
      <c r="P1013">
        <v>24</v>
      </c>
      <c r="Q1013">
        <v>30</v>
      </c>
      <c r="R1013">
        <v>0.8</v>
      </c>
      <c r="S1013">
        <v>21</v>
      </c>
      <c r="T1013">
        <v>32</v>
      </c>
      <c r="U1013">
        <v>53</v>
      </c>
      <c r="V1013">
        <v>29</v>
      </c>
      <c r="W1013">
        <v>12</v>
      </c>
      <c r="X1013">
        <v>3</v>
      </c>
      <c r="Y1013">
        <v>4</v>
      </c>
      <c r="Z1013">
        <v>7</v>
      </c>
      <c r="AA1013">
        <v>17</v>
      </c>
      <c r="AB1013">
        <v>20</v>
      </c>
      <c r="AC1013">
        <v>122</v>
      </c>
      <c r="AD1013">
        <v>-12</v>
      </c>
      <c r="AE1013">
        <v>1</v>
      </c>
      <c r="AF1013">
        <v>1231</v>
      </c>
      <c r="AG1013">
        <v>1231</v>
      </c>
      <c r="AH1013">
        <v>1231</v>
      </c>
      <c r="AI1013">
        <v>121</v>
      </c>
      <c r="AJ1013">
        <v>866</v>
      </c>
      <c r="AK1013">
        <v>153</v>
      </c>
      <c r="AL1013">
        <v>1852</v>
      </c>
      <c r="AM1013">
        <v>1413</v>
      </c>
      <c r="AN1013">
        <v>384</v>
      </c>
      <c r="AO1013">
        <v>2122</v>
      </c>
      <c r="AP1013">
        <v>238</v>
      </c>
      <c r="AQ1013">
        <v>259</v>
      </c>
      <c r="AR1013">
        <v>1029</v>
      </c>
      <c r="AS1013">
        <v>27</v>
      </c>
      <c r="AT1013">
        <v>1307</v>
      </c>
      <c r="AU1013">
        <v>209</v>
      </c>
      <c r="AV1013">
        <v>687</v>
      </c>
      <c r="AW1013">
        <v>640</v>
      </c>
      <c r="AX1013">
        <v>2344</v>
      </c>
      <c r="AY1013">
        <v>1274</v>
      </c>
      <c r="AZ1013">
        <v>1902</v>
      </c>
      <c r="BA1013">
        <v>792</v>
      </c>
      <c r="BB1013">
        <v>767</v>
      </c>
      <c r="BC1013">
        <v>609</v>
      </c>
      <c r="BD1013">
        <v>1899</v>
      </c>
      <c r="BE1013">
        <v>1</v>
      </c>
      <c r="BF1013" t="s">
        <v>64</v>
      </c>
      <c r="BG1013" t="s">
        <v>65</v>
      </c>
      <c r="BH1013" t="s">
        <v>941</v>
      </c>
      <c r="BI1013" s="4">
        <f xml:space="preserve"> _2025teamgamelogs[[#This Row],[FGA]] + (0.44 * _2025teamgamelogs[[#This Row],[FTA]]) + _2025teamgamelogs[[#This Row],[TOV]] - _2025teamgamelogs[[#This Row],[OREB]]</f>
        <v>104.2</v>
      </c>
      <c r="BJ1013" s="3">
        <f>_2025teamgamelogs[[#This Row],[TOV]]/_2025teamgamelogs[[#This Row],[POSSESIONS]]</f>
        <v>0.11516314779270632</v>
      </c>
      <c r="BK1013" s="4">
        <f>_2025teamgamelogs[[#This Row],[PTS]]/_2025teamgamelogs[[#This Row],[POSSESIONS]]</f>
        <v>1.1708253358925145</v>
      </c>
      <c r="BL1013" s="4">
        <f xml:space="preserve"> 100 * _2025teamgamelogs[[#This Row],[POINTS_PER_POSSESSION]]</f>
        <v>117.08253358925145</v>
      </c>
      <c r="BM1013" s="4">
        <f xml:space="preserve"> _2025teamgamelogs[[#This Row],[POSSESIONS]] / (_2025teamgamelogs[[#This Row],[MIN]]/48)</f>
        <v>104.2</v>
      </c>
      <c r="BN1013" s="3">
        <f>_2025teamgamelogs[[#This Row],[PTS]] / (2 * (_2025teamgamelogs[[#This Row],[FGA]] + 0.44 * _2025teamgamelogs[[#This Row],[FTA]]))</f>
        <v>0.53886925795052998</v>
      </c>
      <c r="BO1013" s="4">
        <f>VLOOKUP(_2025teamgamelogs[[#This Row],[MONTH]], LEAGUE_AVERAGES!$A$2:$B$8, 2, FALSE)</f>
        <v>111.93492093235156</v>
      </c>
      <c r="BP1013" s="5">
        <f>VLOOKUP(_2025teamgamelogs[[#This Row],[TEAM_NAME]], LEAGUE_AVERAGES!$A$14:$C$43, 2, FALSE)</f>
        <v>0.362375</v>
      </c>
      <c r="BQ1013" s="5">
        <f>VLOOKUP(_2025teamgamelogs[[#This Row],[TEAM_NAME]], LEAGUE_AVERAGES!$A$14:$C$43, 3, FALSE)</f>
        <v>0.36252380952380958</v>
      </c>
      <c r="BR1013" s="5">
        <f>VLOOKUP(_2025teamgamelogs[[#This Row],[TEAM_NAME]], LEAGUE_AVERAGES!$F$14:$H$43, 2, FALSE)</f>
        <v>0.47777500000000001</v>
      </c>
      <c r="BS1013" s="5">
        <f>VLOOKUP(_2025teamgamelogs[[#This Row],[TEAM_NAME]], LEAGUE_AVERAGES!$F$14:$H$43, 3, FALSE)</f>
        <v>0.48176190476190472</v>
      </c>
      <c r="BT1013" s="5">
        <f>VLOOKUP(_2025teamgamelogs[[#This Row],[TEAM_NAME]], LEAGUE_AVERAGES!$K$14:$M$43, 2, FALSE)</f>
        <v>0.58283558931438928</v>
      </c>
      <c r="BU1013" s="5">
        <f>VLOOKUP(_2025teamgamelogs[[#This Row],[TEAM_NAME]], LEAGUE_AVERAGES!$K$14:$M$43, 3, FALSE)</f>
        <v>0.5856179003364903</v>
      </c>
    </row>
    <row r="1014" spans="1:73" x14ac:dyDescent="0.2">
      <c r="A1014" t="s">
        <v>59</v>
      </c>
      <c r="B1014">
        <v>1610612760</v>
      </c>
      <c r="C1014" t="s">
        <v>137</v>
      </c>
      <c r="D1014" t="s">
        <v>138</v>
      </c>
      <c r="E1014">
        <v>22400473</v>
      </c>
      <c r="F1014" s="1">
        <v>45660</v>
      </c>
      <c r="G1014" t="s">
        <v>975</v>
      </c>
      <c r="H1014" t="s">
        <v>63</v>
      </c>
      <c r="I1014">
        <v>48</v>
      </c>
      <c r="J1014">
        <v>43</v>
      </c>
      <c r="K1014">
        <v>84</v>
      </c>
      <c r="L1014">
        <v>0.51200000000000001</v>
      </c>
      <c r="M1014">
        <v>14</v>
      </c>
      <c r="N1014">
        <v>27</v>
      </c>
      <c r="O1014">
        <v>0.51900000000000002</v>
      </c>
      <c r="P1014">
        <v>17</v>
      </c>
      <c r="Q1014">
        <v>21</v>
      </c>
      <c r="R1014">
        <v>0.81</v>
      </c>
      <c r="S1014">
        <v>7</v>
      </c>
      <c r="T1014">
        <v>34</v>
      </c>
      <c r="U1014">
        <v>41</v>
      </c>
      <c r="V1014">
        <v>27</v>
      </c>
      <c r="W1014">
        <v>13</v>
      </c>
      <c r="X1014">
        <v>9</v>
      </c>
      <c r="Y1014">
        <v>7</v>
      </c>
      <c r="Z1014">
        <v>2</v>
      </c>
      <c r="AA1014">
        <v>17</v>
      </c>
      <c r="AB1014">
        <v>17</v>
      </c>
      <c r="AC1014">
        <v>117</v>
      </c>
      <c r="AD1014">
        <v>10</v>
      </c>
      <c r="AE1014">
        <v>1</v>
      </c>
      <c r="AF1014">
        <v>1</v>
      </c>
      <c r="AG1014">
        <v>1</v>
      </c>
      <c r="AH1014">
        <v>1</v>
      </c>
      <c r="AI1014">
        <v>121</v>
      </c>
      <c r="AJ1014">
        <v>866</v>
      </c>
      <c r="AK1014">
        <v>1815</v>
      </c>
      <c r="AL1014">
        <v>510</v>
      </c>
      <c r="AM1014">
        <v>934</v>
      </c>
      <c r="AN1014">
        <v>2292</v>
      </c>
      <c r="AO1014">
        <v>65</v>
      </c>
      <c r="AP1014">
        <v>1052</v>
      </c>
      <c r="AQ1014">
        <v>1164</v>
      </c>
      <c r="AR1014">
        <v>957</v>
      </c>
      <c r="AS1014">
        <v>2024</v>
      </c>
      <c r="AT1014">
        <v>926</v>
      </c>
      <c r="AU1014">
        <v>1563</v>
      </c>
      <c r="AV1014">
        <v>1013</v>
      </c>
      <c r="AW1014">
        <v>850</v>
      </c>
      <c r="AX1014">
        <v>797</v>
      </c>
      <c r="AY1014">
        <v>346</v>
      </c>
      <c r="AZ1014">
        <v>158</v>
      </c>
      <c r="BA1014">
        <v>792</v>
      </c>
      <c r="BB1014">
        <v>1444</v>
      </c>
      <c r="BC1014">
        <v>960</v>
      </c>
      <c r="BD1014">
        <v>614</v>
      </c>
      <c r="BE1014">
        <v>1</v>
      </c>
      <c r="BF1014" t="s">
        <v>64</v>
      </c>
      <c r="BG1014" t="s">
        <v>65</v>
      </c>
      <c r="BH1014" t="s">
        <v>941</v>
      </c>
      <c r="BI1014" s="4">
        <f xml:space="preserve"> _2025teamgamelogs[[#This Row],[FGA]] + (0.44 * _2025teamgamelogs[[#This Row],[FTA]]) + _2025teamgamelogs[[#This Row],[TOV]] - _2025teamgamelogs[[#This Row],[OREB]]</f>
        <v>99.24</v>
      </c>
      <c r="BJ1014" s="3">
        <f>_2025teamgamelogs[[#This Row],[TOV]]/_2025teamgamelogs[[#This Row],[POSSESIONS]]</f>
        <v>0.13099556630390971</v>
      </c>
      <c r="BK1014" s="4">
        <f>_2025teamgamelogs[[#This Row],[PTS]]/_2025teamgamelogs[[#This Row],[POSSESIONS]]</f>
        <v>1.1789600967351874</v>
      </c>
      <c r="BL1014" s="4">
        <f xml:space="preserve"> 100 * _2025teamgamelogs[[#This Row],[POINTS_PER_POSSESSION]]</f>
        <v>117.89600967351875</v>
      </c>
      <c r="BM1014" s="4">
        <f xml:space="preserve"> _2025teamgamelogs[[#This Row],[POSSESIONS]] / (_2025teamgamelogs[[#This Row],[MIN]]/48)</f>
        <v>99.24</v>
      </c>
      <c r="BN1014" s="3">
        <f>_2025teamgamelogs[[#This Row],[PTS]] / (2 * (_2025teamgamelogs[[#This Row],[FGA]] + 0.44 * _2025teamgamelogs[[#This Row],[FTA]]))</f>
        <v>0.62741312741312749</v>
      </c>
      <c r="BO1014" s="4">
        <f>VLOOKUP(_2025teamgamelogs[[#This Row],[MONTH]], LEAGUE_AVERAGES!$A$2:$B$8, 2, FALSE)</f>
        <v>111.93492093235156</v>
      </c>
      <c r="BP1014" s="5">
        <f>VLOOKUP(_2025teamgamelogs[[#This Row],[TEAM_NAME]], LEAGUE_AVERAGES!$A$14:$C$43, 2, FALSE)</f>
        <v>0.38229268292682927</v>
      </c>
      <c r="BQ1014" s="5">
        <f>VLOOKUP(_2025teamgamelogs[[#This Row],[TEAM_NAME]], LEAGUE_AVERAGES!$A$14:$C$43, 3, FALSE)</f>
        <v>0.36500000000000005</v>
      </c>
      <c r="BR1014" s="5">
        <f>VLOOKUP(_2025teamgamelogs[[#This Row],[TEAM_NAME]], LEAGUE_AVERAGES!$F$14:$H$43, 2, FALSE)</f>
        <v>0.48607317073170736</v>
      </c>
      <c r="BS1014" s="5">
        <f>VLOOKUP(_2025teamgamelogs[[#This Row],[TEAM_NAME]], LEAGUE_AVERAGES!$F$14:$H$43, 3, FALSE)</f>
        <v>0.4780731707317073</v>
      </c>
      <c r="BT1014" s="5">
        <f>VLOOKUP(_2025teamgamelogs[[#This Row],[TEAM_NAME]], LEAGUE_AVERAGES!$K$14:$M$43, 2, FALSE)</f>
        <v>0.59971838422440138</v>
      </c>
      <c r="BU1014" s="5">
        <f>VLOOKUP(_2025teamgamelogs[[#This Row],[TEAM_NAME]], LEAGUE_AVERAGES!$K$14:$M$43, 3, FALSE)</f>
        <v>0.58679992881439635</v>
      </c>
    </row>
    <row r="1015" spans="1:73" x14ac:dyDescent="0.2">
      <c r="A1015" t="s">
        <v>59</v>
      </c>
      <c r="B1015">
        <v>1610612745</v>
      </c>
      <c r="C1015" t="s">
        <v>104</v>
      </c>
      <c r="D1015" t="s">
        <v>105</v>
      </c>
      <c r="E1015">
        <v>22400471</v>
      </c>
      <c r="F1015" s="1">
        <v>45660</v>
      </c>
      <c r="G1015" t="s">
        <v>976</v>
      </c>
      <c r="H1015" t="s">
        <v>70</v>
      </c>
      <c r="I1015">
        <v>48</v>
      </c>
      <c r="J1015">
        <v>32</v>
      </c>
      <c r="K1015">
        <v>88</v>
      </c>
      <c r="L1015">
        <v>0.36399999999999999</v>
      </c>
      <c r="M1015">
        <v>10</v>
      </c>
      <c r="N1015">
        <v>36</v>
      </c>
      <c r="O1015">
        <v>0.27800000000000002</v>
      </c>
      <c r="P1015">
        <v>12</v>
      </c>
      <c r="Q1015">
        <v>12</v>
      </c>
      <c r="R1015">
        <v>1</v>
      </c>
      <c r="S1015">
        <v>14</v>
      </c>
      <c r="T1015">
        <v>23</v>
      </c>
      <c r="U1015">
        <v>37</v>
      </c>
      <c r="V1015">
        <v>9</v>
      </c>
      <c r="W1015">
        <v>14</v>
      </c>
      <c r="X1015">
        <v>6</v>
      </c>
      <c r="Y1015">
        <v>4</v>
      </c>
      <c r="Z1015">
        <v>8</v>
      </c>
      <c r="AA1015">
        <v>21</v>
      </c>
      <c r="AB1015">
        <v>13</v>
      </c>
      <c r="AC1015">
        <v>86</v>
      </c>
      <c r="AD1015">
        <v>-23</v>
      </c>
      <c r="AE1015">
        <v>1</v>
      </c>
      <c r="AF1015">
        <v>1231</v>
      </c>
      <c r="AG1015">
        <v>1231</v>
      </c>
      <c r="AH1015">
        <v>1231</v>
      </c>
      <c r="AI1015">
        <v>121</v>
      </c>
      <c r="AJ1015">
        <v>2370</v>
      </c>
      <c r="AK1015">
        <v>1314</v>
      </c>
      <c r="AL1015">
        <v>2397</v>
      </c>
      <c r="AM1015">
        <v>1891</v>
      </c>
      <c r="AN1015">
        <v>1366</v>
      </c>
      <c r="AO1015">
        <v>2092</v>
      </c>
      <c r="AP1015">
        <v>1889</v>
      </c>
      <c r="AQ1015">
        <v>2282</v>
      </c>
      <c r="AR1015">
        <v>1</v>
      </c>
      <c r="AS1015">
        <v>466</v>
      </c>
      <c r="AT1015">
        <v>2380</v>
      </c>
      <c r="AU1015">
        <v>2073</v>
      </c>
      <c r="AV1015">
        <v>2460</v>
      </c>
      <c r="AW1015">
        <v>1092</v>
      </c>
      <c r="AX1015">
        <v>1702</v>
      </c>
      <c r="AY1015">
        <v>1274</v>
      </c>
      <c r="AZ1015">
        <v>2116</v>
      </c>
      <c r="BA1015">
        <v>1694</v>
      </c>
      <c r="BB1015">
        <v>2202</v>
      </c>
      <c r="BC1015">
        <v>2427</v>
      </c>
      <c r="BD1015">
        <v>2268</v>
      </c>
      <c r="BE1015">
        <v>1</v>
      </c>
      <c r="BF1015" t="s">
        <v>64</v>
      </c>
      <c r="BG1015" t="s">
        <v>65</v>
      </c>
      <c r="BH1015" t="s">
        <v>941</v>
      </c>
      <c r="BI1015" s="4">
        <f xml:space="preserve"> _2025teamgamelogs[[#This Row],[FGA]] + (0.44 * _2025teamgamelogs[[#This Row],[FTA]]) + _2025teamgamelogs[[#This Row],[TOV]] - _2025teamgamelogs[[#This Row],[OREB]]</f>
        <v>93.28</v>
      </c>
      <c r="BJ1015" s="3">
        <f>_2025teamgamelogs[[#This Row],[TOV]]/_2025teamgamelogs[[#This Row],[POSSESIONS]]</f>
        <v>0.15008576329331047</v>
      </c>
      <c r="BK1015" s="4">
        <f>_2025teamgamelogs[[#This Row],[PTS]]/_2025teamgamelogs[[#This Row],[POSSESIONS]]</f>
        <v>0.92195540308747859</v>
      </c>
      <c r="BL1015" s="4">
        <f xml:space="preserve"> 100 * _2025teamgamelogs[[#This Row],[POINTS_PER_POSSESSION]]</f>
        <v>92.195540308747866</v>
      </c>
      <c r="BM1015" s="4">
        <f xml:space="preserve"> _2025teamgamelogs[[#This Row],[POSSESIONS]] / (_2025teamgamelogs[[#This Row],[MIN]]/48)</f>
        <v>93.28</v>
      </c>
      <c r="BN1015" s="3">
        <f>_2025teamgamelogs[[#This Row],[PTS]] / (2 * (_2025teamgamelogs[[#This Row],[FGA]] + 0.44 * _2025teamgamelogs[[#This Row],[FTA]]))</f>
        <v>0.46097770154373929</v>
      </c>
      <c r="BO1015" s="4">
        <f>VLOOKUP(_2025teamgamelogs[[#This Row],[MONTH]], LEAGUE_AVERAGES!$A$2:$B$8, 2, FALSE)</f>
        <v>111.93492093235156</v>
      </c>
      <c r="BP1015" s="5">
        <f>VLOOKUP(_2025teamgamelogs[[#This Row],[TEAM_NAME]], LEAGUE_AVERAGES!$A$14:$C$43, 2, FALSE)</f>
        <v>0.35034146341463424</v>
      </c>
      <c r="BQ1015" s="5">
        <f>VLOOKUP(_2025teamgamelogs[[#This Row],[TEAM_NAME]], LEAGUE_AVERAGES!$A$14:$C$43, 3, FALSE)</f>
        <v>0.35473170731707321</v>
      </c>
      <c r="BR1015" s="5">
        <f>VLOOKUP(_2025teamgamelogs[[#This Row],[TEAM_NAME]], LEAGUE_AVERAGES!$F$14:$H$43, 2, FALSE)</f>
        <v>0.45260975609756104</v>
      </c>
      <c r="BS1015" s="5">
        <f>VLOOKUP(_2025teamgamelogs[[#This Row],[TEAM_NAME]], LEAGUE_AVERAGES!$F$14:$H$43, 3, FALSE)</f>
        <v>0.45763414634146338</v>
      </c>
      <c r="BT1015" s="5">
        <f>VLOOKUP(_2025teamgamelogs[[#This Row],[TEAM_NAME]], LEAGUE_AVERAGES!$K$14:$M$43, 2, FALSE)</f>
        <v>0.55103752047014554</v>
      </c>
      <c r="BU1015" s="5">
        <f>VLOOKUP(_2025teamgamelogs[[#This Row],[TEAM_NAME]], LEAGUE_AVERAGES!$K$14:$M$43, 3, FALSE)</f>
        <v>0.55544482411316332</v>
      </c>
    </row>
    <row r="1016" spans="1:73" x14ac:dyDescent="0.2">
      <c r="A1016" t="s">
        <v>59</v>
      </c>
      <c r="B1016">
        <v>1610612750</v>
      </c>
      <c r="C1016" t="s">
        <v>8</v>
      </c>
      <c r="D1016" t="s">
        <v>72</v>
      </c>
      <c r="E1016">
        <v>22400479</v>
      </c>
      <c r="F1016" s="1">
        <v>45661</v>
      </c>
      <c r="G1016" t="s">
        <v>977</v>
      </c>
      <c r="H1016" t="s">
        <v>70</v>
      </c>
      <c r="I1016">
        <v>48</v>
      </c>
      <c r="J1016">
        <v>34</v>
      </c>
      <c r="K1016">
        <v>80</v>
      </c>
      <c r="L1016">
        <v>0.42499999999999999</v>
      </c>
      <c r="M1016">
        <v>16</v>
      </c>
      <c r="N1016">
        <v>40</v>
      </c>
      <c r="O1016">
        <v>0.4</v>
      </c>
      <c r="P1016">
        <v>21</v>
      </c>
      <c r="Q1016">
        <v>26</v>
      </c>
      <c r="R1016">
        <v>0.80800000000000005</v>
      </c>
      <c r="S1016">
        <v>7</v>
      </c>
      <c r="T1016">
        <v>26</v>
      </c>
      <c r="U1016">
        <v>33</v>
      </c>
      <c r="V1016">
        <v>20</v>
      </c>
      <c r="W1016">
        <v>17</v>
      </c>
      <c r="X1016">
        <v>7</v>
      </c>
      <c r="Y1016">
        <v>4</v>
      </c>
      <c r="Z1016">
        <v>2</v>
      </c>
      <c r="AA1016">
        <v>21</v>
      </c>
      <c r="AB1016">
        <v>22</v>
      </c>
      <c r="AC1016">
        <v>105</v>
      </c>
      <c r="AD1016">
        <v>-14</v>
      </c>
      <c r="AE1016">
        <v>1</v>
      </c>
      <c r="AF1016">
        <v>1231</v>
      </c>
      <c r="AG1016">
        <v>1231</v>
      </c>
      <c r="AH1016">
        <v>1231</v>
      </c>
      <c r="AI1016">
        <v>121</v>
      </c>
      <c r="AJ1016">
        <v>2258</v>
      </c>
      <c r="AK1016">
        <v>2190</v>
      </c>
      <c r="AL1016">
        <v>1917</v>
      </c>
      <c r="AM1016">
        <v>567</v>
      </c>
      <c r="AN1016">
        <v>795</v>
      </c>
      <c r="AO1016">
        <v>723</v>
      </c>
      <c r="AP1016">
        <v>506</v>
      </c>
      <c r="AQ1016">
        <v>570</v>
      </c>
      <c r="AR1016">
        <v>993</v>
      </c>
      <c r="AS1016">
        <v>2024</v>
      </c>
      <c r="AT1016">
        <v>2171</v>
      </c>
      <c r="AU1016">
        <v>2337</v>
      </c>
      <c r="AV1016">
        <v>2163</v>
      </c>
      <c r="AW1016">
        <v>1759</v>
      </c>
      <c r="AX1016">
        <v>1360</v>
      </c>
      <c r="AY1016">
        <v>1274</v>
      </c>
      <c r="AZ1016">
        <v>158</v>
      </c>
      <c r="BA1016">
        <v>1694</v>
      </c>
      <c r="BB1016">
        <v>416</v>
      </c>
      <c r="BC1016">
        <v>1790</v>
      </c>
      <c r="BD1016">
        <v>1995</v>
      </c>
      <c r="BE1016">
        <v>1</v>
      </c>
      <c r="BF1016" t="s">
        <v>71</v>
      </c>
      <c r="BG1016" t="s">
        <v>65</v>
      </c>
      <c r="BH1016" t="s">
        <v>941</v>
      </c>
      <c r="BI1016" s="4">
        <f xml:space="preserve"> _2025teamgamelogs[[#This Row],[FGA]] + (0.44 * _2025teamgamelogs[[#This Row],[FTA]]) + _2025teamgamelogs[[#This Row],[TOV]] - _2025teamgamelogs[[#This Row],[OREB]]</f>
        <v>101.44</v>
      </c>
      <c r="BJ1016" s="3">
        <f>_2025teamgamelogs[[#This Row],[TOV]]/_2025teamgamelogs[[#This Row],[POSSESIONS]]</f>
        <v>0.16758675078864355</v>
      </c>
      <c r="BK1016" s="4">
        <f>_2025teamgamelogs[[#This Row],[PTS]]/_2025teamgamelogs[[#This Row],[POSSESIONS]]</f>
        <v>1.0350946372239749</v>
      </c>
      <c r="BL1016" s="4">
        <f xml:space="preserve"> 100 * _2025teamgamelogs[[#This Row],[POINTS_PER_POSSESSION]]</f>
        <v>103.50946372239748</v>
      </c>
      <c r="BM1016" s="4">
        <f xml:space="preserve"> _2025teamgamelogs[[#This Row],[POSSESIONS]] / (_2025teamgamelogs[[#This Row],[MIN]]/48)</f>
        <v>101.44</v>
      </c>
      <c r="BN1016" s="3">
        <f>_2025teamgamelogs[[#This Row],[PTS]] / (2 * (_2025teamgamelogs[[#This Row],[FGA]] + 0.44 * _2025teamgamelogs[[#This Row],[FTA]]))</f>
        <v>0.5741469816272966</v>
      </c>
      <c r="BO1016" s="4">
        <f>VLOOKUP(_2025teamgamelogs[[#This Row],[MONTH]], LEAGUE_AVERAGES!$A$2:$B$8, 2, FALSE)</f>
        <v>111.93492093235156</v>
      </c>
      <c r="BP1016" s="5">
        <f>VLOOKUP(_2025teamgamelogs[[#This Row],[TEAM_NAME]], LEAGUE_AVERAGES!$A$14:$C$43, 2, FALSE)</f>
        <v>0.38256097560975622</v>
      </c>
      <c r="BQ1016" s="5">
        <f>VLOOKUP(_2025teamgamelogs[[#This Row],[TEAM_NAME]], LEAGUE_AVERAGES!$A$14:$C$43, 3, FALSE)</f>
        <v>0.37156097560975615</v>
      </c>
      <c r="BR1016" s="5">
        <f>VLOOKUP(_2025teamgamelogs[[#This Row],[TEAM_NAME]], LEAGUE_AVERAGES!$F$14:$H$43, 2, FALSE)</f>
        <v>0.47402439024390242</v>
      </c>
      <c r="BS1016" s="5">
        <f>VLOOKUP(_2025teamgamelogs[[#This Row],[TEAM_NAME]], LEAGUE_AVERAGES!$F$14:$H$43, 3, FALSE)</f>
        <v>0.46580487804878057</v>
      </c>
      <c r="BT1016" s="5">
        <f>VLOOKUP(_2025teamgamelogs[[#This Row],[TEAM_NAME]], LEAGUE_AVERAGES!$K$14:$M$43, 2, FALSE)</f>
        <v>0.59446350940954662</v>
      </c>
      <c r="BU1016" s="5">
        <f>VLOOKUP(_2025teamgamelogs[[#This Row],[TEAM_NAME]], LEAGUE_AVERAGES!$K$14:$M$43, 3, FALSE)</f>
        <v>0.58583417827298701</v>
      </c>
    </row>
    <row r="1017" spans="1:73" x14ac:dyDescent="0.2">
      <c r="A1017" t="s">
        <v>59</v>
      </c>
      <c r="B1017">
        <v>1610612756</v>
      </c>
      <c r="C1017" t="s">
        <v>80</v>
      </c>
      <c r="D1017" t="s">
        <v>81</v>
      </c>
      <c r="E1017">
        <v>22400480</v>
      </c>
      <c r="F1017" s="1">
        <v>45661</v>
      </c>
      <c r="G1017" t="s">
        <v>978</v>
      </c>
      <c r="H1017" t="s">
        <v>70</v>
      </c>
      <c r="I1017">
        <v>48</v>
      </c>
      <c r="J1017">
        <v>38</v>
      </c>
      <c r="K1017">
        <v>78</v>
      </c>
      <c r="L1017">
        <v>0.48699999999999999</v>
      </c>
      <c r="M1017">
        <v>12</v>
      </c>
      <c r="N1017">
        <v>30</v>
      </c>
      <c r="O1017">
        <v>0.4</v>
      </c>
      <c r="P1017">
        <v>20</v>
      </c>
      <c r="Q1017">
        <v>21</v>
      </c>
      <c r="R1017">
        <v>0.95199999999999996</v>
      </c>
      <c r="S1017">
        <v>5</v>
      </c>
      <c r="T1017">
        <v>31</v>
      </c>
      <c r="U1017">
        <v>36</v>
      </c>
      <c r="V1017">
        <v>30</v>
      </c>
      <c r="W1017">
        <v>13</v>
      </c>
      <c r="X1017">
        <v>3</v>
      </c>
      <c r="Y1017">
        <v>7</v>
      </c>
      <c r="Z1017">
        <v>4</v>
      </c>
      <c r="AA1017">
        <v>14</v>
      </c>
      <c r="AB1017">
        <v>16</v>
      </c>
      <c r="AC1017">
        <v>108</v>
      </c>
      <c r="AD1017">
        <v>-18</v>
      </c>
      <c r="AE1017">
        <v>1</v>
      </c>
      <c r="AF1017">
        <v>1231</v>
      </c>
      <c r="AG1017">
        <v>1231</v>
      </c>
      <c r="AH1017">
        <v>1231</v>
      </c>
      <c r="AI1017">
        <v>121</v>
      </c>
      <c r="AJ1017">
        <v>1796</v>
      </c>
      <c r="AK1017">
        <v>2291</v>
      </c>
      <c r="AL1017">
        <v>896</v>
      </c>
      <c r="AM1017">
        <v>1413</v>
      </c>
      <c r="AN1017">
        <v>2077</v>
      </c>
      <c r="AO1017">
        <v>723</v>
      </c>
      <c r="AP1017">
        <v>623</v>
      </c>
      <c r="AQ1017">
        <v>1164</v>
      </c>
      <c r="AR1017">
        <v>73</v>
      </c>
      <c r="AS1017">
        <v>2299</v>
      </c>
      <c r="AT1017">
        <v>1488</v>
      </c>
      <c r="AU1017">
        <v>2164</v>
      </c>
      <c r="AV1017">
        <v>541</v>
      </c>
      <c r="AW1017">
        <v>850</v>
      </c>
      <c r="AX1017">
        <v>2344</v>
      </c>
      <c r="AY1017">
        <v>346</v>
      </c>
      <c r="AZ1017">
        <v>750</v>
      </c>
      <c r="BA1017">
        <v>260</v>
      </c>
      <c r="BB1017">
        <v>1670</v>
      </c>
      <c r="BC1017">
        <v>1616</v>
      </c>
      <c r="BD1017">
        <v>2149</v>
      </c>
      <c r="BE1017">
        <v>1</v>
      </c>
      <c r="BF1017" t="s">
        <v>71</v>
      </c>
      <c r="BG1017" t="s">
        <v>65</v>
      </c>
      <c r="BH1017" t="s">
        <v>941</v>
      </c>
      <c r="BI1017" s="4">
        <f xml:space="preserve"> _2025teamgamelogs[[#This Row],[FGA]] + (0.44 * _2025teamgamelogs[[#This Row],[FTA]]) + _2025teamgamelogs[[#This Row],[TOV]] - _2025teamgamelogs[[#This Row],[OREB]]</f>
        <v>95.24</v>
      </c>
      <c r="BJ1017" s="3">
        <f>_2025teamgamelogs[[#This Row],[TOV]]/_2025teamgamelogs[[#This Row],[POSSESIONS]]</f>
        <v>0.13649727005459891</v>
      </c>
      <c r="BK1017" s="4">
        <f>_2025teamgamelogs[[#This Row],[PTS]]/_2025teamgamelogs[[#This Row],[POSSESIONS]]</f>
        <v>1.133977320453591</v>
      </c>
      <c r="BL1017" s="4">
        <f xml:space="preserve"> 100 * _2025teamgamelogs[[#This Row],[POINTS_PER_POSSESSION]]</f>
        <v>113.39773204535911</v>
      </c>
      <c r="BM1017" s="4">
        <f xml:space="preserve"> _2025teamgamelogs[[#This Row],[POSSESIONS]] / (_2025teamgamelogs[[#This Row],[MIN]]/48)</f>
        <v>95.24</v>
      </c>
      <c r="BN1017" s="3">
        <f>_2025teamgamelogs[[#This Row],[PTS]] / (2 * (_2025teamgamelogs[[#This Row],[FGA]] + 0.44 * _2025teamgamelogs[[#This Row],[FTA]]))</f>
        <v>0.61898211829436045</v>
      </c>
      <c r="BO1017" s="4">
        <f>VLOOKUP(_2025teamgamelogs[[#This Row],[MONTH]], LEAGUE_AVERAGES!$A$2:$B$8, 2, FALSE)</f>
        <v>111.93492093235156</v>
      </c>
      <c r="BP1017" s="5">
        <f>VLOOKUP(_2025teamgamelogs[[#This Row],[TEAM_NAME]], LEAGUE_AVERAGES!$A$14:$C$43, 2, FALSE)</f>
        <v>0.37692682926829268</v>
      </c>
      <c r="BQ1017" s="5">
        <f>VLOOKUP(_2025teamgamelogs[[#This Row],[TEAM_NAME]], LEAGUE_AVERAGES!$A$14:$C$43, 3, FALSE)</f>
        <v>0.37741463414634141</v>
      </c>
      <c r="BR1017" s="5">
        <f>VLOOKUP(_2025teamgamelogs[[#This Row],[TEAM_NAME]], LEAGUE_AVERAGES!$F$14:$H$43, 2, FALSE)</f>
        <v>0.4768536585365854</v>
      </c>
      <c r="BS1017" s="5">
        <f>VLOOKUP(_2025teamgamelogs[[#This Row],[TEAM_NAME]], LEAGUE_AVERAGES!$F$14:$H$43, 3, FALSE)</f>
        <v>0.48056097560975608</v>
      </c>
      <c r="BT1017" s="5">
        <f>VLOOKUP(_2025teamgamelogs[[#This Row],[TEAM_NAME]], LEAGUE_AVERAGES!$K$14:$M$43, 2, FALSE)</f>
        <v>0.59622840480117467</v>
      </c>
      <c r="BU1017" s="5">
        <f>VLOOKUP(_2025teamgamelogs[[#This Row],[TEAM_NAME]], LEAGUE_AVERAGES!$K$14:$M$43, 3, FALSE)</f>
        <v>0.59682738613401276</v>
      </c>
    </row>
    <row r="1018" spans="1:73" x14ac:dyDescent="0.2">
      <c r="A1018" t="s">
        <v>59</v>
      </c>
      <c r="B1018">
        <v>1610612759</v>
      </c>
      <c r="C1018" t="s">
        <v>145</v>
      </c>
      <c r="D1018" t="s">
        <v>146</v>
      </c>
      <c r="E1018">
        <v>22400484</v>
      </c>
      <c r="F1018" s="1">
        <v>45661</v>
      </c>
      <c r="G1018" t="s">
        <v>979</v>
      </c>
      <c r="H1018" t="s">
        <v>70</v>
      </c>
      <c r="I1018">
        <v>53</v>
      </c>
      <c r="J1018">
        <v>41</v>
      </c>
      <c r="K1018">
        <v>104</v>
      </c>
      <c r="L1018">
        <v>0.39400000000000002</v>
      </c>
      <c r="M1018">
        <v>13</v>
      </c>
      <c r="N1018">
        <v>48</v>
      </c>
      <c r="O1018">
        <v>0.27100000000000002</v>
      </c>
      <c r="P1018">
        <v>16</v>
      </c>
      <c r="Q1018">
        <v>18</v>
      </c>
      <c r="R1018">
        <v>0.88900000000000001</v>
      </c>
      <c r="S1018">
        <v>13</v>
      </c>
      <c r="T1018">
        <v>45</v>
      </c>
      <c r="U1018">
        <v>58</v>
      </c>
      <c r="V1018">
        <v>28</v>
      </c>
      <c r="W1018">
        <v>14</v>
      </c>
      <c r="X1018">
        <v>3</v>
      </c>
      <c r="Y1018">
        <v>7</v>
      </c>
      <c r="Z1018">
        <v>7</v>
      </c>
      <c r="AA1018">
        <v>20</v>
      </c>
      <c r="AB1018">
        <v>17</v>
      </c>
      <c r="AC1018">
        <v>111</v>
      </c>
      <c r="AD1018">
        <v>-11</v>
      </c>
      <c r="AE1018">
        <v>1</v>
      </c>
      <c r="AF1018">
        <v>1231</v>
      </c>
      <c r="AG1018">
        <v>1231</v>
      </c>
      <c r="AH1018">
        <v>1231</v>
      </c>
      <c r="AI1018">
        <v>9</v>
      </c>
      <c r="AJ1018">
        <v>1234</v>
      </c>
      <c r="AK1018">
        <v>59</v>
      </c>
      <c r="AL1018">
        <v>2261</v>
      </c>
      <c r="AM1018">
        <v>1171</v>
      </c>
      <c r="AN1018">
        <v>163</v>
      </c>
      <c r="AO1018">
        <v>2134</v>
      </c>
      <c r="AP1018">
        <v>1228</v>
      </c>
      <c r="AQ1018">
        <v>1617</v>
      </c>
      <c r="AR1018">
        <v>316</v>
      </c>
      <c r="AS1018">
        <v>652</v>
      </c>
      <c r="AT1018">
        <v>37</v>
      </c>
      <c r="AU1018">
        <v>57</v>
      </c>
      <c r="AV1018">
        <v>840</v>
      </c>
      <c r="AW1018">
        <v>1092</v>
      </c>
      <c r="AX1018">
        <v>2344</v>
      </c>
      <c r="AY1018">
        <v>346</v>
      </c>
      <c r="AZ1018">
        <v>1902</v>
      </c>
      <c r="BA1018">
        <v>1491</v>
      </c>
      <c r="BB1018">
        <v>1444</v>
      </c>
      <c r="BC1018">
        <v>1402</v>
      </c>
      <c r="BD1018">
        <v>1848</v>
      </c>
      <c r="BE1018">
        <v>1</v>
      </c>
      <c r="BF1018" t="s">
        <v>64</v>
      </c>
      <c r="BG1018" t="s">
        <v>65</v>
      </c>
      <c r="BH1018" t="s">
        <v>941</v>
      </c>
      <c r="BI1018" s="4">
        <f xml:space="preserve"> _2025teamgamelogs[[#This Row],[FGA]] + (0.44 * _2025teamgamelogs[[#This Row],[FTA]]) + _2025teamgamelogs[[#This Row],[TOV]] - _2025teamgamelogs[[#This Row],[OREB]]</f>
        <v>112.92</v>
      </c>
      <c r="BJ1018" s="3">
        <f>_2025teamgamelogs[[#This Row],[TOV]]/_2025teamgamelogs[[#This Row],[POSSESIONS]]</f>
        <v>0.12398157987956075</v>
      </c>
      <c r="BK1018" s="4">
        <f>_2025teamgamelogs[[#This Row],[PTS]]/_2025teamgamelogs[[#This Row],[POSSESIONS]]</f>
        <v>0.98299681190223165</v>
      </c>
      <c r="BL1018" s="4">
        <f xml:space="preserve"> 100 * _2025teamgamelogs[[#This Row],[POINTS_PER_POSSESSION]]</f>
        <v>98.299681190223168</v>
      </c>
      <c r="BM1018" s="4">
        <f xml:space="preserve"> _2025teamgamelogs[[#This Row],[POSSESIONS]] / (_2025teamgamelogs[[#This Row],[MIN]]/48)</f>
        <v>102.26716981132076</v>
      </c>
      <c r="BN1018" s="3">
        <f>_2025teamgamelogs[[#This Row],[PTS]] / (2 * (_2025teamgamelogs[[#This Row],[FGA]] + 0.44 * _2025teamgamelogs[[#This Row],[FTA]]))</f>
        <v>0.49588992137240884</v>
      </c>
      <c r="BO1018" s="4">
        <f>VLOOKUP(_2025teamgamelogs[[#This Row],[MONTH]], LEAGUE_AVERAGES!$A$2:$B$8, 2, FALSE)</f>
        <v>111.93492093235156</v>
      </c>
      <c r="BP1018" s="5">
        <f>VLOOKUP(_2025teamgamelogs[[#This Row],[TEAM_NAME]], LEAGUE_AVERAGES!$A$14:$C$43, 2, FALSE)</f>
        <v>0.36502500000000004</v>
      </c>
      <c r="BQ1018" s="5">
        <f>VLOOKUP(_2025teamgamelogs[[#This Row],[TEAM_NAME]], LEAGUE_AVERAGES!$A$14:$C$43, 3, FALSE)</f>
        <v>0.35016666666666663</v>
      </c>
      <c r="BR1018" s="5">
        <f>VLOOKUP(_2025teamgamelogs[[#This Row],[TEAM_NAME]], LEAGUE_AVERAGES!$F$14:$H$43, 2, FALSE)</f>
        <v>0.47877500000000017</v>
      </c>
      <c r="BS1018" s="5">
        <f>VLOOKUP(_2025teamgamelogs[[#This Row],[TEAM_NAME]], LEAGUE_AVERAGES!$F$14:$H$43, 3, FALSE)</f>
        <v>0.45407142857142868</v>
      </c>
      <c r="BT1018" s="5">
        <f>VLOOKUP(_2025teamgamelogs[[#This Row],[TEAM_NAME]], LEAGUE_AVERAGES!$K$14:$M$43, 2, FALSE)</f>
        <v>0.59112459331758582</v>
      </c>
      <c r="BU1018" s="5">
        <f>VLOOKUP(_2025teamgamelogs[[#This Row],[TEAM_NAME]], LEAGUE_AVERAGES!$K$14:$M$43, 3, FALSE)</f>
        <v>0.56254759440180246</v>
      </c>
    </row>
    <row r="1019" spans="1:73" x14ac:dyDescent="0.2">
      <c r="A1019" t="s">
        <v>59</v>
      </c>
      <c r="B1019">
        <v>1610612762</v>
      </c>
      <c r="C1019" t="s">
        <v>125</v>
      </c>
      <c r="D1019" t="s">
        <v>126</v>
      </c>
      <c r="E1019">
        <v>22400481</v>
      </c>
      <c r="F1019" s="1">
        <v>45661</v>
      </c>
      <c r="G1019" t="s">
        <v>980</v>
      </c>
      <c r="H1019" t="s">
        <v>63</v>
      </c>
      <c r="I1019">
        <v>48</v>
      </c>
      <c r="J1019">
        <v>52</v>
      </c>
      <c r="K1019">
        <v>100</v>
      </c>
      <c r="L1019">
        <v>0.52</v>
      </c>
      <c r="M1019">
        <v>19</v>
      </c>
      <c r="N1019">
        <v>46</v>
      </c>
      <c r="O1019">
        <v>0.41299999999999998</v>
      </c>
      <c r="P1019">
        <v>13</v>
      </c>
      <c r="Q1019">
        <v>16</v>
      </c>
      <c r="R1019">
        <v>0.81299999999999994</v>
      </c>
      <c r="S1019">
        <v>16</v>
      </c>
      <c r="T1019">
        <v>41</v>
      </c>
      <c r="U1019">
        <v>57</v>
      </c>
      <c r="V1019">
        <v>31</v>
      </c>
      <c r="W1019">
        <v>14</v>
      </c>
      <c r="X1019">
        <v>11</v>
      </c>
      <c r="Y1019">
        <v>4</v>
      </c>
      <c r="Z1019">
        <v>7</v>
      </c>
      <c r="AA1019">
        <v>21</v>
      </c>
      <c r="AB1019">
        <v>14</v>
      </c>
      <c r="AC1019">
        <v>136</v>
      </c>
      <c r="AD1019">
        <v>36</v>
      </c>
      <c r="AE1019">
        <v>1</v>
      </c>
      <c r="AF1019">
        <v>1</v>
      </c>
      <c r="AG1019">
        <v>1</v>
      </c>
      <c r="AH1019">
        <v>1</v>
      </c>
      <c r="AI1019">
        <v>121</v>
      </c>
      <c r="AJ1019">
        <v>64</v>
      </c>
      <c r="AK1019">
        <v>153</v>
      </c>
      <c r="AL1019">
        <v>405</v>
      </c>
      <c r="AM1019">
        <v>182</v>
      </c>
      <c r="AN1019">
        <v>249</v>
      </c>
      <c r="AO1019">
        <v>613</v>
      </c>
      <c r="AP1019">
        <v>1755</v>
      </c>
      <c r="AQ1019">
        <v>1907</v>
      </c>
      <c r="AR1019">
        <v>924</v>
      </c>
      <c r="AS1019">
        <v>234</v>
      </c>
      <c r="AT1019">
        <v>148</v>
      </c>
      <c r="AU1019">
        <v>74</v>
      </c>
      <c r="AV1019">
        <v>426</v>
      </c>
      <c r="AW1019">
        <v>1092</v>
      </c>
      <c r="AX1019">
        <v>346</v>
      </c>
      <c r="AY1019">
        <v>1274</v>
      </c>
      <c r="AZ1019">
        <v>1902</v>
      </c>
      <c r="BA1019">
        <v>1694</v>
      </c>
      <c r="BB1019">
        <v>2064</v>
      </c>
      <c r="BC1019">
        <v>95</v>
      </c>
      <c r="BD1019">
        <v>35</v>
      </c>
      <c r="BE1019">
        <v>1</v>
      </c>
      <c r="BF1019" t="s">
        <v>71</v>
      </c>
      <c r="BG1019" t="s">
        <v>65</v>
      </c>
      <c r="BH1019" t="s">
        <v>941</v>
      </c>
      <c r="BI1019" s="4">
        <f xml:space="preserve"> _2025teamgamelogs[[#This Row],[FGA]] + (0.44 * _2025teamgamelogs[[#This Row],[FTA]]) + _2025teamgamelogs[[#This Row],[TOV]] - _2025teamgamelogs[[#This Row],[OREB]]</f>
        <v>105.04</v>
      </c>
      <c r="BJ1019" s="3">
        <f>_2025teamgamelogs[[#This Row],[TOV]]/_2025teamgamelogs[[#This Row],[POSSESIONS]]</f>
        <v>0.13328255902513328</v>
      </c>
      <c r="BK1019" s="4">
        <f>_2025teamgamelogs[[#This Row],[PTS]]/_2025teamgamelogs[[#This Row],[POSSESIONS]]</f>
        <v>1.2947448591012947</v>
      </c>
      <c r="BL1019" s="4">
        <f xml:space="preserve"> 100 * _2025teamgamelogs[[#This Row],[POINTS_PER_POSSESSION]]</f>
        <v>129.47448591012946</v>
      </c>
      <c r="BM1019" s="4">
        <f xml:space="preserve"> _2025teamgamelogs[[#This Row],[POSSESIONS]] / (_2025teamgamelogs[[#This Row],[MIN]]/48)</f>
        <v>105.04</v>
      </c>
      <c r="BN1019" s="3">
        <f>_2025teamgamelogs[[#This Row],[PTS]] / (2 * (_2025teamgamelogs[[#This Row],[FGA]] + 0.44 * _2025teamgamelogs[[#This Row],[FTA]]))</f>
        <v>0.63527653213751867</v>
      </c>
      <c r="BO1019" s="4">
        <f>VLOOKUP(_2025teamgamelogs[[#This Row],[MONTH]], LEAGUE_AVERAGES!$A$2:$B$8, 2, FALSE)</f>
        <v>111.93492093235156</v>
      </c>
      <c r="BP1019" s="5">
        <f>VLOOKUP(_2025teamgamelogs[[#This Row],[TEAM_NAME]], LEAGUE_AVERAGES!$A$14:$C$43, 2, FALSE)</f>
        <v>0.36446341463414633</v>
      </c>
      <c r="BQ1019" s="5">
        <f>VLOOKUP(_2025teamgamelogs[[#This Row],[TEAM_NAME]], LEAGUE_AVERAGES!$A$14:$C$43, 3, FALSE)</f>
        <v>0.3413170731707319</v>
      </c>
      <c r="BR1019" s="5">
        <f>VLOOKUP(_2025teamgamelogs[[#This Row],[TEAM_NAME]], LEAGUE_AVERAGES!$F$14:$H$43, 2, FALSE)</f>
        <v>0.4583902439024391</v>
      </c>
      <c r="BS1019" s="5">
        <f>VLOOKUP(_2025teamgamelogs[[#This Row],[TEAM_NAME]], LEAGUE_AVERAGES!$F$14:$H$43, 3, FALSE)</f>
        <v>0.45390243902439031</v>
      </c>
      <c r="BT1019" s="5">
        <f>VLOOKUP(_2025teamgamelogs[[#This Row],[TEAM_NAME]], LEAGUE_AVERAGES!$K$14:$M$43, 2, FALSE)</f>
        <v>0.57104853563970659</v>
      </c>
      <c r="BU1019" s="5">
        <f>VLOOKUP(_2025teamgamelogs[[#This Row],[TEAM_NAME]], LEAGUE_AVERAGES!$K$14:$M$43, 3, FALSE)</f>
        <v>0.56826296147062372</v>
      </c>
    </row>
    <row r="1020" spans="1:73" x14ac:dyDescent="0.2">
      <c r="A1020" t="s">
        <v>59</v>
      </c>
      <c r="B1020">
        <v>1610612757</v>
      </c>
      <c r="C1020" t="s">
        <v>116</v>
      </c>
      <c r="D1020" t="s">
        <v>117</v>
      </c>
      <c r="E1020">
        <v>22400483</v>
      </c>
      <c r="F1020" s="1">
        <v>45661</v>
      </c>
      <c r="G1020" t="s">
        <v>981</v>
      </c>
      <c r="H1020" t="s">
        <v>63</v>
      </c>
      <c r="I1020">
        <v>48</v>
      </c>
      <c r="J1020">
        <v>41</v>
      </c>
      <c r="K1020">
        <v>85</v>
      </c>
      <c r="L1020">
        <v>0.48199999999999998</v>
      </c>
      <c r="M1020">
        <v>13</v>
      </c>
      <c r="N1020">
        <v>36</v>
      </c>
      <c r="O1020">
        <v>0.36099999999999999</v>
      </c>
      <c r="P1020">
        <v>10</v>
      </c>
      <c r="Q1020">
        <v>13</v>
      </c>
      <c r="R1020">
        <v>0.76900000000000002</v>
      </c>
      <c r="S1020">
        <v>8</v>
      </c>
      <c r="T1020">
        <v>47</v>
      </c>
      <c r="U1020">
        <v>55</v>
      </c>
      <c r="V1020">
        <v>21</v>
      </c>
      <c r="W1020">
        <v>18</v>
      </c>
      <c r="X1020">
        <v>7</v>
      </c>
      <c r="Y1020">
        <v>3</v>
      </c>
      <c r="Z1020">
        <v>3</v>
      </c>
      <c r="AA1020">
        <v>9</v>
      </c>
      <c r="AB1020">
        <v>13</v>
      </c>
      <c r="AC1020">
        <v>105</v>
      </c>
      <c r="AD1020">
        <v>3</v>
      </c>
      <c r="AE1020">
        <v>1</v>
      </c>
      <c r="AF1020">
        <v>1</v>
      </c>
      <c r="AG1020">
        <v>1</v>
      </c>
      <c r="AH1020">
        <v>1</v>
      </c>
      <c r="AI1020">
        <v>121</v>
      </c>
      <c r="AJ1020">
        <v>1234</v>
      </c>
      <c r="AK1020">
        <v>1709</v>
      </c>
      <c r="AL1020">
        <v>977</v>
      </c>
      <c r="AM1020">
        <v>1171</v>
      </c>
      <c r="AN1020">
        <v>1366</v>
      </c>
      <c r="AO1020">
        <v>1193</v>
      </c>
      <c r="AP1020">
        <v>2148</v>
      </c>
      <c r="AQ1020">
        <v>2188</v>
      </c>
      <c r="AR1020">
        <v>1388</v>
      </c>
      <c r="AS1020">
        <v>1800</v>
      </c>
      <c r="AT1020">
        <v>15</v>
      </c>
      <c r="AU1020">
        <v>135</v>
      </c>
      <c r="AV1020">
        <v>2031</v>
      </c>
      <c r="AW1020">
        <v>1953</v>
      </c>
      <c r="AX1020">
        <v>1360</v>
      </c>
      <c r="AY1020">
        <v>1712</v>
      </c>
      <c r="AZ1020">
        <v>384</v>
      </c>
      <c r="BA1020">
        <v>9</v>
      </c>
      <c r="BB1020">
        <v>2202</v>
      </c>
      <c r="BC1020">
        <v>1790</v>
      </c>
      <c r="BD1020">
        <v>1047</v>
      </c>
      <c r="BE1020">
        <v>1</v>
      </c>
      <c r="BF1020" t="s">
        <v>71</v>
      </c>
      <c r="BG1020" t="s">
        <v>65</v>
      </c>
      <c r="BH1020" t="s">
        <v>941</v>
      </c>
      <c r="BI1020" s="4">
        <f xml:space="preserve"> _2025teamgamelogs[[#This Row],[FGA]] + (0.44 * _2025teamgamelogs[[#This Row],[FTA]]) + _2025teamgamelogs[[#This Row],[TOV]] - _2025teamgamelogs[[#This Row],[OREB]]</f>
        <v>100.72</v>
      </c>
      <c r="BJ1020" s="3">
        <f>_2025teamgamelogs[[#This Row],[TOV]]/_2025teamgamelogs[[#This Row],[POSSESIONS]]</f>
        <v>0.17871326449563146</v>
      </c>
      <c r="BK1020" s="4">
        <f>_2025teamgamelogs[[#This Row],[PTS]]/_2025teamgamelogs[[#This Row],[POSSESIONS]]</f>
        <v>1.0424940428911835</v>
      </c>
      <c r="BL1020" s="4">
        <f xml:space="preserve"> 100 * _2025teamgamelogs[[#This Row],[POINTS_PER_POSSESSION]]</f>
        <v>104.24940428911836</v>
      </c>
      <c r="BM1020" s="4">
        <f xml:space="preserve"> _2025teamgamelogs[[#This Row],[POSSESIONS]] / (_2025teamgamelogs[[#This Row],[MIN]]/48)</f>
        <v>100.72</v>
      </c>
      <c r="BN1020" s="3">
        <f>_2025teamgamelogs[[#This Row],[PTS]] / (2 * (_2025teamgamelogs[[#This Row],[FGA]] + 0.44 * _2025teamgamelogs[[#This Row],[FTA]]))</f>
        <v>0.57870370370370372</v>
      </c>
      <c r="BO1020" s="4">
        <f>VLOOKUP(_2025teamgamelogs[[#This Row],[MONTH]], LEAGUE_AVERAGES!$A$2:$B$8, 2, FALSE)</f>
        <v>111.93492093235156</v>
      </c>
      <c r="BP1020" s="5">
        <f>VLOOKUP(_2025teamgamelogs[[#This Row],[TEAM_NAME]], LEAGUE_AVERAGES!$A$14:$C$43, 2, FALSE)</f>
        <v>0.3617317073170731</v>
      </c>
      <c r="BQ1020" s="5">
        <f>VLOOKUP(_2025teamgamelogs[[#This Row],[TEAM_NAME]], LEAGUE_AVERAGES!$A$14:$C$43, 3, FALSE)</f>
        <v>0.32368292682926825</v>
      </c>
      <c r="BR1020" s="5">
        <f>VLOOKUP(_2025teamgamelogs[[#This Row],[TEAM_NAME]], LEAGUE_AVERAGES!$F$14:$H$43, 2, FALSE)</f>
        <v>0.4560243902439024</v>
      </c>
      <c r="BS1020" s="5">
        <f>VLOOKUP(_2025teamgamelogs[[#This Row],[TEAM_NAME]], LEAGUE_AVERAGES!$F$14:$H$43, 3, FALSE)</f>
        <v>0.4473414634146341</v>
      </c>
      <c r="BT1020" s="5">
        <f>VLOOKUP(_2025teamgamelogs[[#This Row],[TEAM_NAME]], LEAGUE_AVERAGES!$K$14:$M$43, 2, FALSE)</f>
        <v>0.56794360073860606</v>
      </c>
      <c r="BU1020" s="5">
        <f>VLOOKUP(_2025teamgamelogs[[#This Row],[TEAM_NAME]], LEAGUE_AVERAGES!$K$14:$M$43, 3, FALSE)</f>
        <v>0.54561285519601899</v>
      </c>
    </row>
    <row r="1021" spans="1:73" x14ac:dyDescent="0.2">
      <c r="A1021" t="s">
        <v>59</v>
      </c>
      <c r="B1021">
        <v>1610612755</v>
      </c>
      <c r="C1021" t="s">
        <v>134</v>
      </c>
      <c r="D1021" t="s">
        <v>135</v>
      </c>
      <c r="E1021">
        <v>22400478</v>
      </c>
      <c r="F1021" s="1">
        <v>45661</v>
      </c>
      <c r="G1021" t="s">
        <v>982</v>
      </c>
      <c r="H1021" t="s">
        <v>63</v>
      </c>
      <c r="I1021">
        <v>48</v>
      </c>
      <c r="J1021">
        <v>42</v>
      </c>
      <c r="K1021">
        <v>82</v>
      </c>
      <c r="L1021">
        <v>0.51200000000000001</v>
      </c>
      <c r="M1021">
        <v>15</v>
      </c>
      <c r="N1021">
        <v>40</v>
      </c>
      <c r="O1021">
        <v>0.375</v>
      </c>
      <c r="P1021">
        <v>24</v>
      </c>
      <c r="Q1021">
        <v>30</v>
      </c>
      <c r="R1021">
        <v>0.8</v>
      </c>
      <c r="S1021">
        <v>8</v>
      </c>
      <c r="T1021">
        <v>42</v>
      </c>
      <c r="U1021">
        <v>50</v>
      </c>
      <c r="V1021">
        <v>31</v>
      </c>
      <c r="W1021">
        <v>18</v>
      </c>
      <c r="X1021">
        <v>11</v>
      </c>
      <c r="Y1021">
        <v>2</v>
      </c>
      <c r="Z1021">
        <v>4</v>
      </c>
      <c r="AA1021">
        <v>17</v>
      </c>
      <c r="AB1021">
        <v>21</v>
      </c>
      <c r="AC1021">
        <v>123</v>
      </c>
      <c r="AD1021">
        <v>29</v>
      </c>
      <c r="AE1021">
        <v>1</v>
      </c>
      <c r="AF1021">
        <v>1</v>
      </c>
      <c r="AG1021">
        <v>1</v>
      </c>
      <c r="AH1021">
        <v>1</v>
      </c>
      <c r="AI1021">
        <v>121</v>
      </c>
      <c r="AJ1021">
        <v>1068</v>
      </c>
      <c r="AK1021">
        <v>2022</v>
      </c>
      <c r="AL1021">
        <v>498</v>
      </c>
      <c r="AM1021">
        <v>733</v>
      </c>
      <c r="AN1021">
        <v>795</v>
      </c>
      <c r="AO1021">
        <v>1024</v>
      </c>
      <c r="AP1021">
        <v>238</v>
      </c>
      <c r="AQ1021">
        <v>259</v>
      </c>
      <c r="AR1021">
        <v>1029</v>
      </c>
      <c r="AS1021">
        <v>1800</v>
      </c>
      <c r="AT1021">
        <v>105</v>
      </c>
      <c r="AU1021">
        <v>427</v>
      </c>
      <c r="AV1021">
        <v>426</v>
      </c>
      <c r="AW1021">
        <v>1953</v>
      </c>
      <c r="AX1021">
        <v>346</v>
      </c>
      <c r="AY1021">
        <v>2078</v>
      </c>
      <c r="AZ1021">
        <v>750</v>
      </c>
      <c r="BA1021">
        <v>792</v>
      </c>
      <c r="BB1021">
        <v>575</v>
      </c>
      <c r="BC1021">
        <v>549</v>
      </c>
      <c r="BD1021">
        <v>81</v>
      </c>
      <c r="BE1021">
        <v>1</v>
      </c>
      <c r="BF1021" t="s">
        <v>71</v>
      </c>
      <c r="BG1021" t="s">
        <v>65</v>
      </c>
      <c r="BH1021" t="s">
        <v>941</v>
      </c>
      <c r="BI1021" s="4">
        <f xml:space="preserve"> _2025teamgamelogs[[#This Row],[FGA]] + (0.44 * _2025teamgamelogs[[#This Row],[FTA]]) + _2025teamgamelogs[[#This Row],[TOV]] - _2025teamgamelogs[[#This Row],[OREB]]</f>
        <v>105.2</v>
      </c>
      <c r="BJ1021" s="3">
        <f>_2025teamgamelogs[[#This Row],[TOV]]/_2025teamgamelogs[[#This Row],[POSSESIONS]]</f>
        <v>0.17110266159695817</v>
      </c>
      <c r="BK1021" s="4">
        <f>_2025teamgamelogs[[#This Row],[PTS]]/_2025teamgamelogs[[#This Row],[POSSESIONS]]</f>
        <v>1.1692015209125475</v>
      </c>
      <c r="BL1021" s="4">
        <f xml:space="preserve"> 100 * _2025teamgamelogs[[#This Row],[POINTS_PER_POSSESSION]]</f>
        <v>116.92015209125475</v>
      </c>
      <c r="BM1021" s="4">
        <f xml:space="preserve"> _2025teamgamelogs[[#This Row],[POSSESIONS]] / (_2025teamgamelogs[[#This Row],[MIN]]/48)</f>
        <v>105.2</v>
      </c>
      <c r="BN1021" s="3">
        <f>_2025teamgamelogs[[#This Row],[PTS]] / (2 * (_2025teamgamelogs[[#This Row],[FGA]] + 0.44 * _2025teamgamelogs[[#This Row],[FTA]]))</f>
        <v>0.64600840336134446</v>
      </c>
      <c r="BO1021" s="4">
        <f>VLOOKUP(_2025teamgamelogs[[#This Row],[MONTH]], LEAGUE_AVERAGES!$A$2:$B$8, 2, FALSE)</f>
        <v>111.93492093235156</v>
      </c>
      <c r="BP1021" s="5">
        <f>VLOOKUP(_2025teamgamelogs[[#This Row],[TEAM_NAME]], LEAGUE_AVERAGES!$A$14:$C$43, 2, FALSE)</f>
        <v>0.34129268292682929</v>
      </c>
      <c r="BQ1021" s="5">
        <f>VLOOKUP(_2025teamgamelogs[[#This Row],[TEAM_NAME]], LEAGUE_AVERAGES!$A$14:$C$43, 3, FALSE)</f>
        <v>0.34026829268292691</v>
      </c>
      <c r="BR1021" s="5">
        <f>VLOOKUP(_2025teamgamelogs[[#This Row],[TEAM_NAME]], LEAGUE_AVERAGES!$F$14:$H$43, 2, FALSE)</f>
        <v>0.45178048780487812</v>
      </c>
      <c r="BS1021" s="5">
        <f>VLOOKUP(_2025teamgamelogs[[#This Row],[TEAM_NAME]], LEAGUE_AVERAGES!$F$14:$H$43, 3, FALSE)</f>
        <v>0.45797560975609758</v>
      </c>
      <c r="BT1021" s="5">
        <f>VLOOKUP(_2025teamgamelogs[[#This Row],[TEAM_NAME]], LEAGUE_AVERAGES!$K$14:$M$43, 2, FALSE)</f>
        <v>0.55774018976963147</v>
      </c>
      <c r="BU1021" s="5">
        <f>VLOOKUP(_2025teamgamelogs[[#This Row],[TEAM_NAME]], LEAGUE_AVERAGES!$K$14:$M$43, 3, FALSE)</f>
        <v>0.57066794818423772</v>
      </c>
    </row>
    <row r="1022" spans="1:73" x14ac:dyDescent="0.2">
      <c r="A1022" t="s">
        <v>59</v>
      </c>
      <c r="B1022">
        <v>1610612748</v>
      </c>
      <c r="C1022" t="s">
        <v>101</v>
      </c>
      <c r="D1022" t="s">
        <v>102</v>
      </c>
      <c r="E1022">
        <v>22400481</v>
      </c>
      <c r="F1022" s="1">
        <v>45661</v>
      </c>
      <c r="G1022" t="s">
        <v>983</v>
      </c>
      <c r="H1022" t="s">
        <v>70</v>
      </c>
      <c r="I1022">
        <v>48</v>
      </c>
      <c r="J1022">
        <v>35</v>
      </c>
      <c r="K1022">
        <v>80</v>
      </c>
      <c r="L1022">
        <v>0.438</v>
      </c>
      <c r="M1022">
        <v>9</v>
      </c>
      <c r="N1022">
        <v>35</v>
      </c>
      <c r="O1022">
        <v>0.25700000000000001</v>
      </c>
      <c r="P1022">
        <v>21</v>
      </c>
      <c r="Q1022">
        <v>30</v>
      </c>
      <c r="R1022">
        <v>0.7</v>
      </c>
      <c r="S1022">
        <v>5</v>
      </c>
      <c r="T1022">
        <v>27</v>
      </c>
      <c r="U1022">
        <v>32</v>
      </c>
      <c r="V1022">
        <v>25</v>
      </c>
      <c r="W1022">
        <v>15</v>
      </c>
      <c r="X1022">
        <v>9</v>
      </c>
      <c r="Y1022">
        <v>7</v>
      </c>
      <c r="Z1022">
        <v>4</v>
      </c>
      <c r="AA1022">
        <v>14</v>
      </c>
      <c r="AB1022">
        <v>21</v>
      </c>
      <c r="AC1022">
        <v>100</v>
      </c>
      <c r="AD1022">
        <v>-36</v>
      </c>
      <c r="AE1022">
        <v>1</v>
      </c>
      <c r="AF1022">
        <v>1231</v>
      </c>
      <c r="AG1022">
        <v>1231</v>
      </c>
      <c r="AH1022">
        <v>1231</v>
      </c>
      <c r="AI1022">
        <v>121</v>
      </c>
      <c r="AJ1022">
        <v>2164</v>
      </c>
      <c r="AK1022">
        <v>2190</v>
      </c>
      <c r="AL1022">
        <v>1741</v>
      </c>
      <c r="AM1022">
        <v>2097</v>
      </c>
      <c r="AN1022">
        <v>1495</v>
      </c>
      <c r="AO1022">
        <v>2218</v>
      </c>
      <c r="AP1022">
        <v>506</v>
      </c>
      <c r="AQ1022">
        <v>259</v>
      </c>
      <c r="AR1022">
        <v>1932</v>
      </c>
      <c r="AS1022">
        <v>2299</v>
      </c>
      <c r="AT1022">
        <v>2068</v>
      </c>
      <c r="AU1022">
        <v>2378</v>
      </c>
      <c r="AV1022">
        <v>1358</v>
      </c>
      <c r="AW1022">
        <v>1341</v>
      </c>
      <c r="AX1022">
        <v>797</v>
      </c>
      <c r="AY1022">
        <v>346</v>
      </c>
      <c r="AZ1022">
        <v>750</v>
      </c>
      <c r="BA1022">
        <v>260</v>
      </c>
      <c r="BB1022">
        <v>575</v>
      </c>
      <c r="BC1022">
        <v>2099</v>
      </c>
      <c r="BD1022">
        <v>2418</v>
      </c>
      <c r="BE1022">
        <v>1</v>
      </c>
      <c r="BF1022" t="s">
        <v>64</v>
      </c>
      <c r="BG1022" t="s">
        <v>65</v>
      </c>
      <c r="BH1022" t="s">
        <v>941</v>
      </c>
      <c r="BI1022" s="4">
        <f xml:space="preserve"> _2025teamgamelogs[[#This Row],[FGA]] + (0.44 * _2025teamgamelogs[[#This Row],[FTA]]) + _2025teamgamelogs[[#This Row],[TOV]] - _2025teamgamelogs[[#This Row],[OREB]]</f>
        <v>103.2</v>
      </c>
      <c r="BJ1022" s="3">
        <f>_2025teamgamelogs[[#This Row],[TOV]]/_2025teamgamelogs[[#This Row],[POSSESIONS]]</f>
        <v>0.14534883720930233</v>
      </c>
      <c r="BK1022" s="4">
        <f>_2025teamgamelogs[[#This Row],[PTS]]/_2025teamgamelogs[[#This Row],[POSSESIONS]]</f>
        <v>0.96899224806201545</v>
      </c>
      <c r="BL1022" s="4">
        <f xml:space="preserve"> 100 * _2025teamgamelogs[[#This Row],[POINTS_PER_POSSESSION]]</f>
        <v>96.899224806201545</v>
      </c>
      <c r="BM1022" s="4">
        <f xml:space="preserve"> _2025teamgamelogs[[#This Row],[POSSESIONS]] / (_2025teamgamelogs[[#This Row],[MIN]]/48)</f>
        <v>103.2</v>
      </c>
      <c r="BN1022" s="3">
        <f>_2025teamgamelogs[[#This Row],[PTS]] / (2 * (_2025teamgamelogs[[#This Row],[FGA]] + 0.44 * _2025teamgamelogs[[#This Row],[FTA]]))</f>
        <v>0.53648068669527893</v>
      </c>
      <c r="BO1022" s="4">
        <f>VLOOKUP(_2025teamgamelogs[[#This Row],[MONTH]], LEAGUE_AVERAGES!$A$2:$B$8, 2, FALSE)</f>
        <v>111.93492093235156</v>
      </c>
      <c r="BP1022" s="5">
        <f>VLOOKUP(_2025teamgamelogs[[#This Row],[TEAM_NAME]], LEAGUE_AVERAGES!$A$14:$C$43, 2, FALSE)</f>
        <v>0.38887804878048787</v>
      </c>
      <c r="BQ1022" s="5">
        <f>VLOOKUP(_2025teamgamelogs[[#This Row],[TEAM_NAME]], LEAGUE_AVERAGES!$A$14:$C$43, 3, FALSE)</f>
        <v>0.35180487804878063</v>
      </c>
      <c r="BR1022" s="5">
        <f>VLOOKUP(_2025teamgamelogs[[#This Row],[TEAM_NAME]], LEAGUE_AVERAGES!$F$14:$H$43, 2, FALSE)</f>
        <v>0.48178048780487814</v>
      </c>
      <c r="BS1022" s="5">
        <f>VLOOKUP(_2025teamgamelogs[[#This Row],[TEAM_NAME]], LEAGUE_AVERAGES!$F$14:$H$43, 3, FALSE)</f>
        <v>0.44997560975609752</v>
      </c>
      <c r="BT1022" s="5">
        <f>VLOOKUP(_2025teamgamelogs[[#This Row],[TEAM_NAME]], LEAGUE_AVERAGES!$K$14:$M$43, 2, FALSE)</f>
        <v>0.59307433364150897</v>
      </c>
      <c r="BU1022" s="5">
        <f>VLOOKUP(_2025teamgamelogs[[#This Row],[TEAM_NAME]], LEAGUE_AVERAGES!$K$14:$M$43, 3, FALSE)</f>
        <v>0.56311679796954139</v>
      </c>
    </row>
    <row r="1023" spans="1:73" x14ac:dyDescent="0.2">
      <c r="A1023" t="s">
        <v>59</v>
      </c>
      <c r="B1023">
        <v>1610612765</v>
      </c>
      <c r="C1023" t="s">
        <v>107</v>
      </c>
      <c r="D1023" t="s">
        <v>108</v>
      </c>
      <c r="E1023">
        <v>22400479</v>
      </c>
      <c r="F1023" s="1">
        <v>45661</v>
      </c>
      <c r="G1023" t="s">
        <v>984</v>
      </c>
      <c r="H1023" t="s">
        <v>63</v>
      </c>
      <c r="I1023">
        <v>48</v>
      </c>
      <c r="J1023">
        <v>45</v>
      </c>
      <c r="K1023">
        <v>93</v>
      </c>
      <c r="L1023">
        <v>0.48399999999999999</v>
      </c>
      <c r="M1023">
        <v>13</v>
      </c>
      <c r="N1023">
        <v>38</v>
      </c>
      <c r="O1023">
        <v>0.34200000000000003</v>
      </c>
      <c r="P1023">
        <v>16</v>
      </c>
      <c r="Q1023">
        <v>20</v>
      </c>
      <c r="R1023">
        <v>0.8</v>
      </c>
      <c r="S1023">
        <v>13</v>
      </c>
      <c r="T1023">
        <v>34</v>
      </c>
      <c r="U1023">
        <v>47</v>
      </c>
      <c r="V1023">
        <v>26</v>
      </c>
      <c r="W1023">
        <v>14</v>
      </c>
      <c r="X1023">
        <v>12</v>
      </c>
      <c r="Y1023">
        <v>2</v>
      </c>
      <c r="Z1023">
        <v>4</v>
      </c>
      <c r="AA1023">
        <v>22</v>
      </c>
      <c r="AB1023">
        <v>21</v>
      </c>
      <c r="AC1023">
        <v>119</v>
      </c>
      <c r="AD1023">
        <v>14</v>
      </c>
      <c r="AE1023">
        <v>1</v>
      </c>
      <c r="AF1023">
        <v>1</v>
      </c>
      <c r="AG1023">
        <v>1</v>
      </c>
      <c r="AH1023">
        <v>1</v>
      </c>
      <c r="AI1023">
        <v>121</v>
      </c>
      <c r="AJ1023">
        <v>564</v>
      </c>
      <c r="AK1023">
        <v>664</v>
      </c>
      <c r="AL1023">
        <v>926</v>
      </c>
      <c r="AM1023">
        <v>1171</v>
      </c>
      <c r="AN1023">
        <v>1078</v>
      </c>
      <c r="AO1023">
        <v>1411</v>
      </c>
      <c r="AP1023">
        <v>1228</v>
      </c>
      <c r="AQ1023">
        <v>1301</v>
      </c>
      <c r="AR1023">
        <v>1029</v>
      </c>
      <c r="AS1023">
        <v>652</v>
      </c>
      <c r="AT1023">
        <v>926</v>
      </c>
      <c r="AU1023">
        <v>705</v>
      </c>
      <c r="AV1023">
        <v>1195</v>
      </c>
      <c r="AW1023">
        <v>1092</v>
      </c>
      <c r="AX1023">
        <v>217</v>
      </c>
      <c r="AY1023">
        <v>2078</v>
      </c>
      <c r="AZ1023">
        <v>750</v>
      </c>
      <c r="BA1023">
        <v>1887</v>
      </c>
      <c r="BB1023">
        <v>575</v>
      </c>
      <c r="BC1023">
        <v>798</v>
      </c>
      <c r="BD1023">
        <v>421</v>
      </c>
      <c r="BE1023">
        <v>1</v>
      </c>
      <c r="BF1023" t="s">
        <v>64</v>
      </c>
      <c r="BG1023" t="s">
        <v>65</v>
      </c>
      <c r="BH1023" t="s">
        <v>941</v>
      </c>
      <c r="BI1023" s="4">
        <f xml:space="preserve"> _2025teamgamelogs[[#This Row],[FGA]] + (0.44 * _2025teamgamelogs[[#This Row],[FTA]]) + _2025teamgamelogs[[#This Row],[TOV]] - _2025teamgamelogs[[#This Row],[OREB]]</f>
        <v>102.8</v>
      </c>
      <c r="BJ1023" s="3">
        <f>_2025teamgamelogs[[#This Row],[TOV]]/_2025teamgamelogs[[#This Row],[POSSESIONS]]</f>
        <v>0.13618677042801558</v>
      </c>
      <c r="BK1023" s="4">
        <f>_2025teamgamelogs[[#This Row],[PTS]]/_2025teamgamelogs[[#This Row],[POSSESIONS]]</f>
        <v>1.1575875486381324</v>
      </c>
      <c r="BL1023" s="4">
        <f xml:space="preserve"> 100 * _2025teamgamelogs[[#This Row],[POINTS_PER_POSSESSION]]</f>
        <v>115.75875486381324</v>
      </c>
      <c r="BM1023" s="4">
        <f xml:space="preserve"> _2025teamgamelogs[[#This Row],[POSSESIONS]] / (_2025teamgamelogs[[#This Row],[MIN]]/48)</f>
        <v>102.8</v>
      </c>
      <c r="BN1023" s="3">
        <f>_2025teamgamelogs[[#This Row],[PTS]] / (2 * (_2025teamgamelogs[[#This Row],[FGA]] + 0.44 * _2025teamgamelogs[[#This Row],[FTA]]))</f>
        <v>0.58447937131630645</v>
      </c>
      <c r="BO1023" s="4">
        <f>VLOOKUP(_2025teamgamelogs[[#This Row],[MONTH]], LEAGUE_AVERAGES!$A$2:$B$8, 2, FALSE)</f>
        <v>111.93492093235156</v>
      </c>
      <c r="BP1023" s="5">
        <f>VLOOKUP(_2025teamgamelogs[[#This Row],[TEAM_NAME]], LEAGUE_AVERAGES!$A$14:$C$43, 2, FALSE)</f>
        <v>0.3560731707317073</v>
      </c>
      <c r="BQ1023" s="5">
        <f>VLOOKUP(_2025teamgamelogs[[#This Row],[TEAM_NAME]], LEAGUE_AVERAGES!$A$14:$C$43, 3, FALSE)</f>
        <v>0.3687804878048781</v>
      </c>
      <c r="BR1023" s="5">
        <f>VLOOKUP(_2025teamgamelogs[[#This Row],[TEAM_NAME]], LEAGUE_AVERAGES!$F$14:$H$43, 2, FALSE)</f>
        <v>0.47321951219512204</v>
      </c>
      <c r="BS1023" s="5">
        <f>VLOOKUP(_2025teamgamelogs[[#This Row],[TEAM_NAME]], LEAGUE_AVERAGES!$F$14:$H$43, 3, FALSE)</f>
        <v>0.48104878048780486</v>
      </c>
      <c r="BT1023" s="5">
        <f>VLOOKUP(_2025teamgamelogs[[#This Row],[TEAM_NAME]], LEAGUE_AVERAGES!$K$14:$M$43, 2, FALSE)</f>
        <v>0.57634444021190001</v>
      </c>
      <c r="BU1023" s="5">
        <f>VLOOKUP(_2025teamgamelogs[[#This Row],[TEAM_NAME]], LEAGUE_AVERAGES!$K$14:$M$43, 3, FALSE)</f>
        <v>0.58621097107374254</v>
      </c>
    </row>
    <row r="1024" spans="1:73" x14ac:dyDescent="0.2">
      <c r="A1024" t="s">
        <v>59</v>
      </c>
      <c r="B1024">
        <v>1610612754</v>
      </c>
      <c r="C1024" t="s">
        <v>110</v>
      </c>
      <c r="D1024" t="s">
        <v>111</v>
      </c>
      <c r="E1024">
        <v>22400480</v>
      </c>
      <c r="F1024" s="1">
        <v>45661</v>
      </c>
      <c r="G1024" t="s">
        <v>985</v>
      </c>
      <c r="H1024" t="s">
        <v>63</v>
      </c>
      <c r="I1024">
        <v>48</v>
      </c>
      <c r="J1024">
        <v>46</v>
      </c>
      <c r="K1024">
        <v>96</v>
      </c>
      <c r="L1024">
        <v>0.47899999999999998</v>
      </c>
      <c r="M1024">
        <v>15</v>
      </c>
      <c r="N1024">
        <v>40</v>
      </c>
      <c r="O1024">
        <v>0.375</v>
      </c>
      <c r="P1024">
        <v>19</v>
      </c>
      <c r="Q1024">
        <v>21</v>
      </c>
      <c r="R1024">
        <v>0.90500000000000003</v>
      </c>
      <c r="S1024">
        <v>13</v>
      </c>
      <c r="T1024">
        <v>34</v>
      </c>
      <c r="U1024">
        <v>47</v>
      </c>
      <c r="V1024">
        <v>35</v>
      </c>
      <c r="W1024">
        <v>8</v>
      </c>
      <c r="X1024">
        <v>7</v>
      </c>
      <c r="Y1024">
        <v>4</v>
      </c>
      <c r="Z1024">
        <v>7</v>
      </c>
      <c r="AA1024">
        <v>16</v>
      </c>
      <c r="AB1024">
        <v>14</v>
      </c>
      <c r="AC1024">
        <v>126</v>
      </c>
      <c r="AD1024">
        <v>18</v>
      </c>
      <c r="AE1024">
        <v>1</v>
      </c>
      <c r="AF1024">
        <v>1</v>
      </c>
      <c r="AG1024">
        <v>1</v>
      </c>
      <c r="AH1024">
        <v>1</v>
      </c>
      <c r="AI1024">
        <v>121</v>
      </c>
      <c r="AJ1024">
        <v>437</v>
      </c>
      <c r="AK1024">
        <v>392</v>
      </c>
      <c r="AL1024">
        <v>1015</v>
      </c>
      <c r="AM1024">
        <v>733</v>
      </c>
      <c r="AN1024">
        <v>795</v>
      </c>
      <c r="AO1024">
        <v>1024</v>
      </c>
      <c r="AP1024">
        <v>756</v>
      </c>
      <c r="AQ1024">
        <v>1164</v>
      </c>
      <c r="AR1024">
        <v>234</v>
      </c>
      <c r="AS1024">
        <v>652</v>
      </c>
      <c r="AT1024">
        <v>926</v>
      </c>
      <c r="AU1024">
        <v>705</v>
      </c>
      <c r="AV1024">
        <v>132</v>
      </c>
      <c r="AW1024">
        <v>78</v>
      </c>
      <c r="AX1024">
        <v>1360</v>
      </c>
      <c r="AY1024">
        <v>1274</v>
      </c>
      <c r="AZ1024">
        <v>1902</v>
      </c>
      <c r="BA1024">
        <v>570</v>
      </c>
      <c r="BB1024">
        <v>2064</v>
      </c>
      <c r="BC1024">
        <v>389</v>
      </c>
      <c r="BD1024">
        <v>287</v>
      </c>
      <c r="BE1024">
        <v>1</v>
      </c>
      <c r="BF1024" t="s">
        <v>64</v>
      </c>
      <c r="BG1024" t="s">
        <v>65</v>
      </c>
      <c r="BH1024" t="s">
        <v>941</v>
      </c>
      <c r="BI1024" s="4">
        <f xml:space="preserve"> _2025teamgamelogs[[#This Row],[FGA]] + (0.44 * _2025teamgamelogs[[#This Row],[FTA]]) + _2025teamgamelogs[[#This Row],[TOV]] - _2025teamgamelogs[[#This Row],[OREB]]</f>
        <v>100.24</v>
      </c>
      <c r="BJ1024" s="3">
        <f>_2025teamgamelogs[[#This Row],[TOV]]/_2025teamgamelogs[[#This Row],[POSSESIONS]]</f>
        <v>7.9808459696727854E-2</v>
      </c>
      <c r="BK1024" s="4">
        <f>_2025teamgamelogs[[#This Row],[PTS]]/_2025teamgamelogs[[#This Row],[POSSESIONS]]</f>
        <v>1.2569832402234637</v>
      </c>
      <c r="BL1024" s="4">
        <f xml:space="preserve"> 100 * _2025teamgamelogs[[#This Row],[POINTS_PER_POSSESSION]]</f>
        <v>125.69832402234637</v>
      </c>
      <c r="BM1024" s="4">
        <f xml:space="preserve"> _2025teamgamelogs[[#This Row],[POSSESIONS]] / (_2025teamgamelogs[[#This Row],[MIN]]/48)</f>
        <v>100.24</v>
      </c>
      <c r="BN1024" s="3">
        <f>_2025teamgamelogs[[#This Row],[PTS]] / (2 * (_2025teamgamelogs[[#This Row],[FGA]] + 0.44 * _2025teamgamelogs[[#This Row],[FTA]]))</f>
        <v>0.59863169897377422</v>
      </c>
      <c r="BO1024" s="4">
        <f>VLOOKUP(_2025teamgamelogs[[#This Row],[MONTH]], LEAGUE_AVERAGES!$A$2:$B$8, 2, FALSE)</f>
        <v>111.93492093235156</v>
      </c>
      <c r="BP1024" s="5">
        <f>VLOOKUP(_2025teamgamelogs[[#This Row],[TEAM_NAME]], LEAGUE_AVERAGES!$A$14:$C$43, 2, FALSE)</f>
        <v>0.37909999999999999</v>
      </c>
      <c r="BQ1024" s="5">
        <f>VLOOKUP(_2025teamgamelogs[[#This Row],[TEAM_NAME]], LEAGUE_AVERAGES!$A$14:$C$43, 3, FALSE)</f>
        <v>0.35511904761904761</v>
      </c>
      <c r="BR1024" s="5">
        <f>VLOOKUP(_2025teamgamelogs[[#This Row],[TEAM_NAME]], LEAGUE_AVERAGES!$F$14:$H$43, 2, FALSE)</f>
        <v>0.49785000000000013</v>
      </c>
      <c r="BS1024" s="5">
        <f>VLOOKUP(_2025teamgamelogs[[#This Row],[TEAM_NAME]], LEAGUE_AVERAGES!$F$14:$H$43, 3, FALSE)</f>
        <v>0.47942857142857148</v>
      </c>
      <c r="BT1024" s="5">
        <f>VLOOKUP(_2025teamgamelogs[[#This Row],[TEAM_NAME]], LEAGUE_AVERAGES!$K$14:$M$43, 2, FALSE)</f>
        <v>0.60805571751162091</v>
      </c>
      <c r="BU1024" s="5">
        <f>VLOOKUP(_2025teamgamelogs[[#This Row],[TEAM_NAME]], LEAGUE_AVERAGES!$K$14:$M$43, 3, FALSE)</f>
        <v>0.58190704341109034</v>
      </c>
    </row>
    <row r="1025" spans="1:73" x14ac:dyDescent="0.2">
      <c r="A1025" t="s">
        <v>59</v>
      </c>
      <c r="B1025">
        <v>1610612752</v>
      </c>
      <c r="C1025" t="s">
        <v>67</v>
      </c>
      <c r="D1025" t="s">
        <v>68</v>
      </c>
      <c r="E1025">
        <v>22400482</v>
      </c>
      <c r="F1025" s="1">
        <v>45661</v>
      </c>
      <c r="G1025" t="s">
        <v>986</v>
      </c>
      <c r="H1025" t="s">
        <v>70</v>
      </c>
      <c r="I1025">
        <v>48</v>
      </c>
      <c r="J1025">
        <v>48</v>
      </c>
      <c r="K1025">
        <v>97</v>
      </c>
      <c r="L1025">
        <v>0.495</v>
      </c>
      <c r="M1025">
        <v>8</v>
      </c>
      <c r="N1025">
        <v>30</v>
      </c>
      <c r="O1025">
        <v>0.26700000000000002</v>
      </c>
      <c r="P1025">
        <v>22</v>
      </c>
      <c r="Q1025">
        <v>28</v>
      </c>
      <c r="R1025">
        <v>0.78600000000000003</v>
      </c>
      <c r="S1025">
        <v>18</v>
      </c>
      <c r="T1025">
        <v>31</v>
      </c>
      <c r="U1025">
        <v>49</v>
      </c>
      <c r="V1025">
        <v>27</v>
      </c>
      <c r="W1025">
        <v>13</v>
      </c>
      <c r="X1025">
        <v>7</v>
      </c>
      <c r="Y1025">
        <v>3</v>
      </c>
      <c r="Z1025">
        <v>4</v>
      </c>
      <c r="AA1025">
        <v>13</v>
      </c>
      <c r="AB1025">
        <v>21</v>
      </c>
      <c r="AC1025">
        <v>126</v>
      </c>
      <c r="AD1025">
        <v>-13</v>
      </c>
      <c r="AE1025">
        <v>1</v>
      </c>
      <c r="AF1025">
        <v>1231</v>
      </c>
      <c r="AG1025">
        <v>1231</v>
      </c>
      <c r="AH1025">
        <v>1231</v>
      </c>
      <c r="AI1025">
        <v>121</v>
      </c>
      <c r="AJ1025">
        <v>242</v>
      </c>
      <c r="AK1025">
        <v>324</v>
      </c>
      <c r="AL1025">
        <v>746</v>
      </c>
      <c r="AM1025">
        <v>2251</v>
      </c>
      <c r="AN1025">
        <v>2077</v>
      </c>
      <c r="AO1025">
        <v>2157</v>
      </c>
      <c r="AP1025">
        <v>406</v>
      </c>
      <c r="AQ1025">
        <v>377</v>
      </c>
      <c r="AR1025">
        <v>1221</v>
      </c>
      <c r="AS1025">
        <v>100</v>
      </c>
      <c r="AT1025">
        <v>1488</v>
      </c>
      <c r="AU1025">
        <v>505</v>
      </c>
      <c r="AV1025">
        <v>1013</v>
      </c>
      <c r="AW1025">
        <v>850</v>
      </c>
      <c r="AX1025">
        <v>1360</v>
      </c>
      <c r="AY1025">
        <v>1712</v>
      </c>
      <c r="AZ1025">
        <v>750</v>
      </c>
      <c r="BA1025">
        <v>148</v>
      </c>
      <c r="BB1025">
        <v>575</v>
      </c>
      <c r="BC1025">
        <v>389</v>
      </c>
      <c r="BD1025">
        <v>1945</v>
      </c>
      <c r="BE1025">
        <v>1</v>
      </c>
      <c r="BF1025" t="s">
        <v>71</v>
      </c>
      <c r="BG1025" t="s">
        <v>65</v>
      </c>
      <c r="BH1025" t="s">
        <v>941</v>
      </c>
      <c r="BI1025" s="4">
        <f xml:space="preserve"> _2025teamgamelogs[[#This Row],[FGA]] + (0.44 * _2025teamgamelogs[[#This Row],[FTA]]) + _2025teamgamelogs[[#This Row],[TOV]] - _2025teamgamelogs[[#This Row],[OREB]]</f>
        <v>104.32</v>
      </c>
      <c r="BJ1025" s="3">
        <f>_2025teamgamelogs[[#This Row],[TOV]]/_2025teamgamelogs[[#This Row],[POSSESIONS]]</f>
        <v>0.12461656441717792</v>
      </c>
      <c r="BK1025" s="4">
        <f>_2025teamgamelogs[[#This Row],[PTS]]/_2025teamgamelogs[[#This Row],[POSSESIONS]]</f>
        <v>1.2078220858895707</v>
      </c>
      <c r="BL1025" s="4">
        <f xml:space="preserve"> 100 * _2025teamgamelogs[[#This Row],[POINTS_PER_POSSESSION]]</f>
        <v>120.78220858895708</v>
      </c>
      <c r="BM1025" s="4">
        <f xml:space="preserve"> _2025teamgamelogs[[#This Row],[POSSESIONS]] / (_2025teamgamelogs[[#This Row],[MIN]]/48)</f>
        <v>104.32</v>
      </c>
      <c r="BN1025" s="3">
        <f>_2025teamgamelogs[[#This Row],[PTS]] / (2 * (_2025teamgamelogs[[#This Row],[FGA]] + 0.44 * _2025teamgamelogs[[#This Row],[FTA]]))</f>
        <v>0.57628979143798031</v>
      </c>
      <c r="BO1025" s="4">
        <f>VLOOKUP(_2025teamgamelogs[[#This Row],[MONTH]], LEAGUE_AVERAGES!$A$2:$B$8, 2, FALSE)</f>
        <v>111.93492093235156</v>
      </c>
      <c r="BP1025" s="5">
        <f>VLOOKUP(_2025teamgamelogs[[#This Row],[TEAM_NAME]], LEAGUE_AVERAGES!$A$14:$C$43, 2, FALSE)</f>
        <v>0.370219512195122</v>
      </c>
      <c r="BQ1025" s="5">
        <f>VLOOKUP(_2025teamgamelogs[[#This Row],[TEAM_NAME]], LEAGUE_AVERAGES!$A$14:$C$43, 3, FALSE)</f>
        <v>0.36224390243902438</v>
      </c>
      <c r="BR1025" s="5">
        <f>VLOOKUP(_2025teamgamelogs[[#This Row],[TEAM_NAME]], LEAGUE_AVERAGES!$F$14:$H$43, 2, FALSE)</f>
        <v>0.49358536585365859</v>
      </c>
      <c r="BS1025" s="5">
        <f>VLOOKUP(_2025teamgamelogs[[#This Row],[TEAM_NAME]], LEAGUE_AVERAGES!$F$14:$H$43, 3, FALSE)</f>
        <v>0.47975609756097559</v>
      </c>
      <c r="BT1025" s="5">
        <f>VLOOKUP(_2025teamgamelogs[[#This Row],[TEAM_NAME]], LEAGUE_AVERAGES!$K$14:$M$43, 2, FALSE)</f>
        <v>0.59525043511857889</v>
      </c>
      <c r="BU1025" s="5">
        <f>VLOOKUP(_2025teamgamelogs[[#This Row],[TEAM_NAME]], LEAGUE_AVERAGES!$K$14:$M$43, 3, FALSE)</f>
        <v>0.58413739951743537</v>
      </c>
    </row>
    <row r="1026" spans="1:73" x14ac:dyDescent="0.2">
      <c r="A1026" t="s">
        <v>59</v>
      </c>
      <c r="B1026">
        <v>1610612749</v>
      </c>
      <c r="C1026" t="s">
        <v>113</v>
      </c>
      <c r="D1026" t="s">
        <v>114</v>
      </c>
      <c r="E1026">
        <v>22400483</v>
      </c>
      <c r="F1026" s="1">
        <v>45661</v>
      </c>
      <c r="G1026" t="s">
        <v>987</v>
      </c>
      <c r="H1026" t="s">
        <v>70</v>
      </c>
      <c r="I1026">
        <v>48</v>
      </c>
      <c r="J1026">
        <v>41</v>
      </c>
      <c r="K1026">
        <v>95</v>
      </c>
      <c r="L1026">
        <v>0.432</v>
      </c>
      <c r="M1026">
        <v>13</v>
      </c>
      <c r="N1026">
        <v>41</v>
      </c>
      <c r="O1026">
        <v>0.317</v>
      </c>
      <c r="P1026">
        <v>7</v>
      </c>
      <c r="Q1026">
        <v>9</v>
      </c>
      <c r="R1026">
        <v>0.77800000000000002</v>
      </c>
      <c r="S1026">
        <v>7</v>
      </c>
      <c r="T1026">
        <v>36</v>
      </c>
      <c r="U1026">
        <v>43</v>
      </c>
      <c r="V1026">
        <v>25</v>
      </c>
      <c r="W1026">
        <v>11</v>
      </c>
      <c r="X1026">
        <v>14</v>
      </c>
      <c r="Y1026">
        <v>3</v>
      </c>
      <c r="Z1026">
        <v>3</v>
      </c>
      <c r="AA1026">
        <v>13</v>
      </c>
      <c r="AB1026">
        <v>9</v>
      </c>
      <c r="AC1026">
        <v>102</v>
      </c>
      <c r="AD1026">
        <v>-3</v>
      </c>
      <c r="AE1026">
        <v>1</v>
      </c>
      <c r="AF1026">
        <v>1231</v>
      </c>
      <c r="AG1026">
        <v>1231</v>
      </c>
      <c r="AH1026">
        <v>1231</v>
      </c>
      <c r="AI1026">
        <v>121</v>
      </c>
      <c r="AJ1026">
        <v>1234</v>
      </c>
      <c r="AK1026">
        <v>477</v>
      </c>
      <c r="AL1026">
        <v>1832</v>
      </c>
      <c r="AM1026">
        <v>1171</v>
      </c>
      <c r="AN1026">
        <v>681</v>
      </c>
      <c r="AO1026">
        <v>1724</v>
      </c>
      <c r="AP1026">
        <v>2380</v>
      </c>
      <c r="AQ1026">
        <v>2406</v>
      </c>
      <c r="AR1026">
        <v>1292</v>
      </c>
      <c r="AS1026">
        <v>2024</v>
      </c>
      <c r="AT1026">
        <v>640</v>
      </c>
      <c r="AU1026">
        <v>1282</v>
      </c>
      <c r="AV1026">
        <v>1358</v>
      </c>
      <c r="AW1026">
        <v>429</v>
      </c>
      <c r="AX1026">
        <v>81</v>
      </c>
      <c r="AY1026">
        <v>1712</v>
      </c>
      <c r="AZ1026">
        <v>384</v>
      </c>
      <c r="BA1026">
        <v>148</v>
      </c>
      <c r="BB1026">
        <v>2437</v>
      </c>
      <c r="BC1026">
        <v>2003</v>
      </c>
      <c r="BD1026">
        <v>1356</v>
      </c>
      <c r="BE1026">
        <v>1</v>
      </c>
      <c r="BF1026" t="s">
        <v>64</v>
      </c>
      <c r="BG1026" t="s">
        <v>65</v>
      </c>
      <c r="BH1026" t="s">
        <v>941</v>
      </c>
      <c r="BI1026" s="4">
        <f xml:space="preserve"> _2025teamgamelogs[[#This Row],[FGA]] + (0.44 * _2025teamgamelogs[[#This Row],[FTA]]) + _2025teamgamelogs[[#This Row],[TOV]] - _2025teamgamelogs[[#This Row],[OREB]]</f>
        <v>102.96</v>
      </c>
      <c r="BJ1026" s="3">
        <f>_2025teamgamelogs[[#This Row],[TOV]]/_2025teamgamelogs[[#This Row],[POSSESIONS]]</f>
        <v>0.10683760683760685</v>
      </c>
      <c r="BK1026" s="4">
        <f>_2025teamgamelogs[[#This Row],[PTS]]/_2025teamgamelogs[[#This Row],[POSSESIONS]]</f>
        <v>0.99067599067599077</v>
      </c>
      <c r="BL1026" s="4">
        <f xml:space="preserve"> 100 * _2025teamgamelogs[[#This Row],[POINTS_PER_POSSESSION]]</f>
        <v>99.067599067599076</v>
      </c>
      <c r="BM1026" s="4">
        <f xml:space="preserve"> _2025teamgamelogs[[#This Row],[POSSESIONS]] / (_2025teamgamelogs[[#This Row],[MIN]]/48)</f>
        <v>102.96</v>
      </c>
      <c r="BN1026" s="3">
        <f>_2025teamgamelogs[[#This Row],[PTS]] / (2 * (_2025teamgamelogs[[#This Row],[FGA]] + 0.44 * _2025teamgamelogs[[#This Row],[FTA]]))</f>
        <v>0.51535974130962003</v>
      </c>
      <c r="BO1026" s="4">
        <f>VLOOKUP(_2025teamgamelogs[[#This Row],[MONTH]], LEAGUE_AVERAGES!$A$2:$B$8, 2, FALSE)</f>
        <v>111.93492093235156</v>
      </c>
      <c r="BP1026" s="5">
        <f>VLOOKUP(_2025teamgamelogs[[#This Row],[TEAM_NAME]], LEAGUE_AVERAGES!$A$14:$C$43, 2, FALSE)</f>
        <v>0.4062926829268293</v>
      </c>
      <c r="BQ1026" s="5">
        <f>VLOOKUP(_2025teamgamelogs[[#This Row],[TEAM_NAME]], LEAGUE_AVERAGES!$A$14:$C$43, 3, FALSE)</f>
        <v>0.36926829268292688</v>
      </c>
      <c r="BR1026" s="5">
        <f>VLOOKUP(_2025teamgamelogs[[#This Row],[TEAM_NAME]], LEAGUE_AVERAGES!$F$14:$H$43, 2, FALSE)</f>
        <v>0.49804878048780482</v>
      </c>
      <c r="BS1026" s="5">
        <f>VLOOKUP(_2025teamgamelogs[[#This Row],[TEAM_NAME]], LEAGUE_AVERAGES!$F$14:$H$43, 3, FALSE)</f>
        <v>0.47917073170731711</v>
      </c>
      <c r="BT1026" s="5">
        <f>VLOOKUP(_2025teamgamelogs[[#This Row],[TEAM_NAME]], LEAGUE_AVERAGES!$K$14:$M$43, 2, FALSE)</f>
        <v>0.61475494156948829</v>
      </c>
      <c r="BU1026" s="5">
        <f>VLOOKUP(_2025teamgamelogs[[#This Row],[TEAM_NAME]], LEAGUE_AVERAGES!$K$14:$M$43, 3, FALSE)</f>
        <v>0.58586037801226176</v>
      </c>
    </row>
    <row r="1027" spans="1:73" x14ac:dyDescent="0.2">
      <c r="A1027" t="s">
        <v>59</v>
      </c>
      <c r="B1027">
        <v>1610612744</v>
      </c>
      <c r="C1027" t="s">
        <v>98</v>
      </c>
      <c r="D1027" t="s">
        <v>99</v>
      </c>
      <c r="E1027">
        <v>22400485</v>
      </c>
      <c r="F1027" s="1">
        <v>45661</v>
      </c>
      <c r="G1027" t="s">
        <v>465</v>
      </c>
      <c r="H1027" t="s">
        <v>63</v>
      </c>
      <c r="I1027">
        <v>48</v>
      </c>
      <c r="J1027">
        <v>44</v>
      </c>
      <c r="K1027">
        <v>84</v>
      </c>
      <c r="L1027">
        <v>0.52400000000000002</v>
      </c>
      <c r="M1027">
        <v>23</v>
      </c>
      <c r="N1027">
        <v>43</v>
      </c>
      <c r="O1027">
        <v>0.53500000000000003</v>
      </c>
      <c r="P1027">
        <v>10</v>
      </c>
      <c r="Q1027">
        <v>16</v>
      </c>
      <c r="R1027">
        <v>0.625</v>
      </c>
      <c r="S1027">
        <v>9</v>
      </c>
      <c r="T1027">
        <v>20</v>
      </c>
      <c r="U1027">
        <v>29</v>
      </c>
      <c r="V1027">
        <v>32</v>
      </c>
      <c r="W1027">
        <v>18</v>
      </c>
      <c r="X1027">
        <v>13</v>
      </c>
      <c r="Y1027">
        <v>5</v>
      </c>
      <c r="Z1027">
        <v>7</v>
      </c>
      <c r="AA1027">
        <v>18</v>
      </c>
      <c r="AB1027">
        <v>18</v>
      </c>
      <c r="AC1027">
        <v>121</v>
      </c>
      <c r="AD1027">
        <v>8</v>
      </c>
      <c r="AE1027">
        <v>1</v>
      </c>
      <c r="AF1027">
        <v>1</v>
      </c>
      <c r="AG1027">
        <v>1</v>
      </c>
      <c r="AH1027">
        <v>1</v>
      </c>
      <c r="AI1027">
        <v>121</v>
      </c>
      <c r="AJ1027">
        <v>703</v>
      </c>
      <c r="AK1027">
        <v>1815</v>
      </c>
      <c r="AL1027">
        <v>363</v>
      </c>
      <c r="AM1027">
        <v>22</v>
      </c>
      <c r="AN1027">
        <v>471</v>
      </c>
      <c r="AO1027">
        <v>50</v>
      </c>
      <c r="AP1027">
        <v>2148</v>
      </c>
      <c r="AQ1027">
        <v>1907</v>
      </c>
      <c r="AR1027">
        <v>2287</v>
      </c>
      <c r="AS1027">
        <v>1566</v>
      </c>
      <c r="AT1027">
        <v>2439</v>
      </c>
      <c r="AU1027">
        <v>2442</v>
      </c>
      <c r="AV1027">
        <v>322</v>
      </c>
      <c r="AW1027">
        <v>1953</v>
      </c>
      <c r="AX1027">
        <v>137</v>
      </c>
      <c r="AY1027">
        <v>889</v>
      </c>
      <c r="AZ1027">
        <v>1902</v>
      </c>
      <c r="BA1027">
        <v>1018</v>
      </c>
      <c r="BB1027">
        <v>1204</v>
      </c>
      <c r="BC1027">
        <v>672</v>
      </c>
      <c r="BD1027">
        <v>727</v>
      </c>
      <c r="BE1027">
        <v>1</v>
      </c>
      <c r="BF1027" t="s">
        <v>64</v>
      </c>
      <c r="BG1027" t="s">
        <v>65</v>
      </c>
      <c r="BH1027" t="s">
        <v>941</v>
      </c>
      <c r="BI1027" s="4">
        <f xml:space="preserve"> _2025teamgamelogs[[#This Row],[FGA]] + (0.44 * _2025teamgamelogs[[#This Row],[FTA]]) + _2025teamgamelogs[[#This Row],[TOV]] - _2025teamgamelogs[[#This Row],[OREB]]</f>
        <v>100.04</v>
      </c>
      <c r="BJ1027" s="3">
        <f>_2025teamgamelogs[[#This Row],[TOV]]/_2025teamgamelogs[[#This Row],[POSSESIONS]]</f>
        <v>0.1799280287884846</v>
      </c>
      <c r="BK1027" s="4">
        <f>_2025teamgamelogs[[#This Row],[PTS]]/_2025teamgamelogs[[#This Row],[POSSESIONS]]</f>
        <v>1.2095161935225909</v>
      </c>
      <c r="BL1027" s="4">
        <f xml:space="preserve"> 100 * _2025teamgamelogs[[#This Row],[POINTS_PER_POSSESSION]]</f>
        <v>120.95161935225909</v>
      </c>
      <c r="BM1027" s="4">
        <f xml:space="preserve"> _2025teamgamelogs[[#This Row],[POSSESIONS]] / (_2025teamgamelogs[[#This Row],[MIN]]/48)</f>
        <v>100.04</v>
      </c>
      <c r="BN1027" s="3">
        <f>_2025teamgamelogs[[#This Row],[PTS]] / (2 * (_2025teamgamelogs[[#This Row],[FGA]] + 0.44 * _2025teamgamelogs[[#This Row],[FTA]]))</f>
        <v>0.66454305799648505</v>
      </c>
      <c r="BO1027" s="4">
        <f>VLOOKUP(_2025teamgamelogs[[#This Row],[MONTH]], LEAGUE_AVERAGES!$A$2:$B$8, 2, FALSE)</f>
        <v>111.93492093235156</v>
      </c>
      <c r="BP1027" s="5">
        <f>VLOOKUP(_2025teamgamelogs[[#This Row],[TEAM_NAME]], LEAGUE_AVERAGES!$A$14:$C$43, 2, FALSE)</f>
        <v>0.36843902439024395</v>
      </c>
      <c r="BQ1027" s="5">
        <f>VLOOKUP(_2025teamgamelogs[[#This Row],[TEAM_NAME]], LEAGUE_AVERAGES!$A$14:$C$43, 3, FALSE)</f>
        <v>0.35765853658536584</v>
      </c>
      <c r="BR1027" s="5">
        <f>VLOOKUP(_2025teamgamelogs[[#This Row],[TEAM_NAME]], LEAGUE_AVERAGES!$F$14:$H$43, 2, FALSE)</f>
        <v>0.45136585365853665</v>
      </c>
      <c r="BS1027" s="5">
        <f>VLOOKUP(_2025teamgamelogs[[#This Row],[TEAM_NAME]], LEAGUE_AVERAGES!$F$14:$H$43, 3, FALSE)</f>
        <v>0.45180487804878061</v>
      </c>
      <c r="BT1027" s="5">
        <f>VLOOKUP(_2025teamgamelogs[[#This Row],[TEAM_NAME]], LEAGUE_AVERAGES!$K$14:$M$43, 2, FALSE)</f>
        <v>0.56832140437053513</v>
      </c>
      <c r="BU1027" s="5">
        <f>VLOOKUP(_2025teamgamelogs[[#This Row],[TEAM_NAME]], LEAGUE_AVERAGES!$K$14:$M$43, 3, FALSE)</f>
        <v>0.56980808391386595</v>
      </c>
    </row>
    <row r="1028" spans="1:73" x14ac:dyDescent="0.2">
      <c r="A1028" t="s">
        <v>59</v>
      </c>
      <c r="B1028">
        <v>1610612751</v>
      </c>
      <c r="C1028" t="s">
        <v>89</v>
      </c>
      <c r="D1028" t="s">
        <v>90</v>
      </c>
      <c r="E1028">
        <v>22400478</v>
      </c>
      <c r="F1028" s="1">
        <v>45661</v>
      </c>
      <c r="G1028" t="s">
        <v>988</v>
      </c>
      <c r="H1028" t="s">
        <v>70</v>
      </c>
      <c r="I1028">
        <v>48</v>
      </c>
      <c r="J1028">
        <v>34</v>
      </c>
      <c r="K1028">
        <v>82</v>
      </c>
      <c r="L1028">
        <v>0.41499999999999998</v>
      </c>
      <c r="M1028">
        <v>14</v>
      </c>
      <c r="N1028">
        <v>41</v>
      </c>
      <c r="O1028">
        <v>0.34100000000000003</v>
      </c>
      <c r="P1028">
        <v>12</v>
      </c>
      <c r="Q1028">
        <v>19</v>
      </c>
      <c r="R1028">
        <v>0.63200000000000001</v>
      </c>
      <c r="S1028">
        <v>6</v>
      </c>
      <c r="T1028">
        <v>33</v>
      </c>
      <c r="U1028">
        <v>39</v>
      </c>
      <c r="V1028">
        <v>22</v>
      </c>
      <c r="W1028">
        <v>22</v>
      </c>
      <c r="X1028">
        <v>6</v>
      </c>
      <c r="Y1028">
        <v>4</v>
      </c>
      <c r="Z1028">
        <v>2</v>
      </c>
      <c r="AA1028">
        <v>21</v>
      </c>
      <c r="AB1028">
        <v>17</v>
      </c>
      <c r="AC1028">
        <v>94</v>
      </c>
      <c r="AD1028">
        <v>-29</v>
      </c>
      <c r="AE1028">
        <v>1</v>
      </c>
      <c r="AF1028">
        <v>1231</v>
      </c>
      <c r="AG1028">
        <v>1231</v>
      </c>
      <c r="AH1028">
        <v>1231</v>
      </c>
      <c r="AI1028">
        <v>121</v>
      </c>
      <c r="AJ1028">
        <v>2258</v>
      </c>
      <c r="AK1028">
        <v>2022</v>
      </c>
      <c r="AL1028">
        <v>2048</v>
      </c>
      <c r="AM1028">
        <v>934</v>
      </c>
      <c r="AN1028">
        <v>681</v>
      </c>
      <c r="AO1028">
        <v>1431</v>
      </c>
      <c r="AP1028">
        <v>1889</v>
      </c>
      <c r="AQ1028">
        <v>1458</v>
      </c>
      <c r="AR1028">
        <v>2271</v>
      </c>
      <c r="AS1028">
        <v>2189</v>
      </c>
      <c r="AT1028">
        <v>1131</v>
      </c>
      <c r="AU1028">
        <v>1833</v>
      </c>
      <c r="AV1028">
        <v>1909</v>
      </c>
      <c r="AW1028">
        <v>2345</v>
      </c>
      <c r="AX1028">
        <v>1702</v>
      </c>
      <c r="AY1028">
        <v>1274</v>
      </c>
      <c r="AZ1028">
        <v>158</v>
      </c>
      <c r="BA1028">
        <v>1694</v>
      </c>
      <c r="BB1028">
        <v>1444</v>
      </c>
      <c r="BC1028">
        <v>2304</v>
      </c>
      <c r="BD1028">
        <v>2365</v>
      </c>
      <c r="BE1028">
        <v>1</v>
      </c>
      <c r="BF1028" t="s">
        <v>64</v>
      </c>
      <c r="BG1028" t="s">
        <v>65</v>
      </c>
      <c r="BH1028" t="s">
        <v>941</v>
      </c>
      <c r="BI1028" s="4">
        <f xml:space="preserve"> _2025teamgamelogs[[#This Row],[FGA]] + (0.44 * _2025teamgamelogs[[#This Row],[FTA]]) + _2025teamgamelogs[[#This Row],[TOV]] - _2025teamgamelogs[[#This Row],[OREB]]</f>
        <v>106.36</v>
      </c>
      <c r="BJ1028" s="3">
        <f>_2025teamgamelogs[[#This Row],[TOV]]/_2025teamgamelogs[[#This Row],[POSSESIONS]]</f>
        <v>0.20684467845054533</v>
      </c>
      <c r="BK1028" s="4">
        <f>_2025teamgamelogs[[#This Row],[PTS]]/_2025teamgamelogs[[#This Row],[POSSESIONS]]</f>
        <v>0.88379089883414819</v>
      </c>
      <c r="BL1028" s="4">
        <f xml:space="preserve"> 100 * _2025teamgamelogs[[#This Row],[POINTS_PER_POSSESSION]]</f>
        <v>88.379089883414821</v>
      </c>
      <c r="BM1028" s="4">
        <f xml:space="preserve"> _2025teamgamelogs[[#This Row],[POSSESIONS]] / (_2025teamgamelogs[[#This Row],[MIN]]/48)</f>
        <v>106.36</v>
      </c>
      <c r="BN1028" s="3">
        <f>_2025teamgamelogs[[#This Row],[PTS]] / (2 * (_2025teamgamelogs[[#This Row],[FGA]] + 0.44 * _2025teamgamelogs[[#This Row],[FTA]]))</f>
        <v>0.52014165559982295</v>
      </c>
      <c r="BO1028" s="4">
        <f>VLOOKUP(_2025teamgamelogs[[#This Row],[MONTH]], LEAGUE_AVERAGES!$A$2:$B$8, 2, FALSE)</f>
        <v>111.93492093235156</v>
      </c>
      <c r="BP1028" s="5">
        <f>VLOOKUP(_2025teamgamelogs[[#This Row],[TEAM_NAME]], LEAGUE_AVERAGES!$A$14:$C$43, 2, FALSE)</f>
        <v>0.337609756097561</v>
      </c>
      <c r="BQ1028" s="5">
        <f>VLOOKUP(_2025teamgamelogs[[#This Row],[TEAM_NAME]], LEAGUE_AVERAGES!$A$14:$C$43, 3, FALSE)</f>
        <v>0.34709756097560968</v>
      </c>
      <c r="BR1028" s="5">
        <f>VLOOKUP(_2025teamgamelogs[[#This Row],[TEAM_NAME]], LEAGUE_AVERAGES!$F$14:$H$43, 2, FALSE)</f>
        <v>0.43748780487804872</v>
      </c>
      <c r="BS1028" s="5">
        <f>VLOOKUP(_2025teamgamelogs[[#This Row],[TEAM_NAME]], LEAGUE_AVERAGES!$F$14:$H$43, 3, FALSE)</f>
        <v>0.43895121951219529</v>
      </c>
      <c r="BT1028" s="5">
        <f>VLOOKUP(_2025teamgamelogs[[#This Row],[TEAM_NAME]], LEAGUE_AVERAGES!$K$14:$M$43, 2, FALSE)</f>
        <v>0.54767404365624284</v>
      </c>
      <c r="BU1028" s="5">
        <f>VLOOKUP(_2025teamgamelogs[[#This Row],[TEAM_NAME]], LEAGUE_AVERAGES!$K$14:$M$43, 3, FALSE)</f>
        <v>0.5592142433904097</v>
      </c>
    </row>
    <row r="1029" spans="1:73" x14ac:dyDescent="0.2">
      <c r="A1029" t="s">
        <v>59</v>
      </c>
      <c r="B1029">
        <v>1610612763</v>
      </c>
      <c r="C1029" t="s">
        <v>128</v>
      </c>
      <c r="D1029" t="s">
        <v>129</v>
      </c>
      <c r="E1029">
        <v>22400485</v>
      </c>
      <c r="F1029" s="1">
        <v>45661</v>
      </c>
      <c r="G1029" t="s">
        <v>463</v>
      </c>
      <c r="H1029" t="s">
        <v>70</v>
      </c>
      <c r="I1029">
        <v>48</v>
      </c>
      <c r="J1029">
        <v>46</v>
      </c>
      <c r="K1029">
        <v>88</v>
      </c>
      <c r="L1029">
        <v>0.52300000000000002</v>
      </c>
      <c r="M1029">
        <v>9</v>
      </c>
      <c r="N1029">
        <v>27</v>
      </c>
      <c r="O1029">
        <v>0.33300000000000002</v>
      </c>
      <c r="P1029">
        <v>12</v>
      </c>
      <c r="Q1029">
        <v>16</v>
      </c>
      <c r="R1029">
        <v>0.75</v>
      </c>
      <c r="S1029">
        <v>12</v>
      </c>
      <c r="T1029">
        <v>31</v>
      </c>
      <c r="U1029">
        <v>43</v>
      </c>
      <c r="V1029">
        <v>29</v>
      </c>
      <c r="W1029">
        <v>23</v>
      </c>
      <c r="X1029">
        <v>9</v>
      </c>
      <c r="Y1029">
        <v>7</v>
      </c>
      <c r="Z1029">
        <v>5</v>
      </c>
      <c r="AA1029">
        <v>18</v>
      </c>
      <c r="AB1029">
        <v>18</v>
      </c>
      <c r="AC1029">
        <v>113</v>
      </c>
      <c r="AD1029">
        <v>-8</v>
      </c>
      <c r="AE1029">
        <v>1</v>
      </c>
      <c r="AF1029">
        <v>1231</v>
      </c>
      <c r="AG1029">
        <v>1231</v>
      </c>
      <c r="AH1029">
        <v>1231</v>
      </c>
      <c r="AI1029">
        <v>121</v>
      </c>
      <c r="AJ1029">
        <v>437</v>
      </c>
      <c r="AK1029">
        <v>1314</v>
      </c>
      <c r="AL1029">
        <v>378</v>
      </c>
      <c r="AM1029">
        <v>2097</v>
      </c>
      <c r="AN1029">
        <v>2292</v>
      </c>
      <c r="AO1029">
        <v>1468</v>
      </c>
      <c r="AP1029">
        <v>1889</v>
      </c>
      <c r="AQ1029">
        <v>1907</v>
      </c>
      <c r="AR1029">
        <v>1525</v>
      </c>
      <c r="AS1029">
        <v>848</v>
      </c>
      <c r="AT1029">
        <v>1488</v>
      </c>
      <c r="AU1029">
        <v>1282</v>
      </c>
      <c r="AV1029">
        <v>687</v>
      </c>
      <c r="AW1029">
        <v>2394</v>
      </c>
      <c r="AX1029">
        <v>797</v>
      </c>
      <c r="AY1029">
        <v>346</v>
      </c>
      <c r="AZ1029">
        <v>1188</v>
      </c>
      <c r="BA1029">
        <v>1018</v>
      </c>
      <c r="BB1029">
        <v>1204</v>
      </c>
      <c r="BC1029">
        <v>1250</v>
      </c>
      <c r="BD1029">
        <v>1667</v>
      </c>
      <c r="BE1029">
        <v>1</v>
      </c>
      <c r="BF1029" t="s">
        <v>71</v>
      </c>
      <c r="BG1029" t="s">
        <v>65</v>
      </c>
      <c r="BH1029" t="s">
        <v>941</v>
      </c>
      <c r="BI1029" s="4">
        <f xml:space="preserve"> _2025teamgamelogs[[#This Row],[FGA]] + (0.44 * _2025teamgamelogs[[#This Row],[FTA]]) + _2025teamgamelogs[[#This Row],[TOV]] - _2025teamgamelogs[[#This Row],[OREB]]</f>
        <v>106.04</v>
      </c>
      <c r="BJ1029" s="3">
        <f>_2025teamgamelogs[[#This Row],[TOV]]/_2025teamgamelogs[[#This Row],[POSSESIONS]]</f>
        <v>0.21689928328932476</v>
      </c>
      <c r="BK1029" s="4">
        <f>_2025teamgamelogs[[#This Row],[PTS]]/_2025teamgamelogs[[#This Row],[POSSESIONS]]</f>
        <v>1.065635609204074</v>
      </c>
      <c r="BL1029" s="4">
        <f xml:space="preserve"> 100 * _2025teamgamelogs[[#This Row],[POINTS_PER_POSSESSION]]</f>
        <v>106.5635609204074</v>
      </c>
      <c r="BM1029" s="4">
        <f xml:space="preserve"> _2025teamgamelogs[[#This Row],[POSSESIONS]] / (_2025teamgamelogs[[#This Row],[MIN]]/48)</f>
        <v>106.04</v>
      </c>
      <c r="BN1029" s="3">
        <f>_2025teamgamelogs[[#This Row],[PTS]] / (2 * (_2025teamgamelogs[[#This Row],[FGA]] + 0.44 * _2025teamgamelogs[[#This Row],[FTA]]))</f>
        <v>0.5944865319865319</v>
      </c>
      <c r="BO1029" s="4">
        <f>VLOOKUP(_2025teamgamelogs[[#This Row],[MONTH]], LEAGUE_AVERAGES!$A$2:$B$8, 2, FALSE)</f>
        <v>111.93492093235156</v>
      </c>
      <c r="BP1029" s="5">
        <f>VLOOKUP(_2025teamgamelogs[[#This Row],[TEAM_NAME]], LEAGUE_AVERAGES!$A$14:$C$43, 2, FALSE)</f>
        <v>0.36546341463414628</v>
      </c>
      <c r="BQ1029" s="5">
        <f>VLOOKUP(_2025teamgamelogs[[#This Row],[TEAM_NAME]], LEAGUE_AVERAGES!$A$14:$C$43, 3, FALSE)</f>
        <v>0.36639024390243902</v>
      </c>
      <c r="BR1029" s="5">
        <f>VLOOKUP(_2025teamgamelogs[[#This Row],[TEAM_NAME]], LEAGUE_AVERAGES!$F$14:$H$43, 2, FALSE)</f>
        <v>0.48997560975609772</v>
      </c>
      <c r="BS1029" s="5">
        <f>VLOOKUP(_2025teamgamelogs[[#This Row],[TEAM_NAME]], LEAGUE_AVERAGES!$F$14:$H$43, 3, FALSE)</f>
        <v>0.46951219512195119</v>
      </c>
      <c r="BT1029" s="5">
        <f>VLOOKUP(_2025teamgamelogs[[#This Row],[TEAM_NAME]], LEAGUE_AVERAGES!$K$14:$M$43, 2, FALSE)</f>
        <v>0.59919613060605748</v>
      </c>
      <c r="BU1029" s="5">
        <f>VLOOKUP(_2025teamgamelogs[[#This Row],[TEAM_NAME]], LEAGUE_AVERAGES!$K$14:$M$43, 3, FALSE)</f>
        <v>0.57758119053457602</v>
      </c>
    </row>
    <row r="1030" spans="1:73" x14ac:dyDescent="0.2">
      <c r="A1030" t="s">
        <v>59</v>
      </c>
      <c r="B1030">
        <v>1610612746</v>
      </c>
      <c r="C1030" t="s">
        <v>131</v>
      </c>
      <c r="D1030" t="s">
        <v>132</v>
      </c>
      <c r="E1030">
        <v>22400486</v>
      </c>
      <c r="F1030" s="1">
        <v>45661</v>
      </c>
      <c r="G1030" t="s">
        <v>989</v>
      </c>
      <c r="H1030" t="s">
        <v>63</v>
      </c>
      <c r="I1030">
        <v>48</v>
      </c>
      <c r="J1030">
        <v>53</v>
      </c>
      <c r="K1030">
        <v>96</v>
      </c>
      <c r="L1030">
        <v>0.55200000000000005</v>
      </c>
      <c r="M1030">
        <v>13</v>
      </c>
      <c r="N1030">
        <v>36</v>
      </c>
      <c r="O1030">
        <v>0.36099999999999999</v>
      </c>
      <c r="P1030">
        <v>12</v>
      </c>
      <c r="Q1030">
        <v>17</v>
      </c>
      <c r="R1030">
        <v>0.70599999999999996</v>
      </c>
      <c r="S1030">
        <v>7</v>
      </c>
      <c r="T1030">
        <v>41</v>
      </c>
      <c r="U1030">
        <v>48</v>
      </c>
      <c r="V1030">
        <v>36</v>
      </c>
      <c r="W1030">
        <v>17</v>
      </c>
      <c r="X1030">
        <v>15</v>
      </c>
      <c r="Y1030">
        <v>3</v>
      </c>
      <c r="Z1030">
        <v>4</v>
      </c>
      <c r="AA1030">
        <v>17</v>
      </c>
      <c r="AB1030">
        <v>12</v>
      </c>
      <c r="AC1030">
        <v>131</v>
      </c>
      <c r="AD1030">
        <v>26</v>
      </c>
      <c r="AE1030">
        <v>1</v>
      </c>
      <c r="AF1030">
        <v>1</v>
      </c>
      <c r="AG1030">
        <v>1</v>
      </c>
      <c r="AH1030">
        <v>1</v>
      </c>
      <c r="AI1030">
        <v>121</v>
      </c>
      <c r="AJ1030">
        <v>40</v>
      </c>
      <c r="AK1030">
        <v>392</v>
      </c>
      <c r="AL1030">
        <v>147</v>
      </c>
      <c r="AM1030">
        <v>1171</v>
      </c>
      <c r="AN1030">
        <v>1366</v>
      </c>
      <c r="AO1030">
        <v>1193</v>
      </c>
      <c r="AP1030">
        <v>1889</v>
      </c>
      <c r="AQ1030">
        <v>1778</v>
      </c>
      <c r="AR1030">
        <v>1904</v>
      </c>
      <c r="AS1030">
        <v>2024</v>
      </c>
      <c r="AT1030">
        <v>148</v>
      </c>
      <c r="AU1030">
        <v>604</v>
      </c>
      <c r="AV1030">
        <v>95</v>
      </c>
      <c r="AW1030">
        <v>1759</v>
      </c>
      <c r="AX1030">
        <v>46</v>
      </c>
      <c r="AY1030">
        <v>1712</v>
      </c>
      <c r="AZ1030">
        <v>750</v>
      </c>
      <c r="BA1030">
        <v>792</v>
      </c>
      <c r="BB1030">
        <v>2314</v>
      </c>
      <c r="BC1030">
        <v>218</v>
      </c>
      <c r="BD1030">
        <v>120</v>
      </c>
      <c r="BE1030">
        <v>1</v>
      </c>
      <c r="BF1030" t="s">
        <v>64</v>
      </c>
      <c r="BG1030" t="s">
        <v>65</v>
      </c>
      <c r="BH1030" t="s">
        <v>941</v>
      </c>
      <c r="BI1030" s="4">
        <f xml:space="preserve"> _2025teamgamelogs[[#This Row],[FGA]] + (0.44 * _2025teamgamelogs[[#This Row],[FTA]]) + _2025teamgamelogs[[#This Row],[TOV]] - _2025teamgamelogs[[#This Row],[OREB]]</f>
        <v>113.48</v>
      </c>
      <c r="BJ1030" s="3">
        <f>_2025teamgamelogs[[#This Row],[TOV]]/_2025teamgamelogs[[#This Row],[POSSESIONS]]</f>
        <v>0.14980613323933734</v>
      </c>
      <c r="BK1030" s="4">
        <f>_2025teamgamelogs[[#This Row],[PTS]]/_2025teamgamelogs[[#This Row],[POSSESIONS]]</f>
        <v>1.1543884384913641</v>
      </c>
      <c r="BL1030" s="4">
        <f xml:space="preserve"> 100 * _2025teamgamelogs[[#This Row],[POINTS_PER_POSSESSION]]</f>
        <v>115.4388438491364</v>
      </c>
      <c r="BM1030" s="4">
        <f xml:space="preserve"> _2025teamgamelogs[[#This Row],[POSSESIONS]] / (_2025teamgamelogs[[#This Row],[MIN]]/48)</f>
        <v>113.48</v>
      </c>
      <c r="BN1030" s="3">
        <f>_2025teamgamelogs[[#This Row],[PTS]] / (2 * (_2025teamgamelogs[[#This Row],[FGA]] + 0.44 * _2025teamgamelogs[[#This Row],[FTA]]))</f>
        <v>0.63297255508310779</v>
      </c>
      <c r="BO1030" s="4">
        <f>VLOOKUP(_2025teamgamelogs[[#This Row],[MONTH]], LEAGUE_AVERAGES!$A$2:$B$8, 2, FALSE)</f>
        <v>111.93492093235156</v>
      </c>
      <c r="BP1030" s="5">
        <f>VLOOKUP(_2025teamgamelogs[[#This Row],[TEAM_NAME]], LEAGUE_AVERAGES!$A$14:$C$43, 2, FALSE)</f>
        <v>0.38978048780487806</v>
      </c>
      <c r="BQ1030" s="5">
        <f>VLOOKUP(_2025teamgamelogs[[#This Row],[TEAM_NAME]], LEAGUE_AVERAGES!$A$14:$C$43, 3, FALSE)</f>
        <v>0.36475609756097566</v>
      </c>
      <c r="BR1030" s="5">
        <f>VLOOKUP(_2025teamgamelogs[[#This Row],[TEAM_NAME]], LEAGUE_AVERAGES!$F$14:$H$43, 2, FALSE)</f>
        <v>0.49036585365853652</v>
      </c>
      <c r="BS1030" s="5">
        <f>VLOOKUP(_2025teamgamelogs[[#This Row],[TEAM_NAME]], LEAGUE_AVERAGES!$F$14:$H$43, 3, FALSE)</f>
        <v>0.47582926829268285</v>
      </c>
      <c r="BT1030" s="5">
        <f>VLOOKUP(_2025teamgamelogs[[#This Row],[TEAM_NAME]], LEAGUE_AVERAGES!$K$14:$M$43, 2, FALSE)</f>
        <v>0.59895938905835644</v>
      </c>
      <c r="BU1030" s="5">
        <f>VLOOKUP(_2025teamgamelogs[[#This Row],[TEAM_NAME]], LEAGUE_AVERAGES!$K$14:$M$43, 3, FALSE)</f>
        <v>0.58126724036545818</v>
      </c>
    </row>
    <row r="1031" spans="1:73" x14ac:dyDescent="0.2">
      <c r="A1031" t="s">
        <v>59</v>
      </c>
      <c r="B1031">
        <v>1610612741</v>
      </c>
      <c r="C1031" t="s">
        <v>86</v>
      </c>
      <c r="D1031" t="s">
        <v>87</v>
      </c>
      <c r="E1031">
        <v>22400482</v>
      </c>
      <c r="F1031" s="1">
        <v>45661</v>
      </c>
      <c r="G1031" t="s">
        <v>990</v>
      </c>
      <c r="H1031" t="s">
        <v>63</v>
      </c>
      <c r="I1031">
        <v>48</v>
      </c>
      <c r="J1031">
        <v>51</v>
      </c>
      <c r="K1031">
        <v>94</v>
      </c>
      <c r="L1031">
        <v>0.54300000000000004</v>
      </c>
      <c r="M1031">
        <v>20</v>
      </c>
      <c r="N1031">
        <v>37</v>
      </c>
      <c r="O1031">
        <v>0.54100000000000004</v>
      </c>
      <c r="P1031">
        <v>17</v>
      </c>
      <c r="Q1031">
        <v>18</v>
      </c>
      <c r="R1031">
        <v>0.94399999999999995</v>
      </c>
      <c r="S1031">
        <v>9</v>
      </c>
      <c r="T1031">
        <v>34</v>
      </c>
      <c r="U1031">
        <v>43</v>
      </c>
      <c r="V1031">
        <v>36</v>
      </c>
      <c r="W1031">
        <v>13</v>
      </c>
      <c r="X1031">
        <v>6</v>
      </c>
      <c r="Y1031">
        <v>4</v>
      </c>
      <c r="Z1031">
        <v>3</v>
      </c>
      <c r="AA1031">
        <v>21</v>
      </c>
      <c r="AB1031">
        <v>13</v>
      </c>
      <c r="AC1031">
        <v>139</v>
      </c>
      <c r="AD1031">
        <v>13</v>
      </c>
      <c r="AE1031">
        <v>1</v>
      </c>
      <c r="AF1031">
        <v>1</v>
      </c>
      <c r="AG1031">
        <v>1</v>
      </c>
      <c r="AH1031">
        <v>1</v>
      </c>
      <c r="AI1031">
        <v>121</v>
      </c>
      <c r="AJ1031">
        <v>94</v>
      </c>
      <c r="AK1031">
        <v>570</v>
      </c>
      <c r="AL1031">
        <v>212</v>
      </c>
      <c r="AM1031">
        <v>114</v>
      </c>
      <c r="AN1031">
        <v>1227</v>
      </c>
      <c r="AO1031">
        <v>38</v>
      </c>
      <c r="AP1031">
        <v>1052</v>
      </c>
      <c r="AQ1031">
        <v>1617</v>
      </c>
      <c r="AR1031">
        <v>91</v>
      </c>
      <c r="AS1031">
        <v>1566</v>
      </c>
      <c r="AT1031">
        <v>926</v>
      </c>
      <c r="AU1031">
        <v>1282</v>
      </c>
      <c r="AV1031">
        <v>95</v>
      </c>
      <c r="AW1031">
        <v>850</v>
      </c>
      <c r="AX1031">
        <v>1702</v>
      </c>
      <c r="AY1031">
        <v>1274</v>
      </c>
      <c r="AZ1031">
        <v>384</v>
      </c>
      <c r="BA1031">
        <v>1694</v>
      </c>
      <c r="BB1031">
        <v>2202</v>
      </c>
      <c r="BC1031">
        <v>66</v>
      </c>
      <c r="BD1031">
        <v>467</v>
      </c>
      <c r="BE1031">
        <v>1</v>
      </c>
      <c r="BF1031" t="s">
        <v>64</v>
      </c>
      <c r="BG1031" t="s">
        <v>65</v>
      </c>
      <c r="BH1031" t="s">
        <v>941</v>
      </c>
      <c r="BI1031" s="4">
        <f xml:space="preserve"> _2025teamgamelogs[[#This Row],[FGA]] + (0.44 * _2025teamgamelogs[[#This Row],[FTA]]) + _2025teamgamelogs[[#This Row],[TOV]] - _2025teamgamelogs[[#This Row],[OREB]]</f>
        <v>105.92</v>
      </c>
      <c r="BJ1031" s="3">
        <f>_2025teamgamelogs[[#This Row],[TOV]]/_2025teamgamelogs[[#This Row],[POSSESIONS]]</f>
        <v>0.12273413897280966</v>
      </c>
      <c r="BK1031" s="4">
        <f>_2025teamgamelogs[[#This Row],[PTS]]/_2025teamgamelogs[[#This Row],[POSSESIONS]]</f>
        <v>1.3123111782477341</v>
      </c>
      <c r="BL1031" s="4">
        <f xml:space="preserve"> 100 * _2025teamgamelogs[[#This Row],[POINTS_PER_POSSESSION]]</f>
        <v>131.23111782477341</v>
      </c>
      <c r="BM1031" s="4">
        <f xml:space="preserve"> _2025teamgamelogs[[#This Row],[POSSESIONS]] / (_2025teamgamelogs[[#This Row],[MIN]]/48)</f>
        <v>105.92</v>
      </c>
      <c r="BN1031" s="3">
        <f>_2025teamgamelogs[[#This Row],[PTS]] / (2 * (_2025teamgamelogs[[#This Row],[FGA]] + 0.44 * _2025teamgamelogs[[#This Row],[FTA]]))</f>
        <v>0.68190737833594972</v>
      </c>
      <c r="BO1031" s="4">
        <f>VLOOKUP(_2025teamgamelogs[[#This Row],[MONTH]], LEAGUE_AVERAGES!$A$2:$B$8, 2, FALSE)</f>
        <v>111.93492093235156</v>
      </c>
      <c r="BP1031" s="5">
        <f>VLOOKUP(_2025teamgamelogs[[#This Row],[TEAM_NAME]], LEAGUE_AVERAGES!$A$14:$C$43, 2, FALSE)</f>
        <v>0.36141463414634156</v>
      </c>
      <c r="BQ1031" s="5">
        <f>VLOOKUP(_2025teamgamelogs[[#This Row],[TEAM_NAME]], LEAGUE_AVERAGES!$A$14:$C$43, 3, FALSE)</f>
        <v>0.37548780487804878</v>
      </c>
      <c r="BR1031" s="5">
        <f>VLOOKUP(_2025teamgamelogs[[#This Row],[TEAM_NAME]], LEAGUE_AVERAGES!$F$14:$H$43, 2, FALSE)</f>
        <v>0.46404878048780479</v>
      </c>
      <c r="BS1031" s="5">
        <f>VLOOKUP(_2025teamgamelogs[[#This Row],[TEAM_NAME]], LEAGUE_AVERAGES!$F$14:$H$43, 3, FALSE)</f>
        <v>0.47712195121951223</v>
      </c>
      <c r="BT1031" s="5">
        <f>VLOOKUP(_2025teamgamelogs[[#This Row],[TEAM_NAME]], LEAGUE_AVERAGES!$K$14:$M$43, 2, FALSE)</f>
        <v>0.57631003599073594</v>
      </c>
      <c r="BU1031" s="5">
        <f>VLOOKUP(_2025teamgamelogs[[#This Row],[TEAM_NAME]], LEAGUE_AVERAGES!$K$14:$M$43, 3, FALSE)</f>
        <v>0.59556361257988066</v>
      </c>
    </row>
    <row r="1032" spans="1:73" x14ac:dyDescent="0.2">
      <c r="A1032" t="s">
        <v>59</v>
      </c>
      <c r="B1032">
        <v>1610612743</v>
      </c>
      <c r="C1032" t="s">
        <v>151</v>
      </c>
      <c r="D1032" t="s">
        <v>152</v>
      </c>
      <c r="E1032">
        <v>22400484</v>
      </c>
      <c r="F1032" s="1">
        <v>45661</v>
      </c>
      <c r="G1032" t="s">
        <v>991</v>
      </c>
      <c r="H1032" t="s">
        <v>63</v>
      </c>
      <c r="I1032">
        <v>53</v>
      </c>
      <c r="J1032">
        <v>47</v>
      </c>
      <c r="K1032">
        <v>108</v>
      </c>
      <c r="L1032">
        <v>0.435</v>
      </c>
      <c r="M1032">
        <v>10</v>
      </c>
      <c r="N1032">
        <v>33</v>
      </c>
      <c r="O1032">
        <v>0.30299999999999999</v>
      </c>
      <c r="P1032">
        <v>18</v>
      </c>
      <c r="Q1032">
        <v>23</v>
      </c>
      <c r="R1032">
        <v>0.78300000000000003</v>
      </c>
      <c r="S1032">
        <v>14</v>
      </c>
      <c r="T1032">
        <v>44</v>
      </c>
      <c r="U1032">
        <v>58</v>
      </c>
      <c r="V1032">
        <v>32</v>
      </c>
      <c r="W1032">
        <v>7</v>
      </c>
      <c r="X1032">
        <v>11</v>
      </c>
      <c r="Y1032">
        <v>7</v>
      </c>
      <c r="Z1032">
        <v>7</v>
      </c>
      <c r="AA1032">
        <v>17</v>
      </c>
      <c r="AB1032">
        <v>20</v>
      </c>
      <c r="AC1032">
        <v>122</v>
      </c>
      <c r="AD1032">
        <v>11</v>
      </c>
      <c r="AE1032">
        <v>1</v>
      </c>
      <c r="AF1032">
        <v>1</v>
      </c>
      <c r="AG1032">
        <v>1</v>
      </c>
      <c r="AH1032">
        <v>1</v>
      </c>
      <c r="AI1032">
        <v>9</v>
      </c>
      <c r="AJ1032">
        <v>335</v>
      </c>
      <c r="AK1032">
        <v>14</v>
      </c>
      <c r="AL1032">
        <v>1781</v>
      </c>
      <c r="AM1032">
        <v>1891</v>
      </c>
      <c r="AN1032">
        <v>1749</v>
      </c>
      <c r="AO1032">
        <v>1863</v>
      </c>
      <c r="AP1032">
        <v>889</v>
      </c>
      <c r="AQ1032">
        <v>899</v>
      </c>
      <c r="AR1032">
        <v>1256</v>
      </c>
      <c r="AS1032">
        <v>466</v>
      </c>
      <c r="AT1032">
        <v>50</v>
      </c>
      <c r="AU1032">
        <v>57</v>
      </c>
      <c r="AV1032">
        <v>322</v>
      </c>
      <c r="AW1032">
        <v>38</v>
      </c>
      <c r="AX1032">
        <v>346</v>
      </c>
      <c r="AY1032">
        <v>346</v>
      </c>
      <c r="AZ1032">
        <v>1902</v>
      </c>
      <c r="BA1032">
        <v>792</v>
      </c>
      <c r="BB1032">
        <v>767</v>
      </c>
      <c r="BC1032">
        <v>609</v>
      </c>
      <c r="BD1032">
        <v>563</v>
      </c>
      <c r="BE1032">
        <v>1</v>
      </c>
      <c r="BF1032" t="s">
        <v>71</v>
      </c>
      <c r="BG1032" t="s">
        <v>65</v>
      </c>
      <c r="BH1032" t="s">
        <v>941</v>
      </c>
      <c r="BI1032" s="4">
        <f xml:space="preserve"> _2025teamgamelogs[[#This Row],[FGA]] + (0.44 * _2025teamgamelogs[[#This Row],[FTA]]) + _2025teamgamelogs[[#This Row],[TOV]] - _2025teamgamelogs[[#This Row],[OREB]]</f>
        <v>111.12</v>
      </c>
      <c r="BJ1032" s="3">
        <f>_2025teamgamelogs[[#This Row],[TOV]]/_2025teamgamelogs[[#This Row],[POSSESIONS]]</f>
        <v>6.2994960403167738E-2</v>
      </c>
      <c r="BK1032" s="4">
        <f>_2025teamgamelogs[[#This Row],[PTS]]/_2025teamgamelogs[[#This Row],[POSSESIONS]]</f>
        <v>1.0979121670266379</v>
      </c>
      <c r="BL1032" s="4">
        <f xml:space="preserve"> 100 * _2025teamgamelogs[[#This Row],[POINTS_PER_POSSESSION]]</f>
        <v>109.79121670266379</v>
      </c>
      <c r="BM1032" s="4">
        <f xml:space="preserve"> _2025teamgamelogs[[#This Row],[POSSESIONS]] / (_2025teamgamelogs[[#This Row],[MIN]]/48)</f>
        <v>100.63698113207546</v>
      </c>
      <c r="BN1032" s="3">
        <f>_2025teamgamelogs[[#This Row],[PTS]] / (2 * (_2025teamgamelogs[[#This Row],[FGA]] + 0.44 * _2025teamgamelogs[[#This Row],[FTA]]))</f>
        <v>0.51642397561801556</v>
      </c>
      <c r="BO1032" s="4">
        <f>VLOOKUP(_2025teamgamelogs[[#This Row],[MONTH]], LEAGUE_AVERAGES!$A$2:$B$8, 2, FALSE)</f>
        <v>111.93492093235156</v>
      </c>
      <c r="BP1032" s="5">
        <f>VLOOKUP(_2025teamgamelogs[[#This Row],[TEAM_NAME]], LEAGUE_AVERAGES!$A$14:$C$43, 2, FALSE)</f>
        <v>0.39036585365853654</v>
      </c>
      <c r="BQ1032" s="5">
        <f>VLOOKUP(_2025teamgamelogs[[#This Row],[TEAM_NAME]], LEAGUE_AVERAGES!$A$14:$C$43, 3, FALSE)</f>
        <v>0.36282926829268303</v>
      </c>
      <c r="BR1032" s="5">
        <f>VLOOKUP(_2025teamgamelogs[[#This Row],[TEAM_NAME]], LEAGUE_AVERAGES!$F$14:$H$43, 2, FALSE)</f>
        <v>0.50741463414634147</v>
      </c>
      <c r="BS1032" s="5">
        <f>VLOOKUP(_2025teamgamelogs[[#This Row],[TEAM_NAME]], LEAGUE_AVERAGES!$F$14:$H$43, 3, FALSE)</f>
        <v>0.50717073170731708</v>
      </c>
      <c r="BT1032" s="5">
        <f>VLOOKUP(_2025teamgamelogs[[#This Row],[TEAM_NAME]], LEAGUE_AVERAGES!$K$14:$M$43, 2, FALSE)</f>
        <v>0.61183675116028358</v>
      </c>
      <c r="BU1032" s="5">
        <f>VLOOKUP(_2025teamgamelogs[[#This Row],[TEAM_NAME]], LEAGUE_AVERAGES!$K$14:$M$43, 3, FALSE)</f>
        <v>0.59871853787111373</v>
      </c>
    </row>
    <row r="1033" spans="1:73" x14ac:dyDescent="0.2">
      <c r="A1033" t="s">
        <v>59</v>
      </c>
      <c r="B1033">
        <v>1610612737</v>
      </c>
      <c r="C1033" t="s">
        <v>92</v>
      </c>
      <c r="D1033" t="s">
        <v>93</v>
      </c>
      <c r="E1033">
        <v>22400486</v>
      </c>
      <c r="F1033" s="1">
        <v>45661</v>
      </c>
      <c r="G1033" t="s">
        <v>992</v>
      </c>
      <c r="H1033" t="s">
        <v>70</v>
      </c>
      <c r="I1033">
        <v>48</v>
      </c>
      <c r="J1033">
        <v>38</v>
      </c>
      <c r="K1033">
        <v>88</v>
      </c>
      <c r="L1033">
        <v>0.432</v>
      </c>
      <c r="M1033">
        <v>16</v>
      </c>
      <c r="N1033">
        <v>46</v>
      </c>
      <c r="O1033">
        <v>0.34799999999999998</v>
      </c>
      <c r="P1033">
        <v>13</v>
      </c>
      <c r="Q1033">
        <v>17</v>
      </c>
      <c r="R1033">
        <v>0.76500000000000001</v>
      </c>
      <c r="S1033">
        <v>8</v>
      </c>
      <c r="T1033">
        <v>35</v>
      </c>
      <c r="U1033">
        <v>43</v>
      </c>
      <c r="V1033">
        <v>30</v>
      </c>
      <c r="W1033">
        <v>23</v>
      </c>
      <c r="X1033">
        <v>11</v>
      </c>
      <c r="Y1033">
        <v>4</v>
      </c>
      <c r="Z1033">
        <v>3</v>
      </c>
      <c r="AA1033">
        <v>12</v>
      </c>
      <c r="AB1033">
        <v>17</v>
      </c>
      <c r="AC1033">
        <v>105</v>
      </c>
      <c r="AD1033">
        <v>-26</v>
      </c>
      <c r="AE1033">
        <v>1</v>
      </c>
      <c r="AF1033">
        <v>1231</v>
      </c>
      <c r="AG1033">
        <v>1231</v>
      </c>
      <c r="AH1033">
        <v>1231</v>
      </c>
      <c r="AI1033">
        <v>121</v>
      </c>
      <c r="AJ1033">
        <v>1796</v>
      </c>
      <c r="AK1033">
        <v>1314</v>
      </c>
      <c r="AL1033">
        <v>1820</v>
      </c>
      <c r="AM1033">
        <v>567</v>
      </c>
      <c r="AN1033">
        <v>249</v>
      </c>
      <c r="AO1033">
        <v>1337</v>
      </c>
      <c r="AP1033">
        <v>1755</v>
      </c>
      <c r="AQ1033">
        <v>1778</v>
      </c>
      <c r="AR1033">
        <v>1438</v>
      </c>
      <c r="AS1033">
        <v>1800</v>
      </c>
      <c r="AT1033">
        <v>769</v>
      </c>
      <c r="AU1033">
        <v>1282</v>
      </c>
      <c r="AV1033">
        <v>541</v>
      </c>
      <c r="AW1033">
        <v>2394</v>
      </c>
      <c r="AX1033">
        <v>346</v>
      </c>
      <c r="AY1033">
        <v>1274</v>
      </c>
      <c r="AZ1033">
        <v>384</v>
      </c>
      <c r="BA1033">
        <v>92</v>
      </c>
      <c r="BB1033">
        <v>1444</v>
      </c>
      <c r="BC1033">
        <v>1790</v>
      </c>
      <c r="BD1033">
        <v>2327</v>
      </c>
      <c r="BE1033">
        <v>1</v>
      </c>
      <c r="BF1033" t="s">
        <v>71</v>
      </c>
      <c r="BG1033" t="s">
        <v>65</v>
      </c>
      <c r="BH1033" t="s">
        <v>941</v>
      </c>
      <c r="BI1033" s="4">
        <f xml:space="preserve"> _2025teamgamelogs[[#This Row],[FGA]] + (0.44 * _2025teamgamelogs[[#This Row],[FTA]]) + _2025teamgamelogs[[#This Row],[TOV]] - _2025teamgamelogs[[#This Row],[OREB]]</f>
        <v>110.48</v>
      </c>
      <c r="BJ1033" s="3">
        <f>_2025teamgamelogs[[#This Row],[TOV]]/_2025teamgamelogs[[#This Row],[POSSESIONS]]</f>
        <v>0.20818247646632873</v>
      </c>
      <c r="BK1033" s="4">
        <f>_2025teamgamelogs[[#This Row],[PTS]]/_2025teamgamelogs[[#This Row],[POSSESIONS]]</f>
        <v>0.95039826212889211</v>
      </c>
      <c r="BL1033" s="4">
        <f xml:space="preserve"> 100 * _2025teamgamelogs[[#This Row],[POINTS_PER_POSSESSION]]</f>
        <v>95.03982621288921</v>
      </c>
      <c r="BM1033" s="4">
        <f xml:space="preserve"> _2025teamgamelogs[[#This Row],[POSSESIONS]] / (_2025teamgamelogs[[#This Row],[MIN]]/48)</f>
        <v>110.48</v>
      </c>
      <c r="BN1033" s="3">
        <f>_2025teamgamelogs[[#This Row],[PTS]] / (2 * (_2025teamgamelogs[[#This Row],[FGA]] + 0.44 * _2025teamgamelogs[[#This Row],[FTA]]))</f>
        <v>0.54985337243401755</v>
      </c>
      <c r="BO1033" s="4">
        <f>VLOOKUP(_2025teamgamelogs[[#This Row],[MONTH]], LEAGUE_AVERAGES!$A$2:$B$8, 2, FALSE)</f>
        <v>111.93492093235156</v>
      </c>
      <c r="BP1033" s="5">
        <f>VLOOKUP(_2025teamgamelogs[[#This Row],[TEAM_NAME]], LEAGUE_AVERAGES!$A$14:$C$43, 2, FALSE)</f>
        <v>0.35092500000000004</v>
      </c>
      <c r="BQ1033" s="5">
        <f>VLOOKUP(_2025teamgamelogs[[#This Row],[TEAM_NAME]], LEAGUE_AVERAGES!$A$14:$C$43, 3, FALSE)</f>
        <v>0.36290476190476195</v>
      </c>
      <c r="BR1033" s="5">
        <f>VLOOKUP(_2025teamgamelogs[[#This Row],[TEAM_NAME]], LEAGUE_AVERAGES!$F$14:$H$43, 2, FALSE)</f>
        <v>0.47670000000000012</v>
      </c>
      <c r="BS1033" s="5">
        <f>VLOOKUP(_2025teamgamelogs[[#This Row],[TEAM_NAME]], LEAGUE_AVERAGES!$F$14:$H$43, 3, FALSE)</f>
        <v>0.47069047619047621</v>
      </c>
      <c r="BT1033" s="5">
        <f>VLOOKUP(_2025teamgamelogs[[#This Row],[TEAM_NAME]], LEAGUE_AVERAGES!$K$14:$M$43, 2, FALSE)</f>
        <v>0.58493933923263275</v>
      </c>
      <c r="BU1033" s="5">
        <f>VLOOKUP(_2025teamgamelogs[[#This Row],[TEAM_NAME]], LEAGUE_AVERAGES!$K$14:$M$43, 3, FALSE)</f>
        <v>0.57722862424766153</v>
      </c>
    </row>
    <row r="1034" spans="1:73" x14ac:dyDescent="0.2">
      <c r="A1034" t="s">
        <v>59</v>
      </c>
      <c r="B1034">
        <v>1610612739</v>
      </c>
      <c r="C1034" t="s">
        <v>119</v>
      </c>
      <c r="D1034" t="s">
        <v>120</v>
      </c>
      <c r="E1034">
        <v>22400488</v>
      </c>
      <c r="F1034" s="1">
        <v>45662</v>
      </c>
      <c r="G1034" t="s">
        <v>493</v>
      </c>
      <c r="H1034" t="s">
        <v>63</v>
      </c>
      <c r="I1034">
        <v>48</v>
      </c>
      <c r="J1034">
        <v>44</v>
      </c>
      <c r="K1034">
        <v>92</v>
      </c>
      <c r="L1034">
        <v>0.47799999999999998</v>
      </c>
      <c r="M1034">
        <v>15</v>
      </c>
      <c r="N1034">
        <v>43</v>
      </c>
      <c r="O1034">
        <v>0.34899999999999998</v>
      </c>
      <c r="P1034">
        <v>12</v>
      </c>
      <c r="Q1034">
        <v>16</v>
      </c>
      <c r="R1034">
        <v>0.75</v>
      </c>
      <c r="S1034">
        <v>9</v>
      </c>
      <c r="T1034">
        <v>32</v>
      </c>
      <c r="U1034">
        <v>41</v>
      </c>
      <c r="V1034">
        <v>29</v>
      </c>
      <c r="W1034">
        <v>12</v>
      </c>
      <c r="X1034">
        <v>5</v>
      </c>
      <c r="Y1034">
        <v>5</v>
      </c>
      <c r="Z1034">
        <v>4</v>
      </c>
      <c r="AA1034">
        <v>17</v>
      </c>
      <c r="AB1034">
        <v>18</v>
      </c>
      <c r="AC1034">
        <v>115</v>
      </c>
      <c r="AD1034">
        <v>10</v>
      </c>
      <c r="AE1034">
        <v>1</v>
      </c>
      <c r="AF1034">
        <v>1</v>
      </c>
      <c r="AG1034">
        <v>1</v>
      </c>
      <c r="AH1034">
        <v>1</v>
      </c>
      <c r="AI1034">
        <v>121</v>
      </c>
      <c r="AJ1034">
        <v>703</v>
      </c>
      <c r="AK1034">
        <v>768</v>
      </c>
      <c r="AL1034">
        <v>1028</v>
      </c>
      <c r="AM1034">
        <v>733</v>
      </c>
      <c r="AN1034">
        <v>471</v>
      </c>
      <c r="AO1034">
        <v>1327</v>
      </c>
      <c r="AP1034">
        <v>1889</v>
      </c>
      <c r="AQ1034">
        <v>1907</v>
      </c>
      <c r="AR1034">
        <v>1525</v>
      </c>
      <c r="AS1034">
        <v>1566</v>
      </c>
      <c r="AT1034">
        <v>1307</v>
      </c>
      <c r="AU1034">
        <v>1563</v>
      </c>
      <c r="AV1034">
        <v>687</v>
      </c>
      <c r="AW1034">
        <v>640</v>
      </c>
      <c r="AX1034">
        <v>1998</v>
      </c>
      <c r="AY1034">
        <v>889</v>
      </c>
      <c r="AZ1034">
        <v>750</v>
      </c>
      <c r="BA1034">
        <v>792</v>
      </c>
      <c r="BB1034">
        <v>1204</v>
      </c>
      <c r="BC1034">
        <v>1095</v>
      </c>
      <c r="BD1034">
        <v>614</v>
      </c>
      <c r="BE1034">
        <v>1</v>
      </c>
      <c r="BF1034" t="s">
        <v>64</v>
      </c>
      <c r="BG1034" t="s">
        <v>65</v>
      </c>
      <c r="BH1034" t="s">
        <v>941</v>
      </c>
      <c r="BI1034" s="4">
        <f xml:space="preserve"> _2025teamgamelogs[[#This Row],[FGA]] + (0.44 * _2025teamgamelogs[[#This Row],[FTA]]) + _2025teamgamelogs[[#This Row],[TOV]] - _2025teamgamelogs[[#This Row],[OREB]]</f>
        <v>102.04</v>
      </c>
      <c r="BJ1034" s="3">
        <f>_2025teamgamelogs[[#This Row],[TOV]]/_2025teamgamelogs[[#This Row],[POSSESIONS]]</f>
        <v>0.11760094080752645</v>
      </c>
      <c r="BK1034" s="4">
        <f>_2025teamgamelogs[[#This Row],[PTS]]/_2025teamgamelogs[[#This Row],[POSSESIONS]]</f>
        <v>1.1270090160721284</v>
      </c>
      <c r="BL1034" s="4">
        <f xml:space="preserve"> 100 * _2025teamgamelogs[[#This Row],[POINTS_PER_POSSESSION]]</f>
        <v>112.70090160721284</v>
      </c>
      <c r="BM1034" s="4">
        <f xml:space="preserve"> _2025teamgamelogs[[#This Row],[POSSESIONS]] / (_2025teamgamelogs[[#This Row],[MIN]]/48)</f>
        <v>102.04</v>
      </c>
      <c r="BN1034" s="3">
        <f>_2025teamgamelogs[[#This Row],[PTS]] / (2 * (_2025teamgamelogs[[#This Row],[FGA]] + 0.44 * _2025teamgamelogs[[#This Row],[FTA]]))</f>
        <v>0.58057350565428101</v>
      </c>
      <c r="BO1034" s="4">
        <f>VLOOKUP(_2025teamgamelogs[[#This Row],[MONTH]], LEAGUE_AVERAGES!$A$2:$B$8, 2, FALSE)</f>
        <v>111.93492093235156</v>
      </c>
      <c r="BP1034" s="5">
        <f>VLOOKUP(_2025teamgamelogs[[#This Row],[TEAM_NAME]], LEAGUE_AVERAGES!$A$14:$C$43, 2, FALSE)</f>
        <v>0.38409756097560971</v>
      </c>
      <c r="BQ1034" s="5">
        <f>VLOOKUP(_2025teamgamelogs[[#This Row],[TEAM_NAME]], LEAGUE_AVERAGES!$A$14:$C$43, 3, FALSE)</f>
        <v>0.38512195121951209</v>
      </c>
      <c r="BR1034" s="5">
        <f>VLOOKUP(_2025teamgamelogs[[#This Row],[TEAM_NAME]], LEAGUE_AVERAGES!$F$14:$H$43, 2, FALSE)</f>
        <v>0.49482926829268303</v>
      </c>
      <c r="BS1034" s="5">
        <f>VLOOKUP(_2025teamgamelogs[[#This Row],[TEAM_NAME]], LEAGUE_AVERAGES!$F$14:$H$43, 3, FALSE)</f>
        <v>0.4880731707317072</v>
      </c>
      <c r="BT1034" s="5">
        <f>VLOOKUP(_2025teamgamelogs[[#This Row],[TEAM_NAME]], LEAGUE_AVERAGES!$K$14:$M$43, 2, FALSE)</f>
        <v>0.61027349880699666</v>
      </c>
      <c r="BU1034" s="5">
        <f>VLOOKUP(_2025teamgamelogs[[#This Row],[TEAM_NAME]], LEAGUE_AVERAGES!$K$14:$M$43, 3, FALSE)</f>
        <v>0.60680781397749251</v>
      </c>
    </row>
    <row r="1035" spans="1:73" x14ac:dyDescent="0.2">
      <c r="A1035" t="s">
        <v>59</v>
      </c>
      <c r="B1035">
        <v>1610612747</v>
      </c>
      <c r="C1035" t="s">
        <v>60</v>
      </c>
      <c r="D1035" t="s">
        <v>61</v>
      </c>
      <c r="E1035">
        <v>22400491</v>
      </c>
      <c r="F1035" s="1">
        <v>45662</v>
      </c>
      <c r="G1035" t="s">
        <v>993</v>
      </c>
      <c r="H1035" t="s">
        <v>70</v>
      </c>
      <c r="I1035">
        <v>48</v>
      </c>
      <c r="J1035">
        <v>38</v>
      </c>
      <c r="K1035">
        <v>78</v>
      </c>
      <c r="L1035">
        <v>0.48699999999999999</v>
      </c>
      <c r="M1035">
        <v>16</v>
      </c>
      <c r="N1035">
        <v>36</v>
      </c>
      <c r="O1035">
        <v>0.44400000000000001</v>
      </c>
      <c r="P1035">
        <v>23</v>
      </c>
      <c r="Q1035">
        <v>28</v>
      </c>
      <c r="R1035">
        <v>0.82099999999999995</v>
      </c>
      <c r="S1035">
        <v>10</v>
      </c>
      <c r="T1035">
        <v>29</v>
      </c>
      <c r="U1035">
        <v>39</v>
      </c>
      <c r="V1035">
        <v>26</v>
      </c>
      <c r="W1035">
        <v>10</v>
      </c>
      <c r="X1035">
        <v>4</v>
      </c>
      <c r="Y1035">
        <v>5</v>
      </c>
      <c r="Z1035">
        <v>4</v>
      </c>
      <c r="AA1035">
        <v>21</v>
      </c>
      <c r="AB1035">
        <v>22</v>
      </c>
      <c r="AC1035">
        <v>115</v>
      </c>
      <c r="AD1035">
        <v>-4</v>
      </c>
      <c r="AE1035">
        <v>1</v>
      </c>
      <c r="AF1035">
        <v>1231</v>
      </c>
      <c r="AG1035">
        <v>1231</v>
      </c>
      <c r="AH1035">
        <v>1231</v>
      </c>
      <c r="AI1035">
        <v>121</v>
      </c>
      <c r="AJ1035">
        <v>1796</v>
      </c>
      <c r="AK1035">
        <v>2291</v>
      </c>
      <c r="AL1035">
        <v>896</v>
      </c>
      <c r="AM1035">
        <v>567</v>
      </c>
      <c r="AN1035">
        <v>1366</v>
      </c>
      <c r="AO1035">
        <v>359</v>
      </c>
      <c r="AP1035">
        <v>314</v>
      </c>
      <c r="AQ1035">
        <v>377</v>
      </c>
      <c r="AR1035">
        <v>844</v>
      </c>
      <c r="AS1035">
        <v>1308</v>
      </c>
      <c r="AT1035">
        <v>1807</v>
      </c>
      <c r="AU1035">
        <v>1833</v>
      </c>
      <c r="AV1035">
        <v>1195</v>
      </c>
      <c r="AW1035">
        <v>264</v>
      </c>
      <c r="AX1035">
        <v>2190</v>
      </c>
      <c r="AY1035">
        <v>889</v>
      </c>
      <c r="AZ1035">
        <v>750</v>
      </c>
      <c r="BA1035">
        <v>1694</v>
      </c>
      <c r="BB1035">
        <v>416</v>
      </c>
      <c r="BC1035">
        <v>1095</v>
      </c>
      <c r="BD1035">
        <v>1415</v>
      </c>
      <c r="BE1035">
        <v>1</v>
      </c>
      <c r="BF1035" t="s">
        <v>71</v>
      </c>
      <c r="BG1035" t="s">
        <v>65</v>
      </c>
      <c r="BH1035" t="s">
        <v>941</v>
      </c>
      <c r="BI1035" s="4">
        <f xml:space="preserve"> _2025teamgamelogs[[#This Row],[FGA]] + (0.44 * _2025teamgamelogs[[#This Row],[FTA]]) + _2025teamgamelogs[[#This Row],[TOV]] - _2025teamgamelogs[[#This Row],[OREB]]</f>
        <v>90.32</v>
      </c>
      <c r="BJ1035" s="3">
        <f>_2025teamgamelogs[[#This Row],[TOV]]/_2025teamgamelogs[[#This Row],[POSSESIONS]]</f>
        <v>0.11071744906997344</v>
      </c>
      <c r="BK1035" s="4">
        <f>_2025teamgamelogs[[#This Row],[PTS]]/_2025teamgamelogs[[#This Row],[POSSESIONS]]</f>
        <v>1.2732506643046946</v>
      </c>
      <c r="BL1035" s="4">
        <f xml:space="preserve"> 100 * _2025teamgamelogs[[#This Row],[POINTS_PER_POSSESSION]]</f>
        <v>127.32506643046946</v>
      </c>
      <c r="BM1035" s="4">
        <f xml:space="preserve"> _2025teamgamelogs[[#This Row],[POSSESIONS]] / (_2025teamgamelogs[[#This Row],[MIN]]/48)</f>
        <v>90.32</v>
      </c>
      <c r="BN1035" s="3">
        <f>_2025teamgamelogs[[#This Row],[PTS]] / (2 * (_2025teamgamelogs[[#This Row],[FGA]] + 0.44 * _2025teamgamelogs[[#This Row],[FTA]]))</f>
        <v>0.63662533215234729</v>
      </c>
      <c r="BO1035" s="4">
        <f>VLOOKUP(_2025teamgamelogs[[#This Row],[MONTH]], LEAGUE_AVERAGES!$A$2:$B$8, 2, FALSE)</f>
        <v>111.93492093235156</v>
      </c>
      <c r="BP1035" s="5">
        <f>VLOOKUP(_2025teamgamelogs[[#This Row],[TEAM_NAME]], LEAGUE_AVERAGES!$A$14:$C$43, 2, FALSE)</f>
        <v>0.37419512195121946</v>
      </c>
      <c r="BQ1035" s="5">
        <f>VLOOKUP(_2025teamgamelogs[[#This Row],[TEAM_NAME]], LEAGUE_AVERAGES!$A$14:$C$43, 3, FALSE)</f>
        <v>0.35536585365853657</v>
      </c>
      <c r="BR1035" s="5">
        <f>VLOOKUP(_2025teamgamelogs[[#This Row],[TEAM_NAME]], LEAGUE_AVERAGES!$F$14:$H$43, 2, FALSE)</f>
        <v>0.48560975609756091</v>
      </c>
      <c r="BS1035" s="5">
        <f>VLOOKUP(_2025teamgamelogs[[#This Row],[TEAM_NAME]], LEAGUE_AVERAGES!$F$14:$H$43, 3, FALSE)</f>
        <v>0.47373170731707315</v>
      </c>
      <c r="BT1035" s="5">
        <f>VLOOKUP(_2025teamgamelogs[[#This Row],[TEAM_NAME]], LEAGUE_AVERAGES!$K$14:$M$43, 2, FALSE)</f>
        <v>0.60200661119778875</v>
      </c>
      <c r="BU1035" s="5">
        <f>VLOOKUP(_2025teamgamelogs[[#This Row],[TEAM_NAME]], LEAGUE_AVERAGES!$K$14:$M$43, 3, FALSE)</f>
        <v>0.58416138772693449</v>
      </c>
    </row>
    <row r="1036" spans="1:73" x14ac:dyDescent="0.2">
      <c r="A1036" t="s">
        <v>59</v>
      </c>
      <c r="B1036">
        <v>1610612766</v>
      </c>
      <c r="C1036" t="s">
        <v>122</v>
      </c>
      <c r="D1036" t="s">
        <v>123</v>
      </c>
      <c r="E1036">
        <v>22400488</v>
      </c>
      <c r="F1036" s="1">
        <v>45662</v>
      </c>
      <c r="G1036" t="s">
        <v>490</v>
      </c>
      <c r="H1036" t="s">
        <v>70</v>
      </c>
      <c r="I1036">
        <v>48</v>
      </c>
      <c r="J1036">
        <v>38</v>
      </c>
      <c r="K1036">
        <v>91</v>
      </c>
      <c r="L1036">
        <v>0.41799999999999998</v>
      </c>
      <c r="M1036">
        <v>15</v>
      </c>
      <c r="N1036">
        <v>42</v>
      </c>
      <c r="O1036">
        <v>0.35699999999999998</v>
      </c>
      <c r="P1036">
        <v>14</v>
      </c>
      <c r="Q1036">
        <v>19</v>
      </c>
      <c r="R1036">
        <v>0.73699999999999999</v>
      </c>
      <c r="S1036">
        <v>13</v>
      </c>
      <c r="T1036">
        <v>35</v>
      </c>
      <c r="U1036">
        <v>48</v>
      </c>
      <c r="V1036">
        <v>19</v>
      </c>
      <c r="W1036">
        <v>16</v>
      </c>
      <c r="X1036">
        <v>9</v>
      </c>
      <c r="Y1036">
        <v>4</v>
      </c>
      <c r="Z1036">
        <v>5</v>
      </c>
      <c r="AA1036">
        <v>18</v>
      </c>
      <c r="AB1036">
        <v>17</v>
      </c>
      <c r="AC1036">
        <v>105</v>
      </c>
      <c r="AD1036">
        <v>-10</v>
      </c>
      <c r="AE1036">
        <v>1</v>
      </c>
      <c r="AF1036">
        <v>1231</v>
      </c>
      <c r="AG1036">
        <v>1231</v>
      </c>
      <c r="AH1036">
        <v>1231</v>
      </c>
      <c r="AI1036">
        <v>121</v>
      </c>
      <c r="AJ1036">
        <v>1796</v>
      </c>
      <c r="AK1036">
        <v>899</v>
      </c>
      <c r="AL1036">
        <v>2012</v>
      </c>
      <c r="AM1036">
        <v>733</v>
      </c>
      <c r="AN1036">
        <v>568</v>
      </c>
      <c r="AO1036">
        <v>1231</v>
      </c>
      <c r="AP1036">
        <v>1571</v>
      </c>
      <c r="AQ1036">
        <v>1458</v>
      </c>
      <c r="AR1036">
        <v>1674</v>
      </c>
      <c r="AS1036">
        <v>652</v>
      </c>
      <c r="AT1036">
        <v>769</v>
      </c>
      <c r="AU1036">
        <v>604</v>
      </c>
      <c r="AV1036">
        <v>2257</v>
      </c>
      <c r="AW1036">
        <v>1583</v>
      </c>
      <c r="AX1036">
        <v>797</v>
      </c>
      <c r="AY1036">
        <v>1274</v>
      </c>
      <c r="AZ1036">
        <v>1188</v>
      </c>
      <c r="BA1036">
        <v>1018</v>
      </c>
      <c r="BB1036">
        <v>1444</v>
      </c>
      <c r="BC1036">
        <v>1790</v>
      </c>
      <c r="BD1036">
        <v>1790</v>
      </c>
      <c r="BE1036">
        <v>1</v>
      </c>
      <c r="BF1036" t="s">
        <v>71</v>
      </c>
      <c r="BG1036" t="s">
        <v>65</v>
      </c>
      <c r="BH1036" t="s">
        <v>941</v>
      </c>
      <c r="BI1036" s="4">
        <f xml:space="preserve"> _2025teamgamelogs[[#This Row],[FGA]] + (0.44 * _2025teamgamelogs[[#This Row],[FTA]]) + _2025teamgamelogs[[#This Row],[TOV]] - _2025teamgamelogs[[#This Row],[OREB]]</f>
        <v>102.36</v>
      </c>
      <c r="BJ1036" s="3">
        <f>_2025teamgamelogs[[#This Row],[TOV]]/_2025teamgamelogs[[#This Row],[POSSESIONS]]</f>
        <v>0.15631105900742479</v>
      </c>
      <c r="BK1036" s="4">
        <f>_2025teamgamelogs[[#This Row],[PTS]]/_2025teamgamelogs[[#This Row],[POSSESIONS]]</f>
        <v>1.0257913247362251</v>
      </c>
      <c r="BL1036" s="4">
        <f xml:space="preserve"> 100 * _2025teamgamelogs[[#This Row],[POINTS_PER_POSSESSION]]</f>
        <v>102.57913247362251</v>
      </c>
      <c r="BM1036" s="4">
        <f xml:space="preserve"> _2025teamgamelogs[[#This Row],[POSSESIONS]] / (_2025teamgamelogs[[#This Row],[MIN]]/48)</f>
        <v>102.36</v>
      </c>
      <c r="BN1036" s="3">
        <f>_2025teamgamelogs[[#This Row],[PTS]] / (2 * (_2025teamgamelogs[[#This Row],[FGA]] + 0.44 * _2025teamgamelogs[[#This Row],[FTA]]))</f>
        <v>0.52838164251207731</v>
      </c>
      <c r="BO1036" s="4">
        <f>VLOOKUP(_2025teamgamelogs[[#This Row],[MONTH]], LEAGUE_AVERAGES!$A$2:$B$8, 2, FALSE)</f>
        <v>111.93492093235156</v>
      </c>
      <c r="BP1036" s="5">
        <f>VLOOKUP(_2025teamgamelogs[[#This Row],[TEAM_NAME]], LEAGUE_AVERAGES!$A$14:$C$43, 2, FALSE)</f>
        <v>0.33860975609756089</v>
      </c>
      <c r="BQ1036" s="5">
        <f>VLOOKUP(_2025teamgamelogs[[#This Row],[TEAM_NAME]], LEAGUE_AVERAGES!$A$14:$C$43, 3, FALSE)</f>
        <v>0.33580487804878045</v>
      </c>
      <c r="BR1036" s="5">
        <f>VLOOKUP(_2025teamgamelogs[[#This Row],[TEAM_NAME]], LEAGUE_AVERAGES!$F$14:$H$43, 2, FALSE)</f>
        <v>0.43492682926829268</v>
      </c>
      <c r="BS1036" s="5">
        <f>VLOOKUP(_2025teamgamelogs[[#This Row],[TEAM_NAME]], LEAGUE_AVERAGES!$F$14:$H$43, 3, FALSE)</f>
        <v>0.42697560975609755</v>
      </c>
      <c r="BT1036" s="5">
        <f>VLOOKUP(_2025teamgamelogs[[#This Row],[TEAM_NAME]], LEAGUE_AVERAGES!$K$14:$M$43, 2, FALSE)</f>
        <v>0.5424635833805308</v>
      </c>
      <c r="BU1036" s="5">
        <f>VLOOKUP(_2025teamgamelogs[[#This Row],[TEAM_NAME]], LEAGUE_AVERAGES!$K$14:$M$43, 3, FALSE)</f>
        <v>0.53419164265445196</v>
      </c>
    </row>
    <row r="1037" spans="1:73" x14ac:dyDescent="0.2">
      <c r="A1037" t="s">
        <v>59</v>
      </c>
      <c r="B1037">
        <v>1610612744</v>
      </c>
      <c r="C1037" t="s">
        <v>98</v>
      </c>
      <c r="D1037" t="s">
        <v>99</v>
      </c>
      <c r="E1037">
        <v>22400492</v>
      </c>
      <c r="F1037" s="1">
        <v>45662</v>
      </c>
      <c r="G1037" t="s">
        <v>994</v>
      </c>
      <c r="H1037" t="s">
        <v>70</v>
      </c>
      <c r="I1037">
        <v>48</v>
      </c>
      <c r="J1037">
        <v>37</v>
      </c>
      <c r="K1037">
        <v>81</v>
      </c>
      <c r="L1037">
        <v>0.45700000000000002</v>
      </c>
      <c r="M1037">
        <v>12</v>
      </c>
      <c r="N1037">
        <v>35</v>
      </c>
      <c r="O1037">
        <v>0.34300000000000003</v>
      </c>
      <c r="P1037">
        <v>13</v>
      </c>
      <c r="Q1037">
        <v>18</v>
      </c>
      <c r="R1037">
        <v>0.72199999999999998</v>
      </c>
      <c r="S1037">
        <v>9</v>
      </c>
      <c r="T1037">
        <v>26</v>
      </c>
      <c r="U1037">
        <v>35</v>
      </c>
      <c r="V1037">
        <v>22</v>
      </c>
      <c r="W1037">
        <v>22</v>
      </c>
      <c r="X1037">
        <v>10</v>
      </c>
      <c r="Y1037">
        <v>3</v>
      </c>
      <c r="Z1037">
        <v>3</v>
      </c>
      <c r="AA1037">
        <v>21</v>
      </c>
      <c r="AB1037">
        <v>19</v>
      </c>
      <c r="AC1037">
        <v>99</v>
      </c>
      <c r="AD1037">
        <v>-30</v>
      </c>
      <c r="AE1037">
        <v>1</v>
      </c>
      <c r="AF1037">
        <v>1231</v>
      </c>
      <c r="AG1037">
        <v>1231</v>
      </c>
      <c r="AH1037">
        <v>1231</v>
      </c>
      <c r="AI1037">
        <v>121</v>
      </c>
      <c r="AJ1037">
        <v>1946</v>
      </c>
      <c r="AK1037">
        <v>2117</v>
      </c>
      <c r="AL1037">
        <v>1426</v>
      </c>
      <c r="AM1037">
        <v>1413</v>
      </c>
      <c r="AN1037">
        <v>1495</v>
      </c>
      <c r="AO1037">
        <v>1391</v>
      </c>
      <c r="AP1037">
        <v>1755</v>
      </c>
      <c r="AQ1037">
        <v>1617</v>
      </c>
      <c r="AR1037">
        <v>1787</v>
      </c>
      <c r="AS1037">
        <v>1566</v>
      </c>
      <c r="AT1037">
        <v>2171</v>
      </c>
      <c r="AU1037">
        <v>2225</v>
      </c>
      <c r="AV1037">
        <v>1909</v>
      </c>
      <c r="AW1037">
        <v>2345</v>
      </c>
      <c r="AX1037">
        <v>539</v>
      </c>
      <c r="AY1037">
        <v>1712</v>
      </c>
      <c r="AZ1037">
        <v>384</v>
      </c>
      <c r="BA1037">
        <v>1694</v>
      </c>
      <c r="BB1037">
        <v>971</v>
      </c>
      <c r="BC1037">
        <v>2137</v>
      </c>
      <c r="BD1037">
        <v>2381</v>
      </c>
      <c r="BE1037">
        <v>1</v>
      </c>
      <c r="BF1037" t="s">
        <v>64</v>
      </c>
      <c r="BG1037" t="s">
        <v>65</v>
      </c>
      <c r="BH1037" t="s">
        <v>941</v>
      </c>
      <c r="BI1037" s="4">
        <f xml:space="preserve"> _2025teamgamelogs[[#This Row],[FGA]] + (0.44 * _2025teamgamelogs[[#This Row],[FTA]]) + _2025teamgamelogs[[#This Row],[TOV]] - _2025teamgamelogs[[#This Row],[OREB]]</f>
        <v>101.92</v>
      </c>
      <c r="BJ1037" s="3">
        <f>_2025teamgamelogs[[#This Row],[TOV]]/_2025teamgamelogs[[#This Row],[POSSESIONS]]</f>
        <v>0.21585557299843014</v>
      </c>
      <c r="BK1037" s="4">
        <f>_2025teamgamelogs[[#This Row],[PTS]]/_2025teamgamelogs[[#This Row],[POSSESIONS]]</f>
        <v>0.97135007849293564</v>
      </c>
      <c r="BL1037" s="4">
        <f xml:space="preserve"> 100 * _2025teamgamelogs[[#This Row],[POINTS_PER_POSSESSION]]</f>
        <v>97.135007849293558</v>
      </c>
      <c r="BM1037" s="4">
        <f xml:space="preserve"> _2025teamgamelogs[[#This Row],[POSSESIONS]] / (_2025teamgamelogs[[#This Row],[MIN]]/48)</f>
        <v>101.92</v>
      </c>
      <c r="BN1037" s="3">
        <f>_2025teamgamelogs[[#This Row],[PTS]] / (2 * (_2025teamgamelogs[[#This Row],[FGA]] + 0.44 * _2025teamgamelogs[[#This Row],[FTA]]))</f>
        <v>0.55668016194331982</v>
      </c>
      <c r="BO1037" s="4">
        <f>VLOOKUP(_2025teamgamelogs[[#This Row],[MONTH]], LEAGUE_AVERAGES!$A$2:$B$8, 2, FALSE)</f>
        <v>111.93492093235156</v>
      </c>
      <c r="BP1037" s="5">
        <f>VLOOKUP(_2025teamgamelogs[[#This Row],[TEAM_NAME]], LEAGUE_AVERAGES!$A$14:$C$43, 2, FALSE)</f>
        <v>0.36843902439024395</v>
      </c>
      <c r="BQ1037" s="5">
        <f>VLOOKUP(_2025teamgamelogs[[#This Row],[TEAM_NAME]], LEAGUE_AVERAGES!$A$14:$C$43, 3, FALSE)</f>
        <v>0.35765853658536584</v>
      </c>
      <c r="BR1037" s="5">
        <f>VLOOKUP(_2025teamgamelogs[[#This Row],[TEAM_NAME]], LEAGUE_AVERAGES!$F$14:$H$43, 2, FALSE)</f>
        <v>0.45136585365853665</v>
      </c>
      <c r="BS1037" s="5">
        <f>VLOOKUP(_2025teamgamelogs[[#This Row],[TEAM_NAME]], LEAGUE_AVERAGES!$F$14:$H$43, 3, FALSE)</f>
        <v>0.45180487804878061</v>
      </c>
      <c r="BT1037" s="5">
        <f>VLOOKUP(_2025teamgamelogs[[#This Row],[TEAM_NAME]], LEAGUE_AVERAGES!$K$14:$M$43, 2, FALSE)</f>
        <v>0.56832140437053513</v>
      </c>
      <c r="BU1037" s="5">
        <f>VLOOKUP(_2025teamgamelogs[[#This Row],[TEAM_NAME]], LEAGUE_AVERAGES!$K$14:$M$43, 3, FALSE)</f>
        <v>0.56980808391386595</v>
      </c>
    </row>
    <row r="1038" spans="1:73" x14ac:dyDescent="0.2">
      <c r="A1038" t="s">
        <v>59</v>
      </c>
      <c r="B1038">
        <v>1610612760</v>
      </c>
      <c r="C1038" t="s">
        <v>137</v>
      </c>
      <c r="D1038" t="s">
        <v>138</v>
      </c>
      <c r="E1038">
        <v>22400487</v>
      </c>
      <c r="F1038" s="1">
        <v>45662</v>
      </c>
      <c r="G1038" t="s">
        <v>995</v>
      </c>
      <c r="H1038" t="s">
        <v>63</v>
      </c>
      <c r="I1038">
        <v>48</v>
      </c>
      <c r="J1038">
        <v>39</v>
      </c>
      <c r="K1038">
        <v>87</v>
      </c>
      <c r="L1038">
        <v>0.44800000000000001</v>
      </c>
      <c r="M1038">
        <v>16</v>
      </c>
      <c r="N1038">
        <v>38</v>
      </c>
      <c r="O1038">
        <v>0.42099999999999999</v>
      </c>
      <c r="P1038">
        <v>11</v>
      </c>
      <c r="Q1038">
        <v>13</v>
      </c>
      <c r="R1038">
        <v>0.84599999999999997</v>
      </c>
      <c r="S1038">
        <v>9</v>
      </c>
      <c r="T1038">
        <v>37</v>
      </c>
      <c r="U1038">
        <v>46</v>
      </c>
      <c r="V1038">
        <v>22</v>
      </c>
      <c r="W1038">
        <v>16</v>
      </c>
      <c r="X1038">
        <v>11</v>
      </c>
      <c r="Y1038">
        <v>6</v>
      </c>
      <c r="Z1038">
        <v>5</v>
      </c>
      <c r="AA1038">
        <v>18</v>
      </c>
      <c r="AB1038">
        <v>18</v>
      </c>
      <c r="AC1038">
        <v>105</v>
      </c>
      <c r="AD1038">
        <v>13</v>
      </c>
      <c r="AE1038">
        <v>1</v>
      </c>
      <c r="AF1038">
        <v>1</v>
      </c>
      <c r="AG1038">
        <v>1</v>
      </c>
      <c r="AH1038">
        <v>1</v>
      </c>
      <c r="AI1038">
        <v>121</v>
      </c>
      <c r="AJ1038">
        <v>1609</v>
      </c>
      <c r="AK1038">
        <v>1449</v>
      </c>
      <c r="AL1038">
        <v>1564</v>
      </c>
      <c r="AM1038">
        <v>567</v>
      </c>
      <c r="AN1038">
        <v>1078</v>
      </c>
      <c r="AO1038">
        <v>527</v>
      </c>
      <c r="AP1038">
        <v>2028</v>
      </c>
      <c r="AQ1038">
        <v>2188</v>
      </c>
      <c r="AR1038">
        <v>605</v>
      </c>
      <c r="AS1038">
        <v>1566</v>
      </c>
      <c r="AT1038">
        <v>489</v>
      </c>
      <c r="AU1038">
        <v>835</v>
      </c>
      <c r="AV1038">
        <v>1909</v>
      </c>
      <c r="AW1038">
        <v>1583</v>
      </c>
      <c r="AX1038">
        <v>346</v>
      </c>
      <c r="AY1038">
        <v>560</v>
      </c>
      <c r="AZ1038">
        <v>1188</v>
      </c>
      <c r="BA1038">
        <v>1018</v>
      </c>
      <c r="BB1038">
        <v>1204</v>
      </c>
      <c r="BC1038">
        <v>1790</v>
      </c>
      <c r="BD1038">
        <v>467</v>
      </c>
      <c r="BE1038">
        <v>1</v>
      </c>
      <c r="BF1038" t="s">
        <v>64</v>
      </c>
      <c r="BG1038" t="s">
        <v>65</v>
      </c>
      <c r="BH1038" t="s">
        <v>941</v>
      </c>
      <c r="BI1038" s="4">
        <f xml:space="preserve"> _2025teamgamelogs[[#This Row],[FGA]] + (0.44 * _2025teamgamelogs[[#This Row],[FTA]]) + _2025teamgamelogs[[#This Row],[TOV]] - _2025teamgamelogs[[#This Row],[OREB]]</f>
        <v>99.72</v>
      </c>
      <c r="BJ1038" s="3">
        <f>_2025teamgamelogs[[#This Row],[TOV]]/_2025teamgamelogs[[#This Row],[POSSESIONS]]</f>
        <v>0.16044925792218212</v>
      </c>
      <c r="BK1038" s="4">
        <f>_2025teamgamelogs[[#This Row],[PTS]]/_2025teamgamelogs[[#This Row],[POSSESIONS]]</f>
        <v>1.0529482551143201</v>
      </c>
      <c r="BL1038" s="4">
        <f xml:space="preserve"> 100 * _2025teamgamelogs[[#This Row],[POINTS_PER_POSSESSION]]</f>
        <v>105.29482551143201</v>
      </c>
      <c r="BM1038" s="4">
        <f xml:space="preserve"> _2025teamgamelogs[[#This Row],[POSSESIONS]] / (_2025teamgamelogs[[#This Row],[MIN]]/48)</f>
        <v>99.72</v>
      </c>
      <c r="BN1038" s="3">
        <f>_2025teamgamelogs[[#This Row],[PTS]] / (2 * (_2025teamgamelogs[[#This Row],[FGA]] + 0.44 * _2025teamgamelogs[[#This Row],[FTA]]))</f>
        <v>0.56622088006902505</v>
      </c>
      <c r="BO1038" s="4">
        <f>VLOOKUP(_2025teamgamelogs[[#This Row],[MONTH]], LEAGUE_AVERAGES!$A$2:$B$8, 2, FALSE)</f>
        <v>111.93492093235156</v>
      </c>
      <c r="BP1038" s="5">
        <f>VLOOKUP(_2025teamgamelogs[[#This Row],[TEAM_NAME]], LEAGUE_AVERAGES!$A$14:$C$43, 2, FALSE)</f>
        <v>0.38229268292682927</v>
      </c>
      <c r="BQ1038" s="5">
        <f>VLOOKUP(_2025teamgamelogs[[#This Row],[TEAM_NAME]], LEAGUE_AVERAGES!$A$14:$C$43, 3, FALSE)</f>
        <v>0.36500000000000005</v>
      </c>
      <c r="BR1038" s="5">
        <f>VLOOKUP(_2025teamgamelogs[[#This Row],[TEAM_NAME]], LEAGUE_AVERAGES!$F$14:$H$43, 2, FALSE)</f>
        <v>0.48607317073170736</v>
      </c>
      <c r="BS1038" s="5">
        <f>VLOOKUP(_2025teamgamelogs[[#This Row],[TEAM_NAME]], LEAGUE_AVERAGES!$F$14:$H$43, 3, FALSE)</f>
        <v>0.4780731707317073</v>
      </c>
      <c r="BT1038" s="5">
        <f>VLOOKUP(_2025teamgamelogs[[#This Row],[TEAM_NAME]], LEAGUE_AVERAGES!$K$14:$M$43, 2, FALSE)</f>
        <v>0.59971838422440138</v>
      </c>
      <c r="BU1038" s="5">
        <f>VLOOKUP(_2025teamgamelogs[[#This Row],[TEAM_NAME]], LEAGUE_AVERAGES!$K$14:$M$43, 3, FALSE)</f>
        <v>0.58679992881439635</v>
      </c>
    </row>
    <row r="1039" spans="1:73" x14ac:dyDescent="0.2">
      <c r="A1039" t="s">
        <v>59</v>
      </c>
      <c r="B1039">
        <v>1610612738</v>
      </c>
      <c r="C1039" t="s">
        <v>74</v>
      </c>
      <c r="D1039" t="s">
        <v>75</v>
      </c>
      <c r="E1039">
        <v>22400487</v>
      </c>
      <c r="F1039" s="1">
        <v>45662</v>
      </c>
      <c r="G1039" t="s">
        <v>996</v>
      </c>
      <c r="H1039" t="s">
        <v>70</v>
      </c>
      <c r="I1039">
        <v>48</v>
      </c>
      <c r="J1039">
        <v>31</v>
      </c>
      <c r="K1039">
        <v>85</v>
      </c>
      <c r="L1039">
        <v>0.36499999999999999</v>
      </c>
      <c r="M1039">
        <v>9</v>
      </c>
      <c r="N1039">
        <v>46</v>
      </c>
      <c r="O1039">
        <v>0.19600000000000001</v>
      </c>
      <c r="P1039">
        <v>21</v>
      </c>
      <c r="Q1039">
        <v>24</v>
      </c>
      <c r="R1039">
        <v>0.875</v>
      </c>
      <c r="S1039">
        <v>12</v>
      </c>
      <c r="T1039">
        <v>36</v>
      </c>
      <c r="U1039">
        <v>48</v>
      </c>
      <c r="V1039">
        <v>17</v>
      </c>
      <c r="W1039">
        <v>16</v>
      </c>
      <c r="X1039">
        <v>6</v>
      </c>
      <c r="Y1039">
        <v>5</v>
      </c>
      <c r="Z1039">
        <v>6</v>
      </c>
      <c r="AA1039">
        <v>18</v>
      </c>
      <c r="AB1039">
        <v>18</v>
      </c>
      <c r="AC1039">
        <v>92</v>
      </c>
      <c r="AD1039">
        <v>-13</v>
      </c>
      <c r="AE1039">
        <v>1</v>
      </c>
      <c r="AF1039">
        <v>1231</v>
      </c>
      <c r="AG1039">
        <v>1231</v>
      </c>
      <c r="AH1039">
        <v>1231</v>
      </c>
      <c r="AI1039">
        <v>121</v>
      </c>
      <c r="AJ1039">
        <v>2413</v>
      </c>
      <c r="AK1039">
        <v>1709</v>
      </c>
      <c r="AL1039">
        <v>2394</v>
      </c>
      <c r="AM1039">
        <v>2097</v>
      </c>
      <c r="AN1039">
        <v>249</v>
      </c>
      <c r="AO1039">
        <v>2401</v>
      </c>
      <c r="AP1039">
        <v>506</v>
      </c>
      <c r="AQ1039">
        <v>791</v>
      </c>
      <c r="AR1039">
        <v>401</v>
      </c>
      <c r="AS1039">
        <v>848</v>
      </c>
      <c r="AT1039">
        <v>640</v>
      </c>
      <c r="AU1039">
        <v>604</v>
      </c>
      <c r="AV1039">
        <v>2380</v>
      </c>
      <c r="AW1039">
        <v>1583</v>
      </c>
      <c r="AX1039">
        <v>1702</v>
      </c>
      <c r="AY1039">
        <v>889</v>
      </c>
      <c r="AZ1039">
        <v>1573</v>
      </c>
      <c r="BA1039">
        <v>1018</v>
      </c>
      <c r="BB1039">
        <v>1204</v>
      </c>
      <c r="BC1039">
        <v>2353</v>
      </c>
      <c r="BD1039">
        <v>1945</v>
      </c>
      <c r="BE1039">
        <v>1</v>
      </c>
      <c r="BF1039" t="s">
        <v>71</v>
      </c>
      <c r="BG1039" t="s">
        <v>65</v>
      </c>
      <c r="BH1039" t="s">
        <v>941</v>
      </c>
      <c r="BI1039" s="4">
        <f xml:space="preserve"> _2025teamgamelogs[[#This Row],[FGA]] + (0.44 * _2025teamgamelogs[[#This Row],[FTA]]) + _2025teamgamelogs[[#This Row],[TOV]] - _2025teamgamelogs[[#This Row],[OREB]]</f>
        <v>99.56</v>
      </c>
      <c r="BJ1039" s="3">
        <f>_2025teamgamelogs[[#This Row],[TOV]]/_2025teamgamelogs[[#This Row],[POSSESIONS]]</f>
        <v>0.16070711128967458</v>
      </c>
      <c r="BK1039" s="4">
        <f>_2025teamgamelogs[[#This Row],[PTS]]/_2025teamgamelogs[[#This Row],[POSSESIONS]]</f>
        <v>0.92406588991562877</v>
      </c>
      <c r="BL1039" s="4">
        <f xml:space="preserve"> 100 * _2025teamgamelogs[[#This Row],[POINTS_PER_POSSESSION]]</f>
        <v>92.40658899156287</v>
      </c>
      <c r="BM1039" s="4">
        <f xml:space="preserve"> _2025teamgamelogs[[#This Row],[POSSESIONS]] / (_2025teamgamelogs[[#This Row],[MIN]]/48)</f>
        <v>99.56</v>
      </c>
      <c r="BN1039" s="3">
        <f>_2025teamgamelogs[[#This Row],[PTS]] / (2 * (_2025teamgamelogs[[#This Row],[FGA]] + 0.44 * _2025teamgamelogs[[#This Row],[FTA]]))</f>
        <v>0.48137295939723734</v>
      </c>
      <c r="BO1039" s="4">
        <f>VLOOKUP(_2025teamgamelogs[[#This Row],[MONTH]], LEAGUE_AVERAGES!$A$2:$B$8, 2, FALSE)</f>
        <v>111.93492093235156</v>
      </c>
      <c r="BP1039" s="5">
        <f>VLOOKUP(_2025teamgamelogs[[#This Row],[TEAM_NAME]], LEAGUE_AVERAGES!$A$14:$C$43, 2, FALSE)</f>
        <v>0.3739024390243903</v>
      </c>
      <c r="BQ1039" s="5">
        <f>VLOOKUP(_2025teamgamelogs[[#This Row],[TEAM_NAME]], LEAGUE_AVERAGES!$A$14:$C$43, 3, FALSE)</f>
        <v>0.36424390243902455</v>
      </c>
      <c r="BR1039" s="5">
        <f>VLOOKUP(_2025teamgamelogs[[#This Row],[TEAM_NAME]], LEAGUE_AVERAGES!$F$14:$H$43, 2, FALSE)</f>
        <v>0.46717073170731704</v>
      </c>
      <c r="BS1039" s="5">
        <f>VLOOKUP(_2025teamgamelogs[[#This Row],[TEAM_NAME]], LEAGUE_AVERAGES!$F$14:$H$43, 3, FALSE)</f>
        <v>0.45907317073170728</v>
      </c>
      <c r="BT1039" s="5">
        <f>VLOOKUP(_2025teamgamelogs[[#This Row],[TEAM_NAME]], LEAGUE_AVERAGES!$K$14:$M$43, 2, FALSE)</f>
        <v>0.59645910798675039</v>
      </c>
      <c r="BU1039" s="5">
        <f>VLOOKUP(_2025teamgamelogs[[#This Row],[TEAM_NAME]], LEAGUE_AVERAGES!$K$14:$M$43, 3, FALSE)</f>
        <v>0.58679053151616523</v>
      </c>
    </row>
    <row r="1040" spans="1:73" x14ac:dyDescent="0.2">
      <c r="A1040" t="s">
        <v>59</v>
      </c>
      <c r="B1040">
        <v>1610612745</v>
      </c>
      <c r="C1040" t="s">
        <v>104</v>
      </c>
      <c r="D1040" t="s">
        <v>105</v>
      </c>
      <c r="E1040">
        <v>22400491</v>
      </c>
      <c r="F1040" s="1">
        <v>45662</v>
      </c>
      <c r="G1040" t="s">
        <v>997</v>
      </c>
      <c r="H1040" t="s">
        <v>63</v>
      </c>
      <c r="I1040">
        <v>48</v>
      </c>
      <c r="J1040">
        <v>47</v>
      </c>
      <c r="K1040">
        <v>99</v>
      </c>
      <c r="L1040">
        <v>0.47499999999999998</v>
      </c>
      <c r="M1040">
        <v>14</v>
      </c>
      <c r="N1040">
        <v>40</v>
      </c>
      <c r="O1040">
        <v>0.35</v>
      </c>
      <c r="P1040">
        <v>11</v>
      </c>
      <c r="Q1040">
        <v>19</v>
      </c>
      <c r="R1040">
        <v>0.57899999999999996</v>
      </c>
      <c r="S1040">
        <v>18</v>
      </c>
      <c r="T1040">
        <v>31</v>
      </c>
      <c r="U1040">
        <v>49</v>
      </c>
      <c r="V1040">
        <v>19</v>
      </c>
      <c r="W1040">
        <v>6</v>
      </c>
      <c r="X1040">
        <v>3</v>
      </c>
      <c r="Y1040">
        <v>4</v>
      </c>
      <c r="Z1040">
        <v>5</v>
      </c>
      <c r="AA1040">
        <v>22</v>
      </c>
      <c r="AB1040">
        <v>21</v>
      </c>
      <c r="AC1040">
        <v>119</v>
      </c>
      <c r="AD1040">
        <v>4</v>
      </c>
      <c r="AE1040">
        <v>1</v>
      </c>
      <c r="AF1040">
        <v>1</v>
      </c>
      <c r="AG1040">
        <v>1</v>
      </c>
      <c r="AH1040">
        <v>1</v>
      </c>
      <c r="AI1040">
        <v>121</v>
      </c>
      <c r="AJ1040">
        <v>335</v>
      </c>
      <c r="AK1040">
        <v>206</v>
      </c>
      <c r="AL1040">
        <v>1114</v>
      </c>
      <c r="AM1040">
        <v>934</v>
      </c>
      <c r="AN1040">
        <v>795</v>
      </c>
      <c r="AO1040">
        <v>1311</v>
      </c>
      <c r="AP1040">
        <v>2028</v>
      </c>
      <c r="AQ1040">
        <v>1458</v>
      </c>
      <c r="AR1040">
        <v>2388</v>
      </c>
      <c r="AS1040">
        <v>100</v>
      </c>
      <c r="AT1040">
        <v>1488</v>
      </c>
      <c r="AU1040">
        <v>505</v>
      </c>
      <c r="AV1040">
        <v>2257</v>
      </c>
      <c r="AW1040">
        <v>18</v>
      </c>
      <c r="AX1040">
        <v>2344</v>
      </c>
      <c r="AY1040">
        <v>1274</v>
      </c>
      <c r="AZ1040">
        <v>1188</v>
      </c>
      <c r="BA1040">
        <v>1887</v>
      </c>
      <c r="BB1040">
        <v>575</v>
      </c>
      <c r="BC1040">
        <v>798</v>
      </c>
      <c r="BD1040">
        <v>986</v>
      </c>
      <c r="BE1040">
        <v>1</v>
      </c>
      <c r="BF1040" t="s">
        <v>64</v>
      </c>
      <c r="BG1040" t="s">
        <v>65</v>
      </c>
      <c r="BH1040" t="s">
        <v>941</v>
      </c>
      <c r="BI1040" s="4">
        <f xml:space="preserve"> _2025teamgamelogs[[#This Row],[FGA]] + (0.44 * _2025teamgamelogs[[#This Row],[FTA]]) + _2025teamgamelogs[[#This Row],[TOV]] - _2025teamgamelogs[[#This Row],[OREB]]</f>
        <v>95.36</v>
      </c>
      <c r="BJ1040" s="3">
        <f>_2025teamgamelogs[[#This Row],[TOV]]/_2025teamgamelogs[[#This Row],[POSSESIONS]]</f>
        <v>6.2919463087248328E-2</v>
      </c>
      <c r="BK1040" s="4">
        <f>_2025teamgamelogs[[#This Row],[PTS]]/_2025teamgamelogs[[#This Row],[POSSESIONS]]</f>
        <v>1.2479026845637584</v>
      </c>
      <c r="BL1040" s="4">
        <f xml:space="preserve"> 100 * _2025teamgamelogs[[#This Row],[POINTS_PER_POSSESSION]]</f>
        <v>124.79026845637584</v>
      </c>
      <c r="BM1040" s="4">
        <f xml:space="preserve"> _2025teamgamelogs[[#This Row],[POSSESIONS]] / (_2025teamgamelogs[[#This Row],[MIN]]/48)</f>
        <v>95.36</v>
      </c>
      <c r="BN1040" s="3">
        <f>_2025teamgamelogs[[#This Row],[PTS]] / (2 * (_2025teamgamelogs[[#This Row],[FGA]] + 0.44 * _2025teamgamelogs[[#This Row],[FTA]]))</f>
        <v>0.55421013412816689</v>
      </c>
      <c r="BO1040" s="4">
        <f>VLOOKUP(_2025teamgamelogs[[#This Row],[MONTH]], LEAGUE_AVERAGES!$A$2:$B$8, 2, FALSE)</f>
        <v>111.93492093235156</v>
      </c>
      <c r="BP1040" s="5">
        <f>VLOOKUP(_2025teamgamelogs[[#This Row],[TEAM_NAME]], LEAGUE_AVERAGES!$A$14:$C$43, 2, FALSE)</f>
        <v>0.35034146341463424</v>
      </c>
      <c r="BQ1040" s="5">
        <f>VLOOKUP(_2025teamgamelogs[[#This Row],[TEAM_NAME]], LEAGUE_AVERAGES!$A$14:$C$43, 3, FALSE)</f>
        <v>0.35473170731707321</v>
      </c>
      <c r="BR1040" s="5">
        <f>VLOOKUP(_2025teamgamelogs[[#This Row],[TEAM_NAME]], LEAGUE_AVERAGES!$F$14:$H$43, 2, FALSE)</f>
        <v>0.45260975609756104</v>
      </c>
      <c r="BS1040" s="5">
        <f>VLOOKUP(_2025teamgamelogs[[#This Row],[TEAM_NAME]], LEAGUE_AVERAGES!$F$14:$H$43, 3, FALSE)</f>
        <v>0.45763414634146338</v>
      </c>
      <c r="BT1040" s="5">
        <f>VLOOKUP(_2025teamgamelogs[[#This Row],[TEAM_NAME]], LEAGUE_AVERAGES!$K$14:$M$43, 2, FALSE)</f>
        <v>0.55103752047014554</v>
      </c>
      <c r="BU1040" s="5">
        <f>VLOOKUP(_2025teamgamelogs[[#This Row],[TEAM_NAME]], LEAGUE_AVERAGES!$K$14:$M$43, 3, FALSE)</f>
        <v>0.55544482411316332</v>
      </c>
    </row>
    <row r="1041" spans="1:73" x14ac:dyDescent="0.2">
      <c r="A1041" t="s">
        <v>59</v>
      </c>
      <c r="B1041">
        <v>1610612764</v>
      </c>
      <c r="C1041" t="s">
        <v>148</v>
      </c>
      <c r="D1041" t="s">
        <v>149</v>
      </c>
      <c r="E1041">
        <v>22400489</v>
      </c>
      <c r="F1041" s="1">
        <v>45662</v>
      </c>
      <c r="G1041" t="s">
        <v>998</v>
      </c>
      <c r="H1041" t="s">
        <v>70</v>
      </c>
      <c r="I1041">
        <v>48</v>
      </c>
      <c r="J1041">
        <v>38</v>
      </c>
      <c r="K1041">
        <v>89</v>
      </c>
      <c r="L1041">
        <v>0.42699999999999999</v>
      </c>
      <c r="M1041">
        <v>11</v>
      </c>
      <c r="N1041">
        <v>41</v>
      </c>
      <c r="O1041">
        <v>0.26800000000000002</v>
      </c>
      <c r="P1041">
        <v>11</v>
      </c>
      <c r="Q1041">
        <v>14</v>
      </c>
      <c r="R1041">
        <v>0.78600000000000003</v>
      </c>
      <c r="S1041">
        <v>9</v>
      </c>
      <c r="T1041">
        <v>37</v>
      </c>
      <c r="U1041">
        <v>46</v>
      </c>
      <c r="V1041">
        <v>25</v>
      </c>
      <c r="W1041">
        <v>16</v>
      </c>
      <c r="X1041">
        <v>6</v>
      </c>
      <c r="Y1041">
        <v>4</v>
      </c>
      <c r="Z1041">
        <v>8</v>
      </c>
      <c r="AA1041">
        <v>18</v>
      </c>
      <c r="AB1041">
        <v>13</v>
      </c>
      <c r="AC1041">
        <v>98</v>
      </c>
      <c r="AD1041">
        <v>-12</v>
      </c>
      <c r="AE1041">
        <v>1</v>
      </c>
      <c r="AF1041">
        <v>1231</v>
      </c>
      <c r="AG1041">
        <v>1231</v>
      </c>
      <c r="AH1041">
        <v>1231</v>
      </c>
      <c r="AI1041">
        <v>121</v>
      </c>
      <c r="AJ1041">
        <v>1796</v>
      </c>
      <c r="AK1041">
        <v>1176</v>
      </c>
      <c r="AL1041">
        <v>1892</v>
      </c>
      <c r="AM1041">
        <v>1661</v>
      </c>
      <c r="AN1041">
        <v>681</v>
      </c>
      <c r="AO1041">
        <v>2147</v>
      </c>
      <c r="AP1041">
        <v>2028</v>
      </c>
      <c r="AQ1041">
        <v>2113</v>
      </c>
      <c r="AR1041">
        <v>1221</v>
      </c>
      <c r="AS1041">
        <v>1566</v>
      </c>
      <c r="AT1041">
        <v>489</v>
      </c>
      <c r="AU1041">
        <v>835</v>
      </c>
      <c r="AV1041">
        <v>1358</v>
      </c>
      <c r="AW1041">
        <v>1583</v>
      </c>
      <c r="AX1041">
        <v>1702</v>
      </c>
      <c r="AY1041">
        <v>1274</v>
      </c>
      <c r="AZ1041">
        <v>2116</v>
      </c>
      <c r="BA1041">
        <v>1018</v>
      </c>
      <c r="BB1041">
        <v>2202</v>
      </c>
      <c r="BC1041">
        <v>2178</v>
      </c>
      <c r="BD1041">
        <v>1899</v>
      </c>
      <c r="BE1041">
        <v>1</v>
      </c>
      <c r="BF1041" t="s">
        <v>64</v>
      </c>
      <c r="BG1041" t="s">
        <v>65</v>
      </c>
      <c r="BH1041" t="s">
        <v>941</v>
      </c>
      <c r="BI1041" s="4">
        <f xml:space="preserve"> _2025teamgamelogs[[#This Row],[FGA]] + (0.44 * _2025teamgamelogs[[#This Row],[FTA]]) + _2025teamgamelogs[[#This Row],[TOV]] - _2025teamgamelogs[[#This Row],[OREB]]</f>
        <v>102.16</v>
      </c>
      <c r="BJ1041" s="3">
        <f>_2025teamgamelogs[[#This Row],[TOV]]/_2025teamgamelogs[[#This Row],[POSSESIONS]]</f>
        <v>0.15661707126076743</v>
      </c>
      <c r="BK1041" s="4">
        <f>_2025teamgamelogs[[#This Row],[PTS]]/_2025teamgamelogs[[#This Row],[POSSESIONS]]</f>
        <v>0.9592795614722005</v>
      </c>
      <c r="BL1041" s="4">
        <f xml:space="preserve"> 100 * _2025teamgamelogs[[#This Row],[POINTS_PER_POSSESSION]]</f>
        <v>95.927956147220044</v>
      </c>
      <c r="BM1041" s="4">
        <f xml:space="preserve"> _2025teamgamelogs[[#This Row],[POSSESIONS]] / (_2025teamgamelogs[[#This Row],[MIN]]/48)</f>
        <v>102.16</v>
      </c>
      <c r="BN1041" s="3">
        <f>_2025teamgamelogs[[#This Row],[PTS]] / (2 * (_2025teamgamelogs[[#This Row],[FGA]] + 0.44 * _2025teamgamelogs[[#This Row],[FTA]]))</f>
        <v>0.51492223623371169</v>
      </c>
      <c r="BO1041" s="4">
        <f>VLOOKUP(_2025teamgamelogs[[#This Row],[MONTH]], LEAGUE_AVERAGES!$A$2:$B$8, 2, FALSE)</f>
        <v>111.93492093235156</v>
      </c>
      <c r="BP1041" s="5">
        <f>VLOOKUP(_2025teamgamelogs[[#This Row],[TEAM_NAME]], LEAGUE_AVERAGES!$A$14:$C$43, 2, FALSE)</f>
        <v>0.32842499999999997</v>
      </c>
      <c r="BQ1041" s="5">
        <f>VLOOKUP(_2025teamgamelogs[[#This Row],[TEAM_NAME]], LEAGUE_AVERAGES!$A$14:$C$43, 3, FALSE)</f>
        <v>0.33730952380952384</v>
      </c>
      <c r="BR1041" s="5">
        <f>VLOOKUP(_2025teamgamelogs[[#This Row],[TEAM_NAME]], LEAGUE_AVERAGES!$F$14:$H$43, 2, FALSE)</f>
        <v>0.44209999999999994</v>
      </c>
      <c r="BS1041" s="5">
        <f>VLOOKUP(_2025teamgamelogs[[#This Row],[TEAM_NAME]], LEAGUE_AVERAGES!$F$14:$H$43, 3, FALSE)</f>
        <v>0.4362619047619048</v>
      </c>
      <c r="BT1041" s="5">
        <f>VLOOKUP(_2025teamgamelogs[[#This Row],[TEAM_NAME]], LEAGUE_AVERAGES!$K$14:$M$43, 2, FALSE)</f>
        <v>0.55099578881797462</v>
      </c>
      <c r="BU1041" s="5">
        <f>VLOOKUP(_2025teamgamelogs[[#This Row],[TEAM_NAME]], LEAGUE_AVERAGES!$K$14:$M$43, 3, FALSE)</f>
        <v>0.54201342555394594</v>
      </c>
    </row>
    <row r="1042" spans="1:73" x14ac:dyDescent="0.2">
      <c r="A1042" t="s">
        <v>59</v>
      </c>
      <c r="B1042">
        <v>1610612758</v>
      </c>
      <c r="C1042" t="s">
        <v>142</v>
      </c>
      <c r="D1042" t="s">
        <v>143</v>
      </c>
      <c r="E1042">
        <v>22400492</v>
      </c>
      <c r="F1042" s="1">
        <v>45662</v>
      </c>
      <c r="G1042" t="s">
        <v>999</v>
      </c>
      <c r="H1042" t="s">
        <v>63</v>
      </c>
      <c r="I1042">
        <v>48</v>
      </c>
      <c r="J1042">
        <v>45</v>
      </c>
      <c r="K1042">
        <v>87</v>
      </c>
      <c r="L1042">
        <v>0.51700000000000002</v>
      </c>
      <c r="M1042">
        <v>19</v>
      </c>
      <c r="N1042">
        <v>43</v>
      </c>
      <c r="O1042">
        <v>0.442</v>
      </c>
      <c r="P1042">
        <v>20</v>
      </c>
      <c r="Q1042">
        <v>22</v>
      </c>
      <c r="R1042">
        <v>0.90900000000000003</v>
      </c>
      <c r="S1042">
        <v>10</v>
      </c>
      <c r="T1042">
        <v>33</v>
      </c>
      <c r="U1042">
        <v>43</v>
      </c>
      <c r="V1042">
        <v>31</v>
      </c>
      <c r="W1042">
        <v>16</v>
      </c>
      <c r="X1042">
        <v>15</v>
      </c>
      <c r="Y1042">
        <v>3</v>
      </c>
      <c r="Z1042">
        <v>3</v>
      </c>
      <c r="AA1042">
        <v>19</v>
      </c>
      <c r="AB1042">
        <v>21</v>
      </c>
      <c r="AC1042">
        <v>129</v>
      </c>
      <c r="AD1042">
        <v>30</v>
      </c>
      <c r="AE1042">
        <v>1</v>
      </c>
      <c r="AF1042">
        <v>1</v>
      </c>
      <c r="AG1042">
        <v>1</v>
      </c>
      <c r="AH1042">
        <v>1</v>
      </c>
      <c r="AI1042">
        <v>121</v>
      </c>
      <c r="AJ1042">
        <v>564</v>
      </c>
      <c r="AK1042">
        <v>1449</v>
      </c>
      <c r="AL1042">
        <v>442</v>
      </c>
      <c r="AM1042">
        <v>182</v>
      </c>
      <c r="AN1042">
        <v>471</v>
      </c>
      <c r="AO1042">
        <v>386</v>
      </c>
      <c r="AP1042">
        <v>623</v>
      </c>
      <c r="AQ1042">
        <v>1008</v>
      </c>
      <c r="AR1042">
        <v>208</v>
      </c>
      <c r="AS1042">
        <v>1308</v>
      </c>
      <c r="AT1042">
        <v>1131</v>
      </c>
      <c r="AU1042">
        <v>1282</v>
      </c>
      <c r="AV1042">
        <v>426</v>
      </c>
      <c r="AW1042">
        <v>1583</v>
      </c>
      <c r="AX1042">
        <v>46</v>
      </c>
      <c r="AY1042">
        <v>1712</v>
      </c>
      <c r="AZ1042">
        <v>384</v>
      </c>
      <c r="BA1042">
        <v>1258</v>
      </c>
      <c r="BB1042">
        <v>575</v>
      </c>
      <c r="BC1042">
        <v>270</v>
      </c>
      <c r="BD1042">
        <v>69</v>
      </c>
      <c r="BE1042">
        <v>1</v>
      </c>
      <c r="BF1042" t="s">
        <v>71</v>
      </c>
      <c r="BG1042" t="s">
        <v>65</v>
      </c>
      <c r="BH1042" t="s">
        <v>941</v>
      </c>
      <c r="BI1042" s="4">
        <f xml:space="preserve"> _2025teamgamelogs[[#This Row],[FGA]] + (0.44 * _2025teamgamelogs[[#This Row],[FTA]]) + _2025teamgamelogs[[#This Row],[TOV]] - _2025teamgamelogs[[#This Row],[OREB]]</f>
        <v>102.68</v>
      </c>
      <c r="BJ1042" s="3">
        <f>_2025teamgamelogs[[#This Row],[TOV]]/_2025teamgamelogs[[#This Row],[POSSESIONS]]</f>
        <v>0.15582391897156211</v>
      </c>
      <c r="BK1042" s="4">
        <f>_2025teamgamelogs[[#This Row],[PTS]]/_2025teamgamelogs[[#This Row],[POSSESIONS]]</f>
        <v>1.2563303467082196</v>
      </c>
      <c r="BL1042" s="4">
        <f xml:space="preserve"> 100 * _2025teamgamelogs[[#This Row],[POINTS_PER_POSSESSION]]</f>
        <v>125.63303467082196</v>
      </c>
      <c r="BM1042" s="4">
        <f xml:space="preserve"> _2025teamgamelogs[[#This Row],[POSSESIONS]] / (_2025teamgamelogs[[#This Row],[MIN]]/48)</f>
        <v>102.68</v>
      </c>
      <c r="BN1042" s="3">
        <f>_2025teamgamelogs[[#This Row],[PTS]] / (2 * (_2025teamgamelogs[[#This Row],[FGA]] + 0.44 * _2025teamgamelogs[[#This Row],[FTA]]))</f>
        <v>0.66714935870914349</v>
      </c>
      <c r="BO1042" s="4">
        <f>VLOOKUP(_2025teamgamelogs[[#This Row],[MONTH]], LEAGUE_AVERAGES!$A$2:$B$8, 2, FALSE)</f>
        <v>111.93492093235156</v>
      </c>
      <c r="BP1042" s="5">
        <f>VLOOKUP(_2025teamgamelogs[[#This Row],[TEAM_NAME]], LEAGUE_AVERAGES!$A$14:$C$43, 2, FALSE)</f>
        <v>0.37158536585365853</v>
      </c>
      <c r="BQ1042" s="5">
        <f>VLOOKUP(_2025teamgamelogs[[#This Row],[TEAM_NAME]], LEAGUE_AVERAGES!$A$14:$C$43, 3, FALSE)</f>
        <v>0.34029268292682929</v>
      </c>
      <c r="BR1042" s="5">
        <f>VLOOKUP(_2025teamgamelogs[[#This Row],[TEAM_NAME]], LEAGUE_AVERAGES!$F$14:$H$43, 2, FALSE)</f>
        <v>0.4831951219512195</v>
      </c>
      <c r="BS1042" s="5">
        <f>VLOOKUP(_2025teamgamelogs[[#This Row],[TEAM_NAME]], LEAGUE_AVERAGES!$F$14:$H$43, 3, FALSE)</f>
        <v>0.47492682926829272</v>
      </c>
      <c r="BT1042" s="5">
        <f>VLOOKUP(_2025teamgamelogs[[#This Row],[TEAM_NAME]], LEAGUE_AVERAGES!$K$14:$M$43, 2, FALSE)</f>
        <v>0.59195463864629394</v>
      </c>
      <c r="BU1042" s="5">
        <f>VLOOKUP(_2025teamgamelogs[[#This Row],[TEAM_NAME]], LEAGUE_AVERAGES!$K$14:$M$43, 3, FALSE)</f>
        <v>0.57517865161129356</v>
      </c>
    </row>
    <row r="1043" spans="1:73" x14ac:dyDescent="0.2">
      <c r="A1043" t="s">
        <v>59</v>
      </c>
      <c r="B1043">
        <v>1610612740</v>
      </c>
      <c r="C1043" t="s">
        <v>77</v>
      </c>
      <c r="D1043" t="s">
        <v>78</v>
      </c>
      <c r="E1043">
        <v>22400489</v>
      </c>
      <c r="F1043" s="1">
        <v>45662</v>
      </c>
      <c r="G1043" t="s">
        <v>1000</v>
      </c>
      <c r="H1043" t="s">
        <v>63</v>
      </c>
      <c r="I1043">
        <v>48</v>
      </c>
      <c r="J1043">
        <v>37</v>
      </c>
      <c r="K1043">
        <v>90</v>
      </c>
      <c r="L1043">
        <v>0.41099999999999998</v>
      </c>
      <c r="M1043">
        <v>18</v>
      </c>
      <c r="N1043">
        <v>49</v>
      </c>
      <c r="O1043">
        <v>0.36699999999999999</v>
      </c>
      <c r="P1043">
        <v>18</v>
      </c>
      <c r="Q1043">
        <v>20</v>
      </c>
      <c r="R1043">
        <v>0.9</v>
      </c>
      <c r="S1043">
        <v>11</v>
      </c>
      <c r="T1043">
        <v>38</v>
      </c>
      <c r="U1043">
        <v>49</v>
      </c>
      <c r="V1043">
        <v>26</v>
      </c>
      <c r="W1043">
        <v>12</v>
      </c>
      <c r="X1043">
        <v>7</v>
      </c>
      <c r="Y1043">
        <v>8</v>
      </c>
      <c r="Z1043">
        <v>4</v>
      </c>
      <c r="AA1043">
        <v>13</v>
      </c>
      <c r="AB1043">
        <v>18</v>
      </c>
      <c r="AC1043">
        <v>110</v>
      </c>
      <c r="AD1043">
        <v>12</v>
      </c>
      <c r="AE1043">
        <v>1</v>
      </c>
      <c r="AF1043">
        <v>1</v>
      </c>
      <c r="AG1043">
        <v>1</v>
      </c>
      <c r="AH1043">
        <v>1</v>
      </c>
      <c r="AI1043">
        <v>121</v>
      </c>
      <c r="AJ1043">
        <v>1946</v>
      </c>
      <c r="AK1043">
        <v>1029</v>
      </c>
      <c r="AL1043">
        <v>2087</v>
      </c>
      <c r="AM1043">
        <v>288</v>
      </c>
      <c r="AN1043">
        <v>142</v>
      </c>
      <c r="AO1043">
        <v>1127</v>
      </c>
      <c r="AP1043">
        <v>889</v>
      </c>
      <c r="AQ1043">
        <v>1301</v>
      </c>
      <c r="AR1043">
        <v>246</v>
      </c>
      <c r="AS1043">
        <v>1051</v>
      </c>
      <c r="AT1043">
        <v>377</v>
      </c>
      <c r="AU1043">
        <v>505</v>
      </c>
      <c r="AV1043">
        <v>1195</v>
      </c>
      <c r="AW1043">
        <v>640</v>
      </c>
      <c r="AX1043">
        <v>1360</v>
      </c>
      <c r="AY1043">
        <v>187</v>
      </c>
      <c r="AZ1043">
        <v>750</v>
      </c>
      <c r="BA1043">
        <v>148</v>
      </c>
      <c r="BB1043">
        <v>1204</v>
      </c>
      <c r="BC1043">
        <v>1479</v>
      </c>
      <c r="BD1043">
        <v>517</v>
      </c>
      <c r="BE1043">
        <v>1</v>
      </c>
      <c r="BF1043" t="s">
        <v>71</v>
      </c>
      <c r="BG1043" t="s">
        <v>65</v>
      </c>
      <c r="BH1043" t="s">
        <v>941</v>
      </c>
      <c r="BI1043" s="4">
        <f xml:space="preserve"> _2025teamgamelogs[[#This Row],[FGA]] + (0.44 * _2025teamgamelogs[[#This Row],[FTA]]) + _2025teamgamelogs[[#This Row],[TOV]] - _2025teamgamelogs[[#This Row],[OREB]]</f>
        <v>99.8</v>
      </c>
      <c r="BJ1043" s="3">
        <f>_2025teamgamelogs[[#This Row],[TOV]]/_2025teamgamelogs[[#This Row],[POSSESIONS]]</f>
        <v>0.12024048096192386</v>
      </c>
      <c r="BK1043" s="4">
        <f>_2025teamgamelogs[[#This Row],[PTS]]/_2025teamgamelogs[[#This Row],[POSSESIONS]]</f>
        <v>1.1022044088176353</v>
      </c>
      <c r="BL1043" s="4">
        <f xml:space="preserve"> 100 * _2025teamgamelogs[[#This Row],[POINTS_PER_POSSESSION]]</f>
        <v>110.22044088176352</v>
      </c>
      <c r="BM1043" s="4">
        <f xml:space="preserve"> _2025teamgamelogs[[#This Row],[POSSESIONS]] / (_2025teamgamelogs[[#This Row],[MIN]]/48)</f>
        <v>99.8</v>
      </c>
      <c r="BN1043" s="3">
        <f>_2025teamgamelogs[[#This Row],[PTS]] / (2 * (_2025teamgamelogs[[#This Row],[FGA]] + 0.44 * _2025teamgamelogs[[#This Row],[FTA]]))</f>
        <v>0.55668016194331982</v>
      </c>
      <c r="BO1043" s="4">
        <f>VLOOKUP(_2025teamgamelogs[[#This Row],[MONTH]], LEAGUE_AVERAGES!$A$2:$B$8, 2, FALSE)</f>
        <v>111.93492093235156</v>
      </c>
      <c r="BP1043" s="5">
        <f>VLOOKUP(_2025teamgamelogs[[#This Row],[TEAM_NAME]], LEAGUE_AVERAGES!$A$14:$C$43, 2, FALSE)</f>
        <v>0.35068292682926827</v>
      </c>
      <c r="BQ1043" s="5">
        <f>VLOOKUP(_2025teamgamelogs[[#This Row],[TEAM_NAME]], LEAGUE_AVERAGES!$A$14:$C$43, 3, FALSE)</f>
        <v>0.33902439024390252</v>
      </c>
      <c r="BR1043" s="5">
        <f>VLOOKUP(_2025teamgamelogs[[#This Row],[TEAM_NAME]], LEAGUE_AVERAGES!$F$14:$H$43, 2, FALSE)</f>
        <v>0.44770731707317085</v>
      </c>
      <c r="BS1043" s="5">
        <f>VLOOKUP(_2025teamgamelogs[[#This Row],[TEAM_NAME]], LEAGUE_AVERAGES!$F$14:$H$43, 3, FALSE)</f>
        <v>0.45721951219512191</v>
      </c>
      <c r="BT1043" s="5">
        <f>VLOOKUP(_2025teamgamelogs[[#This Row],[TEAM_NAME]], LEAGUE_AVERAGES!$K$14:$M$43, 2, FALSE)</f>
        <v>0.55230036801172144</v>
      </c>
      <c r="BU1043" s="5">
        <f>VLOOKUP(_2025teamgamelogs[[#This Row],[TEAM_NAME]], LEAGUE_AVERAGES!$K$14:$M$43, 3, FALSE)</f>
        <v>0.55239725408654039</v>
      </c>
    </row>
    <row r="1044" spans="1:73" x14ac:dyDescent="0.2">
      <c r="A1044" t="s">
        <v>59</v>
      </c>
      <c r="B1044">
        <v>1610612753</v>
      </c>
      <c r="C1044" t="s">
        <v>83</v>
      </c>
      <c r="D1044" t="s">
        <v>84</v>
      </c>
      <c r="E1044">
        <v>22400490</v>
      </c>
      <c r="F1044" s="1">
        <v>45662</v>
      </c>
      <c r="G1044" t="s">
        <v>1001</v>
      </c>
      <c r="H1044" t="s">
        <v>70</v>
      </c>
      <c r="I1044">
        <v>48</v>
      </c>
      <c r="J1044">
        <v>35</v>
      </c>
      <c r="K1044">
        <v>98</v>
      </c>
      <c r="L1044">
        <v>0.35699999999999998</v>
      </c>
      <c r="M1044">
        <v>14</v>
      </c>
      <c r="N1044">
        <v>47</v>
      </c>
      <c r="O1044">
        <v>0.29799999999999999</v>
      </c>
      <c r="P1044">
        <v>8</v>
      </c>
      <c r="Q1044">
        <v>13</v>
      </c>
      <c r="R1044">
        <v>0.61499999999999999</v>
      </c>
      <c r="S1044">
        <v>14</v>
      </c>
      <c r="T1044">
        <v>29</v>
      </c>
      <c r="U1044">
        <v>43</v>
      </c>
      <c r="V1044">
        <v>25</v>
      </c>
      <c r="W1044">
        <v>11</v>
      </c>
      <c r="X1044">
        <v>8</v>
      </c>
      <c r="Y1044">
        <v>4</v>
      </c>
      <c r="Z1044">
        <v>5</v>
      </c>
      <c r="AA1044">
        <v>21</v>
      </c>
      <c r="AB1044">
        <v>19</v>
      </c>
      <c r="AC1044">
        <v>92</v>
      </c>
      <c r="AD1044">
        <v>-13</v>
      </c>
      <c r="AE1044">
        <v>1</v>
      </c>
      <c r="AF1044">
        <v>1231</v>
      </c>
      <c r="AG1044">
        <v>1231</v>
      </c>
      <c r="AH1044">
        <v>1231</v>
      </c>
      <c r="AI1044">
        <v>121</v>
      </c>
      <c r="AJ1044">
        <v>2164</v>
      </c>
      <c r="AK1044">
        <v>251</v>
      </c>
      <c r="AL1044">
        <v>2409</v>
      </c>
      <c r="AM1044">
        <v>934</v>
      </c>
      <c r="AN1044">
        <v>200</v>
      </c>
      <c r="AO1044">
        <v>1922</v>
      </c>
      <c r="AP1044">
        <v>2336</v>
      </c>
      <c r="AQ1044">
        <v>2188</v>
      </c>
      <c r="AR1044">
        <v>2315</v>
      </c>
      <c r="AS1044">
        <v>466</v>
      </c>
      <c r="AT1044">
        <v>1807</v>
      </c>
      <c r="AU1044">
        <v>1282</v>
      </c>
      <c r="AV1044">
        <v>1358</v>
      </c>
      <c r="AW1044">
        <v>429</v>
      </c>
      <c r="AX1044">
        <v>1073</v>
      </c>
      <c r="AY1044">
        <v>1274</v>
      </c>
      <c r="AZ1044">
        <v>1188</v>
      </c>
      <c r="BA1044">
        <v>1694</v>
      </c>
      <c r="BB1044">
        <v>971</v>
      </c>
      <c r="BC1044">
        <v>2353</v>
      </c>
      <c r="BD1044">
        <v>1945</v>
      </c>
      <c r="BE1044">
        <v>1</v>
      </c>
      <c r="BF1044" t="s">
        <v>64</v>
      </c>
      <c r="BG1044" t="s">
        <v>65</v>
      </c>
      <c r="BH1044" t="s">
        <v>941</v>
      </c>
      <c r="BI1044" s="4">
        <f xml:space="preserve"> _2025teamgamelogs[[#This Row],[FGA]] + (0.44 * _2025teamgamelogs[[#This Row],[FTA]]) + _2025teamgamelogs[[#This Row],[TOV]] - _2025teamgamelogs[[#This Row],[OREB]]</f>
        <v>100.72</v>
      </c>
      <c r="BJ1044" s="3">
        <f>_2025teamgamelogs[[#This Row],[TOV]]/_2025teamgamelogs[[#This Row],[POSSESIONS]]</f>
        <v>0.10921366163621922</v>
      </c>
      <c r="BK1044" s="4">
        <f>_2025teamgamelogs[[#This Row],[PTS]]/_2025teamgamelogs[[#This Row],[POSSESIONS]]</f>
        <v>0.91342335186656076</v>
      </c>
      <c r="BL1044" s="4">
        <f xml:space="preserve"> 100 * _2025teamgamelogs[[#This Row],[POINTS_PER_POSSESSION]]</f>
        <v>91.342335186656072</v>
      </c>
      <c r="BM1044" s="4">
        <f xml:space="preserve"> _2025teamgamelogs[[#This Row],[POSSESIONS]] / (_2025teamgamelogs[[#This Row],[MIN]]/48)</f>
        <v>100.72</v>
      </c>
      <c r="BN1044" s="3">
        <f>_2025teamgamelogs[[#This Row],[PTS]] / (2 * (_2025teamgamelogs[[#This Row],[FGA]] + 0.44 * _2025teamgamelogs[[#This Row],[FTA]]))</f>
        <v>0.44350173544157345</v>
      </c>
      <c r="BO1044" s="4">
        <f>VLOOKUP(_2025teamgamelogs[[#This Row],[MONTH]], LEAGUE_AVERAGES!$A$2:$B$8, 2, FALSE)</f>
        <v>111.93492093235156</v>
      </c>
      <c r="BP1044" s="5">
        <f>VLOOKUP(_2025teamgamelogs[[#This Row],[TEAM_NAME]], LEAGUE_AVERAGES!$A$14:$C$43, 2, FALSE)</f>
        <v>0.32192682926829269</v>
      </c>
      <c r="BQ1044" s="5">
        <f>VLOOKUP(_2025teamgamelogs[[#This Row],[TEAM_NAME]], LEAGUE_AVERAGES!$A$14:$C$43, 3, FALSE)</f>
        <v>0.31129268292682932</v>
      </c>
      <c r="BR1044" s="5">
        <f>VLOOKUP(_2025teamgamelogs[[#This Row],[TEAM_NAME]], LEAGUE_AVERAGES!$F$14:$H$43, 2, FALSE)</f>
        <v>0.44641463414634147</v>
      </c>
      <c r="BS1044" s="5">
        <f>VLOOKUP(_2025teamgamelogs[[#This Row],[TEAM_NAME]], LEAGUE_AVERAGES!$F$14:$H$43, 3, FALSE)</f>
        <v>0.44524390243902434</v>
      </c>
      <c r="BT1044" s="5">
        <f>VLOOKUP(_2025teamgamelogs[[#This Row],[TEAM_NAME]], LEAGUE_AVERAGES!$K$14:$M$43, 2, FALSE)</f>
        <v>0.55194019912665027</v>
      </c>
      <c r="BU1044" s="5">
        <f>VLOOKUP(_2025teamgamelogs[[#This Row],[TEAM_NAME]], LEAGUE_AVERAGES!$K$14:$M$43, 3, FALSE)</f>
        <v>0.54874950227645525</v>
      </c>
    </row>
    <row r="1045" spans="1:73" x14ac:dyDescent="0.2">
      <c r="A1045" t="s">
        <v>59</v>
      </c>
      <c r="B1045">
        <v>1610612762</v>
      </c>
      <c r="C1045" t="s">
        <v>125</v>
      </c>
      <c r="D1045" t="s">
        <v>126</v>
      </c>
      <c r="E1045">
        <v>22400490</v>
      </c>
      <c r="F1045" s="1">
        <v>45662</v>
      </c>
      <c r="G1045" t="s">
        <v>1002</v>
      </c>
      <c r="H1045" t="s">
        <v>63</v>
      </c>
      <c r="I1045">
        <v>48</v>
      </c>
      <c r="J1045">
        <v>39</v>
      </c>
      <c r="K1045">
        <v>81</v>
      </c>
      <c r="L1045">
        <v>0.48099999999999998</v>
      </c>
      <c r="M1045">
        <v>11</v>
      </c>
      <c r="N1045">
        <v>32</v>
      </c>
      <c r="O1045">
        <v>0.34399999999999997</v>
      </c>
      <c r="P1045">
        <v>16</v>
      </c>
      <c r="Q1045">
        <v>18</v>
      </c>
      <c r="R1045">
        <v>0.88900000000000001</v>
      </c>
      <c r="S1045">
        <v>11</v>
      </c>
      <c r="T1045">
        <v>39</v>
      </c>
      <c r="U1045">
        <v>50</v>
      </c>
      <c r="V1045">
        <v>21</v>
      </c>
      <c r="W1045">
        <v>22</v>
      </c>
      <c r="X1045">
        <v>6</v>
      </c>
      <c r="Y1045">
        <v>5</v>
      </c>
      <c r="Z1045">
        <v>4</v>
      </c>
      <c r="AA1045">
        <v>19</v>
      </c>
      <c r="AB1045">
        <v>21</v>
      </c>
      <c r="AC1045">
        <v>105</v>
      </c>
      <c r="AD1045">
        <v>13</v>
      </c>
      <c r="AE1045">
        <v>1</v>
      </c>
      <c r="AF1045">
        <v>1</v>
      </c>
      <c r="AG1045">
        <v>1</v>
      </c>
      <c r="AH1045">
        <v>1</v>
      </c>
      <c r="AI1045">
        <v>121</v>
      </c>
      <c r="AJ1045">
        <v>1609</v>
      </c>
      <c r="AK1045">
        <v>2117</v>
      </c>
      <c r="AL1045">
        <v>991</v>
      </c>
      <c r="AM1045">
        <v>1661</v>
      </c>
      <c r="AN1045">
        <v>1863</v>
      </c>
      <c r="AO1045">
        <v>1374</v>
      </c>
      <c r="AP1045">
        <v>1228</v>
      </c>
      <c r="AQ1045">
        <v>1617</v>
      </c>
      <c r="AR1045">
        <v>316</v>
      </c>
      <c r="AS1045">
        <v>1051</v>
      </c>
      <c r="AT1045">
        <v>277</v>
      </c>
      <c r="AU1045">
        <v>427</v>
      </c>
      <c r="AV1045">
        <v>2031</v>
      </c>
      <c r="AW1045">
        <v>2345</v>
      </c>
      <c r="AX1045">
        <v>1702</v>
      </c>
      <c r="AY1045">
        <v>889</v>
      </c>
      <c r="AZ1045">
        <v>750</v>
      </c>
      <c r="BA1045">
        <v>1258</v>
      </c>
      <c r="BB1045">
        <v>575</v>
      </c>
      <c r="BC1045">
        <v>1790</v>
      </c>
      <c r="BD1045">
        <v>467</v>
      </c>
      <c r="BE1045">
        <v>1</v>
      </c>
      <c r="BF1045" t="s">
        <v>71</v>
      </c>
      <c r="BG1045" t="s">
        <v>65</v>
      </c>
      <c r="BH1045" t="s">
        <v>941</v>
      </c>
      <c r="BI1045" s="4">
        <f xml:space="preserve"> _2025teamgamelogs[[#This Row],[FGA]] + (0.44 * _2025teamgamelogs[[#This Row],[FTA]]) + _2025teamgamelogs[[#This Row],[TOV]] - _2025teamgamelogs[[#This Row],[OREB]]</f>
        <v>99.92</v>
      </c>
      <c r="BJ1045" s="3">
        <f>_2025teamgamelogs[[#This Row],[TOV]]/_2025teamgamelogs[[#This Row],[POSSESIONS]]</f>
        <v>0.22017614091273019</v>
      </c>
      <c r="BK1045" s="4">
        <f>_2025teamgamelogs[[#This Row],[PTS]]/_2025teamgamelogs[[#This Row],[POSSESIONS]]</f>
        <v>1.0508406725380304</v>
      </c>
      <c r="BL1045" s="4">
        <f xml:space="preserve"> 100 * _2025teamgamelogs[[#This Row],[POINTS_PER_POSSESSION]]</f>
        <v>105.08406725380304</v>
      </c>
      <c r="BM1045" s="4">
        <f xml:space="preserve"> _2025teamgamelogs[[#This Row],[POSSESIONS]] / (_2025teamgamelogs[[#This Row],[MIN]]/48)</f>
        <v>99.92</v>
      </c>
      <c r="BN1045" s="3">
        <f>_2025teamgamelogs[[#This Row],[PTS]] / (2 * (_2025teamgamelogs[[#This Row],[FGA]] + 0.44 * _2025teamgamelogs[[#This Row],[FTA]]))</f>
        <v>0.59041835357624828</v>
      </c>
      <c r="BO1045" s="4">
        <f>VLOOKUP(_2025teamgamelogs[[#This Row],[MONTH]], LEAGUE_AVERAGES!$A$2:$B$8, 2, FALSE)</f>
        <v>111.93492093235156</v>
      </c>
      <c r="BP1045" s="5">
        <f>VLOOKUP(_2025teamgamelogs[[#This Row],[TEAM_NAME]], LEAGUE_AVERAGES!$A$14:$C$43, 2, FALSE)</f>
        <v>0.36446341463414633</v>
      </c>
      <c r="BQ1045" s="5">
        <f>VLOOKUP(_2025teamgamelogs[[#This Row],[TEAM_NAME]], LEAGUE_AVERAGES!$A$14:$C$43, 3, FALSE)</f>
        <v>0.3413170731707319</v>
      </c>
      <c r="BR1045" s="5">
        <f>VLOOKUP(_2025teamgamelogs[[#This Row],[TEAM_NAME]], LEAGUE_AVERAGES!$F$14:$H$43, 2, FALSE)</f>
        <v>0.4583902439024391</v>
      </c>
      <c r="BS1045" s="5">
        <f>VLOOKUP(_2025teamgamelogs[[#This Row],[TEAM_NAME]], LEAGUE_AVERAGES!$F$14:$H$43, 3, FALSE)</f>
        <v>0.45390243902439031</v>
      </c>
      <c r="BT1045" s="5">
        <f>VLOOKUP(_2025teamgamelogs[[#This Row],[TEAM_NAME]], LEAGUE_AVERAGES!$K$14:$M$43, 2, FALSE)</f>
        <v>0.57104853563970659</v>
      </c>
      <c r="BU1045" s="5">
        <f>VLOOKUP(_2025teamgamelogs[[#This Row],[TEAM_NAME]], LEAGUE_AVERAGES!$K$14:$M$43, 3, FALSE)</f>
        <v>0.56826296147062372</v>
      </c>
    </row>
    <row r="1046" spans="1:73" x14ac:dyDescent="0.2">
      <c r="A1046" t="s">
        <v>59</v>
      </c>
      <c r="B1046">
        <v>1610612758</v>
      </c>
      <c r="C1046" t="s">
        <v>142</v>
      </c>
      <c r="D1046" t="s">
        <v>143</v>
      </c>
      <c r="E1046">
        <v>22400501</v>
      </c>
      <c r="F1046" s="1">
        <v>45663</v>
      </c>
      <c r="G1046" t="s">
        <v>1003</v>
      </c>
      <c r="H1046" t="s">
        <v>63</v>
      </c>
      <c r="I1046">
        <v>58</v>
      </c>
      <c r="J1046">
        <v>45</v>
      </c>
      <c r="K1046">
        <v>108</v>
      </c>
      <c r="L1046">
        <v>0.41699999999999998</v>
      </c>
      <c r="M1046">
        <v>13</v>
      </c>
      <c r="N1046">
        <v>38</v>
      </c>
      <c r="O1046">
        <v>0.34200000000000003</v>
      </c>
      <c r="P1046">
        <v>20</v>
      </c>
      <c r="Q1046">
        <v>26</v>
      </c>
      <c r="R1046">
        <v>0.76900000000000002</v>
      </c>
      <c r="S1046">
        <v>18</v>
      </c>
      <c r="T1046">
        <v>42</v>
      </c>
      <c r="U1046">
        <v>60</v>
      </c>
      <c r="V1046">
        <v>30</v>
      </c>
      <c r="W1046">
        <v>15</v>
      </c>
      <c r="X1046">
        <v>7</v>
      </c>
      <c r="Y1046">
        <v>8</v>
      </c>
      <c r="Z1046">
        <v>6</v>
      </c>
      <c r="AA1046">
        <v>20</v>
      </c>
      <c r="AB1046">
        <v>19</v>
      </c>
      <c r="AC1046">
        <v>123</v>
      </c>
      <c r="AD1046">
        <v>5</v>
      </c>
      <c r="AE1046">
        <v>1</v>
      </c>
      <c r="AF1046">
        <v>1</v>
      </c>
      <c r="AG1046">
        <v>1</v>
      </c>
      <c r="AH1046">
        <v>1</v>
      </c>
      <c r="AI1046">
        <v>1</v>
      </c>
      <c r="AJ1046">
        <v>564</v>
      </c>
      <c r="AK1046">
        <v>14</v>
      </c>
      <c r="AL1046">
        <v>2025</v>
      </c>
      <c r="AM1046">
        <v>1171</v>
      </c>
      <c r="AN1046">
        <v>1078</v>
      </c>
      <c r="AO1046">
        <v>1411</v>
      </c>
      <c r="AP1046">
        <v>623</v>
      </c>
      <c r="AQ1046">
        <v>570</v>
      </c>
      <c r="AR1046">
        <v>1388</v>
      </c>
      <c r="AS1046">
        <v>100</v>
      </c>
      <c r="AT1046">
        <v>105</v>
      </c>
      <c r="AU1046">
        <v>32</v>
      </c>
      <c r="AV1046">
        <v>541</v>
      </c>
      <c r="AW1046">
        <v>1341</v>
      </c>
      <c r="AX1046">
        <v>1360</v>
      </c>
      <c r="AY1046">
        <v>187</v>
      </c>
      <c r="AZ1046">
        <v>1573</v>
      </c>
      <c r="BA1046">
        <v>1491</v>
      </c>
      <c r="BB1046">
        <v>971</v>
      </c>
      <c r="BC1046">
        <v>549</v>
      </c>
      <c r="BD1046">
        <v>922</v>
      </c>
      <c r="BE1046">
        <v>1</v>
      </c>
      <c r="BF1046" t="s">
        <v>64</v>
      </c>
      <c r="BG1046" t="s">
        <v>65</v>
      </c>
      <c r="BH1046" t="s">
        <v>941</v>
      </c>
      <c r="BI1046" s="4">
        <f xml:space="preserve"> _2025teamgamelogs[[#This Row],[FGA]] + (0.44 * _2025teamgamelogs[[#This Row],[FTA]]) + _2025teamgamelogs[[#This Row],[TOV]] - _2025teamgamelogs[[#This Row],[OREB]]</f>
        <v>116.44</v>
      </c>
      <c r="BJ1046" s="3">
        <f>_2025teamgamelogs[[#This Row],[TOV]]/_2025teamgamelogs[[#This Row],[POSSESIONS]]</f>
        <v>0.1288217107523188</v>
      </c>
      <c r="BK1046" s="4">
        <f>_2025teamgamelogs[[#This Row],[PTS]]/_2025teamgamelogs[[#This Row],[POSSESIONS]]</f>
        <v>1.056338028169014</v>
      </c>
      <c r="BL1046" s="4">
        <f xml:space="preserve"> 100 * _2025teamgamelogs[[#This Row],[POINTS_PER_POSSESSION]]</f>
        <v>105.63380281690141</v>
      </c>
      <c r="BM1046" s="4">
        <f xml:space="preserve"> _2025teamgamelogs[[#This Row],[POSSESIONS]] / (_2025teamgamelogs[[#This Row],[MIN]]/48)</f>
        <v>96.364137931034492</v>
      </c>
      <c r="BN1046" s="3">
        <f>_2025teamgamelogs[[#This Row],[PTS]] / (2 * (_2025teamgamelogs[[#This Row],[FGA]] + 0.44 * _2025teamgamelogs[[#This Row],[FTA]]))</f>
        <v>0.51490288010716678</v>
      </c>
      <c r="BO1046" s="4">
        <f>VLOOKUP(_2025teamgamelogs[[#This Row],[MONTH]], LEAGUE_AVERAGES!$A$2:$B$8, 2, FALSE)</f>
        <v>111.93492093235156</v>
      </c>
      <c r="BP1046" s="5">
        <f>VLOOKUP(_2025teamgamelogs[[#This Row],[TEAM_NAME]], LEAGUE_AVERAGES!$A$14:$C$43, 2, FALSE)</f>
        <v>0.37158536585365853</v>
      </c>
      <c r="BQ1046" s="5">
        <f>VLOOKUP(_2025teamgamelogs[[#This Row],[TEAM_NAME]], LEAGUE_AVERAGES!$A$14:$C$43, 3, FALSE)</f>
        <v>0.34029268292682929</v>
      </c>
      <c r="BR1046" s="5">
        <f>VLOOKUP(_2025teamgamelogs[[#This Row],[TEAM_NAME]], LEAGUE_AVERAGES!$F$14:$H$43, 2, FALSE)</f>
        <v>0.4831951219512195</v>
      </c>
      <c r="BS1046" s="5">
        <f>VLOOKUP(_2025teamgamelogs[[#This Row],[TEAM_NAME]], LEAGUE_AVERAGES!$F$14:$H$43, 3, FALSE)</f>
        <v>0.47492682926829272</v>
      </c>
      <c r="BT1046" s="5">
        <f>VLOOKUP(_2025teamgamelogs[[#This Row],[TEAM_NAME]], LEAGUE_AVERAGES!$K$14:$M$43, 2, FALSE)</f>
        <v>0.59195463864629394</v>
      </c>
      <c r="BU1046" s="5">
        <f>VLOOKUP(_2025teamgamelogs[[#This Row],[TEAM_NAME]], LEAGUE_AVERAGES!$K$14:$M$43, 3, FALSE)</f>
        <v>0.57517865161129356</v>
      </c>
    </row>
    <row r="1047" spans="1:73" x14ac:dyDescent="0.2">
      <c r="A1047" t="s">
        <v>59</v>
      </c>
      <c r="B1047">
        <v>1610612752</v>
      </c>
      <c r="C1047" t="s">
        <v>67</v>
      </c>
      <c r="D1047" t="s">
        <v>68</v>
      </c>
      <c r="E1047">
        <v>22400496</v>
      </c>
      <c r="F1047" s="1">
        <v>45663</v>
      </c>
      <c r="G1047" t="s">
        <v>700</v>
      </c>
      <c r="H1047" t="s">
        <v>70</v>
      </c>
      <c r="I1047">
        <v>48</v>
      </c>
      <c r="J1047">
        <v>36</v>
      </c>
      <c r="K1047">
        <v>81</v>
      </c>
      <c r="L1047">
        <v>0.44400000000000001</v>
      </c>
      <c r="M1047">
        <v>4</v>
      </c>
      <c r="N1047">
        <v>22</v>
      </c>
      <c r="O1047">
        <v>0.182</v>
      </c>
      <c r="P1047">
        <v>18</v>
      </c>
      <c r="Q1047">
        <v>22</v>
      </c>
      <c r="R1047">
        <v>0.81799999999999995</v>
      </c>
      <c r="S1047">
        <v>11</v>
      </c>
      <c r="T1047">
        <v>27</v>
      </c>
      <c r="U1047">
        <v>38</v>
      </c>
      <c r="V1047">
        <v>16</v>
      </c>
      <c r="W1047">
        <v>12</v>
      </c>
      <c r="X1047">
        <v>4</v>
      </c>
      <c r="Y1047">
        <v>3</v>
      </c>
      <c r="Z1047">
        <v>5</v>
      </c>
      <c r="AA1047">
        <v>18</v>
      </c>
      <c r="AB1047">
        <v>19</v>
      </c>
      <c r="AC1047">
        <v>94</v>
      </c>
      <c r="AD1047">
        <v>-9</v>
      </c>
      <c r="AE1047">
        <v>1</v>
      </c>
      <c r="AF1047">
        <v>1231</v>
      </c>
      <c r="AG1047">
        <v>1231</v>
      </c>
      <c r="AH1047">
        <v>1231</v>
      </c>
      <c r="AI1047">
        <v>121</v>
      </c>
      <c r="AJ1047">
        <v>2070</v>
      </c>
      <c r="AK1047">
        <v>2117</v>
      </c>
      <c r="AL1047">
        <v>1631</v>
      </c>
      <c r="AM1047">
        <v>2448</v>
      </c>
      <c r="AN1047">
        <v>2436</v>
      </c>
      <c r="AO1047">
        <v>2423</v>
      </c>
      <c r="AP1047">
        <v>889</v>
      </c>
      <c r="AQ1047">
        <v>1008</v>
      </c>
      <c r="AR1047">
        <v>864</v>
      </c>
      <c r="AS1047">
        <v>1051</v>
      </c>
      <c r="AT1047">
        <v>2068</v>
      </c>
      <c r="AU1047">
        <v>1966</v>
      </c>
      <c r="AV1047">
        <v>2415</v>
      </c>
      <c r="AW1047">
        <v>640</v>
      </c>
      <c r="AX1047">
        <v>2190</v>
      </c>
      <c r="AY1047">
        <v>1712</v>
      </c>
      <c r="AZ1047">
        <v>1188</v>
      </c>
      <c r="BA1047">
        <v>1018</v>
      </c>
      <c r="BB1047">
        <v>971</v>
      </c>
      <c r="BC1047">
        <v>2304</v>
      </c>
      <c r="BD1047">
        <v>1735</v>
      </c>
      <c r="BE1047">
        <v>1</v>
      </c>
      <c r="BF1047" t="s">
        <v>64</v>
      </c>
      <c r="BG1047" t="s">
        <v>65</v>
      </c>
      <c r="BH1047" t="s">
        <v>941</v>
      </c>
      <c r="BI1047" s="4">
        <f xml:space="preserve"> _2025teamgamelogs[[#This Row],[FGA]] + (0.44 * _2025teamgamelogs[[#This Row],[FTA]]) + _2025teamgamelogs[[#This Row],[TOV]] - _2025teamgamelogs[[#This Row],[OREB]]</f>
        <v>91.68</v>
      </c>
      <c r="BJ1047" s="3">
        <f>_2025teamgamelogs[[#This Row],[TOV]]/_2025teamgamelogs[[#This Row],[POSSESIONS]]</f>
        <v>0.13089005235602094</v>
      </c>
      <c r="BK1047" s="4">
        <f>_2025teamgamelogs[[#This Row],[PTS]]/_2025teamgamelogs[[#This Row],[POSSESIONS]]</f>
        <v>1.0253054101221639</v>
      </c>
      <c r="BL1047" s="4">
        <f xml:space="preserve"> 100 * _2025teamgamelogs[[#This Row],[POINTS_PER_POSSESSION]]</f>
        <v>102.53054101221639</v>
      </c>
      <c r="BM1047" s="4">
        <f xml:space="preserve"> _2025teamgamelogs[[#This Row],[POSSESIONS]] / (_2025teamgamelogs[[#This Row],[MIN]]/48)</f>
        <v>91.68</v>
      </c>
      <c r="BN1047" s="3">
        <f>_2025teamgamelogs[[#This Row],[PTS]] / (2 * (_2025teamgamelogs[[#This Row],[FGA]] + 0.44 * _2025teamgamelogs[[#This Row],[FTA]]))</f>
        <v>0.51830613145125715</v>
      </c>
      <c r="BO1047" s="4">
        <f>VLOOKUP(_2025teamgamelogs[[#This Row],[MONTH]], LEAGUE_AVERAGES!$A$2:$B$8, 2, FALSE)</f>
        <v>111.93492093235156</v>
      </c>
      <c r="BP1047" s="5">
        <f>VLOOKUP(_2025teamgamelogs[[#This Row],[TEAM_NAME]], LEAGUE_AVERAGES!$A$14:$C$43, 2, FALSE)</f>
        <v>0.370219512195122</v>
      </c>
      <c r="BQ1047" s="5">
        <f>VLOOKUP(_2025teamgamelogs[[#This Row],[TEAM_NAME]], LEAGUE_AVERAGES!$A$14:$C$43, 3, FALSE)</f>
        <v>0.36224390243902438</v>
      </c>
      <c r="BR1047" s="5">
        <f>VLOOKUP(_2025teamgamelogs[[#This Row],[TEAM_NAME]], LEAGUE_AVERAGES!$F$14:$H$43, 2, FALSE)</f>
        <v>0.49358536585365859</v>
      </c>
      <c r="BS1047" s="5">
        <f>VLOOKUP(_2025teamgamelogs[[#This Row],[TEAM_NAME]], LEAGUE_AVERAGES!$F$14:$H$43, 3, FALSE)</f>
        <v>0.47975609756097559</v>
      </c>
      <c r="BT1047" s="5">
        <f>VLOOKUP(_2025teamgamelogs[[#This Row],[TEAM_NAME]], LEAGUE_AVERAGES!$K$14:$M$43, 2, FALSE)</f>
        <v>0.59525043511857889</v>
      </c>
      <c r="BU1047" s="5">
        <f>VLOOKUP(_2025teamgamelogs[[#This Row],[TEAM_NAME]], LEAGUE_AVERAGES!$K$14:$M$43, 3, FALSE)</f>
        <v>0.58413739951743537</v>
      </c>
    </row>
    <row r="1048" spans="1:73" x14ac:dyDescent="0.2">
      <c r="A1048" t="s">
        <v>59</v>
      </c>
      <c r="B1048">
        <v>1610612765</v>
      </c>
      <c r="C1048" t="s">
        <v>107</v>
      </c>
      <c r="D1048" t="s">
        <v>108</v>
      </c>
      <c r="E1048">
        <v>22400493</v>
      </c>
      <c r="F1048" s="1">
        <v>45663</v>
      </c>
      <c r="G1048" t="s">
        <v>1004</v>
      </c>
      <c r="H1048" t="s">
        <v>63</v>
      </c>
      <c r="I1048">
        <v>48</v>
      </c>
      <c r="J1048">
        <v>42</v>
      </c>
      <c r="K1048">
        <v>94</v>
      </c>
      <c r="L1048">
        <v>0.44700000000000001</v>
      </c>
      <c r="M1048">
        <v>15</v>
      </c>
      <c r="N1048">
        <v>43</v>
      </c>
      <c r="O1048">
        <v>0.34899999999999998</v>
      </c>
      <c r="P1048">
        <v>19</v>
      </c>
      <c r="Q1048">
        <v>22</v>
      </c>
      <c r="R1048">
        <v>0.86399999999999999</v>
      </c>
      <c r="S1048">
        <v>17</v>
      </c>
      <c r="T1048">
        <v>28</v>
      </c>
      <c r="U1048">
        <v>45</v>
      </c>
      <c r="V1048">
        <v>23</v>
      </c>
      <c r="W1048">
        <v>15</v>
      </c>
      <c r="X1048">
        <v>9</v>
      </c>
      <c r="Y1048">
        <v>4</v>
      </c>
      <c r="Z1048">
        <v>4</v>
      </c>
      <c r="AA1048">
        <v>15</v>
      </c>
      <c r="AB1048">
        <v>18</v>
      </c>
      <c r="AC1048">
        <v>118</v>
      </c>
      <c r="AD1048">
        <v>3</v>
      </c>
      <c r="AE1048">
        <v>1</v>
      </c>
      <c r="AF1048">
        <v>1</v>
      </c>
      <c r="AG1048">
        <v>1</v>
      </c>
      <c r="AH1048">
        <v>1</v>
      </c>
      <c r="AI1048">
        <v>121</v>
      </c>
      <c r="AJ1048">
        <v>1068</v>
      </c>
      <c r="AK1048">
        <v>570</v>
      </c>
      <c r="AL1048">
        <v>1590</v>
      </c>
      <c r="AM1048">
        <v>733</v>
      </c>
      <c r="AN1048">
        <v>471</v>
      </c>
      <c r="AO1048">
        <v>1327</v>
      </c>
      <c r="AP1048">
        <v>756</v>
      </c>
      <c r="AQ1048">
        <v>1008</v>
      </c>
      <c r="AR1048">
        <v>482</v>
      </c>
      <c r="AS1048">
        <v>160</v>
      </c>
      <c r="AT1048">
        <v>1951</v>
      </c>
      <c r="AU1048">
        <v>976</v>
      </c>
      <c r="AV1048">
        <v>1759</v>
      </c>
      <c r="AW1048">
        <v>1341</v>
      </c>
      <c r="AX1048">
        <v>797</v>
      </c>
      <c r="AY1048">
        <v>1274</v>
      </c>
      <c r="AZ1048">
        <v>750</v>
      </c>
      <c r="BA1048">
        <v>398</v>
      </c>
      <c r="BB1048">
        <v>1204</v>
      </c>
      <c r="BC1048">
        <v>891</v>
      </c>
      <c r="BD1048">
        <v>1047</v>
      </c>
      <c r="BE1048">
        <v>1</v>
      </c>
      <c r="BF1048" t="s">
        <v>64</v>
      </c>
      <c r="BG1048" t="s">
        <v>65</v>
      </c>
      <c r="BH1048" t="s">
        <v>941</v>
      </c>
      <c r="BI1048" s="4">
        <f xml:space="preserve"> _2025teamgamelogs[[#This Row],[FGA]] + (0.44 * _2025teamgamelogs[[#This Row],[FTA]]) + _2025teamgamelogs[[#This Row],[TOV]] - _2025teamgamelogs[[#This Row],[OREB]]</f>
        <v>101.68</v>
      </c>
      <c r="BJ1048" s="3">
        <f>_2025teamgamelogs[[#This Row],[TOV]]/_2025teamgamelogs[[#This Row],[POSSESIONS]]</f>
        <v>0.14752163650668765</v>
      </c>
      <c r="BK1048" s="4">
        <f>_2025teamgamelogs[[#This Row],[PTS]]/_2025teamgamelogs[[#This Row],[POSSESIONS]]</f>
        <v>1.1605035405192761</v>
      </c>
      <c r="BL1048" s="4">
        <f xml:space="preserve"> 100 * _2025teamgamelogs[[#This Row],[POINTS_PER_POSSESSION]]</f>
        <v>116.05035405192761</v>
      </c>
      <c r="BM1048" s="4">
        <f xml:space="preserve"> _2025teamgamelogs[[#This Row],[POSSESIONS]] / (_2025teamgamelogs[[#This Row],[MIN]]/48)</f>
        <v>101.68</v>
      </c>
      <c r="BN1048" s="3">
        <f>_2025teamgamelogs[[#This Row],[PTS]] / (2 * (_2025teamgamelogs[[#This Row],[FGA]] + 0.44 * _2025teamgamelogs[[#This Row],[FTA]]))</f>
        <v>0.56905864197530864</v>
      </c>
      <c r="BO1048" s="4">
        <f>VLOOKUP(_2025teamgamelogs[[#This Row],[MONTH]], LEAGUE_AVERAGES!$A$2:$B$8, 2, FALSE)</f>
        <v>111.93492093235156</v>
      </c>
      <c r="BP1048" s="5">
        <f>VLOOKUP(_2025teamgamelogs[[#This Row],[TEAM_NAME]], LEAGUE_AVERAGES!$A$14:$C$43, 2, FALSE)</f>
        <v>0.3560731707317073</v>
      </c>
      <c r="BQ1048" s="5">
        <f>VLOOKUP(_2025teamgamelogs[[#This Row],[TEAM_NAME]], LEAGUE_AVERAGES!$A$14:$C$43, 3, FALSE)</f>
        <v>0.3687804878048781</v>
      </c>
      <c r="BR1048" s="5">
        <f>VLOOKUP(_2025teamgamelogs[[#This Row],[TEAM_NAME]], LEAGUE_AVERAGES!$F$14:$H$43, 2, FALSE)</f>
        <v>0.47321951219512204</v>
      </c>
      <c r="BS1048" s="5">
        <f>VLOOKUP(_2025teamgamelogs[[#This Row],[TEAM_NAME]], LEAGUE_AVERAGES!$F$14:$H$43, 3, FALSE)</f>
        <v>0.48104878048780486</v>
      </c>
      <c r="BT1048" s="5">
        <f>VLOOKUP(_2025teamgamelogs[[#This Row],[TEAM_NAME]], LEAGUE_AVERAGES!$K$14:$M$43, 2, FALSE)</f>
        <v>0.57634444021190001</v>
      </c>
      <c r="BU1048" s="5">
        <f>VLOOKUP(_2025teamgamelogs[[#This Row],[TEAM_NAME]], LEAGUE_AVERAGES!$K$14:$M$43, 3, FALSE)</f>
        <v>0.58621097107374254</v>
      </c>
    </row>
    <row r="1049" spans="1:73" x14ac:dyDescent="0.2">
      <c r="A1049" t="s">
        <v>59</v>
      </c>
      <c r="B1049">
        <v>1610612755</v>
      </c>
      <c r="C1049" t="s">
        <v>134</v>
      </c>
      <c r="D1049" t="s">
        <v>135</v>
      </c>
      <c r="E1049">
        <v>22400494</v>
      </c>
      <c r="F1049" s="1">
        <v>45663</v>
      </c>
      <c r="G1049" t="s">
        <v>1005</v>
      </c>
      <c r="H1049" t="s">
        <v>70</v>
      </c>
      <c r="I1049">
        <v>48</v>
      </c>
      <c r="J1049">
        <v>34</v>
      </c>
      <c r="K1049">
        <v>87</v>
      </c>
      <c r="L1049">
        <v>0.39100000000000001</v>
      </c>
      <c r="M1049">
        <v>15</v>
      </c>
      <c r="N1049">
        <v>40</v>
      </c>
      <c r="O1049">
        <v>0.375</v>
      </c>
      <c r="P1049">
        <v>16</v>
      </c>
      <c r="Q1049">
        <v>26</v>
      </c>
      <c r="R1049">
        <v>0.61499999999999999</v>
      </c>
      <c r="S1049">
        <v>12</v>
      </c>
      <c r="T1049">
        <v>34</v>
      </c>
      <c r="U1049">
        <v>46</v>
      </c>
      <c r="V1049">
        <v>20</v>
      </c>
      <c r="W1049">
        <v>10</v>
      </c>
      <c r="X1049">
        <v>6</v>
      </c>
      <c r="Y1049">
        <v>4</v>
      </c>
      <c r="Z1049">
        <v>4</v>
      </c>
      <c r="AA1049">
        <v>19</v>
      </c>
      <c r="AB1049">
        <v>18</v>
      </c>
      <c r="AC1049">
        <v>99</v>
      </c>
      <c r="AD1049">
        <v>-10</v>
      </c>
      <c r="AE1049">
        <v>1</v>
      </c>
      <c r="AF1049">
        <v>1231</v>
      </c>
      <c r="AG1049">
        <v>1231</v>
      </c>
      <c r="AH1049">
        <v>1231</v>
      </c>
      <c r="AI1049">
        <v>121</v>
      </c>
      <c r="AJ1049">
        <v>2258</v>
      </c>
      <c r="AK1049">
        <v>1449</v>
      </c>
      <c r="AL1049">
        <v>2285</v>
      </c>
      <c r="AM1049">
        <v>733</v>
      </c>
      <c r="AN1049">
        <v>795</v>
      </c>
      <c r="AO1049">
        <v>1024</v>
      </c>
      <c r="AP1049">
        <v>1228</v>
      </c>
      <c r="AQ1049">
        <v>570</v>
      </c>
      <c r="AR1049">
        <v>2315</v>
      </c>
      <c r="AS1049">
        <v>848</v>
      </c>
      <c r="AT1049">
        <v>926</v>
      </c>
      <c r="AU1049">
        <v>835</v>
      </c>
      <c r="AV1049">
        <v>2163</v>
      </c>
      <c r="AW1049">
        <v>264</v>
      </c>
      <c r="AX1049">
        <v>1702</v>
      </c>
      <c r="AY1049">
        <v>1274</v>
      </c>
      <c r="AZ1049">
        <v>750</v>
      </c>
      <c r="BA1049">
        <v>1258</v>
      </c>
      <c r="BB1049">
        <v>1204</v>
      </c>
      <c r="BC1049">
        <v>2137</v>
      </c>
      <c r="BD1049">
        <v>1790</v>
      </c>
      <c r="BE1049">
        <v>1</v>
      </c>
      <c r="BF1049" t="s">
        <v>64</v>
      </c>
      <c r="BG1049" t="s">
        <v>65</v>
      </c>
      <c r="BH1049" t="s">
        <v>941</v>
      </c>
      <c r="BI1049" s="4">
        <f xml:space="preserve"> _2025teamgamelogs[[#This Row],[FGA]] + (0.44 * _2025teamgamelogs[[#This Row],[FTA]]) + _2025teamgamelogs[[#This Row],[TOV]] - _2025teamgamelogs[[#This Row],[OREB]]</f>
        <v>96.44</v>
      </c>
      <c r="BJ1049" s="3">
        <f>_2025teamgamelogs[[#This Row],[TOV]]/_2025teamgamelogs[[#This Row],[POSSESIONS]]</f>
        <v>0.10369141435089174</v>
      </c>
      <c r="BK1049" s="4">
        <f>_2025teamgamelogs[[#This Row],[PTS]]/_2025teamgamelogs[[#This Row],[POSSESIONS]]</f>
        <v>1.0265450020738283</v>
      </c>
      <c r="BL1049" s="4">
        <f xml:space="preserve"> 100 * _2025teamgamelogs[[#This Row],[POINTS_PER_POSSESSION]]</f>
        <v>102.65450020738282</v>
      </c>
      <c r="BM1049" s="4">
        <f xml:space="preserve"> _2025teamgamelogs[[#This Row],[POSSESIONS]] / (_2025teamgamelogs[[#This Row],[MIN]]/48)</f>
        <v>96.44</v>
      </c>
      <c r="BN1049" s="3">
        <f>_2025teamgamelogs[[#This Row],[PTS]] / (2 * (_2025teamgamelogs[[#This Row],[FGA]] + 0.44 * _2025teamgamelogs[[#This Row],[FTA]]))</f>
        <v>0.5028443722064202</v>
      </c>
      <c r="BO1049" s="4">
        <f>VLOOKUP(_2025teamgamelogs[[#This Row],[MONTH]], LEAGUE_AVERAGES!$A$2:$B$8, 2, FALSE)</f>
        <v>111.93492093235156</v>
      </c>
      <c r="BP1049" s="5">
        <f>VLOOKUP(_2025teamgamelogs[[#This Row],[TEAM_NAME]], LEAGUE_AVERAGES!$A$14:$C$43, 2, FALSE)</f>
        <v>0.34129268292682929</v>
      </c>
      <c r="BQ1049" s="5">
        <f>VLOOKUP(_2025teamgamelogs[[#This Row],[TEAM_NAME]], LEAGUE_AVERAGES!$A$14:$C$43, 3, FALSE)</f>
        <v>0.34026829268292691</v>
      </c>
      <c r="BR1049" s="5">
        <f>VLOOKUP(_2025teamgamelogs[[#This Row],[TEAM_NAME]], LEAGUE_AVERAGES!$F$14:$H$43, 2, FALSE)</f>
        <v>0.45178048780487812</v>
      </c>
      <c r="BS1049" s="5">
        <f>VLOOKUP(_2025teamgamelogs[[#This Row],[TEAM_NAME]], LEAGUE_AVERAGES!$F$14:$H$43, 3, FALSE)</f>
        <v>0.45797560975609758</v>
      </c>
      <c r="BT1049" s="5">
        <f>VLOOKUP(_2025teamgamelogs[[#This Row],[TEAM_NAME]], LEAGUE_AVERAGES!$K$14:$M$43, 2, FALSE)</f>
        <v>0.55774018976963147</v>
      </c>
      <c r="BU1049" s="5">
        <f>VLOOKUP(_2025teamgamelogs[[#This Row],[TEAM_NAME]], LEAGUE_AVERAGES!$K$14:$M$43, 3, FALSE)</f>
        <v>0.57066794818423772</v>
      </c>
    </row>
    <row r="1050" spans="1:73" x14ac:dyDescent="0.2">
      <c r="A1050" t="s">
        <v>59</v>
      </c>
      <c r="B1050">
        <v>1610612753</v>
      </c>
      <c r="C1050" t="s">
        <v>83</v>
      </c>
      <c r="D1050" t="s">
        <v>84</v>
      </c>
      <c r="E1050">
        <v>22400496</v>
      </c>
      <c r="F1050" s="1">
        <v>45663</v>
      </c>
      <c r="G1050" t="s">
        <v>696</v>
      </c>
      <c r="H1050" t="s">
        <v>63</v>
      </c>
      <c r="I1050">
        <v>48</v>
      </c>
      <c r="J1050">
        <v>39</v>
      </c>
      <c r="K1050">
        <v>78</v>
      </c>
      <c r="L1050">
        <v>0.5</v>
      </c>
      <c r="M1050">
        <v>11</v>
      </c>
      <c r="N1050">
        <v>31</v>
      </c>
      <c r="O1050">
        <v>0.35499999999999998</v>
      </c>
      <c r="P1050">
        <v>14</v>
      </c>
      <c r="Q1050">
        <v>18</v>
      </c>
      <c r="R1050">
        <v>0.77800000000000002</v>
      </c>
      <c r="S1050">
        <v>9</v>
      </c>
      <c r="T1050">
        <v>30</v>
      </c>
      <c r="U1050">
        <v>39</v>
      </c>
      <c r="V1050">
        <v>23</v>
      </c>
      <c r="W1050">
        <v>12</v>
      </c>
      <c r="X1050">
        <v>7</v>
      </c>
      <c r="Y1050">
        <v>5</v>
      </c>
      <c r="Z1050">
        <v>3</v>
      </c>
      <c r="AA1050">
        <v>19</v>
      </c>
      <c r="AB1050">
        <v>18</v>
      </c>
      <c r="AC1050">
        <v>103</v>
      </c>
      <c r="AD1050">
        <v>9</v>
      </c>
      <c r="AE1050">
        <v>1</v>
      </c>
      <c r="AF1050">
        <v>1</v>
      </c>
      <c r="AG1050">
        <v>1</v>
      </c>
      <c r="AH1050">
        <v>1</v>
      </c>
      <c r="AI1050">
        <v>121</v>
      </c>
      <c r="AJ1050">
        <v>1609</v>
      </c>
      <c r="AK1050">
        <v>2291</v>
      </c>
      <c r="AL1050">
        <v>663</v>
      </c>
      <c r="AM1050">
        <v>1661</v>
      </c>
      <c r="AN1050">
        <v>1971</v>
      </c>
      <c r="AO1050">
        <v>1255</v>
      </c>
      <c r="AP1050">
        <v>1571</v>
      </c>
      <c r="AQ1050">
        <v>1617</v>
      </c>
      <c r="AR1050">
        <v>1292</v>
      </c>
      <c r="AS1050">
        <v>1566</v>
      </c>
      <c r="AT1050">
        <v>1652</v>
      </c>
      <c r="AU1050">
        <v>1833</v>
      </c>
      <c r="AV1050">
        <v>1759</v>
      </c>
      <c r="AW1050">
        <v>640</v>
      </c>
      <c r="AX1050">
        <v>1360</v>
      </c>
      <c r="AY1050">
        <v>889</v>
      </c>
      <c r="AZ1050">
        <v>384</v>
      </c>
      <c r="BA1050">
        <v>1258</v>
      </c>
      <c r="BB1050">
        <v>1204</v>
      </c>
      <c r="BC1050">
        <v>1945</v>
      </c>
      <c r="BD1050">
        <v>672</v>
      </c>
      <c r="BE1050">
        <v>1</v>
      </c>
      <c r="BF1050" t="s">
        <v>71</v>
      </c>
      <c r="BG1050" t="s">
        <v>65</v>
      </c>
      <c r="BH1050" t="s">
        <v>941</v>
      </c>
      <c r="BI1050" s="4">
        <f xml:space="preserve"> _2025teamgamelogs[[#This Row],[FGA]] + (0.44 * _2025teamgamelogs[[#This Row],[FTA]]) + _2025teamgamelogs[[#This Row],[TOV]] - _2025teamgamelogs[[#This Row],[OREB]]</f>
        <v>88.92</v>
      </c>
      <c r="BJ1050" s="3">
        <f>_2025teamgamelogs[[#This Row],[TOV]]/_2025teamgamelogs[[#This Row],[POSSESIONS]]</f>
        <v>0.1349527665317139</v>
      </c>
      <c r="BK1050" s="4">
        <f>_2025teamgamelogs[[#This Row],[PTS]]/_2025teamgamelogs[[#This Row],[POSSESIONS]]</f>
        <v>1.1583445793972109</v>
      </c>
      <c r="BL1050" s="4">
        <f xml:space="preserve"> 100 * _2025teamgamelogs[[#This Row],[POINTS_PER_POSSESSION]]</f>
        <v>115.83445793972109</v>
      </c>
      <c r="BM1050" s="4">
        <f xml:space="preserve"> _2025teamgamelogs[[#This Row],[POSSESIONS]] / (_2025teamgamelogs[[#This Row],[MIN]]/48)</f>
        <v>88.92</v>
      </c>
      <c r="BN1050" s="3">
        <f>_2025teamgamelogs[[#This Row],[PTS]] / (2 * (_2025teamgamelogs[[#This Row],[FGA]] + 0.44 * _2025teamgamelogs[[#This Row],[FTA]]))</f>
        <v>0.59939478584729977</v>
      </c>
      <c r="BO1050" s="4">
        <f>VLOOKUP(_2025teamgamelogs[[#This Row],[MONTH]], LEAGUE_AVERAGES!$A$2:$B$8, 2, FALSE)</f>
        <v>111.93492093235156</v>
      </c>
      <c r="BP1050" s="5">
        <f>VLOOKUP(_2025teamgamelogs[[#This Row],[TEAM_NAME]], LEAGUE_AVERAGES!$A$14:$C$43, 2, FALSE)</f>
        <v>0.32192682926829269</v>
      </c>
      <c r="BQ1050" s="5">
        <f>VLOOKUP(_2025teamgamelogs[[#This Row],[TEAM_NAME]], LEAGUE_AVERAGES!$A$14:$C$43, 3, FALSE)</f>
        <v>0.31129268292682932</v>
      </c>
      <c r="BR1050" s="5">
        <f>VLOOKUP(_2025teamgamelogs[[#This Row],[TEAM_NAME]], LEAGUE_AVERAGES!$F$14:$H$43, 2, FALSE)</f>
        <v>0.44641463414634147</v>
      </c>
      <c r="BS1050" s="5">
        <f>VLOOKUP(_2025teamgamelogs[[#This Row],[TEAM_NAME]], LEAGUE_AVERAGES!$F$14:$H$43, 3, FALSE)</f>
        <v>0.44524390243902434</v>
      </c>
      <c r="BT1050" s="5">
        <f>VLOOKUP(_2025teamgamelogs[[#This Row],[TEAM_NAME]], LEAGUE_AVERAGES!$K$14:$M$43, 2, FALSE)</f>
        <v>0.55194019912665027</v>
      </c>
      <c r="BU1050" s="5">
        <f>VLOOKUP(_2025teamgamelogs[[#This Row],[TEAM_NAME]], LEAGUE_AVERAGES!$K$14:$M$43, 3, FALSE)</f>
        <v>0.54874950227645525</v>
      </c>
    </row>
    <row r="1051" spans="1:73" x14ac:dyDescent="0.2">
      <c r="A1051" t="s">
        <v>59</v>
      </c>
      <c r="B1051">
        <v>1610612749</v>
      </c>
      <c r="C1051" t="s">
        <v>113</v>
      </c>
      <c r="D1051" t="s">
        <v>114</v>
      </c>
      <c r="E1051">
        <v>22400497</v>
      </c>
      <c r="F1051" s="1">
        <v>45663</v>
      </c>
      <c r="G1051" t="s">
        <v>1006</v>
      </c>
      <c r="H1051" t="s">
        <v>63</v>
      </c>
      <c r="I1051">
        <v>48</v>
      </c>
      <c r="J1051">
        <v>47</v>
      </c>
      <c r="K1051">
        <v>82</v>
      </c>
      <c r="L1051">
        <v>0.57299999999999995</v>
      </c>
      <c r="M1051">
        <v>22</v>
      </c>
      <c r="N1051">
        <v>44</v>
      </c>
      <c r="O1051">
        <v>0.5</v>
      </c>
      <c r="P1051">
        <v>12</v>
      </c>
      <c r="Q1051">
        <v>15</v>
      </c>
      <c r="R1051">
        <v>0.8</v>
      </c>
      <c r="S1051">
        <v>7</v>
      </c>
      <c r="T1051">
        <v>39</v>
      </c>
      <c r="U1051">
        <v>46</v>
      </c>
      <c r="V1051">
        <v>37</v>
      </c>
      <c r="W1051">
        <v>21</v>
      </c>
      <c r="X1051">
        <v>7</v>
      </c>
      <c r="Y1051">
        <v>8</v>
      </c>
      <c r="Z1051">
        <v>4</v>
      </c>
      <c r="AA1051">
        <v>19</v>
      </c>
      <c r="AB1051">
        <v>15</v>
      </c>
      <c r="AC1051">
        <v>128</v>
      </c>
      <c r="AD1051">
        <v>24</v>
      </c>
      <c r="AE1051">
        <v>1</v>
      </c>
      <c r="AF1051">
        <v>1</v>
      </c>
      <c r="AG1051">
        <v>1</v>
      </c>
      <c r="AH1051">
        <v>1</v>
      </c>
      <c r="AI1051">
        <v>121</v>
      </c>
      <c r="AJ1051">
        <v>335</v>
      </c>
      <c r="AK1051">
        <v>2022</v>
      </c>
      <c r="AL1051">
        <v>69</v>
      </c>
      <c r="AM1051">
        <v>40</v>
      </c>
      <c r="AN1051">
        <v>384</v>
      </c>
      <c r="AO1051">
        <v>94</v>
      </c>
      <c r="AP1051">
        <v>1889</v>
      </c>
      <c r="AQ1051">
        <v>2021</v>
      </c>
      <c r="AR1051">
        <v>1029</v>
      </c>
      <c r="AS1051">
        <v>2024</v>
      </c>
      <c r="AT1051">
        <v>277</v>
      </c>
      <c r="AU1051">
        <v>835</v>
      </c>
      <c r="AV1051">
        <v>68</v>
      </c>
      <c r="AW1051">
        <v>2289</v>
      </c>
      <c r="AX1051">
        <v>1360</v>
      </c>
      <c r="AY1051">
        <v>187</v>
      </c>
      <c r="AZ1051">
        <v>750</v>
      </c>
      <c r="BA1051">
        <v>1258</v>
      </c>
      <c r="BB1051">
        <v>1892</v>
      </c>
      <c r="BC1051">
        <v>299</v>
      </c>
      <c r="BD1051">
        <v>150</v>
      </c>
      <c r="BE1051">
        <v>1</v>
      </c>
      <c r="BF1051" t="s">
        <v>71</v>
      </c>
      <c r="BG1051" t="s">
        <v>65</v>
      </c>
      <c r="BH1051" t="s">
        <v>941</v>
      </c>
      <c r="BI1051" s="4">
        <f xml:space="preserve"> _2025teamgamelogs[[#This Row],[FGA]] + (0.44 * _2025teamgamelogs[[#This Row],[FTA]]) + _2025teamgamelogs[[#This Row],[TOV]] - _2025teamgamelogs[[#This Row],[OREB]]</f>
        <v>102.6</v>
      </c>
      <c r="BJ1051" s="3">
        <f>_2025teamgamelogs[[#This Row],[TOV]]/_2025teamgamelogs[[#This Row],[POSSESIONS]]</f>
        <v>0.20467836257309943</v>
      </c>
      <c r="BK1051" s="4">
        <f>_2025teamgamelogs[[#This Row],[PTS]]/_2025teamgamelogs[[#This Row],[POSSESIONS]]</f>
        <v>1.2475633528265109</v>
      </c>
      <c r="BL1051" s="4">
        <f xml:space="preserve"> 100 * _2025teamgamelogs[[#This Row],[POINTS_PER_POSSESSION]]</f>
        <v>124.75633528265109</v>
      </c>
      <c r="BM1051" s="4">
        <f xml:space="preserve"> _2025teamgamelogs[[#This Row],[POSSESIONS]] / (_2025teamgamelogs[[#This Row],[MIN]]/48)</f>
        <v>102.6</v>
      </c>
      <c r="BN1051" s="3">
        <f>_2025teamgamelogs[[#This Row],[PTS]] / (2 * (_2025teamgamelogs[[#This Row],[FGA]] + 0.44 * _2025teamgamelogs[[#This Row],[FTA]]))</f>
        <v>0.72234762979683975</v>
      </c>
      <c r="BO1051" s="4">
        <f>VLOOKUP(_2025teamgamelogs[[#This Row],[MONTH]], LEAGUE_AVERAGES!$A$2:$B$8, 2, FALSE)</f>
        <v>111.93492093235156</v>
      </c>
      <c r="BP1051" s="5">
        <f>VLOOKUP(_2025teamgamelogs[[#This Row],[TEAM_NAME]], LEAGUE_AVERAGES!$A$14:$C$43, 2, FALSE)</f>
        <v>0.4062926829268293</v>
      </c>
      <c r="BQ1051" s="5">
        <f>VLOOKUP(_2025teamgamelogs[[#This Row],[TEAM_NAME]], LEAGUE_AVERAGES!$A$14:$C$43, 3, FALSE)</f>
        <v>0.36926829268292688</v>
      </c>
      <c r="BR1051" s="5">
        <f>VLOOKUP(_2025teamgamelogs[[#This Row],[TEAM_NAME]], LEAGUE_AVERAGES!$F$14:$H$43, 2, FALSE)</f>
        <v>0.49804878048780482</v>
      </c>
      <c r="BS1051" s="5">
        <f>VLOOKUP(_2025teamgamelogs[[#This Row],[TEAM_NAME]], LEAGUE_AVERAGES!$F$14:$H$43, 3, FALSE)</f>
        <v>0.47917073170731711</v>
      </c>
      <c r="BT1051" s="5">
        <f>VLOOKUP(_2025teamgamelogs[[#This Row],[TEAM_NAME]], LEAGUE_AVERAGES!$K$14:$M$43, 2, FALSE)</f>
        <v>0.61475494156948829</v>
      </c>
      <c r="BU1051" s="5">
        <f>VLOOKUP(_2025teamgamelogs[[#This Row],[TEAM_NAME]], LEAGUE_AVERAGES!$K$14:$M$43, 3, FALSE)</f>
        <v>0.58586037801226176</v>
      </c>
    </row>
    <row r="1052" spans="1:73" x14ac:dyDescent="0.2">
      <c r="A1052" t="s">
        <v>59</v>
      </c>
      <c r="B1052">
        <v>1610612746</v>
      </c>
      <c r="C1052" t="s">
        <v>131</v>
      </c>
      <c r="D1052" t="s">
        <v>132</v>
      </c>
      <c r="E1052">
        <v>22400500</v>
      </c>
      <c r="F1052" s="1">
        <v>45663</v>
      </c>
      <c r="G1052" t="s">
        <v>651</v>
      </c>
      <c r="H1052" t="s">
        <v>70</v>
      </c>
      <c r="I1052">
        <v>48</v>
      </c>
      <c r="J1052">
        <v>37</v>
      </c>
      <c r="K1052">
        <v>89</v>
      </c>
      <c r="L1052">
        <v>0.41599999999999998</v>
      </c>
      <c r="M1052">
        <v>12</v>
      </c>
      <c r="N1052">
        <v>35</v>
      </c>
      <c r="O1052">
        <v>0.34300000000000003</v>
      </c>
      <c r="P1052">
        <v>20</v>
      </c>
      <c r="Q1052">
        <v>25</v>
      </c>
      <c r="R1052">
        <v>0.8</v>
      </c>
      <c r="S1052">
        <v>14</v>
      </c>
      <c r="T1052">
        <v>35</v>
      </c>
      <c r="U1052">
        <v>49</v>
      </c>
      <c r="V1052">
        <v>23</v>
      </c>
      <c r="W1052">
        <v>13</v>
      </c>
      <c r="X1052">
        <v>9</v>
      </c>
      <c r="Y1052">
        <v>10</v>
      </c>
      <c r="Z1052">
        <v>5</v>
      </c>
      <c r="AA1052">
        <v>19</v>
      </c>
      <c r="AB1052">
        <v>20</v>
      </c>
      <c r="AC1052">
        <v>106</v>
      </c>
      <c r="AD1052">
        <v>-2</v>
      </c>
      <c r="AE1052">
        <v>1</v>
      </c>
      <c r="AF1052">
        <v>1231</v>
      </c>
      <c r="AG1052">
        <v>1231</v>
      </c>
      <c r="AH1052">
        <v>1231</v>
      </c>
      <c r="AI1052">
        <v>121</v>
      </c>
      <c r="AJ1052">
        <v>1946</v>
      </c>
      <c r="AK1052">
        <v>1176</v>
      </c>
      <c r="AL1052">
        <v>2036</v>
      </c>
      <c r="AM1052">
        <v>1413</v>
      </c>
      <c r="AN1052">
        <v>1495</v>
      </c>
      <c r="AO1052">
        <v>1391</v>
      </c>
      <c r="AP1052">
        <v>623</v>
      </c>
      <c r="AQ1052">
        <v>666</v>
      </c>
      <c r="AR1052">
        <v>1029</v>
      </c>
      <c r="AS1052">
        <v>466</v>
      </c>
      <c r="AT1052">
        <v>769</v>
      </c>
      <c r="AU1052">
        <v>505</v>
      </c>
      <c r="AV1052">
        <v>1759</v>
      </c>
      <c r="AW1052">
        <v>850</v>
      </c>
      <c r="AX1052">
        <v>797</v>
      </c>
      <c r="AY1052">
        <v>57</v>
      </c>
      <c r="AZ1052">
        <v>1188</v>
      </c>
      <c r="BA1052">
        <v>1258</v>
      </c>
      <c r="BB1052">
        <v>767</v>
      </c>
      <c r="BC1052">
        <v>1723</v>
      </c>
      <c r="BD1052">
        <v>1286</v>
      </c>
      <c r="BE1052">
        <v>1</v>
      </c>
      <c r="BF1052" t="s">
        <v>71</v>
      </c>
      <c r="BG1052" t="s">
        <v>65</v>
      </c>
      <c r="BH1052" t="s">
        <v>941</v>
      </c>
      <c r="BI1052" s="4">
        <f xml:space="preserve"> _2025teamgamelogs[[#This Row],[FGA]] + (0.44 * _2025teamgamelogs[[#This Row],[FTA]]) + _2025teamgamelogs[[#This Row],[TOV]] - _2025teamgamelogs[[#This Row],[OREB]]</f>
        <v>99</v>
      </c>
      <c r="BJ1052" s="3">
        <f>_2025teamgamelogs[[#This Row],[TOV]]/_2025teamgamelogs[[#This Row],[POSSESIONS]]</f>
        <v>0.13131313131313133</v>
      </c>
      <c r="BK1052" s="4">
        <f>_2025teamgamelogs[[#This Row],[PTS]]/_2025teamgamelogs[[#This Row],[POSSESIONS]]</f>
        <v>1.0707070707070707</v>
      </c>
      <c r="BL1052" s="4">
        <f xml:space="preserve"> 100 * _2025teamgamelogs[[#This Row],[POINTS_PER_POSSESSION]]</f>
        <v>107.07070707070707</v>
      </c>
      <c r="BM1052" s="4">
        <f xml:space="preserve"> _2025teamgamelogs[[#This Row],[POSSESIONS]] / (_2025teamgamelogs[[#This Row],[MIN]]/48)</f>
        <v>99</v>
      </c>
      <c r="BN1052" s="3">
        <f>_2025teamgamelogs[[#This Row],[PTS]] / (2 * (_2025teamgamelogs[[#This Row],[FGA]] + 0.44 * _2025teamgamelogs[[#This Row],[FTA]]))</f>
        <v>0.53</v>
      </c>
      <c r="BO1052" s="4">
        <f>VLOOKUP(_2025teamgamelogs[[#This Row],[MONTH]], LEAGUE_AVERAGES!$A$2:$B$8, 2, FALSE)</f>
        <v>111.93492093235156</v>
      </c>
      <c r="BP1052" s="5">
        <f>VLOOKUP(_2025teamgamelogs[[#This Row],[TEAM_NAME]], LEAGUE_AVERAGES!$A$14:$C$43, 2, FALSE)</f>
        <v>0.38978048780487806</v>
      </c>
      <c r="BQ1052" s="5">
        <f>VLOOKUP(_2025teamgamelogs[[#This Row],[TEAM_NAME]], LEAGUE_AVERAGES!$A$14:$C$43, 3, FALSE)</f>
        <v>0.36475609756097566</v>
      </c>
      <c r="BR1052" s="5">
        <f>VLOOKUP(_2025teamgamelogs[[#This Row],[TEAM_NAME]], LEAGUE_AVERAGES!$F$14:$H$43, 2, FALSE)</f>
        <v>0.49036585365853652</v>
      </c>
      <c r="BS1052" s="5">
        <f>VLOOKUP(_2025teamgamelogs[[#This Row],[TEAM_NAME]], LEAGUE_AVERAGES!$F$14:$H$43, 3, FALSE)</f>
        <v>0.47582926829268285</v>
      </c>
      <c r="BT1052" s="5">
        <f>VLOOKUP(_2025teamgamelogs[[#This Row],[TEAM_NAME]], LEAGUE_AVERAGES!$K$14:$M$43, 2, FALSE)</f>
        <v>0.59895938905835644</v>
      </c>
      <c r="BU1052" s="5">
        <f>VLOOKUP(_2025teamgamelogs[[#This Row],[TEAM_NAME]], LEAGUE_AVERAGES!$K$14:$M$43, 3, FALSE)</f>
        <v>0.58126724036545818</v>
      </c>
    </row>
    <row r="1053" spans="1:73" x14ac:dyDescent="0.2">
      <c r="A1053" t="s">
        <v>59</v>
      </c>
      <c r="B1053">
        <v>1610612751</v>
      </c>
      <c r="C1053" t="s">
        <v>89</v>
      </c>
      <c r="D1053" t="s">
        <v>90</v>
      </c>
      <c r="E1053">
        <v>22400495</v>
      </c>
      <c r="F1053" s="1">
        <v>45663</v>
      </c>
      <c r="G1053" t="s">
        <v>705</v>
      </c>
      <c r="H1053" t="s">
        <v>70</v>
      </c>
      <c r="I1053">
        <v>48</v>
      </c>
      <c r="J1053">
        <v>41</v>
      </c>
      <c r="K1053">
        <v>98</v>
      </c>
      <c r="L1053">
        <v>0.41799999999999998</v>
      </c>
      <c r="M1053">
        <v>10</v>
      </c>
      <c r="N1053">
        <v>33</v>
      </c>
      <c r="O1053">
        <v>0.30299999999999999</v>
      </c>
      <c r="P1053">
        <v>7</v>
      </c>
      <c r="Q1053">
        <v>11</v>
      </c>
      <c r="R1053">
        <v>0.63600000000000001</v>
      </c>
      <c r="S1053">
        <v>20</v>
      </c>
      <c r="T1053">
        <v>31</v>
      </c>
      <c r="U1053">
        <v>51</v>
      </c>
      <c r="V1053">
        <v>23</v>
      </c>
      <c r="W1053">
        <v>14</v>
      </c>
      <c r="X1053">
        <v>8</v>
      </c>
      <c r="Y1053">
        <v>3</v>
      </c>
      <c r="Z1053">
        <v>5</v>
      </c>
      <c r="AA1053">
        <v>19</v>
      </c>
      <c r="AB1053">
        <v>17</v>
      </c>
      <c r="AC1053">
        <v>99</v>
      </c>
      <c r="AD1053">
        <v>-14</v>
      </c>
      <c r="AE1053">
        <v>1</v>
      </c>
      <c r="AF1053">
        <v>1231</v>
      </c>
      <c r="AG1053">
        <v>1231</v>
      </c>
      <c r="AH1053">
        <v>1231</v>
      </c>
      <c r="AI1053">
        <v>121</v>
      </c>
      <c r="AJ1053">
        <v>1234</v>
      </c>
      <c r="AK1053">
        <v>251</v>
      </c>
      <c r="AL1053">
        <v>2003</v>
      </c>
      <c r="AM1053">
        <v>1891</v>
      </c>
      <c r="AN1053">
        <v>1749</v>
      </c>
      <c r="AO1053">
        <v>1863</v>
      </c>
      <c r="AP1053">
        <v>2380</v>
      </c>
      <c r="AQ1053">
        <v>2344</v>
      </c>
      <c r="AR1053">
        <v>2249</v>
      </c>
      <c r="AS1053">
        <v>44</v>
      </c>
      <c r="AT1053">
        <v>1488</v>
      </c>
      <c r="AU1053">
        <v>340</v>
      </c>
      <c r="AV1053">
        <v>1759</v>
      </c>
      <c r="AW1053">
        <v>1092</v>
      </c>
      <c r="AX1053">
        <v>1073</v>
      </c>
      <c r="AY1053">
        <v>1712</v>
      </c>
      <c r="AZ1053">
        <v>1188</v>
      </c>
      <c r="BA1053">
        <v>1258</v>
      </c>
      <c r="BB1053">
        <v>1444</v>
      </c>
      <c r="BC1053">
        <v>2137</v>
      </c>
      <c r="BD1053">
        <v>1995</v>
      </c>
      <c r="BE1053">
        <v>1</v>
      </c>
      <c r="BF1053" t="s">
        <v>64</v>
      </c>
      <c r="BG1053" t="s">
        <v>65</v>
      </c>
      <c r="BH1053" t="s">
        <v>941</v>
      </c>
      <c r="BI1053" s="4">
        <f xml:space="preserve"> _2025teamgamelogs[[#This Row],[FGA]] + (0.44 * _2025teamgamelogs[[#This Row],[FTA]]) + _2025teamgamelogs[[#This Row],[TOV]] - _2025teamgamelogs[[#This Row],[OREB]]</f>
        <v>96.84</v>
      </c>
      <c r="BJ1053" s="3">
        <f>_2025teamgamelogs[[#This Row],[TOV]]/_2025teamgamelogs[[#This Row],[POSSESIONS]]</f>
        <v>0.14456836018174307</v>
      </c>
      <c r="BK1053" s="4">
        <f>_2025teamgamelogs[[#This Row],[PTS]]/_2025teamgamelogs[[#This Row],[POSSESIONS]]</f>
        <v>1.0223048327137547</v>
      </c>
      <c r="BL1053" s="4">
        <f xml:space="preserve"> 100 * _2025teamgamelogs[[#This Row],[POINTS_PER_POSSESSION]]</f>
        <v>102.23048327137548</v>
      </c>
      <c r="BM1053" s="4">
        <f xml:space="preserve"> _2025teamgamelogs[[#This Row],[POSSESIONS]] / (_2025teamgamelogs[[#This Row],[MIN]]/48)</f>
        <v>96.84</v>
      </c>
      <c r="BN1053" s="3">
        <f>_2025teamgamelogs[[#This Row],[PTS]] / (2 * (_2025teamgamelogs[[#This Row],[FGA]] + 0.44 * _2025teamgamelogs[[#This Row],[FTA]]))</f>
        <v>0.48133022170361728</v>
      </c>
      <c r="BO1053" s="4">
        <f>VLOOKUP(_2025teamgamelogs[[#This Row],[MONTH]], LEAGUE_AVERAGES!$A$2:$B$8, 2, FALSE)</f>
        <v>111.93492093235156</v>
      </c>
      <c r="BP1053" s="5">
        <f>VLOOKUP(_2025teamgamelogs[[#This Row],[TEAM_NAME]], LEAGUE_AVERAGES!$A$14:$C$43, 2, FALSE)</f>
        <v>0.337609756097561</v>
      </c>
      <c r="BQ1053" s="5">
        <f>VLOOKUP(_2025teamgamelogs[[#This Row],[TEAM_NAME]], LEAGUE_AVERAGES!$A$14:$C$43, 3, FALSE)</f>
        <v>0.34709756097560968</v>
      </c>
      <c r="BR1053" s="5">
        <f>VLOOKUP(_2025teamgamelogs[[#This Row],[TEAM_NAME]], LEAGUE_AVERAGES!$F$14:$H$43, 2, FALSE)</f>
        <v>0.43748780487804872</v>
      </c>
      <c r="BS1053" s="5">
        <f>VLOOKUP(_2025teamgamelogs[[#This Row],[TEAM_NAME]], LEAGUE_AVERAGES!$F$14:$H$43, 3, FALSE)</f>
        <v>0.43895121951219529</v>
      </c>
      <c r="BT1053" s="5">
        <f>VLOOKUP(_2025teamgamelogs[[#This Row],[TEAM_NAME]], LEAGUE_AVERAGES!$K$14:$M$43, 2, FALSE)</f>
        <v>0.54767404365624284</v>
      </c>
      <c r="BU1053" s="5">
        <f>VLOOKUP(_2025teamgamelogs[[#This Row],[TEAM_NAME]], LEAGUE_AVERAGES!$K$14:$M$43, 3, FALSE)</f>
        <v>0.5592142433904097</v>
      </c>
    </row>
    <row r="1054" spans="1:73" x14ac:dyDescent="0.2">
      <c r="A1054" t="s">
        <v>59</v>
      </c>
      <c r="B1054">
        <v>1610612756</v>
      </c>
      <c r="C1054" t="s">
        <v>80</v>
      </c>
      <c r="D1054" t="s">
        <v>81</v>
      </c>
      <c r="E1054">
        <v>22400494</v>
      </c>
      <c r="F1054" s="1">
        <v>45663</v>
      </c>
      <c r="G1054" t="s">
        <v>1007</v>
      </c>
      <c r="H1054" t="s">
        <v>63</v>
      </c>
      <c r="I1054">
        <v>48</v>
      </c>
      <c r="J1054">
        <v>41</v>
      </c>
      <c r="K1054">
        <v>81</v>
      </c>
      <c r="L1054">
        <v>0.50600000000000001</v>
      </c>
      <c r="M1054">
        <v>14</v>
      </c>
      <c r="N1054">
        <v>31</v>
      </c>
      <c r="O1054">
        <v>0.45200000000000001</v>
      </c>
      <c r="P1054">
        <v>13</v>
      </c>
      <c r="Q1054">
        <v>19</v>
      </c>
      <c r="R1054">
        <v>0.68400000000000005</v>
      </c>
      <c r="S1054">
        <v>4</v>
      </c>
      <c r="T1054">
        <v>40</v>
      </c>
      <c r="U1054">
        <v>44</v>
      </c>
      <c r="V1054">
        <v>32</v>
      </c>
      <c r="W1054">
        <v>12</v>
      </c>
      <c r="X1054">
        <v>7</v>
      </c>
      <c r="Y1054">
        <v>4</v>
      </c>
      <c r="Z1054">
        <v>4</v>
      </c>
      <c r="AA1054">
        <v>18</v>
      </c>
      <c r="AB1054">
        <v>19</v>
      </c>
      <c r="AC1054">
        <v>109</v>
      </c>
      <c r="AD1054">
        <v>10</v>
      </c>
      <c r="AE1054">
        <v>1</v>
      </c>
      <c r="AF1054">
        <v>1</v>
      </c>
      <c r="AG1054">
        <v>1</v>
      </c>
      <c r="AH1054">
        <v>1</v>
      </c>
      <c r="AI1054">
        <v>121</v>
      </c>
      <c r="AJ1054">
        <v>1234</v>
      </c>
      <c r="AK1054">
        <v>2117</v>
      </c>
      <c r="AL1054">
        <v>583</v>
      </c>
      <c r="AM1054">
        <v>934</v>
      </c>
      <c r="AN1054">
        <v>1971</v>
      </c>
      <c r="AO1054">
        <v>321</v>
      </c>
      <c r="AP1054">
        <v>1755</v>
      </c>
      <c r="AQ1054">
        <v>1458</v>
      </c>
      <c r="AR1054">
        <v>2037</v>
      </c>
      <c r="AS1054">
        <v>2385</v>
      </c>
      <c r="AT1054">
        <v>210</v>
      </c>
      <c r="AU1054">
        <v>1127</v>
      </c>
      <c r="AV1054">
        <v>322</v>
      </c>
      <c r="AW1054">
        <v>640</v>
      </c>
      <c r="AX1054">
        <v>1360</v>
      </c>
      <c r="AY1054">
        <v>1274</v>
      </c>
      <c r="AZ1054">
        <v>750</v>
      </c>
      <c r="BA1054">
        <v>1018</v>
      </c>
      <c r="BB1054">
        <v>971</v>
      </c>
      <c r="BC1054">
        <v>1548</v>
      </c>
      <c r="BD1054">
        <v>614</v>
      </c>
      <c r="BE1054">
        <v>1</v>
      </c>
      <c r="BF1054" t="s">
        <v>71</v>
      </c>
      <c r="BG1054" t="s">
        <v>65</v>
      </c>
      <c r="BH1054" t="s">
        <v>941</v>
      </c>
      <c r="BI1054" s="4">
        <f xml:space="preserve"> _2025teamgamelogs[[#This Row],[FGA]] + (0.44 * _2025teamgamelogs[[#This Row],[FTA]]) + _2025teamgamelogs[[#This Row],[TOV]] - _2025teamgamelogs[[#This Row],[OREB]]</f>
        <v>97.36</v>
      </c>
      <c r="BJ1054" s="3">
        <f>_2025teamgamelogs[[#This Row],[TOV]]/_2025teamgamelogs[[#This Row],[POSSESIONS]]</f>
        <v>0.12325390304026294</v>
      </c>
      <c r="BK1054" s="4">
        <f>_2025teamgamelogs[[#This Row],[PTS]]/_2025teamgamelogs[[#This Row],[POSSESIONS]]</f>
        <v>1.1195562859490551</v>
      </c>
      <c r="BL1054" s="4">
        <f xml:space="preserve"> 100 * _2025teamgamelogs[[#This Row],[POINTS_PER_POSSESSION]]</f>
        <v>111.95562859490551</v>
      </c>
      <c r="BM1054" s="4">
        <f xml:space="preserve"> _2025teamgamelogs[[#This Row],[POSSESIONS]] / (_2025teamgamelogs[[#This Row],[MIN]]/48)</f>
        <v>97.36</v>
      </c>
      <c r="BN1054" s="3">
        <f>_2025teamgamelogs[[#This Row],[PTS]] / (2 * (_2025teamgamelogs[[#This Row],[FGA]] + 0.44 * _2025teamgamelogs[[#This Row],[FTA]]))</f>
        <v>0.60989256938227399</v>
      </c>
      <c r="BO1054" s="4">
        <f>VLOOKUP(_2025teamgamelogs[[#This Row],[MONTH]], LEAGUE_AVERAGES!$A$2:$B$8, 2, FALSE)</f>
        <v>111.93492093235156</v>
      </c>
      <c r="BP1054" s="5">
        <f>VLOOKUP(_2025teamgamelogs[[#This Row],[TEAM_NAME]], LEAGUE_AVERAGES!$A$14:$C$43, 2, FALSE)</f>
        <v>0.37692682926829268</v>
      </c>
      <c r="BQ1054" s="5">
        <f>VLOOKUP(_2025teamgamelogs[[#This Row],[TEAM_NAME]], LEAGUE_AVERAGES!$A$14:$C$43, 3, FALSE)</f>
        <v>0.37741463414634141</v>
      </c>
      <c r="BR1054" s="5">
        <f>VLOOKUP(_2025teamgamelogs[[#This Row],[TEAM_NAME]], LEAGUE_AVERAGES!$F$14:$H$43, 2, FALSE)</f>
        <v>0.4768536585365854</v>
      </c>
      <c r="BS1054" s="5">
        <f>VLOOKUP(_2025teamgamelogs[[#This Row],[TEAM_NAME]], LEAGUE_AVERAGES!$F$14:$H$43, 3, FALSE)</f>
        <v>0.48056097560975608</v>
      </c>
      <c r="BT1054" s="5">
        <f>VLOOKUP(_2025teamgamelogs[[#This Row],[TEAM_NAME]], LEAGUE_AVERAGES!$K$14:$M$43, 2, FALSE)</f>
        <v>0.59622840480117467</v>
      </c>
      <c r="BU1054" s="5">
        <f>VLOOKUP(_2025teamgamelogs[[#This Row],[TEAM_NAME]], LEAGUE_AVERAGES!$K$14:$M$43, 3, FALSE)</f>
        <v>0.59682738613401276</v>
      </c>
    </row>
    <row r="1055" spans="1:73" x14ac:dyDescent="0.2">
      <c r="A1055" t="s">
        <v>59</v>
      </c>
      <c r="B1055">
        <v>1610612754</v>
      </c>
      <c r="C1055" t="s">
        <v>110</v>
      </c>
      <c r="D1055" t="s">
        <v>111</v>
      </c>
      <c r="E1055">
        <v>22400495</v>
      </c>
      <c r="F1055" s="1">
        <v>45663</v>
      </c>
      <c r="G1055" t="s">
        <v>711</v>
      </c>
      <c r="H1055" t="s">
        <v>63</v>
      </c>
      <c r="I1055">
        <v>48</v>
      </c>
      <c r="J1055">
        <v>40</v>
      </c>
      <c r="K1055">
        <v>79</v>
      </c>
      <c r="L1055">
        <v>0.50600000000000001</v>
      </c>
      <c r="M1055">
        <v>12</v>
      </c>
      <c r="N1055">
        <v>31</v>
      </c>
      <c r="O1055">
        <v>0.38700000000000001</v>
      </c>
      <c r="P1055">
        <v>21</v>
      </c>
      <c r="Q1055">
        <v>23</v>
      </c>
      <c r="R1055">
        <v>0.91300000000000003</v>
      </c>
      <c r="S1055">
        <v>5</v>
      </c>
      <c r="T1055">
        <v>30</v>
      </c>
      <c r="U1055">
        <v>35</v>
      </c>
      <c r="V1055">
        <v>22</v>
      </c>
      <c r="W1055">
        <v>12</v>
      </c>
      <c r="X1055">
        <v>8</v>
      </c>
      <c r="Y1055">
        <v>5</v>
      </c>
      <c r="Z1055">
        <v>3</v>
      </c>
      <c r="AA1055">
        <v>17</v>
      </c>
      <c r="AB1055">
        <v>19</v>
      </c>
      <c r="AC1055">
        <v>113</v>
      </c>
      <c r="AD1055">
        <v>14</v>
      </c>
      <c r="AE1055">
        <v>1</v>
      </c>
      <c r="AF1055">
        <v>1</v>
      </c>
      <c r="AG1055">
        <v>1</v>
      </c>
      <c r="AH1055">
        <v>1</v>
      </c>
      <c r="AI1055">
        <v>121</v>
      </c>
      <c r="AJ1055">
        <v>1438</v>
      </c>
      <c r="AK1055">
        <v>2245</v>
      </c>
      <c r="AL1055">
        <v>578</v>
      </c>
      <c r="AM1055">
        <v>1413</v>
      </c>
      <c r="AN1055">
        <v>1971</v>
      </c>
      <c r="AO1055">
        <v>887</v>
      </c>
      <c r="AP1055">
        <v>506</v>
      </c>
      <c r="AQ1055">
        <v>899</v>
      </c>
      <c r="AR1055">
        <v>199</v>
      </c>
      <c r="AS1055">
        <v>2299</v>
      </c>
      <c r="AT1055">
        <v>1652</v>
      </c>
      <c r="AU1055">
        <v>2225</v>
      </c>
      <c r="AV1055">
        <v>1909</v>
      </c>
      <c r="AW1055">
        <v>640</v>
      </c>
      <c r="AX1055">
        <v>1073</v>
      </c>
      <c r="AY1055">
        <v>889</v>
      </c>
      <c r="AZ1055">
        <v>384</v>
      </c>
      <c r="BA1055">
        <v>792</v>
      </c>
      <c r="BB1055">
        <v>971</v>
      </c>
      <c r="BC1055">
        <v>1250</v>
      </c>
      <c r="BD1055">
        <v>421</v>
      </c>
      <c r="BE1055">
        <v>1</v>
      </c>
      <c r="BF1055" t="s">
        <v>71</v>
      </c>
      <c r="BG1055" t="s">
        <v>65</v>
      </c>
      <c r="BH1055" t="s">
        <v>941</v>
      </c>
      <c r="BI1055" s="4">
        <f xml:space="preserve"> _2025teamgamelogs[[#This Row],[FGA]] + (0.44 * _2025teamgamelogs[[#This Row],[FTA]]) + _2025teamgamelogs[[#This Row],[TOV]] - _2025teamgamelogs[[#This Row],[OREB]]</f>
        <v>96.12</v>
      </c>
      <c r="BJ1055" s="3">
        <f>_2025teamgamelogs[[#This Row],[TOV]]/_2025teamgamelogs[[#This Row],[POSSESIONS]]</f>
        <v>0.12484394506866417</v>
      </c>
      <c r="BK1055" s="4">
        <f>_2025teamgamelogs[[#This Row],[PTS]]/_2025teamgamelogs[[#This Row],[POSSESIONS]]</f>
        <v>1.1756138160632541</v>
      </c>
      <c r="BL1055" s="4">
        <f xml:space="preserve"> 100 * _2025teamgamelogs[[#This Row],[POINTS_PER_POSSESSION]]</f>
        <v>117.56138160632541</v>
      </c>
      <c r="BM1055" s="4">
        <f xml:space="preserve"> _2025teamgamelogs[[#This Row],[POSSESIONS]] / (_2025teamgamelogs[[#This Row],[MIN]]/48)</f>
        <v>96.12</v>
      </c>
      <c r="BN1055" s="3">
        <f>_2025teamgamelogs[[#This Row],[PTS]] / (2 * (_2025teamgamelogs[[#This Row],[FGA]] + 0.44 * _2025teamgamelogs[[#This Row],[FTA]]))</f>
        <v>0.63397666068222613</v>
      </c>
      <c r="BO1055" s="4">
        <f>VLOOKUP(_2025teamgamelogs[[#This Row],[MONTH]], LEAGUE_AVERAGES!$A$2:$B$8, 2, FALSE)</f>
        <v>111.93492093235156</v>
      </c>
      <c r="BP1055" s="5">
        <f>VLOOKUP(_2025teamgamelogs[[#This Row],[TEAM_NAME]], LEAGUE_AVERAGES!$A$14:$C$43, 2, FALSE)</f>
        <v>0.37909999999999999</v>
      </c>
      <c r="BQ1055" s="5">
        <f>VLOOKUP(_2025teamgamelogs[[#This Row],[TEAM_NAME]], LEAGUE_AVERAGES!$A$14:$C$43, 3, FALSE)</f>
        <v>0.35511904761904761</v>
      </c>
      <c r="BR1055" s="5">
        <f>VLOOKUP(_2025teamgamelogs[[#This Row],[TEAM_NAME]], LEAGUE_AVERAGES!$F$14:$H$43, 2, FALSE)</f>
        <v>0.49785000000000013</v>
      </c>
      <c r="BS1055" s="5">
        <f>VLOOKUP(_2025teamgamelogs[[#This Row],[TEAM_NAME]], LEAGUE_AVERAGES!$F$14:$H$43, 3, FALSE)</f>
        <v>0.47942857142857148</v>
      </c>
      <c r="BT1055" s="5">
        <f>VLOOKUP(_2025teamgamelogs[[#This Row],[TEAM_NAME]], LEAGUE_AVERAGES!$K$14:$M$43, 2, FALSE)</f>
        <v>0.60805571751162091</v>
      </c>
      <c r="BU1055" s="5">
        <f>VLOOKUP(_2025teamgamelogs[[#This Row],[TEAM_NAME]], LEAGUE_AVERAGES!$K$14:$M$43, 3, FALSE)</f>
        <v>0.58190704341109034</v>
      </c>
    </row>
    <row r="1056" spans="1:73" x14ac:dyDescent="0.2">
      <c r="A1056" t="s">
        <v>59</v>
      </c>
      <c r="B1056">
        <v>1610612757</v>
      </c>
      <c r="C1056" t="s">
        <v>116</v>
      </c>
      <c r="D1056" t="s">
        <v>117</v>
      </c>
      <c r="E1056">
        <v>22400493</v>
      </c>
      <c r="F1056" s="1">
        <v>45663</v>
      </c>
      <c r="G1056" t="s">
        <v>1008</v>
      </c>
      <c r="H1056" t="s">
        <v>70</v>
      </c>
      <c r="I1056">
        <v>48</v>
      </c>
      <c r="J1056">
        <v>48</v>
      </c>
      <c r="K1056">
        <v>90</v>
      </c>
      <c r="L1056">
        <v>0.53300000000000003</v>
      </c>
      <c r="M1056">
        <v>16</v>
      </c>
      <c r="N1056">
        <v>35</v>
      </c>
      <c r="O1056">
        <v>0.45700000000000002</v>
      </c>
      <c r="P1056">
        <v>3</v>
      </c>
      <c r="Q1056">
        <v>5</v>
      </c>
      <c r="R1056">
        <v>0.6</v>
      </c>
      <c r="S1056">
        <v>7</v>
      </c>
      <c r="T1056">
        <v>31</v>
      </c>
      <c r="U1056">
        <v>38</v>
      </c>
      <c r="V1056">
        <v>32</v>
      </c>
      <c r="W1056">
        <v>16</v>
      </c>
      <c r="X1056">
        <v>6</v>
      </c>
      <c r="Y1056">
        <v>4</v>
      </c>
      <c r="Z1056">
        <v>4</v>
      </c>
      <c r="AA1056">
        <v>18</v>
      </c>
      <c r="AB1056">
        <v>15</v>
      </c>
      <c r="AC1056">
        <v>115</v>
      </c>
      <c r="AD1056">
        <v>-3</v>
      </c>
      <c r="AE1056">
        <v>1</v>
      </c>
      <c r="AF1056">
        <v>1231</v>
      </c>
      <c r="AG1056">
        <v>1231</v>
      </c>
      <c r="AH1056">
        <v>1231</v>
      </c>
      <c r="AI1056">
        <v>121</v>
      </c>
      <c r="AJ1056">
        <v>242</v>
      </c>
      <c r="AK1056">
        <v>1029</v>
      </c>
      <c r="AL1056">
        <v>274</v>
      </c>
      <c r="AM1056">
        <v>567</v>
      </c>
      <c r="AN1056">
        <v>1495</v>
      </c>
      <c r="AO1056">
        <v>281</v>
      </c>
      <c r="AP1056">
        <v>2455</v>
      </c>
      <c r="AQ1056">
        <v>2455</v>
      </c>
      <c r="AR1056">
        <v>2341</v>
      </c>
      <c r="AS1056">
        <v>2024</v>
      </c>
      <c r="AT1056">
        <v>1488</v>
      </c>
      <c r="AU1056">
        <v>1966</v>
      </c>
      <c r="AV1056">
        <v>322</v>
      </c>
      <c r="AW1056">
        <v>1583</v>
      </c>
      <c r="AX1056">
        <v>1702</v>
      </c>
      <c r="AY1056">
        <v>1274</v>
      </c>
      <c r="AZ1056">
        <v>750</v>
      </c>
      <c r="BA1056">
        <v>1018</v>
      </c>
      <c r="BB1056">
        <v>1892</v>
      </c>
      <c r="BC1056">
        <v>1095</v>
      </c>
      <c r="BD1056">
        <v>1356</v>
      </c>
      <c r="BE1056">
        <v>1</v>
      </c>
      <c r="BF1056" t="s">
        <v>71</v>
      </c>
      <c r="BG1056" t="s">
        <v>65</v>
      </c>
      <c r="BH1056" t="s">
        <v>941</v>
      </c>
      <c r="BI1056" s="4">
        <f xml:space="preserve"> _2025teamgamelogs[[#This Row],[FGA]] + (0.44 * _2025teamgamelogs[[#This Row],[FTA]]) + _2025teamgamelogs[[#This Row],[TOV]] - _2025teamgamelogs[[#This Row],[OREB]]</f>
        <v>101.2</v>
      </c>
      <c r="BJ1056" s="3">
        <f>_2025teamgamelogs[[#This Row],[TOV]]/_2025teamgamelogs[[#This Row],[POSSESIONS]]</f>
        <v>0.15810276679841898</v>
      </c>
      <c r="BK1056" s="4">
        <f>_2025teamgamelogs[[#This Row],[PTS]]/_2025teamgamelogs[[#This Row],[POSSESIONS]]</f>
        <v>1.1363636363636362</v>
      </c>
      <c r="BL1056" s="4">
        <f xml:space="preserve"> 100 * _2025teamgamelogs[[#This Row],[POINTS_PER_POSSESSION]]</f>
        <v>113.63636363636363</v>
      </c>
      <c r="BM1056" s="4">
        <f xml:space="preserve"> _2025teamgamelogs[[#This Row],[POSSESIONS]] / (_2025teamgamelogs[[#This Row],[MIN]]/48)</f>
        <v>101.2</v>
      </c>
      <c r="BN1056" s="3">
        <f>_2025teamgamelogs[[#This Row],[PTS]] / (2 * (_2025teamgamelogs[[#This Row],[FGA]] + 0.44 * _2025teamgamelogs[[#This Row],[FTA]]))</f>
        <v>0.62364425162689807</v>
      </c>
      <c r="BO1056" s="4">
        <f>VLOOKUP(_2025teamgamelogs[[#This Row],[MONTH]], LEAGUE_AVERAGES!$A$2:$B$8, 2, FALSE)</f>
        <v>111.93492093235156</v>
      </c>
      <c r="BP1056" s="5">
        <f>VLOOKUP(_2025teamgamelogs[[#This Row],[TEAM_NAME]], LEAGUE_AVERAGES!$A$14:$C$43, 2, FALSE)</f>
        <v>0.3617317073170731</v>
      </c>
      <c r="BQ1056" s="5">
        <f>VLOOKUP(_2025teamgamelogs[[#This Row],[TEAM_NAME]], LEAGUE_AVERAGES!$A$14:$C$43, 3, FALSE)</f>
        <v>0.32368292682926825</v>
      </c>
      <c r="BR1056" s="5">
        <f>VLOOKUP(_2025teamgamelogs[[#This Row],[TEAM_NAME]], LEAGUE_AVERAGES!$F$14:$H$43, 2, FALSE)</f>
        <v>0.4560243902439024</v>
      </c>
      <c r="BS1056" s="5">
        <f>VLOOKUP(_2025teamgamelogs[[#This Row],[TEAM_NAME]], LEAGUE_AVERAGES!$F$14:$H$43, 3, FALSE)</f>
        <v>0.4473414634146341</v>
      </c>
      <c r="BT1056" s="5">
        <f>VLOOKUP(_2025teamgamelogs[[#This Row],[TEAM_NAME]], LEAGUE_AVERAGES!$K$14:$M$43, 2, FALSE)</f>
        <v>0.56794360073860606</v>
      </c>
      <c r="BU1056" s="5">
        <f>VLOOKUP(_2025teamgamelogs[[#This Row],[TEAM_NAME]], LEAGUE_AVERAGES!$K$14:$M$43, 3, FALSE)</f>
        <v>0.54561285519601899</v>
      </c>
    </row>
    <row r="1057" spans="1:73" x14ac:dyDescent="0.2">
      <c r="A1057" t="s">
        <v>59</v>
      </c>
      <c r="B1057">
        <v>1610612763</v>
      </c>
      <c r="C1057" t="s">
        <v>128</v>
      </c>
      <c r="D1057" t="s">
        <v>129</v>
      </c>
      <c r="E1057">
        <v>22400499</v>
      </c>
      <c r="F1057" s="1">
        <v>45663</v>
      </c>
      <c r="G1057" t="s">
        <v>1009</v>
      </c>
      <c r="H1057" t="s">
        <v>63</v>
      </c>
      <c r="I1057">
        <v>48</v>
      </c>
      <c r="J1057">
        <v>40</v>
      </c>
      <c r="K1057">
        <v>88</v>
      </c>
      <c r="L1057">
        <v>0.45500000000000002</v>
      </c>
      <c r="M1057">
        <v>12</v>
      </c>
      <c r="N1057">
        <v>35</v>
      </c>
      <c r="O1057">
        <v>0.34300000000000003</v>
      </c>
      <c r="P1057">
        <v>27</v>
      </c>
      <c r="Q1057">
        <v>35</v>
      </c>
      <c r="R1057">
        <v>0.77100000000000002</v>
      </c>
      <c r="S1057">
        <v>13</v>
      </c>
      <c r="T1057">
        <v>42</v>
      </c>
      <c r="U1057">
        <v>55</v>
      </c>
      <c r="V1057">
        <v>24</v>
      </c>
      <c r="W1057">
        <v>15</v>
      </c>
      <c r="X1057">
        <v>11</v>
      </c>
      <c r="Y1057">
        <v>5</v>
      </c>
      <c r="Z1057">
        <v>8</v>
      </c>
      <c r="AA1057">
        <v>17</v>
      </c>
      <c r="AB1057">
        <v>22</v>
      </c>
      <c r="AC1057">
        <v>119</v>
      </c>
      <c r="AD1057">
        <v>15</v>
      </c>
      <c r="AE1057">
        <v>1</v>
      </c>
      <c r="AF1057">
        <v>1</v>
      </c>
      <c r="AG1057">
        <v>1</v>
      </c>
      <c r="AH1057">
        <v>1</v>
      </c>
      <c r="AI1057">
        <v>121</v>
      </c>
      <c r="AJ1057">
        <v>1438</v>
      </c>
      <c r="AK1057">
        <v>1314</v>
      </c>
      <c r="AL1057">
        <v>1464</v>
      </c>
      <c r="AM1057">
        <v>1413</v>
      </c>
      <c r="AN1057">
        <v>1495</v>
      </c>
      <c r="AO1057">
        <v>1391</v>
      </c>
      <c r="AP1057">
        <v>104</v>
      </c>
      <c r="AQ1057">
        <v>80</v>
      </c>
      <c r="AR1057">
        <v>1386</v>
      </c>
      <c r="AS1057">
        <v>652</v>
      </c>
      <c r="AT1057">
        <v>105</v>
      </c>
      <c r="AU1057">
        <v>135</v>
      </c>
      <c r="AV1057">
        <v>1570</v>
      </c>
      <c r="AW1057">
        <v>1341</v>
      </c>
      <c r="AX1057">
        <v>346</v>
      </c>
      <c r="AY1057">
        <v>889</v>
      </c>
      <c r="AZ1057">
        <v>2116</v>
      </c>
      <c r="BA1057">
        <v>792</v>
      </c>
      <c r="BB1057">
        <v>416</v>
      </c>
      <c r="BC1057">
        <v>798</v>
      </c>
      <c r="BD1057">
        <v>376</v>
      </c>
      <c r="BE1057">
        <v>1</v>
      </c>
      <c r="BF1057" t="s">
        <v>64</v>
      </c>
      <c r="BG1057" t="s">
        <v>65</v>
      </c>
      <c r="BH1057" t="s">
        <v>941</v>
      </c>
      <c r="BI1057" s="4">
        <f xml:space="preserve"> _2025teamgamelogs[[#This Row],[FGA]] + (0.44 * _2025teamgamelogs[[#This Row],[FTA]]) + _2025teamgamelogs[[#This Row],[TOV]] - _2025teamgamelogs[[#This Row],[OREB]]</f>
        <v>105.4</v>
      </c>
      <c r="BJ1057" s="3">
        <f>_2025teamgamelogs[[#This Row],[TOV]]/_2025teamgamelogs[[#This Row],[POSSESIONS]]</f>
        <v>0.14231499051233396</v>
      </c>
      <c r="BK1057" s="4">
        <f>_2025teamgamelogs[[#This Row],[PTS]]/_2025teamgamelogs[[#This Row],[POSSESIONS]]</f>
        <v>1.129032258064516</v>
      </c>
      <c r="BL1057" s="4">
        <f xml:space="preserve"> 100 * _2025teamgamelogs[[#This Row],[POINTS_PER_POSSESSION]]</f>
        <v>112.9032258064516</v>
      </c>
      <c r="BM1057" s="4">
        <f xml:space="preserve"> _2025teamgamelogs[[#This Row],[POSSESIONS]] / (_2025teamgamelogs[[#This Row],[MIN]]/48)</f>
        <v>105.4</v>
      </c>
      <c r="BN1057" s="3">
        <f>_2025teamgamelogs[[#This Row],[PTS]] / (2 * (_2025teamgamelogs[[#This Row],[FGA]] + 0.44 * _2025teamgamelogs[[#This Row],[FTA]]))</f>
        <v>0.57543520309477758</v>
      </c>
      <c r="BO1057" s="4">
        <f>VLOOKUP(_2025teamgamelogs[[#This Row],[MONTH]], LEAGUE_AVERAGES!$A$2:$B$8, 2, FALSE)</f>
        <v>111.93492093235156</v>
      </c>
      <c r="BP1057" s="5">
        <f>VLOOKUP(_2025teamgamelogs[[#This Row],[TEAM_NAME]], LEAGUE_AVERAGES!$A$14:$C$43, 2, FALSE)</f>
        <v>0.36546341463414628</v>
      </c>
      <c r="BQ1057" s="5">
        <f>VLOOKUP(_2025teamgamelogs[[#This Row],[TEAM_NAME]], LEAGUE_AVERAGES!$A$14:$C$43, 3, FALSE)</f>
        <v>0.36639024390243902</v>
      </c>
      <c r="BR1057" s="5">
        <f>VLOOKUP(_2025teamgamelogs[[#This Row],[TEAM_NAME]], LEAGUE_AVERAGES!$F$14:$H$43, 2, FALSE)</f>
        <v>0.48997560975609772</v>
      </c>
      <c r="BS1057" s="5">
        <f>VLOOKUP(_2025teamgamelogs[[#This Row],[TEAM_NAME]], LEAGUE_AVERAGES!$F$14:$H$43, 3, FALSE)</f>
        <v>0.46951219512195119</v>
      </c>
      <c r="BT1057" s="5">
        <f>VLOOKUP(_2025teamgamelogs[[#This Row],[TEAM_NAME]], LEAGUE_AVERAGES!$K$14:$M$43, 2, FALSE)</f>
        <v>0.59919613060605748</v>
      </c>
      <c r="BU1057" s="5">
        <f>VLOOKUP(_2025teamgamelogs[[#This Row],[TEAM_NAME]], LEAGUE_AVERAGES!$K$14:$M$43, 3, FALSE)</f>
        <v>0.57758119053457602</v>
      </c>
    </row>
    <row r="1058" spans="1:73" x14ac:dyDescent="0.2">
      <c r="A1058" t="s">
        <v>59</v>
      </c>
      <c r="B1058">
        <v>1610612759</v>
      </c>
      <c r="C1058" t="s">
        <v>145</v>
      </c>
      <c r="D1058" t="s">
        <v>146</v>
      </c>
      <c r="E1058">
        <v>22400498</v>
      </c>
      <c r="F1058" s="1">
        <v>45663</v>
      </c>
      <c r="G1058" t="s">
        <v>1010</v>
      </c>
      <c r="H1058" t="s">
        <v>70</v>
      </c>
      <c r="I1058">
        <v>48</v>
      </c>
      <c r="J1058">
        <v>44</v>
      </c>
      <c r="K1058">
        <v>95</v>
      </c>
      <c r="L1058">
        <v>0.46300000000000002</v>
      </c>
      <c r="M1058">
        <v>15</v>
      </c>
      <c r="N1058">
        <v>46</v>
      </c>
      <c r="O1058">
        <v>0.32600000000000001</v>
      </c>
      <c r="P1058">
        <v>7</v>
      </c>
      <c r="Q1058">
        <v>12</v>
      </c>
      <c r="R1058">
        <v>0.58299999999999996</v>
      </c>
      <c r="S1058">
        <v>13</v>
      </c>
      <c r="T1058">
        <v>36</v>
      </c>
      <c r="U1058">
        <v>49</v>
      </c>
      <c r="V1058">
        <v>31</v>
      </c>
      <c r="W1058">
        <v>17</v>
      </c>
      <c r="X1058">
        <v>8</v>
      </c>
      <c r="Y1058">
        <v>12</v>
      </c>
      <c r="Z1058">
        <v>4</v>
      </c>
      <c r="AA1058">
        <v>18</v>
      </c>
      <c r="AB1058">
        <v>9</v>
      </c>
      <c r="AC1058">
        <v>110</v>
      </c>
      <c r="AD1058">
        <v>-4</v>
      </c>
      <c r="AE1058">
        <v>1</v>
      </c>
      <c r="AF1058">
        <v>1231</v>
      </c>
      <c r="AG1058">
        <v>1231</v>
      </c>
      <c r="AH1058">
        <v>1231</v>
      </c>
      <c r="AI1058">
        <v>121</v>
      </c>
      <c r="AJ1058">
        <v>703</v>
      </c>
      <c r="AK1058">
        <v>477</v>
      </c>
      <c r="AL1058">
        <v>1318</v>
      </c>
      <c r="AM1058">
        <v>733</v>
      </c>
      <c r="AN1058">
        <v>249</v>
      </c>
      <c r="AO1058">
        <v>1594</v>
      </c>
      <c r="AP1058">
        <v>2380</v>
      </c>
      <c r="AQ1058">
        <v>2282</v>
      </c>
      <c r="AR1058">
        <v>2382</v>
      </c>
      <c r="AS1058">
        <v>652</v>
      </c>
      <c r="AT1058">
        <v>640</v>
      </c>
      <c r="AU1058">
        <v>505</v>
      </c>
      <c r="AV1058">
        <v>426</v>
      </c>
      <c r="AW1058">
        <v>1759</v>
      </c>
      <c r="AX1058">
        <v>1073</v>
      </c>
      <c r="AY1058">
        <v>18</v>
      </c>
      <c r="AZ1058">
        <v>750</v>
      </c>
      <c r="BA1058">
        <v>1018</v>
      </c>
      <c r="BB1058">
        <v>2437</v>
      </c>
      <c r="BC1058">
        <v>1479</v>
      </c>
      <c r="BD1058">
        <v>1415</v>
      </c>
      <c r="BE1058">
        <v>1</v>
      </c>
      <c r="BF1058" t="s">
        <v>71</v>
      </c>
      <c r="BG1058" t="s">
        <v>65</v>
      </c>
      <c r="BH1058" t="s">
        <v>941</v>
      </c>
      <c r="BI1058" s="4">
        <f xml:space="preserve"> _2025teamgamelogs[[#This Row],[FGA]] + (0.44 * _2025teamgamelogs[[#This Row],[FTA]]) + _2025teamgamelogs[[#This Row],[TOV]] - _2025teamgamelogs[[#This Row],[OREB]]</f>
        <v>104.28</v>
      </c>
      <c r="BJ1058" s="3">
        <f>_2025teamgamelogs[[#This Row],[TOV]]/_2025teamgamelogs[[#This Row],[POSSESIONS]]</f>
        <v>0.16302263137706174</v>
      </c>
      <c r="BK1058" s="4">
        <f>_2025teamgamelogs[[#This Row],[PTS]]/_2025teamgamelogs[[#This Row],[POSSESIONS]]</f>
        <v>1.0548523206751055</v>
      </c>
      <c r="BL1058" s="4">
        <f xml:space="preserve"> 100 * _2025teamgamelogs[[#This Row],[POINTS_PER_POSSESSION]]</f>
        <v>105.48523206751055</v>
      </c>
      <c r="BM1058" s="4">
        <f xml:space="preserve"> _2025teamgamelogs[[#This Row],[POSSESIONS]] / (_2025teamgamelogs[[#This Row],[MIN]]/48)</f>
        <v>104.28</v>
      </c>
      <c r="BN1058" s="3">
        <f>_2025teamgamelogs[[#This Row],[PTS]] / (2 * (_2025teamgamelogs[[#This Row],[FGA]] + 0.44 * _2025teamgamelogs[[#This Row],[FTA]]))</f>
        <v>0.5484642999601117</v>
      </c>
      <c r="BO1058" s="4">
        <f>VLOOKUP(_2025teamgamelogs[[#This Row],[MONTH]], LEAGUE_AVERAGES!$A$2:$B$8, 2, FALSE)</f>
        <v>111.93492093235156</v>
      </c>
      <c r="BP1058" s="5">
        <f>VLOOKUP(_2025teamgamelogs[[#This Row],[TEAM_NAME]], LEAGUE_AVERAGES!$A$14:$C$43, 2, FALSE)</f>
        <v>0.36502500000000004</v>
      </c>
      <c r="BQ1058" s="5">
        <f>VLOOKUP(_2025teamgamelogs[[#This Row],[TEAM_NAME]], LEAGUE_AVERAGES!$A$14:$C$43, 3, FALSE)</f>
        <v>0.35016666666666663</v>
      </c>
      <c r="BR1058" s="5">
        <f>VLOOKUP(_2025teamgamelogs[[#This Row],[TEAM_NAME]], LEAGUE_AVERAGES!$F$14:$H$43, 2, FALSE)</f>
        <v>0.47877500000000017</v>
      </c>
      <c r="BS1058" s="5">
        <f>VLOOKUP(_2025teamgamelogs[[#This Row],[TEAM_NAME]], LEAGUE_AVERAGES!$F$14:$H$43, 3, FALSE)</f>
        <v>0.45407142857142868</v>
      </c>
      <c r="BT1058" s="5">
        <f>VLOOKUP(_2025teamgamelogs[[#This Row],[TEAM_NAME]], LEAGUE_AVERAGES!$K$14:$M$43, 2, FALSE)</f>
        <v>0.59112459331758582</v>
      </c>
      <c r="BU1058" s="5">
        <f>VLOOKUP(_2025teamgamelogs[[#This Row],[TEAM_NAME]], LEAGUE_AVERAGES!$K$14:$M$43, 3, FALSE)</f>
        <v>0.56254759440180246</v>
      </c>
    </row>
    <row r="1059" spans="1:73" x14ac:dyDescent="0.2">
      <c r="A1059" t="s">
        <v>59</v>
      </c>
      <c r="B1059">
        <v>1610612742</v>
      </c>
      <c r="C1059" t="s">
        <v>154</v>
      </c>
      <c r="D1059" t="s">
        <v>155</v>
      </c>
      <c r="E1059">
        <v>22400499</v>
      </c>
      <c r="F1059" s="1">
        <v>45663</v>
      </c>
      <c r="G1059" t="s">
        <v>1011</v>
      </c>
      <c r="H1059" t="s">
        <v>70</v>
      </c>
      <c r="I1059">
        <v>48</v>
      </c>
      <c r="J1059">
        <v>40</v>
      </c>
      <c r="K1059">
        <v>98</v>
      </c>
      <c r="L1059">
        <v>0.40799999999999997</v>
      </c>
      <c r="M1059">
        <v>13</v>
      </c>
      <c r="N1059">
        <v>36</v>
      </c>
      <c r="O1059">
        <v>0.36099999999999999</v>
      </c>
      <c r="P1059">
        <v>11</v>
      </c>
      <c r="Q1059">
        <v>15</v>
      </c>
      <c r="R1059">
        <v>0.73299999999999998</v>
      </c>
      <c r="S1059">
        <v>13</v>
      </c>
      <c r="T1059">
        <v>37</v>
      </c>
      <c r="U1059">
        <v>50</v>
      </c>
      <c r="V1059">
        <v>25</v>
      </c>
      <c r="W1059">
        <v>15</v>
      </c>
      <c r="X1059">
        <v>7</v>
      </c>
      <c r="Y1059">
        <v>8</v>
      </c>
      <c r="Z1059">
        <v>5</v>
      </c>
      <c r="AA1059">
        <v>22</v>
      </c>
      <c r="AB1059">
        <v>17</v>
      </c>
      <c r="AC1059">
        <v>104</v>
      </c>
      <c r="AD1059">
        <v>-15</v>
      </c>
      <c r="AE1059">
        <v>1</v>
      </c>
      <c r="AF1059">
        <v>1231</v>
      </c>
      <c r="AG1059">
        <v>1231</v>
      </c>
      <c r="AH1059">
        <v>1231</v>
      </c>
      <c r="AI1059">
        <v>121</v>
      </c>
      <c r="AJ1059">
        <v>1438</v>
      </c>
      <c r="AK1059">
        <v>251</v>
      </c>
      <c r="AL1059">
        <v>2119</v>
      </c>
      <c r="AM1059">
        <v>1171</v>
      </c>
      <c r="AN1059">
        <v>1366</v>
      </c>
      <c r="AO1059">
        <v>1193</v>
      </c>
      <c r="AP1059">
        <v>2028</v>
      </c>
      <c r="AQ1059">
        <v>2021</v>
      </c>
      <c r="AR1059">
        <v>1708</v>
      </c>
      <c r="AS1059">
        <v>652</v>
      </c>
      <c r="AT1059">
        <v>489</v>
      </c>
      <c r="AU1059">
        <v>427</v>
      </c>
      <c r="AV1059">
        <v>1358</v>
      </c>
      <c r="AW1059">
        <v>1341</v>
      </c>
      <c r="AX1059">
        <v>1360</v>
      </c>
      <c r="AY1059">
        <v>187</v>
      </c>
      <c r="AZ1059">
        <v>1188</v>
      </c>
      <c r="BA1059">
        <v>1887</v>
      </c>
      <c r="BB1059">
        <v>1444</v>
      </c>
      <c r="BC1059">
        <v>1870</v>
      </c>
      <c r="BD1059">
        <v>2041</v>
      </c>
      <c r="BE1059">
        <v>1</v>
      </c>
      <c r="BF1059" t="s">
        <v>71</v>
      </c>
      <c r="BG1059" t="s">
        <v>65</v>
      </c>
      <c r="BH1059" t="s">
        <v>941</v>
      </c>
      <c r="BI1059" s="4">
        <f xml:space="preserve"> _2025teamgamelogs[[#This Row],[FGA]] + (0.44 * _2025teamgamelogs[[#This Row],[FTA]]) + _2025teamgamelogs[[#This Row],[TOV]] - _2025teamgamelogs[[#This Row],[OREB]]</f>
        <v>106.6</v>
      </c>
      <c r="BJ1059" s="3">
        <f>_2025teamgamelogs[[#This Row],[TOV]]/_2025teamgamelogs[[#This Row],[POSSESIONS]]</f>
        <v>0.14071294559099437</v>
      </c>
      <c r="BK1059" s="4">
        <f>_2025teamgamelogs[[#This Row],[PTS]]/_2025teamgamelogs[[#This Row],[POSSESIONS]]</f>
        <v>0.97560975609756106</v>
      </c>
      <c r="BL1059" s="4">
        <f xml:space="preserve"> 100 * _2025teamgamelogs[[#This Row],[POINTS_PER_POSSESSION]]</f>
        <v>97.560975609756113</v>
      </c>
      <c r="BM1059" s="4">
        <f xml:space="preserve"> _2025teamgamelogs[[#This Row],[POSSESIONS]] / (_2025teamgamelogs[[#This Row],[MIN]]/48)</f>
        <v>106.6</v>
      </c>
      <c r="BN1059" s="3">
        <f>_2025teamgamelogs[[#This Row],[PTS]] / (2 * (_2025teamgamelogs[[#This Row],[FGA]] + 0.44 * _2025teamgamelogs[[#This Row],[FTA]]))</f>
        <v>0.49713193116634802</v>
      </c>
      <c r="BO1059" s="4">
        <f>VLOOKUP(_2025teamgamelogs[[#This Row],[MONTH]], LEAGUE_AVERAGES!$A$2:$B$8, 2, FALSE)</f>
        <v>111.93492093235156</v>
      </c>
      <c r="BP1059" s="5">
        <f>VLOOKUP(_2025teamgamelogs[[#This Row],[TEAM_NAME]], LEAGUE_AVERAGES!$A$14:$C$43, 2, FALSE)</f>
        <v>0.362375</v>
      </c>
      <c r="BQ1059" s="5">
        <f>VLOOKUP(_2025teamgamelogs[[#This Row],[TEAM_NAME]], LEAGUE_AVERAGES!$A$14:$C$43, 3, FALSE)</f>
        <v>0.36252380952380958</v>
      </c>
      <c r="BR1059" s="5">
        <f>VLOOKUP(_2025teamgamelogs[[#This Row],[TEAM_NAME]], LEAGUE_AVERAGES!$F$14:$H$43, 2, FALSE)</f>
        <v>0.47777500000000001</v>
      </c>
      <c r="BS1059" s="5">
        <f>VLOOKUP(_2025teamgamelogs[[#This Row],[TEAM_NAME]], LEAGUE_AVERAGES!$F$14:$H$43, 3, FALSE)</f>
        <v>0.48176190476190472</v>
      </c>
      <c r="BT1059" s="5">
        <f>VLOOKUP(_2025teamgamelogs[[#This Row],[TEAM_NAME]], LEAGUE_AVERAGES!$K$14:$M$43, 2, FALSE)</f>
        <v>0.58283558931438928</v>
      </c>
      <c r="BU1059" s="5">
        <f>VLOOKUP(_2025teamgamelogs[[#This Row],[TEAM_NAME]], LEAGUE_AVERAGES!$K$14:$M$43, 3, FALSE)</f>
        <v>0.5856179003364903</v>
      </c>
    </row>
    <row r="1060" spans="1:73" x14ac:dyDescent="0.2">
      <c r="A1060" t="s">
        <v>59</v>
      </c>
      <c r="B1060">
        <v>1610612750</v>
      </c>
      <c r="C1060" t="s">
        <v>8</v>
      </c>
      <c r="D1060" t="s">
        <v>72</v>
      </c>
      <c r="E1060">
        <v>22400500</v>
      </c>
      <c r="F1060" s="1">
        <v>45663</v>
      </c>
      <c r="G1060" t="s">
        <v>649</v>
      </c>
      <c r="H1060" t="s">
        <v>63</v>
      </c>
      <c r="I1060">
        <v>48</v>
      </c>
      <c r="J1060">
        <v>41</v>
      </c>
      <c r="K1060">
        <v>92</v>
      </c>
      <c r="L1060">
        <v>0.44600000000000001</v>
      </c>
      <c r="M1060">
        <v>16</v>
      </c>
      <c r="N1060">
        <v>39</v>
      </c>
      <c r="O1060">
        <v>0.41</v>
      </c>
      <c r="P1060">
        <v>10</v>
      </c>
      <c r="Q1060">
        <v>17</v>
      </c>
      <c r="R1060">
        <v>0.58799999999999997</v>
      </c>
      <c r="S1060">
        <v>17</v>
      </c>
      <c r="T1060">
        <v>38</v>
      </c>
      <c r="U1060">
        <v>55</v>
      </c>
      <c r="V1060">
        <v>24</v>
      </c>
      <c r="W1060">
        <v>15</v>
      </c>
      <c r="X1060">
        <v>6</v>
      </c>
      <c r="Y1060">
        <v>5</v>
      </c>
      <c r="Z1060">
        <v>10</v>
      </c>
      <c r="AA1060">
        <v>20</v>
      </c>
      <c r="AB1060">
        <v>19</v>
      </c>
      <c r="AC1060">
        <v>108</v>
      </c>
      <c r="AD1060">
        <v>2</v>
      </c>
      <c r="AE1060">
        <v>1</v>
      </c>
      <c r="AF1060">
        <v>1</v>
      </c>
      <c r="AG1060">
        <v>1</v>
      </c>
      <c r="AH1060">
        <v>1</v>
      </c>
      <c r="AI1060">
        <v>121</v>
      </c>
      <c r="AJ1060">
        <v>1234</v>
      </c>
      <c r="AK1060">
        <v>768</v>
      </c>
      <c r="AL1060">
        <v>1606</v>
      </c>
      <c r="AM1060">
        <v>567</v>
      </c>
      <c r="AN1060">
        <v>933</v>
      </c>
      <c r="AO1060">
        <v>645</v>
      </c>
      <c r="AP1060">
        <v>2148</v>
      </c>
      <c r="AQ1060">
        <v>1778</v>
      </c>
      <c r="AR1060">
        <v>2371</v>
      </c>
      <c r="AS1060">
        <v>160</v>
      </c>
      <c r="AT1060">
        <v>377</v>
      </c>
      <c r="AU1060">
        <v>135</v>
      </c>
      <c r="AV1060">
        <v>1570</v>
      </c>
      <c r="AW1060">
        <v>1341</v>
      </c>
      <c r="AX1060">
        <v>1702</v>
      </c>
      <c r="AY1060">
        <v>889</v>
      </c>
      <c r="AZ1060">
        <v>2353</v>
      </c>
      <c r="BA1060">
        <v>1491</v>
      </c>
      <c r="BB1060">
        <v>971</v>
      </c>
      <c r="BC1060">
        <v>1616</v>
      </c>
      <c r="BD1060">
        <v>1106</v>
      </c>
      <c r="BE1060">
        <v>1</v>
      </c>
      <c r="BF1060" t="s">
        <v>64</v>
      </c>
      <c r="BG1060" t="s">
        <v>65</v>
      </c>
      <c r="BH1060" t="s">
        <v>941</v>
      </c>
      <c r="BI1060" s="4">
        <f xml:space="preserve"> _2025teamgamelogs[[#This Row],[FGA]] + (0.44 * _2025teamgamelogs[[#This Row],[FTA]]) + _2025teamgamelogs[[#This Row],[TOV]] - _2025teamgamelogs[[#This Row],[OREB]]</f>
        <v>97.48</v>
      </c>
      <c r="BJ1060" s="3">
        <f>_2025teamgamelogs[[#This Row],[TOV]]/_2025teamgamelogs[[#This Row],[POSSESIONS]]</f>
        <v>0.15387771850636028</v>
      </c>
      <c r="BK1060" s="4">
        <f>_2025teamgamelogs[[#This Row],[PTS]]/_2025teamgamelogs[[#This Row],[POSSESIONS]]</f>
        <v>1.107919573245794</v>
      </c>
      <c r="BL1060" s="4">
        <f xml:space="preserve"> 100 * _2025teamgamelogs[[#This Row],[POINTS_PER_POSSESSION]]</f>
        <v>110.7919573245794</v>
      </c>
      <c r="BM1060" s="4">
        <f xml:space="preserve"> _2025teamgamelogs[[#This Row],[POSSESIONS]] / (_2025teamgamelogs[[#This Row],[MIN]]/48)</f>
        <v>97.48</v>
      </c>
      <c r="BN1060" s="3">
        <f>_2025teamgamelogs[[#This Row],[PTS]] / (2 * (_2025teamgamelogs[[#This Row],[FGA]] + 0.44 * _2025teamgamelogs[[#This Row],[FTA]]))</f>
        <v>0.54282267792521111</v>
      </c>
      <c r="BO1060" s="4">
        <f>VLOOKUP(_2025teamgamelogs[[#This Row],[MONTH]], LEAGUE_AVERAGES!$A$2:$B$8, 2, FALSE)</f>
        <v>111.93492093235156</v>
      </c>
      <c r="BP1060" s="5">
        <f>VLOOKUP(_2025teamgamelogs[[#This Row],[TEAM_NAME]], LEAGUE_AVERAGES!$A$14:$C$43, 2, FALSE)</f>
        <v>0.38256097560975622</v>
      </c>
      <c r="BQ1060" s="5">
        <f>VLOOKUP(_2025teamgamelogs[[#This Row],[TEAM_NAME]], LEAGUE_AVERAGES!$A$14:$C$43, 3, FALSE)</f>
        <v>0.37156097560975615</v>
      </c>
      <c r="BR1060" s="5">
        <f>VLOOKUP(_2025teamgamelogs[[#This Row],[TEAM_NAME]], LEAGUE_AVERAGES!$F$14:$H$43, 2, FALSE)</f>
        <v>0.47402439024390242</v>
      </c>
      <c r="BS1060" s="5">
        <f>VLOOKUP(_2025teamgamelogs[[#This Row],[TEAM_NAME]], LEAGUE_AVERAGES!$F$14:$H$43, 3, FALSE)</f>
        <v>0.46580487804878057</v>
      </c>
      <c r="BT1060" s="5">
        <f>VLOOKUP(_2025teamgamelogs[[#This Row],[TEAM_NAME]], LEAGUE_AVERAGES!$K$14:$M$43, 2, FALSE)</f>
        <v>0.59446350940954662</v>
      </c>
      <c r="BU1060" s="5">
        <f>VLOOKUP(_2025teamgamelogs[[#This Row],[TEAM_NAME]], LEAGUE_AVERAGES!$K$14:$M$43, 3, FALSE)</f>
        <v>0.58583417827298701</v>
      </c>
    </row>
    <row r="1061" spans="1:73" x14ac:dyDescent="0.2">
      <c r="A1061" t="s">
        <v>59</v>
      </c>
      <c r="B1061">
        <v>1610612761</v>
      </c>
      <c r="C1061" t="s">
        <v>95</v>
      </c>
      <c r="D1061" t="s">
        <v>96</v>
      </c>
      <c r="E1061">
        <v>22400497</v>
      </c>
      <c r="F1061" s="1">
        <v>45663</v>
      </c>
      <c r="G1061" t="s">
        <v>1012</v>
      </c>
      <c r="H1061" t="s">
        <v>70</v>
      </c>
      <c r="I1061">
        <v>48</v>
      </c>
      <c r="J1061">
        <v>41</v>
      </c>
      <c r="K1061">
        <v>91</v>
      </c>
      <c r="L1061">
        <v>0.45100000000000001</v>
      </c>
      <c r="M1061">
        <v>9</v>
      </c>
      <c r="N1061">
        <v>35</v>
      </c>
      <c r="O1061">
        <v>0.25700000000000001</v>
      </c>
      <c r="P1061">
        <v>13</v>
      </c>
      <c r="Q1061">
        <v>21</v>
      </c>
      <c r="R1061">
        <v>0.61899999999999999</v>
      </c>
      <c r="S1061">
        <v>10</v>
      </c>
      <c r="T1061">
        <v>25</v>
      </c>
      <c r="U1061">
        <v>35</v>
      </c>
      <c r="V1061">
        <v>27</v>
      </c>
      <c r="W1061">
        <v>15</v>
      </c>
      <c r="X1061">
        <v>11</v>
      </c>
      <c r="Y1061">
        <v>4</v>
      </c>
      <c r="Z1061">
        <v>8</v>
      </c>
      <c r="AA1061">
        <v>15</v>
      </c>
      <c r="AB1061">
        <v>19</v>
      </c>
      <c r="AC1061">
        <v>104</v>
      </c>
      <c r="AD1061">
        <v>-24</v>
      </c>
      <c r="AE1061">
        <v>1</v>
      </c>
      <c r="AF1061">
        <v>1231</v>
      </c>
      <c r="AG1061">
        <v>1231</v>
      </c>
      <c r="AH1061">
        <v>1231</v>
      </c>
      <c r="AI1061">
        <v>121</v>
      </c>
      <c r="AJ1061">
        <v>1234</v>
      </c>
      <c r="AK1061">
        <v>899</v>
      </c>
      <c r="AL1061">
        <v>1533</v>
      </c>
      <c r="AM1061">
        <v>2097</v>
      </c>
      <c r="AN1061">
        <v>1495</v>
      </c>
      <c r="AO1061">
        <v>2218</v>
      </c>
      <c r="AP1061">
        <v>1755</v>
      </c>
      <c r="AQ1061">
        <v>1164</v>
      </c>
      <c r="AR1061">
        <v>2312</v>
      </c>
      <c r="AS1061">
        <v>1308</v>
      </c>
      <c r="AT1061">
        <v>2271</v>
      </c>
      <c r="AU1061">
        <v>2225</v>
      </c>
      <c r="AV1061">
        <v>1013</v>
      </c>
      <c r="AW1061">
        <v>1341</v>
      </c>
      <c r="AX1061">
        <v>346</v>
      </c>
      <c r="AY1061">
        <v>1274</v>
      </c>
      <c r="AZ1061">
        <v>2116</v>
      </c>
      <c r="BA1061">
        <v>398</v>
      </c>
      <c r="BB1061">
        <v>971</v>
      </c>
      <c r="BC1061">
        <v>1870</v>
      </c>
      <c r="BD1061">
        <v>2294</v>
      </c>
      <c r="BE1061">
        <v>1</v>
      </c>
      <c r="BF1061" t="s">
        <v>64</v>
      </c>
      <c r="BG1061" t="s">
        <v>65</v>
      </c>
      <c r="BH1061" t="s">
        <v>941</v>
      </c>
      <c r="BI1061" s="4">
        <f xml:space="preserve"> _2025teamgamelogs[[#This Row],[FGA]] + (0.44 * _2025teamgamelogs[[#This Row],[FTA]]) + _2025teamgamelogs[[#This Row],[TOV]] - _2025teamgamelogs[[#This Row],[OREB]]</f>
        <v>105.24</v>
      </c>
      <c r="BJ1061" s="3">
        <f>_2025teamgamelogs[[#This Row],[TOV]]/_2025teamgamelogs[[#This Row],[POSSESIONS]]</f>
        <v>0.14253135689851767</v>
      </c>
      <c r="BK1061" s="4">
        <f>_2025teamgamelogs[[#This Row],[PTS]]/_2025teamgamelogs[[#This Row],[POSSESIONS]]</f>
        <v>0.98821740782972256</v>
      </c>
      <c r="BL1061" s="4">
        <f xml:space="preserve"> 100 * _2025teamgamelogs[[#This Row],[POINTS_PER_POSSESSION]]</f>
        <v>98.821740782972256</v>
      </c>
      <c r="BM1061" s="4">
        <f xml:space="preserve"> _2025teamgamelogs[[#This Row],[POSSESIONS]] / (_2025teamgamelogs[[#This Row],[MIN]]/48)</f>
        <v>105.24</v>
      </c>
      <c r="BN1061" s="3">
        <f>_2025teamgamelogs[[#This Row],[PTS]] / (2 * (_2025teamgamelogs[[#This Row],[FGA]] + 0.44 * _2025teamgamelogs[[#This Row],[FTA]]))</f>
        <v>0.5187549880287311</v>
      </c>
      <c r="BO1061" s="4">
        <f>VLOOKUP(_2025teamgamelogs[[#This Row],[MONTH]], LEAGUE_AVERAGES!$A$2:$B$8, 2, FALSE)</f>
        <v>111.93492093235156</v>
      </c>
      <c r="BP1061" s="5">
        <f>VLOOKUP(_2025teamgamelogs[[#This Row],[TEAM_NAME]], LEAGUE_AVERAGES!$A$14:$C$43, 2, FALSE)</f>
        <v>0.35443902439024388</v>
      </c>
      <c r="BQ1061" s="5">
        <f>VLOOKUP(_2025teamgamelogs[[#This Row],[TEAM_NAME]], LEAGUE_AVERAGES!$A$14:$C$43, 3, FALSE)</f>
        <v>0.34512195121951217</v>
      </c>
      <c r="BR1061" s="5">
        <f>VLOOKUP(_2025teamgamelogs[[#This Row],[TEAM_NAME]], LEAGUE_AVERAGES!$F$14:$H$43, 2, FALSE)</f>
        <v>0.46104878048780484</v>
      </c>
      <c r="BS1061" s="5">
        <f>VLOOKUP(_2025teamgamelogs[[#This Row],[TEAM_NAME]], LEAGUE_AVERAGES!$F$14:$H$43, 3, FALSE)</f>
        <v>0.45834146341463411</v>
      </c>
      <c r="BT1061" s="5">
        <f>VLOOKUP(_2025teamgamelogs[[#This Row],[TEAM_NAME]], LEAGUE_AVERAGES!$K$14:$M$43, 2, FALSE)</f>
        <v>0.55942918094792793</v>
      </c>
      <c r="BU1061" s="5">
        <f>VLOOKUP(_2025teamgamelogs[[#This Row],[TEAM_NAME]], LEAGUE_AVERAGES!$K$14:$M$43, 3, FALSE)</f>
        <v>0.54979583097447959</v>
      </c>
    </row>
    <row r="1062" spans="1:73" x14ac:dyDescent="0.2">
      <c r="A1062" t="s">
        <v>59</v>
      </c>
      <c r="B1062">
        <v>1610612741</v>
      </c>
      <c r="C1062" t="s">
        <v>86</v>
      </c>
      <c r="D1062" t="s">
        <v>87</v>
      </c>
      <c r="E1062">
        <v>22400498</v>
      </c>
      <c r="F1062" s="1">
        <v>45663</v>
      </c>
      <c r="G1062" t="s">
        <v>1013</v>
      </c>
      <c r="H1062" t="s">
        <v>63</v>
      </c>
      <c r="I1062">
        <v>48</v>
      </c>
      <c r="J1062">
        <v>44</v>
      </c>
      <c r="K1062">
        <v>102</v>
      </c>
      <c r="L1062">
        <v>0.43099999999999999</v>
      </c>
      <c r="M1062">
        <v>13</v>
      </c>
      <c r="N1062">
        <v>39</v>
      </c>
      <c r="O1062">
        <v>0.33300000000000002</v>
      </c>
      <c r="P1062">
        <v>13</v>
      </c>
      <c r="Q1062">
        <v>15</v>
      </c>
      <c r="R1062">
        <v>0.86699999999999999</v>
      </c>
      <c r="S1062">
        <v>14</v>
      </c>
      <c r="T1062">
        <v>33</v>
      </c>
      <c r="U1062">
        <v>47</v>
      </c>
      <c r="V1062">
        <v>25</v>
      </c>
      <c r="W1062">
        <v>13</v>
      </c>
      <c r="X1062">
        <v>12</v>
      </c>
      <c r="Y1062">
        <v>4</v>
      </c>
      <c r="Z1062">
        <v>12</v>
      </c>
      <c r="AA1062">
        <v>9</v>
      </c>
      <c r="AB1062">
        <v>18</v>
      </c>
      <c r="AC1062">
        <v>114</v>
      </c>
      <c r="AD1062">
        <v>4</v>
      </c>
      <c r="AE1062">
        <v>1</v>
      </c>
      <c r="AF1062">
        <v>1</v>
      </c>
      <c r="AG1062">
        <v>1</v>
      </c>
      <c r="AH1062">
        <v>1</v>
      </c>
      <c r="AI1062">
        <v>121</v>
      </c>
      <c r="AJ1062">
        <v>703</v>
      </c>
      <c r="AK1062">
        <v>96</v>
      </c>
      <c r="AL1062">
        <v>1838</v>
      </c>
      <c r="AM1062">
        <v>1171</v>
      </c>
      <c r="AN1062">
        <v>933</v>
      </c>
      <c r="AO1062">
        <v>1468</v>
      </c>
      <c r="AP1062">
        <v>1755</v>
      </c>
      <c r="AQ1062">
        <v>2021</v>
      </c>
      <c r="AR1062">
        <v>459</v>
      </c>
      <c r="AS1062">
        <v>466</v>
      </c>
      <c r="AT1062">
        <v>1131</v>
      </c>
      <c r="AU1062">
        <v>705</v>
      </c>
      <c r="AV1062">
        <v>1358</v>
      </c>
      <c r="AW1062">
        <v>850</v>
      </c>
      <c r="AX1062">
        <v>217</v>
      </c>
      <c r="AY1062">
        <v>1274</v>
      </c>
      <c r="AZ1062">
        <v>2430</v>
      </c>
      <c r="BA1062">
        <v>9</v>
      </c>
      <c r="BB1062">
        <v>1204</v>
      </c>
      <c r="BC1062">
        <v>1168</v>
      </c>
      <c r="BD1062">
        <v>986</v>
      </c>
      <c r="BE1062">
        <v>1</v>
      </c>
      <c r="BF1062" t="s">
        <v>64</v>
      </c>
      <c r="BG1062" t="s">
        <v>65</v>
      </c>
      <c r="BH1062" t="s">
        <v>941</v>
      </c>
      <c r="BI1062" s="4">
        <f xml:space="preserve"> _2025teamgamelogs[[#This Row],[FGA]] + (0.44 * _2025teamgamelogs[[#This Row],[FTA]]) + _2025teamgamelogs[[#This Row],[TOV]] - _2025teamgamelogs[[#This Row],[OREB]]</f>
        <v>107.6</v>
      </c>
      <c r="BJ1062" s="3">
        <f>_2025teamgamelogs[[#This Row],[TOV]]/_2025teamgamelogs[[#This Row],[POSSESIONS]]</f>
        <v>0.120817843866171</v>
      </c>
      <c r="BK1062" s="4">
        <f>_2025teamgamelogs[[#This Row],[PTS]]/_2025teamgamelogs[[#This Row],[POSSESIONS]]</f>
        <v>1.0594795539033457</v>
      </c>
      <c r="BL1062" s="4">
        <f xml:space="preserve"> 100 * _2025teamgamelogs[[#This Row],[POINTS_PER_POSSESSION]]</f>
        <v>105.94795539033457</v>
      </c>
      <c r="BM1062" s="4">
        <f xml:space="preserve"> _2025teamgamelogs[[#This Row],[POSSESIONS]] / (_2025teamgamelogs[[#This Row],[MIN]]/48)</f>
        <v>107.6</v>
      </c>
      <c r="BN1062" s="3">
        <f>_2025teamgamelogs[[#This Row],[PTS]] / (2 * (_2025teamgamelogs[[#This Row],[FGA]] + 0.44 * _2025teamgamelogs[[#This Row],[FTA]]))</f>
        <v>0.52486187845303867</v>
      </c>
      <c r="BO1062" s="4">
        <f>VLOOKUP(_2025teamgamelogs[[#This Row],[MONTH]], LEAGUE_AVERAGES!$A$2:$B$8, 2, FALSE)</f>
        <v>111.93492093235156</v>
      </c>
      <c r="BP1062" s="5">
        <f>VLOOKUP(_2025teamgamelogs[[#This Row],[TEAM_NAME]], LEAGUE_AVERAGES!$A$14:$C$43, 2, FALSE)</f>
        <v>0.36141463414634156</v>
      </c>
      <c r="BQ1062" s="5">
        <f>VLOOKUP(_2025teamgamelogs[[#This Row],[TEAM_NAME]], LEAGUE_AVERAGES!$A$14:$C$43, 3, FALSE)</f>
        <v>0.37548780487804878</v>
      </c>
      <c r="BR1062" s="5">
        <f>VLOOKUP(_2025teamgamelogs[[#This Row],[TEAM_NAME]], LEAGUE_AVERAGES!$F$14:$H$43, 2, FALSE)</f>
        <v>0.46404878048780479</v>
      </c>
      <c r="BS1062" s="5">
        <f>VLOOKUP(_2025teamgamelogs[[#This Row],[TEAM_NAME]], LEAGUE_AVERAGES!$F$14:$H$43, 3, FALSE)</f>
        <v>0.47712195121951223</v>
      </c>
      <c r="BT1062" s="5">
        <f>VLOOKUP(_2025teamgamelogs[[#This Row],[TEAM_NAME]], LEAGUE_AVERAGES!$K$14:$M$43, 2, FALSE)</f>
        <v>0.57631003599073594</v>
      </c>
      <c r="BU1062" s="5">
        <f>VLOOKUP(_2025teamgamelogs[[#This Row],[TEAM_NAME]], LEAGUE_AVERAGES!$K$14:$M$43, 3, FALSE)</f>
        <v>0.59556361257988066</v>
      </c>
    </row>
    <row r="1063" spans="1:73" x14ac:dyDescent="0.2">
      <c r="A1063" t="s">
        <v>59</v>
      </c>
      <c r="B1063">
        <v>1610612748</v>
      </c>
      <c r="C1063" t="s">
        <v>101</v>
      </c>
      <c r="D1063" t="s">
        <v>102</v>
      </c>
      <c r="E1063">
        <v>22400501</v>
      </c>
      <c r="F1063" s="1">
        <v>45663</v>
      </c>
      <c r="G1063" t="s">
        <v>1014</v>
      </c>
      <c r="H1063" t="s">
        <v>70</v>
      </c>
      <c r="I1063">
        <v>58</v>
      </c>
      <c r="J1063">
        <v>43</v>
      </c>
      <c r="K1063">
        <v>102</v>
      </c>
      <c r="L1063">
        <v>0.42199999999999999</v>
      </c>
      <c r="M1063">
        <v>11</v>
      </c>
      <c r="N1063">
        <v>42</v>
      </c>
      <c r="O1063">
        <v>0.26200000000000001</v>
      </c>
      <c r="P1063">
        <v>21</v>
      </c>
      <c r="Q1063">
        <v>27</v>
      </c>
      <c r="R1063">
        <v>0.77800000000000002</v>
      </c>
      <c r="S1063">
        <v>12</v>
      </c>
      <c r="T1063">
        <v>41</v>
      </c>
      <c r="U1063">
        <v>53</v>
      </c>
      <c r="V1063">
        <v>25</v>
      </c>
      <c r="W1063">
        <v>14</v>
      </c>
      <c r="X1063">
        <v>14</v>
      </c>
      <c r="Y1063">
        <v>6</v>
      </c>
      <c r="Z1063">
        <v>8</v>
      </c>
      <c r="AA1063">
        <v>19</v>
      </c>
      <c r="AB1063">
        <v>20</v>
      </c>
      <c r="AC1063">
        <v>118</v>
      </c>
      <c r="AD1063">
        <v>-5</v>
      </c>
      <c r="AE1063">
        <v>1</v>
      </c>
      <c r="AF1063">
        <v>1231</v>
      </c>
      <c r="AG1063">
        <v>1231</v>
      </c>
      <c r="AH1063">
        <v>1231</v>
      </c>
      <c r="AI1063">
        <v>1</v>
      </c>
      <c r="AJ1063">
        <v>866</v>
      </c>
      <c r="AK1063">
        <v>96</v>
      </c>
      <c r="AL1063">
        <v>1955</v>
      </c>
      <c r="AM1063">
        <v>1661</v>
      </c>
      <c r="AN1063">
        <v>568</v>
      </c>
      <c r="AO1063">
        <v>2192</v>
      </c>
      <c r="AP1063">
        <v>506</v>
      </c>
      <c r="AQ1063">
        <v>471</v>
      </c>
      <c r="AR1063">
        <v>1292</v>
      </c>
      <c r="AS1063">
        <v>848</v>
      </c>
      <c r="AT1063">
        <v>148</v>
      </c>
      <c r="AU1063">
        <v>209</v>
      </c>
      <c r="AV1063">
        <v>1358</v>
      </c>
      <c r="AW1063">
        <v>1092</v>
      </c>
      <c r="AX1063">
        <v>81</v>
      </c>
      <c r="AY1063">
        <v>560</v>
      </c>
      <c r="AZ1063">
        <v>2116</v>
      </c>
      <c r="BA1063">
        <v>1258</v>
      </c>
      <c r="BB1063">
        <v>767</v>
      </c>
      <c r="BC1063">
        <v>891</v>
      </c>
      <c r="BD1063">
        <v>1476</v>
      </c>
      <c r="BE1063">
        <v>1</v>
      </c>
      <c r="BF1063" t="s">
        <v>71</v>
      </c>
      <c r="BG1063" t="s">
        <v>65</v>
      </c>
      <c r="BH1063" t="s">
        <v>941</v>
      </c>
      <c r="BI1063" s="4">
        <f xml:space="preserve"> _2025teamgamelogs[[#This Row],[FGA]] + (0.44 * _2025teamgamelogs[[#This Row],[FTA]]) + _2025teamgamelogs[[#This Row],[TOV]] - _2025teamgamelogs[[#This Row],[OREB]]</f>
        <v>115.88</v>
      </c>
      <c r="BJ1063" s="3">
        <f>_2025teamgamelogs[[#This Row],[TOV]]/_2025teamgamelogs[[#This Row],[POSSESIONS]]</f>
        <v>0.12081463583016915</v>
      </c>
      <c r="BK1063" s="4">
        <f>_2025teamgamelogs[[#This Row],[PTS]]/_2025teamgamelogs[[#This Row],[POSSESIONS]]</f>
        <v>1.0182947877114257</v>
      </c>
      <c r="BL1063" s="4">
        <f xml:space="preserve"> 100 * _2025teamgamelogs[[#This Row],[POINTS_PER_POSSESSION]]</f>
        <v>101.82947877114256</v>
      </c>
      <c r="BM1063" s="4">
        <f xml:space="preserve"> _2025teamgamelogs[[#This Row],[POSSESIONS]] / (_2025teamgamelogs[[#This Row],[MIN]]/48)</f>
        <v>95.900689655172414</v>
      </c>
      <c r="BN1063" s="3">
        <f>_2025teamgamelogs[[#This Row],[PTS]] / (2 * (_2025teamgamelogs[[#This Row],[FGA]] + 0.44 * _2025teamgamelogs[[#This Row],[FTA]]))</f>
        <v>0.51808921671935371</v>
      </c>
      <c r="BO1063" s="4">
        <f>VLOOKUP(_2025teamgamelogs[[#This Row],[MONTH]], LEAGUE_AVERAGES!$A$2:$B$8, 2, FALSE)</f>
        <v>111.93492093235156</v>
      </c>
      <c r="BP1063" s="5">
        <f>VLOOKUP(_2025teamgamelogs[[#This Row],[TEAM_NAME]], LEAGUE_AVERAGES!$A$14:$C$43, 2, FALSE)</f>
        <v>0.38887804878048787</v>
      </c>
      <c r="BQ1063" s="5">
        <f>VLOOKUP(_2025teamgamelogs[[#This Row],[TEAM_NAME]], LEAGUE_AVERAGES!$A$14:$C$43, 3, FALSE)</f>
        <v>0.35180487804878063</v>
      </c>
      <c r="BR1063" s="5">
        <f>VLOOKUP(_2025teamgamelogs[[#This Row],[TEAM_NAME]], LEAGUE_AVERAGES!$F$14:$H$43, 2, FALSE)</f>
        <v>0.48178048780487814</v>
      </c>
      <c r="BS1063" s="5">
        <f>VLOOKUP(_2025teamgamelogs[[#This Row],[TEAM_NAME]], LEAGUE_AVERAGES!$F$14:$H$43, 3, FALSE)</f>
        <v>0.44997560975609752</v>
      </c>
      <c r="BT1063" s="5">
        <f>VLOOKUP(_2025teamgamelogs[[#This Row],[TEAM_NAME]], LEAGUE_AVERAGES!$K$14:$M$43, 2, FALSE)</f>
        <v>0.59307433364150897</v>
      </c>
      <c r="BU1063" s="5">
        <f>VLOOKUP(_2025teamgamelogs[[#This Row],[TEAM_NAME]], LEAGUE_AVERAGES!$K$14:$M$43, 3, FALSE)</f>
        <v>0.56311679796954139</v>
      </c>
    </row>
    <row r="1064" spans="1:73" x14ac:dyDescent="0.2">
      <c r="A1064" t="s">
        <v>59</v>
      </c>
      <c r="B1064">
        <v>1610612748</v>
      </c>
      <c r="C1064" t="s">
        <v>101</v>
      </c>
      <c r="D1064" t="s">
        <v>102</v>
      </c>
      <c r="E1064">
        <v>22400508</v>
      </c>
      <c r="F1064" s="1">
        <v>45664</v>
      </c>
      <c r="G1064" t="s">
        <v>1015</v>
      </c>
      <c r="H1064" t="s">
        <v>63</v>
      </c>
      <c r="I1064">
        <v>48</v>
      </c>
      <c r="J1064">
        <v>43</v>
      </c>
      <c r="K1064">
        <v>91</v>
      </c>
      <c r="L1064">
        <v>0.47299999999999998</v>
      </c>
      <c r="M1064">
        <v>16</v>
      </c>
      <c r="N1064">
        <v>40</v>
      </c>
      <c r="O1064">
        <v>0.4</v>
      </c>
      <c r="P1064">
        <v>12</v>
      </c>
      <c r="Q1064">
        <v>17</v>
      </c>
      <c r="R1064">
        <v>0.70599999999999996</v>
      </c>
      <c r="S1064">
        <v>9</v>
      </c>
      <c r="T1064">
        <v>39</v>
      </c>
      <c r="U1064">
        <v>48</v>
      </c>
      <c r="V1064">
        <v>32</v>
      </c>
      <c r="W1064">
        <v>10</v>
      </c>
      <c r="X1064">
        <v>6</v>
      </c>
      <c r="Y1064">
        <v>3</v>
      </c>
      <c r="Z1064">
        <v>6</v>
      </c>
      <c r="AA1064">
        <v>9</v>
      </c>
      <c r="AB1064">
        <v>15</v>
      </c>
      <c r="AC1064">
        <v>114</v>
      </c>
      <c r="AD1064">
        <v>16</v>
      </c>
      <c r="AE1064">
        <v>1</v>
      </c>
      <c r="AF1064">
        <v>1</v>
      </c>
      <c r="AG1064">
        <v>1</v>
      </c>
      <c r="AH1064">
        <v>1</v>
      </c>
      <c r="AI1064">
        <v>121</v>
      </c>
      <c r="AJ1064">
        <v>866</v>
      </c>
      <c r="AK1064">
        <v>899</v>
      </c>
      <c r="AL1064">
        <v>1142</v>
      </c>
      <c r="AM1064">
        <v>567</v>
      </c>
      <c r="AN1064">
        <v>795</v>
      </c>
      <c r="AO1064">
        <v>723</v>
      </c>
      <c r="AP1064">
        <v>1889</v>
      </c>
      <c r="AQ1064">
        <v>1778</v>
      </c>
      <c r="AR1064">
        <v>1904</v>
      </c>
      <c r="AS1064">
        <v>1566</v>
      </c>
      <c r="AT1064">
        <v>277</v>
      </c>
      <c r="AU1064">
        <v>604</v>
      </c>
      <c r="AV1064">
        <v>322</v>
      </c>
      <c r="AW1064">
        <v>264</v>
      </c>
      <c r="AX1064">
        <v>1702</v>
      </c>
      <c r="AY1064">
        <v>1712</v>
      </c>
      <c r="AZ1064">
        <v>1573</v>
      </c>
      <c r="BA1064">
        <v>9</v>
      </c>
      <c r="BB1064">
        <v>1892</v>
      </c>
      <c r="BC1064">
        <v>1168</v>
      </c>
      <c r="BD1064">
        <v>338</v>
      </c>
      <c r="BE1064">
        <v>1</v>
      </c>
      <c r="BF1064" t="s">
        <v>71</v>
      </c>
      <c r="BG1064" t="s">
        <v>65</v>
      </c>
      <c r="BH1064" t="s">
        <v>941</v>
      </c>
      <c r="BI1064" s="4">
        <f xml:space="preserve"> _2025teamgamelogs[[#This Row],[FGA]] + (0.44 * _2025teamgamelogs[[#This Row],[FTA]]) + _2025teamgamelogs[[#This Row],[TOV]] - _2025teamgamelogs[[#This Row],[OREB]]</f>
        <v>99.48</v>
      </c>
      <c r="BJ1064" s="3">
        <f>_2025teamgamelogs[[#This Row],[TOV]]/_2025teamgamelogs[[#This Row],[POSSESIONS]]</f>
        <v>0.10052271813429835</v>
      </c>
      <c r="BK1064" s="4">
        <f>_2025teamgamelogs[[#This Row],[PTS]]/_2025teamgamelogs[[#This Row],[POSSESIONS]]</f>
        <v>1.1459589867310012</v>
      </c>
      <c r="BL1064" s="4">
        <f xml:space="preserve"> 100 * _2025teamgamelogs[[#This Row],[POINTS_PER_POSSESSION]]</f>
        <v>114.59589867310012</v>
      </c>
      <c r="BM1064" s="4">
        <f xml:space="preserve"> _2025teamgamelogs[[#This Row],[POSSESIONS]] / (_2025teamgamelogs[[#This Row],[MIN]]/48)</f>
        <v>99.48</v>
      </c>
      <c r="BN1064" s="3">
        <f>_2025teamgamelogs[[#This Row],[PTS]] / (2 * (_2025teamgamelogs[[#This Row],[FGA]] + 0.44 * _2025teamgamelogs[[#This Row],[FTA]]))</f>
        <v>0.57879772542648256</v>
      </c>
      <c r="BO1064" s="4">
        <f>VLOOKUP(_2025teamgamelogs[[#This Row],[MONTH]], LEAGUE_AVERAGES!$A$2:$B$8, 2, FALSE)</f>
        <v>111.93492093235156</v>
      </c>
      <c r="BP1064" s="5">
        <f>VLOOKUP(_2025teamgamelogs[[#This Row],[TEAM_NAME]], LEAGUE_AVERAGES!$A$14:$C$43, 2, FALSE)</f>
        <v>0.38887804878048787</v>
      </c>
      <c r="BQ1064" s="5">
        <f>VLOOKUP(_2025teamgamelogs[[#This Row],[TEAM_NAME]], LEAGUE_AVERAGES!$A$14:$C$43, 3, FALSE)</f>
        <v>0.35180487804878063</v>
      </c>
      <c r="BR1064" s="5">
        <f>VLOOKUP(_2025teamgamelogs[[#This Row],[TEAM_NAME]], LEAGUE_AVERAGES!$F$14:$H$43, 2, FALSE)</f>
        <v>0.48178048780487814</v>
      </c>
      <c r="BS1064" s="5">
        <f>VLOOKUP(_2025teamgamelogs[[#This Row],[TEAM_NAME]], LEAGUE_AVERAGES!$F$14:$H$43, 3, FALSE)</f>
        <v>0.44997560975609752</v>
      </c>
      <c r="BT1064" s="5">
        <f>VLOOKUP(_2025teamgamelogs[[#This Row],[TEAM_NAME]], LEAGUE_AVERAGES!$K$14:$M$43, 2, FALSE)</f>
        <v>0.59307433364150897</v>
      </c>
      <c r="BU1064" s="5">
        <f>VLOOKUP(_2025teamgamelogs[[#This Row],[TEAM_NAME]], LEAGUE_AVERAGES!$K$14:$M$43, 3, FALSE)</f>
        <v>0.56311679796954139</v>
      </c>
    </row>
    <row r="1065" spans="1:73" x14ac:dyDescent="0.2">
      <c r="A1065" t="s">
        <v>59</v>
      </c>
      <c r="B1065">
        <v>1610612762</v>
      </c>
      <c r="C1065" t="s">
        <v>125</v>
      </c>
      <c r="D1065" t="s">
        <v>126</v>
      </c>
      <c r="E1065">
        <v>22400506</v>
      </c>
      <c r="F1065" s="1">
        <v>45664</v>
      </c>
      <c r="G1065" t="s">
        <v>1016</v>
      </c>
      <c r="H1065" t="s">
        <v>70</v>
      </c>
      <c r="I1065">
        <v>48</v>
      </c>
      <c r="J1065">
        <v>40</v>
      </c>
      <c r="K1065">
        <v>96</v>
      </c>
      <c r="L1065">
        <v>0.41699999999999998</v>
      </c>
      <c r="M1065">
        <v>19</v>
      </c>
      <c r="N1065">
        <v>48</v>
      </c>
      <c r="O1065">
        <v>0.39600000000000002</v>
      </c>
      <c r="P1065">
        <v>22</v>
      </c>
      <c r="Q1065">
        <v>25</v>
      </c>
      <c r="R1065">
        <v>0.88</v>
      </c>
      <c r="S1065">
        <v>13</v>
      </c>
      <c r="T1065">
        <v>34</v>
      </c>
      <c r="U1065">
        <v>47</v>
      </c>
      <c r="V1065">
        <v>25</v>
      </c>
      <c r="W1065">
        <v>16</v>
      </c>
      <c r="X1065">
        <v>8</v>
      </c>
      <c r="Y1065">
        <v>4</v>
      </c>
      <c r="Z1065">
        <v>11</v>
      </c>
      <c r="AA1065">
        <v>17</v>
      </c>
      <c r="AB1065">
        <v>22</v>
      </c>
      <c r="AC1065">
        <v>121</v>
      </c>
      <c r="AD1065">
        <v>-3</v>
      </c>
      <c r="AE1065">
        <v>1</v>
      </c>
      <c r="AF1065">
        <v>1231</v>
      </c>
      <c r="AG1065">
        <v>1231</v>
      </c>
      <c r="AH1065">
        <v>1231</v>
      </c>
      <c r="AI1065">
        <v>121</v>
      </c>
      <c r="AJ1065">
        <v>1438</v>
      </c>
      <c r="AK1065">
        <v>392</v>
      </c>
      <c r="AL1065">
        <v>2025</v>
      </c>
      <c r="AM1065">
        <v>182</v>
      </c>
      <c r="AN1065">
        <v>163</v>
      </c>
      <c r="AO1065">
        <v>777</v>
      </c>
      <c r="AP1065">
        <v>406</v>
      </c>
      <c r="AQ1065">
        <v>666</v>
      </c>
      <c r="AR1065">
        <v>381</v>
      </c>
      <c r="AS1065">
        <v>652</v>
      </c>
      <c r="AT1065">
        <v>926</v>
      </c>
      <c r="AU1065">
        <v>705</v>
      </c>
      <c r="AV1065">
        <v>1358</v>
      </c>
      <c r="AW1065">
        <v>1583</v>
      </c>
      <c r="AX1065">
        <v>1073</v>
      </c>
      <c r="AY1065">
        <v>1274</v>
      </c>
      <c r="AZ1065">
        <v>2405</v>
      </c>
      <c r="BA1065">
        <v>792</v>
      </c>
      <c r="BB1065">
        <v>416</v>
      </c>
      <c r="BC1065">
        <v>672</v>
      </c>
      <c r="BD1065">
        <v>1356</v>
      </c>
      <c r="BE1065">
        <v>1</v>
      </c>
      <c r="BF1065" t="s">
        <v>64</v>
      </c>
      <c r="BG1065" t="s">
        <v>65</v>
      </c>
      <c r="BH1065" t="s">
        <v>941</v>
      </c>
      <c r="BI1065" s="4">
        <f xml:space="preserve"> _2025teamgamelogs[[#This Row],[FGA]] + (0.44 * _2025teamgamelogs[[#This Row],[FTA]]) + _2025teamgamelogs[[#This Row],[TOV]] - _2025teamgamelogs[[#This Row],[OREB]]</f>
        <v>110</v>
      </c>
      <c r="BJ1065" s="3">
        <f>_2025teamgamelogs[[#This Row],[TOV]]/_2025teamgamelogs[[#This Row],[POSSESIONS]]</f>
        <v>0.14545454545454545</v>
      </c>
      <c r="BK1065" s="4">
        <f>_2025teamgamelogs[[#This Row],[PTS]]/_2025teamgamelogs[[#This Row],[POSSESIONS]]</f>
        <v>1.1000000000000001</v>
      </c>
      <c r="BL1065" s="4">
        <f xml:space="preserve"> 100 * _2025teamgamelogs[[#This Row],[POINTS_PER_POSSESSION]]</f>
        <v>110.00000000000001</v>
      </c>
      <c r="BM1065" s="4">
        <f xml:space="preserve"> _2025teamgamelogs[[#This Row],[POSSESIONS]] / (_2025teamgamelogs[[#This Row],[MIN]]/48)</f>
        <v>110</v>
      </c>
      <c r="BN1065" s="3">
        <f>_2025teamgamelogs[[#This Row],[PTS]] / (2 * (_2025teamgamelogs[[#This Row],[FGA]] + 0.44 * _2025teamgamelogs[[#This Row],[FTA]]))</f>
        <v>0.56542056074766356</v>
      </c>
      <c r="BO1065" s="4">
        <f>VLOOKUP(_2025teamgamelogs[[#This Row],[MONTH]], LEAGUE_AVERAGES!$A$2:$B$8, 2, FALSE)</f>
        <v>111.93492093235156</v>
      </c>
      <c r="BP1065" s="5">
        <f>VLOOKUP(_2025teamgamelogs[[#This Row],[TEAM_NAME]], LEAGUE_AVERAGES!$A$14:$C$43, 2, FALSE)</f>
        <v>0.36446341463414633</v>
      </c>
      <c r="BQ1065" s="5">
        <f>VLOOKUP(_2025teamgamelogs[[#This Row],[TEAM_NAME]], LEAGUE_AVERAGES!$A$14:$C$43, 3, FALSE)</f>
        <v>0.3413170731707319</v>
      </c>
      <c r="BR1065" s="5">
        <f>VLOOKUP(_2025teamgamelogs[[#This Row],[TEAM_NAME]], LEAGUE_AVERAGES!$F$14:$H$43, 2, FALSE)</f>
        <v>0.4583902439024391</v>
      </c>
      <c r="BS1065" s="5">
        <f>VLOOKUP(_2025teamgamelogs[[#This Row],[TEAM_NAME]], LEAGUE_AVERAGES!$F$14:$H$43, 3, FALSE)</f>
        <v>0.45390243902439031</v>
      </c>
      <c r="BT1065" s="5">
        <f>VLOOKUP(_2025teamgamelogs[[#This Row],[TEAM_NAME]], LEAGUE_AVERAGES!$K$14:$M$43, 2, FALSE)</f>
        <v>0.57104853563970659</v>
      </c>
      <c r="BU1065" s="5">
        <f>VLOOKUP(_2025teamgamelogs[[#This Row],[TEAM_NAME]], LEAGUE_AVERAGES!$K$14:$M$43, 3, FALSE)</f>
        <v>0.56826296147062372</v>
      </c>
    </row>
    <row r="1066" spans="1:73" x14ac:dyDescent="0.2">
      <c r="A1066" t="s">
        <v>59</v>
      </c>
      <c r="B1066">
        <v>1610612745</v>
      </c>
      <c r="C1066" t="s">
        <v>104</v>
      </c>
      <c r="D1066" t="s">
        <v>105</v>
      </c>
      <c r="E1066">
        <v>22400503</v>
      </c>
      <c r="F1066" s="1">
        <v>45664</v>
      </c>
      <c r="G1066" t="s">
        <v>1017</v>
      </c>
      <c r="H1066" t="s">
        <v>63</v>
      </c>
      <c r="I1066">
        <v>48</v>
      </c>
      <c r="J1066">
        <v>50</v>
      </c>
      <c r="K1066">
        <v>97</v>
      </c>
      <c r="L1066">
        <v>0.51500000000000001</v>
      </c>
      <c r="M1066">
        <v>15</v>
      </c>
      <c r="N1066">
        <v>38</v>
      </c>
      <c r="O1066">
        <v>0.39500000000000002</v>
      </c>
      <c r="P1066">
        <v>20</v>
      </c>
      <c r="Q1066">
        <v>23</v>
      </c>
      <c r="R1066">
        <v>0.87</v>
      </c>
      <c r="S1066">
        <v>19</v>
      </c>
      <c r="T1066">
        <v>30</v>
      </c>
      <c r="U1066">
        <v>49</v>
      </c>
      <c r="V1066">
        <v>31</v>
      </c>
      <c r="W1066">
        <v>10</v>
      </c>
      <c r="X1066">
        <v>15</v>
      </c>
      <c r="Y1066">
        <v>2</v>
      </c>
      <c r="Z1066">
        <v>4</v>
      </c>
      <c r="AA1066">
        <v>17</v>
      </c>
      <c r="AB1066">
        <v>19</v>
      </c>
      <c r="AC1066">
        <v>135</v>
      </c>
      <c r="AD1066">
        <v>23</v>
      </c>
      <c r="AE1066">
        <v>1</v>
      </c>
      <c r="AF1066">
        <v>1</v>
      </c>
      <c r="AG1066">
        <v>1</v>
      </c>
      <c r="AH1066">
        <v>1</v>
      </c>
      <c r="AI1066">
        <v>121</v>
      </c>
      <c r="AJ1066">
        <v>131</v>
      </c>
      <c r="AK1066">
        <v>324</v>
      </c>
      <c r="AL1066">
        <v>475</v>
      </c>
      <c r="AM1066">
        <v>733</v>
      </c>
      <c r="AN1066">
        <v>1078</v>
      </c>
      <c r="AO1066">
        <v>794</v>
      </c>
      <c r="AP1066">
        <v>623</v>
      </c>
      <c r="AQ1066">
        <v>899</v>
      </c>
      <c r="AR1066">
        <v>444</v>
      </c>
      <c r="AS1066">
        <v>61</v>
      </c>
      <c r="AT1066">
        <v>1652</v>
      </c>
      <c r="AU1066">
        <v>505</v>
      </c>
      <c r="AV1066">
        <v>426</v>
      </c>
      <c r="AW1066">
        <v>264</v>
      </c>
      <c r="AX1066">
        <v>46</v>
      </c>
      <c r="AY1066">
        <v>2078</v>
      </c>
      <c r="AZ1066">
        <v>750</v>
      </c>
      <c r="BA1066">
        <v>792</v>
      </c>
      <c r="BB1066">
        <v>971</v>
      </c>
      <c r="BC1066">
        <v>110</v>
      </c>
      <c r="BD1066">
        <v>168</v>
      </c>
      <c r="BE1066">
        <v>1</v>
      </c>
      <c r="BF1066" t="s">
        <v>71</v>
      </c>
      <c r="BG1066" t="s">
        <v>65</v>
      </c>
      <c r="BH1066" t="s">
        <v>941</v>
      </c>
      <c r="BI1066" s="4">
        <f xml:space="preserve"> _2025teamgamelogs[[#This Row],[FGA]] + (0.44 * _2025teamgamelogs[[#This Row],[FTA]]) + _2025teamgamelogs[[#This Row],[TOV]] - _2025teamgamelogs[[#This Row],[OREB]]</f>
        <v>98.12</v>
      </c>
      <c r="BJ1066" s="3">
        <f>_2025teamgamelogs[[#This Row],[TOV]]/_2025teamgamelogs[[#This Row],[POSSESIONS]]</f>
        <v>0.10191602119853241</v>
      </c>
      <c r="BK1066" s="4">
        <f>_2025teamgamelogs[[#This Row],[PTS]]/_2025teamgamelogs[[#This Row],[POSSESIONS]]</f>
        <v>1.3758662861801874</v>
      </c>
      <c r="BL1066" s="4">
        <f xml:space="preserve"> 100 * _2025teamgamelogs[[#This Row],[POINTS_PER_POSSESSION]]</f>
        <v>137.58662861801872</v>
      </c>
      <c r="BM1066" s="4">
        <f xml:space="preserve"> _2025teamgamelogs[[#This Row],[POSSESIONS]] / (_2025teamgamelogs[[#This Row],[MIN]]/48)</f>
        <v>98.12</v>
      </c>
      <c r="BN1066" s="3">
        <f>_2025teamgamelogs[[#This Row],[PTS]] / (2 * (_2025teamgamelogs[[#This Row],[FGA]] + 0.44 * _2025teamgamelogs[[#This Row],[FTA]]))</f>
        <v>0.63013442867811797</v>
      </c>
      <c r="BO1066" s="4">
        <f>VLOOKUP(_2025teamgamelogs[[#This Row],[MONTH]], LEAGUE_AVERAGES!$A$2:$B$8, 2, FALSE)</f>
        <v>111.93492093235156</v>
      </c>
      <c r="BP1066" s="5">
        <f>VLOOKUP(_2025teamgamelogs[[#This Row],[TEAM_NAME]], LEAGUE_AVERAGES!$A$14:$C$43, 2, FALSE)</f>
        <v>0.35034146341463424</v>
      </c>
      <c r="BQ1066" s="5">
        <f>VLOOKUP(_2025teamgamelogs[[#This Row],[TEAM_NAME]], LEAGUE_AVERAGES!$A$14:$C$43, 3, FALSE)</f>
        <v>0.35473170731707321</v>
      </c>
      <c r="BR1066" s="5">
        <f>VLOOKUP(_2025teamgamelogs[[#This Row],[TEAM_NAME]], LEAGUE_AVERAGES!$F$14:$H$43, 2, FALSE)</f>
        <v>0.45260975609756104</v>
      </c>
      <c r="BS1066" s="5">
        <f>VLOOKUP(_2025teamgamelogs[[#This Row],[TEAM_NAME]], LEAGUE_AVERAGES!$F$14:$H$43, 3, FALSE)</f>
        <v>0.45763414634146338</v>
      </c>
      <c r="BT1066" s="5">
        <f>VLOOKUP(_2025teamgamelogs[[#This Row],[TEAM_NAME]], LEAGUE_AVERAGES!$K$14:$M$43, 2, FALSE)</f>
        <v>0.55103752047014554</v>
      </c>
      <c r="BU1066" s="5">
        <f>VLOOKUP(_2025teamgamelogs[[#This Row],[TEAM_NAME]], LEAGUE_AVERAGES!$K$14:$M$43, 3, FALSE)</f>
        <v>0.55544482411316332</v>
      </c>
    </row>
    <row r="1067" spans="1:73" x14ac:dyDescent="0.2">
      <c r="A1067" t="s">
        <v>59</v>
      </c>
      <c r="B1067">
        <v>1610612747</v>
      </c>
      <c r="C1067" t="s">
        <v>60</v>
      </c>
      <c r="D1067" t="s">
        <v>61</v>
      </c>
      <c r="E1067">
        <v>22400504</v>
      </c>
      <c r="F1067" s="1">
        <v>45664</v>
      </c>
      <c r="G1067" t="s">
        <v>1018</v>
      </c>
      <c r="H1067" t="s">
        <v>70</v>
      </c>
      <c r="I1067">
        <v>48</v>
      </c>
      <c r="J1067">
        <v>34</v>
      </c>
      <c r="K1067">
        <v>75</v>
      </c>
      <c r="L1067">
        <v>0.45300000000000001</v>
      </c>
      <c r="M1067">
        <v>11</v>
      </c>
      <c r="N1067">
        <v>35</v>
      </c>
      <c r="O1067">
        <v>0.314</v>
      </c>
      <c r="P1067">
        <v>18</v>
      </c>
      <c r="Q1067">
        <v>24</v>
      </c>
      <c r="R1067">
        <v>0.75</v>
      </c>
      <c r="S1067">
        <v>5</v>
      </c>
      <c r="T1067">
        <v>28</v>
      </c>
      <c r="U1067">
        <v>33</v>
      </c>
      <c r="V1067">
        <v>20</v>
      </c>
      <c r="W1067">
        <v>10</v>
      </c>
      <c r="X1067">
        <v>7</v>
      </c>
      <c r="Y1067">
        <v>6</v>
      </c>
      <c r="Z1067">
        <v>0</v>
      </c>
      <c r="AA1067">
        <v>13</v>
      </c>
      <c r="AB1067">
        <v>16</v>
      </c>
      <c r="AC1067">
        <v>97</v>
      </c>
      <c r="AD1067">
        <v>-21</v>
      </c>
      <c r="AE1067">
        <v>1</v>
      </c>
      <c r="AF1067">
        <v>1231</v>
      </c>
      <c r="AG1067">
        <v>1231</v>
      </c>
      <c r="AH1067">
        <v>1231</v>
      </c>
      <c r="AI1067">
        <v>121</v>
      </c>
      <c r="AJ1067">
        <v>2258</v>
      </c>
      <c r="AK1067">
        <v>2395</v>
      </c>
      <c r="AL1067">
        <v>1505</v>
      </c>
      <c r="AM1067">
        <v>1661</v>
      </c>
      <c r="AN1067">
        <v>1495</v>
      </c>
      <c r="AO1067">
        <v>1754</v>
      </c>
      <c r="AP1067">
        <v>889</v>
      </c>
      <c r="AQ1067">
        <v>791</v>
      </c>
      <c r="AR1067">
        <v>1525</v>
      </c>
      <c r="AS1067">
        <v>2299</v>
      </c>
      <c r="AT1067">
        <v>1951</v>
      </c>
      <c r="AU1067">
        <v>2337</v>
      </c>
      <c r="AV1067">
        <v>2163</v>
      </c>
      <c r="AW1067">
        <v>264</v>
      </c>
      <c r="AX1067">
        <v>1360</v>
      </c>
      <c r="AY1067">
        <v>560</v>
      </c>
      <c r="AZ1067">
        <v>1</v>
      </c>
      <c r="BA1067">
        <v>148</v>
      </c>
      <c r="BB1067">
        <v>1670</v>
      </c>
      <c r="BC1067">
        <v>2224</v>
      </c>
      <c r="BD1067">
        <v>2231</v>
      </c>
      <c r="BE1067">
        <v>1</v>
      </c>
      <c r="BF1067" t="s">
        <v>71</v>
      </c>
      <c r="BG1067" t="s">
        <v>65</v>
      </c>
      <c r="BH1067" t="s">
        <v>941</v>
      </c>
      <c r="BI1067" s="4">
        <f xml:space="preserve"> _2025teamgamelogs[[#This Row],[FGA]] + (0.44 * _2025teamgamelogs[[#This Row],[FTA]]) + _2025teamgamelogs[[#This Row],[TOV]] - _2025teamgamelogs[[#This Row],[OREB]]</f>
        <v>90.56</v>
      </c>
      <c r="BJ1067" s="3">
        <f>_2025teamgamelogs[[#This Row],[TOV]]/_2025teamgamelogs[[#This Row],[POSSESIONS]]</f>
        <v>0.11042402826855123</v>
      </c>
      <c r="BK1067" s="4">
        <f>_2025teamgamelogs[[#This Row],[PTS]]/_2025teamgamelogs[[#This Row],[POSSESIONS]]</f>
        <v>1.0711130742049471</v>
      </c>
      <c r="BL1067" s="4">
        <f xml:space="preserve"> 100 * _2025teamgamelogs[[#This Row],[POINTS_PER_POSSESSION]]</f>
        <v>107.11130742049471</v>
      </c>
      <c r="BM1067" s="4">
        <f xml:space="preserve"> _2025teamgamelogs[[#This Row],[POSSESIONS]] / (_2025teamgamelogs[[#This Row],[MIN]]/48)</f>
        <v>90.56</v>
      </c>
      <c r="BN1067" s="3">
        <f>_2025teamgamelogs[[#This Row],[PTS]] / (2 * (_2025teamgamelogs[[#This Row],[FGA]] + 0.44 * _2025teamgamelogs[[#This Row],[FTA]]))</f>
        <v>0.56685366993922393</v>
      </c>
      <c r="BO1067" s="4">
        <f>VLOOKUP(_2025teamgamelogs[[#This Row],[MONTH]], LEAGUE_AVERAGES!$A$2:$B$8, 2, FALSE)</f>
        <v>111.93492093235156</v>
      </c>
      <c r="BP1067" s="5">
        <f>VLOOKUP(_2025teamgamelogs[[#This Row],[TEAM_NAME]], LEAGUE_AVERAGES!$A$14:$C$43, 2, FALSE)</f>
        <v>0.37419512195121946</v>
      </c>
      <c r="BQ1067" s="5">
        <f>VLOOKUP(_2025teamgamelogs[[#This Row],[TEAM_NAME]], LEAGUE_AVERAGES!$A$14:$C$43, 3, FALSE)</f>
        <v>0.35536585365853657</v>
      </c>
      <c r="BR1067" s="5">
        <f>VLOOKUP(_2025teamgamelogs[[#This Row],[TEAM_NAME]], LEAGUE_AVERAGES!$F$14:$H$43, 2, FALSE)</f>
        <v>0.48560975609756091</v>
      </c>
      <c r="BS1067" s="5">
        <f>VLOOKUP(_2025teamgamelogs[[#This Row],[TEAM_NAME]], LEAGUE_AVERAGES!$F$14:$H$43, 3, FALSE)</f>
        <v>0.47373170731707315</v>
      </c>
      <c r="BT1067" s="5">
        <f>VLOOKUP(_2025teamgamelogs[[#This Row],[TEAM_NAME]], LEAGUE_AVERAGES!$K$14:$M$43, 2, FALSE)</f>
        <v>0.60200661119778875</v>
      </c>
      <c r="BU1067" s="5">
        <f>VLOOKUP(_2025teamgamelogs[[#This Row],[TEAM_NAME]], LEAGUE_AVERAGES!$K$14:$M$43, 3, FALSE)</f>
        <v>0.58416138772693449</v>
      </c>
    </row>
    <row r="1068" spans="1:73" x14ac:dyDescent="0.2">
      <c r="A1068" t="s">
        <v>59</v>
      </c>
      <c r="B1068">
        <v>1610612764</v>
      </c>
      <c r="C1068" t="s">
        <v>148</v>
      </c>
      <c r="D1068" t="s">
        <v>149</v>
      </c>
      <c r="E1068">
        <v>22400503</v>
      </c>
      <c r="F1068" s="1">
        <v>45664</v>
      </c>
      <c r="G1068" t="s">
        <v>1019</v>
      </c>
      <c r="H1068" t="s">
        <v>70</v>
      </c>
      <c r="I1068">
        <v>48</v>
      </c>
      <c r="J1068">
        <v>41</v>
      </c>
      <c r="K1068">
        <v>89</v>
      </c>
      <c r="L1068">
        <v>0.46100000000000002</v>
      </c>
      <c r="M1068">
        <v>15</v>
      </c>
      <c r="N1068">
        <v>40</v>
      </c>
      <c r="O1068">
        <v>0.375</v>
      </c>
      <c r="P1068">
        <v>15</v>
      </c>
      <c r="Q1068">
        <v>20</v>
      </c>
      <c r="R1068">
        <v>0.75</v>
      </c>
      <c r="S1068">
        <v>16</v>
      </c>
      <c r="T1068">
        <v>27</v>
      </c>
      <c r="U1068">
        <v>43</v>
      </c>
      <c r="V1068">
        <v>21</v>
      </c>
      <c r="W1068">
        <v>18</v>
      </c>
      <c r="X1068">
        <v>6</v>
      </c>
      <c r="Y1068">
        <v>4</v>
      </c>
      <c r="Z1068">
        <v>2</v>
      </c>
      <c r="AA1068">
        <v>19</v>
      </c>
      <c r="AB1068">
        <v>17</v>
      </c>
      <c r="AC1068">
        <v>112</v>
      </c>
      <c r="AD1068">
        <v>-23</v>
      </c>
      <c r="AE1068">
        <v>1</v>
      </c>
      <c r="AF1068">
        <v>1231</v>
      </c>
      <c r="AG1068">
        <v>1231</v>
      </c>
      <c r="AH1068">
        <v>1231</v>
      </c>
      <c r="AI1068">
        <v>121</v>
      </c>
      <c r="AJ1068">
        <v>1234</v>
      </c>
      <c r="AK1068">
        <v>1176</v>
      </c>
      <c r="AL1068">
        <v>1359</v>
      </c>
      <c r="AM1068">
        <v>733</v>
      </c>
      <c r="AN1068">
        <v>795</v>
      </c>
      <c r="AO1068">
        <v>1024</v>
      </c>
      <c r="AP1068">
        <v>1416</v>
      </c>
      <c r="AQ1068">
        <v>1301</v>
      </c>
      <c r="AR1068">
        <v>1525</v>
      </c>
      <c r="AS1068">
        <v>234</v>
      </c>
      <c r="AT1068">
        <v>2068</v>
      </c>
      <c r="AU1068">
        <v>1282</v>
      </c>
      <c r="AV1068">
        <v>2031</v>
      </c>
      <c r="AW1068">
        <v>1953</v>
      </c>
      <c r="AX1068">
        <v>1702</v>
      </c>
      <c r="AY1068">
        <v>1274</v>
      </c>
      <c r="AZ1068">
        <v>158</v>
      </c>
      <c r="BA1068">
        <v>1258</v>
      </c>
      <c r="BB1068">
        <v>1444</v>
      </c>
      <c r="BC1068">
        <v>1331</v>
      </c>
      <c r="BD1068">
        <v>2268</v>
      </c>
      <c r="BE1068">
        <v>1</v>
      </c>
      <c r="BF1068" t="s">
        <v>64</v>
      </c>
      <c r="BG1068" t="s">
        <v>65</v>
      </c>
      <c r="BH1068" t="s">
        <v>941</v>
      </c>
      <c r="BI1068" s="4">
        <f xml:space="preserve"> _2025teamgamelogs[[#This Row],[FGA]] + (0.44 * _2025teamgamelogs[[#This Row],[FTA]]) + _2025teamgamelogs[[#This Row],[TOV]] - _2025teamgamelogs[[#This Row],[OREB]]</f>
        <v>99.8</v>
      </c>
      <c r="BJ1068" s="3">
        <f>_2025teamgamelogs[[#This Row],[TOV]]/_2025teamgamelogs[[#This Row],[POSSESIONS]]</f>
        <v>0.18036072144288579</v>
      </c>
      <c r="BK1068" s="4">
        <f>_2025teamgamelogs[[#This Row],[PTS]]/_2025teamgamelogs[[#This Row],[POSSESIONS]]</f>
        <v>1.1222444889779559</v>
      </c>
      <c r="BL1068" s="4">
        <f xml:space="preserve"> 100 * _2025teamgamelogs[[#This Row],[POINTS_PER_POSSESSION]]</f>
        <v>112.2244488977956</v>
      </c>
      <c r="BM1068" s="4">
        <f xml:space="preserve"> _2025teamgamelogs[[#This Row],[POSSESIONS]] / (_2025teamgamelogs[[#This Row],[MIN]]/48)</f>
        <v>99.8</v>
      </c>
      <c r="BN1068" s="3">
        <f>_2025teamgamelogs[[#This Row],[PTS]] / (2 * (_2025teamgamelogs[[#This Row],[FGA]] + 0.44 * _2025teamgamelogs[[#This Row],[FTA]]))</f>
        <v>0.57259713701431492</v>
      </c>
      <c r="BO1068" s="4">
        <f>VLOOKUP(_2025teamgamelogs[[#This Row],[MONTH]], LEAGUE_AVERAGES!$A$2:$B$8, 2, FALSE)</f>
        <v>111.93492093235156</v>
      </c>
      <c r="BP1068" s="5">
        <f>VLOOKUP(_2025teamgamelogs[[#This Row],[TEAM_NAME]], LEAGUE_AVERAGES!$A$14:$C$43, 2, FALSE)</f>
        <v>0.32842499999999997</v>
      </c>
      <c r="BQ1068" s="5">
        <f>VLOOKUP(_2025teamgamelogs[[#This Row],[TEAM_NAME]], LEAGUE_AVERAGES!$A$14:$C$43, 3, FALSE)</f>
        <v>0.33730952380952384</v>
      </c>
      <c r="BR1068" s="5">
        <f>VLOOKUP(_2025teamgamelogs[[#This Row],[TEAM_NAME]], LEAGUE_AVERAGES!$F$14:$H$43, 2, FALSE)</f>
        <v>0.44209999999999994</v>
      </c>
      <c r="BS1068" s="5">
        <f>VLOOKUP(_2025teamgamelogs[[#This Row],[TEAM_NAME]], LEAGUE_AVERAGES!$F$14:$H$43, 3, FALSE)</f>
        <v>0.4362619047619048</v>
      </c>
      <c r="BT1068" s="5">
        <f>VLOOKUP(_2025teamgamelogs[[#This Row],[TEAM_NAME]], LEAGUE_AVERAGES!$K$14:$M$43, 2, FALSE)</f>
        <v>0.55099578881797462</v>
      </c>
      <c r="BU1068" s="5">
        <f>VLOOKUP(_2025teamgamelogs[[#This Row],[TEAM_NAME]], LEAGUE_AVERAGES!$K$14:$M$43, 3, FALSE)</f>
        <v>0.54201342555394594</v>
      </c>
    </row>
    <row r="1069" spans="1:73" x14ac:dyDescent="0.2">
      <c r="A1069" t="s">
        <v>59</v>
      </c>
      <c r="B1069">
        <v>1610612756</v>
      </c>
      <c r="C1069" t="s">
        <v>80</v>
      </c>
      <c r="D1069" t="s">
        <v>81</v>
      </c>
      <c r="E1069">
        <v>22400502</v>
      </c>
      <c r="F1069" s="1">
        <v>45664</v>
      </c>
      <c r="G1069" t="s">
        <v>1020</v>
      </c>
      <c r="H1069" t="s">
        <v>70</v>
      </c>
      <c r="I1069">
        <v>48</v>
      </c>
      <c r="J1069">
        <v>39</v>
      </c>
      <c r="K1069">
        <v>92</v>
      </c>
      <c r="L1069">
        <v>0.42399999999999999</v>
      </c>
      <c r="M1069">
        <v>8</v>
      </c>
      <c r="N1069">
        <v>33</v>
      </c>
      <c r="O1069">
        <v>0.24199999999999999</v>
      </c>
      <c r="P1069">
        <v>18</v>
      </c>
      <c r="Q1069">
        <v>19</v>
      </c>
      <c r="R1069">
        <v>0.94699999999999995</v>
      </c>
      <c r="S1069">
        <v>8</v>
      </c>
      <c r="T1069">
        <v>34</v>
      </c>
      <c r="U1069">
        <v>42</v>
      </c>
      <c r="V1069">
        <v>27</v>
      </c>
      <c r="W1069">
        <v>11</v>
      </c>
      <c r="X1069">
        <v>3</v>
      </c>
      <c r="Y1069">
        <v>4</v>
      </c>
      <c r="Z1069">
        <v>5</v>
      </c>
      <c r="AA1069">
        <v>23</v>
      </c>
      <c r="AB1069">
        <v>19</v>
      </c>
      <c r="AC1069">
        <v>104</v>
      </c>
      <c r="AD1069">
        <v>-11</v>
      </c>
      <c r="AE1069">
        <v>1</v>
      </c>
      <c r="AF1069">
        <v>1231</v>
      </c>
      <c r="AG1069">
        <v>1231</v>
      </c>
      <c r="AH1069">
        <v>1231</v>
      </c>
      <c r="AI1069">
        <v>121</v>
      </c>
      <c r="AJ1069">
        <v>1609</v>
      </c>
      <c r="AK1069">
        <v>768</v>
      </c>
      <c r="AL1069">
        <v>1924</v>
      </c>
      <c r="AM1069">
        <v>2251</v>
      </c>
      <c r="AN1069">
        <v>1749</v>
      </c>
      <c r="AO1069">
        <v>2288</v>
      </c>
      <c r="AP1069">
        <v>889</v>
      </c>
      <c r="AQ1069">
        <v>1458</v>
      </c>
      <c r="AR1069">
        <v>86</v>
      </c>
      <c r="AS1069">
        <v>1800</v>
      </c>
      <c r="AT1069">
        <v>926</v>
      </c>
      <c r="AU1069">
        <v>1443</v>
      </c>
      <c r="AV1069">
        <v>1013</v>
      </c>
      <c r="AW1069">
        <v>429</v>
      </c>
      <c r="AX1069">
        <v>2344</v>
      </c>
      <c r="AY1069">
        <v>1274</v>
      </c>
      <c r="AZ1069">
        <v>1188</v>
      </c>
      <c r="BA1069">
        <v>2046</v>
      </c>
      <c r="BB1069">
        <v>971</v>
      </c>
      <c r="BC1069">
        <v>1870</v>
      </c>
      <c r="BD1069">
        <v>1848</v>
      </c>
      <c r="BE1069">
        <v>1</v>
      </c>
      <c r="BF1069" t="s">
        <v>71</v>
      </c>
      <c r="BG1069" t="s">
        <v>65</v>
      </c>
      <c r="BH1069" t="s">
        <v>941</v>
      </c>
      <c r="BI1069" s="4">
        <f xml:space="preserve"> _2025teamgamelogs[[#This Row],[FGA]] + (0.44 * _2025teamgamelogs[[#This Row],[FTA]]) + _2025teamgamelogs[[#This Row],[TOV]] - _2025teamgamelogs[[#This Row],[OREB]]</f>
        <v>103.36</v>
      </c>
      <c r="BJ1069" s="3">
        <f>_2025teamgamelogs[[#This Row],[TOV]]/_2025teamgamelogs[[#This Row],[POSSESIONS]]</f>
        <v>0.10642414860681114</v>
      </c>
      <c r="BK1069" s="4">
        <f>_2025teamgamelogs[[#This Row],[PTS]]/_2025teamgamelogs[[#This Row],[POSSESIONS]]</f>
        <v>1.0061919504643964</v>
      </c>
      <c r="BL1069" s="4">
        <f xml:space="preserve"> 100 * _2025teamgamelogs[[#This Row],[POINTS_PER_POSSESSION]]</f>
        <v>100.61919504643964</v>
      </c>
      <c r="BM1069" s="4">
        <f xml:space="preserve"> _2025teamgamelogs[[#This Row],[POSSESIONS]] / (_2025teamgamelogs[[#This Row],[MIN]]/48)</f>
        <v>103.36</v>
      </c>
      <c r="BN1069" s="3">
        <f>_2025teamgamelogs[[#This Row],[PTS]] / (2 * (_2025teamgamelogs[[#This Row],[FGA]] + 0.44 * _2025teamgamelogs[[#This Row],[FTA]]))</f>
        <v>0.51813471502590669</v>
      </c>
      <c r="BO1069" s="4">
        <f>VLOOKUP(_2025teamgamelogs[[#This Row],[MONTH]], LEAGUE_AVERAGES!$A$2:$B$8, 2, FALSE)</f>
        <v>111.93492093235156</v>
      </c>
      <c r="BP1069" s="5">
        <f>VLOOKUP(_2025teamgamelogs[[#This Row],[TEAM_NAME]], LEAGUE_AVERAGES!$A$14:$C$43, 2, FALSE)</f>
        <v>0.37692682926829268</v>
      </c>
      <c r="BQ1069" s="5">
        <f>VLOOKUP(_2025teamgamelogs[[#This Row],[TEAM_NAME]], LEAGUE_AVERAGES!$A$14:$C$43, 3, FALSE)</f>
        <v>0.37741463414634141</v>
      </c>
      <c r="BR1069" s="5">
        <f>VLOOKUP(_2025teamgamelogs[[#This Row],[TEAM_NAME]], LEAGUE_AVERAGES!$F$14:$H$43, 2, FALSE)</f>
        <v>0.4768536585365854</v>
      </c>
      <c r="BS1069" s="5">
        <f>VLOOKUP(_2025teamgamelogs[[#This Row],[TEAM_NAME]], LEAGUE_AVERAGES!$F$14:$H$43, 3, FALSE)</f>
        <v>0.48056097560975608</v>
      </c>
      <c r="BT1069" s="5">
        <f>VLOOKUP(_2025teamgamelogs[[#This Row],[TEAM_NAME]], LEAGUE_AVERAGES!$K$14:$M$43, 2, FALSE)</f>
        <v>0.59622840480117467</v>
      </c>
      <c r="BU1069" s="5">
        <f>VLOOKUP(_2025teamgamelogs[[#This Row],[TEAM_NAME]], LEAGUE_AVERAGES!$K$14:$M$43, 3, FALSE)</f>
        <v>0.59682738613401276</v>
      </c>
    </row>
    <row r="1070" spans="1:73" x14ac:dyDescent="0.2">
      <c r="A1070" t="s">
        <v>59</v>
      </c>
      <c r="B1070">
        <v>1610612737</v>
      </c>
      <c r="C1070" t="s">
        <v>92</v>
      </c>
      <c r="D1070" t="s">
        <v>93</v>
      </c>
      <c r="E1070">
        <v>22400506</v>
      </c>
      <c r="F1070" s="1">
        <v>45664</v>
      </c>
      <c r="G1070" t="s">
        <v>1021</v>
      </c>
      <c r="H1070" t="s">
        <v>63</v>
      </c>
      <c r="I1070">
        <v>48</v>
      </c>
      <c r="J1070">
        <v>47</v>
      </c>
      <c r="K1070">
        <v>98</v>
      </c>
      <c r="L1070">
        <v>0.48</v>
      </c>
      <c r="M1070">
        <v>18</v>
      </c>
      <c r="N1070">
        <v>44</v>
      </c>
      <c r="O1070">
        <v>0.40899999999999997</v>
      </c>
      <c r="P1070">
        <v>12</v>
      </c>
      <c r="Q1070">
        <v>15</v>
      </c>
      <c r="R1070">
        <v>0.8</v>
      </c>
      <c r="S1070">
        <v>12</v>
      </c>
      <c r="T1070">
        <v>32</v>
      </c>
      <c r="U1070">
        <v>44</v>
      </c>
      <c r="V1070">
        <v>35</v>
      </c>
      <c r="W1070">
        <v>10</v>
      </c>
      <c r="X1070">
        <v>6</v>
      </c>
      <c r="Y1070">
        <v>11</v>
      </c>
      <c r="Z1070">
        <v>4</v>
      </c>
      <c r="AA1070">
        <v>22</v>
      </c>
      <c r="AB1070">
        <v>17</v>
      </c>
      <c r="AC1070">
        <v>124</v>
      </c>
      <c r="AD1070">
        <v>3</v>
      </c>
      <c r="AE1070">
        <v>1</v>
      </c>
      <c r="AF1070">
        <v>1</v>
      </c>
      <c r="AG1070">
        <v>1</v>
      </c>
      <c r="AH1070">
        <v>1</v>
      </c>
      <c r="AI1070">
        <v>121</v>
      </c>
      <c r="AJ1070">
        <v>335</v>
      </c>
      <c r="AK1070">
        <v>251</v>
      </c>
      <c r="AL1070">
        <v>1012</v>
      </c>
      <c r="AM1070">
        <v>288</v>
      </c>
      <c r="AN1070">
        <v>384</v>
      </c>
      <c r="AO1070">
        <v>652</v>
      </c>
      <c r="AP1070">
        <v>1889</v>
      </c>
      <c r="AQ1070">
        <v>2021</v>
      </c>
      <c r="AR1070">
        <v>1029</v>
      </c>
      <c r="AS1070">
        <v>848</v>
      </c>
      <c r="AT1070">
        <v>1307</v>
      </c>
      <c r="AU1070">
        <v>1127</v>
      </c>
      <c r="AV1070">
        <v>132</v>
      </c>
      <c r="AW1070">
        <v>264</v>
      </c>
      <c r="AX1070">
        <v>1702</v>
      </c>
      <c r="AY1070">
        <v>32</v>
      </c>
      <c r="AZ1070">
        <v>750</v>
      </c>
      <c r="BA1070">
        <v>1887</v>
      </c>
      <c r="BB1070">
        <v>1444</v>
      </c>
      <c r="BC1070">
        <v>497</v>
      </c>
      <c r="BD1070">
        <v>1047</v>
      </c>
      <c r="BE1070">
        <v>1</v>
      </c>
      <c r="BF1070" t="s">
        <v>71</v>
      </c>
      <c r="BG1070" t="s">
        <v>65</v>
      </c>
      <c r="BH1070" t="s">
        <v>941</v>
      </c>
      <c r="BI1070" s="4">
        <f xml:space="preserve"> _2025teamgamelogs[[#This Row],[FGA]] + (0.44 * _2025teamgamelogs[[#This Row],[FTA]]) + _2025teamgamelogs[[#This Row],[TOV]] - _2025teamgamelogs[[#This Row],[OREB]]</f>
        <v>102.6</v>
      </c>
      <c r="BJ1070" s="3">
        <f>_2025teamgamelogs[[#This Row],[TOV]]/_2025teamgamelogs[[#This Row],[POSSESIONS]]</f>
        <v>9.7465886939571159E-2</v>
      </c>
      <c r="BK1070" s="4">
        <f>_2025teamgamelogs[[#This Row],[PTS]]/_2025teamgamelogs[[#This Row],[POSSESIONS]]</f>
        <v>1.2085769980506824</v>
      </c>
      <c r="BL1070" s="4">
        <f xml:space="preserve"> 100 * _2025teamgamelogs[[#This Row],[POINTS_PER_POSSESSION]]</f>
        <v>120.85769980506824</v>
      </c>
      <c r="BM1070" s="4">
        <f xml:space="preserve"> _2025teamgamelogs[[#This Row],[POSSESIONS]] / (_2025teamgamelogs[[#This Row],[MIN]]/48)</f>
        <v>102.6</v>
      </c>
      <c r="BN1070" s="3">
        <f>_2025teamgamelogs[[#This Row],[PTS]] / (2 * (_2025teamgamelogs[[#This Row],[FGA]] + 0.44 * _2025teamgamelogs[[#This Row],[FTA]]))</f>
        <v>0.59273422562141498</v>
      </c>
      <c r="BO1070" s="4">
        <f>VLOOKUP(_2025teamgamelogs[[#This Row],[MONTH]], LEAGUE_AVERAGES!$A$2:$B$8, 2, FALSE)</f>
        <v>111.93492093235156</v>
      </c>
      <c r="BP1070" s="5">
        <f>VLOOKUP(_2025teamgamelogs[[#This Row],[TEAM_NAME]], LEAGUE_AVERAGES!$A$14:$C$43, 2, FALSE)</f>
        <v>0.35092500000000004</v>
      </c>
      <c r="BQ1070" s="5">
        <f>VLOOKUP(_2025teamgamelogs[[#This Row],[TEAM_NAME]], LEAGUE_AVERAGES!$A$14:$C$43, 3, FALSE)</f>
        <v>0.36290476190476195</v>
      </c>
      <c r="BR1070" s="5">
        <f>VLOOKUP(_2025teamgamelogs[[#This Row],[TEAM_NAME]], LEAGUE_AVERAGES!$F$14:$H$43, 2, FALSE)</f>
        <v>0.47670000000000012</v>
      </c>
      <c r="BS1070" s="5">
        <f>VLOOKUP(_2025teamgamelogs[[#This Row],[TEAM_NAME]], LEAGUE_AVERAGES!$F$14:$H$43, 3, FALSE)</f>
        <v>0.47069047619047621</v>
      </c>
      <c r="BT1070" s="5">
        <f>VLOOKUP(_2025teamgamelogs[[#This Row],[TEAM_NAME]], LEAGUE_AVERAGES!$K$14:$M$43, 2, FALSE)</f>
        <v>0.58493933923263275</v>
      </c>
      <c r="BU1070" s="5">
        <f>VLOOKUP(_2025teamgamelogs[[#This Row],[TEAM_NAME]], LEAGUE_AVERAGES!$K$14:$M$43, 3, FALSE)</f>
        <v>0.57722862424766153</v>
      </c>
    </row>
    <row r="1071" spans="1:73" x14ac:dyDescent="0.2">
      <c r="A1071" t="s">
        <v>59</v>
      </c>
      <c r="B1071">
        <v>1610612742</v>
      </c>
      <c r="C1071" t="s">
        <v>154</v>
      </c>
      <c r="D1071" t="s">
        <v>155</v>
      </c>
      <c r="E1071">
        <v>22400504</v>
      </c>
      <c r="F1071" s="1">
        <v>45664</v>
      </c>
      <c r="G1071" t="s">
        <v>1022</v>
      </c>
      <c r="H1071" t="s">
        <v>63</v>
      </c>
      <c r="I1071">
        <v>48</v>
      </c>
      <c r="J1071">
        <v>45</v>
      </c>
      <c r="K1071">
        <v>86</v>
      </c>
      <c r="L1071">
        <v>0.52300000000000002</v>
      </c>
      <c r="M1071">
        <v>18</v>
      </c>
      <c r="N1071">
        <v>38</v>
      </c>
      <c r="O1071">
        <v>0.47399999999999998</v>
      </c>
      <c r="P1071">
        <v>10</v>
      </c>
      <c r="Q1071">
        <v>14</v>
      </c>
      <c r="R1071">
        <v>0.71399999999999997</v>
      </c>
      <c r="S1071">
        <v>11</v>
      </c>
      <c r="T1071">
        <v>33</v>
      </c>
      <c r="U1071">
        <v>44</v>
      </c>
      <c r="V1071">
        <v>29</v>
      </c>
      <c r="W1071">
        <v>13</v>
      </c>
      <c r="X1071">
        <v>7</v>
      </c>
      <c r="Y1071">
        <v>0</v>
      </c>
      <c r="Z1071">
        <v>6</v>
      </c>
      <c r="AA1071">
        <v>16</v>
      </c>
      <c r="AB1071">
        <v>13</v>
      </c>
      <c r="AC1071">
        <v>118</v>
      </c>
      <c r="AD1071">
        <v>21</v>
      </c>
      <c r="AE1071">
        <v>1</v>
      </c>
      <c r="AF1071">
        <v>1</v>
      </c>
      <c r="AG1071">
        <v>1</v>
      </c>
      <c r="AH1071">
        <v>1</v>
      </c>
      <c r="AI1071">
        <v>121</v>
      </c>
      <c r="AJ1071">
        <v>564</v>
      </c>
      <c r="AK1071">
        <v>1580</v>
      </c>
      <c r="AL1071">
        <v>370</v>
      </c>
      <c r="AM1071">
        <v>288</v>
      </c>
      <c r="AN1071">
        <v>1078</v>
      </c>
      <c r="AO1071">
        <v>195</v>
      </c>
      <c r="AP1071">
        <v>2148</v>
      </c>
      <c r="AQ1071">
        <v>2113</v>
      </c>
      <c r="AR1071">
        <v>1839</v>
      </c>
      <c r="AS1071">
        <v>1051</v>
      </c>
      <c r="AT1071">
        <v>1131</v>
      </c>
      <c r="AU1071">
        <v>1127</v>
      </c>
      <c r="AV1071">
        <v>687</v>
      </c>
      <c r="AW1071">
        <v>850</v>
      </c>
      <c r="AX1071">
        <v>1360</v>
      </c>
      <c r="AY1071">
        <v>2427</v>
      </c>
      <c r="AZ1071">
        <v>1573</v>
      </c>
      <c r="BA1071">
        <v>570</v>
      </c>
      <c r="BB1071">
        <v>2202</v>
      </c>
      <c r="BC1071">
        <v>891</v>
      </c>
      <c r="BD1071">
        <v>211</v>
      </c>
      <c r="BE1071">
        <v>1</v>
      </c>
      <c r="BF1071" t="s">
        <v>64</v>
      </c>
      <c r="BG1071" t="s">
        <v>65</v>
      </c>
      <c r="BH1071" t="s">
        <v>941</v>
      </c>
      <c r="BI1071" s="4">
        <f xml:space="preserve"> _2025teamgamelogs[[#This Row],[FGA]] + (0.44 * _2025teamgamelogs[[#This Row],[FTA]]) + _2025teamgamelogs[[#This Row],[TOV]] - _2025teamgamelogs[[#This Row],[OREB]]</f>
        <v>94.16</v>
      </c>
      <c r="BJ1071" s="3">
        <f>_2025teamgamelogs[[#This Row],[TOV]]/_2025teamgamelogs[[#This Row],[POSSESIONS]]</f>
        <v>0.13806287170773152</v>
      </c>
      <c r="BK1071" s="4">
        <f>_2025teamgamelogs[[#This Row],[PTS]]/_2025teamgamelogs[[#This Row],[POSSESIONS]]</f>
        <v>1.2531860662701784</v>
      </c>
      <c r="BL1071" s="4">
        <f xml:space="preserve"> 100 * _2025teamgamelogs[[#This Row],[POINTS_PER_POSSESSION]]</f>
        <v>125.31860662701784</v>
      </c>
      <c r="BM1071" s="4">
        <f xml:space="preserve"> _2025teamgamelogs[[#This Row],[POSSESIONS]] / (_2025teamgamelogs[[#This Row],[MIN]]/48)</f>
        <v>94.16</v>
      </c>
      <c r="BN1071" s="3">
        <f>_2025teamgamelogs[[#This Row],[PTS]] / (2 * (_2025teamgamelogs[[#This Row],[FGA]] + 0.44 * _2025teamgamelogs[[#This Row],[FTA]]))</f>
        <v>0.64019097222222221</v>
      </c>
      <c r="BO1071" s="4">
        <f>VLOOKUP(_2025teamgamelogs[[#This Row],[MONTH]], LEAGUE_AVERAGES!$A$2:$B$8, 2, FALSE)</f>
        <v>111.93492093235156</v>
      </c>
      <c r="BP1071" s="5">
        <f>VLOOKUP(_2025teamgamelogs[[#This Row],[TEAM_NAME]], LEAGUE_AVERAGES!$A$14:$C$43, 2, FALSE)</f>
        <v>0.362375</v>
      </c>
      <c r="BQ1071" s="5">
        <f>VLOOKUP(_2025teamgamelogs[[#This Row],[TEAM_NAME]], LEAGUE_AVERAGES!$A$14:$C$43, 3, FALSE)</f>
        <v>0.36252380952380958</v>
      </c>
      <c r="BR1071" s="5">
        <f>VLOOKUP(_2025teamgamelogs[[#This Row],[TEAM_NAME]], LEAGUE_AVERAGES!$F$14:$H$43, 2, FALSE)</f>
        <v>0.47777500000000001</v>
      </c>
      <c r="BS1071" s="5">
        <f>VLOOKUP(_2025teamgamelogs[[#This Row],[TEAM_NAME]], LEAGUE_AVERAGES!$F$14:$H$43, 3, FALSE)</f>
        <v>0.48176190476190472</v>
      </c>
      <c r="BT1071" s="5">
        <f>VLOOKUP(_2025teamgamelogs[[#This Row],[TEAM_NAME]], LEAGUE_AVERAGES!$K$14:$M$43, 2, FALSE)</f>
        <v>0.58283558931438928</v>
      </c>
      <c r="BU1071" s="5">
        <f>VLOOKUP(_2025teamgamelogs[[#This Row],[TEAM_NAME]], LEAGUE_AVERAGES!$K$14:$M$43, 3, FALSE)</f>
        <v>0.5856179003364903</v>
      </c>
    </row>
    <row r="1072" spans="1:73" x14ac:dyDescent="0.2">
      <c r="A1072" t="s">
        <v>59</v>
      </c>
      <c r="B1072">
        <v>1610612744</v>
      </c>
      <c r="C1072" t="s">
        <v>98</v>
      </c>
      <c r="D1072" t="s">
        <v>99</v>
      </c>
      <c r="E1072">
        <v>22400508</v>
      </c>
      <c r="F1072" s="1">
        <v>45664</v>
      </c>
      <c r="G1072" t="s">
        <v>1023</v>
      </c>
      <c r="H1072" t="s">
        <v>70</v>
      </c>
      <c r="I1072">
        <v>48</v>
      </c>
      <c r="J1072">
        <v>40</v>
      </c>
      <c r="K1072">
        <v>98</v>
      </c>
      <c r="L1072">
        <v>0.40799999999999997</v>
      </c>
      <c r="M1072">
        <v>14</v>
      </c>
      <c r="N1072">
        <v>50</v>
      </c>
      <c r="O1072">
        <v>0.28000000000000003</v>
      </c>
      <c r="P1072">
        <v>4</v>
      </c>
      <c r="Q1072">
        <v>5</v>
      </c>
      <c r="R1072">
        <v>0.8</v>
      </c>
      <c r="S1072">
        <v>11</v>
      </c>
      <c r="T1072">
        <v>41</v>
      </c>
      <c r="U1072">
        <v>52</v>
      </c>
      <c r="V1072">
        <v>28</v>
      </c>
      <c r="W1072">
        <v>12</v>
      </c>
      <c r="X1072">
        <v>9</v>
      </c>
      <c r="Y1072">
        <v>6</v>
      </c>
      <c r="Z1072">
        <v>3</v>
      </c>
      <c r="AA1072">
        <v>15</v>
      </c>
      <c r="AB1072">
        <v>9</v>
      </c>
      <c r="AC1072">
        <v>98</v>
      </c>
      <c r="AD1072">
        <v>-16</v>
      </c>
      <c r="AE1072">
        <v>1</v>
      </c>
      <c r="AF1072">
        <v>1231</v>
      </c>
      <c r="AG1072">
        <v>1231</v>
      </c>
      <c r="AH1072">
        <v>1231</v>
      </c>
      <c r="AI1072">
        <v>121</v>
      </c>
      <c r="AJ1072">
        <v>1438</v>
      </c>
      <c r="AK1072">
        <v>251</v>
      </c>
      <c r="AL1072">
        <v>2119</v>
      </c>
      <c r="AM1072">
        <v>934</v>
      </c>
      <c r="AN1072">
        <v>104</v>
      </c>
      <c r="AO1072">
        <v>2073</v>
      </c>
      <c r="AP1072">
        <v>2447</v>
      </c>
      <c r="AQ1072">
        <v>2455</v>
      </c>
      <c r="AR1072">
        <v>1029</v>
      </c>
      <c r="AS1072">
        <v>1051</v>
      </c>
      <c r="AT1072">
        <v>148</v>
      </c>
      <c r="AU1072">
        <v>267</v>
      </c>
      <c r="AV1072">
        <v>840</v>
      </c>
      <c r="AW1072">
        <v>640</v>
      </c>
      <c r="AX1072">
        <v>797</v>
      </c>
      <c r="AY1072">
        <v>560</v>
      </c>
      <c r="AZ1072">
        <v>384</v>
      </c>
      <c r="BA1072">
        <v>398</v>
      </c>
      <c r="BB1072">
        <v>2437</v>
      </c>
      <c r="BC1072">
        <v>2178</v>
      </c>
      <c r="BD1072">
        <v>2086</v>
      </c>
      <c r="BE1072">
        <v>1</v>
      </c>
      <c r="BF1072" t="s">
        <v>64</v>
      </c>
      <c r="BG1072" t="s">
        <v>65</v>
      </c>
      <c r="BH1072" t="s">
        <v>941</v>
      </c>
      <c r="BI1072" s="4">
        <f xml:space="preserve"> _2025teamgamelogs[[#This Row],[FGA]] + (0.44 * _2025teamgamelogs[[#This Row],[FTA]]) + _2025teamgamelogs[[#This Row],[TOV]] - _2025teamgamelogs[[#This Row],[OREB]]</f>
        <v>101.2</v>
      </c>
      <c r="BJ1072" s="3">
        <f>_2025teamgamelogs[[#This Row],[TOV]]/_2025teamgamelogs[[#This Row],[POSSESIONS]]</f>
        <v>0.11857707509881422</v>
      </c>
      <c r="BK1072" s="4">
        <f>_2025teamgamelogs[[#This Row],[PTS]]/_2025teamgamelogs[[#This Row],[POSSESIONS]]</f>
        <v>0.96837944664031617</v>
      </c>
      <c r="BL1072" s="4">
        <f xml:space="preserve"> 100 * _2025teamgamelogs[[#This Row],[POINTS_PER_POSSESSION]]</f>
        <v>96.83794466403161</v>
      </c>
      <c r="BM1072" s="4">
        <f xml:space="preserve"> _2025teamgamelogs[[#This Row],[POSSESIONS]] / (_2025teamgamelogs[[#This Row],[MIN]]/48)</f>
        <v>101.2</v>
      </c>
      <c r="BN1072" s="3">
        <f>_2025teamgamelogs[[#This Row],[PTS]] / (2 * (_2025teamgamelogs[[#This Row],[FGA]] + 0.44 * _2025teamgamelogs[[#This Row],[FTA]]))</f>
        <v>0.48902195608782434</v>
      </c>
      <c r="BO1072" s="4">
        <f>VLOOKUP(_2025teamgamelogs[[#This Row],[MONTH]], LEAGUE_AVERAGES!$A$2:$B$8, 2, FALSE)</f>
        <v>111.93492093235156</v>
      </c>
      <c r="BP1072" s="5">
        <f>VLOOKUP(_2025teamgamelogs[[#This Row],[TEAM_NAME]], LEAGUE_AVERAGES!$A$14:$C$43, 2, FALSE)</f>
        <v>0.36843902439024395</v>
      </c>
      <c r="BQ1072" s="5">
        <f>VLOOKUP(_2025teamgamelogs[[#This Row],[TEAM_NAME]], LEAGUE_AVERAGES!$A$14:$C$43, 3, FALSE)</f>
        <v>0.35765853658536584</v>
      </c>
      <c r="BR1072" s="5">
        <f>VLOOKUP(_2025teamgamelogs[[#This Row],[TEAM_NAME]], LEAGUE_AVERAGES!$F$14:$H$43, 2, FALSE)</f>
        <v>0.45136585365853665</v>
      </c>
      <c r="BS1072" s="5">
        <f>VLOOKUP(_2025teamgamelogs[[#This Row],[TEAM_NAME]], LEAGUE_AVERAGES!$F$14:$H$43, 3, FALSE)</f>
        <v>0.45180487804878061</v>
      </c>
      <c r="BT1072" s="5">
        <f>VLOOKUP(_2025teamgamelogs[[#This Row],[TEAM_NAME]], LEAGUE_AVERAGES!$K$14:$M$43, 2, FALSE)</f>
        <v>0.56832140437053513</v>
      </c>
      <c r="BU1072" s="5">
        <f>VLOOKUP(_2025teamgamelogs[[#This Row],[TEAM_NAME]], LEAGUE_AVERAGES!$K$14:$M$43, 3, FALSE)</f>
        <v>0.56980808391386595</v>
      </c>
    </row>
    <row r="1073" spans="1:73" x14ac:dyDescent="0.2">
      <c r="A1073" t="s">
        <v>59</v>
      </c>
      <c r="B1073">
        <v>1610612766</v>
      </c>
      <c r="C1073" t="s">
        <v>122</v>
      </c>
      <c r="D1073" t="s">
        <v>123</v>
      </c>
      <c r="E1073">
        <v>22400502</v>
      </c>
      <c r="F1073" s="1">
        <v>45664</v>
      </c>
      <c r="G1073" t="s">
        <v>1024</v>
      </c>
      <c r="H1073" t="s">
        <v>63</v>
      </c>
      <c r="I1073">
        <v>48</v>
      </c>
      <c r="J1073">
        <v>38</v>
      </c>
      <c r="K1073">
        <v>98</v>
      </c>
      <c r="L1073">
        <v>0.38800000000000001</v>
      </c>
      <c r="M1073">
        <v>13</v>
      </c>
      <c r="N1073">
        <v>47</v>
      </c>
      <c r="O1073">
        <v>0.27700000000000002</v>
      </c>
      <c r="P1073">
        <v>26</v>
      </c>
      <c r="Q1073">
        <v>29</v>
      </c>
      <c r="R1073">
        <v>0.89700000000000002</v>
      </c>
      <c r="S1073">
        <v>20</v>
      </c>
      <c r="T1073">
        <v>39</v>
      </c>
      <c r="U1073">
        <v>59</v>
      </c>
      <c r="V1073">
        <v>23</v>
      </c>
      <c r="W1073">
        <v>14</v>
      </c>
      <c r="X1073">
        <v>9</v>
      </c>
      <c r="Y1073">
        <v>5</v>
      </c>
      <c r="Z1073">
        <v>4</v>
      </c>
      <c r="AA1073">
        <v>19</v>
      </c>
      <c r="AB1073">
        <v>23</v>
      </c>
      <c r="AC1073">
        <v>115</v>
      </c>
      <c r="AD1073">
        <v>11</v>
      </c>
      <c r="AE1073">
        <v>1</v>
      </c>
      <c r="AF1073">
        <v>1</v>
      </c>
      <c r="AG1073">
        <v>1</v>
      </c>
      <c r="AH1073">
        <v>1</v>
      </c>
      <c r="AI1073">
        <v>121</v>
      </c>
      <c r="AJ1073">
        <v>1796</v>
      </c>
      <c r="AK1073">
        <v>251</v>
      </c>
      <c r="AL1073">
        <v>2303</v>
      </c>
      <c r="AM1073">
        <v>1171</v>
      </c>
      <c r="AN1073">
        <v>200</v>
      </c>
      <c r="AO1073">
        <v>2099</v>
      </c>
      <c r="AP1073">
        <v>133</v>
      </c>
      <c r="AQ1073">
        <v>325</v>
      </c>
      <c r="AR1073">
        <v>280</v>
      </c>
      <c r="AS1073">
        <v>44</v>
      </c>
      <c r="AT1073">
        <v>277</v>
      </c>
      <c r="AU1073">
        <v>46</v>
      </c>
      <c r="AV1073">
        <v>1759</v>
      </c>
      <c r="AW1073">
        <v>1092</v>
      </c>
      <c r="AX1073">
        <v>797</v>
      </c>
      <c r="AY1073">
        <v>889</v>
      </c>
      <c r="AZ1073">
        <v>750</v>
      </c>
      <c r="BA1073">
        <v>1258</v>
      </c>
      <c r="BB1073">
        <v>300</v>
      </c>
      <c r="BC1073">
        <v>1095</v>
      </c>
      <c r="BD1073">
        <v>563</v>
      </c>
      <c r="BE1073">
        <v>1</v>
      </c>
      <c r="BF1073" t="s">
        <v>64</v>
      </c>
      <c r="BG1073" t="s">
        <v>65</v>
      </c>
      <c r="BH1073" t="s">
        <v>941</v>
      </c>
      <c r="BI1073" s="4">
        <f xml:space="preserve"> _2025teamgamelogs[[#This Row],[FGA]] + (0.44 * _2025teamgamelogs[[#This Row],[FTA]]) + _2025teamgamelogs[[#This Row],[TOV]] - _2025teamgamelogs[[#This Row],[OREB]]</f>
        <v>104.76</v>
      </c>
      <c r="BJ1073" s="3">
        <f>_2025teamgamelogs[[#This Row],[TOV]]/_2025teamgamelogs[[#This Row],[POSSESIONS]]</f>
        <v>0.13363879343260787</v>
      </c>
      <c r="BK1073" s="4">
        <f>_2025teamgamelogs[[#This Row],[PTS]]/_2025teamgamelogs[[#This Row],[POSSESIONS]]</f>
        <v>1.0977472317678503</v>
      </c>
      <c r="BL1073" s="4">
        <f xml:space="preserve"> 100 * _2025teamgamelogs[[#This Row],[POINTS_PER_POSSESSION]]</f>
        <v>109.77472317678503</v>
      </c>
      <c r="BM1073" s="4">
        <f xml:space="preserve"> _2025teamgamelogs[[#This Row],[POSSESIONS]] / (_2025teamgamelogs[[#This Row],[MIN]]/48)</f>
        <v>104.76</v>
      </c>
      <c r="BN1073" s="3">
        <f>_2025teamgamelogs[[#This Row],[PTS]] / (2 * (_2025teamgamelogs[[#This Row],[FGA]] + 0.44 * _2025teamgamelogs[[#This Row],[FTA]]))</f>
        <v>0.5191404839292163</v>
      </c>
      <c r="BO1073" s="4">
        <f>VLOOKUP(_2025teamgamelogs[[#This Row],[MONTH]], LEAGUE_AVERAGES!$A$2:$B$8, 2, FALSE)</f>
        <v>111.93492093235156</v>
      </c>
      <c r="BP1073" s="5">
        <f>VLOOKUP(_2025teamgamelogs[[#This Row],[TEAM_NAME]], LEAGUE_AVERAGES!$A$14:$C$43, 2, FALSE)</f>
        <v>0.33860975609756089</v>
      </c>
      <c r="BQ1073" s="5">
        <f>VLOOKUP(_2025teamgamelogs[[#This Row],[TEAM_NAME]], LEAGUE_AVERAGES!$A$14:$C$43, 3, FALSE)</f>
        <v>0.33580487804878045</v>
      </c>
      <c r="BR1073" s="5">
        <f>VLOOKUP(_2025teamgamelogs[[#This Row],[TEAM_NAME]], LEAGUE_AVERAGES!$F$14:$H$43, 2, FALSE)</f>
        <v>0.43492682926829268</v>
      </c>
      <c r="BS1073" s="5">
        <f>VLOOKUP(_2025teamgamelogs[[#This Row],[TEAM_NAME]], LEAGUE_AVERAGES!$F$14:$H$43, 3, FALSE)</f>
        <v>0.42697560975609755</v>
      </c>
      <c r="BT1073" s="5">
        <f>VLOOKUP(_2025teamgamelogs[[#This Row],[TEAM_NAME]], LEAGUE_AVERAGES!$K$14:$M$43, 2, FALSE)</f>
        <v>0.5424635833805308</v>
      </c>
      <c r="BU1073" s="5">
        <f>VLOOKUP(_2025teamgamelogs[[#This Row],[TEAM_NAME]], LEAGUE_AVERAGES!$K$14:$M$43, 3, FALSE)</f>
        <v>0.53419164265445196</v>
      </c>
    </row>
    <row r="1074" spans="1:73" x14ac:dyDescent="0.2">
      <c r="A1074" t="s">
        <v>59</v>
      </c>
      <c r="B1074">
        <v>1610612743</v>
      </c>
      <c r="C1074" t="s">
        <v>151</v>
      </c>
      <c r="D1074" t="s">
        <v>152</v>
      </c>
      <c r="E1074">
        <v>22400507</v>
      </c>
      <c r="F1074" s="1">
        <v>45664</v>
      </c>
      <c r="G1074" t="s">
        <v>1025</v>
      </c>
      <c r="H1074" t="s">
        <v>70</v>
      </c>
      <c r="I1074">
        <v>48</v>
      </c>
      <c r="J1074">
        <v>40</v>
      </c>
      <c r="K1074">
        <v>87</v>
      </c>
      <c r="L1074">
        <v>0.46</v>
      </c>
      <c r="M1074">
        <v>14</v>
      </c>
      <c r="N1074">
        <v>36</v>
      </c>
      <c r="O1074">
        <v>0.38900000000000001</v>
      </c>
      <c r="P1074">
        <v>12</v>
      </c>
      <c r="Q1074">
        <v>15</v>
      </c>
      <c r="R1074">
        <v>0.8</v>
      </c>
      <c r="S1074">
        <v>13</v>
      </c>
      <c r="T1074">
        <v>26</v>
      </c>
      <c r="U1074">
        <v>39</v>
      </c>
      <c r="V1074">
        <v>22</v>
      </c>
      <c r="W1074">
        <v>16</v>
      </c>
      <c r="X1074">
        <v>6</v>
      </c>
      <c r="Y1074">
        <v>6</v>
      </c>
      <c r="Z1074">
        <v>7</v>
      </c>
      <c r="AA1074">
        <v>17</v>
      </c>
      <c r="AB1074">
        <v>13</v>
      </c>
      <c r="AC1074">
        <v>106</v>
      </c>
      <c r="AD1074">
        <v>-12</v>
      </c>
      <c r="AE1074">
        <v>1</v>
      </c>
      <c r="AF1074">
        <v>1231</v>
      </c>
      <c r="AG1074">
        <v>1231</v>
      </c>
      <c r="AH1074">
        <v>1231</v>
      </c>
      <c r="AI1074">
        <v>121</v>
      </c>
      <c r="AJ1074">
        <v>1438</v>
      </c>
      <c r="AK1074">
        <v>1449</v>
      </c>
      <c r="AL1074">
        <v>1378</v>
      </c>
      <c r="AM1074">
        <v>934</v>
      </c>
      <c r="AN1074">
        <v>1366</v>
      </c>
      <c r="AO1074">
        <v>865</v>
      </c>
      <c r="AP1074">
        <v>1889</v>
      </c>
      <c r="AQ1074">
        <v>2021</v>
      </c>
      <c r="AR1074">
        <v>1029</v>
      </c>
      <c r="AS1074">
        <v>652</v>
      </c>
      <c r="AT1074">
        <v>2171</v>
      </c>
      <c r="AU1074">
        <v>1833</v>
      </c>
      <c r="AV1074">
        <v>1909</v>
      </c>
      <c r="AW1074">
        <v>1583</v>
      </c>
      <c r="AX1074">
        <v>1702</v>
      </c>
      <c r="AY1074">
        <v>560</v>
      </c>
      <c r="AZ1074">
        <v>1902</v>
      </c>
      <c r="BA1074">
        <v>792</v>
      </c>
      <c r="BB1074">
        <v>2202</v>
      </c>
      <c r="BC1074">
        <v>1723</v>
      </c>
      <c r="BD1074">
        <v>1899</v>
      </c>
      <c r="BE1074">
        <v>1</v>
      </c>
      <c r="BF1074" t="s">
        <v>64</v>
      </c>
      <c r="BG1074" t="s">
        <v>65</v>
      </c>
      <c r="BH1074" t="s">
        <v>941</v>
      </c>
      <c r="BI1074" s="4">
        <f xml:space="preserve"> _2025teamgamelogs[[#This Row],[FGA]] + (0.44 * _2025teamgamelogs[[#This Row],[FTA]]) + _2025teamgamelogs[[#This Row],[TOV]] - _2025teamgamelogs[[#This Row],[OREB]]</f>
        <v>96.6</v>
      </c>
      <c r="BJ1074" s="3">
        <f>_2025teamgamelogs[[#This Row],[TOV]]/_2025teamgamelogs[[#This Row],[POSSESIONS]]</f>
        <v>0.16563146997929606</v>
      </c>
      <c r="BK1074" s="4">
        <f>_2025teamgamelogs[[#This Row],[PTS]]/_2025teamgamelogs[[#This Row],[POSSESIONS]]</f>
        <v>1.0973084886128366</v>
      </c>
      <c r="BL1074" s="4">
        <f xml:space="preserve"> 100 * _2025teamgamelogs[[#This Row],[POINTS_PER_POSSESSION]]</f>
        <v>109.73084886128366</v>
      </c>
      <c r="BM1074" s="4">
        <f xml:space="preserve"> _2025teamgamelogs[[#This Row],[POSSESIONS]] / (_2025teamgamelogs[[#This Row],[MIN]]/48)</f>
        <v>96.6</v>
      </c>
      <c r="BN1074" s="3">
        <f>_2025teamgamelogs[[#This Row],[PTS]] / (2 * (_2025teamgamelogs[[#This Row],[FGA]] + 0.44 * _2025teamgamelogs[[#This Row],[FTA]]))</f>
        <v>0.56623931623931623</v>
      </c>
      <c r="BO1074" s="4">
        <f>VLOOKUP(_2025teamgamelogs[[#This Row],[MONTH]], LEAGUE_AVERAGES!$A$2:$B$8, 2, FALSE)</f>
        <v>111.93492093235156</v>
      </c>
      <c r="BP1074" s="5">
        <f>VLOOKUP(_2025teamgamelogs[[#This Row],[TEAM_NAME]], LEAGUE_AVERAGES!$A$14:$C$43, 2, FALSE)</f>
        <v>0.39036585365853654</v>
      </c>
      <c r="BQ1074" s="5">
        <f>VLOOKUP(_2025teamgamelogs[[#This Row],[TEAM_NAME]], LEAGUE_AVERAGES!$A$14:$C$43, 3, FALSE)</f>
        <v>0.36282926829268303</v>
      </c>
      <c r="BR1074" s="5">
        <f>VLOOKUP(_2025teamgamelogs[[#This Row],[TEAM_NAME]], LEAGUE_AVERAGES!$F$14:$H$43, 2, FALSE)</f>
        <v>0.50741463414634147</v>
      </c>
      <c r="BS1074" s="5">
        <f>VLOOKUP(_2025teamgamelogs[[#This Row],[TEAM_NAME]], LEAGUE_AVERAGES!$F$14:$H$43, 3, FALSE)</f>
        <v>0.50717073170731708</v>
      </c>
      <c r="BT1074" s="5">
        <f>VLOOKUP(_2025teamgamelogs[[#This Row],[TEAM_NAME]], LEAGUE_AVERAGES!$K$14:$M$43, 2, FALSE)</f>
        <v>0.61183675116028358</v>
      </c>
      <c r="BU1074" s="5">
        <f>VLOOKUP(_2025teamgamelogs[[#This Row],[TEAM_NAME]], LEAGUE_AVERAGES!$K$14:$M$43, 3, FALSE)</f>
        <v>0.59871853787111373</v>
      </c>
    </row>
    <row r="1075" spans="1:73" x14ac:dyDescent="0.2">
      <c r="A1075" t="s">
        <v>59</v>
      </c>
      <c r="B1075">
        <v>1610612750</v>
      </c>
      <c r="C1075" t="s">
        <v>8</v>
      </c>
      <c r="D1075" t="s">
        <v>72</v>
      </c>
      <c r="E1075">
        <v>22400505</v>
      </c>
      <c r="F1075" s="1">
        <v>45664</v>
      </c>
      <c r="G1075" t="s">
        <v>1026</v>
      </c>
      <c r="H1075" t="s">
        <v>63</v>
      </c>
      <c r="I1075">
        <v>48</v>
      </c>
      <c r="J1075">
        <v>38</v>
      </c>
      <c r="K1075">
        <v>89</v>
      </c>
      <c r="L1075">
        <v>0.42699999999999999</v>
      </c>
      <c r="M1075">
        <v>15</v>
      </c>
      <c r="N1075">
        <v>44</v>
      </c>
      <c r="O1075">
        <v>0.34100000000000003</v>
      </c>
      <c r="P1075">
        <v>13</v>
      </c>
      <c r="Q1075">
        <v>19</v>
      </c>
      <c r="R1075">
        <v>0.68400000000000005</v>
      </c>
      <c r="S1075">
        <v>11</v>
      </c>
      <c r="T1075">
        <v>42</v>
      </c>
      <c r="U1075">
        <v>53</v>
      </c>
      <c r="V1075">
        <v>26</v>
      </c>
      <c r="W1075">
        <v>17</v>
      </c>
      <c r="X1075">
        <v>9</v>
      </c>
      <c r="Y1075">
        <v>8</v>
      </c>
      <c r="Z1075">
        <v>5</v>
      </c>
      <c r="AA1075">
        <v>17</v>
      </c>
      <c r="AB1075">
        <v>18</v>
      </c>
      <c r="AC1075">
        <v>104</v>
      </c>
      <c r="AD1075">
        <v>7</v>
      </c>
      <c r="AE1075">
        <v>1</v>
      </c>
      <c r="AF1075">
        <v>1</v>
      </c>
      <c r="AG1075">
        <v>1</v>
      </c>
      <c r="AH1075">
        <v>1</v>
      </c>
      <c r="AI1075">
        <v>121</v>
      </c>
      <c r="AJ1075">
        <v>1796</v>
      </c>
      <c r="AK1075">
        <v>1176</v>
      </c>
      <c r="AL1075">
        <v>1892</v>
      </c>
      <c r="AM1075">
        <v>733</v>
      </c>
      <c r="AN1075">
        <v>384</v>
      </c>
      <c r="AO1075">
        <v>1445</v>
      </c>
      <c r="AP1075">
        <v>1755</v>
      </c>
      <c r="AQ1075">
        <v>1458</v>
      </c>
      <c r="AR1075">
        <v>2037</v>
      </c>
      <c r="AS1075">
        <v>1051</v>
      </c>
      <c r="AT1075">
        <v>105</v>
      </c>
      <c r="AU1075">
        <v>209</v>
      </c>
      <c r="AV1075">
        <v>1195</v>
      </c>
      <c r="AW1075">
        <v>1759</v>
      </c>
      <c r="AX1075">
        <v>797</v>
      </c>
      <c r="AY1075">
        <v>187</v>
      </c>
      <c r="AZ1075">
        <v>1188</v>
      </c>
      <c r="BA1075">
        <v>792</v>
      </c>
      <c r="BB1075">
        <v>1204</v>
      </c>
      <c r="BC1075">
        <v>1870</v>
      </c>
      <c r="BD1075">
        <v>795</v>
      </c>
      <c r="BE1075">
        <v>1</v>
      </c>
      <c r="BF1075" t="s">
        <v>71</v>
      </c>
      <c r="BG1075" t="s">
        <v>65</v>
      </c>
      <c r="BH1075" t="s">
        <v>941</v>
      </c>
      <c r="BI1075" s="4">
        <f xml:space="preserve"> _2025teamgamelogs[[#This Row],[FGA]] + (0.44 * _2025teamgamelogs[[#This Row],[FTA]]) + _2025teamgamelogs[[#This Row],[TOV]] - _2025teamgamelogs[[#This Row],[OREB]]</f>
        <v>103.36</v>
      </c>
      <c r="BJ1075" s="3">
        <f>_2025teamgamelogs[[#This Row],[TOV]]/_2025teamgamelogs[[#This Row],[POSSESIONS]]</f>
        <v>0.16447368421052633</v>
      </c>
      <c r="BK1075" s="4">
        <f>_2025teamgamelogs[[#This Row],[PTS]]/_2025teamgamelogs[[#This Row],[POSSESIONS]]</f>
        <v>1.0061919504643964</v>
      </c>
      <c r="BL1075" s="4">
        <f xml:space="preserve"> 100 * _2025teamgamelogs[[#This Row],[POINTS_PER_POSSESSION]]</f>
        <v>100.61919504643964</v>
      </c>
      <c r="BM1075" s="4">
        <f xml:space="preserve"> _2025teamgamelogs[[#This Row],[POSSESIONS]] / (_2025teamgamelogs[[#This Row],[MIN]]/48)</f>
        <v>103.36</v>
      </c>
      <c r="BN1075" s="3">
        <f>_2025teamgamelogs[[#This Row],[PTS]] / (2 * (_2025teamgamelogs[[#This Row],[FGA]] + 0.44 * _2025teamgamelogs[[#This Row],[FTA]]))</f>
        <v>0.53410024650780608</v>
      </c>
      <c r="BO1075" s="4">
        <f>VLOOKUP(_2025teamgamelogs[[#This Row],[MONTH]], LEAGUE_AVERAGES!$A$2:$B$8, 2, FALSE)</f>
        <v>111.93492093235156</v>
      </c>
      <c r="BP1075" s="5">
        <f>VLOOKUP(_2025teamgamelogs[[#This Row],[TEAM_NAME]], LEAGUE_AVERAGES!$A$14:$C$43, 2, FALSE)</f>
        <v>0.38256097560975622</v>
      </c>
      <c r="BQ1075" s="5">
        <f>VLOOKUP(_2025teamgamelogs[[#This Row],[TEAM_NAME]], LEAGUE_AVERAGES!$A$14:$C$43, 3, FALSE)</f>
        <v>0.37156097560975615</v>
      </c>
      <c r="BR1075" s="5">
        <f>VLOOKUP(_2025teamgamelogs[[#This Row],[TEAM_NAME]], LEAGUE_AVERAGES!$F$14:$H$43, 2, FALSE)</f>
        <v>0.47402439024390242</v>
      </c>
      <c r="BS1075" s="5">
        <f>VLOOKUP(_2025teamgamelogs[[#This Row],[TEAM_NAME]], LEAGUE_AVERAGES!$F$14:$H$43, 3, FALSE)</f>
        <v>0.46580487804878057</v>
      </c>
      <c r="BT1075" s="5">
        <f>VLOOKUP(_2025teamgamelogs[[#This Row],[TEAM_NAME]], LEAGUE_AVERAGES!$K$14:$M$43, 2, FALSE)</f>
        <v>0.59446350940954662</v>
      </c>
      <c r="BU1075" s="5">
        <f>VLOOKUP(_2025teamgamelogs[[#This Row],[TEAM_NAME]], LEAGUE_AVERAGES!$K$14:$M$43, 3, FALSE)</f>
        <v>0.58583417827298701</v>
      </c>
    </row>
    <row r="1076" spans="1:73" x14ac:dyDescent="0.2">
      <c r="A1076" t="s">
        <v>59</v>
      </c>
      <c r="B1076">
        <v>1610612738</v>
      </c>
      <c r="C1076" t="s">
        <v>74</v>
      </c>
      <c r="D1076" t="s">
        <v>75</v>
      </c>
      <c r="E1076">
        <v>22400507</v>
      </c>
      <c r="F1076" s="1">
        <v>45664</v>
      </c>
      <c r="G1076" t="s">
        <v>1027</v>
      </c>
      <c r="H1076" t="s">
        <v>63</v>
      </c>
      <c r="I1076">
        <v>48</v>
      </c>
      <c r="J1076">
        <v>44</v>
      </c>
      <c r="K1076">
        <v>88</v>
      </c>
      <c r="L1076">
        <v>0.5</v>
      </c>
      <c r="M1076">
        <v>12</v>
      </c>
      <c r="N1076">
        <v>35</v>
      </c>
      <c r="O1076">
        <v>0.34300000000000003</v>
      </c>
      <c r="P1076">
        <v>18</v>
      </c>
      <c r="Q1076">
        <v>20</v>
      </c>
      <c r="R1076">
        <v>0.9</v>
      </c>
      <c r="S1076">
        <v>11</v>
      </c>
      <c r="T1076">
        <v>30</v>
      </c>
      <c r="U1076">
        <v>41</v>
      </c>
      <c r="V1076">
        <v>30</v>
      </c>
      <c r="W1076">
        <v>12</v>
      </c>
      <c r="X1076">
        <v>11</v>
      </c>
      <c r="Y1076">
        <v>7</v>
      </c>
      <c r="Z1076">
        <v>6</v>
      </c>
      <c r="AA1076">
        <v>13</v>
      </c>
      <c r="AB1076">
        <v>17</v>
      </c>
      <c r="AC1076">
        <v>118</v>
      </c>
      <c r="AD1076">
        <v>12</v>
      </c>
      <c r="AE1076">
        <v>1</v>
      </c>
      <c r="AF1076">
        <v>1</v>
      </c>
      <c r="AG1076">
        <v>1</v>
      </c>
      <c r="AH1076">
        <v>1</v>
      </c>
      <c r="AI1076">
        <v>121</v>
      </c>
      <c r="AJ1076">
        <v>703</v>
      </c>
      <c r="AK1076">
        <v>1314</v>
      </c>
      <c r="AL1076">
        <v>663</v>
      </c>
      <c r="AM1076">
        <v>1413</v>
      </c>
      <c r="AN1076">
        <v>1495</v>
      </c>
      <c r="AO1076">
        <v>1391</v>
      </c>
      <c r="AP1076">
        <v>889</v>
      </c>
      <c r="AQ1076">
        <v>1301</v>
      </c>
      <c r="AR1076">
        <v>246</v>
      </c>
      <c r="AS1076">
        <v>1051</v>
      </c>
      <c r="AT1076">
        <v>1652</v>
      </c>
      <c r="AU1076">
        <v>1563</v>
      </c>
      <c r="AV1076">
        <v>541</v>
      </c>
      <c r="AW1076">
        <v>640</v>
      </c>
      <c r="AX1076">
        <v>346</v>
      </c>
      <c r="AY1076">
        <v>346</v>
      </c>
      <c r="AZ1076">
        <v>1573</v>
      </c>
      <c r="BA1076">
        <v>148</v>
      </c>
      <c r="BB1076">
        <v>1444</v>
      </c>
      <c r="BC1076">
        <v>891</v>
      </c>
      <c r="BD1076">
        <v>517</v>
      </c>
      <c r="BE1076">
        <v>1</v>
      </c>
      <c r="BF1076" t="s">
        <v>71</v>
      </c>
      <c r="BG1076" t="s">
        <v>65</v>
      </c>
      <c r="BH1076" t="s">
        <v>941</v>
      </c>
      <c r="BI1076" s="4">
        <f xml:space="preserve"> _2025teamgamelogs[[#This Row],[FGA]] + (0.44 * _2025teamgamelogs[[#This Row],[FTA]]) + _2025teamgamelogs[[#This Row],[TOV]] - _2025teamgamelogs[[#This Row],[OREB]]</f>
        <v>97.8</v>
      </c>
      <c r="BJ1076" s="3">
        <f>_2025teamgamelogs[[#This Row],[TOV]]/_2025teamgamelogs[[#This Row],[POSSESIONS]]</f>
        <v>0.12269938650306748</v>
      </c>
      <c r="BK1076" s="4">
        <f>_2025teamgamelogs[[#This Row],[PTS]]/_2025teamgamelogs[[#This Row],[POSSESIONS]]</f>
        <v>1.2065439672801637</v>
      </c>
      <c r="BL1076" s="4">
        <f xml:space="preserve"> 100 * _2025teamgamelogs[[#This Row],[POINTS_PER_POSSESSION]]</f>
        <v>120.65439672801637</v>
      </c>
      <c r="BM1076" s="4">
        <f xml:space="preserve"> _2025teamgamelogs[[#This Row],[POSSESIONS]] / (_2025teamgamelogs[[#This Row],[MIN]]/48)</f>
        <v>97.8</v>
      </c>
      <c r="BN1076" s="3">
        <f>_2025teamgamelogs[[#This Row],[PTS]] / (2 * (_2025teamgamelogs[[#This Row],[FGA]] + 0.44 * _2025teamgamelogs[[#This Row],[FTA]]))</f>
        <v>0.60950413223140498</v>
      </c>
      <c r="BO1076" s="4">
        <f>VLOOKUP(_2025teamgamelogs[[#This Row],[MONTH]], LEAGUE_AVERAGES!$A$2:$B$8, 2, FALSE)</f>
        <v>111.93492093235156</v>
      </c>
      <c r="BP1076" s="5">
        <f>VLOOKUP(_2025teamgamelogs[[#This Row],[TEAM_NAME]], LEAGUE_AVERAGES!$A$14:$C$43, 2, FALSE)</f>
        <v>0.3739024390243903</v>
      </c>
      <c r="BQ1076" s="5">
        <f>VLOOKUP(_2025teamgamelogs[[#This Row],[TEAM_NAME]], LEAGUE_AVERAGES!$A$14:$C$43, 3, FALSE)</f>
        <v>0.36424390243902455</v>
      </c>
      <c r="BR1076" s="5">
        <f>VLOOKUP(_2025teamgamelogs[[#This Row],[TEAM_NAME]], LEAGUE_AVERAGES!$F$14:$H$43, 2, FALSE)</f>
        <v>0.46717073170731704</v>
      </c>
      <c r="BS1076" s="5">
        <f>VLOOKUP(_2025teamgamelogs[[#This Row],[TEAM_NAME]], LEAGUE_AVERAGES!$F$14:$H$43, 3, FALSE)</f>
        <v>0.45907317073170728</v>
      </c>
      <c r="BT1076" s="5">
        <f>VLOOKUP(_2025teamgamelogs[[#This Row],[TEAM_NAME]], LEAGUE_AVERAGES!$K$14:$M$43, 2, FALSE)</f>
        <v>0.59645910798675039</v>
      </c>
      <c r="BU1076" s="5">
        <f>VLOOKUP(_2025teamgamelogs[[#This Row],[TEAM_NAME]], LEAGUE_AVERAGES!$K$14:$M$43, 3, FALSE)</f>
        <v>0.58679053151616523</v>
      </c>
    </row>
    <row r="1077" spans="1:73" x14ac:dyDescent="0.2">
      <c r="A1077" t="s">
        <v>59</v>
      </c>
      <c r="B1077">
        <v>1610612740</v>
      </c>
      <c r="C1077" t="s">
        <v>77</v>
      </c>
      <c r="D1077" t="s">
        <v>78</v>
      </c>
      <c r="E1077">
        <v>22400505</v>
      </c>
      <c r="F1077" s="1">
        <v>45664</v>
      </c>
      <c r="G1077" t="s">
        <v>1028</v>
      </c>
      <c r="H1077" t="s">
        <v>70</v>
      </c>
      <c r="I1077">
        <v>48</v>
      </c>
      <c r="J1077">
        <v>35</v>
      </c>
      <c r="K1077">
        <v>94</v>
      </c>
      <c r="L1077">
        <v>0.372</v>
      </c>
      <c r="M1077">
        <v>12</v>
      </c>
      <c r="N1077">
        <v>41</v>
      </c>
      <c r="O1077">
        <v>0.29299999999999998</v>
      </c>
      <c r="P1077">
        <v>15</v>
      </c>
      <c r="Q1077">
        <v>24</v>
      </c>
      <c r="R1077">
        <v>0.625</v>
      </c>
      <c r="S1077">
        <v>13</v>
      </c>
      <c r="T1077">
        <v>33</v>
      </c>
      <c r="U1077">
        <v>46</v>
      </c>
      <c r="V1077">
        <v>23</v>
      </c>
      <c r="W1077">
        <v>14</v>
      </c>
      <c r="X1077">
        <v>12</v>
      </c>
      <c r="Y1077">
        <v>5</v>
      </c>
      <c r="Z1077">
        <v>8</v>
      </c>
      <c r="AA1077">
        <v>18</v>
      </c>
      <c r="AB1077">
        <v>17</v>
      </c>
      <c r="AC1077">
        <v>97</v>
      </c>
      <c r="AD1077">
        <v>-7</v>
      </c>
      <c r="AE1077">
        <v>1</v>
      </c>
      <c r="AF1077">
        <v>1231</v>
      </c>
      <c r="AG1077">
        <v>1231</v>
      </c>
      <c r="AH1077">
        <v>1231</v>
      </c>
      <c r="AI1077">
        <v>121</v>
      </c>
      <c r="AJ1077">
        <v>2164</v>
      </c>
      <c r="AK1077">
        <v>570</v>
      </c>
      <c r="AL1077">
        <v>2373</v>
      </c>
      <c r="AM1077">
        <v>1413</v>
      </c>
      <c r="AN1077">
        <v>681</v>
      </c>
      <c r="AO1077">
        <v>1969</v>
      </c>
      <c r="AP1077">
        <v>1416</v>
      </c>
      <c r="AQ1077">
        <v>791</v>
      </c>
      <c r="AR1077">
        <v>2287</v>
      </c>
      <c r="AS1077">
        <v>652</v>
      </c>
      <c r="AT1077">
        <v>1131</v>
      </c>
      <c r="AU1077">
        <v>835</v>
      </c>
      <c r="AV1077">
        <v>1759</v>
      </c>
      <c r="AW1077">
        <v>1092</v>
      </c>
      <c r="AX1077">
        <v>217</v>
      </c>
      <c r="AY1077">
        <v>889</v>
      </c>
      <c r="AZ1077">
        <v>2116</v>
      </c>
      <c r="BA1077">
        <v>1018</v>
      </c>
      <c r="BB1077">
        <v>1444</v>
      </c>
      <c r="BC1077">
        <v>2224</v>
      </c>
      <c r="BD1077">
        <v>1608</v>
      </c>
      <c r="BE1077">
        <v>1</v>
      </c>
      <c r="BF1077" t="s">
        <v>64</v>
      </c>
      <c r="BG1077" t="s">
        <v>65</v>
      </c>
      <c r="BH1077" t="s">
        <v>941</v>
      </c>
      <c r="BI1077" s="4">
        <f xml:space="preserve"> _2025teamgamelogs[[#This Row],[FGA]] + (0.44 * _2025teamgamelogs[[#This Row],[FTA]]) + _2025teamgamelogs[[#This Row],[TOV]] - _2025teamgamelogs[[#This Row],[OREB]]</f>
        <v>105.56</v>
      </c>
      <c r="BJ1077" s="3">
        <f>_2025teamgamelogs[[#This Row],[TOV]]/_2025teamgamelogs[[#This Row],[POSSESIONS]]</f>
        <v>0.1326259946949602</v>
      </c>
      <c r="BK1077" s="4">
        <f>_2025teamgamelogs[[#This Row],[PTS]]/_2025teamgamelogs[[#This Row],[POSSESIONS]]</f>
        <v>0.91890867752936711</v>
      </c>
      <c r="BL1077" s="4">
        <f xml:space="preserve"> 100 * _2025teamgamelogs[[#This Row],[POINTS_PER_POSSESSION]]</f>
        <v>91.890867752936714</v>
      </c>
      <c r="BM1077" s="4">
        <f xml:space="preserve"> _2025teamgamelogs[[#This Row],[POSSESIONS]] / (_2025teamgamelogs[[#This Row],[MIN]]/48)</f>
        <v>105.56</v>
      </c>
      <c r="BN1077" s="3">
        <f>_2025teamgamelogs[[#This Row],[PTS]] / (2 * (_2025teamgamelogs[[#This Row],[FGA]] + 0.44 * _2025teamgamelogs[[#This Row],[FTA]]))</f>
        <v>0.4638485080336649</v>
      </c>
      <c r="BO1077" s="4">
        <f>VLOOKUP(_2025teamgamelogs[[#This Row],[MONTH]], LEAGUE_AVERAGES!$A$2:$B$8, 2, FALSE)</f>
        <v>111.93492093235156</v>
      </c>
      <c r="BP1077" s="5">
        <f>VLOOKUP(_2025teamgamelogs[[#This Row],[TEAM_NAME]], LEAGUE_AVERAGES!$A$14:$C$43, 2, FALSE)</f>
        <v>0.35068292682926827</v>
      </c>
      <c r="BQ1077" s="5">
        <f>VLOOKUP(_2025teamgamelogs[[#This Row],[TEAM_NAME]], LEAGUE_AVERAGES!$A$14:$C$43, 3, FALSE)</f>
        <v>0.33902439024390252</v>
      </c>
      <c r="BR1077" s="5">
        <f>VLOOKUP(_2025teamgamelogs[[#This Row],[TEAM_NAME]], LEAGUE_AVERAGES!$F$14:$H$43, 2, FALSE)</f>
        <v>0.44770731707317085</v>
      </c>
      <c r="BS1077" s="5">
        <f>VLOOKUP(_2025teamgamelogs[[#This Row],[TEAM_NAME]], LEAGUE_AVERAGES!$F$14:$H$43, 3, FALSE)</f>
        <v>0.45721951219512191</v>
      </c>
      <c r="BT1077" s="5">
        <f>VLOOKUP(_2025teamgamelogs[[#This Row],[TEAM_NAME]], LEAGUE_AVERAGES!$K$14:$M$43, 2, FALSE)</f>
        <v>0.55230036801172144</v>
      </c>
      <c r="BU1077" s="5">
        <f>VLOOKUP(_2025teamgamelogs[[#This Row],[TEAM_NAME]], LEAGUE_AVERAGES!$K$14:$M$43, 3, FALSE)</f>
        <v>0.55239725408654039</v>
      </c>
    </row>
    <row r="1078" spans="1:73" x14ac:dyDescent="0.2">
      <c r="A1078" t="s">
        <v>59</v>
      </c>
      <c r="B1078">
        <v>1610612749</v>
      </c>
      <c r="C1078" t="s">
        <v>113</v>
      </c>
      <c r="D1078" t="s">
        <v>114</v>
      </c>
      <c r="E1078">
        <v>22400516</v>
      </c>
      <c r="F1078" s="1">
        <v>45665</v>
      </c>
      <c r="G1078" t="s">
        <v>1029</v>
      </c>
      <c r="H1078" t="s">
        <v>63</v>
      </c>
      <c r="I1078">
        <v>48</v>
      </c>
      <c r="J1078">
        <v>44</v>
      </c>
      <c r="K1078">
        <v>92</v>
      </c>
      <c r="L1078">
        <v>0.47799999999999998</v>
      </c>
      <c r="M1078">
        <v>19</v>
      </c>
      <c r="N1078">
        <v>42</v>
      </c>
      <c r="O1078">
        <v>0.45200000000000001</v>
      </c>
      <c r="P1078">
        <v>14</v>
      </c>
      <c r="Q1078">
        <v>20</v>
      </c>
      <c r="R1078">
        <v>0.7</v>
      </c>
      <c r="S1078">
        <v>10</v>
      </c>
      <c r="T1078">
        <v>47</v>
      </c>
      <c r="U1078">
        <v>57</v>
      </c>
      <c r="V1078">
        <v>26</v>
      </c>
      <c r="W1078">
        <v>11</v>
      </c>
      <c r="X1078">
        <v>7</v>
      </c>
      <c r="Y1078">
        <v>4</v>
      </c>
      <c r="Z1078">
        <v>5</v>
      </c>
      <c r="AA1078">
        <v>16</v>
      </c>
      <c r="AB1078">
        <v>14</v>
      </c>
      <c r="AC1078">
        <v>121</v>
      </c>
      <c r="AD1078">
        <v>16</v>
      </c>
      <c r="AE1078">
        <v>1</v>
      </c>
      <c r="AF1078">
        <v>1</v>
      </c>
      <c r="AG1078">
        <v>1</v>
      </c>
      <c r="AH1078">
        <v>1</v>
      </c>
      <c r="AI1078">
        <v>121</v>
      </c>
      <c r="AJ1078">
        <v>703</v>
      </c>
      <c r="AK1078">
        <v>768</v>
      </c>
      <c r="AL1078">
        <v>1028</v>
      </c>
      <c r="AM1078">
        <v>182</v>
      </c>
      <c r="AN1078">
        <v>568</v>
      </c>
      <c r="AO1078">
        <v>311</v>
      </c>
      <c r="AP1078">
        <v>1571</v>
      </c>
      <c r="AQ1078">
        <v>1301</v>
      </c>
      <c r="AR1078">
        <v>1932</v>
      </c>
      <c r="AS1078">
        <v>1308</v>
      </c>
      <c r="AT1078">
        <v>15</v>
      </c>
      <c r="AU1078">
        <v>74</v>
      </c>
      <c r="AV1078">
        <v>1195</v>
      </c>
      <c r="AW1078">
        <v>429</v>
      </c>
      <c r="AX1078">
        <v>1360</v>
      </c>
      <c r="AY1078">
        <v>1274</v>
      </c>
      <c r="AZ1078">
        <v>1188</v>
      </c>
      <c r="BA1078">
        <v>570</v>
      </c>
      <c r="BB1078">
        <v>2064</v>
      </c>
      <c r="BC1078">
        <v>672</v>
      </c>
      <c r="BD1078">
        <v>338</v>
      </c>
      <c r="BE1078">
        <v>1</v>
      </c>
      <c r="BF1078" t="s">
        <v>64</v>
      </c>
      <c r="BG1078" t="s">
        <v>65</v>
      </c>
      <c r="BH1078" t="s">
        <v>941</v>
      </c>
      <c r="BI1078" s="4">
        <f xml:space="preserve"> _2025teamgamelogs[[#This Row],[FGA]] + (0.44 * _2025teamgamelogs[[#This Row],[FTA]]) + _2025teamgamelogs[[#This Row],[TOV]] - _2025teamgamelogs[[#This Row],[OREB]]</f>
        <v>101.8</v>
      </c>
      <c r="BJ1078" s="3">
        <f>_2025teamgamelogs[[#This Row],[TOV]]/_2025teamgamelogs[[#This Row],[POSSESIONS]]</f>
        <v>0.10805500982318271</v>
      </c>
      <c r="BK1078" s="4">
        <f>_2025teamgamelogs[[#This Row],[PTS]]/_2025teamgamelogs[[#This Row],[POSSESIONS]]</f>
        <v>1.18860510805501</v>
      </c>
      <c r="BL1078" s="4">
        <f xml:space="preserve"> 100 * _2025teamgamelogs[[#This Row],[POINTS_PER_POSSESSION]]</f>
        <v>118.86051080550099</v>
      </c>
      <c r="BM1078" s="4">
        <f xml:space="preserve"> _2025teamgamelogs[[#This Row],[POSSESIONS]] / (_2025teamgamelogs[[#This Row],[MIN]]/48)</f>
        <v>101.8</v>
      </c>
      <c r="BN1078" s="3">
        <f>_2025teamgamelogs[[#This Row],[PTS]] / (2 * (_2025teamgamelogs[[#This Row],[FGA]] + 0.44 * _2025teamgamelogs[[#This Row],[FTA]]))</f>
        <v>0.60019841269841268</v>
      </c>
      <c r="BO1078" s="4">
        <f>VLOOKUP(_2025teamgamelogs[[#This Row],[MONTH]], LEAGUE_AVERAGES!$A$2:$B$8, 2, FALSE)</f>
        <v>111.93492093235156</v>
      </c>
      <c r="BP1078" s="5">
        <f>VLOOKUP(_2025teamgamelogs[[#This Row],[TEAM_NAME]], LEAGUE_AVERAGES!$A$14:$C$43, 2, FALSE)</f>
        <v>0.4062926829268293</v>
      </c>
      <c r="BQ1078" s="5">
        <f>VLOOKUP(_2025teamgamelogs[[#This Row],[TEAM_NAME]], LEAGUE_AVERAGES!$A$14:$C$43, 3, FALSE)</f>
        <v>0.36926829268292688</v>
      </c>
      <c r="BR1078" s="5">
        <f>VLOOKUP(_2025teamgamelogs[[#This Row],[TEAM_NAME]], LEAGUE_AVERAGES!$F$14:$H$43, 2, FALSE)</f>
        <v>0.49804878048780482</v>
      </c>
      <c r="BS1078" s="5">
        <f>VLOOKUP(_2025teamgamelogs[[#This Row],[TEAM_NAME]], LEAGUE_AVERAGES!$F$14:$H$43, 3, FALSE)</f>
        <v>0.47917073170731711</v>
      </c>
      <c r="BT1078" s="5">
        <f>VLOOKUP(_2025teamgamelogs[[#This Row],[TEAM_NAME]], LEAGUE_AVERAGES!$K$14:$M$43, 2, FALSE)</f>
        <v>0.61475494156948829</v>
      </c>
      <c r="BU1078" s="5">
        <f>VLOOKUP(_2025teamgamelogs[[#This Row],[TEAM_NAME]], LEAGUE_AVERAGES!$K$14:$M$43, 3, FALSE)</f>
        <v>0.58586037801226176</v>
      </c>
    </row>
    <row r="1079" spans="1:73" x14ac:dyDescent="0.2">
      <c r="A1079" t="s">
        <v>59</v>
      </c>
      <c r="B1079">
        <v>1610612754</v>
      </c>
      <c r="C1079" t="s">
        <v>110</v>
      </c>
      <c r="D1079" t="s">
        <v>111</v>
      </c>
      <c r="E1079">
        <v>22400510</v>
      </c>
      <c r="F1079" s="1">
        <v>45665</v>
      </c>
      <c r="G1079" t="s">
        <v>1030</v>
      </c>
      <c r="H1079" t="s">
        <v>63</v>
      </c>
      <c r="I1079">
        <v>48</v>
      </c>
      <c r="J1079">
        <v>52</v>
      </c>
      <c r="K1079">
        <v>100</v>
      </c>
      <c r="L1079">
        <v>0.52</v>
      </c>
      <c r="M1079">
        <v>10</v>
      </c>
      <c r="N1079">
        <v>29</v>
      </c>
      <c r="O1079">
        <v>0.34499999999999997</v>
      </c>
      <c r="P1079">
        <v>15</v>
      </c>
      <c r="Q1079">
        <v>24</v>
      </c>
      <c r="R1079">
        <v>0.625</v>
      </c>
      <c r="S1079">
        <v>15</v>
      </c>
      <c r="T1079">
        <v>31</v>
      </c>
      <c r="U1079">
        <v>46</v>
      </c>
      <c r="V1079">
        <v>37</v>
      </c>
      <c r="W1079">
        <v>13</v>
      </c>
      <c r="X1079">
        <v>11</v>
      </c>
      <c r="Y1079">
        <v>1</v>
      </c>
      <c r="Z1079">
        <v>6</v>
      </c>
      <c r="AA1079">
        <v>19</v>
      </c>
      <c r="AB1079">
        <v>24</v>
      </c>
      <c r="AC1079">
        <v>129</v>
      </c>
      <c r="AD1079">
        <v>16</v>
      </c>
      <c r="AE1079">
        <v>1</v>
      </c>
      <c r="AF1079">
        <v>1</v>
      </c>
      <c r="AG1079">
        <v>1</v>
      </c>
      <c r="AH1079">
        <v>1</v>
      </c>
      <c r="AI1079">
        <v>121</v>
      </c>
      <c r="AJ1079">
        <v>64</v>
      </c>
      <c r="AK1079">
        <v>153</v>
      </c>
      <c r="AL1079">
        <v>405</v>
      </c>
      <c r="AM1079">
        <v>1891</v>
      </c>
      <c r="AN1079">
        <v>2163</v>
      </c>
      <c r="AO1079">
        <v>1357</v>
      </c>
      <c r="AP1079">
        <v>1416</v>
      </c>
      <c r="AQ1079">
        <v>791</v>
      </c>
      <c r="AR1079">
        <v>2287</v>
      </c>
      <c r="AS1079">
        <v>332</v>
      </c>
      <c r="AT1079">
        <v>1488</v>
      </c>
      <c r="AU1079">
        <v>835</v>
      </c>
      <c r="AV1079">
        <v>68</v>
      </c>
      <c r="AW1079">
        <v>850</v>
      </c>
      <c r="AX1079">
        <v>346</v>
      </c>
      <c r="AY1079">
        <v>2304</v>
      </c>
      <c r="AZ1079">
        <v>1573</v>
      </c>
      <c r="BA1079">
        <v>1258</v>
      </c>
      <c r="BB1079">
        <v>215</v>
      </c>
      <c r="BC1079">
        <v>270</v>
      </c>
      <c r="BD1079">
        <v>338</v>
      </c>
      <c r="BE1079">
        <v>1</v>
      </c>
      <c r="BF1079" t="s">
        <v>64</v>
      </c>
      <c r="BG1079" t="s">
        <v>65</v>
      </c>
      <c r="BH1079" t="s">
        <v>941</v>
      </c>
      <c r="BI1079" s="4">
        <f xml:space="preserve"> _2025teamgamelogs[[#This Row],[FGA]] + (0.44 * _2025teamgamelogs[[#This Row],[FTA]]) + _2025teamgamelogs[[#This Row],[TOV]] - _2025teamgamelogs[[#This Row],[OREB]]</f>
        <v>108.56</v>
      </c>
      <c r="BJ1079" s="3">
        <f>_2025teamgamelogs[[#This Row],[TOV]]/_2025teamgamelogs[[#This Row],[POSSESIONS]]</f>
        <v>0.11974944731024319</v>
      </c>
      <c r="BK1079" s="4">
        <f>_2025teamgamelogs[[#This Row],[PTS]]/_2025teamgamelogs[[#This Row],[POSSESIONS]]</f>
        <v>1.1882829771554899</v>
      </c>
      <c r="BL1079" s="4">
        <f xml:space="preserve"> 100 * _2025teamgamelogs[[#This Row],[POINTS_PER_POSSESSION]]</f>
        <v>118.82829771554898</v>
      </c>
      <c r="BM1079" s="4">
        <f xml:space="preserve"> _2025teamgamelogs[[#This Row],[POSSESIONS]] / (_2025teamgamelogs[[#This Row],[MIN]]/48)</f>
        <v>108.56</v>
      </c>
      <c r="BN1079" s="3">
        <f>_2025teamgamelogs[[#This Row],[PTS]] / (2 * (_2025teamgamelogs[[#This Row],[FGA]] + 0.44 * _2025teamgamelogs[[#This Row],[FTA]]))</f>
        <v>0.58339363241678721</v>
      </c>
      <c r="BO1079" s="4">
        <f>VLOOKUP(_2025teamgamelogs[[#This Row],[MONTH]], LEAGUE_AVERAGES!$A$2:$B$8, 2, FALSE)</f>
        <v>111.93492093235156</v>
      </c>
      <c r="BP1079" s="5">
        <f>VLOOKUP(_2025teamgamelogs[[#This Row],[TEAM_NAME]], LEAGUE_AVERAGES!$A$14:$C$43, 2, FALSE)</f>
        <v>0.37909999999999999</v>
      </c>
      <c r="BQ1079" s="5">
        <f>VLOOKUP(_2025teamgamelogs[[#This Row],[TEAM_NAME]], LEAGUE_AVERAGES!$A$14:$C$43, 3, FALSE)</f>
        <v>0.35511904761904761</v>
      </c>
      <c r="BR1079" s="5">
        <f>VLOOKUP(_2025teamgamelogs[[#This Row],[TEAM_NAME]], LEAGUE_AVERAGES!$F$14:$H$43, 2, FALSE)</f>
        <v>0.49785000000000013</v>
      </c>
      <c r="BS1079" s="5">
        <f>VLOOKUP(_2025teamgamelogs[[#This Row],[TEAM_NAME]], LEAGUE_AVERAGES!$F$14:$H$43, 3, FALSE)</f>
        <v>0.47942857142857148</v>
      </c>
      <c r="BT1079" s="5">
        <f>VLOOKUP(_2025teamgamelogs[[#This Row],[TEAM_NAME]], LEAGUE_AVERAGES!$K$14:$M$43, 2, FALSE)</f>
        <v>0.60805571751162091</v>
      </c>
      <c r="BU1079" s="5">
        <f>VLOOKUP(_2025teamgamelogs[[#This Row],[TEAM_NAME]], LEAGUE_AVERAGES!$K$14:$M$43, 3, FALSE)</f>
        <v>0.58190704341109034</v>
      </c>
    </row>
    <row r="1080" spans="1:73" x14ac:dyDescent="0.2">
      <c r="A1080" t="s">
        <v>59</v>
      </c>
      <c r="B1080">
        <v>1610612740</v>
      </c>
      <c r="C1080" t="s">
        <v>77</v>
      </c>
      <c r="D1080" t="s">
        <v>78</v>
      </c>
      <c r="E1080">
        <v>22400514</v>
      </c>
      <c r="F1080" s="1">
        <v>45665</v>
      </c>
      <c r="G1080" t="s">
        <v>328</v>
      </c>
      <c r="H1080" t="s">
        <v>70</v>
      </c>
      <c r="I1080">
        <v>48</v>
      </c>
      <c r="J1080">
        <v>40</v>
      </c>
      <c r="K1080">
        <v>90</v>
      </c>
      <c r="L1080">
        <v>0.44400000000000001</v>
      </c>
      <c r="M1080">
        <v>12</v>
      </c>
      <c r="N1080">
        <v>37</v>
      </c>
      <c r="O1080">
        <v>0.32400000000000001</v>
      </c>
      <c r="P1080">
        <v>8</v>
      </c>
      <c r="Q1080">
        <v>11</v>
      </c>
      <c r="R1080">
        <v>0.72699999999999998</v>
      </c>
      <c r="S1080">
        <v>18</v>
      </c>
      <c r="T1080">
        <v>23</v>
      </c>
      <c r="U1080">
        <v>41</v>
      </c>
      <c r="V1080">
        <v>19</v>
      </c>
      <c r="W1080">
        <v>19</v>
      </c>
      <c r="X1080">
        <v>11</v>
      </c>
      <c r="Y1080">
        <v>3</v>
      </c>
      <c r="Z1080">
        <v>7</v>
      </c>
      <c r="AA1080">
        <v>15</v>
      </c>
      <c r="AB1080">
        <v>14</v>
      </c>
      <c r="AC1080">
        <v>100</v>
      </c>
      <c r="AD1080">
        <v>-19</v>
      </c>
      <c r="AE1080">
        <v>1</v>
      </c>
      <c r="AF1080">
        <v>1231</v>
      </c>
      <c r="AG1080">
        <v>1231</v>
      </c>
      <c r="AH1080">
        <v>1231</v>
      </c>
      <c r="AI1080">
        <v>121</v>
      </c>
      <c r="AJ1080">
        <v>1438</v>
      </c>
      <c r="AK1080">
        <v>1029</v>
      </c>
      <c r="AL1080">
        <v>1631</v>
      </c>
      <c r="AM1080">
        <v>1413</v>
      </c>
      <c r="AN1080">
        <v>1227</v>
      </c>
      <c r="AO1080">
        <v>1625</v>
      </c>
      <c r="AP1080">
        <v>2336</v>
      </c>
      <c r="AQ1080">
        <v>2344</v>
      </c>
      <c r="AR1080">
        <v>1740</v>
      </c>
      <c r="AS1080">
        <v>100</v>
      </c>
      <c r="AT1080">
        <v>2380</v>
      </c>
      <c r="AU1080">
        <v>1563</v>
      </c>
      <c r="AV1080">
        <v>2257</v>
      </c>
      <c r="AW1080">
        <v>2098</v>
      </c>
      <c r="AX1080">
        <v>346</v>
      </c>
      <c r="AY1080">
        <v>1712</v>
      </c>
      <c r="AZ1080">
        <v>1902</v>
      </c>
      <c r="BA1080">
        <v>398</v>
      </c>
      <c r="BB1080">
        <v>2064</v>
      </c>
      <c r="BC1080">
        <v>2099</v>
      </c>
      <c r="BD1080">
        <v>2175</v>
      </c>
      <c r="BE1080">
        <v>1</v>
      </c>
      <c r="BF1080" t="s">
        <v>64</v>
      </c>
      <c r="BG1080" t="s">
        <v>65</v>
      </c>
      <c r="BH1080" t="s">
        <v>941</v>
      </c>
      <c r="BI1080" s="4">
        <f xml:space="preserve"> _2025teamgamelogs[[#This Row],[FGA]] + (0.44 * _2025teamgamelogs[[#This Row],[FTA]]) + _2025teamgamelogs[[#This Row],[TOV]] - _2025teamgamelogs[[#This Row],[OREB]]</f>
        <v>95.84</v>
      </c>
      <c r="BJ1080" s="3">
        <f>_2025teamgamelogs[[#This Row],[TOV]]/_2025teamgamelogs[[#This Row],[POSSESIONS]]</f>
        <v>0.19824707846410683</v>
      </c>
      <c r="BK1080" s="4">
        <f>_2025teamgamelogs[[#This Row],[PTS]]/_2025teamgamelogs[[#This Row],[POSSESIONS]]</f>
        <v>1.0434056761268782</v>
      </c>
      <c r="BL1080" s="4">
        <f xml:space="preserve"> 100 * _2025teamgamelogs[[#This Row],[POINTS_PER_POSSESSION]]</f>
        <v>104.34056761268782</v>
      </c>
      <c r="BM1080" s="4">
        <f xml:space="preserve"> _2025teamgamelogs[[#This Row],[POSSESIONS]] / (_2025teamgamelogs[[#This Row],[MIN]]/48)</f>
        <v>95.84</v>
      </c>
      <c r="BN1080" s="3">
        <f>_2025teamgamelogs[[#This Row],[PTS]] / (2 * (_2025teamgamelogs[[#This Row],[FGA]] + 0.44 * _2025teamgamelogs[[#This Row],[FTA]]))</f>
        <v>0.52720371151412904</v>
      </c>
      <c r="BO1080" s="4">
        <f>VLOOKUP(_2025teamgamelogs[[#This Row],[MONTH]], LEAGUE_AVERAGES!$A$2:$B$8, 2, FALSE)</f>
        <v>111.93492093235156</v>
      </c>
      <c r="BP1080" s="5">
        <f>VLOOKUP(_2025teamgamelogs[[#This Row],[TEAM_NAME]], LEAGUE_AVERAGES!$A$14:$C$43, 2, FALSE)</f>
        <v>0.35068292682926827</v>
      </c>
      <c r="BQ1080" s="5">
        <f>VLOOKUP(_2025teamgamelogs[[#This Row],[TEAM_NAME]], LEAGUE_AVERAGES!$A$14:$C$43, 3, FALSE)</f>
        <v>0.33902439024390252</v>
      </c>
      <c r="BR1080" s="5">
        <f>VLOOKUP(_2025teamgamelogs[[#This Row],[TEAM_NAME]], LEAGUE_AVERAGES!$F$14:$H$43, 2, FALSE)</f>
        <v>0.44770731707317085</v>
      </c>
      <c r="BS1080" s="5">
        <f>VLOOKUP(_2025teamgamelogs[[#This Row],[TEAM_NAME]], LEAGUE_AVERAGES!$F$14:$H$43, 3, FALSE)</f>
        <v>0.45721951219512191</v>
      </c>
      <c r="BT1080" s="5">
        <f>VLOOKUP(_2025teamgamelogs[[#This Row],[TEAM_NAME]], LEAGUE_AVERAGES!$K$14:$M$43, 2, FALSE)</f>
        <v>0.55230036801172144</v>
      </c>
      <c r="BU1080" s="5">
        <f>VLOOKUP(_2025teamgamelogs[[#This Row],[TEAM_NAME]], LEAGUE_AVERAGES!$K$14:$M$43, 3, FALSE)</f>
        <v>0.55239725408654039</v>
      </c>
    </row>
    <row r="1081" spans="1:73" x14ac:dyDescent="0.2">
      <c r="A1081" t="s">
        <v>59</v>
      </c>
      <c r="B1081">
        <v>1610612755</v>
      </c>
      <c r="C1081" t="s">
        <v>134</v>
      </c>
      <c r="D1081" t="s">
        <v>135</v>
      </c>
      <c r="E1081">
        <v>22400512</v>
      </c>
      <c r="F1081" s="1">
        <v>45665</v>
      </c>
      <c r="G1081" t="s">
        <v>1031</v>
      </c>
      <c r="H1081" t="s">
        <v>63</v>
      </c>
      <c r="I1081">
        <v>48</v>
      </c>
      <c r="J1081">
        <v>40</v>
      </c>
      <c r="K1081">
        <v>88</v>
      </c>
      <c r="L1081">
        <v>0.45500000000000002</v>
      </c>
      <c r="M1081">
        <v>15</v>
      </c>
      <c r="N1081">
        <v>44</v>
      </c>
      <c r="O1081">
        <v>0.34100000000000003</v>
      </c>
      <c r="P1081">
        <v>14</v>
      </c>
      <c r="Q1081">
        <v>19</v>
      </c>
      <c r="R1081">
        <v>0.73699999999999999</v>
      </c>
      <c r="S1081">
        <v>10</v>
      </c>
      <c r="T1081">
        <v>26</v>
      </c>
      <c r="U1081">
        <v>36</v>
      </c>
      <c r="V1081">
        <v>21</v>
      </c>
      <c r="W1081">
        <v>9</v>
      </c>
      <c r="X1081">
        <v>8</v>
      </c>
      <c r="Y1081">
        <v>11</v>
      </c>
      <c r="Z1081">
        <v>6</v>
      </c>
      <c r="AA1081">
        <v>14</v>
      </c>
      <c r="AB1081">
        <v>18</v>
      </c>
      <c r="AC1081">
        <v>109</v>
      </c>
      <c r="AD1081">
        <v>6</v>
      </c>
      <c r="AE1081">
        <v>1</v>
      </c>
      <c r="AF1081">
        <v>1</v>
      </c>
      <c r="AG1081">
        <v>1</v>
      </c>
      <c r="AH1081">
        <v>1</v>
      </c>
      <c r="AI1081">
        <v>121</v>
      </c>
      <c r="AJ1081">
        <v>1438</v>
      </c>
      <c r="AK1081">
        <v>1314</v>
      </c>
      <c r="AL1081">
        <v>1464</v>
      </c>
      <c r="AM1081">
        <v>733</v>
      </c>
      <c r="AN1081">
        <v>384</v>
      </c>
      <c r="AO1081">
        <v>1445</v>
      </c>
      <c r="AP1081">
        <v>1571</v>
      </c>
      <c r="AQ1081">
        <v>1458</v>
      </c>
      <c r="AR1081">
        <v>1674</v>
      </c>
      <c r="AS1081">
        <v>1308</v>
      </c>
      <c r="AT1081">
        <v>2171</v>
      </c>
      <c r="AU1081">
        <v>2164</v>
      </c>
      <c r="AV1081">
        <v>2031</v>
      </c>
      <c r="AW1081">
        <v>152</v>
      </c>
      <c r="AX1081">
        <v>1073</v>
      </c>
      <c r="AY1081">
        <v>32</v>
      </c>
      <c r="AZ1081">
        <v>1573</v>
      </c>
      <c r="BA1081">
        <v>260</v>
      </c>
      <c r="BB1081">
        <v>1204</v>
      </c>
      <c r="BC1081">
        <v>1548</v>
      </c>
      <c r="BD1081">
        <v>854</v>
      </c>
      <c r="BE1081">
        <v>1</v>
      </c>
      <c r="BF1081" t="s">
        <v>64</v>
      </c>
      <c r="BG1081" t="s">
        <v>65</v>
      </c>
      <c r="BH1081" t="s">
        <v>941</v>
      </c>
      <c r="BI1081" s="4">
        <f xml:space="preserve"> _2025teamgamelogs[[#This Row],[FGA]] + (0.44 * _2025teamgamelogs[[#This Row],[FTA]]) + _2025teamgamelogs[[#This Row],[TOV]] - _2025teamgamelogs[[#This Row],[OREB]]</f>
        <v>95.36</v>
      </c>
      <c r="BJ1081" s="3">
        <f>_2025teamgamelogs[[#This Row],[TOV]]/_2025teamgamelogs[[#This Row],[POSSESIONS]]</f>
        <v>9.4379194630872479E-2</v>
      </c>
      <c r="BK1081" s="4">
        <f>_2025teamgamelogs[[#This Row],[PTS]]/_2025teamgamelogs[[#This Row],[POSSESIONS]]</f>
        <v>1.143036912751678</v>
      </c>
      <c r="BL1081" s="4">
        <f xml:space="preserve"> 100 * _2025teamgamelogs[[#This Row],[POINTS_PER_POSSESSION]]</f>
        <v>114.30369127516779</v>
      </c>
      <c r="BM1081" s="4">
        <f xml:space="preserve"> _2025teamgamelogs[[#This Row],[POSSESIONS]] / (_2025teamgamelogs[[#This Row],[MIN]]/48)</f>
        <v>95.36</v>
      </c>
      <c r="BN1081" s="3">
        <f>_2025teamgamelogs[[#This Row],[PTS]] / (2 * (_2025teamgamelogs[[#This Row],[FGA]] + 0.44 * _2025teamgamelogs[[#This Row],[FTA]]))</f>
        <v>0.56558738065587377</v>
      </c>
      <c r="BO1081" s="4">
        <f>VLOOKUP(_2025teamgamelogs[[#This Row],[MONTH]], LEAGUE_AVERAGES!$A$2:$B$8, 2, FALSE)</f>
        <v>111.93492093235156</v>
      </c>
      <c r="BP1081" s="5">
        <f>VLOOKUP(_2025teamgamelogs[[#This Row],[TEAM_NAME]], LEAGUE_AVERAGES!$A$14:$C$43, 2, FALSE)</f>
        <v>0.34129268292682929</v>
      </c>
      <c r="BQ1081" s="5">
        <f>VLOOKUP(_2025teamgamelogs[[#This Row],[TEAM_NAME]], LEAGUE_AVERAGES!$A$14:$C$43, 3, FALSE)</f>
        <v>0.34026829268292691</v>
      </c>
      <c r="BR1081" s="5">
        <f>VLOOKUP(_2025teamgamelogs[[#This Row],[TEAM_NAME]], LEAGUE_AVERAGES!$F$14:$H$43, 2, FALSE)</f>
        <v>0.45178048780487812</v>
      </c>
      <c r="BS1081" s="5">
        <f>VLOOKUP(_2025teamgamelogs[[#This Row],[TEAM_NAME]], LEAGUE_AVERAGES!$F$14:$H$43, 3, FALSE)</f>
        <v>0.45797560975609758</v>
      </c>
      <c r="BT1081" s="5">
        <f>VLOOKUP(_2025teamgamelogs[[#This Row],[TEAM_NAME]], LEAGUE_AVERAGES!$K$14:$M$43, 2, FALSE)</f>
        <v>0.55774018976963147</v>
      </c>
      <c r="BU1081" s="5">
        <f>VLOOKUP(_2025teamgamelogs[[#This Row],[TEAM_NAME]], LEAGUE_AVERAGES!$K$14:$M$43, 3, FALSE)</f>
        <v>0.57066794818423772</v>
      </c>
    </row>
    <row r="1082" spans="1:73" x14ac:dyDescent="0.2">
      <c r="A1082" t="s">
        <v>59</v>
      </c>
      <c r="B1082">
        <v>1610612757</v>
      </c>
      <c r="C1082" t="s">
        <v>116</v>
      </c>
      <c r="D1082" t="s">
        <v>117</v>
      </c>
      <c r="E1082">
        <v>22400514</v>
      </c>
      <c r="F1082" s="1">
        <v>45665</v>
      </c>
      <c r="G1082" t="s">
        <v>327</v>
      </c>
      <c r="H1082" t="s">
        <v>63</v>
      </c>
      <c r="I1082">
        <v>48</v>
      </c>
      <c r="J1082">
        <v>48</v>
      </c>
      <c r="K1082">
        <v>88</v>
      </c>
      <c r="L1082">
        <v>0.54500000000000004</v>
      </c>
      <c r="M1082">
        <v>13</v>
      </c>
      <c r="N1082">
        <v>36</v>
      </c>
      <c r="O1082">
        <v>0.36099999999999999</v>
      </c>
      <c r="P1082">
        <v>10</v>
      </c>
      <c r="Q1082">
        <v>13</v>
      </c>
      <c r="R1082">
        <v>0.76900000000000002</v>
      </c>
      <c r="S1082">
        <v>15</v>
      </c>
      <c r="T1082">
        <v>29</v>
      </c>
      <c r="U1082">
        <v>44</v>
      </c>
      <c r="V1082">
        <v>24</v>
      </c>
      <c r="W1082">
        <v>15</v>
      </c>
      <c r="X1082">
        <v>11</v>
      </c>
      <c r="Y1082">
        <v>7</v>
      </c>
      <c r="Z1082">
        <v>3</v>
      </c>
      <c r="AA1082">
        <v>14</v>
      </c>
      <c r="AB1082">
        <v>15</v>
      </c>
      <c r="AC1082">
        <v>119</v>
      </c>
      <c r="AD1082">
        <v>19</v>
      </c>
      <c r="AE1082">
        <v>1</v>
      </c>
      <c r="AF1082">
        <v>1</v>
      </c>
      <c r="AG1082">
        <v>1</v>
      </c>
      <c r="AH1082">
        <v>1</v>
      </c>
      <c r="AI1082">
        <v>121</v>
      </c>
      <c r="AJ1082">
        <v>242</v>
      </c>
      <c r="AK1082">
        <v>1314</v>
      </c>
      <c r="AL1082">
        <v>186</v>
      </c>
      <c r="AM1082">
        <v>1171</v>
      </c>
      <c r="AN1082">
        <v>1366</v>
      </c>
      <c r="AO1082">
        <v>1193</v>
      </c>
      <c r="AP1082">
        <v>2148</v>
      </c>
      <c r="AQ1082">
        <v>2188</v>
      </c>
      <c r="AR1082">
        <v>1388</v>
      </c>
      <c r="AS1082">
        <v>332</v>
      </c>
      <c r="AT1082">
        <v>1807</v>
      </c>
      <c r="AU1082">
        <v>1127</v>
      </c>
      <c r="AV1082">
        <v>1570</v>
      </c>
      <c r="AW1082">
        <v>1341</v>
      </c>
      <c r="AX1082">
        <v>346</v>
      </c>
      <c r="AY1082">
        <v>346</v>
      </c>
      <c r="AZ1082">
        <v>384</v>
      </c>
      <c r="BA1082">
        <v>260</v>
      </c>
      <c r="BB1082">
        <v>1892</v>
      </c>
      <c r="BC1082">
        <v>798</v>
      </c>
      <c r="BD1082">
        <v>260</v>
      </c>
      <c r="BE1082">
        <v>1</v>
      </c>
      <c r="BF1082" t="s">
        <v>71</v>
      </c>
      <c r="BG1082" t="s">
        <v>65</v>
      </c>
      <c r="BH1082" t="s">
        <v>941</v>
      </c>
      <c r="BI1082" s="4">
        <f xml:space="preserve"> _2025teamgamelogs[[#This Row],[FGA]] + (0.44 * _2025teamgamelogs[[#This Row],[FTA]]) + _2025teamgamelogs[[#This Row],[TOV]] - _2025teamgamelogs[[#This Row],[OREB]]</f>
        <v>93.72</v>
      </c>
      <c r="BJ1082" s="3">
        <f>_2025teamgamelogs[[#This Row],[TOV]]/_2025teamgamelogs[[#This Row],[POSSESIONS]]</f>
        <v>0.16005121638924455</v>
      </c>
      <c r="BK1082" s="4">
        <f>_2025teamgamelogs[[#This Row],[PTS]]/_2025teamgamelogs[[#This Row],[POSSESIONS]]</f>
        <v>1.2697396500213403</v>
      </c>
      <c r="BL1082" s="4">
        <f xml:space="preserve"> 100 * _2025teamgamelogs[[#This Row],[POINTS_PER_POSSESSION]]</f>
        <v>126.97396500213402</v>
      </c>
      <c r="BM1082" s="4">
        <f xml:space="preserve"> _2025teamgamelogs[[#This Row],[POSSESIONS]] / (_2025teamgamelogs[[#This Row],[MIN]]/48)</f>
        <v>93.72</v>
      </c>
      <c r="BN1082" s="3">
        <f>_2025teamgamelogs[[#This Row],[PTS]] / (2 * (_2025teamgamelogs[[#This Row],[FGA]] + 0.44 * _2025teamgamelogs[[#This Row],[FTA]]))</f>
        <v>0.63486982501067013</v>
      </c>
      <c r="BO1082" s="4">
        <f>VLOOKUP(_2025teamgamelogs[[#This Row],[MONTH]], LEAGUE_AVERAGES!$A$2:$B$8, 2, FALSE)</f>
        <v>111.93492093235156</v>
      </c>
      <c r="BP1082" s="5">
        <f>VLOOKUP(_2025teamgamelogs[[#This Row],[TEAM_NAME]], LEAGUE_AVERAGES!$A$14:$C$43, 2, FALSE)</f>
        <v>0.3617317073170731</v>
      </c>
      <c r="BQ1082" s="5">
        <f>VLOOKUP(_2025teamgamelogs[[#This Row],[TEAM_NAME]], LEAGUE_AVERAGES!$A$14:$C$43, 3, FALSE)</f>
        <v>0.32368292682926825</v>
      </c>
      <c r="BR1082" s="5">
        <f>VLOOKUP(_2025teamgamelogs[[#This Row],[TEAM_NAME]], LEAGUE_AVERAGES!$F$14:$H$43, 2, FALSE)</f>
        <v>0.4560243902439024</v>
      </c>
      <c r="BS1082" s="5">
        <f>VLOOKUP(_2025teamgamelogs[[#This Row],[TEAM_NAME]], LEAGUE_AVERAGES!$F$14:$H$43, 3, FALSE)</f>
        <v>0.4473414634146341</v>
      </c>
      <c r="BT1082" s="5">
        <f>VLOOKUP(_2025teamgamelogs[[#This Row],[TEAM_NAME]], LEAGUE_AVERAGES!$K$14:$M$43, 2, FALSE)</f>
        <v>0.56794360073860606</v>
      </c>
      <c r="BU1082" s="5">
        <f>VLOOKUP(_2025teamgamelogs[[#This Row],[TEAM_NAME]], LEAGUE_AVERAGES!$K$14:$M$43, 3, FALSE)</f>
        <v>0.54561285519601899</v>
      </c>
    </row>
    <row r="1083" spans="1:73" x14ac:dyDescent="0.2">
      <c r="A1083" t="s">
        <v>59</v>
      </c>
      <c r="B1083">
        <v>1610612751</v>
      </c>
      <c r="C1083" t="s">
        <v>89</v>
      </c>
      <c r="D1083" t="s">
        <v>90</v>
      </c>
      <c r="E1083">
        <v>22400513</v>
      </c>
      <c r="F1083" s="1">
        <v>45665</v>
      </c>
      <c r="G1083" t="s">
        <v>301</v>
      </c>
      <c r="H1083" t="s">
        <v>70</v>
      </c>
      <c r="I1083">
        <v>48</v>
      </c>
      <c r="J1083">
        <v>33</v>
      </c>
      <c r="K1083">
        <v>86</v>
      </c>
      <c r="L1083">
        <v>0.38400000000000001</v>
      </c>
      <c r="M1083">
        <v>13</v>
      </c>
      <c r="N1083">
        <v>39</v>
      </c>
      <c r="O1083">
        <v>0.33300000000000002</v>
      </c>
      <c r="P1083">
        <v>19</v>
      </c>
      <c r="Q1083">
        <v>21</v>
      </c>
      <c r="R1083">
        <v>0.90500000000000003</v>
      </c>
      <c r="S1083">
        <v>9</v>
      </c>
      <c r="T1083">
        <v>29</v>
      </c>
      <c r="U1083">
        <v>38</v>
      </c>
      <c r="V1083">
        <v>24</v>
      </c>
      <c r="W1083">
        <v>15</v>
      </c>
      <c r="X1083">
        <v>10</v>
      </c>
      <c r="Y1083">
        <v>4</v>
      </c>
      <c r="Z1083">
        <v>9</v>
      </c>
      <c r="AA1083">
        <v>15</v>
      </c>
      <c r="AB1083">
        <v>20</v>
      </c>
      <c r="AC1083">
        <v>98</v>
      </c>
      <c r="AD1083">
        <v>-15</v>
      </c>
      <c r="AE1083">
        <v>1</v>
      </c>
      <c r="AF1083">
        <v>1231</v>
      </c>
      <c r="AG1083">
        <v>1231</v>
      </c>
      <c r="AH1083">
        <v>1231</v>
      </c>
      <c r="AI1083">
        <v>121</v>
      </c>
      <c r="AJ1083">
        <v>2321</v>
      </c>
      <c r="AK1083">
        <v>1580</v>
      </c>
      <c r="AL1083">
        <v>2332</v>
      </c>
      <c r="AM1083">
        <v>1171</v>
      </c>
      <c r="AN1083">
        <v>933</v>
      </c>
      <c r="AO1083">
        <v>1468</v>
      </c>
      <c r="AP1083">
        <v>756</v>
      </c>
      <c r="AQ1083">
        <v>1164</v>
      </c>
      <c r="AR1083">
        <v>234</v>
      </c>
      <c r="AS1083">
        <v>1566</v>
      </c>
      <c r="AT1083">
        <v>1807</v>
      </c>
      <c r="AU1083">
        <v>1966</v>
      </c>
      <c r="AV1083">
        <v>1570</v>
      </c>
      <c r="AW1083">
        <v>1341</v>
      </c>
      <c r="AX1083">
        <v>539</v>
      </c>
      <c r="AY1083">
        <v>1274</v>
      </c>
      <c r="AZ1083">
        <v>2275</v>
      </c>
      <c r="BA1083">
        <v>398</v>
      </c>
      <c r="BB1083">
        <v>767</v>
      </c>
      <c r="BC1083">
        <v>2178</v>
      </c>
      <c r="BD1083">
        <v>2041</v>
      </c>
      <c r="BE1083">
        <v>1</v>
      </c>
      <c r="BF1083" t="s">
        <v>64</v>
      </c>
      <c r="BG1083" t="s">
        <v>65</v>
      </c>
      <c r="BH1083" t="s">
        <v>941</v>
      </c>
      <c r="BI1083" s="4">
        <f xml:space="preserve"> _2025teamgamelogs[[#This Row],[FGA]] + (0.44 * _2025teamgamelogs[[#This Row],[FTA]]) + _2025teamgamelogs[[#This Row],[TOV]] - _2025teamgamelogs[[#This Row],[OREB]]</f>
        <v>101.24</v>
      </c>
      <c r="BJ1083" s="3">
        <f>_2025teamgamelogs[[#This Row],[TOV]]/_2025teamgamelogs[[#This Row],[POSSESIONS]]</f>
        <v>0.14816278150928489</v>
      </c>
      <c r="BK1083" s="4">
        <f>_2025teamgamelogs[[#This Row],[PTS]]/_2025teamgamelogs[[#This Row],[POSSESIONS]]</f>
        <v>0.96799683919399448</v>
      </c>
      <c r="BL1083" s="4">
        <f xml:space="preserve"> 100 * _2025teamgamelogs[[#This Row],[POINTS_PER_POSSESSION]]</f>
        <v>96.799683919399442</v>
      </c>
      <c r="BM1083" s="4">
        <f xml:space="preserve"> _2025teamgamelogs[[#This Row],[POSSESIONS]] / (_2025teamgamelogs[[#This Row],[MIN]]/48)</f>
        <v>101.24</v>
      </c>
      <c r="BN1083" s="3">
        <f>_2025teamgamelogs[[#This Row],[PTS]] / (2 * (_2025teamgamelogs[[#This Row],[FGA]] + 0.44 * _2025teamgamelogs[[#This Row],[FTA]]))</f>
        <v>0.51448971020579592</v>
      </c>
      <c r="BO1083" s="4">
        <f>VLOOKUP(_2025teamgamelogs[[#This Row],[MONTH]], LEAGUE_AVERAGES!$A$2:$B$8, 2, FALSE)</f>
        <v>111.93492093235156</v>
      </c>
      <c r="BP1083" s="5">
        <f>VLOOKUP(_2025teamgamelogs[[#This Row],[TEAM_NAME]], LEAGUE_AVERAGES!$A$14:$C$43, 2, FALSE)</f>
        <v>0.337609756097561</v>
      </c>
      <c r="BQ1083" s="5">
        <f>VLOOKUP(_2025teamgamelogs[[#This Row],[TEAM_NAME]], LEAGUE_AVERAGES!$A$14:$C$43, 3, FALSE)</f>
        <v>0.34709756097560968</v>
      </c>
      <c r="BR1083" s="5">
        <f>VLOOKUP(_2025teamgamelogs[[#This Row],[TEAM_NAME]], LEAGUE_AVERAGES!$F$14:$H$43, 2, FALSE)</f>
        <v>0.43748780487804872</v>
      </c>
      <c r="BS1083" s="5">
        <f>VLOOKUP(_2025teamgamelogs[[#This Row],[TEAM_NAME]], LEAGUE_AVERAGES!$F$14:$H$43, 3, FALSE)</f>
        <v>0.43895121951219529</v>
      </c>
      <c r="BT1083" s="5">
        <f>VLOOKUP(_2025teamgamelogs[[#This Row],[TEAM_NAME]], LEAGUE_AVERAGES!$K$14:$M$43, 2, FALSE)</f>
        <v>0.54767404365624284</v>
      </c>
      <c r="BU1083" s="5">
        <f>VLOOKUP(_2025teamgamelogs[[#This Row],[TEAM_NAME]], LEAGUE_AVERAGES!$K$14:$M$43, 3, FALSE)</f>
        <v>0.5592142433904097</v>
      </c>
    </row>
    <row r="1084" spans="1:73" x14ac:dyDescent="0.2">
      <c r="A1084" t="s">
        <v>59</v>
      </c>
      <c r="B1084">
        <v>1610612752</v>
      </c>
      <c r="C1084" t="s">
        <v>67</v>
      </c>
      <c r="D1084" t="s">
        <v>68</v>
      </c>
      <c r="E1084">
        <v>22400511</v>
      </c>
      <c r="F1084" s="1">
        <v>45665</v>
      </c>
      <c r="G1084" t="s">
        <v>845</v>
      </c>
      <c r="H1084" t="s">
        <v>63</v>
      </c>
      <c r="I1084">
        <v>48</v>
      </c>
      <c r="J1084">
        <v>42</v>
      </c>
      <c r="K1084">
        <v>88</v>
      </c>
      <c r="L1084">
        <v>0.47699999999999998</v>
      </c>
      <c r="M1084">
        <v>12</v>
      </c>
      <c r="N1084">
        <v>33</v>
      </c>
      <c r="O1084">
        <v>0.36399999999999999</v>
      </c>
      <c r="P1084">
        <v>16</v>
      </c>
      <c r="Q1084">
        <v>20</v>
      </c>
      <c r="R1084">
        <v>0.8</v>
      </c>
      <c r="S1084">
        <v>15</v>
      </c>
      <c r="T1084">
        <v>28</v>
      </c>
      <c r="U1084">
        <v>43</v>
      </c>
      <c r="V1084">
        <v>24</v>
      </c>
      <c r="W1084">
        <v>16</v>
      </c>
      <c r="X1084">
        <v>9</v>
      </c>
      <c r="Y1084">
        <v>4</v>
      </c>
      <c r="Z1084">
        <v>6</v>
      </c>
      <c r="AA1084">
        <v>15</v>
      </c>
      <c r="AB1084">
        <v>15</v>
      </c>
      <c r="AC1084">
        <v>112</v>
      </c>
      <c r="AD1084">
        <v>14</v>
      </c>
      <c r="AE1084">
        <v>1</v>
      </c>
      <c r="AF1084">
        <v>1</v>
      </c>
      <c r="AG1084">
        <v>1</v>
      </c>
      <c r="AH1084">
        <v>1</v>
      </c>
      <c r="AI1084">
        <v>121</v>
      </c>
      <c r="AJ1084">
        <v>1068</v>
      </c>
      <c r="AK1084">
        <v>1314</v>
      </c>
      <c r="AL1084">
        <v>1049</v>
      </c>
      <c r="AM1084">
        <v>1413</v>
      </c>
      <c r="AN1084">
        <v>1749</v>
      </c>
      <c r="AO1084">
        <v>1156</v>
      </c>
      <c r="AP1084">
        <v>1228</v>
      </c>
      <c r="AQ1084">
        <v>1301</v>
      </c>
      <c r="AR1084">
        <v>1029</v>
      </c>
      <c r="AS1084">
        <v>332</v>
      </c>
      <c r="AT1084">
        <v>1951</v>
      </c>
      <c r="AU1084">
        <v>1282</v>
      </c>
      <c r="AV1084">
        <v>1570</v>
      </c>
      <c r="AW1084">
        <v>1583</v>
      </c>
      <c r="AX1084">
        <v>797</v>
      </c>
      <c r="AY1084">
        <v>1274</v>
      </c>
      <c r="AZ1084">
        <v>1573</v>
      </c>
      <c r="BA1084">
        <v>398</v>
      </c>
      <c r="BB1084">
        <v>1892</v>
      </c>
      <c r="BC1084">
        <v>1331</v>
      </c>
      <c r="BD1084">
        <v>421</v>
      </c>
      <c r="BE1084">
        <v>1</v>
      </c>
      <c r="BF1084" t="s">
        <v>64</v>
      </c>
      <c r="BG1084" t="s">
        <v>65</v>
      </c>
      <c r="BH1084" t="s">
        <v>941</v>
      </c>
      <c r="BI1084" s="4">
        <f xml:space="preserve"> _2025teamgamelogs[[#This Row],[FGA]] + (0.44 * _2025teamgamelogs[[#This Row],[FTA]]) + _2025teamgamelogs[[#This Row],[TOV]] - _2025teamgamelogs[[#This Row],[OREB]]</f>
        <v>97.8</v>
      </c>
      <c r="BJ1084" s="3">
        <f>_2025teamgamelogs[[#This Row],[TOV]]/_2025teamgamelogs[[#This Row],[POSSESIONS]]</f>
        <v>0.16359918200408999</v>
      </c>
      <c r="BK1084" s="4">
        <f>_2025teamgamelogs[[#This Row],[PTS]]/_2025teamgamelogs[[#This Row],[POSSESIONS]]</f>
        <v>1.1451942740286298</v>
      </c>
      <c r="BL1084" s="4">
        <f xml:space="preserve"> 100 * _2025teamgamelogs[[#This Row],[POINTS_PER_POSSESSION]]</f>
        <v>114.51942740286299</v>
      </c>
      <c r="BM1084" s="4">
        <f xml:space="preserve"> _2025teamgamelogs[[#This Row],[POSSESIONS]] / (_2025teamgamelogs[[#This Row],[MIN]]/48)</f>
        <v>97.8</v>
      </c>
      <c r="BN1084" s="3">
        <f>_2025teamgamelogs[[#This Row],[PTS]] / (2 * (_2025teamgamelogs[[#This Row],[FGA]] + 0.44 * _2025teamgamelogs[[#This Row],[FTA]]))</f>
        <v>0.57851239669421495</v>
      </c>
      <c r="BO1084" s="4">
        <f>VLOOKUP(_2025teamgamelogs[[#This Row],[MONTH]], LEAGUE_AVERAGES!$A$2:$B$8, 2, FALSE)</f>
        <v>111.93492093235156</v>
      </c>
      <c r="BP1084" s="5">
        <f>VLOOKUP(_2025teamgamelogs[[#This Row],[TEAM_NAME]], LEAGUE_AVERAGES!$A$14:$C$43, 2, FALSE)</f>
        <v>0.370219512195122</v>
      </c>
      <c r="BQ1084" s="5">
        <f>VLOOKUP(_2025teamgamelogs[[#This Row],[TEAM_NAME]], LEAGUE_AVERAGES!$A$14:$C$43, 3, FALSE)</f>
        <v>0.36224390243902438</v>
      </c>
      <c r="BR1084" s="5">
        <f>VLOOKUP(_2025teamgamelogs[[#This Row],[TEAM_NAME]], LEAGUE_AVERAGES!$F$14:$H$43, 2, FALSE)</f>
        <v>0.49358536585365859</v>
      </c>
      <c r="BS1084" s="5">
        <f>VLOOKUP(_2025teamgamelogs[[#This Row],[TEAM_NAME]], LEAGUE_AVERAGES!$F$14:$H$43, 3, FALSE)</f>
        <v>0.47975609756097559</v>
      </c>
      <c r="BT1084" s="5">
        <f>VLOOKUP(_2025teamgamelogs[[#This Row],[TEAM_NAME]], LEAGUE_AVERAGES!$K$14:$M$43, 2, FALSE)</f>
        <v>0.59525043511857889</v>
      </c>
      <c r="BU1084" s="5">
        <f>VLOOKUP(_2025teamgamelogs[[#This Row],[TEAM_NAME]], LEAGUE_AVERAGES!$K$14:$M$43, 3, FALSE)</f>
        <v>0.58413739951743537</v>
      </c>
    </row>
    <row r="1085" spans="1:73" x14ac:dyDescent="0.2">
      <c r="A1085" t="s">
        <v>59</v>
      </c>
      <c r="B1085">
        <v>1610612760</v>
      </c>
      <c r="C1085" t="s">
        <v>137</v>
      </c>
      <c r="D1085" t="s">
        <v>138</v>
      </c>
      <c r="E1085">
        <v>22400509</v>
      </c>
      <c r="F1085" s="1">
        <v>45665</v>
      </c>
      <c r="G1085" t="s">
        <v>1032</v>
      </c>
      <c r="H1085" t="s">
        <v>70</v>
      </c>
      <c r="I1085">
        <v>48</v>
      </c>
      <c r="J1085">
        <v>48</v>
      </c>
      <c r="K1085">
        <v>90</v>
      </c>
      <c r="L1085">
        <v>0.53300000000000003</v>
      </c>
      <c r="M1085">
        <v>11</v>
      </c>
      <c r="N1085">
        <v>31</v>
      </c>
      <c r="O1085">
        <v>0.35499999999999998</v>
      </c>
      <c r="P1085">
        <v>15</v>
      </c>
      <c r="Q1085">
        <v>17</v>
      </c>
      <c r="R1085">
        <v>0.88200000000000001</v>
      </c>
      <c r="S1085">
        <v>9</v>
      </c>
      <c r="T1085">
        <v>29</v>
      </c>
      <c r="U1085">
        <v>38</v>
      </c>
      <c r="V1085">
        <v>35</v>
      </c>
      <c r="W1085">
        <v>13</v>
      </c>
      <c r="X1085">
        <v>9</v>
      </c>
      <c r="Y1085">
        <v>5</v>
      </c>
      <c r="Z1085">
        <v>2</v>
      </c>
      <c r="AA1085">
        <v>24</v>
      </c>
      <c r="AB1085">
        <v>20</v>
      </c>
      <c r="AC1085">
        <v>122</v>
      </c>
      <c r="AD1085">
        <v>-7</v>
      </c>
      <c r="AE1085">
        <v>1</v>
      </c>
      <c r="AF1085">
        <v>1231</v>
      </c>
      <c r="AG1085">
        <v>1231</v>
      </c>
      <c r="AH1085">
        <v>1231</v>
      </c>
      <c r="AI1085">
        <v>121</v>
      </c>
      <c r="AJ1085">
        <v>242</v>
      </c>
      <c r="AK1085">
        <v>1029</v>
      </c>
      <c r="AL1085">
        <v>274</v>
      </c>
      <c r="AM1085">
        <v>1661</v>
      </c>
      <c r="AN1085">
        <v>1971</v>
      </c>
      <c r="AO1085">
        <v>1255</v>
      </c>
      <c r="AP1085">
        <v>1416</v>
      </c>
      <c r="AQ1085">
        <v>1778</v>
      </c>
      <c r="AR1085">
        <v>362</v>
      </c>
      <c r="AS1085">
        <v>1566</v>
      </c>
      <c r="AT1085">
        <v>1807</v>
      </c>
      <c r="AU1085">
        <v>1966</v>
      </c>
      <c r="AV1085">
        <v>132</v>
      </c>
      <c r="AW1085">
        <v>850</v>
      </c>
      <c r="AX1085">
        <v>797</v>
      </c>
      <c r="AY1085">
        <v>889</v>
      </c>
      <c r="AZ1085">
        <v>158</v>
      </c>
      <c r="BA1085">
        <v>2162</v>
      </c>
      <c r="BB1085">
        <v>767</v>
      </c>
      <c r="BC1085">
        <v>609</v>
      </c>
      <c r="BD1085">
        <v>1608</v>
      </c>
      <c r="BE1085">
        <v>1</v>
      </c>
      <c r="BF1085" t="s">
        <v>71</v>
      </c>
      <c r="BG1085" t="s">
        <v>65</v>
      </c>
      <c r="BH1085" t="s">
        <v>941</v>
      </c>
      <c r="BI1085" s="4">
        <f xml:space="preserve"> _2025teamgamelogs[[#This Row],[FGA]] + (0.44 * _2025teamgamelogs[[#This Row],[FTA]]) + _2025teamgamelogs[[#This Row],[TOV]] - _2025teamgamelogs[[#This Row],[OREB]]</f>
        <v>101.48</v>
      </c>
      <c r="BJ1085" s="3">
        <f>_2025teamgamelogs[[#This Row],[TOV]]/_2025teamgamelogs[[#This Row],[POSSESIONS]]</f>
        <v>0.12810405991328341</v>
      </c>
      <c r="BK1085" s="4">
        <f>_2025teamgamelogs[[#This Row],[PTS]]/_2025teamgamelogs[[#This Row],[POSSESIONS]]</f>
        <v>1.2022073314938904</v>
      </c>
      <c r="BL1085" s="4">
        <f xml:space="preserve"> 100 * _2025teamgamelogs[[#This Row],[POINTS_PER_POSSESSION]]</f>
        <v>120.22073314938903</v>
      </c>
      <c r="BM1085" s="4">
        <f xml:space="preserve"> _2025teamgamelogs[[#This Row],[POSSESIONS]] / (_2025teamgamelogs[[#This Row],[MIN]]/48)</f>
        <v>101.48</v>
      </c>
      <c r="BN1085" s="3">
        <f>_2025teamgamelogs[[#This Row],[PTS]] / (2 * (_2025teamgamelogs[[#This Row],[FGA]] + 0.44 * _2025teamgamelogs[[#This Row],[FTA]]))</f>
        <v>0.62576938859253173</v>
      </c>
      <c r="BO1085" s="4">
        <f>VLOOKUP(_2025teamgamelogs[[#This Row],[MONTH]], LEAGUE_AVERAGES!$A$2:$B$8, 2, FALSE)</f>
        <v>111.93492093235156</v>
      </c>
      <c r="BP1085" s="5">
        <f>VLOOKUP(_2025teamgamelogs[[#This Row],[TEAM_NAME]], LEAGUE_AVERAGES!$A$14:$C$43, 2, FALSE)</f>
        <v>0.38229268292682927</v>
      </c>
      <c r="BQ1085" s="5">
        <f>VLOOKUP(_2025teamgamelogs[[#This Row],[TEAM_NAME]], LEAGUE_AVERAGES!$A$14:$C$43, 3, FALSE)</f>
        <v>0.36500000000000005</v>
      </c>
      <c r="BR1085" s="5">
        <f>VLOOKUP(_2025teamgamelogs[[#This Row],[TEAM_NAME]], LEAGUE_AVERAGES!$F$14:$H$43, 2, FALSE)</f>
        <v>0.48607317073170736</v>
      </c>
      <c r="BS1085" s="5">
        <f>VLOOKUP(_2025teamgamelogs[[#This Row],[TEAM_NAME]], LEAGUE_AVERAGES!$F$14:$H$43, 3, FALSE)</f>
        <v>0.4780731707317073</v>
      </c>
      <c r="BT1085" s="5">
        <f>VLOOKUP(_2025teamgamelogs[[#This Row],[TEAM_NAME]], LEAGUE_AVERAGES!$K$14:$M$43, 2, FALSE)</f>
        <v>0.59971838422440138</v>
      </c>
      <c r="BU1085" s="5">
        <f>VLOOKUP(_2025teamgamelogs[[#This Row],[TEAM_NAME]], LEAGUE_AVERAGES!$K$14:$M$43, 3, FALSE)</f>
        <v>0.58679992881439635</v>
      </c>
    </row>
    <row r="1086" spans="1:73" x14ac:dyDescent="0.2">
      <c r="A1086" t="s">
        <v>59</v>
      </c>
      <c r="B1086">
        <v>1610612764</v>
      </c>
      <c r="C1086" t="s">
        <v>148</v>
      </c>
      <c r="D1086" t="s">
        <v>149</v>
      </c>
      <c r="E1086">
        <v>22400512</v>
      </c>
      <c r="F1086" s="1">
        <v>45665</v>
      </c>
      <c r="G1086" t="s">
        <v>1033</v>
      </c>
      <c r="H1086" t="s">
        <v>70</v>
      </c>
      <c r="I1086">
        <v>48</v>
      </c>
      <c r="J1086">
        <v>42</v>
      </c>
      <c r="K1086">
        <v>94</v>
      </c>
      <c r="L1086">
        <v>0.44700000000000001</v>
      </c>
      <c r="M1086">
        <v>13</v>
      </c>
      <c r="N1086">
        <v>30</v>
      </c>
      <c r="O1086">
        <v>0.433</v>
      </c>
      <c r="P1086">
        <v>6</v>
      </c>
      <c r="Q1086">
        <v>9</v>
      </c>
      <c r="R1086">
        <v>0.66700000000000004</v>
      </c>
      <c r="S1086">
        <v>18</v>
      </c>
      <c r="T1086">
        <v>33</v>
      </c>
      <c r="U1086">
        <v>51</v>
      </c>
      <c r="V1086">
        <v>26</v>
      </c>
      <c r="W1086">
        <v>18</v>
      </c>
      <c r="X1086">
        <v>3</v>
      </c>
      <c r="Y1086">
        <v>6</v>
      </c>
      <c r="Z1086">
        <v>11</v>
      </c>
      <c r="AA1086">
        <v>18</v>
      </c>
      <c r="AB1086">
        <v>14</v>
      </c>
      <c r="AC1086">
        <v>103</v>
      </c>
      <c r="AD1086">
        <v>-6</v>
      </c>
      <c r="AE1086">
        <v>1</v>
      </c>
      <c r="AF1086">
        <v>1231</v>
      </c>
      <c r="AG1086">
        <v>1231</v>
      </c>
      <c r="AH1086">
        <v>1231</v>
      </c>
      <c r="AI1086">
        <v>121</v>
      </c>
      <c r="AJ1086">
        <v>1068</v>
      </c>
      <c r="AK1086">
        <v>570</v>
      </c>
      <c r="AL1086">
        <v>1590</v>
      </c>
      <c r="AM1086">
        <v>1171</v>
      </c>
      <c r="AN1086">
        <v>2077</v>
      </c>
      <c r="AO1086">
        <v>433</v>
      </c>
      <c r="AP1086">
        <v>2408</v>
      </c>
      <c r="AQ1086">
        <v>2406</v>
      </c>
      <c r="AR1086">
        <v>2105</v>
      </c>
      <c r="AS1086">
        <v>100</v>
      </c>
      <c r="AT1086">
        <v>1131</v>
      </c>
      <c r="AU1086">
        <v>340</v>
      </c>
      <c r="AV1086">
        <v>1195</v>
      </c>
      <c r="AW1086">
        <v>1953</v>
      </c>
      <c r="AX1086">
        <v>2344</v>
      </c>
      <c r="AY1086">
        <v>560</v>
      </c>
      <c r="AZ1086">
        <v>2405</v>
      </c>
      <c r="BA1086">
        <v>1018</v>
      </c>
      <c r="BB1086">
        <v>2064</v>
      </c>
      <c r="BC1086">
        <v>1945</v>
      </c>
      <c r="BD1086">
        <v>1540</v>
      </c>
      <c r="BE1086">
        <v>1</v>
      </c>
      <c r="BF1086" t="s">
        <v>71</v>
      </c>
      <c r="BG1086" t="s">
        <v>65</v>
      </c>
      <c r="BH1086" t="s">
        <v>941</v>
      </c>
      <c r="BI1086" s="4">
        <f xml:space="preserve"> _2025teamgamelogs[[#This Row],[FGA]] + (0.44 * _2025teamgamelogs[[#This Row],[FTA]]) + _2025teamgamelogs[[#This Row],[TOV]] - _2025teamgamelogs[[#This Row],[OREB]]</f>
        <v>97.96</v>
      </c>
      <c r="BJ1086" s="3">
        <f>_2025teamgamelogs[[#This Row],[TOV]]/_2025teamgamelogs[[#This Row],[POSSESIONS]]</f>
        <v>0.18374846876276033</v>
      </c>
      <c r="BK1086" s="4">
        <f>_2025teamgamelogs[[#This Row],[PTS]]/_2025teamgamelogs[[#This Row],[POSSESIONS]]</f>
        <v>1.051449571253573</v>
      </c>
      <c r="BL1086" s="4">
        <f xml:space="preserve"> 100 * _2025teamgamelogs[[#This Row],[POINTS_PER_POSSESSION]]</f>
        <v>105.14495712535729</v>
      </c>
      <c r="BM1086" s="4">
        <f xml:space="preserve"> _2025teamgamelogs[[#This Row],[POSSESIONS]] / (_2025teamgamelogs[[#This Row],[MIN]]/48)</f>
        <v>97.96</v>
      </c>
      <c r="BN1086" s="3">
        <f>_2025teamgamelogs[[#This Row],[PTS]] / (2 * (_2025teamgamelogs[[#This Row],[FGA]] + 0.44 * _2025teamgamelogs[[#This Row],[FTA]]))</f>
        <v>0.52572478562678648</v>
      </c>
      <c r="BO1086" s="4">
        <f>VLOOKUP(_2025teamgamelogs[[#This Row],[MONTH]], LEAGUE_AVERAGES!$A$2:$B$8, 2, FALSE)</f>
        <v>111.93492093235156</v>
      </c>
      <c r="BP1086" s="5">
        <f>VLOOKUP(_2025teamgamelogs[[#This Row],[TEAM_NAME]], LEAGUE_AVERAGES!$A$14:$C$43, 2, FALSE)</f>
        <v>0.32842499999999997</v>
      </c>
      <c r="BQ1086" s="5">
        <f>VLOOKUP(_2025teamgamelogs[[#This Row],[TEAM_NAME]], LEAGUE_AVERAGES!$A$14:$C$43, 3, FALSE)</f>
        <v>0.33730952380952384</v>
      </c>
      <c r="BR1086" s="5">
        <f>VLOOKUP(_2025teamgamelogs[[#This Row],[TEAM_NAME]], LEAGUE_AVERAGES!$F$14:$H$43, 2, FALSE)</f>
        <v>0.44209999999999994</v>
      </c>
      <c r="BS1086" s="5">
        <f>VLOOKUP(_2025teamgamelogs[[#This Row],[TEAM_NAME]], LEAGUE_AVERAGES!$F$14:$H$43, 3, FALSE)</f>
        <v>0.4362619047619048</v>
      </c>
      <c r="BT1086" s="5">
        <f>VLOOKUP(_2025teamgamelogs[[#This Row],[TEAM_NAME]], LEAGUE_AVERAGES!$K$14:$M$43, 2, FALSE)</f>
        <v>0.55099578881797462</v>
      </c>
      <c r="BU1086" s="5">
        <f>VLOOKUP(_2025teamgamelogs[[#This Row],[TEAM_NAME]], LEAGUE_AVERAGES!$K$14:$M$43, 3, FALSE)</f>
        <v>0.54201342555394594</v>
      </c>
    </row>
    <row r="1087" spans="1:73" x14ac:dyDescent="0.2">
      <c r="A1087" t="s">
        <v>59</v>
      </c>
      <c r="B1087">
        <v>1610612743</v>
      </c>
      <c r="C1087" t="s">
        <v>151</v>
      </c>
      <c r="D1087" t="s">
        <v>152</v>
      </c>
      <c r="E1087">
        <v>22400515</v>
      </c>
      <c r="F1087" s="1">
        <v>45665</v>
      </c>
      <c r="G1087" t="s">
        <v>177</v>
      </c>
      <c r="H1087" t="s">
        <v>63</v>
      </c>
      <c r="I1087">
        <v>48</v>
      </c>
      <c r="J1087">
        <v>49</v>
      </c>
      <c r="K1087">
        <v>89</v>
      </c>
      <c r="L1087">
        <v>0.55100000000000005</v>
      </c>
      <c r="M1087">
        <v>17</v>
      </c>
      <c r="N1087">
        <v>35</v>
      </c>
      <c r="O1087">
        <v>0.48599999999999999</v>
      </c>
      <c r="P1087">
        <v>11</v>
      </c>
      <c r="Q1087">
        <v>17</v>
      </c>
      <c r="R1087">
        <v>0.64700000000000002</v>
      </c>
      <c r="S1087">
        <v>7</v>
      </c>
      <c r="T1087">
        <v>38</v>
      </c>
      <c r="U1087">
        <v>45</v>
      </c>
      <c r="V1087">
        <v>29</v>
      </c>
      <c r="W1087">
        <v>12</v>
      </c>
      <c r="X1087">
        <v>7</v>
      </c>
      <c r="Y1087">
        <v>3</v>
      </c>
      <c r="Z1087">
        <v>6</v>
      </c>
      <c r="AA1087">
        <v>24</v>
      </c>
      <c r="AB1087">
        <v>15</v>
      </c>
      <c r="AC1087">
        <v>126</v>
      </c>
      <c r="AD1087">
        <v>23</v>
      </c>
      <c r="AE1087">
        <v>1</v>
      </c>
      <c r="AF1087">
        <v>1</v>
      </c>
      <c r="AG1087">
        <v>1</v>
      </c>
      <c r="AH1087">
        <v>1</v>
      </c>
      <c r="AI1087">
        <v>121</v>
      </c>
      <c r="AJ1087">
        <v>174</v>
      </c>
      <c r="AK1087">
        <v>1176</v>
      </c>
      <c r="AL1087">
        <v>157</v>
      </c>
      <c r="AM1087">
        <v>410</v>
      </c>
      <c r="AN1087">
        <v>1495</v>
      </c>
      <c r="AO1087">
        <v>155</v>
      </c>
      <c r="AP1087">
        <v>2028</v>
      </c>
      <c r="AQ1087">
        <v>1778</v>
      </c>
      <c r="AR1087">
        <v>2210</v>
      </c>
      <c r="AS1087">
        <v>2024</v>
      </c>
      <c r="AT1087">
        <v>377</v>
      </c>
      <c r="AU1087">
        <v>976</v>
      </c>
      <c r="AV1087">
        <v>687</v>
      </c>
      <c r="AW1087">
        <v>640</v>
      </c>
      <c r="AX1087">
        <v>1360</v>
      </c>
      <c r="AY1087">
        <v>1712</v>
      </c>
      <c r="AZ1087">
        <v>1573</v>
      </c>
      <c r="BA1087">
        <v>2162</v>
      </c>
      <c r="BB1087">
        <v>1892</v>
      </c>
      <c r="BC1087">
        <v>389</v>
      </c>
      <c r="BD1087">
        <v>168</v>
      </c>
      <c r="BE1087">
        <v>1</v>
      </c>
      <c r="BF1087" t="s">
        <v>64</v>
      </c>
      <c r="BG1087" t="s">
        <v>65</v>
      </c>
      <c r="BH1087" t="s">
        <v>941</v>
      </c>
      <c r="BI1087" s="4">
        <f xml:space="preserve"> _2025teamgamelogs[[#This Row],[FGA]] + (0.44 * _2025teamgamelogs[[#This Row],[FTA]]) + _2025teamgamelogs[[#This Row],[TOV]] - _2025teamgamelogs[[#This Row],[OREB]]</f>
        <v>101.48</v>
      </c>
      <c r="BJ1087" s="3">
        <f>_2025teamgamelogs[[#This Row],[TOV]]/_2025teamgamelogs[[#This Row],[POSSESIONS]]</f>
        <v>0.11824990145841545</v>
      </c>
      <c r="BK1087" s="4">
        <f>_2025teamgamelogs[[#This Row],[PTS]]/_2025teamgamelogs[[#This Row],[POSSESIONS]]</f>
        <v>1.2416239653133623</v>
      </c>
      <c r="BL1087" s="4">
        <f xml:space="preserve"> 100 * _2025teamgamelogs[[#This Row],[POINTS_PER_POSSESSION]]</f>
        <v>124.16239653133623</v>
      </c>
      <c r="BM1087" s="4">
        <f xml:space="preserve"> _2025teamgamelogs[[#This Row],[POSSESIONS]] / (_2025teamgamelogs[[#This Row],[MIN]]/48)</f>
        <v>101.48</v>
      </c>
      <c r="BN1087" s="3">
        <f>_2025teamgamelogs[[#This Row],[PTS]] / (2 * (_2025teamgamelogs[[#This Row],[FGA]] + 0.44 * _2025teamgamelogs[[#This Row],[FTA]]))</f>
        <v>0.65298507462686561</v>
      </c>
      <c r="BO1087" s="4">
        <f>VLOOKUP(_2025teamgamelogs[[#This Row],[MONTH]], LEAGUE_AVERAGES!$A$2:$B$8, 2, FALSE)</f>
        <v>111.93492093235156</v>
      </c>
      <c r="BP1087" s="5">
        <f>VLOOKUP(_2025teamgamelogs[[#This Row],[TEAM_NAME]], LEAGUE_AVERAGES!$A$14:$C$43, 2, FALSE)</f>
        <v>0.39036585365853654</v>
      </c>
      <c r="BQ1087" s="5">
        <f>VLOOKUP(_2025teamgamelogs[[#This Row],[TEAM_NAME]], LEAGUE_AVERAGES!$A$14:$C$43, 3, FALSE)</f>
        <v>0.36282926829268303</v>
      </c>
      <c r="BR1087" s="5">
        <f>VLOOKUP(_2025teamgamelogs[[#This Row],[TEAM_NAME]], LEAGUE_AVERAGES!$F$14:$H$43, 2, FALSE)</f>
        <v>0.50741463414634147</v>
      </c>
      <c r="BS1087" s="5">
        <f>VLOOKUP(_2025teamgamelogs[[#This Row],[TEAM_NAME]], LEAGUE_AVERAGES!$F$14:$H$43, 3, FALSE)</f>
        <v>0.50717073170731708</v>
      </c>
      <c r="BT1087" s="5">
        <f>VLOOKUP(_2025teamgamelogs[[#This Row],[TEAM_NAME]], LEAGUE_AVERAGES!$K$14:$M$43, 2, FALSE)</f>
        <v>0.61183675116028358</v>
      </c>
      <c r="BU1087" s="5">
        <f>VLOOKUP(_2025teamgamelogs[[#This Row],[TEAM_NAME]], LEAGUE_AVERAGES!$K$14:$M$43, 3, FALSE)</f>
        <v>0.59871853787111373</v>
      </c>
    </row>
    <row r="1088" spans="1:73" x14ac:dyDescent="0.2">
      <c r="A1088" t="s">
        <v>59</v>
      </c>
      <c r="B1088">
        <v>1610612739</v>
      </c>
      <c r="C1088" t="s">
        <v>119</v>
      </c>
      <c r="D1088" t="s">
        <v>120</v>
      </c>
      <c r="E1088">
        <v>22400509</v>
      </c>
      <c r="F1088" s="1">
        <v>45665</v>
      </c>
      <c r="G1088" t="s">
        <v>1034</v>
      </c>
      <c r="H1088" t="s">
        <v>63</v>
      </c>
      <c r="I1088">
        <v>48</v>
      </c>
      <c r="J1088">
        <v>47</v>
      </c>
      <c r="K1088">
        <v>90</v>
      </c>
      <c r="L1088">
        <v>0.52200000000000002</v>
      </c>
      <c r="M1088">
        <v>15</v>
      </c>
      <c r="N1088">
        <v>36</v>
      </c>
      <c r="O1088">
        <v>0.41699999999999998</v>
      </c>
      <c r="P1088">
        <v>20</v>
      </c>
      <c r="Q1088">
        <v>27</v>
      </c>
      <c r="R1088">
        <v>0.74099999999999999</v>
      </c>
      <c r="S1088">
        <v>12</v>
      </c>
      <c r="T1088">
        <v>28</v>
      </c>
      <c r="U1088">
        <v>40</v>
      </c>
      <c r="V1088">
        <v>36</v>
      </c>
      <c r="W1088">
        <v>15</v>
      </c>
      <c r="X1088">
        <v>7</v>
      </c>
      <c r="Y1088">
        <v>2</v>
      </c>
      <c r="Z1088">
        <v>5</v>
      </c>
      <c r="AA1088">
        <v>20</v>
      </c>
      <c r="AB1088">
        <v>24</v>
      </c>
      <c r="AC1088">
        <v>129</v>
      </c>
      <c r="AD1088">
        <v>7</v>
      </c>
      <c r="AE1088">
        <v>1</v>
      </c>
      <c r="AF1088">
        <v>1</v>
      </c>
      <c r="AG1088">
        <v>1</v>
      </c>
      <c r="AH1088">
        <v>1</v>
      </c>
      <c r="AI1088">
        <v>121</v>
      </c>
      <c r="AJ1088">
        <v>335</v>
      </c>
      <c r="AK1088">
        <v>1029</v>
      </c>
      <c r="AL1088">
        <v>383</v>
      </c>
      <c r="AM1088">
        <v>733</v>
      </c>
      <c r="AN1088">
        <v>1366</v>
      </c>
      <c r="AO1088">
        <v>565</v>
      </c>
      <c r="AP1088">
        <v>623</v>
      </c>
      <c r="AQ1088">
        <v>471</v>
      </c>
      <c r="AR1088">
        <v>1641</v>
      </c>
      <c r="AS1088">
        <v>848</v>
      </c>
      <c r="AT1088">
        <v>1951</v>
      </c>
      <c r="AU1088">
        <v>1715</v>
      </c>
      <c r="AV1088">
        <v>95</v>
      </c>
      <c r="AW1088">
        <v>1341</v>
      </c>
      <c r="AX1088">
        <v>1360</v>
      </c>
      <c r="AY1088">
        <v>2078</v>
      </c>
      <c r="AZ1088">
        <v>1188</v>
      </c>
      <c r="BA1088">
        <v>1491</v>
      </c>
      <c r="BB1088">
        <v>215</v>
      </c>
      <c r="BC1088">
        <v>270</v>
      </c>
      <c r="BD1088">
        <v>795</v>
      </c>
      <c r="BE1088">
        <v>1</v>
      </c>
      <c r="BF1088" t="s">
        <v>64</v>
      </c>
      <c r="BG1088" t="s">
        <v>65</v>
      </c>
      <c r="BH1088" t="s">
        <v>941</v>
      </c>
      <c r="BI1088" s="4">
        <f xml:space="preserve"> _2025teamgamelogs[[#This Row],[FGA]] + (0.44 * _2025teamgamelogs[[#This Row],[FTA]]) + _2025teamgamelogs[[#This Row],[TOV]] - _2025teamgamelogs[[#This Row],[OREB]]</f>
        <v>104.88</v>
      </c>
      <c r="BJ1088" s="3">
        <f>_2025teamgamelogs[[#This Row],[TOV]]/_2025teamgamelogs[[#This Row],[POSSESIONS]]</f>
        <v>0.14302059496567507</v>
      </c>
      <c r="BK1088" s="4">
        <f>_2025teamgamelogs[[#This Row],[PTS]]/_2025teamgamelogs[[#This Row],[POSSESIONS]]</f>
        <v>1.2299771167048055</v>
      </c>
      <c r="BL1088" s="4">
        <f xml:space="preserve"> 100 * _2025teamgamelogs[[#This Row],[POINTS_PER_POSSESSION]]</f>
        <v>122.99771167048054</v>
      </c>
      <c r="BM1088" s="4">
        <f xml:space="preserve"> _2025teamgamelogs[[#This Row],[POSSESIONS]] / (_2025teamgamelogs[[#This Row],[MIN]]/48)</f>
        <v>104.88</v>
      </c>
      <c r="BN1088" s="3">
        <f>_2025teamgamelogs[[#This Row],[PTS]] / (2 * (_2025teamgamelogs[[#This Row],[FGA]] + 0.44 * _2025teamgamelogs[[#This Row],[FTA]]))</f>
        <v>0.63309776207302715</v>
      </c>
      <c r="BO1088" s="4">
        <f>VLOOKUP(_2025teamgamelogs[[#This Row],[MONTH]], LEAGUE_AVERAGES!$A$2:$B$8, 2, FALSE)</f>
        <v>111.93492093235156</v>
      </c>
      <c r="BP1088" s="5">
        <f>VLOOKUP(_2025teamgamelogs[[#This Row],[TEAM_NAME]], LEAGUE_AVERAGES!$A$14:$C$43, 2, FALSE)</f>
        <v>0.38409756097560971</v>
      </c>
      <c r="BQ1088" s="5">
        <f>VLOOKUP(_2025teamgamelogs[[#This Row],[TEAM_NAME]], LEAGUE_AVERAGES!$A$14:$C$43, 3, FALSE)</f>
        <v>0.38512195121951209</v>
      </c>
      <c r="BR1088" s="5">
        <f>VLOOKUP(_2025teamgamelogs[[#This Row],[TEAM_NAME]], LEAGUE_AVERAGES!$F$14:$H$43, 2, FALSE)</f>
        <v>0.49482926829268303</v>
      </c>
      <c r="BS1088" s="5">
        <f>VLOOKUP(_2025teamgamelogs[[#This Row],[TEAM_NAME]], LEAGUE_AVERAGES!$F$14:$H$43, 3, FALSE)</f>
        <v>0.4880731707317072</v>
      </c>
      <c r="BT1088" s="5">
        <f>VLOOKUP(_2025teamgamelogs[[#This Row],[TEAM_NAME]], LEAGUE_AVERAGES!$K$14:$M$43, 2, FALSE)</f>
        <v>0.61027349880699666</v>
      </c>
      <c r="BU1088" s="5">
        <f>VLOOKUP(_2025teamgamelogs[[#This Row],[TEAM_NAME]], LEAGUE_AVERAGES!$K$14:$M$43, 3, FALSE)</f>
        <v>0.60680781397749251</v>
      </c>
    </row>
    <row r="1089" spans="1:73" x14ac:dyDescent="0.2">
      <c r="A1089" t="s">
        <v>59</v>
      </c>
      <c r="B1089">
        <v>1610612759</v>
      </c>
      <c r="C1089" t="s">
        <v>145</v>
      </c>
      <c r="D1089" t="s">
        <v>146</v>
      </c>
      <c r="E1089">
        <v>22400516</v>
      </c>
      <c r="F1089" s="1">
        <v>45665</v>
      </c>
      <c r="G1089" t="s">
        <v>1035</v>
      </c>
      <c r="H1089" t="s">
        <v>70</v>
      </c>
      <c r="I1089">
        <v>48</v>
      </c>
      <c r="J1089">
        <v>35</v>
      </c>
      <c r="K1089">
        <v>95</v>
      </c>
      <c r="L1089">
        <v>0.36799999999999999</v>
      </c>
      <c r="M1089">
        <v>18</v>
      </c>
      <c r="N1089">
        <v>52</v>
      </c>
      <c r="O1089">
        <v>0.34599999999999997</v>
      </c>
      <c r="P1089">
        <v>17</v>
      </c>
      <c r="Q1089">
        <v>20</v>
      </c>
      <c r="R1089">
        <v>0.85</v>
      </c>
      <c r="S1089">
        <v>12</v>
      </c>
      <c r="T1089">
        <v>34</v>
      </c>
      <c r="U1089">
        <v>46</v>
      </c>
      <c r="V1089">
        <v>24</v>
      </c>
      <c r="W1089">
        <v>9</v>
      </c>
      <c r="X1089">
        <v>8</v>
      </c>
      <c r="Y1089">
        <v>5</v>
      </c>
      <c r="Z1089">
        <v>4</v>
      </c>
      <c r="AA1089">
        <v>14</v>
      </c>
      <c r="AB1089">
        <v>16</v>
      </c>
      <c r="AC1089">
        <v>105</v>
      </c>
      <c r="AD1089">
        <v>-16</v>
      </c>
      <c r="AE1089">
        <v>1</v>
      </c>
      <c r="AF1089">
        <v>1231</v>
      </c>
      <c r="AG1089">
        <v>1231</v>
      </c>
      <c r="AH1089">
        <v>1231</v>
      </c>
      <c r="AI1089">
        <v>121</v>
      </c>
      <c r="AJ1089">
        <v>2164</v>
      </c>
      <c r="AK1089">
        <v>477</v>
      </c>
      <c r="AL1089">
        <v>2385</v>
      </c>
      <c r="AM1089">
        <v>288</v>
      </c>
      <c r="AN1089">
        <v>60</v>
      </c>
      <c r="AO1089">
        <v>1348</v>
      </c>
      <c r="AP1089">
        <v>1052</v>
      </c>
      <c r="AQ1089">
        <v>1301</v>
      </c>
      <c r="AR1089">
        <v>583</v>
      </c>
      <c r="AS1089">
        <v>848</v>
      </c>
      <c r="AT1089">
        <v>926</v>
      </c>
      <c r="AU1089">
        <v>835</v>
      </c>
      <c r="AV1089">
        <v>1570</v>
      </c>
      <c r="AW1089">
        <v>152</v>
      </c>
      <c r="AX1089">
        <v>1073</v>
      </c>
      <c r="AY1089">
        <v>889</v>
      </c>
      <c r="AZ1089">
        <v>750</v>
      </c>
      <c r="BA1089">
        <v>260</v>
      </c>
      <c r="BB1089">
        <v>1670</v>
      </c>
      <c r="BC1089">
        <v>1790</v>
      </c>
      <c r="BD1089">
        <v>2086</v>
      </c>
      <c r="BE1089">
        <v>1</v>
      </c>
      <c r="BF1089" t="s">
        <v>71</v>
      </c>
      <c r="BG1089" t="s">
        <v>65</v>
      </c>
      <c r="BH1089" t="s">
        <v>941</v>
      </c>
      <c r="BI1089" s="4">
        <f xml:space="preserve"> _2025teamgamelogs[[#This Row],[FGA]] + (0.44 * _2025teamgamelogs[[#This Row],[FTA]]) + _2025teamgamelogs[[#This Row],[TOV]] - _2025teamgamelogs[[#This Row],[OREB]]</f>
        <v>100.8</v>
      </c>
      <c r="BJ1089" s="3">
        <f>_2025teamgamelogs[[#This Row],[TOV]]/_2025teamgamelogs[[#This Row],[POSSESIONS]]</f>
        <v>8.9285714285714288E-2</v>
      </c>
      <c r="BK1089" s="4">
        <f>_2025teamgamelogs[[#This Row],[PTS]]/_2025teamgamelogs[[#This Row],[POSSESIONS]]</f>
        <v>1.0416666666666667</v>
      </c>
      <c r="BL1089" s="4">
        <f xml:space="preserve"> 100 * _2025teamgamelogs[[#This Row],[POINTS_PER_POSSESSION]]</f>
        <v>104.16666666666667</v>
      </c>
      <c r="BM1089" s="4">
        <f xml:space="preserve"> _2025teamgamelogs[[#This Row],[POSSESIONS]] / (_2025teamgamelogs[[#This Row],[MIN]]/48)</f>
        <v>100.8</v>
      </c>
      <c r="BN1089" s="3">
        <f>_2025teamgamelogs[[#This Row],[PTS]] / (2 * (_2025teamgamelogs[[#This Row],[FGA]] + 0.44 * _2025teamgamelogs[[#This Row],[FTA]]))</f>
        <v>0.5057803468208093</v>
      </c>
      <c r="BO1089" s="4">
        <f>VLOOKUP(_2025teamgamelogs[[#This Row],[MONTH]], LEAGUE_AVERAGES!$A$2:$B$8, 2, FALSE)</f>
        <v>111.93492093235156</v>
      </c>
      <c r="BP1089" s="5">
        <f>VLOOKUP(_2025teamgamelogs[[#This Row],[TEAM_NAME]], LEAGUE_AVERAGES!$A$14:$C$43, 2, FALSE)</f>
        <v>0.36502500000000004</v>
      </c>
      <c r="BQ1089" s="5">
        <f>VLOOKUP(_2025teamgamelogs[[#This Row],[TEAM_NAME]], LEAGUE_AVERAGES!$A$14:$C$43, 3, FALSE)</f>
        <v>0.35016666666666663</v>
      </c>
      <c r="BR1089" s="5">
        <f>VLOOKUP(_2025teamgamelogs[[#This Row],[TEAM_NAME]], LEAGUE_AVERAGES!$F$14:$H$43, 2, FALSE)</f>
        <v>0.47877500000000017</v>
      </c>
      <c r="BS1089" s="5">
        <f>VLOOKUP(_2025teamgamelogs[[#This Row],[TEAM_NAME]], LEAGUE_AVERAGES!$F$14:$H$43, 3, FALSE)</f>
        <v>0.45407142857142868</v>
      </c>
      <c r="BT1089" s="5">
        <f>VLOOKUP(_2025teamgamelogs[[#This Row],[TEAM_NAME]], LEAGUE_AVERAGES!$K$14:$M$43, 2, FALSE)</f>
        <v>0.59112459331758582</v>
      </c>
      <c r="BU1089" s="5">
        <f>VLOOKUP(_2025teamgamelogs[[#This Row],[TEAM_NAME]], LEAGUE_AVERAGES!$K$14:$M$43, 3, FALSE)</f>
        <v>0.56254759440180246</v>
      </c>
    </row>
    <row r="1090" spans="1:73" x14ac:dyDescent="0.2">
      <c r="A1090" t="s">
        <v>59</v>
      </c>
      <c r="B1090">
        <v>1610612761</v>
      </c>
      <c r="C1090" t="s">
        <v>95</v>
      </c>
      <c r="D1090" t="s">
        <v>96</v>
      </c>
      <c r="E1090">
        <v>22400511</v>
      </c>
      <c r="F1090" s="1">
        <v>45665</v>
      </c>
      <c r="G1090" t="s">
        <v>851</v>
      </c>
      <c r="H1090" t="s">
        <v>70</v>
      </c>
      <c r="I1090">
        <v>48</v>
      </c>
      <c r="J1090">
        <v>38</v>
      </c>
      <c r="K1090">
        <v>77</v>
      </c>
      <c r="L1090">
        <v>0.49399999999999999</v>
      </c>
      <c r="M1090">
        <v>10</v>
      </c>
      <c r="N1090">
        <v>26</v>
      </c>
      <c r="O1090">
        <v>0.38500000000000001</v>
      </c>
      <c r="P1090">
        <v>12</v>
      </c>
      <c r="Q1090">
        <v>15</v>
      </c>
      <c r="R1090">
        <v>0.8</v>
      </c>
      <c r="S1090">
        <v>8</v>
      </c>
      <c r="T1090">
        <v>25</v>
      </c>
      <c r="U1090">
        <v>33</v>
      </c>
      <c r="V1090">
        <v>25</v>
      </c>
      <c r="W1090">
        <v>17</v>
      </c>
      <c r="X1090">
        <v>9</v>
      </c>
      <c r="Y1090">
        <v>6</v>
      </c>
      <c r="Z1090">
        <v>4</v>
      </c>
      <c r="AA1090">
        <v>15</v>
      </c>
      <c r="AB1090">
        <v>15</v>
      </c>
      <c r="AC1090">
        <v>98</v>
      </c>
      <c r="AD1090">
        <v>-14</v>
      </c>
      <c r="AE1090">
        <v>1</v>
      </c>
      <c r="AF1090">
        <v>1231</v>
      </c>
      <c r="AG1090">
        <v>1231</v>
      </c>
      <c r="AH1090">
        <v>1231</v>
      </c>
      <c r="AI1090">
        <v>121</v>
      </c>
      <c r="AJ1090">
        <v>1796</v>
      </c>
      <c r="AK1090">
        <v>2335</v>
      </c>
      <c r="AL1090">
        <v>807</v>
      </c>
      <c r="AM1090">
        <v>1891</v>
      </c>
      <c r="AN1090">
        <v>2340</v>
      </c>
      <c r="AO1090">
        <v>909</v>
      </c>
      <c r="AP1090">
        <v>1889</v>
      </c>
      <c r="AQ1090">
        <v>2021</v>
      </c>
      <c r="AR1090">
        <v>1029</v>
      </c>
      <c r="AS1090">
        <v>1800</v>
      </c>
      <c r="AT1090">
        <v>2271</v>
      </c>
      <c r="AU1090">
        <v>2337</v>
      </c>
      <c r="AV1090">
        <v>1358</v>
      </c>
      <c r="AW1090">
        <v>1759</v>
      </c>
      <c r="AX1090">
        <v>797</v>
      </c>
      <c r="AY1090">
        <v>560</v>
      </c>
      <c r="AZ1090">
        <v>750</v>
      </c>
      <c r="BA1090">
        <v>398</v>
      </c>
      <c r="BB1090">
        <v>1892</v>
      </c>
      <c r="BC1090">
        <v>2178</v>
      </c>
      <c r="BD1090">
        <v>1995</v>
      </c>
      <c r="BE1090">
        <v>1</v>
      </c>
      <c r="BF1090" t="s">
        <v>71</v>
      </c>
      <c r="BG1090" t="s">
        <v>65</v>
      </c>
      <c r="BH1090" t="s">
        <v>941</v>
      </c>
      <c r="BI1090" s="4">
        <f xml:space="preserve"> _2025teamgamelogs[[#This Row],[FGA]] + (0.44 * _2025teamgamelogs[[#This Row],[FTA]]) + _2025teamgamelogs[[#This Row],[TOV]] - _2025teamgamelogs[[#This Row],[OREB]]</f>
        <v>92.6</v>
      </c>
      <c r="BJ1090" s="3">
        <f>_2025teamgamelogs[[#This Row],[TOV]]/_2025teamgamelogs[[#This Row],[POSSESIONS]]</f>
        <v>0.183585313174946</v>
      </c>
      <c r="BK1090" s="4">
        <f>_2025teamgamelogs[[#This Row],[PTS]]/_2025teamgamelogs[[#This Row],[POSSESIONS]]</f>
        <v>1.0583153347732182</v>
      </c>
      <c r="BL1090" s="4">
        <f xml:space="preserve"> 100 * _2025teamgamelogs[[#This Row],[POINTS_PER_POSSESSION]]</f>
        <v>105.83153347732181</v>
      </c>
      <c r="BM1090" s="4">
        <f xml:space="preserve"> _2025teamgamelogs[[#This Row],[POSSESIONS]] / (_2025teamgamelogs[[#This Row],[MIN]]/48)</f>
        <v>92.6</v>
      </c>
      <c r="BN1090" s="3">
        <f>_2025teamgamelogs[[#This Row],[PTS]] / (2 * (_2025teamgamelogs[[#This Row],[FGA]] + 0.44 * _2025teamgamelogs[[#This Row],[FTA]]))</f>
        <v>0.5861244019138756</v>
      </c>
      <c r="BO1090" s="4">
        <f>VLOOKUP(_2025teamgamelogs[[#This Row],[MONTH]], LEAGUE_AVERAGES!$A$2:$B$8, 2, FALSE)</f>
        <v>111.93492093235156</v>
      </c>
      <c r="BP1090" s="5">
        <f>VLOOKUP(_2025teamgamelogs[[#This Row],[TEAM_NAME]], LEAGUE_AVERAGES!$A$14:$C$43, 2, FALSE)</f>
        <v>0.35443902439024388</v>
      </c>
      <c r="BQ1090" s="5">
        <f>VLOOKUP(_2025teamgamelogs[[#This Row],[TEAM_NAME]], LEAGUE_AVERAGES!$A$14:$C$43, 3, FALSE)</f>
        <v>0.34512195121951217</v>
      </c>
      <c r="BR1090" s="5">
        <f>VLOOKUP(_2025teamgamelogs[[#This Row],[TEAM_NAME]], LEAGUE_AVERAGES!$F$14:$H$43, 2, FALSE)</f>
        <v>0.46104878048780484</v>
      </c>
      <c r="BS1090" s="5">
        <f>VLOOKUP(_2025teamgamelogs[[#This Row],[TEAM_NAME]], LEAGUE_AVERAGES!$F$14:$H$43, 3, FALSE)</f>
        <v>0.45834146341463411</v>
      </c>
      <c r="BT1090" s="5">
        <f>VLOOKUP(_2025teamgamelogs[[#This Row],[TEAM_NAME]], LEAGUE_AVERAGES!$K$14:$M$43, 2, FALSE)</f>
        <v>0.55942918094792793</v>
      </c>
      <c r="BU1090" s="5">
        <f>VLOOKUP(_2025teamgamelogs[[#This Row],[TEAM_NAME]], LEAGUE_AVERAGES!$K$14:$M$43, 3, FALSE)</f>
        <v>0.54979583097447959</v>
      </c>
    </row>
    <row r="1091" spans="1:73" x14ac:dyDescent="0.2">
      <c r="A1091" t="s">
        <v>59</v>
      </c>
      <c r="B1091">
        <v>1610612746</v>
      </c>
      <c r="C1091" t="s">
        <v>131</v>
      </c>
      <c r="D1091" t="s">
        <v>132</v>
      </c>
      <c r="E1091">
        <v>22400515</v>
      </c>
      <c r="F1091" s="1">
        <v>45665</v>
      </c>
      <c r="G1091" t="s">
        <v>192</v>
      </c>
      <c r="H1091" t="s">
        <v>70</v>
      </c>
      <c r="I1091">
        <v>48</v>
      </c>
      <c r="J1091">
        <v>30</v>
      </c>
      <c r="K1091">
        <v>80</v>
      </c>
      <c r="L1091">
        <v>0.375</v>
      </c>
      <c r="M1091">
        <v>11</v>
      </c>
      <c r="N1091">
        <v>38</v>
      </c>
      <c r="O1091">
        <v>0.28899999999999998</v>
      </c>
      <c r="P1091">
        <v>32</v>
      </c>
      <c r="Q1091">
        <v>40</v>
      </c>
      <c r="R1091">
        <v>0.8</v>
      </c>
      <c r="S1091">
        <v>9</v>
      </c>
      <c r="T1091">
        <v>31</v>
      </c>
      <c r="U1091">
        <v>40</v>
      </c>
      <c r="V1091">
        <v>14</v>
      </c>
      <c r="W1091">
        <v>12</v>
      </c>
      <c r="X1091">
        <v>8</v>
      </c>
      <c r="Y1091">
        <v>6</v>
      </c>
      <c r="Z1091">
        <v>3</v>
      </c>
      <c r="AA1091">
        <v>15</v>
      </c>
      <c r="AB1091">
        <v>24</v>
      </c>
      <c r="AC1091">
        <v>103</v>
      </c>
      <c r="AD1091">
        <v>-23</v>
      </c>
      <c r="AE1091">
        <v>1</v>
      </c>
      <c r="AF1091">
        <v>1231</v>
      </c>
      <c r="AG1091">
        <v>1231</v>
      </c>
      <c r="AH1091">
        <v>1231</v>
      </c>
      <c r="AI1091">
        <v>121</v>
      </c>
      <c r="AJ1091">
        <v>2431</v>
      </c>
      <c r="AK1091">
        <v>2190</v>
      </c>
      <c r="AL1091">
        <v>2363</v>
      </c>
      <c r="AM1091">
        <v>1661</v>
      </c>
      <c r="AN1091">
        <v>1078</v>
      </c>
      <c r="AO1091">
        <v>2001</v>
      </c>
      <c r="AP1091">
        <v>23</v>
      </c>
      <c r="AQ1091">
        <v>22</v>
      </c>
      <c r="AR1091">
        <v>1029</v>
      </c>
      <c r="AS1091">
        <v>1566</v>
      </c>
      <c r="AT1091">
        <v>1488</v>
      </c>
      <c r="AU1091">
        <v>1715</v>
      </c>
      <c r="AV1091">
        <v>2444</v>
      </c>
      <c r="AW1091">
        <v>640</v>
      </c>
      <c r="AX1091">
        <v>1073</v>
      </c>
      <c r="AY1091">
        <v>560</v>
      </c>
      <c r="AZ1091">
        <v>384</v>
      </c>
      <c r="BA1091">
        <v>398</v>
      </c>
      <c r="BB1091">
        <v>215</v>
      </c>
      <c r="BC1091">
        <v>1945</v>
      </c>
      <c r="BD1091">
        <v>2268</v>
      </c>
      <c r="BE1091">
        <v>1</v>
      </c>
      <c r="BF1091" t="s">
        <v>71</v>
      </c>
      <c r="BG1091" t="s">
        <v>65</v>
      </c>
      <c r="BH1091" t="s">
        <v>941</v>
      </c>
      <c r="BI1091" s="4">
        <f xml:space="preserve"> _2025teamgamelogs[[#This Row],[FGA]] + (0.44 * _2025teamgamelogs[[#This Row],[FTA]]) + _2025teamgamelogs[[#This Row],[TOV]] - _2025teamgamelogs[[#This Row],[OREB]]</f>
        <v>100.6</v>
      </c>
      <c r="BJ1091" s="3">
        <f>_2025teamgamelogs[[#This Row],[TOV]]/_2025teamgamelogs[[#This Row],[POSSESIONS]]</f>
        <v>0.11928429423459246</v>
      </c>
      <c r="BK1091" s="4">
        <f>_2025teamgamelogs[[#This Row],[PTS]]/_2025teamgamelogs[[#This Row],[POSSESIONS]]</f>
        <v>1.0238568588469186</v>
      </c>
      <c r="BL1091" s="4">
        <f xml:space="preserve"> 100 * _2025teamgamelogs[[#This Row],[POINTS_PER_POSSESSION]]</f>
        <v>102.38568588469185</v>
      </c>
      <c r="BM1091" s="4">
        <f xml:space="preserve"> _2025teamgamelogs[[#This Row],[POSSESIONS]] / (_2025teamgamelogs[[#This Row],[MIN]]/48)</f>
        <v>100.6</v>
      </c>
      <c r="BN1091" s="3">
        <f>_2025teamgamelogs[[#This Row],[PTS]] / (2 * (_2025teamgamelogs[[#This Row],[FGA]] + 0.44 * _2025teamgamelogs[[#This Row],[FTA]]))</f>
        <v>0.5276639344262295</v>
      </c>
      <c r="BO1091" s="4">
        <f>VLOOKUP(_2025teamgamelogs[[#This Row],[MONTH]], LEAGUE_AVERAGES!$A$2:$B$8, 2, FALSE)</f>
        <v>111.93492093235156</v>
      </c>
      <c r="BP1091" s="5">
        <f>VLOOKUP(_2025teamgamelogs[[#This Row],[TEAM_NAME]], LEAGUE_AVERAGES!$A$14:$C$43, 2, FALSE)</f>
        <v>0.38978048780487806</v>
      </c>
      <c r="BQ1091" s="5">
        <f>VLOOKUP(_2025teamgamelogs[[#This Row],[TEAM_NAME]], LEAGUE_AVERAGES!$A$14:$C$43, 3, FALSE)</f>
        <v>0.36475609756097566</v>
      </c>
      <c r="BR1091" s="5">
        <f>VLOOKUP(_2025teamgamelogs[[#This Row],[TEAM_NAME]], LEAGUE_AVERAGES!$F$14:$H$43, 2, FALSE)</f>
        <v>0.49036585365853652</v>
      </c>
      <c r="BS1091" s="5">
        <f>VLOOKUP(_2025teamgamelogs[[#This Row],[TEAM_NAME]], LEAGUE_AVERAGES!$F$14:$H$43, 3, FALSE)</f>
        <v>0.47582926829268285</v>
      </c>
      <c r="BT1091" s="5">
        <f>VLOOKUP(_2025teamgamelogs[[#This Row],[TEAM_NAME]], LEAGUE_AVERAGES!$K$14:$M$43, 2, FALSE)</f>
        <v>0.59895938905835644</v>
      </c>
      <c r="BU1091" s="5">
        <f>VLOOKUP(_2025teamgamelogs[[#This Row],[TEAM_NAME]], LEAGUE_AVERAGES!$K$14:$M$43, 3, FALSE)</f>
        <v>0.58126724036545818</v>
      </c>
    </row>
    <row r="1092" spans="1:73" x14ac:dyDescent="0.2">
      <c r="A1092" t="s">
        <v>59</v>
      </c>
      <c r="B1092">
        <v>1610612765</v>
      </c>
      <c r="C1092" t="s">
        <v>107</v>
      </c>
      <c r="D1092" t="s">
        <v>108</v>
      </c>
      <c r="E1092">
        <v>22400513</v>
      </c>
      <c r="F1092" s="1">
        <v>45665</v>
      </c>
      <c r="G1092" t="s">
        <v>300</v>
      </c>
      <c r="H1092" t="s">
        <v>63</v>
      </c>
      <c r="I1092">
        <v>48</v>
      </c>
      <c r="J1092">
        <v>45</v>
      </c>
      <c r="K1092">
        <v>86</v>
      </c>
      <c r="L1092">
        <v>0.52300000000000002</v>
      </c>
      <c r="M1092">
        <v>15</v>
      </c>
      <c r="N1092">
        <v>37</v>
      </c>
      <c r="O1092">
        <v>0.40500000000000003</v>
      </c>
      <c r="P1092">
        <v>8</v>
      </c>
      <c r="Q1092">
        <v>12</v>
      </c>
      <c r="R1092">
        <v>0.66700000000000004</v>
      </c>
      <c r="S1092">
        <v>7</v>
      </c>
      <c r="T1092">
        <v>35</v>
      </c>
      <c r="U1092">
        <v>42</v>
      </c>
      <c r="V1092">
        <v>30</v>
      </c>
      <c r="W1092">
        <v>15</v>
      </c>
      <c r="X1092">
        <v>9</v>
      </c>
      <c r="Y1092">
        <v>9</v>
      </c>
      <c r="Z1092">
        <v>4</v>
      </c>
      <c r="AA1092">
        <v>20</v>
      </c>
      <c r="AB1092">
        <v>15</v>
      </c>
      <c r="AC1092">
        <v>113</v>
      </c>
      <c r="AD1092">
        <v>15</v>
      </c>
      <c r="AE1092">
        <v>1</v>
      </c>
      <c r="AF1092">
        <v>1</v>
      </c>
      <c r="AG1092">
        <v>1</v>
      </c>
      <c r="AH1092">
        <v>1</v>
      </c>
      <c r="AI1092">
        <v>121</v>
      </c>
      <c r="AJ1092">
        <v>564</v>
      </c>
      <c r="AK1092">
        <v>1580</v>
      </c>
      <c r="AL1092">
        <v>370</v>
      </c>
      <c r="AM1092">
        <v>733</v>
      </c>
      <c r="AN1092">
        <v>1227</v>
      </c>
      <c r="AO1092">
        <v>684</v>
      </c>
      <c r="AP1092">
        <v>2336</v>
      </c>
      <c r="AQ1092">
        <v>2282</v>
      </c>
      <c r="AR1092">
        <v>2105</v>
      </c>
      <c r="AS1092">
        <v>2024</v>
      </c>
      <c r="AT1092">
        <v>769</v>
      </c>
      <c r="AU1092">
        <v>1443</v>
      </c>
      <c r="AV1092">
        <v>541</v>
      </c>
      <c r="AW1092">
        <v>1341</v>
      </c>
      <c r="AX1092">
        <v>797</v>
      </c>
      <c r="AY1092">
        <v>109</v>
      </c>
      <c r="AZ1092">
        <v>750</v>
      </c>
      <c r="BA1092">
        <v>1491</v>
      </c>
      <c r="BB1092">
        <v>1892</v>
      </c>
      <c r="BC1092">
        <v>1250</v>
      </c>
      <c r="BD1092">
        <v>376</v>
      </c>
      <c r="BE1092">
        <v>1</v>
      </c>
      <c r="BF1092" t="s">
        <v>71</v>
      </c>
      <c r="BG1092" t="s">
        <v>65</v>
      </c>
      <c r="BH1092" t="s">
        <v>941</v>
      </c>
      <c r="BI1092" s="4">
        <f xml:space="preserve"> _2025teamgamelogs[[#This Row],[FGA]] + (0.44 * _2025teamgamelogs[[#This Row],[FTA]]) + _2025teamgamelogs[[#This Row],[TOV]] - _2025teamgamelogs[[#This Row],[OREB]]</f>
        <v>99.28</v>
      </c>
      <c r="BJ1092" s="3">
        <f>_2025teamgamelogs[[#This Row],[TOV]]/_2025teamgamelogs[[#This Row],[POSSESIONS]]</f>
        <v>0.15108783239323126</v>
      </c>
      <c r="BK1092" s="4">
        <f>_2025teamgamelogs[[#This Row],[PTS]]/_2025teamgamelogs[[#This Row],[POSSESIONS]]</f>
        <v>1.1381950040290088</v>
      </c>
      <c r="BL1092" s="4">
        <f xml:space="preserve"> 100 * _2025teamgamelogs[[#This Row],[POINTS_PER_POSSESSION]]</f>
        <v>113.81950040290087</v>
      </c>
      <c r="BM1092" s="4">
        <f xml:space="preserve"> _2025teamgamelogs[[#This Row],[POSSESIONS]] / (_2025teamgamelogs[[#This Row],[MIN]]/48)</f>
        <v>99.28</v>
      </c>
      <c r="BN1092" s="3">
        <f>_2025teamgamelogs[[#This Row],[PTS]] / (2 * (_2025teamgamelogs[[#This Row],[FGA]] + 0.44 * _2025teamgamelogs[[#This Row],[FTA]]))</f>
        <v>0.61897458369851011</v>
      </c>
      <c r="BO1092" s="4">
        <f>VLOOKUP(_2025teamgamelogs[[#This Row],[MONTH]], LEAGUE_AVERAGES!$A$2:$B$8, 2, FALSE)</f>
        <v>111.93492093235156</v>
      </c>
      <c r="BP1092" s="5">
        <f>VLOOKUP(_2025teamgamelogs[[#This Row],[TEAM_NAME]], LEAGUE_AVERAGES!$A$14:$C$43, 2, FALSE)</f>
        <v>0.3560731707317073</v>
      </c>
      <c r="BQ1092" s="5">
        <f>VLOOKUP(_2025teamgamelogs[[#This Row],[TEAM_NAME]], LEAGUE_AVERAGES!$A$14:$C$43, 3, FALSE)</f>
        <v>0.3687804878048781</v>
      </c>
      <c r="BR1092" s="5">
        <f>VLOOKUP(_2025teamgamelogs[[#This Row],[TEAM_NAME]], LEAGUE_AVERAGES!$F$14:$H$43, 2, FALSE)</f>
        <v>0.47321951219512204</v>
      </c>
      <c r="BS1092" s="5">
        <f>VLOOKUP(_2025teamgamelogs[[#This Row],[TEAM_NAME]], LEAGUE_AVERAGES!$F$14:$H$43, 3, FALSE)</f>
        <v>0.48104878048780486</v>
      </c>
      <c r="BT1092" s="5">
        <f>VLOOKUP(_2025teamgamelogs[[#This Row],[TEAM_NAME]], LEAGUE_AVERAGES!$K$14:$M$43, 2, FALSE)</f>
        <v>0.57634444021190001</v>
      </c>
      <c r="BU1092" s="5">
        <f>VLOOKUP(_2025teamgamelogs[[#This Row],[TEAM_NAME]], LEAGUE_AVERAGES!$K$14:$M$43, 3, FALSE)</f>
        <v>0.58621097107374254</v>
      </c>
    </row>
    <row r="1093" spans="1:73" x14ac:dyDescent="0.2">
      <c r="A1093" t="s">
        <v>59</v>
      </c>
      <c r="B1093">
        <v>1610612741</v>
      </c>
      <c r="C1093" t="s">
        <v>86</v>
      </c>
      <c r="D1093" t="s">
        <v>87</v>
      </c>
      <c r="E1093">
        <v>22400510</v>
      </c>
      <c r="F1093" s="1">
        <v>45665</v>
      </c>
      <c r="G1093" t="s">
        <v>1036</v>
      </c>
      <c r="H1093" t="s">
        <v>70</v>
      </c>
      <c r="I1093">
        <v>48</v>
      </c>
      <c r="J1093">
        <v>44</v>
      </c>
      <c r="K1093">
        <v>86</v>
      </c>
      <c r="L1093">
        <v>0.51200000000000001</v>
      </c>
      <c r="M1093">
        <v>12</v>
      </c>
      <c r="N1093">
        <v>35</v>
      </c>
      <c r="O1093">
        <v>0.34300000000000003</v>
      </c>
      <c r="P1093">
        <v>13</v>
      </c>
      <c r="Q1093">
        <v>19</v>
      </c>
      <c r="R1093">
        <v>0.68400000000000005</v>
      </c>
      <c r="S1093">
        <v>9</v>
      </c>
      <c r="T1093">
        <v>30</v>
      </c>
      <c r="U1093">
        <v>39</v>
      </c>
      <c r="V1093">
        <v>23</v>
      </c>
      <c r="W1093">
        <v>18</v>
      </c>
      <c r="X1093">
        <v>6</v>
      </c>
      <c r="Y1093">
        <v>6</v>
      </c>
      <c r="Z1093">
        <v>1</v>
      </c>
      <c r="AA1093">
        <v>24</v>
      </c>
      <c r="AB1093">
        <v>19</v>
      </c>
      <c r="AC1093">
        <v>113</v>
      </c>
      <c r="AD1093">
        <v>-16</v>
      </c>
      <c r="AE1093">
        <v>1</v>
      </c>
      <c r="AF1093">
        <v>1231</v>
      </c>
      <c r="AG1093">
        <v>1231</v>
      </c>
      <c r="AH1093">
        <v>1231</v>
      </c>
      <c r="AI1093">
        <v>121</v>
      </c>
      <c r="AJ1093">
        <v>703</v>
      </c>
      <c r="AK1093">
        <v>1580</v>
      </c>
      <c r="AL1093">
        <v>522</v>
      </c>
      <c r="AM1093">
        <v>1413</v>
      </c>
      <c r="AN1093">
        <v>1495</v>
      </c>
      <c r="AO1093">
        <v>1391</v>
      </c>
      <c r="AP1093">
        <v>1755</v>
      </c>
      <c r="AQ1093">
        <v>1458</v>
      </c>
      <c r="AR1093">
        <v>2037</v>
      </c>
      <c r="AS1093">
        <v>1566</v>
      </c>
      <c r="AT1093">
        <v>1652</v>
      </c>
      <c r="AU1093">
        <v>1833</v>
      </c>
      <c r="AV1093">
        <v>1759</v>
      </c>
      <c r="AW1093">
        <v>1953</v>
      </c>
      <c r="AX1093">
        <v>1702</v>
      </c>
      <c r="AY1093">
        <v>560</v>
      </c>
      <c r="AZ1093">
        <v>35</v>
      </c>
      <c r="BA1093">
        <v>2162</v>
      </c>
      <c r="BB1093">
        <v>971</v>
      </c>
      <c r="BC1093">
        <v>1250</v>
      </c>
      <c r="BD1093">
        <v>2086</v>
      </c>
      <c r="BE1093">
        <v>1</v>
      </c>
      <c r="BF1093" t="s">
        <v>71</v>
      </c>
      <c r="BG1093" t="s">
        <v>65</v>
      </c>
      <c r="BH1093" t="s">
        <v>941</v>
      </c>
      <c r="BI1093" s="4">
        <f xml:space="preserve"> _2025teamgamelogs[[#This Row],[FGA]] + (0.44 * _2025teamgamelogs[[#This Row],[FTA]]) + _2025teamgamelogs[[#This Row],[TOV]] - _2025teamgamelogs[[#This Row],[OREB]]</f>
        <v>103.36</v>
      </c>
      <c r="BJ1093" s="3">
        <f>_2025teamgamelogs[[#This Row],[TOV]]/_2025teamgamelogs[[#This Row],[POSSESIONS]]</f>
        <v>0.17414860681114552</v>
      </c>
      <c r="BK1093" s="4">
        <f>_2025teamgamelogs[[#This Row],[PTS]]/_2025teamgamelogs[[#This Row],[POSSESIONS]]</f>
        <v>1.0932662538699691</v>
      </c>
      <c r="BL1093" s="4">
        <f xml:space="preserve"> 100 * _2025teamgamelogs[[#This Row],[POINTS_PER_POSSESSION]]</f>
        <v>109.32662538699691</v>
      </c>
      <c r="BM1093" s="4">
        <f xml:space="preserve"> _2025teamgamelogs[[#This Row],[POSSESIONS]] / (_2025teamgamelogs[[#This Row],[MIN]]/48)</f>
        <v>103.36</v>
      </c>
      <c r="BN1093" s="3">
        <f>_2025teamgamelogs[[#This Row],[PTS]] / (2 * (_2025teamgamelogs[[#This Row],[FGA]] + 0.44 * _2025teamgamelogs[[#This Row],[FTA]]))</f>
        <v>0.59877066553624414</v>
      </c>
      <c r="BO1093" s="4">
        <f>VLOOKUP(_2025teamgamelogs[[#This Row],[MONTH]], LEAGUE_AVERAGES!$A$2:$B$8, 2, FALSE)</f>
        <v>111.93492093235156</v>
      </c>
      <c r="BP1093" s="5">
        <f>VLOOKUP(_2025teamgamelogs[[#This Row],[TEAM_NAME]], LEAGUE_AVERAGES!$A$14:$C$43, 2, FALSE)</f>
        <v>0.36141463414634156</v>
      </c>
      <c r="BQ1093" s="5">
        <f>VLOOKUP(_2025teamgamelogs[[#This Row],[TEAM_NAME]], LEAGUE_AVERAGES!$A$14:$C$43, 3, FALSE)</f>
        <v>0.37548780487804878</v>
      </c>
      <c r="BR1093" s="5">
        <f>VLOOKUP(_2025teamgamelogs[[#This Row],[TEAM_NAME]], LEAGUE_AVERAGES!$F$14:$H$43, 2, FALSE)</f>
        <v>0.46404878048780479</v>
      </c>
      <c r="BS1093" s="5">
        <f>VLOOKUP(_2025teamgamelogs[[#This Row],[TEAM_NAME]], LEAGUE_AVERAGES!$F$14:$H$43, 3, FALSE)</f>
        <v>0.47712195121951223</v>
      </c>
      <c r="BT1093" s="5">
        <f>VLOOKUP(_2025teamgamelogs[[#This Row],[TEAM_NAME]], LEAGUE_AVERAGES!$K$14:$M$43, 2, FALSE)</f>
        <v>0.57631003599073594</v>
      </c>
      <c r="BU1093" s="5">
        <f>VLOOKUP(_2025teamgamelogs[[#This Row],[TEAM_NAME]], LEAGUE_AVERAGES!$K$14:$M$43, 3, FALSE)</f>
        <v>0.59556361257988066</v>
      </c>
    </row>
    <row r="1094" spans="1:73" x14ac:dyDescent="0.2">
      <c r="A1094" t="s">
        <v>59</v>
      </c>
      <c r="B1094">
        <v>1610612737</v>
      </c>
      <c r="C1094" t="s">
        <v>92</v>
      </c>
      <c r="D1094" t="s">
        <v>93</v>
      </c>
      <c r="E1094">
        <v>22400522</v>
      </c>
      <c r="F1094" s="1">
        <v>45666</v>
      </c>
      <c r="G1094" t="s">
        <v>1037</v>
      </c>
      <c r="H1094" t="s">
        <v>70</v>
      </c>
      <c r="I1094">
        <v>48</v>
      </c>
      <c r="J1094">
        <v>42</v>
      </c>
      <c r="K1094">
        <v>86</v>
      </c>
      <c r="L1094">
        <v>0.48799999999999999</v>
      </c>
      <c r="M1094">
        <v>15</v>
      </c>
      <c r="N1094">
        <v>32</v>
      </c>
      <c r="O1094">
        <v>0.46899999999999997</v>
      </c>
      <c r="P1094">
        <v>16</v>
      </c>
      <c r="Q1094">
        <v>17</v>
      </c>
      <c r="R1094">
        <v>0.94099999999999995</v>
      </c>
      <c r="S1094">
        <v>8</v>
      </c>
      <c r="T1094">
        <v>24</v>
      </c>
      <c r="U1094">
        <v>32</v>
      </c>
      <c r="V1094">
        <v>32</v>
      </c>
      <c r="W1094">
        <v>11</v>
      </c>
      <c r="X1094">
        <v>11</v>
      </c>
      <c r="Y1094">
        <v>3</v>
      </c>
      <c r="Z1094">
        <v>6</v>
      </c>
      <c r="AA1094">
        <v>19</v>
      </c>
      <c r="AB1094">
        <v>15</v>
      </c>
      <c r="AC1094">
        <v>115</v>
      </c>
      <c r="AD1094">
        <v>-8</v>
      </c>
      <c r="AE1094">
        <v>1</v>
      </c>
      <c r="AF1094">
        <v>1231</v>
      </c>
      <c r="AG1094">
        <v>1231</v>
      </c>
      <c r="AH1094">
        <v>1231</v>
      </c>
      <c r="AI1094">
        <v>121</v>
      </c>
      <c r="AJ1094">
        <v>1068</v>
      </c>
      <c r="AK1094">
        <v>1580</v>
      </c>
      <c r="AL1094">
        <v>868</v>
      </c>
      <c r="AM1094">
        <v>733</v>
      </c>
      <c r="AN1094">
        <v>1863</v>
      </c>
      <c r="AO1094">
        <v>213</v>
      </c>
      <c r="AP1094">
        <v>1228</v>
      </c>
      <c r="AQ1094">
        <v>1778</v>
      </c>
      <c r="AR1094">
        <v>107</v>
      </c>
      <c r="AS1094">
        <v>1800</v>
      </c>
      <c r="AT1094">
        <v>2333</v>
      </c>
      <c r="AU1094">
        <v>2378</v>
      </c>
      <c r="AV1094">
        <v>322</v>
      </c>
      <c r="AW1094">
        <v>429</v>
      </c>
      <c r="AX1094">
        <v>346</v>
      </c>
      <c r="AY1094">
        <v>1712</v>
      </c>
      <c r="AZ1094">
        <v>1573</v>
      </c>
      <c r="BA1094">
        <v>1258</v>
      </c>
      <c r="BB1094">
        <v>1892</v>
      </c>
      <c r="BC1094">
        <v>1095</v>
      </c>
      <c r="BD1094">
        <v>1667</v>
      </c>
      <c r="BE1094">
        <v>1</v>
      </c>
      <c r="BF1094" t="s">
        <v>71</v>
      </c>
      <c r="BG1094" t="s">
        <v>65</v>
      </c>
      <c r="BH1094" t="s">
        <v>941</v>
      </c>
      <c r="BI1094" s="4">
        <f xml:space="preserve"> _2025teamgamelogs[[#This Row],[FGA]] + (0.44 * _2025teamgamelogs[[#This Row],[FTA]]) + _2025teamgamelogs[[#This Row],[TOV]] - _2025teamgamelogs[[#This Row],[OREB]]</f>
        <v>96.48</v>
      </c>
      <c r="BJ1094" s="3">
        <f>_2025teamgamelogs[[#This Row],[TOV]]/_2025teamgamelogs[[#This Row],[POSSESIONS]]</f>
        <v>0.11401326699834162</v>
      </c>
      <c r="BK1094" s="4">
        <f>_2025teamgamelogs[[#This Row],[PTS]]/_2025teamgamelogs[[#This Row],[POSSESIONS]]</f>
        <v>1.1919568822553896</v>
      </c>
      <c r="BL1094" s="4">
        <f xml:space="preserve"> 100 * _2025teamgamelogs[[#This Row],[POINTS_PER_POSSESSION]]</f>
        <v>119.19568822553896</v>
      </c>
      <c r="BM1094" s="4">
        <f xml:space="preserve"> _2025teamgamelogs[[#This Row],[POSSESIONS]] / (_2025teamgamelogs[[#This Row],[MIN]]/48)</f>
        <v>96.48</v>
      </c>
      <c r="BN1094" s="3">
        <f>_2025teamgamelogs[[#This Row],[PTS]] / (2 * (_2025teamgamelogs[[#This Row],[FGA]] + 0.44 * _2025teamgamelogs[[#This Row],[FTA]]))</f>
        <v>0.61510483525887882</v>
      </c>
      <c r="BO1094" s="4">
        <f>VLOOKUP(_2025teamgamelogs[[#This Row],[MONTH]], LEAGUE_AVERAGES!$A$2:$B$8, 2, FALSE)</f>
        <v>111.93492093235156</v>
      </c>
      <c r="BP1094" s="5">
        <f>VLOOKUP(_2025teamgamelogs[[#This Row],[TEAM_NAME]], LEAGUE_AVERAGES!$A$14:$C$43, 2, FALSE)</f>
        <v>0.35092500000000004</v>
      </c>
      <c r="BQ1094" s="5">
        <f>VLOOKUP(_2025teamgamelogs[[#This Row],[TEAM_NAME]], LEAGUE_AVERAGES!$A$14:$C$43, 3, FALSE)</f>
        <v>0.36290476190476195</v>
      </c>
      <c r="BR1094" s="5">
        <f>VLOOKUP(_2025teamgamelogs[[#This Row],[TEAM_NAME]], LEAGUE_AVERAGES!$F$14:$H$43, 2, FALSE)</f>
        <v>0.47670000000000012</v>
      </c>
      <c r="BS1094" s="5">
        <f>VLOOKUP(_2025teamgamelogs[[#This Row],[TEAM_NAME]], LEAGUE_AVERAGES!$F$14:$H$43, 3, FALSE)</f>
        <v>0.47069047619047621</v>
      </c>
      <c r="BT1094" s="5">
        <f>VLOOKUP(_2025teamgamelogs[[#This Row],[TEAM_NAME]], LEAGUE_AVERAGES!$K$14:$M$43, 2, FALSE)</f>
        <v>0.58493933923263275</v>
      </c>
      <c r="BU1094" s="5">
        <f>VLOOKUP(_2025teamgamelogs[[#This Row],[TEAM_NAME]], LEAGUE_AVERAGES!$K$14:$M$43, 3, FALSE)</f>
        <v>0.57722862424766153</v>
      </c>
    </row>
    <row r="1095" spans="1:73" x14ac:dyDescent="0.2">
      <c r="A1095" t="s">
        <v>59</v>
      </c>
      <c r="B1095">
        <v>1610612761</v>
      </c>
      <c r="C1095" t="s">
        <v>95</v>
      </c>
      <c r="D1095" t="s">
        <v>96</v>
      </c>
      <c r="E1095">
        <v>22400517</v>
      </c>
      <c r="F1095" s="1">
        <v>45666</v>
      </c>
      <c r="G1095" t="s">
        <v>577</v>
      </c>
      <c r="H1095" t="s">
        <v>70</v>
      </c>
      <c r="I1095">
        <v>48</v>
      </c>
      <c r="J1095">
        <v>53</v>
      </c>
      <c r="K1095">
        <v>89</v>
      </c>
      <c r="L1095">
        <v>0.59599999999999997</v>
      </c>
      <c r="M1095">
        <v>14</v>
      </c>
      <c r="N1095">
        <v>31</v>
      </c>
      <c r="O1095">
        <v>0.45200000000000001</v>
      </c>
      <c r="P1095">
        <v>6</v>
      </c>
      <c r="Q1095">
        <v>13</v>
      </c>
      <c r="R1095">
        <v>0.46200000000000002</v>
      </c>
      <c r="S1095">
        <v>9</v>
      </c>
      <c r="T1095">
        <v>28</v>
      </c>
      <c r="U1095">
        <v>37</v>
      </c>
      <c r="V1095">
        <v>34</v>
      </c>
      <c r="W1095">
        <v>13</v>
      </c>
      <c r="X1095">
        <v>9</v>
      </c>
      <c r="Y1095">
        <v>2</v>
      </c>
      <c r="Z1095">
        <v>3</v>
      </c>
      <c r="AA1095">
        <v>17</v>
      </c>
      <c r="AB1095">
        <v>11</v>
      </c>
      <c r="AC1095">
        <v>126</v>
      </c>
      <c r="AD1095">
        <v>-6</v>
      </c>
      <c r="AE1095">
        <v>1</v>
      </c>
      <c r="AF1095">
        <v>1231</v>
      </c>
      <c r="AG1095">
        <v>1231</v>
      </c>
      <c r="AH1095">
        <v>1231</v>
      </c>
      <c r="AI1095">
        <v>121</v>
      </c>
      <c r="AJ1095">
        <v>40</v>
      </c>
      <c r="AK1095">
        <v>1176</v>
      </c>
      <c r="AL1095">
        <v>24</v>
      </c>
      <c r="AM1095">
        <v>934</v>
      </c>
      <c r="AN1095">
        <v>1971</v>
      </c>
      <c r="AO1095">
        <v>321</v>
      </c>
      <c r="AP1095">
        <v>2408</v>
      </c>
      <c r="AQ1095">
        <v>2188</v>
      </c>
      <c r="AR1095">
        <v>2450</v>
      </c>
      <c r="AS1095">
        <v>1566</v>
      </c>
      <c r="AT1095">
        <v>1951</v>
      </c>
      <c r="AU1095">
        <v>2073</v>
      </c>
      <c r="AV1095">
        <v>186</v>
      </c>
      <c r="AW1095">
        <v>850</v>
      </c>
      <c r="AX1095">
        <v>797</v>
      </c>
      <c r="AY1095">
        <v>2078</v>
      </c>
      <c r="AZ1095">
        <v>384</v>
      </c>
      <c r="BA1095">
        <v>792</v>
      </c>
      <c r="BB1095">
        <v>2370</v>
      </c>
      <c r="BC1095">
        <v>389</v>
      </c>
      <c r="BD1095">
        <v>1540</v>
      </c>
      <c r="BE1095">
        <v>1</v>
      </c>
      <c r="BF1095" t="s">
        <v>71</v>
      </c>
      <c r="BG1095" t="s">
        <v>65</v>
      </c>
      <c r="BH1095" t="s">
        <v>941</v>
      </c>
      <c r="BI1095" s="4">
        <f xml:space="preserve"> _2025teamgamelogs[[#This Row],[FGA]] + (0.44 * _2025teamgamelogs[[#This Row],[FTA]]) + _2025teamgamelogs[[#This Row],[TOV]] - _2025teamgamelogs[[#This Row],[OREB]]</f>
        <v>98.72</v>
      </c>
      <c r="BJ1095" s="3">
        <f>_2025teamgamelogs[[#This Row],[TOV]]/_2025teamgamelogs[[#This Row],[POSSESIONS]]</f>
        <v>0.13168557536466774</v>
      </c>
      <c r="BK1095" s="4">
        <f>_2025teamgamelogs[[#This Row],[PTS]]/_2025teamgamelogs[[#This Row],[POSSESIONS]]</f>
        <v>1.2763371150729335</v>
      </c>
      <c r="BL1095" s="4">
        <f xml:space="preserve"> 100 * _2025teamgamelogs[[#This Row],[POINTS_PER_POSSESSION]]</f>
        <v>127.63371150729334</v>
      </c>
      <c r="BM1095" s="4">
        <f xml:space="preserve"> _2025teamgamelogs[[#This Row],[POSSESIONS]] / (_2025teamgamelogs[[#This Row],[MIN]]/48)</f>
        <v>98.72</v>
      </c>
      <c r="BN1095" s="3">
        <f>_2025teamgamelogs[[#This Row],[PTS]] / (2 * (_2025teamgamelogs[[#This Row],[FGA]] + 0.44 * _2025teamgamelogs[[#This Row],[FTA]]))</f>
        <v>0.6651182432432432</v>
      </c>
      <c r="BO1095" s="4">
        <f>VLOOKUP(_2025teamgamelogs[[#This Row],[MONTH]], LEAGUE_AVERAGES!$A$2:$B$8, 2, FALSE)</f>
        <v>111.93492093235156</v>
      </c>
      <c r="BP1095" s="5">
        <f>VLOOKUP(_2025teamgamelogs[[#This Row],[TEAM_NAME]], LEAGUE_AVERAGES!$A$14:$C$43, 2, FALSE)</f>
        <v>0.35443902439024388</v>
      </c>
      <c r="BQ1095" s="5">
        <f>VLOOKUP(_2025teamgamelogs[[#This Row],[TEAM_NAME]], LEAGUE_AVERAGES!$A$14:$C$43, 3, FALSE)</f>
        <v>0.34512195121951217</v>
      </c>
      <c r="BR1095" s="5">
        <f>VLOOKUP(_2025teamgamelogs[[#This Row],[TEAM_NAME]], LEAGUE_AVERAGES!$F$14:$H$43, 2, FALSE)</f>
        <v>0.46104878048780484</v>
      </c>
      <c r="BS1095" s="5">
        <f>VLOOKUP(_2025teamgamelogs[[#This Row],[TEAM_NAME]], LEAGUE_AVERAGES!$F$14:$H$43, 3, FALSE)</f>
        <v>0.45834146341463411</v>
      </c>
      <c r="BT1095" s="5">
        <f>VLOOKUP(_2025teamgamelogs[[#This Row],[TEAM_NAME]], LEAGUE_AVERAGES!$K$14:$M$43, 2, FALSE)</f>
        <v>0.55942918094792793</v>
      </c>
      <c r="BU1095" s="5">
        <f>VLOOKUP(_2025teamgamelogs[[#This Row],[TEAM_NAME]], LEAGUE_AVERAGES!$K$14:$M$43, 3, FALSE)</f>
        <v>0.54979583097447959</v>
      </c>
    </row>
    <row r="1096" spans="1:73" x14ac:dyDescent="0.2">
      <c r="A1096" t="s">
        <v>59</v>
      </c>
      <c r="B1096">
        <v>1610612765</v>
      </c>
      <c r="C1096" t="s">
        <v>107</v>
      </c>
      <c r="D1096" t="s">
        <v>108</v>
      </c>
      <c r="E1096">
        <v>22400518</v>
      </c>
      <c r="F1096" s="1">
        <v>45666</v>
      </c>
      <c r="G1096" t="s">
        <v>1038</v>
      </c>
      <c r="H1096" t="s">
        <v>70</v>
      </c>
      <c r="I1096">
        <v>48</v>
      </c>
      <c r="J1096">
        <v>39</v>
      </c>
      <c r="K1096">
        <v>86</v>
      </c>
      <c r="L1096">
        <v>0.45300000000000001</v>
      </c>
      <c r="M1096">
        <v>14</v>
      </c>
      <c r="N1096">
        <v>39</v>
      </c>
      <c r="O1096">
        <v>0.35899999999999999</v>
      </c>
      <c r="P1096">
        <v>12</v>
      </c>
      <c r="Q1096">
        <v>16</v>
      </c>
      <c r="R1096">
        <v>0.75</v>
      </c>
      <c r="S1096">
        <v>7</v>
      </c>
      <c r="T1096">
        <v>33</v>
      </c>
      <c r="U1096">
        <v>40</v>
      </c>
      <c r="V1096">
        <v>25</v>
      </c>
      <c r="W1096">
        <v>15</v>
      </c>
      <c r="X1096">
        <v>7</v>
      </c>
      <c r="Y1096">
        <v>7</v>
      </c>
      <c r="Z1096">
        <v>7</v>
      </c>
      <c r="AA1096">
        <v>19</v>
      </c>
      <c r="AB1096">
        <v>18</v>
      </c>
      <c r="AC1096">
        <v>104</v>
      </c>
      <c r="AD1096">
        <v>-3</v>
      </c>
      <c r="AE1096">
        <v>1</v>
      </c>
      <c r="AF1096">
        <v>1231</v>
      </c>
      <c r="AG1096">
        <v>1231</v>
      </c>
      <c r="AH1096">
        <v>1231</v>
      </c>
      <c r="AI1096">
        <v>121</v>
      </c>
      <c r="AJ1096">
        <v>1609</v>
      </c>
      <c r="AK1096">
        <v>1580</v>
      </c>
      <c r="AL1096">
        <v>1495</v>
      </c>
      <c r="AM1096">
        <v>934</v>
      </c>
      <c r="AN1096">
        <v>933</v>
      </c>
      <c r="AO1096">
        <v>1217</v>
      </c>
      <c r="AP1096">
        <v>1889</v>
      </c>
      <c r="AQ1096">
        <v>1907</v>
      </c>
      <c r="AR1096">
        <v>1525</v>
      </c>
      <c r="AS1096">
        <v>2024</v>
      </c>
      <c r="AT1096">
        <v>1131</v>
      </c>
      <c r="AU1096">
        <v>1715</v>
      </c>
      <c r="AV1096">
        <v>1358</v>
      </c>
      <c r="AW1096">
        <v>1341</v>
      </c>
      <c r="AX1096">
        <v>1360</v>
      </c>
      <c r="AY1096">
        <v>346</v>
      </c>
      <c r="AZ1096">
        <v>1902</v>
      </c>
      <c r="BA1096">
        <v>1258</v>
      </c>
      <c r="BB1096">
        <v>1204</v>
      </c>
      <c r="BC1096">
        <v>1870</v>
      </c>
      <c r="BD1096">
        <v>1356</v>
      </c>
      <c r="BE1096">
        <v>1</v>
      </c>
      <c r="BF1096" t="s">
        <v>64</v>
      </c>
      <c r="BG1096" t="s">
        <v>65</v>
      </c>
      <c r="BH1096" t="s">
        <v>941</v>
      </c>
      <c r="BI1096" s="4">
        <f xml:space="preserve"> _2025teamgamelogs[[#This Row],[FGA]] + (0.44 * _2025teamgamelogs[[#This Row],[FTA]]) + _2025teamgamelogs[[#This Row],[TOV]] - _2025teamgamelogs[[#This Row],[OREB]]</f>
        <v>101.04</v>
      </c>
      <c r="BJ1096" s="3">
        <f>_2025teamgamelogs[[#This Row],[TOV]]/_2025teamgamelogs[[#This Row],[POSSESIONS]]</f>
        <v>0.14845605700712589</v>
      </c>
      <c r="BK1096" s="4">
        <f>_2025teamgamelogs[[#This Row],[PTS]]/_2025teamgamelogs[[#This Row],[POSSESIONS]]</f>
        <v>1.0292953285827395</v>
      </c>
      <c r="BL1096" s="4">
        <f xml:space="preserve"> 100 * _2025teamgamelogs[[#This Row],[POINTS_PER_POSSESSION]]</f>
        <v>102.92953285827396</v>
      </c>
      <c r="BM1096" s="4">
        <f xml:space="preserve"> _2025teamgamelogs[[#This Row],[POSSESIONS]] / (_2025teamgamelogs[[#This Row],[MIN]]/48)</f>
        <v>101.04</v>
      </c>
      <c r="BN1096" s="3">
        <f>_2025teamgamelogs[[#This Row],[PTS]] / (2 * (_2025teamgamelogs[[#This Row],[FGA]] + 0.44 * _2025teamgamelogs[[#This Row],[FTA]]))</f>
        <v>0.55889939810834044</v>
      </c>
      <c r="BO1096" s="4">
        <f>VLOOKUP(_2025teamgamelogs[[#This Row],[MONTH]], LEAGUE_AVERAGES!$A$2:$B$8, 2, FALSE)</f>
        <v>111.93492093235156</v>
      </c>
      <c r="BP1096" s="5">
        <f>VLOOKUP(_2025teamgamelogs[[#This Row],[TEAM_NAME]], LEAGUE_AVERAGES!$A$14:$C$43, 2, FALSE)</f>
        <v>0.3560731707317073</v>
      </c>
      <c r="BQ1096" s="5">
        <f>VLOOKUP(_2025teamgamelogs[[#This Row],[TEAM_NAME]], LEAGUE_AVERAGES!$A$14:$C$43, 3, FALSE)</f>
        <v>0.3687804878048781</v>
      </c>
      <c r="BR1096" s="5">
        <f>VLOOKUP(_2025teamgamelogs[[#This Row],[TEAM_NAME]], LEAGUE_AVERAGES!$F$14:$H$43, 2, FALSE)</f>
        <v>0.47321951219512204</v>
      </c>
      <c r="BS1096" s="5">
        <f>VLOOKUP(_2025teamgamelogs[[#This Row],[TEAM_NAME]], LEAGUE_AVERAGES!$F$14:$H$43, 3, FALSE)</f>
        <v>0.48104878048780486</v>
      </c>
      <c r="BT1096" s="5">
        <f>VLOOKUP(_2025teamgamelogs[[#This Row],[TEAM_NAME]], LEAGUE_AVERAGES!$K$14:$M$43, 2, FALSE)</f>
        <v>0.57634444021190001</v>
      </c>
      <c r="BU1096" s="5">
        <f>VLOOKUP(_2025teamgamelogs[[#This Row],[TEAM_NAME]], LEAGUE_AVERAGES!$K$14:$M$43, 3, FALSE)</f>
        <v>0.58621097107374254</v>
      </c>
    </row>
    <row r="1097" spans="1:73" x14ac:dyDescent="0.2">
      <c r="A1097" t="s">
        <v>59</v>
      </c>
      <c r="B1097">
        <v>1610612744</v>
      </c>
      <c r="C1097" t="s">
        <v>98</v>
      </c>
      <c r="D1097" t="s">
        <v>99</v>
      </c>
      <c r="E1097">
        <v>22400518</v>
      </c>
      <c r="F1097" s="1">
        <v>45666</v>
      </c>
      <c r="G1097" t="s">
        <v>1039</v>
      </c>
      <c r="H1097" t="s">
        <v>63</v>
      </c>
      <c r="I1097">
        <v>48</v>
      </c>
      <c r="J1097">
        <v>41</v>
      </c>
      <c r="K1097">
        <v>89</v>
      </c>
      <c r="L1097">
        <v>0.46100000000000002</v>
      </c>
      <c r="M1097">
        <v>15</v>
      </c>
      <c r="N1097">
        <v>46</v>
      </c>
      <c r="O1097">
        <v>0.32600000000000001</v>
      </c>
      <c r="P1097">
        <v>10</v>
      </c>
      <c r="Q1097">
        <v>16</v>
      </c>
      <c r="R1097">
        <v>0.625</v>
      </c>
      <c r="S1097">
        <v>15</v>
      </c>
      <c r="T1097">
        <v>34</v>
      </c>
      <c r="U1097">
        <v>49</v>
      </c>
      <c r="V1097">
        <v>32</v>
      </c>
      <c r="W1097">
        <v>15</v>
      </c>
      <c r="X1097">
        <v>9</v>
      </c>
      <c r="Y1097">
        <v>7</v>
      </c>
      <c r="Z1097">
        <v>7</v>
      </c>
      <c r="AA1097">
        <v>18</v>
      </c>
      <c r="AB1097">
        <v>19</v>
      </c>
      <c r="AC1097">
        <v>107</v>
      </c>
      <c r="AD1097">
        <v>3</v>
      </c>
      <c r="AE1097">
        <v>1</v>
      </c>
      <c r="AF1097">
        <v>1</v>
      </c>
      <c r="AG1097">
        <v>1</v>
      </c>
      <c r="AH1097">
        <v>1</v>
      </c>
      <c r="AI1097">
        <v>121</v>
      </c>
      <c r="AJ1097">
        <v>1234</v>
      </c>
      <c r="AK1097">
        <v>1176</v>
      </c>
      <c r="AL1097">
        <v>1359</v>
      </c>
      <c r="AM1097">
        <v>733</v>
      </c>
      <c r="AN1097">
        <v>249</v>
      </c>
      <c r="AO1097">
        <v>1594</v>
      </c>
      <c r="AP1097">
        <v>2148</v>
      </c>
      <c r="AQ1097">
        <v>1907</v>
      </c>
      <c r="AR1097">
        <v>2287</v>
      </c>
      <c r="AS1097">
        <v>332</v>
      </c>
      <c r="AT1097">
        <v>926</v>
      </c>
      <c r="AU1097">
        <v>505</v>
      </c>
      <c r="AV1097">
        <v>322</v>
      </c>
      <c r="AW1097">
        <v>1341</v>
      </c>
      <c r="AX1097">
        <v>797</v>
      </c>
      <c r="AY1097">
        <v>346</v>
      </c>
      <c r="AZ1097">
        <v>1902</v>
      </c>
      <c r="BA1097">
        <v>1018</v>
      </c>
      <c r="BB1097">
        <v>971</v>
      </c>
      <c r="BC1097">
        <v>1677</v>
      </c>
      <c r="BD1097">
        <v>1047</v>
      </c>
      <c r="BE1097">
        <v>1</v>
      </c>
      <c r="BF1097" t="s">
        <v>71</v>
      </c>
      <c r="BG1097" t="s">
        <v>65</v>
      </c>
      <c r="BH1097" t="s">
        <v>941</v>
      </c>
      <c r="BI1097" s="4">
        <f xml:space="preserve"> _2025teamgamelogs[[#This Row],[FGA]] + (0.44 * _2025teamgamelogs[[#This Row],[FTA]]) + _2025teamgamelogs[[#This Row],[TOV]] - _2025teamgamelogs[[#This Row],[OREB]]</f>
        <v>96.04</v>
      </c>
      <c r="BJ1097" s="3">
        <f>_2025teamgamelogs[[#This Row],[TOV]]/_2025teamgamelogs[[#This Row],[POSSESIONS]]</f>
        <v>0.15618492294877134</v>
      </c>
      <c r="BK1097" s="4">
        <f>_2025teamgamelogs[[#This Row],[PTS]]/_2025teamgamelogs[[#This Row],[POSSESIONS]]</f>
        <v>1.1141191170345688</v>
      </c>
      <c r="BL1097" s="4">
        <f xml:space="preserve"> 100 * _2025teamgamelogs[[#This Row],[POINTS_PER_POSSESSION]]</f>
        <v>111.41191170345688</v>
      </c>
      <c r="BM1097" s="4">
        <f xml:space="preserve"> _2025teamgamelogs[[#This Row],[POSSESIONS]] / (_2025teamgamelogs[[#This Row],[MIN]]/48)</f>
        <v>96.04</v>
      </c>
      <c r="BN1097" s="3">
        <f>_2025teamgamelogs[[#This Row],[PTS]] / (2 * (_2025teamgamelogs[[#This Row],[FGA]] + 0.44 * _2025teamgamelogs[[#This Row],[FTA]]))</f>
        <v>0.55705955851728439</v>
      </c>
      <c r="BO1097" s="4">
        <f>VLOOKUP(_2025teamgamelogs[[#This Row],[MONTH]], LEAGUE_AVERAGES!$A$2:$B$8, 2, FALSE)</f>
        <v>111.93492093235156</v>
      </c>
      <c r="BP1097" s="5">
        <f>VLOOKUP(_2025teamgamelogs[[#This Row],[TEAM_NAME]], LEAGUE_AVERAGES!$A$14:$C$43, 2, FALSE)</f>
        <v>0.36843902439024395</v>
      </c>
      <c r="BQ1097" s="5">
        <f>VLOOKUP(_2025teamgamelogs[[#This Row],[TEAM_NAME]], LEAGUE_AVERAGES!$A$14:$C$43, 3, FALSE)</f>
        <v>0.35765853658536584</v>
      </c>
      <c r="BR1097" s="5">
        <f>VLOOKUP(_2025teamgamelogs[[#This Row],[TEAM_NAME]], LEAGUE_AVERAGES!$F$14:$H$43, 2, FALSE)</f>
        <v>0.45136585365853665</v>
      </c>
      <c r="BS1097" s="5">
        <f>VLOOKUP(_2025teamgamelogs[[#This Row],[TEAM_NAME]], LEAGUE_AVERAGES!$F$14:$H$43, 3, FALSE)</f>
        <v>0.45180487804878061</v>
      </c>
      <c r="BT1097" s="5">
        <f>VLOOKUP(_2025teamgamelogs[[#This Row],[TEAM_NAME]], LEAGUE_AVERAGES!$K$14:$M$43, 2, FALSE)</f>
        <v>0.56832140437053513</v>
      </c>
      <c r="BU1097" s="5">
        <f>VLOOKUP(_2025teamgamelogs[[#This Row],[TEAM_NAME]], LEAGUE_AVERAGES!$K$14:$M$43, 3, FALSE)</f>
        <v>0.56980808391386595</v>
      </c>
    </row>
    <row r="1098" spans="1:73" x14ac:dyDescent="0.2">
      <c r="A1098" t="s">
        <v>59</v>
      </c>
      <c r="B1098">
        <v>1610612742</v>
      </c>
      <c r="C1098" t="s">
        <v>154</v>
      </c>
      <c r="D1098" t="s">
        <v>155</v>
      </c>
      <c r="E1098">
        <v>22400521</v>
      </c>
      <c r="F1098" s="1">
        <v>45666</v>
      </c>
      <c r="G1098" t="s">
        <v>858</v>
      </c>
      <c r="H1098" t="s">
        <v>63</v>
      </c>
      <c r="I1098">
        <v>48</v>
      </c>
      <c r="J1098">
        <v>40</v>
      </c>
      <c r="K1098">
        <v>88</v>
      </c>
      <c r="L1098">
        <v>0.45500000000000002</v>
      </c>
      <c r="M1098">
        <v>10</v>
      </c>
      <c r="N1098">
        <v>30</v>
      </c>
      <c r="O1098">
        <v>0.33300000000000002</v>
      </c>
      <c r="P1098">
        <v>27</v>
      </c>
      <c r="Q1098">
        <v>30</v>
      </c>
      <c r="R1098">
        <v>0.9</v>
      </c>
      <c r="S1098">
        <v>16</v>
      </c>
      <c r="T1098">
        <v>37</v>
      </c>
      <c r="U1098">
        <v>53</v>
      </c>
      <c r="V1098">
        <v>26</v>
      </c>
      <c r="W1098">
        <v>14</v>
      </c>
      <c r="X1098">
        <v>8</v>
      </c>
      <c r="Y1098">
        <v>7</v>
      </c>
      <c r="Z1098">
        <v>7</v>
      </c>
      <c r="AA1098">
        <v>18</v>
      </c>
      <c r="AB1098">
        <v>22</v>
      </c>
      <c r="AC1098">
        <v>117</v>
      </c>
      <c r="AD1098">
        <v>6</v>
      </c>
      <c r="AE1098">
        <v>1</v>
      </c>
      <c r="AF1098">
        <v>1</v>
      </c>
      <c r="AG1098">
        <v>1</v>
      </c>
      <c r="AH1098">
        <v>1</v>
      </c>
      <c r="AI1098">
        <v>121</v>
      </c>
      <c r="AJ1098">
        <v>1438</v>
      </c>
      <c r="AK1098">
        <v>1314</v>
      </c>
      <c r="AL1098">
        <v>1464</v>
      </c>
      <c r="AM1098">
        <v>1891</v>
      </c>
      <c r="AN1098">
        <v>2077</v>
      </c>
      <c r="AO1098">
        <v>1468</v>
      </c>
      <c r="AP1098">
        <v>104</v>
      </c>
      <c r="AQ1098">
        <v>259</v>
      </c>
      <c r="AR1098">
        <v>246</v>
      </c>
      <c r="AS1098">
        <v>234</v>
      </c>
      <c r="AT1098">
        <v>489</v>
      </c>
      <c r="AU1098">
        <v>209</v>
      </c>
      <c r="AV1098">
        <v>1195</v>
      </c>
      <c r="AW1098">
        <v>1092</v>
      </c>
      <c r="AX1098">
        <v>1073</v>
      </c>
      <c r="AY1098">
        <v>346</v>
      </c>
      <c r="AZ1098">
        <v>1902</v>
      </c>
      <c r="BA1098">
        <v>1018</v>
      </c>
      <c r="BB1098">
        <v>416</v>
      </c>
      <c r="BC1098">
        <v>960</v>
      </c>
      <c r="BD1098">
        <v>854</v>
      </c>
      <c r="BE1098">
        <v>1</v>
      </c>
      <c r="BF1098" t="s">
        <v>64</v>
      </c>
      <c r="BG1098" t="s">
        <v>65</v>
      </c>
      <c r="BH1098" t="s">
        <v>941</v>
      </c>
      <c r="BI1098" s="4">
        <f xml:space="preserve"> _2025teamgamelogs[[#This Row],[FGA]] + (0.44 * _2025teamgamelogs[[#This Row],[FTA]]) + _2025teamgamelogs[[#This Row],[TOV]] - _2025teamgamelogs[[#This Row],[OREB]]</f>
        <v>99.2</v>
      </c>
      <c r="BJ1098" s="3">
        <f>_2025teamgamelogs[[#This Row],[TOV]]/_2025teamgamelogs[[#This Row],[POSSESIONS]]</f>
        <v>0.1411290322580645</v>
      </c>
      <c r="BK1098" s="4">
        <f>_2025teamgamelogs[[#This Row],[PTS]]/_2025teamgamelogs[[#This Row],[POSSESIONS]]</f>
        <v>1.1794354838709677</v>
      </c>
      <c r="BL1098" s="4">
        <f xml:space="preserve"> 100 * _2025teamgamelogs[[#This Row],[POINTS_PER_POSSESSION]]</f>
        <v>117.94354838709677</v>
      </c>
      <c r="BM1098" s="4">
        <f xml:space="preserve"> _2025teamgamelogs[[#This Row],[POSSESIONS]] / (_2025teamgamelogs[[#This Row],[MIN]]/48)</f>
        <v>99.2</v>
      </c>
      <c r="BN1098" s="3">
        <f>_2025teamgamelogs[[#This Row],[PTS]] / (2 * (_2025teamgamelogs[[#This Row],[FGA]] + 0.44 * _2025teamgamelogs[[#This Row],[FTA]]))</f>
        <v>0.57806324110671936</v>
      </c>
      <c r="BO1098" s="4">
        <f>VLOOKUP(_2025teamgamelogs[[#This Row],[MONTH]], LEAGUE_AVERAGES!$A$2:$B$8, 2, FALSE)</f>
        <v>111.93492093235156</v>
      </c>
      <c r="BP1098" s="5">
        <f>VLOOKUP(_2025teamgamelogs[[#This Row],[TEAM_NAME]], LEAGUE_AVERAGES!$A$14:$C$43, 2, FALSE)</f>
        <v>0.362375</v>
      </c>
      <c r="BQ1098" s="5">
        <f>VLOOKUP(_2025teamgamelogs[[#This Row],[TEAM_NAME]], LEAGUE_AVERAGES!$A$14:$C$43, 3, FALSE)</f>
        <v>0.36252380952380958</v>
      </c>
      <c r="BR1098" s="5">
        <f>VLOOKUP(_2025teamgamelogs[[#This Row],[TEAM_NAME]], LEAGUE_AVERAGES!$F$14:$H$43, 2, FALSE)</f>
        <v>0.47777500000000001</v>
      </c>
      <c r="BS1098" s="5">
        <f>VLOOKUP(_2025teamgamelogs[[#This Row],[TEAM_NAME]], LEAGUE_AVERAGES!$F$14:$H$43, 3, FALSE)</f>
        <v>0.48176190476190472</v>
      </c>
      <c r="BT1098" s="5">
        <f>VLOOKUP(_2025teamgamelogs[[#This Row],[TEAM_NAME]], LEAGUE_AVERAGES!$K$14:$M$43, 2, FALSE)</f>
        <v>0.58283558931438928</v>
      </c>
      <c r="BU1098" s="5">
        <f>VLOOKUP(_2025teamgamelogs[[#This Row],[TEAM_NAME]], LEAGUE_AVERAGES!$K$14:$M$43, 3, FALSE)</f>
        <v>0.5856179003364903</v>
      </c>
    </row>
    <row r="1099" spans="1:73" x14ac:dyDescent="0.2">
      <c r="A1099" t="s">
        <v>59</v>
      </c>
      <c r="B1099">
        <v>1610612753</v>
      </c>
      <c r="C1099" t="s">
        <v>83</v>
      </c>
      <c r="D1099" t="s">
        <v>84</v>
      </c>
      <c r="E1099">
        <v>22400519</v>
      </c>
      <c r="F1099" s="1">
        <v>45666</v>
      </c>
      <c r="G1099" t="s">
        <v>1040</v>
      </c>
      <c r="H1099" t="s">
        <v>70</v>
      </c>
      <c r="I1099">
        <v>48</v>
      </c>
      <c r="J1099">
        <v>33</v>
      </c>
      <c r="K1099">
        <v>87</v>
      </c>
      <c r="L1099">
        <v>0.379</v>
      </c>
      <c r="M1099">
        <v>10</v>
      </c>
      <c r="N1099">
        <v>40</v>
      </c>
      <c r="O1099">
        <v>0.25</v>
      </c>
      <c r="P1099">
        <v>13</v>
      </c>
      <c r="Q1099">
        <v>19</v>
      </c>
      <c r="R1099">
        <v>0.68400000000000005</v>
      </c>
      <c r="S1099">
        <v>13</v>
      </c>
      <c r="T1099">
        <v>34</v>
      </c>
      <c r="U1099">
        <v>47</v>
      </c>
      <c r="V1099">
        <v>21</v>
      </c>
      <c r="W1099">
        <v>16</v>
      </c>
      <c r="X1099">
        <v>4</v>
      </c>
      <c r="Y1099">
        <v>10</v>
      </c>
      <c r="Z1099">
        <v>4</v>
      </c>
      <c r="AA1099">
        <v>22</v>
      </c>
      <c r="AB1099">
        <v>19</v>
      </c>
      <c r="AC1099">
        <v>89</v>
      </c>
      <c r="AD1099">
        <v>-15</v>
      </c>
      <c r="AE1099">
        <v>1</v>
      </c>
      <c r="AF1099">
        <v>1231</v>
      </c>
      <c r="AG1099">
        <v>1231</v>
      </c>
      <c r="AH1099">
        <v>1231</v>
      </c>
      <c r="AI1099">
        <v>121</v>
      </c>
      <c r="AJ1099">
        <v>2321</v>
      </c>
      <c r="AK1099">
        <v>1449</v>
      </c>
      <c r="AL1099">
        <v>2345</v>
      </c>
      <c r="AM1099">
        <v>1891</v>
      </c>
      <c r="AN1099">
        <v>795</v>
      </c>
      <c r="AO1099">
        <v>2236</v>
      </c>
      <c r="AP1099">
        <v>1755</v>
      </c>
      <c r="AQ1099">
        <v>1458</v>
      </c>
      <c r="AR1099">
        <v>2037</v>
      </c>
      <c r="AS1099">
        <v>652</v>
      </c>
      <c r="AT1099">
        <v>926</v>
      </c>
      <c r="AU1099">
        <v>705</v>
      </c>
      <c r="AV1099">
        <v>2031</v>
      </c>
      <c r="AW1099">
        <v>1583</v>
      </c>
      <c r="AX1099">
        <v>2190</v>
      </c>
      <c r="AY1099">
        <v>57</v>
      </c>
      <c r="AZ1099">
        <v>750</v>
      </c>
      <c r="BA1099">
        <v>1887</v>
      </c>
      <c r="BB1099">
        <v>971</v>
      </c>
      <c r="BC1099">
        <v>2395</v>
      </c>
      <c r="BD1099">
        <v>2041</v>
      </c>
      <c r="BE1099">
        <v>1</v>
      </c>
      <c r="BF1099" t="s">
        <v>64</v>
      </c>
      <c r="BG1099" t="s">
        <v>65</v>
      </c>
      <c r="BH1099" t="s">
        <v>941</v>
      </c>
      <c r="BI1099" s="4">
        <f xml:space="preserve"> _2025teamgamelogs[[#This Row],[FGA]] + (0.44 * _2025teamgamelogs[[#This Row],[FTA]]) + _2025teamgamelogs[[#This Row],[TOV]] - _2025teamgamelogs[[#This Row],[OREB]]</f>
        <v>98.36</v>
      </c>
      <c r="BJ1099" s="3">
        <f>_2025teamgamelogs[[#This Row],[TOV]]/_2025teamgamelogs[[#This Row],[POSSESIONS]]</f>
        <v>0.16266775111834078</v>
      </c>
      <c r="BK1099" s="4">
        <f>_2025teamgamelogs[[#This Row],[PTS]]/_2025teamgamelogs[[#This Row],[POSSESIONS]]</f>
        <v>0.90483936559577061</v>
      </c>
      <c r="BL1099" s="4">
        <f xml:space="preserve"> 100 * _2025teamgamelogs[[#This Row],[POINTS_PER_POSSESSION]]</f>
        <v>90.48393655957706</v>
      </c>
      <c r="BM1099" s="4">
        <f xml:space="preserve"> _2025teamgamelogs[[#This Row],[POSSESIONS]] / (_2025teamgamelogs[[#This Row],[MIN]]/48)</f>
        <v>98.36</v>
      </c>
      <c r="BN1099" s="3">
        <f>_2025teamgamelogs[[#This Row],[PTS]] / (2 * (_2025teamgamelogs[[#This Row],[FGA]] + 0.44 * _2025teamgamelogs[[#This Row],[FTA]]))</f>
        <v>0.46665268456375841</v>
      </c>
      <c r="BO1099" s="4">
        <f>VLOOKUP(_2025teamgamelogs[[#This Row],[MONTH]], LEAGUE_AVERAGES!$A$2:$B$8, 2, FALSE)</f>
        <v>111.93492093235156</v>
      </c>
      <c r="BP1099" s="5">
        <f>VLOOKUP(_2025teamgamelogs[[#This Row],[TEAM_NAME]], LEAGUE_AVERAGES!$A$14:$C$43, 2, FALSE)</f>
        <v>0.32192682926829269</v>
      </c>
      <c r="BQ1099" s="5">
        <f>VLOOKUP(_2025teamgamelogs[[#This Row],[TEAM_NAME]], LEAGUE_AVERAGES!$A$14:$C$43, 3, FALSE)</f>
        <v>0.31129268292682932</v>
      </c>
      <c r="BR1099" s="5">
        <f>VLOOKUP(_2025teamgamelogs[[#This Row],[TEAM_NAME]], LEAGUE_AVERAGES!$F$14:$H$43, 2, FALSE)</f>
        <v>0.44641463414634147</v>
      </c>
      <c r="BS1099" s="5">
        <f>VLOOKUP(_2025teamgamelogs[[#This Row],[TEAM_NAME]], LEAGUE_AVERAGES!$F$14:$H$43, 3, FALSE)</f>
        <v>0.44524390243902434</v>
      </c>
      <c r="BT1099" s="5">
        <f>VLOOKUP(_2025teamgamelogs[[#This Row],[TEAM_NAME]], LEAGUE_AVERAGES!$K$14:$M$43, 2, FALSE)</f>
        <v>0.55194019912665027</v>
      </c>
      <c r="BU1099" s="5">
        <f>VLOOKUP(_2025teamgamelogs[[#This Row],[TEAM_NAME]], LEAGUE_AVERAGES!$K$14:$M$43, 3, FALSE)</f>
        <v>0.54874950227645525</v>
      </c>
    </row>
    <row r="1100" spans="1:73" x14ac:dyDescent="0.2">
      <c r="A1100" t="s">
        <v>59</v>
      </c>
      <c r="B1100">
        <v>1610612763</v>
      </c>
      <c r="C1100" t="s">
        <v>128</v>
      </c>
      <c r="D1100" t="s">
        <v>129</v>
      </c>
      <c r="E1100">
        <v>22400520</v>
      </c>
      <c r="F1100" s="1">
        <v>45666</v>
      </c>
      <c r="G1100" t="s">
        <v>1041</v>
      </c>
      <c r="H1100" t="s">
        <v>70</v>
      </c>
      <c r="I1100">
        <v>48</v>
      </c>
      <c r="J1100">
        <v>42</v>
      </c>
      <c r="K1100">
        <v>84</v>
      </c>
      <c r="L1100">
        <v>0.5</v>
      </c>
      <c r="M1100">
        <v>10</v>
      </c>
      <c r="N1100">
        <v>32</v>
      </c>
      <c r="O1100">
        <v>0.313</v>
      </c>
      <c r="P1100">
        <v>21</v>
      </c>
      <c r="Q1100">
        <v>30</v>
      </c>
      <c r="R1100">
        <v>0.7</v>
      </c>
      <c r="S1100">
        <v>10</v>
      </c>
      <c r="T1100">
        <v>33</v>
      </c>
      <c r="U1100">
        <v>43</v>
      </c>
      <c r="V1100">
        <v>20</v>
      </c>
      <c r="W1100">
        <v>20</v>
      </c>
      <c r="X1100">
        <v>9</v>
      </c>
      <c r="Y1100">
        <v>8</v>
      </c>
      <c r="Z1100">
        <v>3</v>
      </c>
      <c r="AA1100">
        <v>28</v>
      </c>
      <c r="AB1100">
        <v>23</v>
      </c>
      <c r="AC1100">
        <v>115</v>
      </c>
      <c r="AD1100">
        <v>-4</v>
      </c>
      <c r="AE1100">
        <v>1</v>
      </c>
      <c r="AF1100">
        <v>1231</v>
      </c>
      <c r="AG1100">
        <v>1231</v>
      </c>
      <c r="AH1100">
        <v>1231</v>
      </c>
      <c r="AI1100">
        <v>121</v>
      </c>
      <c r="AJ1100">
        <v>1068</v>
      </c>
      <c r="AK1100">
        <v>1815</v>
      </c>
      <c r="AL1100">
        <v>663</v>
      </c>
      <c r="AM1100">
        <v>1891</v>
      </c>
      <c r="AN1100">
        <v>1863</v>
      </c>
      <c r="AO1100">
        <v>1774</v>
      </c>
      <c r="AP1100">
        <v>506</v>
      </c>
      <c r="AQ1100">
        <v>259</v>
      </c>
      <c r="AR1100">
        <v>1932</v>
      </c>
      <c r="AS1100">
        <v>1308</v>
      </c>
      <c r="AT1100">
        <v>1131</v>
      </c>
      <c r="AU1100">
        <v>1282</v>
      </c>
      <c r="AV1100">
        <v>2163</v>
      </c>
      <c r="AW1100">
        <v>2199</v>
      </c>
      <c r="AX1100">
        <v>797</v>
      </c>
      <c r="AY1100">
        <v>187</v>
      </c>
      <c r="AZ1100">
        <v>384</v>
      </c>
      <c r="BA1100">
        <v>2403</v>
      </c>
      <c r="BB1100">
        <v>300</v>
      </c>
      <c r="BC1100">
        <v>1095</v>
      </c>
      <c r="BD1100">
        <v>1415</v>
      </c>
      <c r="BE1100">
        <v>1</v>
      </c>
      <c r="BF1100" t="s">
        <v>64</v>
      </c>
      <c r="BG1100" t="s">
        <v>65</v>
      </c>
      <c r="BH1100" t="s">
        <v>941</v>
      </c>
      <c r="BI1100" s="4">
        <f xml:space="preserve"> _2025teamgamelogs[[#This Row],[FGA]] + (0.44 * _2025teamgamelogs[[#This Row],[FTA]]) + _2025teamgamelogs[[#This Row],[TOV]] - _2025teamgamelogs[[#This Row],[OREB]]</f>
        <v>107.2</v>
      </c>
      <c r="BJ1100" s="3">
        <f>_2025teamgamelogs[[#This Row],[TOV]]/_2025teamgamelogs[[#This Row],[POSSESIONS]]</f>
        <v>0.18656716417910446</v>
      </c>
      <c r="BK1100" s="4">
        <f>_2025teamgamelogs[[#This Row],[PTS]]/_2025teamgamelogs[[#This Row],[POSSESIONS]]</f>
        <v>1.0727611940298507</v>
      </c>
      <c r="BL1100" s="4">
        <f xml:space="preserve"> 100 * _2025teamgamelogs[[#This Row],[POINTS_PER_POSSESSION]]</f>
        <v>107.27611940298507</v>
      </c>
      <c r="BM1100" s="4">
        <f xml:space="preserve"> _2025teamgamelogs[[#This Row],[POSSESIONS]] / (_2025teamgamelogs[[#This Row],[MIN]]/48)</f>
        <v>107.2</v>
      </c>
      <c r="BN1100" s="3">
        <f>_2025teamgamelogs[[#This Row],[PTS]] / (2 * (_2025teamgamelogs[[#This Row],[FGA]] + 0.44 * _2025teamgamelogs[[#This Row],[FTA]]))</f>
        <v>0.59156378600823045</v>
      </c>
      <c r="BO1100" s="4">
        <f>VLOOKUP(_2025teamgamelogs[[#This Row],[MONTH]], LEAGUE_AVERAGES!$A$2:$B$8, 2, FALSE)</f>
        <v>111.93492093235156</v>
      </c>
      <c r="BP1100" s="5">
        <f>VLOOKUP(_2025teamgamelogs[[#This Row],[TEAM_NAME]], LEAGUE_AVERAGES!$A$14:$C$43, 2, FALSE)</f>
        <v>0.36546341463414628</v>
      </c>
      <c r="BQ1100" s="5">
        <f>VLOOKUP(_2025teamgamelogs[[#This Row],[TEAM_NAME]], LEAGUE_AVERAGES!$A$14:$C$43, 3, FALSE)</f>
        <v>0.36639024390243902</v>
      </c>
      <c r="BR1100" s="5">
        <f>VLOOKUP(_2025teamgamelogs[[#This Row],[TEAM_NAME]], LEAGUE_AVERAGES!$F$14:$H$43, 2, FALSE)</f>
        <v>0.48997560975609772</v>
      </c>
      <c r="BS1100" s="5">
        <f>VLOOKUP(_2025teamgamelogs[[#This Row],[TEAM_NAME]], LEAGUE_AVERAGES!$F$14:$H$43, 3, FALSE)</f>
        <v>0.46951219512195119</v>
      </c>
      <c r="BT1100" s="5">
        <f>VLOOKUP(_2025teamgamelogs[[#This Row],[TEAM_NAME]], LEAGUE_AVERAGES!$K$14:$M$43, 2, FALSE)</f>
        <v>0.59919613060605748</v>
      </c>
      <c r="BU1100" s="5">
        <f>VLOOKUP(_2025teamgamelogs[[#This Row],[TEAM_NAME]], LEAGUE_AVERAGES!$K$14:$M$43, 3, FALSE)</f>
        <v>0.57758119053457602</v>
      </c>
    </row>
    <row r="1101" spans="1:73" x14ac:dyDescent="0.2">
      <c r="A1101" t="s">
        <v>59</v>
      </c>
      <c r="B1101">
        <v>1610612750</v>
      </c>
      <c r="C1101" t="s">
        <v>8</v>
      </c>
      <c r="D1101" t="s">
        <v>72</v>
      </c>
      <c r="E1101">
        <v>22400519</v>
      </c>
      <c r="F1101" s="1">
        <v>45666</v>
      </c>
      <c r="G1101" t="s">
        <v>1042</v>
      </c>
      <c r="H1101" t="s">
        <v>63</v>
      </c>
      <c r="I1101">
        <v>48</v>
      </c>
      <c r="J1101">
        <v>34</v>
      </c>
      <c r="K1101">
        <v>85</v>
      </c>
      <c r="L1101">
        <v>0.4</v>
      </c>
      <c r="M1101">
        <v>12</v>
      </c>
      <c r="N1101">
        <v>34</v>
      </c>
      <c r="O1101">
        <v>0.35299999999999998</v>
      </c>
      <c r="P1101">
        <v>24</v>
      </c>
      <c r="Q1101">
        <v>31</v>
      </c>
      <c r="R1101">
        <v>0.77400000000000002</v>
      </c>
      <c r="S1101">
        <v>14</v>
      </c>
      <c r="T1101">
        <v>36</v>
      </c>
      <c r="U1101">
        <v>50</v>
      </c>
      <c r="V1101">
        <v>21</v>
      </c>
      <c r="W1101">
        <v>10</v>
      </c>
      <c r="X1101">
        <v>9</v>
      </c>
      <c r="Y1101">
        <v>4</v>
      </c>
      <c r="Z1101">
        <v>10</v>
      </c>
      <c r="AA1101">
        <v>19</v>
      </c>
      <c r="AB1101">
        <v>22</v>
      </c>
      <c r="AC1101">
        <v>104</v>
      </c>
      <c r="AD1101">
        <v>15</v>
      </c>
      <c r="AE1101">
        <v>1</v>
      </c>
      <c r="AF1101">
        <v>1</v>
      </c>
      <c r="AG1101">
        <v>1</v>
      </c>
      <c r="AH1101">
        <v>1</v>
      </c>
      <c r="AI1101">
        <v>121</v>
      </c>
      <c r="AJ1101">
        <v>2258</v>
      </c>
      <c r="AK1101">
        <v>1709</v>
      </c>
      <c r="AL1101">
        <v>2190</v>
      </c>
      <c r="AM1101">
        <v>1413</v>
      </c>
      <c r="AN1101">
        <v>1627</v>
      </c>
      <c r="AO1101">
        <v>1275</v>
      </c>
      <c r="AP1101">
        <v>238</v>
      </c>
      <c r="AQ1101">
        <v>202</v>
      </c>
      <c r="AR1101">
        <v>1354</v>
      </c>
      <c r="AS1101">
        <v>466</v>
      </c>
      <c r="AT1101">
        <v>640</v>
      </c>
      <c r="AU1101">
        <v>427</v>
      </c>
      <c r="AV1101">
        <v>2031</v>
      </c>
      <c r="AW1101">
        <v>264</v>
      </c>
      <c r="AX1101">
        <v>797</v>
      </c>
      <c r="AY1101">
        <v>1274</v>
      </c>
      <c r="AZ1101">
        <v>2353</v>
      </c>
      <c r="BA1101">
        <v>1258</v>
      </c>
      <c r="BB1101">
        <v>416</v>
      </c>
      <c r="BC1101">
        <v>1870</v>
      </c>
      <c r="BD1101">
        <v>376</v>
      </c>
      <c r="BE1101">
        <v>1</v>
      </c>
      <c r="BF1101" t="s">
        <v>71</v>
      </c>
      <c r="BG1101" t="s">
        <v>65</v>
      </c>
      <c r="BH1101" t="s">
        <v>941</v>
      </c>
      <c r="BI1101" s="4">
        <f xml:space="preserve"> _2025teamgamelogs[[#This Row],[FGA]] + (0.44 * _2025teamgamelogs[[#This Row],[FTA]]) + _2025teamgamelogs[[#This Row],[TOV]] - _2025teamgamelogs[[#This Row],[OREB]]</f>
        <v>94.64</v>
      </c>
      <c r="BJ1101" s="3">
        <f>_2025teamgamelogs[[#This Row],[TOV]]/_2025teamgamelogs[[#This Row],[POSSESIONS]]</f>
        <v>0.10566356720202874</v>
      </c>
      <c r="BK1101" s="4">
        <f>_2025teamgamelogs[[#This Row],[PTS]]/_2025teamgamelogs[[#This Row],[POSSESIONS]]</f>
        <v>1.098901098901099</v>
      </c>
      <c r="BL1101" s="4">
        <f xml:space="preserve"> 100 * _2025teamgamelogs[[#This Row],[POINTS_PER_POSSESSION]]</f>
        <v>109.8901098901099</v>
      </c>
      <c r="BM1101" s="4">
        <f xml:space="preserve"> _2025teamgamelogs[[#This Row],[POSSESIONS]] / (_2025teamgamelogs[[#This Row],[MIN]]/48)</f>
        <v>94.64</v>
      </c>
      <c r="BN1101" s="3">
        <f>_2025teamgamelogs[[#This Row],[PTS]] / (2 * (_2025teamgamelogs[[#This Row],[FGA]] + 0.44 * _2025teamgamelogs[[#This Row],[FTA]]))</f>
        <v>0.52716950527169504</v>
      </c>
      <c r="BO1101" s="4">
        <f>VLOOKUP(_2025teamgamelogs[[#This Row],[MONTH]], LEAGUE_AVERAGES!$A$2:$B$8, 2, FALSE)</f>
        <v>111.93492093235156</v>
      </c>
      <c r="BP1101" s="5">
        <f>VLOOKUP(_2025teamgamelogs[[#This Row],[TEAM_NAME]], LEAGUE_AVERAGES!$A$14:$C$43, 2, FALSE)</f>
        <v>0.38256097560975622</v>
      </c>
      <c r="BQ1101" s="5">
        <f>VLOOKUP(_2025teamgamelogs[[#This Row],[TEAM_NAME]], LEAGUE_AVERAGES!$A$14:$C$43, 3, FALSE)</f>
        <v>0.37156097560975615</v>
      </c>
      <c r="BR1101" s="5">
        <f>VLOOKUP(_2025teamgamelogs[[#This Row],[TEAM_NAME]], LEAGUE_AVERAGES!$F$14:$H$43, 2, FALSE)</f>
        <v>0.47402439024390242</v>
      </c>
      <c r="BS1101" s="5">
        <f>VLOOKUP(_2025teamgamelogs[[#This Row],[TEAM_NAME]], LEAGUE_AVERAGES!$F$14:$H$43, 3, FALSE)</f>
        <v>0.46580487804878057</v>
      </c>
      <c r="BT1101" s="5">
        <f>VLOOKUP(_2025teamgamelogs[[#This Row],[TEAM_NAME]], LEAGUE_AVERAGES!$K$14:$M$43, 2, FALSE)</f>
        <v>0.59446350940954662</v>
      </c>
      <c r="BU1101" s="5">
        <f>VLOOKUP(_2025teamgamelogs[[#This Row],[TEAM_NAME]], LEAGUE_AVERAGES!$K$14:$M$43, 3, FALSE)</f>
        <v>0.58583417827298701</v>
      </c>
    </row>
    <row r="1102" spans="1:73" x14ac:dyDescent="0.2">
      <c r="A1102" t="s">
        <v>59</v>
      </c>
      <c r="B1102">
        <v>1610612762</v>
      </c>
      <c r="C1102" t="s">
        <v>125</v>
      </c>
      <c r="D1102" t="s">
        <v>126</v>
      </c>
      <c r="E1102">
        <v>22400523</v>
      </c>
      <c r="F1102" s="1">
        <v>45666</v>
      </c>
      <c r="G1102" t="s">
        <v>1043</v>
      </c>
      <c r="H1102" t="s">
        <v>70</v>
      </c>
      <c r="I1102">
        <v>48</v>
      </c>
      <c r="J1102">
        <v>33</v>
      </c>
      <c r="K1102">
        <v>83</v>
      </c>
      <c r="L1102">
        <v>0.39800000000000002</v>
      </c>
      <c r="M1102">
        <v>11</v>
      </c>
      <c r="N1102">
        <v>36</v>
      </c>
      <c r="O1102">
        <v>0.30599999999999999</v>
      </c>
      <c r="P1102">
        <v>15</v>
      </c>
      <c r="Q1102">
        <v>17</v>
      </c>
      <c r="R1102">
        <v>0.88200000000000001</v>
      </c>
      <c r="S1102">
        <v>11</v>
      </c>
      <c r="T1102">
        <v>38</v>
      </c>
      <c r="U1102">
        <v>49</v>
      </c>
      <c r="V1102">
        <v>20</v>
      </c>
      <c r="W1102">
        <v>17</v>
      </c>
      <c r="X1102">
        <v>9</v>
      </c>
      <c r="Y1102">
        <v>7</v>
      </c>
      <c r="Z1102">
        <v>7</v>
      </c>
      <c r="AA1102">
        <v>15</v>
      </c>
      <c r="AB1102">
        <v>12</v>
      </c>
      <c r="AC1102">
        <v>92</v>
      </c>
      <c r="AD1102">
        <v>-5</v>
      </c>
      <c r="AE1102">
        <v>1</v>
      </c>
      <c r="AF1102">
        <v>1231</v>
      </c>
      <c r="AG1102">
        <v>1231</v>
      </c>
      <c r="AH1102">
        <v>1231</v>
      </c>
      <c r="AI1102">
        <v>121</v>
      </c>
      <c r="AJ1102">
        <v>2321</v>
      </c>
      <c r="AK1102">
        <v>1922</v>
      </c>
      <c r="AL1102">
        <v>2227</v>
      </c>
      <c r="AM1102">
        <v>1661</v>
      </c>
      <c r="AN1102">
        <v>1366</v>
      </c>
      <c r="AO1102">
        <v>1845</v>
      </c>
      <c r="AP1102">
        <v>1416</v>
      </c>
      <c r="AQ1102">
        <v>1778</v>
      </c>
      <c r="AR1102">
        <v>362</v>
      </c>
      <c r="AS1102">
        <v>1051</v>
      </c>
      <c r="AT1102">
        <v>377</v>
      </c>
      <c r="AU1102">
        <v>505</v>
      </c>
      <c r="AV1102">
        <v>2163</v>
      </c>
      <c r="AW1102">
        <v>1759</v>
      </c>
      <c r="AX1102">
        <v>797</v>
      </c>
      <c r="AY1102">
        <v>346</v>
      </c>
      <c r="AZ1102">
        <v>1902</v>
      </c>
      <c r="BA1102">
        <v>398</v>
      </c>
      <c r="BB1102">
        <v>2314</v>
      </c>
      <c r="BC1102">
        <v>2353</v>
      </c>
      <c r="BD1102">
        <v>1476</v>
      </c>
      <c r="BE1102">
        <v>1</v>
      </c>
      <c r="BF1102" t="s">
        <v>64</v>
      </c>
      <c r="BG1102" t="s">
        <v>65</v>
      </c>
      <c r="BH1102" t="s">
        <v>941</v>
      </c>
      <c r="BI1102" s="4">
        <f xml:space="preserve"> _2025teamgamelogs[[#This Row],[FGA]] + (0.44 * _2025teamgamelogs[[#This Row],[FTA]]) + _2025teamgamelogs[[#This Row],[TOV]] - _2025teamgamelogs[[#This Row],[OREB]]</f>
        <v>96.48</v>
      </c>
      <c r="BJ1102" s="3">
        <f>_2025teamgamelogs[[#This Row],[TOV]]/_2025teamgamelogs[[#This Row],[POSSESIONS]]</f>
        <v>0.17620232172470979</v>
      </c>
      <c r="BK1102" s="4">
        <f>_2025teamgamelogs[[#This Row],[PTS]]/_2025teamgamelogs[[#This Row],[POSSESIONS]]</f>
        <v>0.95356550580431176</v>
      </c>
      <c r="BL1102" s="4">
        <f xml:space="preserve"> 100 * _2025teamgamelogs[[#This Row],[POINTS_PER_POSSESSION]]</f>
        <v>95.356550580431175</v>
      </c>
      <c r="BM1102" s="4">
        <f xml:space="preserve"> _2025teamgamelogs[[#This Row],[POSSESIONS]] / (_2025teamgamelogs[[#This Row],[MIN]]/48)</f>
        <v>96.48</v>
      </c>
      <c r="BN1102" s="3">
        <f>_2025teamgamelogs[[#This Row],[PTS]] / (2 * (_2025teamgamelogs[[#This Row],[FGA]] + 0.44 * _2025teamgamelogs[[#This Row],[FTA]]))</f>
        <v>0.5083996463306808</v>
      </c>
      <c r="BO1102" s="4">
        <f>VLOOKUP(_2025teamgamelogs[[#This Row],[MONTH]], LEAGUE_AVERAGES!$A$2:$B$8, 2, FALSE)</f>
        <v>111.93492093235156</v>
      </c>
      <c r="BP1102" s="5">
        <f>VLOOKUP(_2025teamgamelogs[[#This Row],[TEAM_NAME]], LEAGUE_AVERAGES!$A$14:$C$43, 2, FALSE)</f>
        <v>0.36446341463414633</v>
      </c>
      <c r="BQ1102" s="5">
        <f>VLOOKUP(_2025teamgamelogs[[#This Row],[TEAM_NAME]], LEAGUE_AVERAGES!$A$14:$C$43, 3, FALSE)</f>
        <v>0.3413170731707319</v>
      </c>
      <c r="BR1102" s="5">
        <f>VLOOKUP(_2025teamgamelogs[[#This Row],[TEAM_NAME]], LEAGUE_AVERAGES!$F$14:$H$43, 2, FALSE)</f>
        <v>0.4583902439024391</v>
      </c>
      <c r="BS1102" s="5">
        <f>VLOOKUP(_2025teamgamelogs[[#This Row],[TEAM_NAME]], LEAGUE_AVERAGES!$F$14:$H$43, 3, FALSE)</f>
        <v>0.45390243902439031</v>
      </c>
      <c r="BT1102" s="5">
        <f>VLOOKUP(_2025teamgamelogs[[#This Row],[TEAM_NAME]], LEAGUE_AVERAGES!$K$14:$M$43, 2, FALSE)</f>
        <v>0.57104853563970659</v>
      </c>
      <c r="BU1102" s="5">
        <f>VLOOKUP(_2025teamgamelogs[[#This Row],[TEAM_NAME]], LEAGUE_AVERAGES!$K$14:$M$43, 3, FALSE)</f>
        <v>0.56826296147062372</v>
      </c>
    </row>
    <row r="1103" spans="1:73" x14ac:dyDescent="0.2">
      <c r="A1103" t="s">
        <v>59</v>
      </c>
      <c r="B1103">
        <v>1610612748</v>
      </c>
      <c r="C1103" t="s">
        <v>101</v>
      </c>
      <c r="D1103" t="s">
        <v>102</v>
      </c>
      <c r="E1103">
        <v>22400523</v>
      </c>
      <c r="F1103" s="1">
        <v>45666</v>
      </c>
      <c r="G1103" t="s">
        <v>1044</v>
      </c>
      <c r="H1103" t="s">
        <v>63</v>
      </c>
      <c r="I1103">
        <v>48</v>
      </c>
      <c r="J1103">
        <v>36</v>
      </c>
      <c r="K1103">
        <v>91</v>
      </c>
      <c r="L1103">
        <v>0.39600000000000002</v>
      </c>
      <c r="M1103">
        <v>14</v>
      </c>
      <c r="N1103">
        <v>50</v>
      </c>
      <c r="O1103">
        <v>0.28000000000000003</v>
      </c>
      <c r="P1103">
        <v>11</v>
      </c>
      <c r="Q1103">
        <v>15</v>
      </c>
      <c r="R1103">
        <v>0.73299999999999998</v>
      </c>
      <c r="S1103">
        <v>13</v>
      </c>
      <c r="T1103">
        <v>36</v>
      </c>
      <c r="U1103">
        <v>49</v>
      </c>
      <c r="V1103">
        <v>26</v>
      </c>
      <c r="W1103">
        <v>14</v>
      </c>
      <c r="X1103">
        <v>10</v>
      </c>
      <c r="Y1103">
        <v>7</v>
      </c>
      <c r="Z1103">
        <v>7</v>
      </c>
      <c r="AA1103">
        <v>12</v>
      </c>
      <c r="AB1103">
        <v>15</v>
      </c>
      <c r="AC1103">
        <v>97</v>
      </c>
      <c r="AD1103">
        <v>5</v>
      </c>
      <c r="AE1103">
        <v>1</v>
      </c>
      <c r="AF1103">
        <v>1</v>
      </c>
      <c r="AG1103">
        <v>1</v>
      </c>
      <c r="AH1103">
        <v>1</v>
      </c>
      <c r="AI1103">
        <v>121</v>
      </c>
      <c r="AJ1103">
        <v>2070</v>
      </c>
      <c r="AK1103">
        <v>899</v>
      </c>
      <c r="AL1103">
        <v>2242</v>
      </c>
      <c r="AM1103">
        <v>934</v>
      </c>
      <c r="AN1103">
        <v>104</v>
      </c>
      <c r="AO1103">
        <v>2073</v>
      </c>
      <c r="AP1103">
        <v>2028</v>
      </c>
      <c r="AQ1103">
        <v>2021</v>
      </c>
      <c r="AR1103">
        <v>1708</v>
      </c>
      <c r="AS1103">
        <v>652</v>
      </c>
      <c r="AT1103">
        <v>640</v>
      </c>
      <c r="AU1103">
        <v>505</v>
      </c>
      <c r="AV1103">
        <v>1195</v>
      </c>
      <c r="AW1103">
        <v>1092</v>
      </c>
      <c r="AX1103">
        <v>539</v>
      </c>
      <c r="AY1103">
        <v>346</v>
      </c>
      <c r="AZ1103">
        <v>1902</v>
      </c>
      <c r="BA1103">
        <v>92</v>
      </c>
      <c r="BB1103">
        <v>1892</v>
      </c>
      <c r="BC1103">
        <v>2224</v>
      </c>
      <c r="BD1103">
        <v>922</v>
      </c>
      <c r="BE1103">
        <v>1</v>
      </c>
      <c r="BF1103" t="s">
        <v>71</v>
      </c>
      <c r="BG1103" t="s">
        <v>65</v>
      </c>
      <c r="BH1103" t="s">
        <v>941</v>
      </c>
      <c r="BI1103" s="4">
        <f xml:space="preserve"> _2025teamgamelogs[[#This Row],[FGA]] + (0.44 * _2025teamgamelogs[[#This Row],[FTA]]) + _2025teamgamelogs[[#This Row],[TOV]] - _2025teamgamelogs[[#This Row],[OREB]]</f>
        <v>98.6</v>
      </c>
      <c r="BJ1103" s="3">
        <f>_2025teamgamelogs[[#This Row],[TOV]]/_2025teamgamelogs[[#This Row],[POSSESIONS]]</f>
        <v>0.14198782961460446</v>
      </c>
      <c r="BK1103" s="4">
        <f>_2025teamgamelogs[[#This Row],[PTS]]/_2025teamgamelogs[[#This Row],[POSSESIONS]]</f>
        <v>0.98377281947261674</v>
      </c>
      <c r="BL1103" s="4">
        <f xml:space="preserve"> 100 * _2025teamgamelogs[[#This Row],[POINTS_PER_POSSESSION]]</f>
        <v>98.377281947261679</v>
      </c>
      <c r="BM1103" s="4">
        <f xml:space="preserve"> _2025teamgamelogs[[#This Row],[POSSESIONS]] / (_2025teamgamelogs[[#This Row],[MIN]]/48)</f>
        <v>98.6</v>
      </c>
      <c r="BN1103" s="3">
        <f>_2025teamgamelogs[[#This Row],[PTS]] / (2 * (_2025teamgamelogs[[#This Row],[FGA]] + 0.44 * _2025teamgamelogs[[#This Row],[FTA]]))</f>
        <v>0.49692622950819676</v>
      </c>
      <c r="BO1103" s="4">
        <f>VLOOKUP(_2025teamgamelogs[[#This Row],[MONTH]], LEAGUE_AVERAGES!$A$2:$B$8, 2, FALSE)</f>
        <v>111.93492093235156</v>
      </c>
      <c r="BP1103" s="5">
        <f>VLOOKUP(_2025teamgamelogs[[#This Row],[TEAM_NAME]], LEAGUE_AVERAGES!$A$14:$C$43, 2, FALSE)</f>
        <v>0.38887804878048787</v>
      </c>
      <c r="BQ1103" s="5">
        <f>VLOOKUP(_2025teamgamelogs[[#This Row],[TEAM_NAME]], LEAGUE_AVERAGES!$A$14:$C$43, 3, FALSE)</f>
        <v>0.35180487804878063</v>
      </c>
      <c r="BR1103" s="5">
        <f>VLOOKUP(_2025teamgamelogs[[#This Row],[TEAM_NAME]], LEAGUE_AVERAGES!$F$14:$H$43, 2, FALSE)</f>
        <v>0.48178048780487814</v>
      </c>
      <c r="BS1103" s="5">
        <f>VLOOKUP(_2025teamgamelogs[[#This Row],[TEAM_NAME]], LEAGUE_AVERAGES!$F$14:$H$43, 3, FALSE)</f>
        <v>0.44997560975609752</v>
      </c>
      <c r="BT1103" s="5">
        <f>VLOOKUP(_2025teamgamelogs[[#This Row],[TEAM_NAME]], LEAGUE_AVERAGES!$K$14:$M$43, 2, FALSE)</f>
        <v>0.59307433364150897</v>
      </c>
      <c r="BU1103" s="5">
        <f>VLOOKUP(_2025teamgamelogs[[#This Row],[TEAM_NAME]], LEAGUE_AVERAGES!$K$14:$M$43, 3, FALSE)</f>
        <v>0.56311679796954139</v>
      </c>
    </row>
    <row r="1104" spans="1:73" x14ac:dyDescent="0.2">
      <c r="A1104" t="s">
        <v>59</v>
      </c>
      <c r="B1104">
        <v>1610612745</v>
      </c>
      <c r="C1104" t="s">
        <v>104</v>
      </c>
      <c r="D1104" t="s">
        <v>105</v>
      </c>
      <c r="E1104">
        <v>22400520</v>
      </c>
      <c r="F1104" s="1">
        <v>45666</v>
      </c>
      <c r="G1104" t="s">
        <v>1045</v>
      </c>
      <c r="H1104" t="s">
        <v>63</v>
      </c>
      <c r="I1104">
        <v>48</v>
      </c>
      <c r="J1104">
        <v>41</v>
      </c>
      <c r="K1104">
        <v>96</v>
      </c>
      <c r="L1104">
        <v>0.42699999999999999</v>
      </c>
      <c r="M1104">
        <v>13</v>
      </c>
      <c r="N1104">
        <v>34</v>
      </c>
      <c r="O1104">
        <v>0.38200000000000001</v>
      </c>
      <c r="P1104">
        <v>24</v>
      </c>
      <c r="Q1104">
        <v>41</v>
      </c>
      <c r="R1104">
        <v>0.58499999999999996</v>
      </c>
      <c r="S1104">
        <v>16</v>
      </c>
      <c r="T1104">
        <v>28</v>
      </c>
      <c r="U1104">
        <v>44</v>
      </c>
      <c r="V1104">
        <v>21</v>
      </c>
      <c r="W1104">
        <v>13</v>
      </c>
      <c r="X1104">
        <v>13</v>
      </c>
      <c r="Y1104">
        <v>3</v>
      </c>
      <c r="Z1104">
        <v>8</v>
      </c>
      <c r="AA1104">
        <v>23</v>
      </c>
      <c r="AB1104">
        <v>28</v>
      </c>
      <c r="AC1104">
        <v>119</v>
      </c>
      <c r="AD1104">
        <v>4</v>
      </c>
      <c r="AE1104">
        <v>1</v>
      </c>
      <c r="AF1104">
        <v>1</v>
      </c>
      <c r="AG1104">
        <v>1</v>
      </c>
      <c r="AH1104">
        <v>1</v>
      </c>
      <c r="AI1104">
        <v>121</v>
      </c>
      <c r="AJ1104">
        <v>1234</v>
      </c>
      <c r="AK1104">
        <v>392</v>
      </c>
      <c r="AL1104">
        <v>1885</v>
      </c>
      <c r="AM1104">
        <v>1171</v>
      </c>
      <c r="AN1104">
        <v>1627</v>
      </c>
      <c r="AO1104">
        <v>943</v>
      </c>
      <c r="AP1104">
        <v>238</v>
      </c>
      <c r="AQ1104">
        <v>18</v>
      </c>
      <c r="AR1104">
        <v>2381</v>
      </c>
      <c r="AS1104">
        <v>234</v>
      </c>
      <c r="AT1104">
        <v>1951</v>
      </c>
      <c r="AU1104">
        <v>1127</v>
      </c>
      <c r="AV1104">
        <v>2031</v>
      </c>
      <c r="AW1104">
        <v>850</v>
      </c>
      <c r="AX1104">
        <v>137</v>
      </c>
      <c r="AY1104">
        <v>1712</v>
      </c>
      <c r="AZ1104">
        <v>2116</v>
      </c>
      <c r="BA1104">
        <v>2046</v>
      </c>
      <c r="BB1104">
        <v>40</v>
      </c>
      <c r="BC1104">
        <v>798</v>
      </c>
      <c r="BD1104">
        <v>986</v>
      </c>
      <c r="BE1104">
        <v>1</v>
      </c>
      <c r="BF1104" t="s">
        <v>71</v>
      </c>
      <c r="BG1104" t="s">
        <v>65</v>
      </c>
      <c r="BH1104" t="s">
        <v>941</v>
      </c>
      <c r="BI1104" s="4">
        <f xml:space="preserve"> _2025teamgamelogs[[#This Row],[FGA]] + (0.44 * _2025teamgamelogs[[#This Row],[FTA]]) + _2025teamgamelogs[[#This Row],[TOV]] - _2025teamgamelogs[[#This Row],[OREB]]</f>
        <v>111.03999999999999</v>
      </c>
      <c r="BJ1104" s="3">
        <f>_2025teamgamelogs[[#This Row],[TOV]]/_2025teamgamelogs[[#This Row],[POSSESIONS]]</f>
        <v>0.1170749279538905</v>
      </c>
      <c r="BK1104" s="4">
        <f>_2025teamgamelogs[[#This Row],[PTS]]/_2025teamgamelogs[[#This Row],[POSSESIONS]]</f>
        <v>1.0716858789625361</v>
      </c>
      <c r="BL1104" s="4">
        <f xml:space="preserve"> 100 * _2025teamgamelogs[[#This Row],[POINTS_PER_POSSESSION]]</f>
        <v>107.16858789625361</v>
      </c>
      <c r="BM1104" s="4">
        <f xml:space="preserve"> _2025teamgamelogs[[#This Row],[POSSESIONS]] / (_2025teamgamelogs[[#This Row],[MIN]]/48)</f>
        <v>111.03999999999999</v>
      </c>
      <c r="BN1104" s="3">
        <f>_2025teamgamelogs[[#This Row],[PTS]] / (2 * (_2025teamgamelogs[[#This Row],[FGA]] + 0.44 * _2025teamgamelogs[[#This Row],[FTA]]))</f>
        <v>0.52174675552437744</v>
      </c>
      <c r="BO1104" s="4">
        <f>VLOOKUP(_2025teamgamelogs[[#This Row],[MONTH]], LEAGUE_AVERAGES!$A$2:$B$8, 2, FALSE)</f>
        <v>111.93492093235156</v>
      </c>
      <c r="BP1104" s="5">
        <f>VLOOKUP(_2025teamgamelogs[[#This Row],[TEAM_NAME]], LEAGUE_AVERAGES!$A$14:$C$43, 2, FALSE)</f>
        <v>0.35034146341463424</v>
      </c>
      <c r="BQ1104" s="5">
        <f>VLOOKUP(_2025teamgamelogs[[#This Row],[TEAM_NAME]], LEAGUE_AVERAGES!$A$14:$C$43, 3, FALSE)</f>
        <v>0.35473170731707321</v>
      </c>
      <c r="BR1104" s="5">
        <f>VLOOKUP(_2025teamgamelogs[[#This Row],[TEAM_NAME]], LEAGUE_AVERAGES!$F$14:$H$43, 2, FALSE)</f>
        <v>0.45260975609756104</v>
      </c>
      <c r="BS1104" s="5">
        <f>VLOOKUP(_2025teamgamelogs[[#This Row],[TEAM_NAME]], LEAGUE_AVERAGES!$F$14:$H$43, 3, FALSE)</f>
        <v>0.45763414634146338</v>
      </c>
      <c r="BT1104" s="5">
        <f>VLOOKUP(_2025teamgamelogs[[#This Row],[TEAM_NAME]], LEAGUE_AVERAGES!$K$14:$M$43, 2, FALSE)</f>
        <v>0.55103752047014554</v>
      </c>
      <c r="BU1104" s="5">
        <f>VLOOKUP(_2025teamgamelogs[[#This Row],[TEAM_NAME]], LEAGUE_AVERAGES!$K$14:$M$43, 3, FALSE)</f>
        <v>0.55544482411316332</v>
      </c>
    </row>
    <row r="1105" spans="1:73" x14ac:dyDescent="0.2">
      <c r="A1105" t="s">
        <v>59</v>
      </c>
      <c r="B1105">
        <v>1610612757</v>
      </c>
      <c r="C1105" t="s">
        <v>116</v>
      </c>
      <c r="D1105" t="s">
        <v>117</v>
      </c>
      <c r="E1105">
        <v>22400521</v>
      </c>
      <c r="F1105" s="1">
        <v>45666</v>
      </c>
      <c r="G1105" t="s">
        <v>849</v>
      </c>
      <c r="H1105" t="s">
        <v>70</v>
      </c>
      <c r="I1105">
        <v>48</v>
      </c>
      <c r="J1105">
        <v>39</v>
      </c>
      <c r="K1105">
        <v>93</v>
      </c>
      <c r="L1105">
        <v>0.41899999999999998</v>
      </c>
      <c r="M1105">
        <v>16</v>
      </c>
      <c r="N1105">
        <v>36</v>
      </c>
      <c r="O1105">
        <v>0.44400000000000001</v>
      </c>
      <c r="P1105">
        <v>17</v>
      </c>
      <c r="Q1105">
        <v>20</v>
      </c>
      <c r="R1105">
        <v>0.85</v>
      </c>
      <c r="S1105">
        <v>14</v>
      </c>
      <c r="T1105">
        <v>29</v>
      </c>
      <c r="U1105">
        <v>43</v>
      </c>
      <c r="V1105">
        <v>24</v>
      </c>
      <c r="W1105">
        <v>13</v>
      </c>
      <c r="X1105">
        <v>6</v>
      </c>
      <c r="Y1105">
        <v>7</v>
      </c>
      <c r="Z1105">
        <v>7</v>
      </c>
      <c r="AA1105">
        <v>22</v>
      </c>
      <c r="AB1105">
        <v>18</v>
      </c>
      <c r="AC1105">
        <v>111</v>
      </c>
      <c r="AD1105">
        <v>-6</v>
      </c>
      <c r="AE1105">
        <v>1</v>
      </c>
      <c r="AF1105">
        <v>1231</v>
      </c>
      <c r="AG1105">
        <v>1231</v>
      </c>
      <c r="AH1105">
        <v>1231</v>
      </c>
      <c r="AI1105">
        <v>121</v>
      </c>
      <c r="AJ1105">
        <v>1609</v>
      </c>
      <c r="AK1105">
        <v>664</v>
      </c>
      <c r="AL1105">
        <v>1987</v>
      </c>
      <c r="AM1105">
        <v>567</v>
      </c>
      <c r="AN1105">
        <v>1366</v>
      </c>
      <c r="AO1105">
        <v>359</v>
      </c>
      <c r="AP1105">
        <v>1052</v>
      </c>
      <c r="AQ1105">
        <v>1301</v>
      </c>
      <c r="AR1105">
        <v>583</v>
      </c>
      <c r="AS1105">
        <v>466</v>
      </c>
      <c r="AT1105">
        <v>1807</v>
      </c>
      <c r="AU1105">
        <v>1282</v>
      </c>
      <c r="AV1105">
        <v>1570</v>
      </c>
      <c r="AW1105">
        <v>850</v>
      </c>
      <c r="AX1105">
        <v>1702</v>
      </c>
      <c r="AY1105">
        <v>346</v>
      </c>
      <c r="AZ1105">
        <v>1902</v>
      </c>
      <c r="BA1105">
        <v>1887</v>
      </c>
      <c r="BB1105">
        <v>1204</v>
      </c>
      <c r="BC1105">
        <v>1402</v>
      </c>
      <c r="BD1105">
        <v>1540</v>
      </c>
      <c r="BE1105">
        <v>1</v>
      </c>
      <c r="BF1105" t="s">
        <v>71</v>
      </c>
      <c r="BG1105" t="s">
        <v>65</v>
      </c>
      <c r="BH1105" t="s">
        <v>941</v>
      </c>
      <c r="BI1105" s="4">
        <f xml:space="preserve"> _2025teamgamelogs[[#This Row],[FGA]] + (0.44 * _2025teamgamelogs[[#This Row],[FTA]]) + _2025teamgamelogs[[#This Row],[TOV]] - _2025teamgamelogs[[#This Row],[OREB]]</f>
        <v>100.8</v>
      </c>
      <c r="BJ1105" s="3">
        <f>_2025teamgamelogs[[#This Row],[TOV]]/_2025teamgamelogs[[#This Row],[POSSESIONS]]</f>
        <v>0.12896825396825398</v>
      </c>
      <c r="BK1105" s="4">
        <f>_2025teamgamelogs[[#This Row],[PTS]]/_2025teamgamelogs[[#This Row],[POSSESIONS]]</f>
        <v>1.1011904761904763</v>
      </c>
      <c r="BL1105" s="4">
        <f xml:space="preserve"> 100 * _2025teamgamelogs[[#This Row],[POINTS_PER_POSSESSION]]</f>
        <v>110.11904761904762</v>
      </c>
      <c r="BM1105" s="4">
        <f xml:space="preserve"> _2025teamgamelogs[[#This Row],[POSSESIONS]] / (_2025teamgamelogs[[#This Row],[MIN]]/48)</f>
        <v>100.8</v>
      </c>
      <c r="BN1105" s="3">
        <f>_2025teamgamelogs[[#This Row],[PTS]] / (2 * (_2025teamgamelogs[[#This Row],[FGA]] + 0.44 * _2025teamgamelogs[[#This Row],[FTA]]))</f>
        <v>0.54518664047151277</v>
      </c>
      <c r="BO1105" s="4">
        <f>VLOOKUP(_2025teamgamelogs[[#This Row],[MONTH]], LEAGUE_AVERAGES!$A$2:$B$8, 2, FALSE)</f>
        <v>111.93492093235156</v>
      </c>
      <c r="BP1105" s="5">
        <f>VLOOKUP(_2025teamgamelogs[[#This Row],[TEAM_NAME]], LEAGUE_AVERAGES!$A$14:$C$43, 2, FALSE)</f>
        <v>0.3617317073170731</v>
      </c>
      <c r="BQ1105" s="5">
        <f>VLOOKUP(_2025teamgamelogs[[#This Row],[TEAM_NAME]], LEAGUE_AVERAGES!$A$14:$C$43, 3, FALSE)</f>
        <v>0.32368292682926825</v>
      </c>
      <c r="BR1105" s="5">
        <f>VLOOKUP(_2025teamgamelogs[[#This Row],[TEAM_NAME]], LEAGUE_AVERAGES!$F$14:$H$43, 2, FALSE)</f>
        <v>0.4560243902439024</v>
      </c>
      <c r="BS1105" s="5">
        <f>VLOOKUP(_2025teamgamelogs[[#This Row],[TEAM_NAME]], LEAGUE_AVERAGES!$F$14:$H$43, 3, FALSE)</f>
        <v>0.4473414634146341</v>
      </c>
      <c r="BT1105" s="5">
        <f>VLOOKUP(_2025teamgamelogs[[#This Row],[TEAM_NAME]], LEAGUE_AVERAGES!$K$14:$M$43, 2, FALSE)</f>
        <v>0.56794360073860606</v>
      </c>
      <c r="BU1105" s="5">
        <f>VLOOKUP(_2025teamgamelogs[[#This Row],[TEAM_NAME]], LEAGUE_AVERAGES!$K$14:$M$43, 3, FALSE)</f>
        <v>0.54561285519601899</v>
      </c>
    </row>
    <row r="1106" spans="1:73" x14ac:dyDescent="0.2">
      <c r="A1106" t="s">
        <v>59</v>
      </c>
      <c r="B1106">
        <v>1610612739</v>
      </c>
      <c r="C1106" t="s">
        <v>119</v>
      </c>
      <c r="D1106" t="s">
        <v>120</v>
      </c>
      <c r="E1106">
        <v>22400517</v>
      </c>
      <c r="F1106" s="1">
        <v>45666</v>
      </c>
      <c r="G1106" t="s">
        <v>581</v>
      </c>
      <c r="H1106" t="s">
        <v>63</v>
      </c>
      <c r="I1106">
        <v>48</v>
      </c>
      <c r="J1106">
        <v>47</v>
      </c>
      <c r="K1106">
        <v>89</v>
      </c>
      <c r="L1106">
        <v>0.52800000000000002</v>
      </c>
      <c r="M1106">
        <v>18</v>
      </c>
      <c r="N1106">
        <v>45</v>
      </c>
      <c r="O1106">
        <v>0.4</v>
      </c>
      <c r="P1106">
        <v>20</v>
      </c>
      <c r="Q1106">
        <v>25</v>
      </c>
      <c r="R1106">
        <v>0.8</v>
      </c>
      <c r="S1106">
        <v>16</v>
      </c>
      <c r="T1106">
        <v>26</v>
      </c>
      <c r="U1106">
        <v>42</v>
      </c>
      <c r="V1106">
        <v>31</v>
      </c>
      <c r="W1106">
        <v>11</v>
      </c>
      <c r="X1106">
        <v>8</v>
      </c>
      <c r="Y1106">
        <v>3</v>
      </c>
      <c r="Z1106">
        <v>2</v>
      </c>
      <c r="AA1106">
        <v>11</v>
      </c>
      <c r="AB1106">
        <v>17</v>
      </c>
      <c r="AC1106">
        <v>132</v>
      </c>
      <c r="AD1106">
        <v>6</v>
      </c>
      <c r="AE1106">
        <v>1</v>
      </c>
      <c r="AF1106">
        <v>1</v>
      </c>
      <c r="AG1106">
        <v>1</v>
      </c>
      <c r="AH1106">
        <v>1</v>
      </c>
      <c r="AI1106">
        <v>121</v>
      </c>
      <c r="AJ1106">
        <v>335</v>
      </c>
      <c r="AK1106">
        <v>1176</v>
      </c>
      <c r="AL1106">
        <v>327</v>
      </c>
      <c r="AM1106">
        <v>288</v>
      </c>
      <c r="AN1106">
        <v>312</v>
      </c>
      <c r="AO1106">
        <v>723</v>
      </c>
      <c r="AP1106">
        <v>623</v>
      </c>
      <c r="AQ1106">
        <v>666</v>
      </c>
      <c r="AR1106">
        <v>1029</v>
      </c>
      <c r="AS1106">
        <v>234</v>
      </c>
      <c r="AT1106">
        <v>2171</v>
      </c>
      <c r="AU1106">
        <v>1443</v>
      </c>
      <c r="AV1106">
        <v>426</v>
      </c>
      <c r="AW1106">
        <v>429</v>
      </c>
      <c r="AX1106">
        <v>1073</v>
      </c>
      <c r="AY1106">
        <v>1712</v>
      </c>
      <c r="AZ1106">
        <v>158</v>
      </c>
      <c r="BA1106">
        <v>52</v>
      </c>
      <c r="BB1106">
        <v>1444</v>
      </c>
      <c r="BC1106">
        <v>179</v>
      </c>
      <c r="BD1106">
        <v>854</v>
      </c>
      <c r="BE1106">
        <v>1</v>
      </c>
      <c r="BF1106" t="s">
        <v>64</v>
      </c>
      <c r="BG1106" t="s">
        <v>65</v>
      </c>
      <c r="BH1106" t="s">
        <v>941</v>
      </c>
      <c r="BI1106" s="4">
        <f xml:space="preserve"> _2025teamgamelogs[[#This Row],[FGA]] + (0.44 * _2025teamgamelogs[[#This Row],[FTA]]) + _2025teamgamelogs[[#This Row],[TOV]] - _2025teamgamelogs[[#This Row],[OREB]]</f>
        <v>95</v>
      </c>
      <c r="BJ1106" s="3">
        <f>_2025teamgamelogs[[#This Row],[TOV]]/_2025teamgamelogs[[#This Row],[POSSESIONS]]</f>
        <v>0.11578947368421053</v>
      </c>
      <c r="BK1106" s="4">
        <f>_2025teamgamelogs[[#This Row],[PTS]]/_2025teamgamelogs[[#This Row],[POSSESIONS]]</f>
        <v>1.3894736842105264</v>
      </c>
      <c r="BL1106" s="4">
        <f xml:space="preserve"> 100 * _2025teamgamelogs[[#This Row],[POINTS_PER_POSSESSION]]</f>
        <v>138.94736842105263</v>
      </c>
      <c r="BM1106" s="4">
        <f xml:space="preserve"> _2025teamgamelogs[[#This Row],[POSSESIONS]] / (_2025teamgamelogs[[#This Row],[MIN]]/48)</f>
        <v>95</v>
      </c>
      <c r="BN1106" s="3">
        <f>_2025teamgamelogs[[#This Row],[PTS]] / (2 * (_2025teamgamelogs[[#This Row],[FGA]] + 0.44 * _2025teamgamelogs[[#This Row],[FTA]]))</f>
        <v>0.66</v>
      </c>
      <c r="BO1106" s="4">
        <f>VLOOKUP(_2025teamgamelogs[[#This Row],[MONTH]], LEAGUE_AVERAGES!$A$2:$B$8, 2, FALSE)</f>
        <v>111.93492093235156</v>
      </c>
      <c r="BP1106" s="5">
        <f>VLOOKUP(_2025teamgamelogs[[#This Row],[TEAM_NAME]], LEAGUE_AVERAGES!$A$14:$C$43, 2, FALSE)</f>
        <v>0.38409756097560971</v>
      </c>
      <c r="BQ1106" s="5">
        <f>VLOOKUP(_2025teamgamelogs[[#This Row],[TEAM_NAME]], LEAGUE_AVERAGES!$A$14:$C$43, 3, FALSE)</f>
        <v>0.38512195121951209</v>
      </c>
      <c r="BR1106" s="5">
        <f>VLOOKUP(_2025teamgamelogs[[#This Row],[TEAM_NAME]], LEAGUE_AVERAGES!$F$14:$H$43, 2, FALSE)</f>
        <v>0.49482926829268303</v>
      </c>
      <c r="BS1106" s="5">
        <f>VLOOKUP(_2025teamgamelogs[[#This Row],[TEAM_NAME]], LEAGUE_AVERAGES!$F$14:$H$43, 3, FALSE)</f>
        <v>0.4880731707317072</v>
      </c>
      <c r="BT1106" s="5">
        <f>VLOOKUP(_2025teamgamelogs[[#This Row],[TEAM_NAME]], LEAGUE_AVERAGES!$K$14:$M$43, 2, FALSE)</f>
        <v>0.61027349880699666</v>
      </c>
      <c r="BU1106" s="5">
        <f>VLOOKUP(_2025teamgamelogs[[#This Row],[TEAM_NAME]], LEAGUE_AVERAGES!$K$14:$M$43, 3, FALSE)</f>
        <v>0.60680781397749251</v>
      </c>
    </row>
    <row r="1107" spans="1:73" x14ac:dyDescent="0.2">
      <c r="A1107" t="s">
        <v>59</v>
      </c>
      <c r="B1107">
        <v>1610612756</v>
      </c>
      <c r="C1107" t="s">
        <v>80</v>
      </c>
      <c r="D1107" t="s">
        <v>81</v>
      </c>
      <c r="E1107">
        <v>22400522</v>
      </c>
      <c r="F1107" s="1">
        <v>45666</v>
      </c>
      <c r="G1107" t="s">
        <v>1046</v>
      </c>
      <c r="H1107" t="s">
        <v>63</v>
      </c>
      <c r="I1107">
        <v>48</v>
      </c>
      <c r="J1107">
        <v>49</v>
      </c>
      <c r="K1107">
        <v>85</v>
      </c>
      <c r="L1107">
        <v>0.57599999999999996</v>
      </c>
      <c r="M1107">
        <v>13</v>
      </c>
      <c r="N1107">
        <v>33</v>
      </c>
      <c r="O1107">
        <v>0.39400000000000002</v>
      </c>
      <c r="P1107">
        <v>12</v>
      </c>
      <c r="Q1107">
        <v>15</v>
      </c>
      <c r="R1107">
        <v>0.8</v>
      </c>
      <c r="S1107">
        <v>12</v>
      </c>
      <c r="T1107">
        <v>30</v>
      </c>
      <c r="U1107">
        <v>42</v>
      </c>
      <c r="V1107">
        <v>33</v>
      </c>
      <c r="W1107">
        <v>16</v>
      </c>
      <c r="X1107">
        <v>7</v>
      </c>
      <c r="Y1107">
        <v>6</v>
      </c>
      <c r="Z1107">
        <v>3</v>
      </c>
      <c r="AA1107">
        <v>15</v>
      </c>
      <c r="AB1107">
        <v>19</v>
      </c>
      <c r="AC1107">
        <v>123</v>
      </c>
      <c r="AD1107">
        <v>8</v>
      </c>
      <c r="AE1107">
        <v>1</v>
      </c>
      <c r="AF1107">
        <v>1</v>
      </c>
      <c r="AG1107">
        <v>1</v>
      </c>
      <c r="AH1107">
        <v>1</v>
      </c>
      <c r="AI1107">
        <v>121</v>
      </c>
      <c r="AJ1107">
        <v>174</v>
      </c>
      <c r="AK1107">
        <v>1709</v>
      </c>
      <c r="AL1107">
        <v>60</v>
      </c>
      <c r="AM1107">
        <v>1171</v>
      </c>
      <c r="AN1107">
        <v>1749</v>
      </c>
      <c r="AO1107">
        <v>813</v>
      </c>
      <c r="AP1107">
        <v>1889</v>
      </c>
      <c r="AQ1107">
        <v>2021</v>
      </c>
      <c r="AR1107">
        <v>1029</v>
      </c>
      <c r="AS1107">
        <v>848</v>
      </c>
      <c r="AT1107">
        <v>1652</v>
      </c>
      <c r="AU1107">
        <v>1443</v>
      </c>
      <c r="AV1107">
        <v>240</v>
      </c>
      <c r="AW1107">
        <v>1583</v>
      </c>
      <c r="AX1107">
        <v>1360</v>
      </c>
      <c r="AY1107">
        <v>560</v>
      </c>
      <c r="AZ1107">
        <v>384</v>
      </c>
      <c r="BA1107">
        <v>398</v>
      </c>
      <c r="BB1107">
        <v>971</v>
      </c>
      <c r="BC1107">
        <v>549</v>
      </c>
      <c r="BD1107">
        <v>727</v>
      </c>
      <c r="BE1107">
        <v>1</v>
      </c>
      <c r="BF1107" t="s">
        <v>64</v>
      </c>
      <c r="BG1107" t="s">
        <v>65</v>
      </c>
      <c r="BH1107" t="s">
        <v>941</v>
      </c>
      <c r="BI1107" s="4">
        <f xml:space="preserve"> _2025teamgamelogs[[#This Row],[FGA]] + (0.44 * _2025teamgamelogs[[#This Row],[FTA]]) + _2025teamgamelogs[[#This Row],[TOV]] - _2025teamgamelogs[[#This Row],[OREB]]</f>
        <v>95.6</v>
      </c>
      <c r="BJ1107" s="3">
        <f>_2025teamgamelogs[[#This Row],[TOV]]/_2025teamgamelogs[[#This Row],[POSSESIONS]]</f>
        <v>0.16736401673640169</v>
      </c>
      <c r="BK1107" s="4">
        <f>_2025teamgamelogs[[#This Row],[PTS]]/_2025teamgamelogs[[#This Row],[POSSESIONS]]</f>
        <v>1.2866108786610879</v>
      </c>
      <c r="BL1107" s="4">
        <f xml:space="preserve"> 100 * _2025teamgamelogs[[#This Row],[POINTS_PER_POSSESSION]]</f>
        <v>128.6610878661088</v>
      </c>
      <c r="BM1107" s="4">
        <f xml:space="preserve"> _2025teamgamelogs[[#This Row],[POSSESIONS]] / (_2025teamgamelogs[[#This Row],[MIN]]/48)</f>
        <v>95.6</v>
      </c>
      <c r="BN1107" s="3">
        <f>_2025teamgamelogs[[#This Row],[PTS]] / (2 * (_2025teamgamelogs[[#This Row],[FGA]] + 0.44 * _2025teamgamelogs[[#This Row],[FTA]]))</f>
        <v>0.67139737991266379</v>
      </c>
      <c r="BO1107" s="4">
        <f>VLOOKUP(_2025teamgamelogs[[#This Row],[MONTH]], LEAGUE_AVERAGES!$A$2:$B$8, 2, FALSE)</f>
        <v>111.93492093235156</v>
      </c>
      <c r="BP1107" s="5">
        <f>VLOOKUP(_2025teamgamelogs[[#This Row],[TEAM_NAME]], LEAGUE_AVERAGES!$A$14:$C$43, 2, FALSE)</f>
        <v>0.37692682926829268</v>
      </c>
      <c r="BQ1107" s="5">
        <f>VLOOKUP(_2025teamgamelogs[[#This Row],[TEAM_NAME]], LEAGUE_AVERAGES!$A$14:$C$43, 3, FALSE)</f>
        <v>0.37741463414634141</v>
      </c>
      <c r="BR1107" s="5">
        <f>VLOOKUP(_2025teamgamelogs[[#This Row],[TEAM_NAME]], LEAGUE_AVERAGES!$F$14:$H$43, 2, FALSE)</f>
        <v>0.4768536585365854</v>
      </c>
      <c r="BS1107" s="5">
        <f>VLOOKUP(_2025teamgamelogs[[#This Row],[TEAM_NAME]], LEAGUE_AVERAGES!$F$14:$H$43, 3, FALSE)</f>
        <v>0.48056097560975608</v>
      </c>
      <c r="BT1107" s="5">
        <f>VLOOKUP(_2025teamgamelogs[[#This Row],[TEAM_NAME]], LEAGUE_AVERAGES!$K$14:$M$43, 2, FALSE)</f>
        <v>0.59622840480117467</v>
      </c>
      <c r="BU1107" s="5">
        <f>VLOOKUP(_2025teamgamelogs[[#This Row],[TEAM_NAME]], LEAGUE_AVERAGES!$K$14:$M$43, 3, FALSE)</f>
        <v>0.59682738613401276</v>
      </c>
    </row>
    <row r="1108" spans="1:73" x14ac:dyDescent="0.2">
      <c r="A1108" t="s">
        <v>59</v>
      </c>
      <c r="B1108">
        <v>1610612755</v>
      </c>
      <c r="C1108" t="s">
        <v>134</v>
      </c>
      <c r="D1108" t="s">
        <v>135</v>
      </c>
      <c r="E1108">
        <v>22400527</v>
      </c>
      <c r="F1108" s="1">
        <v>45667</v>
      </c>
      <c r="G1108" t="s">
        <v>1047</v>
      </c>
      <c r="H1108" t="s">
        <v>70</v>
      </c>
      <c r="I1108">
        <v>48</v>
      </c>
      <c r="J1108">
        <v>42</v>
      </c>
      <c r="K1108">
        <v>91</v>
      </c>
      <c r="L1108">
        <v>0.46200000000000002</v>
      </c>
      <c r="M1108">
        <v>14</v>
      </c>
      <c r="N1108">
        <v>38</v>
      </c>
      <c r="O1108">
        <v>0.36799999999999999</v>
      </c>
      <c r="P1108">
        <v>17</v>
      </c>
      <c r="Q1108">
        <v>19</v>
      </c>
      <c r="R1108">
        <v>0.89500000000000002</v>
      </c>
      <c r="S1108">
        <v>11</v>
      </c>
      <c r="T1108">
        <v>31</v>
      </c>
      <c r="U1108">
        <v>42</v>
      </c>
      <c r="V1108">
        <v>23</v>
      </c>
      <c r="W1108">
        <v>9</v>
      </c>
      <c r="X1108">
        <v>7</v>
      </c>
      <c r="Y1108">
        <v>3</v>
      </c>
      <c r="Z1108">
        <v>8</v>
      </c>
      <c r="AA1108">
        <v>25</v>
      </c>
      <c r="AB1108">
        <v>16</v>
      </c>
      <c r="AC1108">
        <v>115</v>
      </c>
      <c r="AD1108">
        <v>-8</v>
      </c>
      <c r="AE1108">
        <v>1</v>
      </c>
      <c r="AF1108">
        <v>1231</v>
      </c>
      <c r="AG1108">
        <v>1231</v>
      </c>
      <c r="AH1108">
        <v>1231</v>
      </c>
      <c r="AI1108">
        <v>121</v>
      </c>
      <c r="AJ1108">
        <v>1068</v>
      </c>
      <c r="AK1108">
        <v>899</v>
      </c>
      <c r="AL1108">
        <v>1346</v>
      </c>
      <c r="AM1108">
        <v>934</v>
      </c>
      <c r="AN1108">
        <v>1078</v>
      </c>
      <c r="AO1108">
        <v>1109</v>
      </c>
      <c r="AP1108">
        <v>1052</v>
      </c>
      <c r="AQ1108">
        <v>1458</v>
      </c>
      <c r="AR1108">
        <v>284</v>
      </c>
      <c r="AS1108">
        <v>1051</v>
      </c>
      <c r="AT1108">
        <v>1488</v>
      </c>
      <c r="AU1108">
        <v>1443</v>
      </c>
      <c r="AV1108">
        <v>1759</v>
      </c>
      <c r="AW1108">
        <v>152</v>
      </c>
      <c r="AX1108">
        <v>1360</v>
      </c>
      <c r="AY1108">
        <v>1712</v>
      </c>
      <c r="AZ1108">
        <v>2116</v>
      </c>
      <c r="BA1108">
        <v>2247</v>
      </c>
      <c r="BB1108">
        <v>1670</v>
      </c>
      <c r="BC1108">
        <v>1095</v>
      </c>
      <c r="BD1108">
        <v>1667</v>
      </c>
      <c r="BE1108">
        <v>1</v>
      </c>
      <c r="BF1108" t="s">
        <v>64</v>
      </c>
      <c r="BG1108" t="s">
        <v>65</v>
      </c>
      <c r="BH1108" t="s">
        <v>941</v>
      </c>
      <c r="BI1108" s="4">
        <f xml:space="preserve"> _2025teamgamelogs[[#This Row],[FGA]] + (0.44 * _2025teamgamelogs[[#This Row],[FTA]]) + _2025teamgamelogs[[#This Row],[TOV]] - _2025teamgamelogs[[#This Row],[OREB]]</f>
        <v>97.36</v>
      </c>
      <c r="BJ1108" s="3">
        <f>_2025teamgamelogs[[#This Row],[TOV]]/_2025teamgamelogs[[#This Row],[POSSESIONS]]</f>
        <v>9.2440427280197204E-2</v>
      </c>
      <c r="BK1108" s="4">
        <f>_2025teamgamelogs[[#This Row],[PTS]]/_2025teamgamelogs[[#This Row],[POSSESIONS]]</f>
        <v>1.1811832374691866</v>
      </c>
      <c r="BL1108" s="4">
        <f xml:space="preserve"> 100 * _2025teamgamelogs[[#This Row],[POINTS_PER_POSSESSION]]</f>
        <v>118.11832374691866</v>
      </c>
      <c r="BM1108" s="4">
        <f xml:space="preserve"> _2025teamgamelogs[[#This Row],[POSSESIONS]] / (_2025teamgamelogs[[#This Row],[MIN]]/48)</f>
        <v>97.36</v>
      </c>
      <c r="BN1108" s="3">
        <f>_2025teamgamelogs[[#This Row],[PTS]] / (2 * (_2025teamgamelogs[[#This Row],[FGA]] + 0.44 * _2025teamgamelogs[[#This Row],[FTA]]))</f>
        <v>0.57870370370370372</v>
      </c>
      <c r="BO1108" s="4">
        <f>VLOOKUP(_2025teamgamelogs[[#This Row],[MONTH]], LEAGUE_AVERAGES!$A$2:$B$8, 2, FALSE)</f>
        <v>111.93492093235156</v>
      </c>
      <c r="BP1108" s="5">
        <f>VLOOKUP(_2025teamgamelogs[[#This Row],[TEAM_NAME]], LEAGUE_AVERAGES!$A$14:$C$43, 2, FALSE)</f>
        <v>0.34129268292682929</v>
      </c>
      <c r="BQ1108" s="5">
        <f>VLOOKUP(_2025teamgamelogs[[#This Row],[TEAM_NAME]], LEAGUE_AVERAGES!$A$14:$C$43, 3, FALSE)</f>
        <v>0.34026829268292691</v>
      </c>
      <c r="BR1108" s="5">
        <f>VLOOKUP(_2025teamgamelogs[[#This Row],[TEAM_NAME]], LEAGUE_AVERAGES!$F$14:$H$43, 2, FALSE)</f>
        <v>0.45178048780487812</v>
      </c>
      <c r="BS1108" s="5">
        <f>VLOOKUP(_2025teamgamelogs[[#This Row],[TEAM_NAME]], LEAGUE_AVERAGES!$F$14:$H$43, 3, FALSE)</f>
        <v>0.45797560975609758</v>
      </c>
      <c r="BT1108" s="5">
        <f>VLOOKUP(_2025teamgamelogs[[#This Row],[TEAM_NAME]], LEAGUE_AVERAGES!$K$14:$M$43, 2, FALSE)</f>
        <v>0.55774018976963147</v>
      </c>
      <c r="BU1108" s="5">
        <f>VLOOKUP(_2025teamgamelogs[[#This Row],[TEAM_NAME]], LEAGUE_AVERAGES!$K$14:$M$43, 3, FALSE)</f>
        <v>0.57066794818423772</v>
      </c>
    </row>
    <row r="1109" spans="1:73" x14ac:dyDescent="0.2">
      <c r="A1109" t="s">
        <v>59</v>
      </c>
      <c r="B1109">
        <v>1610612754</v>
      </c>
      <c r="C1109" t="s">
        <v>110</v>
      </c>
      <c r="D1109" t="s">
        <v>111</v>
      </c>
      <c r="E1109">
        <v>22400525</v>
      </c>
      <c r="F1109" s="1">
        <v>45667</v>
      </c>
      <c r="G1109" t="s">
        <v>1048</v>
      </c>
      <c r="H1109" t="s">
        <v>63</v>
      </c>
      <c r="I1109">
        <v>48</v>
      </c>
      <c r="J1109">
        <v>43</v>
      </c>
      <c r="K1109">
        <v>82</v>
      </c>
      <c r="L1109">
        <v>0.52400000000000002</v>
      </c>
      <c r="M1109">
        <v>9</v>
      </c>
      <c r="N1109">
        <v>27</v>
      </c>
      <c r="O1109">
        <v>0.33300000000000002</v>
      </c>
      <c r="P1109">
        <v>13</v>
      </c>
      <c r="Q1109">
        <v>19</v>
      </c>
      <c r="R1109">
        <v>0.68400000000000005</v>
      </c>
      <c r="S1109">
        <v>8</v>
      </c>
      <c r="T1109">
        <v>40</v>
      </c>
      <c r="U1109">
        <v>48</v>
      </c>
      <c r="V1109">
        <v>27</v>
      </c>
      <c r="W1109">
        <v>15</v>
      </c>
      <c r="X1109">
        <v>8</v>
      </c>
      <c r="Y1109">
        <v>8</v>
      </c>
      <c r="Z1109">
        <v>2</v>
      </c>
      <c r="AA1109">
        <v>13</v>
      </c>
      <c r="AB1109">
        <v>19</v>
      </c>
      <c r="AC1109">
        <v>108</v>
      </c>
      <c r="AD1109">
        <v>12</v>
      </c>
      <c r="AE1109">
        <v>1</v>
      </c>
      <c r="AF1109">
        <v>1</v>
      </c>
      <c r="AG1109">
        <v>1</v>
      </c>
      <c r="AH1109">
        <v>1</v>
      </c>
      <c r="AI1109">
        <v>121</v>
      </c>
      <c r="AJ1109">
        <v>866</v>
      </c>
      <c r="AK1109">
        <v>2022</v>
      </c>
      <c r="AL1109">
        <v>357</v>
      </c>
      <c r="AM1109">
        <v>2097</v>
      </c>
      <c r="AN1109">
        <v>2292</v>
      </c>
      <c r="AO1109">
        <v>1468</v>
      </c>
      <c r="AP1109">
        <v>1755</v>
      </c>
      <c r="AQ1109">
        <v>1458</v>
      </c>
      <c r="AR1109">
        <v>2037</v>
      </c>
      <c r="AS1109">
        <v>1800</v>
      </c>
      <c r="AT1109">
        <v>210</v>
      </c>
      <c r="AU1109">
        <v>604</v>
      </c>
      <c r="AV1109">
        <v>1013</v>
      </c>
      <c r="AW1109">
        <v>1341</v>
      </c>
      <c r="AX1109">
        <v>1073</v>
      </c>
      <c r="AY1109">
        <v>187</v>
      </c>
      <c r="AZ1109">
        <v>158</v>
      </c>
      <c r="BA1109">
        <v>148</v>
      </c>
      <c r="BB1109">
        <v>971</v>
      </c>
      <c r="BC1109">
        <v>1616</v>
      </c>
      <c r="BD1109">
        <v>517</v>
      </c>
      <c r="BE1109">
        <v>1</v>
      </c>
      <c r="BF1109" t="s">
        <v>64</v>
      </c>
      <c r="BG1109" t="s">
        <v>65</v>
      </c>
      <c r="BH1109" t="s">
        <v>941</v>
      </c>
      <c r="BI1109" s="4">
        <f xml:space="preserve"> _2025teamgamelogs[[#This Row],[FGA]] + (0.44 * _2025teamgamelogs[[#This Row],[FTA]]) + _2025teamgamelogs[[#This Row],[TOV]] - _2025teamgamelogs[[#This Row],[OREB]]</f>
        <v>97.36</v>
      </c>
      <c r="BJ1109" s="3">
        <f>_2025teamgamelogs[[#This Row],[TOV]]/_2025teamgamelogs[[#This Row],[POSSESIONS]]</f>
        <v>0.15406737880032867</v>
      </c>
      <c r="BK1109" s="4">
        <f>_2025teamgamelogs[[#This Row],[PTS]]/_2025teamgamelogs[[#This Row],[POSSESIONS]]</f>
        <v>1.1092851273623665</v>
      </c>
      <c r="BL1109" s="4">
        <f xml:space="preserve"> 100 * _2025teamgamelogs[[#This Row],[POINTS_PER_POSSESSION]]</f>
        <v>110.92851273623666</v>
      </c>
      <c r="BM1109" s="4">
        <f xml:space="preserve"> _2025teamgamelogs[[#This Row],[POSSESIONS]] / (_2025teamgamelogs[[#This Row],[MIN]]/48)</f>
        <v>97.36</v>
      </c>
      <c r="BN1109" s="3">
        <f>_2025teamgamelogs[[#This Row],[PTS]] / (2 * (_2025teamgamelogs[[#This Row],[FGA]] + 0.44 * _2025teamgamelogs[[#This Row],[FTA]]))</f>
        <v>0.59760956175298807</v>
      </c>
      <c r="BO1109" s="4">
        <f>VLOOKUP(_2025teamgamelogs[[#This Row],[MONTH]], LEAGUE_AVERAGES!$A$2:$B$8, 2, FALSE)</f>
        <v>111.93492093235156</v>
      </c>
      <c r="BP1109" s="5">
        <f>VLOOKUP(_2025teamgamelogs[[#This Row],[TEAM_NAME]], LEAGUE_AVERAGES!$A$14:$C$43, 2, FALSE)</f>
        <v>0.37909999999999999</v>
      </c>
      <c r="BQ1109" s="5">
        <f>VLOOKUP(_2025teamgamelogs[[#This Row],[TEAM_NAME]], LEAGUE_AVERAGES!$A$14:$C$43, 3, FALSE)</f>
        <v>0.35511904761904761</v>
      </c>
      <c r="BR1109" s="5">
        <f>VLOOKUP(_2025teamgamelogs[[#This Row],[TEAM_NAME]], LEAGUE_AVERAGES!$F$14:$H$43, 2, FALSE)</f>
        <v>0.49785000000000013</v>
      </c>
      <c r="BS1109" s="5">
        <f>VLOOKUP(_2025teamgamelogs[[#This Row],[TEAM_NAME]], LEAGUE_AVERAGES!$F$14:$H$43, 3, FALSE)</f>
        <v>0.47942857142857148</v>
      </c>
      <c r="BT1109" s="5">
        <f>VLOOKUP(_2025teamgamelogs[[#This Row],[TEAM_NAME]], LEAGUE_AVERAGES!$K$14:$M$43, 2, FALSE)</f>
        <v>0.60805571751162091</v>
      </c>
      <c r="BU1109" s="5">
        <f>VLOOKUP(_2025teamgamelogs[[#This Row],[TEAM_NAME]], LEAGUE_AVERAGES!$K$14:$M$43, 3, FALSE)</f>
        <v>0.58190704341109034</v>
      </c>
    </row>
    <row r="1110" spans="1:73" x14ac:dyDescent="0.2">
      <c r="A1110" t="s">
        <v>59</v>
      </c>
      <c r="B1110">
        <v>1610612753</v>
      </c>
      <c r="C1110" t="s">
        <v>83</v>
      </c>
      <c r="D1110" t="s">
        <v>84</v>
      </c>
      <c r="E1110">
        <v>22400526</v>
      </c>
      <c r="F1110" s="1">
        <v>45667</v>
      </c>
      <c r="G1110" t="s">
        <v>1049</v>
      </c>
      <c r="H1110" t="s">
        <v>70</v>
      </c>
      <c r="I1110">
        <v>48</v>
      </c>
      <c r="J1110">
        <v>37</v>
      </c>
      <c r="K1110">
        <v>86</v>
      </c>
      <c r="L1110">
        <v>0.43</v>
      </c>
      <c r="M1110">
        <v>14</v>
      </c>
      <c r="N1110">
        <v>40</v>
      </c>
      <c r="O1110">
        <v>0.35</v>
      </c>
      <c r="P1110">
        <v>18</v>
      </c>
      <c r="Q1110">
        <v>26</v>
      </c>
      <c r="R1110">
        <v>0.69199999999999995</v>
      </c>
      <c r="S1110">
        <v>12</v>
      </c>
      <c r="T1110">
        <v>32</v>
      </c>
      <c r="U1110">
        <v>44</v>
      </c>
      <c r="V1110">
        <v>20</v>
      </c>
      <c r="W1110">
        <v>11</v>
      </c>
      <c r="X1110">
        <v>8</v>
      </c>
      <c r="Y1110">
        <v>5</v>
      </c>
      <c r="Z1110">
        <v>5</v>
      </c>
      <c r="AA1110">
        <v>19</v>
      </c>
      <c r="AB1110">
        <v>18</v>
      </c>
      <c r="AC1110">
        <v>106</v>
      </c>
      <c r="AD1110">
        <v>-3</v>
      </c>
      <c r="AE1110">
        <v>1</v>
      </c>
      <c r="AF1110">
        <v>1231</v>
      </c>
      <c r="AG1110">
        <v>1231</v>
      </c>
      <c r="AH1110">
        <v>1231</v>
      </c>
      <c r="AI1110">
        <v>121</v>
      </c>
      <c r="AJ1110">
        <v>1946</v>
      </c>
      <c r="AK1110">
        <v>1580</v>
      </c>
      <c r="AL1110">
        <v>1840</v>
      </c>
      <c r="AM1110">
        <v>934</v>
      </c>
      <c r="AN1110">
        <v>795</v>
      </c>
      <c r="AO1110">
        <v>1311</v>
      </c>
      <c r="AP1110">
        <v>889</v>
      </c>
      <c r="AQ1110">
        <v>570</v>
      </c>
      <c r="AR1110">
        <v>1984</v>
      </c>
      <c r="AS1110">
        <v>848</v>
      </c>
      <c r="AT1110">
        <v>1307</v>
      </c>
      <c r="AU1110">
        <v>1127</v>
      </c>
      <c r="AV1110">
        <v>2163</v>
      </c>
      <c r="AW1110">
        <v>429</v>
      </c>
      <c r="AX1110">
        <v>1073</v>
      </c>
      <c r="AY1110">
        <v>889</v>
      </c>
      <c r="AZ1110">
        <v>1188</v>
      </c>
      <c r="BA1110">
        <v>1258</v>
      </c>
      <c r="BB1110">
        <v>1204</v>
      </c>
      <c r="BC1110">
        <v>1723</v>
      </c>
      <c r="BD1110">
        <v>1356</v>
      </c>
      <c r="BE1110">
        <v>1</v>
      </c>
      <c r="BF1110" t="s">
        <v>64</v>
      </c>
      <c r="BG1110" t="s">
        <v>65</v>
      </c>
      <c r="BH1110" t="s">
        <v>941</v>
      </c>
      <c r="BI1110" s="4">
        <f xml:space="preserve"> _2025teamgamelogs[[#This Row],[FGA]] + (0.44 * _2025teamgamelogs[[#This Row],[FTA]]) + _2025teamgamelogs[[#This Row],[TOV]] - _2025teamgamelogs[[#This Row],[OREB]]</f>
        <v>96.44</v>
      </c>
      <c r="BJ1110" s="3">
        <f>_2025teamgamelogs[[#This Row],[TOV]]/_2025teamgamelogs[[#This Row],[POSSESIONS]]</f>
        <v>0.11406055578598093</v>
      </c>
      <c r="BK1110" s="4">
        <f>_2025teamgamelogs[[#This Row],[PTS]]/_2025teamgamelogs[[#This Row],[POSSESIONS]]</f>
        <v>1.0991289921194525</v>
      </c>
      <c r="BL1110" s="4">
        <f xml:space="preserve"> 100 * _2025teamgamelogs[[#This Row],[POINTS_PER_POSSESSION]]</f>
        <v>109.91289921194524</v>
      </c>
      <c r="BM1110" s="4">
        <f xml:space="preserve"> _2025teamgamelogs[[#This Row],[POSSESIONS]] / (_2025teamgamelogs[[#This Row],[MIN]]/48)</f>
        <v>96.44</v>
      </c>
      <c r="BN1110" s="3">
        <f>_2025teamgamelogs[[#This Row],[PTS]] / (2 * (_2025teamgamelogs[[#This Row],[FGA]] + 0.44 * _2025teamgamelogs[[#This Row],[FTA]]))</f>
        <v>0.54392446633825942</v>
      </c>
      <c r="BO1110" s="4">
        <f>VLOOKUP(_2025teamgamelogs[[#This Row],[MONTH]], LEAGUE_AVERAGES!$A$2:$B$8, 2, FALSE)</f>
        <v>111.93492093235156</v>
      </c>
      <c r="BP1110" s="5">
        <f>VLOOKUP(_2025teamgamelogs[[#This Row],[TEAM_NAME]], LEAGUE_AVERAGES!$A$14:$C$43, 2, FALSE)</f>
        <v>0.32192682926829269</v>
      </c>
      <c r="BQ1110" s="5">
        <f>VLOOKUP(_2025teamgamelogs[[#This Row],[TEAM_NAME]], LEAGUE_AVERAGES!$A$14:$C$43, 3, FALSE)</f>
        <v>0.31129268292682932</v>
      </c>
      <c r="BR1110" s="5">
        <f>VLOOKUP(_2025teamgamelogs[[#This Row],[TEAM_NAME]], LEAGUE_AVERAGES!$F$14:$H$43, 2, FALSE)</f>
        <v>0.44641463414634147</v>
      </c>
      <c r="BS1110" s="5">
        <f>VLOOKUP(_2025teamgamelogs[[#This Row],[TEAM_NAME]], LEAGUE_AVERAGES!$F$14:$H$43, 3, FALSE)</f>
        <v>0.44524390243902434</v>
      </c>
      <c r="BT1110" s="5">
        <f>VLOOKUP(_2025teamgamelogs[[#This Row],[TEAM_NAME]], LEAGUE_AVERAGES!$K$14:$M$43, 2, FALSE)</f>
        <v>0.55194019912665027</v>
      </c>
      <c r="BU1110" s="5">
        <f>VLOOKUP(_2025teamgamelogs[[#This Row],[TEAM_NAME]], LEAGUE_AVERAGES!$K$14:$M$43, 3, FALSE)</f>
        <v>0.54874950227645525</v>
      </c>
    </row>
    <row r="1111" spans="1:73" x14ac:dyDescent="0.2">
      <c r="A1111" t="s">
        <v>59</v>
      </c>
      <c r="B1111">
        <v>1610612752</v>
      </c>
      <c r="C1111" t="s">
        <v>67</v>
      </c>
      <c r="D1111" t="s">
        <v>68</v>
      </c>
      <c r="E1111">
        <v>22400529</v>
      </c>
      <c r="F1111" s="1">
        <v>45667</v>
      </c>
      <c r="G1111" t="s">
        <v>1050</v>
      </c>
      <c r="H1111" t="s">
        <v>70</v>
      </c>
      <c r="I1111">
        <v>48</v>
      </c>
      <c r="J1111">
        <v>37</v>
      </c>
      <c r="K1111">
        <v>96</v>
      </c>
      <c r="L1111">
        <v>0.38500000000000001</v>
      </c>
      <c r="M1111">
        <v>4</v>
      </c>
      <c r="N1111">
        <v>31</v>
      </c>
      <c r="O1111">
        <v>0.129</v>
      </c>
      <c r="P1111">
        <v>23</v>
      </c>
      <c r="Q1111">
        <v>23</v>
      </c>
      <c r="R1111">
        <v>1</v>
      </c>
      <c r="S1111">
        <v>16</v>
      </c>
      <c r="T1111">
        <v>27</v>
      </c>
      <c r="U1111">
        <v>43</v>
      </c>
      <c r="V1111">
        <v>18</v>
      </c>
      <c r="W1111">
        <v>12</v>
      </c>
      <c r="X1111">
        <v>7</v>
      </c>
      <c r="Y1111">
        <v>3</v>
      </c>
      <c r="Z1111">
        <v>9</v>
      </c>
      <c r="AA1111">
        <v>15</v>
      </c>
      <c r="AB1111">
        <v>23</v>
      </c>
      <c r="AC1111">
        <v>101</v>
      </c>
      <c r="AD1111">
        <v>-25</v>
      </c>
      <c r="AE1111">
        <v>1</v>
      </c>
      <c r="AF1111">
        <v>1231</v>
      </c>
      <c r="AG1111">
        <v>1231</v>
      </c>
      <c r="AH1111">
        <v>1231</v>
      </c>
      <c r="AI1111">
        <v>121</v>
      </c>
      <c r="AJ1111">
        <v>1946</v>
      </c>
      <c r="AK1111">
        <v>392</v>
      </c>
      <c r="AL1111">
        <v>2315</v>
      </c>
      <c r="AM1111">
        <v>2448</v>
      </c>
      <c r="AN1111">
        <v>1971</v>
      </c>
      <c r="AO1111">
        <v>2455</v>
      </c>
      <c r="AP1111">
        <v>314</v>
      </c>
      <c r="AQ1111">
        <v>899</v>
      </c>
      <c r="AR1111">
        <v>1</v>
      </c>
      <c r="AS1111">
        <v>234</v>
      </c>
      <c r="AT1111">
        <v>2068</v>
      </c>
      <c r="AU1111">
        <v>1282</v>
      </c>
      <c r="AV1111">
        <v>2327</v>
      </c>
      <c r="AW1111">
        <v>640</v>
      </c>
      <c r="AX1111">
        <v>1360</v>
      </c>
      <c r="AY1111">
        <v>1712</v>
      </c>
      <c r="AZ1111">
        <v>2275</v>
      </c>
      <c r="BA1111">
        <v>398</v>
      </c>
      <c r="BB1111">
        <v>300</v>
      </c>
      <c r="BC1111">
        <v>2059</v>
      </c>
      <c r="BD1111">
        <v>2312</v>
      </c>
      <c r="BE1111">
        <v>1</v>
      </c>
      <c r="BF1111" t="s">
        <v>64</v>
      </c>
      <c r="BG1111" t="s">
        <v>65</v>
      </c>
      <c r="BH1111" t="s">
        <v>941</v>
      </c>
      <c r="BI1111" s="4">
        <f xml:space="preserve"> _2025teamgamelogs[[#This Row],[FGA]] + (0.44 * _2025teamgamelogs[[#This Row],[FTA]]) + _2025teamgamelogs[[#This Row],[TOV]] - _2025teamgamelogs[[#This Row],[OREB]]</f>
        <v>102.12</v>
      </c>
      <c r="BJ1111" s="3">
        <f>_2025teamgamelogs[[#This Row],[TOV]]/_2025teamgamelogs[[#This Row],[POSSESIONS]]</f>
        <v>0.11750881316098707</v>
      </c>
      <c r="BK1111" s="4">
        <f>_2025teamgamelogs[[#This Row],[PTS]]/_2025teamgamelogs[[#This Row],[POSSESIONS]]</f>
        <v>0.98903251077164112</v>
      </c>
      <c r="BL1111" s="4">
        <f xml:space="preserve"> 100 * _2025teamgamelogs[[#This Row],[POINTS_PER_POSSESSION]]</f>
        <v>98.903251077164114</v>
      </c>
      <c r="BM1111" s="4">
        <f xml:space="preserve"> _2025teamgamelogs[[#This Row],[POSSESIONS]] / (_2025teamgamelogs[[#This Row],[MIN]]/48)</f>
        <v>102.12</v>
      </c>
      <c r="BN1111" s="3">
        <f>_2025teamgamelogs[[#This Row],[PTS]] / (2 * (_2025teamgamelogs[[#This Row],[FGA]] + 0.44 * _2025teamgamelogs[[#This Row],[FTA]]))</f>
        <v>0.4758763663776856</v>
      </c>
      <c r="BO1111" s="4">
        <f>VLOOKUP(_2025teamgamelogs[[#This Row],[MONTH]], LEAGUE_AVERAGES!$A$2:$B$8, 2, FALSE)</f>
        <v>111.93492093235156</v>
      </c>
      <c r="BP1111" s="5">
        <f>VLOOKUP(_2025teamgamelogs[[#This Row],[TEAM_NAME]], LEAGUE_AVERAGES!$A$14:$C$43, 2, FALSE)</f>
        <v>0.370219512195122</v>
      </c>
      <c r="BQ1111" s="5">
        <f>VLOOKUP(_2025teamgamelogs[[#This Row],[TEAM_NAME]], LEAGUE_AVERAGES!$A$14:$C$43, 3, FALSE)</f>
        <v>0.36224390243902438</v>
      </c>
      <c r="BR1111" s="5">
        <f>VLOOKUP(_2025teamgamelogs[[#This Row],[TEAM_NAME]], LEAGUE_AVERAGES!$F$14:$H$43, 2, FALSE)</f>
        <v>0.49358536585365859</v>
      </c>
      <c r="BS1111" s="5">
        <f>VLOOKUP(_2025teamgamelogs[[#This Row],[TEAM_NAME]], LEAGUE_AVERAGES!$F$14:$H$43, 3, FALSE)</f>
        <v>0.47975609756097559</v>
      </c>
      <c r="BT1111" s="5">
        <f>VLOOKUP(_2025teamgamelogs[[#This Row],[TEAM_NAME]], LEAGUE_AVERAGES!$K$14:$M$43, 2, FALSE)</f>
        <v>0.59525043511857889</v>
      </c>
      <c r="BU1111" s="5">
        <f>VLOOKUP(_2025teamgamelogs[[#This Row],[TEAM_NAME]], LEAGUE_AVERAGES!$K$14:$M$43, 3, FALSE)</f>
        <v>0.58413739951743537</v>
      </c>
    </row>
    <row r="1112" spans="1:73" x14ac:dyDescent="0.2">
      <c r="A1112" t="s">
        <v>59</v>
      </c>
      <c r="B1112">
        <v>1610612760</v>
      </c>
      <c r="C1112" t="s">
        <v>137</v>
      </c>
      <c r="D1112" t="s">
        <v>138</v>
      </c>
      <c r="E1112">
        <v>22400529</v>
      </c>
      <c r="F1112" s="1">
        <v>45667</v>
      </c>
      <c r="G1112" t="s">
        <v>1051</v>
      </c>
      <c r="H1112" t="s">
        <v>63</v>
      </c>
      <c r="I1112">
        <v>48</v>
      </c>
      <c r="J1112">
        <v>48</v>
      </c>
      <c r="K1112">
        <v>89</v>
      </c>
      <c r="L1112">
        <v>0.53900000000000003</v>
      </c>
      <c r="M1112">
        <v>14</v>
      </c>
      <c r="N1112">
        <v>27</v>
      </c>
      <c r="O1112">
        <v>0.51900000000000002</v>
      </c>
      <c r="P1112">
        <v>16</v>
      </c>
      <c r="Q1112">
        <v>18</v>
      </c>
      <c r="R1112">
        <v>0.88900000000000001</v>
      </c>
      <c r="S1112">
        <v>8</v>
      </c>
      <c r="T1112">
        <v>38</v>
      </c>
      <c r="U1112">
        <v>46</v>
      </c>
      <c r="V1112">
        <v>20</v>
      </c>
      <c r="W1112">
        <v>15</v>
      </c>
      <c r="X1112">
        <v>9</v>
      </c>
      <c r="Y1112">
        <v>9</v>
      </c>
      <c r="Z1112">
        <v>3</v>
      </c>
      <c r="AA1112">
        <v>23</v>
      </c>
      <c r="AB1112">
        <v>15</v>
      </c>
      <c r="AC1112">
        <v>126</v>
      </c>
      <c r="AD1112">
        <v>25</v>
      </c>
      <c r="AE1112">
        <v>1</v>
      </c>
      <c r="AF1112">
        <v>1</v>
      </c>
      <c r="AG1112">
        <v>1</v>
      </c>
      <c r="AH1112">
        <v>1</v>
      </c>
      <c r="AI1112">
        <v>121</v>
      </c>
      <c r="AJ1112">
        <v>242</v>
      </c>
      <c r="AK1112">
        <v>1176</v>
      </c>
      <c r="AL1112">
        <v>235</v>
      </c>
      <c r="AM1112">
        <v>934</v>
      </c>
      <c r="AN1112">
        <v>2292</v>
      </c>
      <c r="AO1112">
        <v>65</v>
      </c>
      <c r="AP1112">
        <v>1228</v>
      </c>
      <c r="AQ1112">
        <v>1617</v>
      </c>
      <c r="AR1112">
        <v>316</v>
      </c>
      <c r="AS1112">
        <v>1800</v>
      </c>
      <c r="AT1112">
        <v>377</v>
      </c>
      <c r="AU1112">
        <v>835</v>
      </c>
      <c r="AV1112">
        <v>2163</v>
      </c>
      <c r="AW1112">
        <v>1341</v>
      </c>
      <c r="AX1112">
        <v>797</v>
      </c>
      <c r="AY1112">
        <v>109</v>
      </c>
      <c r="AZ1112">
        <v>384</v>
      </c>
      <c r="BA1112">
        <v>2046</v>
      </c>
      <c r="BB1112">
        <v>1892</v>
      </c>
      <c r="BC1112">
        <v>389</v>
      </c>
      <c r="BD1112">
        <v>135</v>
      </c>
      <c r="BE1112">
        <v>1</v>
      </c>
      <c r="BF1112" t="s">
        <v>71</v>
      </c>
      <c r="BG1112" t="s">
        <v>65</v>
      </c>
      <c r="BH1112" t="s">
        <v>941</v>
      </c>
      <c r="BI1112" s="4">
        <f xml:space="preserve"> _2025teamgamelogs[[#This Row],[FGA]] + (0.44 * _2025teamgamelogs[[#This Row],[FTA]]) + _2025teamgamelogs[[#This Row],[TOV]] - _2025teamgamelogs[[#This Row],[OREB]]</f>
        <v>103.92</v>
      </c>
      <c r="BJ1112" s="3">
        <f>_2025teamgamelogs[[#This Row],[TOV]]/_2025teamgamelogs[[#This Row],[POSSESIONS]]</f>
        <v>0.14434180138568128</v>
      </c>
      <c r="BK1112" s="4">
        <f>_2025teamgamelogs[[#This Row],[PTS]]/_2025teamgamelogs[[#This Row],[POSSESIONS]]</f>
        <v>1.2124711316397228</v>
      </c>
      <c r="BL1112" s="4">
        <f xml:space="preserve"> 100 * _2025teamgamelogs[[#This Row],[POINTS_PER_POSSESSION]]</f>
        <v>121.24711316397227</v>
      </c>
      <c r="BM1112" s="4">
        <f xml:space="preserve"> _2025teamgamelogs[[#This Row],[POSSESIONS]] / (_2025teamgamelogs[[#This Row],[MIN]]/48)</f>
        <v>103.92</v>
      </c>
      <c r="BN1112" s="3">
        <f>_2025teamgamelogs[[#This Row],[PTS]] / (2 * (_2025teamgamelogs[[#This Row],[FGA]] + 0.44 * _2025teamgamelogs[[#This Row],[FTA]]))</f>
        <v>0.65002063557573253</v>
      </c>
      <c r="BO1112" s="4">
        <f>VLOOKUP(_2025teamgamelogs[[#This Row],[MONTH]], LEAGUE_AVERAGES!$A$2:$B$8, 2, FALSE)</f>
        <v>111.93492093235156</v>
      </c>
      <c r="BP1112" s="5">
        <f>VLOOKUP(_2025teamgamelogs[[#This Row],[TEAM_NAME]], LEAGUE_AVERAGES!$A$14:$C$43, 2, FALSE)</f>
        <v>0.38229268292682927</v>
      </c>
      <c r="BQ1112" s="5">
        <f>VLOOKUP(_2025teamgamelogs[[#This Row],[TEAM_NAME]], LEAGUE_AVERAGES!$A$14:$C$43, 3, FALSE)</f>
        <v>0.36500000000000005</v>
      </c>
      <c r="BR1112" s="5">
        <f>VLOOKUP(_2025teamgamelogs[[#This Row],[TEAM_NAME]], LEAGUE_AVERAGES!$F$14:$H$43, 2, FALSE)</f>
        <v>0.48607317073170736</v>
      </c>
      <c r="BS1112" s="5">
        <f>VLOOKUP(_2025teamgamelogs[[#This Row],[TEAM_NAME]], LEAGUE_AVERAGES!$F$14:$H$43, 3, FALSE)</f>
        <v>0.4780731707317073</v>
      </c>
      <c r="BT1112" s="5">
        <f>VLOOKUP(_2025teamgamelogs[[#This Row],[TEAM_NAME]], LEAGUE_AVERAGES!$K$14:$M$43, 2, FALSE)</f>
        <v>0.59971838422440138</v>
      </c>
      <c r="BU1112" s="5">
        <f>VLOOKUP(_2025teamgamelogs[[#This Row],[TEAM_NAME]], LEAGUE_AVERAGES!$K$14:$M$43, 3, FALSE)</f>
        <v>0.58679992881439635</v>
      </c>
    </row>
    <row r="1113" spans="1:73" x14ac:dyDescent="0.2">
      <c r="A1113" t="s">
        <v>59</v>
      </c>
      <c r="B1113">
        <v>1610612740</v>
      </c>
      <c r="C1113" t="s">
        <v>77</v>
      </c>
      <c r="D1113" t="s">
        <v>78</v>
      </c>
      <c r="E1113">
        <v>22400527</v>
      </c>
      <c r="F1113" s="1">
        <v>45667</v>
      </c>
      <c r="G1113" t="s">
        <v>1052</v>
      </c>
      <c r="H1113" t="s">
        <v>63</v>
      </c>
      <c r="I1113">
        <v>48</v>
      </c>
      <c r="J1113">
        <v>44</v>
      </c>
      <c r="K1113">
        <v>91</v>
      </c>
      <c r="L1113">
        <v>0.48399999999999999</v>
      </c>
      <c r="M1113">
        <v>18</v>
      </c>
      <c r="N1113">
        <v>40</v>
      </c>
      <c r="O1113">
        <v>0.45</v>
      </c>
      <c r="P1113">
        <v>17</v>
      </c>
      <c r="Q1113">
        <v>26</v>
      </c>
      <c r="R1113">
        <v>0.65400000000000003</v>
      </c>
      <c r="S1113">
        <v>12</v>
      </c>
      <c r="T1113">
        <v>32</v>
      </c>
      <c r="U1113">
        <v>44</v>
      </c>
      <c r="V1113">
        <v>31</v>
      </c>
      <c r="W1113">
        <v>12</v>
      </c>
      <c r="X1113">
        <v>7</v>
      </c>
      <c r="Y1113">
        <v>8</v>
      </c>
      <c r="Z1113">
        <v>3</v>
      </c>
      <c r="AA1113">
        <v>16</v>
      </c>
      <c r="AB1113">
        <v>25</v>
      </c>
      <c r="AC1113">
        <v>123</v>
      </c>
      <c r="AD1113">
        <v>8</v>
      </c>
      <c r="AE1113">
        <v>1</v>
      </c>
      <c r="AF1113">
        <v>1</v>
      </c>
      <c r="AG1113">
        <v>1</v>
      </c>
      <c r="AH1113">
        <v>1</v>
      </c>
      <c r="AI1113">
        <v>121</v>
      </c>
      <c r="AJ1113">
        <v>703</v>
      </c>
      <c r="AK1113">
        <v>899</v>
      </c>
      <c r="AL1113">
        <v>941</v>
      </c>
      <c r="AM1113">
        <v>288</v>
      </c>
      <c r="AN1113">
        <v>795</v>
      </c>
      <c r="AO1113">
        <v>331</v>
      </c>
      <c r="AP1113">
        <v>1052</v>
      </c>
      <c r="AQ1113">
        <v>570</v>
      </c>
      <c r="AR1113">
        <v>2185</v>
      </c>
      <c r="AS1113">
        <v>848</v>
      </c>
      <c r="AT1113">
        <v>1307</v>
      </c>
      <c r="AU1113">
        <v>1127</v>
      </c>
      <c r="AV1113">
        <v>426</v>
      </c>
      <c r="AW1113">
        <v>640</v>
      </c>
      <c r="AX1113">
        <v>1360</v>
      </c>
      <c r="AY1113">
        <v>187</v>
      </c>
      <c r="AZ1113">
        <v>384</v>
      </c>
      <c r="BA1113">
        <v>570</v>
      </c>
      <c r="BB1113">
        <v>143</v>
      </c>
      <c r="BC1113">
        <v>549</v>
      </c>
      <c r="BD1113">
        <v>727</v>
      </c>
      <c r="BE1113">
        <v>1</v>
      </c>
      <c r="BF1113" t="s">
        <v>71</v>
      </c>
      <c r="BG1113" t="s">
        <v>65</v>
      </c>
      <c r="BH1113" t="s">
        <v>941</v>
      </c>
      <c r="BI1113" s="4">
        <f xml:space="preserve"> _2025teamgamelogs[[#This Row],[FGA]] + (0.44 * _2025teamgamelogs[[#This Row],[FTA]]) + _2025teamgamelogs[[#This Row],[TOV]] - _2025teamgamelogs[[#This Row],[OREB]]</f>
        <v>102.44</v>
      </c>
      <c r="BJ1113" s="3">
        <f>_2025teamgamelogs[[#This Row],[TOV]]/_2025teamgamelogs[[#This Row],[POSSESIONS]]</f>
        <v>0.11714174150722374</v>
      </c>
      <c r="BK1113" s="4">
        <f>_2025teamgamelogs[[#This Row],[PTS]]/_2025teamgamelogs[[#This Row],[POSSESIONS]]</f>
        <v>1.2007028504490433</v>
      </c>
      <c r="BL1113" s="4">
        <f xml:space="preserve"> 100 * _2025teamgamelogs[[#This Row],[POINTS_PER_POSSESSION]]</f>
        <v>120.07028504490434</v>
      </c>
      <c r="BM1113" s="4">
        <f xml:space="preserve"> _2025teamgamelogs[[#This Row],[POSSESIONS]] / (_2025teamgamelogs[[#This Row],[MIN]]/48)</f>
        <v>102.44</v>
      </c>
      <c r="BN1113" s="3">
        <f>_2025teamgamelogs[[#This Row],[PTS]] / (2 * (_2025teamgamelogs[[#This Row],[FGA]] + 0.44 * _2025teamgamelogs[[#This Row],[FTA]]))</f>
        <v>0.60035142522452167</v>
      </c>
      <c r="BO1113" s="4">
        <f>VLOOKUP(_2025teamgamelogs[[#This Row],[MONTH]], LEAGUE_AVERAGES!$A$2:$B$8, 2, FALSE)</f>
        <v>111.93492093235156</v>
      </c>
      <c r="BP1113" s="5">
        <f>VLOOKUP(_2025teamgamelogs[[#This Row],[TEAM_NAME]], LEAGUE_AVERAGES!$A$14:$C$43, 2, FALSE)</f>
        <v>0.35068292682926827</v>
      </c>
      <c r="BQ1113" s="5">
        <f>VLOOKUP(_2025teamgamelogs[[#This Row],[TEAM_NAME]], LEAGUE_AVERAGES!$A$14:$C$43, 3, FALSE)</f>
        <v>0.33902439024390252</v>
      </c>
      <c r="BR1113" s="5">
        <f>VLOOKUP(_2025teamgamelogs[[#This Row],[TEAM_NAME]], LEAGUE_AVERAGES!$F$14:$H$43, 2, FALSE)</f>
        <v>0.44770731707317085</v>
      </c>
      <c r="BS1113" s="5">
        <f>VLOOKUP(_2025teamgamelogs[[#This Row],[TEAM_NAME]], LEAGUE_AVERAGES!$F$14:$H$43, 3, FALSE)</f>
        <v>0.45721951219512191</v>
      </c>
      <c r="BT1113" s="5">
        <f>VLOOKUP(_2025teamgamelogs[[#This Row],[TEAM_NAME]], LEAGUE_AVERAGES!$K$14:$M$43, 2, FALSE)</f>
        <v>0.55230036801172144</v>
      </c>
      <c r="BU1113" s="5">
        <f>VLOOKUP(_2025teamgamelogs[[#This Row],[TEAM_NAME]], LEAGUE_AVERAGES!$K$14:$M$43, 3, FALSE)</f>
        <v>0.55239725408654039</v>
      </c>
    </row>
    <row r="1114" spans="1:73" x14ac:dyDescent="0.2">
      <c r="A1114" t="s">
        <v>59</v>
      </c>
      <c r="B1114">
        <v>1610612749</v>
      </c>
      <c r="C1114" t="s">
        <v>113</v>
      </c>
      <c r="D1114" t="s">
        <v>114</v>
      </c>
      <c r="E1114">
        <v>22400526</v>
      </c>
      <c r="F1114" s="1">
        <v>45667</v>
      </c>
      <c r="G1114" t="s">
        <v>1053</v>
      </c>
      <c r="H1114" t="s">
        <v>63</v>
      </c>
      <c r="I1114">
        <v>48</v>
      </c>
      <c r="J1114">
        <v>43</v>
      </c>
      <c r="K1114">
        <v>83</v>
      </c>
      <c r="L1114">
        <v>0.51800000000000002</v>
      </c>
      <c r="M1114">
        <v>9</v>
      </c>
      <c r="N1114">
        <v>25</v>
      </c>
      <c r="O1114">
        <v>0.36</v>
      </c>
      <c r="P1114">
        <v>14</v>
      </c>
      <c r="Q1114">
        <v>23</v>
      </c>
      <c r="R1114">
        <v>0.60899999999999999</v>
      </c>
      <c r="S1114">
        <v>7</v>
      </c>
      <c r="T1114">
        <v>36</v>
      </c>
      <c r="U1114">
        <v>43</v>
      </c>
      <c r="V1114">
        <v>18</v>
      </c>
      <c r="W1114">
        <v>13</v>
      </c>
      <c r="X1114">
        <v>10</v>
      </c>
      <c r="Y1114">
        <v>5</v>
      </c>
      <c r="Z1114">
        <v>5</v>
      </c>
      <c r="AA1114">
        <v>18</v>
      </c>
      <c r="AB1114">
        <v>19</v>
      </c>
      <c r="AC1114">
        <v>109</v>
      </c>
      <c r="AD1114">
        <v>3</v>
      </c>
      <c r="AE1114">
        <v>1</v>
      </c>
      <c r="AF1114">
        <v>1</v>
      </c>
      <c r="AG1114">
        <v>1</v>
      </c>
      <c r="AH1114">
        <v>1</v>
      </c>
      <c r="AI1114">
        <v>121</v>
      </c>
      <c r="AJ1114">
        <v>866</v>
      </c>
      <c r="AK1114">
        <v>1922</v>
      </c>
      <c r="AL1114">
        <v>422</v>
      </c>
      <c r="AM1114">
        <v>2097</v>
      </c>
      <c r="AN1114">
        <v>2375</v>
      </c>
      <c r="AO1114">
        <v>1210</v>
      </c>
      <c r="AP1114">
        <v>1571</v>
      </c>
      <c r="AQ1114">
        <v>899</v>
      </c>
      <c r="AR1114">
        <v>2337</v>
      </c>
      <c r="AS1114">
        <v>2024</v>
      </c>
      <c r="AT1114">
        <v>640</v>
      </c>
      <c r="AU1114">
        <v>1282</v>
      </c>
      <c r="AV1114">
        <v>2327</v>
      </c>
      <c r="AW1114">
        <v>850</v>
      </c>
      <c r="AX1114">
        <v>539</v>
      </c>
      <c r="AY1114">
        <v>889</v>
      </c>
      <c r="AZ1114">
        <v>1188</v>
      </c>
      <c r="BA1114">
        <v>1018</v>
      </c>
      <c r="BB1114">
        <v>971</v>
      </c>
      <c r="BC1114">
        <v>1548</v>
      </c>
      <c r="BD1114">
        <v>1047</v>
      </c>
      <c r="BE1114">
        <v>1</v>
      </c>
      <c r="BF1114" t="s">
        <v>71</v>
      </c>
      <c r="BG1114" t="s">
        <v>65</v>
      </c>
      <c r="BH1114" t="s">
        <v>941</v>
      </c>
      <c r="BI1114" s="4">
        <f xml:space="preserve"> _2025teamgamelogs[[#This Row],[FGA]] + (0.44 * _2025teamgamelogs[[#This Row],[FTA]]) + _2025teamgamelogs[[#This Row],[TOV]] - _2025teamgamelogs[[#This Row],[OREB]]</f>
        <v>99.12</v>
      </c>
      <c r="BJ1114" s="3">
        <f>_2025teamgamelogs[[#This Row],[TOV]]/_2025teamgamelogs[[#This Row],[POSSESIONS]]</f>
        <v>0.13115415657788537</v>
      </c>
      <c r="BK1114" s="4">
        <f>_2025teamgamelogs[[#This Row],[PTS]]/_2025teamgamelogs[[#This Row],[POSSESIONS]]</f>
        <v>1.0996771589991929</v>
      </c>
      <c r="BL1114" s="4">
        <f xml:space="preserve"> 100 * _2025teamgamelogs[[#This Row],[POINTS_PER_POSSESSION]]</f>
        <v>109.9677158999193</v>
      </c>
      <c r="BM1114" s="4">
        <f xml:space="preserve"> _2025teamgamelogs[[#This Row],[POSSESIONS]] / (_2025teamgamelogs[[#This Row],[MIN]]/48)</f>
        <v>99.12</v>
      </c>
      <c r="BN1114" s="3">
        <f>_2025teamgamelogs[[#This Row],[PTS]] / (2 * (_2025teamgamelogs[[#This Row],[FGA]] + 0.44 * _2025teamgamelogs[[#This Row],[FTA]]))</f>
        <v>0.5852663230240549</v>
      </c>
      <c r="BO1114" s="4">
        <f>VLOOKUP(_2025teamgamelogs[[#This Row],[MONTH]], LEAGUE_AVERAGES!$A$2:$B$8, 2, FALSE)</f>
        <v>111.93492093235156</v>
      </c>
      <c r="BP1114" s="5">
        <f>VLOOKUP(_2025teamgamelogs[[#This Row],[TEAM_NAME]], LEAGUE_AVERAGES!$A$14:$C$43, 2, FALSE)</f>
        <v>0.4062926829268293</v>
      </c>
      <c r="BQ1114" s="5">
        <f>VLOOKUP(_2025teamgamelogs[[#This Row],[TEAM_NAME]], LEAGUE_AVERAGES!$A$14:$C$43, 3, FALSE)</f>
        <v>0.36926829268292688</v>
      </c>
      <c r="BR1114" s="5">
        <f>VLOOKUP(_2025teamgamelogs[[#This Row],[TEAM_NAME]], LEAGUE_AVERAGES!$F$14:$H$43, 2, FALSE)</f>
        <v>0.49804878048780482</v>
      </c>
      <c r="BS1114" s="5">
        <f>VLOOKUP(_2025teamgamelogs[[#This Row],[TEAM_NAME]], LEAGUE_AVERAGES!$F$14:$H$43, 3, FALSE)</f>
        <v>0.47917073170731711</v>
      </c>
      <c r="BT1114" s="5">
        <f>VLOOKUP(_2025teamgamelogs[[#This Row],[TEAM_NAME]], LEAGUE_AVERAGES!$K$14:$M$43, 2, FALSE)</f>
        <v>0.61475494156948829</v>
      </c>
      <c r="BU1114" s="5">
        <f>VLOOKUP(_2025teamgamelogs[[#This Row],[TEAM_NAME]], LEAGUE_AVERAGES!$K$14:$M$43, 3, FALSE)</f>
        <v>0.58586037801226176</v>
      </c>
    </row>
    <row r="1115" spans="1:73" x14ac:dyDescent="0.2">
      <c r="A1115" t="s">
        <v>59</v>
      </c>
      <c r="B1115">
        <v>1610612744</v>
      </c>
      <c r="C1115" t="s">
        <v>98</v>
      </c>
      <c r="D1115" t="s">
        <v>99</v>
      </c>
      <c r="E1115">
        <v>22400525</v>
      </c>
      <c r="F1115" s="1">
        <v>45667</v>
      </c>
      <c r="G1115" t="s">
        <v>1054</v>
      </c>
      <c r="H1115" t="s">
        <v>70</v>
      </c>
      <c r="I1115">
        <v>48</v>
      </c>
      <c r="J1115">
        <v>38</v>
      </c>
      <c r="K1115">
        <v>91</v>
      </c>
      <c r="L1115">
        <v>0.41799999999999998</v>
      </c>
      <c r="M1115">
        <v>10</v>
      </c>
      <c r="N1115">
        <v>38</v>
      </c>
      <c r="O1115">
        <v>0.26300000000000001</v>
      </c>
      <c r="P1115">
        <v>10</v>
      </c>
      <c r="Q1115">
        <v>13</v>
      </c>
      <c r="R1115">
        <v>0.76900000000000002</v>
      </c>
      <c r="S1115">
        <v>11</v>
      </c>
      <c r="T1115">
        <v>31</v>
      </c>
      <c r="U1115">
        <v>42</v>
      </c>
      <c r="V1115">
        <v>25</v>
      </c>
      <c r="W1115">
        <v>14</v>
      </c>
      <c r="X1115">
        <v>11</v>
      </c>
      <c r="Y1115">
        <v>2</v>
      </c>
      <c r="Z1115">
        <v>8</v>
      </c>
      <c r="AA1115">
        <v>19</v>
      </c>
      <c r="AB1115">
        <v>13</v>
      </c>
      <c r="AC1115">
        <v>96</v>
      </c>
      <c r="AD1115">
        <v>-12</v>
      </c>
      <c r="AE1115">
        <v>1</v>
      </c>
      <c r="AF1115">
        <v>1231</v>
      </c>
      <c r="AG1115">
        <v>1231</v>
      </c>
      <c r="AH1115">
        <v>1231</v>
      </c>
      <c r="AI1115">
        <v>121</v>
      </c>
      <c r="AJ1115">
        <v>1796</v>
      </c>
      <c r="AK1115">
        <v>899</v>
      </c>
      <c r="AL1115">
        <v>2012</v>
      </c>
      <c r="AM1115">
        <v>1891</v>
      </c>
      <c r="AN1115">
        <v>1078</v>
      </c>
      <c r="AO1115">
        <v>2180</v>
      </c>
      <c r="AP1115">
        <v>2148</v>
      </c>
      <c r="AQ1115">
        <v>2188</v>
      </c>
      <c r="AR1115">
        <v>1388</v>
      </c>
      <c r="AS1115">
        <v>1051</v>
      </c>
      <c r="AT1115">
        <v>1488</v>
      </c>
      <c r="AU1115">
        <v>1443</v>
      </c>
      <c r="AV1115">
        <v>1358</v>
      </c>
      <c r="AW1115">
        <v>1092</v>
      </c>
      <c r="AX1115">
        <v>346</v>
      </c>
      <c r="AY1115">
        <v>2078</v>
      </c>
      <c r="AZ1115">
        <v>2116</v>
      </c>
      <c r="BA1115">
        <v>1258</v>
      </c>
      <c r="BB1115">
        <v>2202</v>
      </c>
      <c r="BC1115">
        <v>2258</v>
      </c>
      <c r="BD1115">
        <v>1899</v>
      </c>
      <c r="BE1115">
        <v>1</v>
      </c>
      <c r="BF1115" t="s">
        <v>71</v>
      </c>
      <c r="BG1115" t="s">
        <v>65</v>
      </c>
      <c r="BH1115" t="s">
        <v>941</v>
      </c>
      <c r="BI1115" s="4">
        <f xml:space="preserve"> _2025teamgamelogs[[#This Row],[FGA]] + (0.44 * _2025teamgamelogs[[#This Row],[FTA]]) + _2025teamgamelogs[[#This Row],[TOV]] - _2025teamgamelogs[[#This Row],[OREB]]</f>
        <v>99.72</v>
      </c>
      <c r="BJ1115" s="3">
        <f>_2025teamgamelogs[[#This Row],[TOV]]/_2025teamgamelogs[[#This Row],[POSSESIONS]]</f>
        <v>0.14039310068190936</v>
      </c>
      <c r="BK1115" s="4">
        <f>_2025teamgamelogs[[#This Row],[PTS]]/_2025teamgamelogs[[#This Row],[POSSESIONS]]</f>
        <v>0.96269554753309272</v>
      </c>
      <c r="BL1115" s="4">
        <f xml:space="preserve"> 100 * _2025teamgamelogs[[#This Row],[POINTS_PER_POSSESSION]]</f>
        <v>96.269554753309279</v>
      </c>
      <c r="BM1115" s="4">
        <f xml:space="preserve"> _2025teamgamelogs[[#This Row],[POSSESIONS]] / (_2025teamgamelogs[[#This Row],[MIN]]/48)</f>
        <v>99.72</v>
      </c>
      <c r="BN1115" s="3">
        <f>_2025teamgamelogs[[#This Row],[PTS]] / (2 * (_2025teamgamelogs[[#This Row],[FGA]] + 0.44 * _2025teamgamelogs[[#This Row],[FTA]]))</f>
        <v>0.49627791563275436</v>
      </c>
      <c r="BO1115" s="4">
        <f>VLOOKUP(_2025teamgamelogs[[#This Row],[MONTH]], LEAGUE_AVERAGES!$A$2:$B$8, 2, FALSE)</f>
        <v>111.93492093235156</v>
      </c>
      <c r="BP1115" s="5">
        <f>VLOOKUP(_2025teamgamelogs[[#This Row],[TEAM_NAME]], LEAGUE_AVERAGES!$A$14:$C$43, 2, FALSE)</f>
        <v>0.36843902439024395</v>
      </c>
      <c r="BQ1115" s="5">
        <f>VLOOKUP(_2025teamgamelogs[[#This Row],[TEAM_NAME]], LEAGUE_AVERAGES!$A$14:$C$43, 3, FALSE)</f>
        <v>0.35765853658536584</v>
      </c>
      <c r="BR1115" s="5">
        <f>VLOOKUP(_2025teamgamelogs[[#This Row],[TEAM_NAME]], LEAGUE_AVERAGES!$F$14:$H$43, 2, FALSE)</f>
        <v>0.45136585365853665</v>
      </c>
      <c r="BS1115" s="5">
        <f>VLOOKUP(_2025teamgamelogs[[#This Row],[TEAM_NAME]], LEAGUE_AVERAGES!$F$14:$H$43, 3, FALSE)</f>
        <v>0.45180487804878061</v>
      </c>
      <c r="BT1115" s="5">
        <f>VLOOKUP(_2025teamgamelogs[[#This Row],[TEAM_NAME]], LEAGUE_AVERAGES!$K$14:$M$43, 2, FALSE)</f>
        <v>0.56832140437053513</v>
      </c>
      <c r="BU1115" s="5">
        <f>VLOOKUP(_2025teamgamelogs[[#This Row],[TEAM_NAME]], LEAGUE_AVERAGES!$K$14:$M$43, 3, FALSE)</f>
        <v>0.56980808391386595</v>
      </c>
    </row>
    <row r="1116" spans="1:73" x14ac:dyDescent="0.2">
      <c r="A1116" t="s">
        <v>59</v>
      </c>
      <c r="B1116">
        <v>1610612741</v>
      </c>
      <c r="C1116" t="s">
        <v>86</v>
      </c>
      <c r="D1116" t="s">
        <v>87</v>
      </c>
      <c r="E1116">
        <v>22400530</v>
      </c>
      <c r="F1116" s="1">
        <v>45667</v>
      </c>
      <c r="G1116" t="s">
        <v>1055</v>
      </c>
      <c r="H1116" t="s">
        <v>63</v>
      </c>
      <c r="I1116">
        <v>48</v>
      </c>
      <c r="J1116">
        <v>53</v>
      </c>
      <c r="K1116">
        <v>95</v>
      </c>
      <c r="L1116">
        <v>0.55800000000000005</v>
      </c>
      <c r="M1116">
        <v>23</v>
      </c>
      <c r="N1116">
        <v>49</v>
      </c>
      <c r="O1116">
        <v>0.46899999999999997</v>
      </c>
      <c r="P1116">
        <v>9</v>
      </c>
      <c r="Q1116">
        <v>14</v>
      </c>
      <c r="R1116">
        <v>0.64300000000000002</v>
      </c>
      <c r="S1116">
        <v>11</v>
      </c>
      <c r="T1116">
        <v>44</v>
      </c>
      <c r="U1116">
        <v>55</v>
      </c>
      <c r="V1116">
        <v>39</v>
      </c>
      <c r="W1116">
        <v>15</v>
      </c>
      <c r="X1116">
        <v>11</v>
      </c>
      <c r="Y1116">
        <v>7</v>
      </c>
      <c r="Z1116">
        <v>4</v>
      </c>
      <c r="AA1116">
        <v>12</v>
      </c>
      <c r="AB1116">
        <v>15</v>
      </c>
      <c r="AC1116">
        <v>138</v>
      </c>
      <c r="AD1116">
        <v>33</v>
      </c>
      <c r="AE1116">
        <v>1</v>
      </c>
      <c r="AF1116">
        <v>1</v>
      </c>
      <c r="AG1116">
        <v>1</v>
      </c>
      <c r="AH1116">
        <v>1</v>
      </c>
      <c r="AI1116">
        <v>121</v>
      </c>
      <c r="AJ1116">
        <v>40</v>
      </c>
      <c r="AK1116">
        <v>477</v>
      </c>
      <c r="AL1116">
        <v>127</v>
      </c>
      <c r="AM1116">
        <v>22</v>
      </c>
      <c r="AN1116">
        <v>142</v>
      </c>
      <c r="AO1116">
        <v>212</v>
      </c>
      <c r="AP1116">
        <v>2256</v>
      </c>
      <c r="AQ1116">
        <v>2113</v>
      </c>
      <c r="AR1116">
        <v>2233</v>
      </c>
      <c r="AS1116">
        <v>1051</v>
      </c>
      <c r="AT1116">
        <v>50</v>
      </c>
      <c r="AU1116">
        <v>135</v>
      </c>
      <c r="AV1116">
        <v>27</v>
      </c>
      <c r="AW1116">
        <v>1341</v>
      </c>
      <c r="AX1116">
        <v>346</v>
      </c>
      <c r="AY1116">
        <v>346</v>
      </c>
      <c r="AZ1116">
        <v>750</v>
      </c>
      <c r="BA1116">
        <v>92</v>
      </c>
      <c r="BB1116">
        <v>1892</v>
      </c>
      <c r="BC1116">
        <v>77</v>
      </c>
      <c r="BD1116">
        <v>55</v>
      </c>
      <c r="BE1116">
        <v>1</v>
      </c>
      <c r="BF1116" t="s">
        <v>64</v>
      </c>
      <c r="BG1116" t="s">
        <v>65</v>
      </c>
      <c r="BH1116" t="s">
        <v>941</v>
      </c>
      <c r="BI1116" s="4">
        <f xml:space="preserve"> _2025teamgamelogs[[#This Row],[FGA]] + (0.44 * _2025teamgamelogs[[#This Row],[FTA]]) + _2025teamgamelogs[[#This Row],[TOV]] - _2025teamgamelogs[[#This Row],[OREB]]</f>
        <v>105.16</v>
      </c>
      <c r="BJ1116" s="3">
        <f>_2025teamgamelogs[[#This Row],[TOV]]/_2025teamgamelogs[[#This Row],[POSSESIONS]]</f>
        <v>0.14263978699125143</v>
      </c>
      <c r="BK1116" s="4">
        <f>_2025teamgamelogs[[#This Row],[PTS]]/_2025teamgamelogs[[#This Row],[POSSESIONS]]</f>
        <v>1.3122860403195131</v>
      </c>
      <c r="BL1116" s="4">
        <f xml:space="preserve"> 100 * _2025teamgamelogs[[#This Row],[POINTS_PER_POSSESSION]]</f>
        <v>131.22860403195131</v>
      </c>
      <c r="BM1116" s="4">
        <f xml:space="preserve"> _2025teamgamelogs[[#This Row],[POSSESIONS]] / (_2025teamgamelogs[[#This Row],[MIN]]/48)</f>
        <v>105.16</v>
      </c>
      <c r="BN1116" s="3">
        <f>_2025teamgamelogs[[#This Row],[PTS]] / (2 * (_2025teamgamelogs[[#This Row],[FGA]] + 0.44 * _2025teamgamelogs[[#This Row],[FTA]]))</f>
        <v>0.68208778173190987</v>
      </c>
      <c r="BO1116" s="4">
        <f>VLOOKUP(_2025teamgamelogs[[#This Row],[MONTH]], LEAGUE_AVERAGES!$A$2:$B$8, 2, FALSE)</f>
        <v>111.93492093235156</v>
      </c>
      <c r="BP1116" s="5">
        <f>VLOOKUP(_2025teamgamelogs[[#This Row],[TEAM_NAME]], LEAGUE_AVERAGES!$A$14:$C$43, 2, FALSE)</f>
        <v>0.36141463414634156</v>
      </c>
      <c r="BQ1116" s="5">
        <f>VLOOKUP(_2025teamgamelogs[[#This Row],[TEAM_NAME]], LEAGUE_AVERAGES!$A$14:$C$43, 3, FALSE)</f>
        <v>0.37548780487804878</v>
      </c>
      <c r="BR1116" s="5">
        <f>VLOOKUP(_2025teamgamelogs[[#This Row],[TEAM_NAME]], LEAGUE_AVERAGES!$F$14:$H$43, 2, FALSE)</f>
        <v>0.46404878048780479</v>
      </c>
      <c r="BS1116" s="5">
        <f>VLOOKUP(_2025teamgamelogs[[#This Row],[TEAM_NAME]], LEAGUE_AVERAGES!$F$14:$H$43, 3, FALSE)</f>
        <v>0.47712195121951223</v>
      </c>
      <c r="BT1116" s="5">
        <f>VLOOKUP(_2025teamgamelogs[[#This Row],[TEAM_NAME]], LEAGUE_AVERAGES!$K$14:$M$43, 2, FALSE)</f>
        <v>0.57631003599073594</v>
      </c>
      <c r="BU1116" s="5">
        <f>VLOOKUP(_2025teamgamelogs[[#This Row],[TEAM_NAME]], LEAGUE_AVERAGES!$K$14:$M$43, 3, FALSE)</f>
        <v>0.59556361257988066</v>
      </c>
    </row>
    <row r="1117" spans="1:73" x14ac:dyDescent="0.2">
      <c r="A1117" t="s">
        <v>59</v>
      </c>
      <c r="B1117">
        <v>1610612738</v>
      </c>
      <c r="C1117" t="s">
        <v>74</v>
      </c>
      <c r="D1117" t="s">
        <v>75</v>
      </c>
      <c r="E1117">
        <v>22400528</v>
      </c>
      <c r="F1117" s="1">
        <v>45667</v>
      </c>
      <c r="G1117" t="s">
        <v>1056</v>
      </c>
      <c r="H1117" t="s">
        <v>70</v>
      </c>
      <c r="I1117">
        <v>48</v>
      </c>
      <c r="J1117">
        <v>34</v>
      </c>
      <c r="K1117">
        <v>84</v>
      </c>
      <c r="L1117">
        <v>0.40500000000000003</v>
      </c>
      <c r="M1117">
        <v>11</v>
      </c>
      <c r="N1117">
        <v>41</v>
      </c>
      <c r="O1117">
        <v>0.26800000000000002</v>
      </c>
      <c r="P1117">
        <v>18</v>
      </c>
      <c r="Q1117">
        <v>22</v>
      </c>
      <c r="R1117">
        <v>0.81799999999999995</v>
      </c>
      <c r="S1117">
        <v>8</v>
      </c>
      <c r="T1117">
        <v>35</v>
      </c>
      <c r="U1117">
        <v>43</v>
      </c>
      <c r="V1117">
        <v>22</v>
      </c>
      <c r="W1117">
        <v>15</v>
      </c>
      <c r="X1117">
        <v>5</v>
      </c>
      <c r="Y1117">
        <v>7</v>
      </c>
      <c r="Z1117">
        <v>8</v>
      </c>
      <c r="AA1117">
        <v>14</v>
      </c>
      <c r="AB1117">
        <v>18</v>
      </c>
      <c r="AC1117">
        <v>97</v>
      </c>
      <c r="AD1117">
        <v>-17</v>
      </c>
      <c r="AE1117">
        <v>1</v>
      </c>
      <c r="AF1117">
        <v>1231</v>
      </c>
      <c r="AG1117">
        <v>1231</v>
      </c>
      <c r="AH1117">
        <v>1231</v>
      </c>
      <c r="AI1117">
        <v>121</v>
      </c>
      <c r="AJ1117">
        <v>2258</v>
      </c>
      <c r="AK1117">
        <v>1815</v>
      </c>
      <c r="AL1117">
        <v>2158</v>
      </c>
      <c r="AM1117">
        <v>1661</v>
      </c>
      <c r="AN1117">
        <v>681</v>
      </c>
      <c r="AO1117">
        <v>2147</v>
      </c>
      <c r="AP1117">
        <v>889</v>
      </c>
      <c r="AQ1117">
        <v>1008</v>
      </c>
      <c r="AR1117">
        <v>864</v>
      </c>
      <c r="AS1117">
        <v>1800</v>
      </c>
      <c r="AT1117">
        <v>769</v>
      </c>
      <c r="AU1117">
        <v>1282</v>
      </c>
      <c r="AV1117">
        <v>1909</v>
      </c>
      <c r="AW1117">
        <v>1341</v>
      </c>
      <c r="AX1117">
        <v>1998</v>
      </c>
      <c r="AY1117">
        <v>346</v>
      </c>
      <c r="AZ1117">
        <v>2116</v>
      </c>
      <c r="BA1117">
        <v>260</v>
      </c>
      <c r="BB1117">
        <v>1204</v>
      </c>
      <c r="BC1117">
        <v>2224</v>
      </c>
      <c r="BD1117">
        <v>2124</v>
      </c>
      <c r="BE1117">
        <v>1</v>
      </c>
      <c r="BF1117" t="s">
        <v>64</v>
      </c>
      <c r="BG1117" t="s">
        <v>65</v>
      </c>
      <c r="BH1117" t="s">
        <v>941</v>
      </c>
      <c r="BI1117" s="4">
        <f xml:space="preserve"> _2025teamgamelogs[[#This Row],[FGA]] + (0.44 * _2025teamgamelogs[[#This Row],[FTA]]) + _2025teamgamelogs[[#This Row],[TOV]] - _2025teamgamelogs[[#This Row],[OREB]]</f>
        <v>100.68</v>
      </c>
      <c r="BJ1117" s="3">
        <f>_2025teamgamelogs[[#This Row],[TOV]]/_2025teamgamelogs[[#This Row],[POSSESIONS]]</f>
        <v>0.14898688915375446</v>
      </c>
      <c r="BK1117" s="4">
        <f>_2025teamgamelogs[[#This Row],[PTS]]/_2025teamgamelogs[[#This Row],[POSSESIONS]]</f>
        <v>0.96344854986094552</v>
      </c>
      <c r="BL1117" s="4">
        <f xml:space="preserve"> 100 * _2025teamgamelogs[[#This Row],[POINTS_PER_POSSESSION]]</f>
        <v>96.344854986094546</v>
      </c>
      <c r="BM1117" s="4">
        <f xml:space="preserve"> _2025teamgamelogs[[#This Row],[POSSESIONS]] / (_2025teamgamelogs[[#This Row],[MIN]]/48)</f>
        <v>100.68</v>
      </c>
      <c r="BN1117" s="3">
        <f>_2025teamgamelogs[[#This Row],[PTS]] / (2 * (_2025teamgamelogs[[#This Row],[FGA]] + 0.44 * _2025teamgamelogs[[#This Row],[FTA]]))</f>
        <v>0.51771989752348413</v>
      </c>
      <c r="BO1117" s="4">
        <f>VLOOKUP(_2025teamgamelogs[[#This Row],[MONTH]], LEAGUE_AVERAGES!$A$2:$B$8, 2, FALSE)</f>
        <v>111.93492093235156</v>
      </c>
      <c r="BP1117" s="5">
        <f>VLOOKUP(_2025teamgamelogs[[#This Row],[TEAM_NAME]], LEAGUE_AVERAGES!$A$14:$C$43, 2, FALSE)</f>
        <v>0.3739024390243903</v>
      </c>
      <c r="BQ1117" s="5">
        <f>VLOOKUP(_2025teamgamelogs[[#This Row],[TEAM_NAME]], LEAGUE_AVERAGES!$A$14:$C$43, 3, FALSE)</f>
        <v>0.36424390243902455</v>
      </c>
      <c r="BR1117" s="5">
        <f>VLOOKUP(_2025teamgamelogs[[#This Row],[TEAM_NAME]], LEAGUE_AVERAGES!$F$14:$H$43, 2, FALSE)</f>
        <v>0.46717073170731704</v>
      </c>
      <c r="BS1117" s="5">
        <f>VLOOKUP(_2025teamgamelogs[[#This Row],[TEAM_NAME]], LEAGUE_AVERAGES!$F$14:$H$43, 3, FALSE)</f>
        <v>0.45907317073170728</v>
      </c>
      <c r="BT1117" s="5">
        <f>VLOOKUP(_2025teamgamelogs[[#This Row],[TEAM_NAME]], LEAGUE_AVERAGES!$K$14:$M$43, 2, FALSE)</f>
        <v>0.59645910798675039</v>
      </c>
      <c r="BU1117" s="5">
        <f>VLOOKUP(_2025teamgamelogs[[#This Row],[TEAM_NAME]], LEAGUE_AVERAGES!$K$14:$M$43, 3, FALSE)</f>
        <v>0.58679053151616523</v>
      </c>
    </row>
    <row r="1118" spans="1:73" x14ac:dyDescent="0.2">
      <c r="A1118" t="s">
        <v>59</v>
      </c>
      <c r="B1118">
        <v>1610612743</v>
      </c>
      <c r="C1118" t="s">
        <v>151</v>
      </c>
      <c r="D1118" t="s">
        <v>152</v>
      </c>
      <c r="E1118">
        <v>22400531</v>
      </c>
      <c r="F1118" s="1">
        <v>45667</v>
      </c>
      <c r="G1118" t="s">
        <v>1057</v>
      </c>
      <c r="H1118" t="s">
        <v>63</v>
      </c>
      <c r="I1118">
        <v>48</v>
      </c>
      <c r="J1118">
        <v>45</v>
      </c>
      <c r="K1118">
        <v>87</v>
      </c>
      <c r="L1118">
        <v>0.51700000000000002</v>
      </c>
      <c r="M1118">
        <v>9</v>
      </c>
      <c r="N1118">
        <v>24</v>
      </c>
      <c r="O1118">
        <v>0.375</v>
      </c>
      <c r="P1118">
        <v>25</v>
      </c>
      <c r="Q1118">
        <v>33</v>
      </c>
      <c r="R1118">
        <v>0.75800000000000001</v>
      </c>
      <c r="S1118">
        <v>12</v>
      </c>
      <c r="T1118">
        <v>37</v>
      </c>
      <c r="U1118">
        <v>49</v>
      </c>
      <c r="V1118">
        <v>34</v>
      </c>
      <c r="W1118">
        <v>15</v>
      </c>
      <c r="X1118">
        <v>12</v>
      </c>
      <c r="Y1118">
        <v>5</v>
      </c>
      <c r="Z1118">
        <v>5</v>
      </c>
      <c r="AA1118">
        <v>18</v>
      </c>
      <c r="AB1118">
        <v>24</v>
      </c>
      <c r="AC1118">
        <v>124</v>
      </c>
      <c r="AD1118">
        <v>19</v>
      </c>
      <c r="AE1118">
        <v>1</v>
      </c>
      <c r="AF1118">
        <v>1</v>
      </c>
      <c r="AG1118">
        <v>1</v>
      </c>
      <c r="AH1118">
        <v>1</v>
      </c>
      <c r="AI1118">
        <v>121</v>
      </c>
      <c r="AJ1118">
        <v>564</v>
      </c>
      <c r="AK1118">
        <v>1449</v>
      </c>
      <c r="AL1118">
        <v>442</v>
      </c>
      <c r="AM1118">
        <v>2097</v>
      </c>
      <c r="AN1118">
        <v>2400</v>
      </c>
      <c r="AO1118">
        <v>1024</v>
      </c>
      <c r="AP1118">
        <v>183</v>
      </c>
      <c r="AQ1118">
        <v>134</v>
      </c>
      <c r="AR1118">
        <v>1517</v>
      </c>
      <c r="AS1118">
        <v>848</v>
      </c>
      <c r="AT1118">
        <v>489</v>
      </c>
      <c r="AU1118">
        <v>505</v>
      </c>
      <c r="AV1118">
        <v>186</v>
      </c>
      <c r="AW1118">
        <v>1341</v>
      </c>
      <c r="AX1118">
        <v>217</v>
      </c>
      <c r="AY1118">
        <v>889</v>
      </c>
      <c r="AZ1118">
        <v>1188</v>
      </c>
      <c r="BA1118">
        <v>1018</v>
      </c>
      <c r="BB1118">
        <v>215</v>
      </c>
      <c r="BC1118">
        <v>497</v>
      </c>
      <c r="BD1118">
        <v>260</v>
      </c>
      <c r="BE1118">
        <v>1</v>
      </c>
      <c r="BF1118" t="s">
        <v>64</v>
      </c>
      <c r="BG1118" t="s">
        <v>65</v>
      </c>
      <c r="BH1118" t="s">
        <v>941</v>
      </c>
      <c r="BI1118" s="4">
        <f xml:space="preserve"> _2025teamgamelogs[[#This Row],[FGA]] + (0.44 * _2025teamgamelogs[[#This Row],[FTA]]) + _2025teamgamelogs[[#This Row],[TOV]] - _2025teamgamelogs[[#This Row],[OREB]]</f>
        <v>104.52</v>
      </c>
      <c r="BJ1118" s="3">
        <f>_2025teamgamelogs[[#This Row],[TOV]]/_2025teamgamelogs[[#This Row],[POSSESIONS]]</f>
        <v>0.14351320321469577</v>
      </c>
      <c r="BK1118" s="4">
        <f>_2025teamgamelogs[[#This Row],[PTS]]/_2025teamgamelogs[[#This Row],[POSSESIONS]]</f>
        <v>1.186375813241485</v>
      </c>
      <c r="BL1118" s="4">
        <f xml:space="preserve"> 100 * _2025teamgamelogs[[#This Row],[POINTS_PER_POSSESSION]]</f>
        <v>118.6375813241485</v>
      </c>
      <c r="BM1118" s="4">
        <f xml:space="preserve"> _2025teamgamelogs[[#This Row],[POSSESIONS]] / (_2025teamgamelogs[[#This Row],[MIN]]/48)</f>
        <v>104.52</v>
      </c>
      <c r="BN1118" s="3">
        <f>_2025teamgamelogs[[#This Row],[PTS]] / (2 * (_2025teamgamelogs[[#This Row],[FGA]] + 0.44 * _2025teamgamelogs[[#This Row],[FTA]]))</f>
        <v>0.6107171000788022</v>
      </c>
      <c r="BO1118" s="4">
        <f>VLOOKUP(_2025teamgamelogs[[#This Row],[MONTH]], LEAGUE_AVERAGES!$A$2:$B$8, 2, FALSE)</f>
        <v>111.93492093235156</v>
      </c>
      <c r="BP1118" s="5">
        <f>VLOOKUP(_2025teamgamelogs[[#This Row],[TEAM_NAME]], LEAGUE_AVERAGES!$A$14:$C$43, 2, FALSE)</f>
        <v>0.39036585365853654</v>
      </c>
      <c r="BQ1118" s="5">
        <f>VLOOKUP(_2025teamgamelogs[[#This Row],[TEAM_NAME]], LEAGUE_AVERAGES!$A$14:$C$43, 3, FALSE)</f>
        <v>0.36282926829268303</v>
      </c>
      <c r="BR1118" s="5">
        <f>VLOOKUP(_2025teamgamelogs[[#This Row],[TEAM_NAME]], LEAGUE_AVERAGES!$F$14:$H$43, 2, FALSE)</f>
        <v>0.50741463414634147</v>
      </c>
      <c r="BS1118" s="5">
        <f>VLOOKUP(_2025teamgamelogs[[#This Row],[TEAM_NAME]], LEAGUE_AVERAGES!$F$14:$H$43, 3, FALSE)</f>
        <v>0.50717073170731708</v>
      </c>
      <c r="BT1118" s="5">
        <f>VLOOKUP(_2025teamgamelogs[[#This Row],[TEAM_NAME]], LEAGUE_AVERAGES!$K$14:$M$43, 2, FALSE)</f>
        <v>0.61183675116028358</v>
      </c>
      <c r="BU1118" s="5">
        <f>VLOOKUP(_2025teamgamelogs[[#This Row],[TEAM_NAME]], LEAGUE_AVERAGES!$K$14:$M$43, 3, FALSE)</f>
        <v>0.59871853787111373</v>
      </c>
    </row>
    <row r="1119" spans="1:73" x14ac:dyDescent="0.2">
      <c r="A1119" t="s">
        <v>59</v>
      </c>
      <c r="B1119">
        <v>1610612764</v>
      </c>
      <c r="C1119" t="s">
        <v>148</v>
      </c>
      <c r="D1119" t="s">
        <v>149</v>
      </c>
      <c r="E1119">
        <v>22400530</v>
      </c>
      <c r="F1119" s="1">
        <v>45667</v>
      </c>
      <c r="G1119" t="s">
        <v>1058</v>
      </c>
      <c r="H1119" t="s">
        <v>70</v>
      </c>
      <c r="I1119">
        <v>48</v>
      </c>
      <c r="J1119">
        <v>39</v>
      </c>
      <c r="K1119">
        <v>98</v>
      </c>
      <c r="L1119">
        <v>0.39800000000000002</v>
      </c>
      <c r="M1119">
        <v>18</v>
      </c>
      <c r="N1119">
        <v>46</v>
      </c>
      <c r="O1119">
        <v>0.39100000000000001</v>
      </c>
      <c r="P1119">
        <v>9</v>
      </c>
      <c r="Q1119">
        <v>13</v>
      </c>
      <c r="R1119">
        <v>0.69199999999999995</v>
      </c>
      <c r="S1119">
        <v>13</v>
      </c>
      <c r="T1119">
        <v>32</v>
      </c>
      <c r="U1119">
        <v>45</v>
      </c>
      <c r="V1119">
        <v>26</v>
      </c>
      <c r="W1119">
        <v>16</v>
      </c>
      <c r="X1119">
        <v>6</v>
      </c>
      <c r="Y1119">
        <v>4</v>
      </c>
      <c r="Z1119">
        <v>7</v>
      </c>
      <c r="AA1119">
        <v>15</v>
      </c>
      <c r="AB1119">
        <v>12</v>
      </c>
      <c r="AC1119">
        <v>105</v>
      </c>
      <c r="AD1119">
        <v>-33</v>
      </c>
      <c r="AE1119">
        <v>1</v>
      </c>
      <c r="AF1119">
        <v>1231</v>
      </c>
      <c r="AG1119">
        <v>1231</v>
      </c>
      <c r="AH1119">
        <v>1231</v>
      </c>
      <c r="AI1119">
        <v>121</v>
      </c>
      <c r="AJ1119">
        <v>1609</v>
      </c>
      <c r="AK1119">
        <v>251</v>
      </c>
      <c r="AL1119">
        <v>2213</v>
      </c>
      <c r="AM1119">
        <v>288</v>
      </c>
      <c r="AN1119">
        <v>249</v>
      </c>
      <c r="AO1119">
        <v>836</v>
      </c>
      <c r="AP1119">
        <v>2256</v>
      </c>
      <c r="AQ1119">
        <v>2188</v>
      </c>
      <c r="AR1119">
        <v>1984</v>
      </c>
      <c r="AS1119">
        <v>652</v>
      </c>
      <c r="AT1119">
        <v>1307</v>
      </c>
      <c r="AU1119">
        <v>976</v>
      </c>
      <c r="AV1119">
        <v>1195</v>
      </c>
      <c r="AW1119">
        <v>1583</v>
      </c>
      <c r="AX1119">
        <v>1702</v>
      </c>
      <c r="AY1119">
        <v>1274</v>
      </c>
      <c r="AZ1119">
        <v>1902</v>
      </c>
      <c r="BA1119">
        <v>398</v>
      </c>
      <c r="BB1119">
        <v>2314</v>
      </c>
      <c r="BC1119">
        <v>1790</v>
      </c>
      <c r="BD1119">
        <v>2404</v>
      </c>
      <c r="BE1119">
        <v>1</v>
      </c>
      <c r="BF1119" t="s">
        <v>71</v>
      </c>
      <c r="BG1119" t="s">
        <v>65</v>
      </c>
      <c r="BH1119" t="s">
        <v>941</v>
      </c>
      <c r="BI1119" s="4">
        <f xml:space="preserve"> _2025teamgamelogs[[#This Row],[FGA]] + (0.44 * _2025teamgamelogs[[#This Row],[FTA]]) + _2025teamgamelogs[[#This Row],[TOV]] - _2025teamgamelogs[[#This Row],[OREB]]</f>
        <v>106.72</v>
      </c>
      <c r="BJ1119" s="3">
        <f>_2025teamgamelogs[[#This Row],[TOV]]/_2025teamgamelogs[[#This Row],[POSSESIONS]]</f>
        <v>0.14992503748125938</v>
      </c>
      <c r="BK1119" s="4">
        <f>_2025teamgamelogs[[#This Row],[PTS]]/_2025teamgamelogs[[#This Row],[POSSESIONS]]</f>
        <v>0.98388305847076463</v>
      </c>
      <c r="BL1119" s="4">
        <f xml:space="preserve"> 100 * _2025teamgamelogs[[#This Row],[POINTS_PER_POSSESSION]]</f>
        <v>98.388305847076467</v>
      </c>
      <c r="BM1119" s="4">
        <f xml:space="preserve"> _2025teamgamelogs[[#This Row],[POSSESIONS]] / (_2025teamgamelogs[[#This Row],[MIN]]/48)</f>
        <v>106.72</v>
      </c>
      <c r="BN1119" s="3">
        <f>_2025teamgamelogs[[#This Row],[PTS]] / (2 * (_2025teamgamelogs[[#This Row],[FGA]] + 0.44 * _2025teamgamelogs[[#This Row],[FTA]]))</f>
        <v>0.50617045892788282</v>
      </c>
      <c r="BO1119" s="4">
        <f>VLOOKUP(_2025teamgamelogs[[#This Row],[MONTH]], LEAGUE_AVERAGES!$A$2:$B$8, 2, FALSE)</f>
        <v>111.93492093235156</v>
      </c>
      <c r="BP1119" s="5">
        <f>VLOOKUP(_2025teamgamelogs[[#This Row],[TEAM_NAME]], LEAGUE_AVERAGES!$A$14:$C$43, 2, FALSE)</f>
        <v>0.32842499999999997</v>
      </c>
      <c r="BQ1119" s="5">
        <f>VLOOKUP(_2025teamgamelogs[[#This Row],[TEAM_NAME]], LEAGUE_AVERAGES!$A$14:$C$43, 3, FALSE)</f>
        <v>0.33730952380952384</v>
      </c>
      <c r="BR1119" s="5">
        <f>VLOOKUP(_2025teamgamelogs[[#This Row],[TEAM_NAME]], LEAGUE_AVERAGES!$F$14:$H$43, 2, FALSE)</f>
        <v>0.44209999999999994</v>
      </c>
      <c r="BS1119" s="5">
        <f>VLOOKUP(_2025teamgamelogs[[#This Row],[TEAM_NAME]], LEAGUE_AVERAGES!$F$14:$H$43, 3, FALSE)</f>
        <v>0.4362619047619048</v>
      </c>
      <c r="BT1119" s="5">
        <f>VLOOKUP(_2025teamgamelogs[[#This Row],[TEAM_NAME]], LEAGUE_AVERAGES!$K$14:$M$43, 2, FALSE)</f>
        <v>0.55099578881797462</v>
      </c>
      <c r="BU1119" s="5">
        <f>VLOOKUP(_2025teamgamelogs[[#This Row],[TEAM_NAME]], LEAGUE_AVERAGES!$K$14:$M$43, 3, FALSE)</f>
        <v>0.54201342555394594</v>
      </c>
    </row>
    <row r="1120" spans="1:73" x14ac:dyDescent="0.2">
      <c r="A1120" t="s">
        <v>59</v>
      </c>
      <c r="B1120">
        <v>1610612758</v>
      </c>
      <c r="C1120" t="s">
        <v>142</v>
      </c>
      <c r="D1120" t="s">
        <v>143</v>
      </c>
      <c r="E1120">
        <v>22400528</v>
      </c>
      <c r="F1120" s="1">
        <v>45667</v>
      </c>
      <c r="G1120" t="s">
        <v>1059</v>
      </c>
      <c r="H1120" t="s">
        <v>63</v>
      </c>
      <c r="I1120">
        <v>48</v>
      </c>
      <c r="J1120">
        <v>44</v>
      </c>
      <c r="K1120">
        <v>102</v>
      </c>
      <c r="L1120">
        <v>0.43099999999999999</v>
      </c>
      <c r="M1120">
        <v>18</v>
      </c>
      <c r="N1120">
        <v>47</v>
      </c>
      <c r="O1120">
        <v>0.38300000000000001</v>
      </c>
      <c r="P1120">
        <v>8</v>
      </c>
      <c r="Q1120">
        <v>9</v>
      </c>
      <c r="R1120">
        <v>0.88900000000000001</v>
      </c>
      <c r="S1120">
        <v>16</v>
      </c>
      <c r="T1120">
        <v>40</v>
      </c>
      <c r="U1120">
        <v>56</v>
      </c>
      <c r="V1120">
        <v>26</v>
      </c>
      <c r="W1120">
        <v>12</v>
      </c>
      <c r="X1120">
        <v>11</v>
      </c>
      <c r="Y1120">
        <v>8</v>
      </c>
      <c r="Z1120">
        <v>7</v>
      </c>
      <c r="AA1120">
        <v>18</v>
      </c>
      <c r="AB1120">
        <v>14</v>
      </c>
      <c r="AC1120">
        <v>114</v>
      </c>
      <c r="AD1120">
        <v>17</v>
      </c>
      <c r="AE1120">
        <v>1</v>
      </c>
      <c r="AF1120">
        <v>1</v>
      </c>
      <c r="AG1120">
        <v>1</v>
      </c>
      <c r="AH1120">
        <v>1</v>
      </c>
      <c r="AI1120">
        <v>121</v>
      </c>
      <c r="AJ1120">
        <v>703</v>
      </c>
      <c r="AK1120">
        <v>96</v>
      </c>
      <c r="AL1120">
        <v>1838</v>
      </c>
      <c r="AM1120">
        <v>288</v>
      </c>
      <c r="AN1120">
        <v>200</v>
      </c>
      <c r="AO1120">
        <v>937</v>
      </c>
      <c r="AP1120">
        <v>2336</v>
      </c>
      <c r="AQ1120">
        <v>2406</v>
      </c>
      <c r="AR1120">
        <v>316</v>
      </c>
      <c r="AS1120">
        <v>234</v>
      </c>
      <c r="AT1120">
        <v>210</v>
      </c>
      <c r="AU1120">
        <v>99</v>
      </c>
      <c r="AV1120">
        <v>1195</v>
      </c>
      <c r="AW1120">
        <v>640</v>
      </c>
      <c r="AX1120">
        <v>346</v>
      </c>
      <c r="AY1120">
        <v>187</v>
      </c>
      <c r="AZ1120">
        <v>1902</v>
      </c>
      <c r="BA1120">
        <v>1018</v>
      </c>
      <c r="BB1120">
        <v>2064</v>
      </c>
      <c r="BC1120">
        <v>1168</v>
      </c>
      <c r="BD1120">
        <v>313</v>
      </c>
      <c r="BE1120">
        <v>1</v>
      </c>
      <c r="BF1120" t="s">
        <v>71</v>
      </c>
      <c r="BG1120" t="s">
        <v>65</v>
      </c>
      <c r="BH1120" t="s">
        <v>941</v>
      </c>
      <c r="BI1120" s="4">
        <f xml:space="preserve"> _2025teamgamelogs[[#This Row],[FGA]] + (0.44 * _2025teamgamelogs[[#This Row],[FTA]]) + _2025teamgamelogs[[#This Row],[TOV]] - _2025teamgamelogs[[#This Row],[OREB]]</f>
        <v>101.96</v>
      </c>
      <c r="BJ1120" s="3">
        <f>_2025teamgamelogs[[#This Row],[TOV]]/_2025teamgamelogs[[#This Row],[POSSESIONS]]</f>
        <v>0.11769321302471558</v>
      </c>
      <c r="BK1120" s="4">
        <f>_2025teamgamelogs[[#This Row],[PTS]]/_2025teamgamelogs[[#This Row],[POSSESIONS]]</f>
        <v>1.118085523734798</v>
      </c>
      <c r="BL1120" s="4">
        <f xml:space="preserve"> 100 * _2025teamgamelogs[[#This Row],[POINTS_PER_POSSESSION]]</f>
        <v>111.8085523734798</v>
      </c>
      <c r="BM1120" s="4">
        <f xml:space="preserve"> _2025teamgamelogs[[#This Row],[POSSESIONS]] / (_2025teamgamelogs[[#This Row],[MIN]]/48)</f>
        <v>101.96</v>
      </c>
      <c r="BN1120" s="3">
        <f>_2025teamgamelogs[[#This Row],[PTS]] / (2 * (_2025teamgamelogs[[#This Row],[FGA]] + 0.44 * _2025teamgamelogs[[#This Row],[FTA]]))</f>
        <v>0.53793884484711219</v>
      </c>
      <c r="BO1120" s="4">
        <f>VLOOKUP(_2025teamgamelogs[[#This Row],[MONTH]], LEAGUE_AVERAGES!$A$2:$B$8, 2, FALSE)</f>
        <v>111.93492093235156</v>
      </c>
      <c r="BP1120" s="5">
        <f>VLOOKUP(_2025teamgamelogs[[#This Row],[TEAM_NAME]], LEAGUE_AVERAGES!$A$14:$C$43, 2, FALSE)</f>
        <v>0.37158536585365853</v>
      </c>
      <c r="BQ1120" s="5">
        <f>VLOOKUP(_2025teamgamelogs[[#This Row],[TEAM_NAME]], LEAGUE_AVERAGES!$A$14:$C$43, 3, FALSE)</f>
        <v>0.34029268292682929</v>
      </c>
      <c r="BR1120" s="5">
        <f>VLOOKUP(_2025teamgamelogs[[#This Row],[TEAM_NAME]], LEAGUE_AVERAGES!$F$14:$H$43, 2, FALSE)</f>
        <v>0.4831951219512195</v>
      </c>
      <c r="BS1120" s="5">
        <f>VLOOKUP(_2025teamgamelogs[[#This Row],[TEAM_NAME]], LEAGUE_AVERAGES!$F$14:$H$43, 3, FALSE)</f>
        <v>0.47492682926829272</v>
      </c>
      <c r="BT1120" s="5">
        <f>VLOOKUP(_2025teamgamelogs[[#This Row],[TEAM_NAME]], LEAGUE_AVERAGES!$K$14:$M$43, 2, FALSE)</f>
        <v>0.59195463864629394</v>
      </c>
      <c r="BU1120" s="5">
        <f>VLOOKUP(_2025teamgamelogs[[#This Row],[TEAM_NAME]], LEAGUE_AVERAGES!$K$14:$M$43, 3, FALSE)</f>
        <v>0.57517865161129356</v>
      </c>
    </row>
    <row r="1121" spans="1:73" x14ac:dyDescent="0.2">
      <c r="A1121" t="s">
        <v>59</v>
      </c>
      <c r="B1121">
        <v>1610612751</v>
      </c>
      <c r="C1121" t="s">
        <v>89</v>
      </c>
      <c r="D1121" t="s">
        <v>90</v>
      </c>
      <c r="E1121">
        <v>22400531</v>
      </c>
      <c r="F1121" s="1">
        <v>45667</v>
      </c>
      <c r="G1121" t="s">
        <v>1060</v>
      </c>
      <c r="H1121" t="s">
        <v>70</v>
      </c>
      <c r="I1121">
        <v>48</v>
      </c>
      <c r="J1121">
        <v>38</v>
      </c>
      <c r="K1121">
        <v>90</v>
      </c>
      <c r="L1121">
        <v>0.42199999999999999</v>
      </c>
      <c r="M1121">
        <v>14</v>
      </c>
      <c r="N1121">
        <v>45</v>
      </c>
      <c r="O1121">
        <v>0.311</v>
      </c>
      <c r="P1121">
        <v>15</v>
      </c>
      <c r="Q1121">
        <v>19</v>
      </c>
      <c r="R1121">
        <v>0.78900000000000003</v>
      </c>
      <c r="S1121">
        <v>10</v>
      </c>
      <c r="T1121">
        <v>29</v>
      </c>
      <c r="U1121">
        <v>39</v>
      </c>
      <c r="V1121">
        <v>26</v>
      </c>
      <c r="W1121">
        <v>17</v>
      </c>
      <c r="X1121">
        <v>9</v>
      </c>
      <c r="Y1121">
        <v>5</v>
      </c>
      <c r="Z1121">
        <v>5</v>
      </c>
      <c r="AA1121">
        <v>24</v>
      </c>
      <c r="AB1121">
        <v>18</v>
      </c>
      <c r="AC1121">
        <v>105</v>
      </c>
      <c r="AD1121">
        <v>-19</v>
      </c>
      <c r="AE1121">
        <v>1</v>
      </c>
      <c r="AF1121">
        <v>1231</v>
      </c>
      <c r="AG1121">
        <v>1231</v>
      </c>
      <c r="AH1121">
        <v>1231</v>
      </c>
      <c r="AI1121">
        <v>121</v>
      </c>
      <c r="AJ1121">
        <v>1796</v>
      </c>
      <c r="AK1121">
        <v>1029</v>
      </c>
      <c r="AL1121">
        <v>1943</v>
      </c>
      <c r="AM1121">
        <v>934</v>
      </c>
      <c r="AN1121">
        <v>312</v>
      </c>
      <c r="AO1121">
        <v>1790</v>
      </c>
      <c r="AP1121">
        <v>1416</v>
      </c>
      <c r="AQ1121">
        <v>1458</v>
      </c>
      <c r="AR1121">
        <v>1180</v>
      </c>
      <c r="AS1121">
        <v>1308</v>
      </c>
      <c r="AT1121">
        <v>1807</v>
      </c>
      <c r="AU1121">
        <v>1833</v>
      </c>
      <c r="AV1121">
        <v>1195</v>
      </c>
      <c r="AW1121">
        <v>1759</v>
      </c>
      <c r="AX1121">
        <v>797</v>
      </c>
      <c r="AY1121">
        <v>889</v>
      </c>
      <c r="AZ1121">
        <v>1188</v>
      </c>
      <c r="BA1121">
        <v>2162</v>
      </c>
      <c r="BB1121">
        <v>1204</v>
      </c>
      <c r="BC1121">
        <v>1790</v>
      </c>
      <c r="BD1121">
        <v>2175</v>
      </c>
      <c r="BE1121">
        <v>1</v>
      </c>
      <c r="BF1121" t="s">
        <v>71</v>
      </c>
      <c r="BG1121" t="s">
        <v>65</v>
      </c>
      <c r="BH1121" t="s">
        <v>941</v>
      </c>
      <c r="BI1121" s="4">
        <f xml:space="preserve"> _2025teamgamelogs[[#This Row],[FGA]] + (0.44 * _2025teamgamelogs[[#This Row],[FTA]]) + _2025teamgamelogs[[#This Row],[TOV]] - _2025teamgamelogs[[#This Row],[OREB]]</f>
        <v>105.36</v>
      </c>
      <c r="BJ1121" s="3">
        <f>_2025teamgamelogs[[#This Row],[TOV]]/_2025teamgamelogs[[#This Row],[POSSESIONS]]</f>
        <v>0.16135155656795749</v>
      </c>
      <c r="BK1121" s="4">
        <f>_2025teamgamelogs[[#This Row],[PTS]]/_2025teamgamelogs[[#This Row],[POSSESIONS]]</f>
        <v>0.99658314350797272</v>
      </c>
      <c r="BL1121" s="4">
        <f xml:space="preserve"> 100 * _2025teamgamelogs[[#This Row],[POINTS_PER_POSSESSION]]</f>
        <v>99.658314350797269</v>
      </c>
      <c r="BM1121" s="4">
        <f xml:space="preserve"> _2025teamgamelogs[[#This Row],[POSSESIONS]] / (_2025teamgamelogs[[#This Row],[MIN]]/48)</f>
        <v>105.36</v>
      </c>
      <c r="BN1121" s="3">
        <f>_2025teamgamelogs[[#This Row],[PTS]] / (2 * (_2025teamgamelogs[[#This Row],[FGA]] + 0.44 * _2025teamgamelogs[[#This Row],[FTA]]))</f>
        <v>0.53375355835705574</v>
      </c>
      <c r="BO1121" s="4">
        <f>VLOOKUP(_2025teamgamelogs[[#This Row],[MONTH]], LEAGUE_AVERAGES!$A$2:$B$8, 2, FALSE)</f>
        <v>111.93492093235156</v>
      </c>
      <c r="BP1121" s="5">
        <f>VLOOKUP(_2025teamgamelogs[[#This Row],[TEAM_NAME]], LEAGUE_AVERAGES!$A$14:$C$43, 2, FALSE)</f>
        <v>0.337609756097561</v>
      </c>
      <c r="BQ1121" s="5">
        <f>VLOOKUP(_2025teamgamelogs[[#This Row],[TEAM_NAME]], LEAGUE_AVERAGES!$A$14:$C$43, 3, FALSE)</f>
        <v>0.34709756097560968</v>
      </c>
      <c r="BR1121" s="5">
        <f>VLOOKUP(_2025teamgamelogs[[#This Row],[TEAM_NAME]], LEAGUE_AVERAGES!$F$14:$H$43, 2, FALSE)</f>
        <v>0.43748780487804872</v>
      </c>
      <c r="BS1121" s="5">
        <f>VLOOKUP(_2025teamgamelogs[[#This Row],[TEAM_NAME]], LEAGUE_AVERAGES!$F$14:$H$43, 3, FALSE)</f>
        <v>0.43895121951219529</v>
      </c>
      <c r="BT1121" s="5">
        <f>VLOOKUP(_2025teamgamelogs[[#This Row],[TEAM_NAME]], LEAGUE_AVERAGES!$K$14:$M$43, 2, FALSE)</f>
        <v>0.54767404365624284</v>
      </c>
      <c r="BU1121" s="5">
        <f>VLOOKUP(_2025teamgamelogs[[#This Row],[TEAM_NAME]], LEAGUE_AVERAGES!$K$14:$M$43, 3, FALSE)</f>
        <v>0.5592142433904097</v>
      </c>
    </row>
    <row r="1122" spans="1:73" x14ac:dyDescent="0.2">
      <c r="A1122" t="s">
        <v>59</v>
      </c>
      <c r="B1122">
        <v>1610612757</v>
      </c>
      <c r="C1122" t="s">
        <v>116</v>
      </c>
      <c r="D1122" t="s">
        <v>117</v>
      </c>
      <c r="E1122">
        <v>22400536</v>
      </c>
      <c r="F1122" s="1">
        <v>45668</v>
      </c>
      <c r="G1122" t="s">
        <v>1061</v>
      </c>
      <c r="H1122" t="s">
        <v>70</v>
      </c>
      <c r="I1122">
        <v>48</v>
      </c>
      <c r="J1122">
        <v>36</v>
      </c>
      <c r="K1122">
        <v>95</v>
      </c>
      <c r="L1122">
        <v>0.379</v>
      </c>
      <c r="M1122">
        <v>13</v>
      </c>
      <c r="N1122">
        <v>45</v>
      </c>
      <c r="O1122">
        <v>0.28899999999999998</v>
      </c>
      <c r="P1122">
        <v>13</v>
      </c>
      <c r="Q1122">
        <v>19</v>
      </c>
      <c r="R1122">
        <v>0.68400000000000005</v>
      </c>
      <c r="S1122">
        <v>16</v>
      </c>
      <c r="T1122">
        <v>35</v>
      </c>
      <c r="U1122">
        <v>51</v>
      </c>
      <c r="V1122">
        <v>24</v>
      </c>
      <c r="W1122">
        <v>17</v>
      </c>
      <c r="X1122">
        <v>6</v>
      </c>
      <c r="Y1122">
        <v>6</v>
      </c>
      <c r="Z1122">
        <v>5</v>
      </c>
      <c r="AA1122">
        <v>15</v>
      </c>
      <c r="AB1122">
        <v>16</v>
      </c>
      <c r="AC1122">
        <v>98</v>
      </c>
      <c r="AD1122">
        <v>-21</v>
      </c>
      <c r="AE1122">
        <v>1</v>
      </c>
      <c r="AF1122">
        <v>1231</v>
      </c>
      <c r="AG1122">
        <v>1231</v>
      </c>
      <c r="AH1122">
        <v>1231</v>
      </c>
      <c r="AI1122">
        <v>121</v>
      </c>
      <c r="AJ1122">
        <v>2070</v>
      </c>
      <c r="AK1122">
        <v>477</v>
      </c>
      <c r="AL1122">
        <v>2347</v>
      </c>
      <c r="AM1122">
        <v>1171</v>
      </c>
      <c r="AN1122">
        <v>312</v>
      </c>
      <c r="AO1122">
        <v>2012</v>
      </c>
      <c r="AP1122">
        <v>1755</v>
      </c>
      <c r="AQ1122">
        <v>1458</v>
      </c>
      <c r="AR1122">
        <v>2037</v>
      </c>
      <c r="AS1122">
        <v>234</v>
      </c>
      <c r="AT1122">
        <v>769</v>
      </c>
      <c r="AU1122">
        <v>340</v>
      </c>
      <c r="AV1122">
        <v>1570</v>
      </c>
      <c r="AW1122">
        <v>1759</v>
      </c>
      <c r="AX1122">
        <v>1702</v>
      </c>
      <c r="AY1122">
        <v>560</v>
      </c>
      <c r="AZ1122">
        <v>1188</v>
      </c>
      <c r="BA1122">
        <v>398</v>
      </c>
      <c r="BB1122">
        <v>1670</v>
      </c>
      <c r="BC1122">
        <v>2178</v>
      </c>
      <c r="BD1122">
        <v>2231</v>
      </c>
      <c r="BE1122">
        <v>1</v>
      </c>
      <c r="BF1122" t="s">
        <v>64</v>
      </c>
      <c r="BG1122" t="s">
        <v>65</v>
      </c>
      <c r="BH1122" t="s">
        <v>941</v>
      </c>
      <c r="BI1122" s="4">
        <f xml:space="preserve"> _2025teamgamelogs[[#This Row],[FGA]] + (0.44 * _2025teamgamelogs[[#This Row],[FTA]]) + _2025teamgamelogs[[#This Row],[TOV]] - _2025teamgamelogs[[#This Row],[OREB]]</f>
        <v>104.36</v>
      </c>
      <c r="BJ1122" s="3">
        <f>_2025teamgamelogs[[#This Row],[TOV]]/_2025teamgamelogs[[#This Row],[POSSESIONS]]</f>
        <v>0.16289766193944039</v>
      </c>
      <c r="BK1122" s="4">
        <f>_2025teamgamelogs[[#This Row],[PTS]]/_2025teamgamelogs[[#This Row],[POSSESIONS]]</f>
        <v>0.93905711000383285</v>
      </c>
      <c r="BL1122" s="4">
        <f xml:space="preserve"> 100 * _2025teamgamelogs[[#This Row],[POINTS_PER_POSSESSION]]</f>
        <v>93.905711000383292</v>
      </c>
      <c r="BM1122" s="4">
        <f xml:space="preserve"> _2025teamgamelogs[[#This Row],[POSSESIONS]] / (_2025teamgamelogs[[#This Row],[MIN]]/48)</f>
        <v>104.36</v>
      </c>
      <c r="BN1122" s="3">
        <f>_2025teamgamelogs[[#This Row],[PTS]] / (2 * (_2025teamgamelogs[[#This Row],[FGA]] + 0.44 * _2025teamgamelogs[[#This Row],[FTA]]))</f>
        <v>0.47407120743034054</v>
      </c>
      <c r="BO1122" s="4">
        <f>VLOOKUP(_2025teamgamelogs[[#This Row],[MONTH]], LEAGUE_AVERAGES!$A$2:$B$8, 2, FALSE)</f>
        <v>111.93492093235156</v>
      </c>
      <c r="BP1122" s="5">
        <f>VLOOKUP(_2025teamgamelogs[[#This Row],[TEAM_NAME]], LEAGUE_AVERAGES!$A$14:$C$43, 2, FALSE)</f>
        <v>0.3617317073170731</v>
      </c>
      <c r="BQ1122" s="5">
        <f>VLOOKUP(_2025teamgamelogs[[#This Row],[TEAM_NAME]], LEAGUE_AVERAGES!$A$14:$C$43, 3, FALSE)</f>
        <v>0.32368292682926825</v>
      </c>
      <c r="BR1122" s="5">
        <f>VLOOKUP(_2025teamgamelogs[[#This Row],[TEAM_NAME]], LEAGUE_AVERAGES!$F$14:$H$43, 2, FALSE)</f>
        <v>0.4560243902439024</v>
      </c>
      <c r="BS1122" s="5">
        <f>VLOOKUP(_2025teamgamelogs[[#This Row],[TEAM_NAME]], LEAGUE_AVERAGES!$F$14:$H$43, 3, FALSE)</f>
        <v>0.4473414634146341</v>
      </c>
      <c r="BT1122" s="5">
        <f>VLOOKUP(_2025teamgamelogs[[#This Row],[TEAM_NAME]], LEAGUE_AVERAGES!$K$14:$M$43, 2, FALSE)</f>
        <v>0.56794360073860606</v>
      </c>
      <c r="BU1122" s="5">
        <f>VLOOKUP(_2025teamgamelogs[[#This Row],[TEAM_NAME]], LEAGUE_AVERAGES!$K$14:$M$43, 3, FALSE)</f>
        <v>0.54561285519601899</v>
      </c>
    </row>
    <row r="1123" spans="1:73" x14ac:dyDescent="0.2">
      <c r="A1123" t="s">
        <v>59</v>
      </c>
      <c r="B1123">
        <v>1610612750</v>
      </c>
      <c r="C1123" t="s">
        <v>8</v>
      </c>
      <c r="D1123" t="s">
        <v>72</v>
      </c>
      <c r="E1123">
        <v>22400535</v>
      </c>
      <c r="F1123" s="1">
        <v>45668</v>
      </c>
      <c r="G1123" t="s">
        <v>1062</v>
      </c>
      <c r="H1123" t="s">
        <v>70</v>
      </c>
      <c r="I1123">
        <v>48</v>
      </c>
      <c r="J1123">
        <v>47</v>
      </c>
      <c r="K1123">
        <v>83</v>
      </c>
      <c r="L1123">
        <v>0.56599999999999995</v>
      </c>
      <c r="M1123">
        <v>17</v>
      </c>
      <c r="N1123">
        <v>42</v>
      </c>
      <c r="O1123">
        <v>0.40500000000000003</v>
      </c>
      <c r="P1123">
        <v>14</v>
      </c>
      <c r="Q1123">
        <v>19</v>
      </c>
      <c r="R1123">
        <v>0.73699999999999999</v>
      </c>
      <c r="S1123">
        <v>7</v>
      </c>
      <c r="T1123">
        <v>34</v>
      </c>
      <c r="U1123">
        <v>41</v>
      </c>
      <c r="V1123">
        <v>37</v>
      </c>
      <c r="W1123">
        <v>19</v>
      </c>
      <c r="X1123">
        <v>7</v>
      </c>
      <c r="Y1123">
        <v>5</v>
      </c>
      <c r="Z1123">
        <v>3</v>
      </c>
      <c r="AA1123">
        <v>16</v>
      </c>
      <c r="AB1123">
        <v>20</v>
      </c>
      <c r="AC1123">
        <v>125</v>
      </c>
      <c r="AD1123">
        <v>-2</v>
      </c>
      <c r="AE1123">
        <v>1</v>
      </c>
      <c r="AF1123">
        <v>1231</v>
      </c>
      <c r="AG1123">
        <v>1231</v>
      </c>
      <c r="AH1123">
        <v>1231</v>
      </c>
      <c r="AI1123">
        <v>121</v>
      </c>
      <c r="AJ1123">
        <v>335</v>
      </c>
      <c r="AK1123">
        <v>1922</v>
      </c>
      <c r="AL1123">
        <v>97</v>
      </c>
      <c r="AM1123">
        <v>410</v>
      </c>
      <c r="AN1123">
        <v>568</v>
      </c>
      <c r="AO1123">
        <v>700</v>
      </c>
      <c r="AP1123">
        <v>1571</v>
      </c>
      <c r="AQ1123">
        <v>1458</v>
      </c>
      <c r="AR1123">
        <v>1674</v>
      </c>
      <c r="AS1123">
        <v>2024</v>
      </c>
      <c r="AT1123">
        <v>926</v>
      </c>
      <c r="AU1123">
        <v>1563</v>
      </c>
      <c r="AV1123">
        <v>68</v>
      </c>
      <c r="AW1123">
        <v>2098</v>
      </c>
      <c r="AX1123">
        <v>1360</v>
      </c>
      <c r="AY1123">
        <v>889</v>
      </c>
      <c r="AZ1123">
        <v>384</v>
      </c>
      <c r="BA1123">
        <v>570</v>
      </c>
      <c r="BB1123">
        <v>767</v>
      </c>
      <c r="BC1123">
        <v>437</v>
      </c>
      <c r="BD1123">
        <v>1286</v>
      </c>
      <c r="BE1123">
        <v>1</v>
      </c>
      <c r="BF1123" t="s">
        <v>64</v>
      </c>
      <c r="BG1123" t="s">
        <v>65</v>
      </c>
      <c r="BH1123" t="s">
        <v>941</v>
      </c>
      <c r="BI1123" s="4">
        <f xml:space="preserve"> _2025teamgamelogs[[#This Row],[FGA]] + (0.44 * _2025teamgamelogs[[#This Row],[FTA]]) + _2025teamgamelogs[[#This Row],[TOV]] - _2025teamgamelogs[[#This Row],[OREB]]</f>
        <v>103.36</v>
      </c>
      <c r="BJ1123" s="3">
        <f>_2025teamgamelogs[[#This Row],[TOV]]/_2025teamgamelogs[[#This Row],[POSSESIONS]]</f>
        <v>0.18382352941176472</v>
      </c>
      <c r="BK1123" s="4">
        <f>_2025teamgamelogs[[#This Row],[PTS]]/_2025teamgamelogs[[#This Row],[POSSESIONS]]</f>
        <v>1.2093653250773995</v>
      </c>
      <c r="BL1123" s="4">
        <f xml:space="preserve"> 100 * _2025teamgamelogs[[#This Row],[POINTS_PER_POSSESSION]]</f>
        <v>120.93653250773994</v>
      </c>
      <c r="BM1123" s="4">
        <f xml:space="preserve"> _2025teamgamelogs[[#This Row],[POSSESIONS]] / (_2025teamgamelogs[[#This Row],[MIN]]/48)</f>
        <v>103.36</v>
      </c>
      <c r="BN1123" s="3">
        <f>_2025teamgamelogs[[#This Row],[PTS]] / (2 * (_2025teamgamelogs[[#This Row],[FGA]] + 0.44 * _2025teamgamelogs[[#This Row],[FTA]]))</f>
        <v>0.68410683012259199</v>
      </c>
      <c r="BO1123" s="4">
        <f>VLOOKUP(_2025teamgamelogs[[#This Row],[MONTH]], LEAGUE_AVERAGES!$A$2:$B$8, 2, FALSE)</f>
        <v>111.93492093235156</v>
      </c>
      <c r="BP1123" s="5">
        <f>VLOOKUP(_2025teamgamelogs[[#This Row],[TEAM_NAME]], LEAGUE_AVERAGES!$A$14:$C$43, 2, FALSE)</f>
        <v>0.38256097560975622</v>
      </c>
      <c r="BQ1123" s="5">
        <f>VLOOKUP(_2025teamgamelogs[[#This Row],[TEAM_NAME]], LEAGUE_AVERAGES!$A$14:$C$43, 3, FALSE)</f>
        <v>0.37156097560975615</v>
      </c>
      <c r="BR1123" s="5">
        <f>VLOOKUP(_2025teamgamelogs[[#This Row],[TEAM_NAME]], LEAGUE_AVERAGES!$F$14:$H$43, 2, FALSE)</f>
        <v>0.47402439024390242</v>
      </c>
      <c r="BS1123" s="5">
        <f>VLOOKUP(_2025teamgamelogs[[#This Row],[TEAM_NAME]], LEAGUE_AVERAGES!$F$14:$H$43, 3, FALSE)</f>
        <v>0.46580487804878057</v>
      </c>
      <c r="BT1123" s="5">
        <f>VLOOKUP(_2025teamgamelogs[[#This Row],[TEAM_NAME]], LEAGUE_AVERAGES!$K$14:$M$43, 2, FALSE)</f>
        <v>0.59446350940954662</v>
      </c>
      <c r="BU1123" s="5">
        <f>VLOOKUP(_2025teamgamelogs[[#This Row],[TEAM_NAME]], LEAGUE_AVERAGES!$K$14:$M$43, 3, FALSE)</f>
        <v>0.58583417827298701</v>
      </c>
    </row>
    <row r="1124" spans="1:73" x14ac:dyDescent="0.2">
      <c r="A1124" t="s">
        <v>59</v>
      </c>
      <c r="B1124">
        <v>1610612762</v>
      </c>
      <c r="C1124" t="s">
        <v>125</v>
      </c>
      <c r="D1124" t="s">
        <v>126</v>
      </c>
      <c r="E1124">
        <v>22400533</v>
      </c>
      <c r="F1124" s="1">
        <v>45668</v>
      </c>
      <c r="G1124" t="s">
        <v>1063</v>
      </c>
      <c r="H1124" t="s">
        <v>70</v>
      </c>
      <c r="I1124">
        <v>48</v>
      </c>
      <c r="J1124">
        <v>42</v>
      </c>
      <c r="K1124">
        <v>96</v>
      </c>
      <c r="L1124">
        <v>0.438</v>
      </c>
      <c r="M1124">
        <v>9</v>
      </c>
      <c r="N1124">
        <v>42</v>
      </c>
      <c r="O1124">
        <v>0.214</v>
      </c>
      <c r="P1124">
        <v>13</v>
      </c>
      <c r="Q1124">
        <v>18</v>
      </c>
      <c r="R1124">
        <v>0.72199999999999998</v>
      </c>
      <c r="S1124">
        <v>21</v>
      </c>
      <c r="T1124">
        <v>29</v>
      </c>
      <c r="U1124">
        <v>50</v>
      </c>
      <c r="V1124">
        <v>26</v>
      </c>
      <c r="W1124">
        <v>13</v>
      </c>
      <c r="X1124">
        <v>6</v>
      </c>
      <c r="Y1124">
        <v>2</v>
      </c>
      <c r="Z1124">
        <v>4</v>
      </c>
      <c r="AA1124">
        <v>18</v>
      </c>
      <c r="AB1124">
        <v>17</v>
      </c>
      <c r="AC1124">
        <v>106</v>
      </c>
      <c r="AD1124">
        <v>-8</v>
      </c>
      <c r="AE1124">
        <v>1</v>
      </c>
      <c r="AF1124">
        <v>1231</v>
      </c>
      <c r="AG1124">
        <v>1231</v>
      </c>
      <c r="AH1124">
        <v>1231</v>
      </c>
      <c r="AI1124">
        <v>121</v>
      </c>
      <c r="AJ1124">
        <v>1068</v>
      </c>
      <c r="AK1124">
        <v>392</v>
      </c>
      <c r="AL1124">
        <v>1741</v>
      </c>
      <c r="AM1124">
        <v>2097</v>
      </c>
      <c r="AN1124">
        <v>568</v>
      </c>
      <c r="AO1124">
        <v>2374</v>
      </c>
      <c r="AP1124">
        <v>1755</v>
      </c>
      <c r="AQ1124">
        <v>1617</v>
      </c>
      <c r="AR1124">
        <v>1787</v>
      </c>
      <c r="AS1124">
        <v>27</v>
      </c>
      <c r="AT1124">
        <v>1807</v>
      </c>
      <c r="AU1124">
        <v>427</v>
      </c>
      <c r="AV1124">
        <v>1195</v>
      </c>
      <c r="AW1124">
        <v>850</v>
      </c>
      <c r="AX1124">
        <v>1702</v>
      </c>
      <c r="AY1124">
        <v>2078</v>
      </c>
      <c r="AZ1124">
        <v>750</v>
      </c>
      <c r="BA1124">
        <v>1018</v>
      </c>
      <c r="BB1124">
        <v>1444</v>
      </c>
      <c r="BC1124">
        <v>1723</v>
      </c>
      <c r="BD1124">
        <v>1667</v>
      </c>
      <c r="BE1124">
        <v>1</v>
      </c>
      <c r="BF1124" t="s">
        <v>71</v>
      </c>
      <c r="BG1124" t="s">
        <v>65</v>
      </c>
      <c r="BH1124" t="s">
        <v>941</v>
      </c>
      <c r="BI1124" s="4">
        <f xml:space="preserve"> _2025teamgamelogs[[#This Row],[FGA]] + (0.44 * _2025teamgamelogs[[#This Row],[FTA]]) + _2025teamgamelogs[[#This Row],[TOV]] - _2025teamgamelogs[[#This Row],[OREB]]</f>
        <v>95.92</v>
      </c>
      <c r="BJ1124" s="3">
        <f>_2025teamgamelogs[[#This Row],[TOV]]/_2025teamgamelogs[[#This Row],[POSSESIONS]]</f>
        <v>0.13552960800667221</v>
      </c>
      <c r="BK1124" s="4">
        <f>_2025teamgamelogs[[#This Row],[PTS]]/_2025teamgamelogs[[#This Row],[POSSESIONS]]</f>
        <v>1.1050875729774812</v>
      </c>
      <c r="BL1124" s="4">
        <f xml:space="preserve"> 100 * _2025teamgamelogs[[#This Row],[POINTS_PER_POSSESSION]]</f>
        <v>110.50875729774812</v>
      </c>
      <c r="BM1124" s="4">
        <f xml:space="preserve"> _2025teamgamelogs[[#This Row],[POSSESIONS]] / (_2025teamgamelogs[[#This Row],[MIN]]/48)</f>
        <v>95.92</v>
      </c>
      <c r="BN1124" s="3">
        <f>_2025teamgamelogs[[#This Row],[PTS]] / (2 * (_2025teamgamelogs[[#This Row],[FGA]] + 0.44 * _2025teamgamelogs[[#This Row],[FTA]]))</f>
        <v>0.51000769822940728</v>
      </c>
      <c r="BO1124" s="4">
        <f>VLOOKUP(_2025teamgamelogs[[#This Row],[MONTH]], LEAGUE_AVERAGES!$A$2:$B$8, 2, FALSE)</f>
        <v>111.93492093235156</v>
      </c>
      <c r="BP1124" s="5">
        <f>VLOOKUP(_2025teamgamelogs[[#This Row],[TEAM_NAME]], LEAGUE_AVERAGES!$A$14:$C$43, 2, FALSE)</f>
        <v>0.36446341463414633</v>
      </c>
      <c r="BQ1124" s="5">
        <f>VLOOKUP(_2025teamgamelogs[[#This Row],[TEAM_NAME]], LEAGUE_AVERAGES!$A$14:$C$43, 3, FALSE)</f>
        <v>0.3413170731707319</v>
      </c>
      <c r="BR1124" s="5">
        <f>VLOOKUP(_2025teamgamelogs[[#This Row],[TEAM_NAME]], LEAGUE_AVERAGES!$F$14:$H$43, 2, FALSE)</f>
        <v>0.4583902439024391</v>
      </c>
      <c r="BS1124" s="5">
        <f>VLOOKUP(_2025teamgamelogs[[#This Row],[TEAM_NAME]], LEAGUE_AVERAGES!$F$14:$H$43, 3, FALSE)</f>
        <v>0.45390243902439031</v>
      </c>
      <c r="BT1124" s="5">
        <f>VLOOKUP(_2025teamgamelogs[[#This Row],[TEAM_NAME]], LEAGUE_AVERAGES!$K$14:$M$43, 2, FALSE)</f>
        <v>0.57104853563970659</v>
      </c>
      <c r="BU1124" s="5">
        <f>VLOOKUP(_2025teamgamelogs[[#This Row],[TEAM_NAME]], LEAGUE_AVERAGES!$K$14:$M$43, 3, FALSE)</f>
        <v>0.56826296147062372</v>
      </c>
    </row>
    <row r="1125" spans="1:73" x14ac:dyDescent="0.2">
      <c r="A1125" t="s">
        <v>59</v>
      </c>
      <c r="B1125">
        <v>1610612748</v>
      </c>
      <c r="C1125" t="s">
        <v>101</v>
      </c>
      <c r="D1125" t="s">
        <v>102</v>
      </c>
      <c r="E1125">
        <v>22400536</v>
      </c>
      <c r="F1125" s="1">
        <v>45668</v>
      </c>
      <c r="G1125" t="s">
        <v>1064</v>
      </c>
      <c r="H1125" t="s">
        <v>63</v>
      </c>
      <c r="I1125">
        <v>48</v>
      </c>
      <c r="J1125">
        <v>44</v>
      </c>
      <c r="K1125">
        <v>92</v>
      </c>
      <c r="L1125">
        <v>0.47799999999999998</v>
      </c>
      <c r="M1125">
        <v>19</v>
      </c>
      <c r="N1125">
        <v>44</v>
      </c>
      <c r="O1125">
        <v>0.432</v>
      </c>
      <c r="P1125">
        <v>12</v>
      </c>
      <c r="Q1125">
        <v>16</v>
      </c>
      <c r="R1125">
        <v>0.75</v>
      </c>
      <c r="S1125">
        <v>8</v>
      </c>
      <c r="T1125">
        <v>35</v>
      </c>
      <c r="U1125">
        <v>43</v>
      </c>
      <c r="V1125">
        <v>31</v>
      </c>
      <c r="W1125">
        <v>11</v>
      </c>
      <c r="X1125">
        <v>13</v>
      </c>
      <c r="Y1125">
        <v>5</v>
      </c>
      <c r="Z1125">
        <v>6</v>
      </c>
      <c r="AA1125">
        <v>16</v>
      </c>
      <c r="AB1125">
        <v>15</v>
      </c>
      <c r="AC1125">
        <v>119</v>
      </c>
      <c r="AD1125">
        <v>21</v>
      </c>
      <c r="AE1125">
        <v>1</v>
      </c>
      <c r="AF1125">
        <v>1</v>
      </c>
      <c r="AG1125">
        <v>1</v>
      </c>
      <c r="AH1125">
        <v>1</v>
      </c>
      <c r="AI1125">
        <v>121</v>
      </c>
      <c r="AJ1125">
        <v>703</v>
      </c>
      <c r="AK1125">
        <v>768</v>
      </c>
      <c r="AL1125">
        <v>1028</v>
      </c>
      <c r="AM1125">
        <v>182</v>
      </c>
      <c r="AN1125">
        <v>384</v>
      </c>
      <c r="AO1125">
        <v>449</v>
      </c>
      <c r="AP1125">
        <v>1889</v>
      </c>
      <c r="AQ1125">
        <v>1907</v>
      </c>
      <c r="AR1125">
        <v>1525</v>
      </c>
      <c r="AS1125">
        <v>1800</v>
      </c>
      <c r="AT1125">
        <v>769</v>
      </c>
      <c r="AU1125">
        <v>1282</v>
      </c>
      <c r="AV1125">
        <v>426</v>
      </c>
      <c r="AW1125">
        <v>429</v>
      </c>
      <c r="AX1125">
        <v>137</v>
      </c>
      <c r="AY1125">
        <v>889</v>
      </c>
      <c r="AZ1125">
        <v>1573</v>
      </c>
      <c r="BA1125">
        <v>570</v>
      </c>
      <c r="BB1125">
        <v>1892</v>
      </c>
      <c r="BC1125">
        <v>798</v>
      </c>
      <c r="BD1125">
        <v>211</v>
      </c>
      <c r="BE1125">
        <v>1</v>
      </c>
      <c r="BF1125" t="s">
        <v>71</v>
      </c>
      <c r="BG1125" t="s">
        <v>65</v>
      </c>
      <c r="BH1125" t="s">
        <v>941</v>
      </c>
      <c r="BI1125" s="4">
        <f xml:space="preserve"> _2025teamgamelogs[[#This Row],[FGA]] + (0.44 * _2025teamgamelogs[[#This Row],[FTA]]) + _2025teamgamelogs[[#This Row],[TOV]] - _2025teamgamelogs[[#This Row],[OREB]]</f>
        <v>102.04</v>
      </c>
      <c r="BJ1125" s="3">
        <f>_2025teamgamelogs[[#This Row],[TOV]]/_2025teamgamelogs[[#This Row],[POSSESIONS]]</f>
        <v>0.10780086240689925</v>
      </c>
      <c r="BK1125" s="4">
        <f>_2025teamgamelogs[[#This Row],[PTS]]/_2025teamgamelogs[[#This Row],[POSSESIONS]]</f>
        <v>1.1662093296746374</v>
      </c>
      <c r="BL1125" s="4">
        <f xml:space="preserve"> 100 * _2025teamgamelogs[[#This Row],[POINTS_PER_POSSESSION]]</f>
        <v>116.62093296746374</v>
      </c>
      <c r="BM1125" s="4">
        <f xml:space="preserve"> _2025teamgamelogs[[#This Row],[POSSESIONS]] / (_2025teamgamelogs[[#This Row],[MIN]]/48)</f>
        <v>102.04</v>
      </c>
      <c r="BN1125" s="3">
        <f>_2025teamgamelogs[[#This Row],[PTS]] / (2 * (_2025teamgamelogs[[#This Row],[FGA]] + 0.44 * _2025teamgamelogs[[#This Row],[FTA]]))</f>
        <v>0.60076736672051689</v>
      </c>
      <c r="BO1125" s="4">
        <f>VLOOKUP(_2025teamgamelogs[[#This Row],[MONTH]], LEAGUE_AVERAGES!$A$2:$B$8, 2, FALSE)</f>
        <v>111.93492093235156</v>
      </c>
      <c r="BP1125" s="5">
        <f>VLOOKUP(_2025teamgamelogs[[#This Row],[TEAM_NAME]], LEAGUE_AVERAGES!$A$14:$C$43, 2, FALSE)</f>
        <v>0.38887804878048787</v>
      </c>
      <c r="BQ1125" s="5">
        <f>VLOOKUP(_2025teamgamelogs[[#This Row],[TEAM_NAME]], LEAGUE_AVERAGES!$A$14:$C$43, 3, FALSE)</f>
        <v>0.35180487804878063</v>
      </c>
      <c r="BR1125" s="5">
        <f>VLOOKUP(_2025teamgamelogs[[#This Row],[TEAM_NAME]], LEAGUE_AVERAGES!$F$14:$H$43, 2, FALSE)</f>
        <v>0.48178048780487814</v>
      </c>
      <c r="BS1125" s="5">
        <f>VLOOKUP(_2025teamgamelogs[[#This Row],[TEAM_NAME]], LEAGUE_AVERAGES!$F$14:$H$43, 3, FALSE)</f>
        <v>0.44997560975609752</v>
      </c>
      <c r="BT1125" s="5">
        <f>VLOOKUP(_2025teamgamelogs[[#This Row],[TEAM_NAME]], LEAGUE_AVERAGES!$K$14:$M$43, 2, FALSE)</f>
        <v>0.59307433364150897</v>
      </c>
      <c r="BU1125" s="5">
        <f>VLOOKUP(_2025teamgamelogs[[#This Row],[TEAM_NAME]], LEAGUE_AVERAGES!$K$14:$M$43, 3, FALSE)</f>
        <v>0.56311679796954139</v>
      </c>
    </row>
    <row r="1126" spans="1:73" x14ac:dyDescent="0.2">
      <c r="A1126" t="s">
        <v>59</v>
      </c>
      <c r="B1126">
        <v>1610612765</v>
      </c>
      <c r="C1126" t="s">
        <v>107</v>
      </c>
      <c r="D1126" t="s">
        <v>108</v>
      </c>
      <c r="E1126">
        <v>22400534</v>
      </c>
      <c r="F1126" s="1">
        <v>45668</v>
      </c>
      <c r="G1126" t="s">
        <v>593</v>
      </c>
      <c r="H1126" t="s">
        <v>63</v>
      </c>
      <c r="I1126">
        <v>48</v>
      </c>
      <c r="J1126">
        <v>44</v>
      </c>
      <c r="K1126">
        <v>84</v>
      </c>
      <c r="L1126">
        <v>0.52400000000000002</v>
      </c>
      <c r="M1126">
        <v>19</v>
      </c>
      <c r="N1126">
        <v>33</v>
      </c>
      <c r="O1126">
        <v>0.57599999999999996</v>
      </c>
      <c r="P1126">
        <v>16</v>
      </c>
      <c r="Q1126">
        <v>21</v>
      </c>
      <c r="R1126">
        <v>0.76200000000000001</v>
      </c>
      <c r="S1126">
        <v>7</v>
      </c>
      <c r="T1126">
        <v>39</v>
      </c>
      <c r="U1126">
        <v>46</v>
      </c>
      <c r="V1126">
        <v>35</v>
      </c>
      <c r="W1126">
        <v>17</v>
      </c>
      <c r="X1126">
        <v>8</v>
      </c>
      <c r="Y1126">
        <v>5</v>
      </c>
      <c r="Z1126">
        <v>3</v>
      </c>
      <c r="AA1126">
        <v>22</v>
      </c>
      <c r="AB1126">
        <v>21</v>
      </c>
      <c r="AC1126">
        <v>123</v>
      </c>
      <c r="AD1126">
        <v>9</v>
      </c>
      <c r="AE1126">
        <v>1</v>
      </c>
      <c r="AF1126">
        <v>1</v>
      </c>
      <c r="AG1126">
        <v>1</v>
      </c>
      <c r="AH1126">
        <v>1</v>
      </c>
      <c r="AI1126">
        <v>121</v>
      </c>
      <c r="AJ1126">
        <v>703</v>
      </c>
      <c r="AK1126">
        <v>1815</v>
      </c>
      <c r="AL1126">
        <v>363</v>
      </c>
      <c r="AM1126">
        <v>182</v>
      </c>
      <c r="AN1126">
        <v>1749</v>
      </c>
      <c r="AO1126">
        <v>10</v>
      </c>
      <c r="AP1126">
        <v>1228</v>
      </c>
      <c r="AQ1126">
        <v>1164</v>
      </c>
      <c r="AR1126">
        <v>1465</v>
      </c>
      <c r="AS1126">
        <v>2024</v>
      </c>
      <c r="AT1126">
        <v>277</v>
      </c>
      <c r="AU1126">
        <v>835</v>
      </c>
      <c r="AV1126">
        <v>132</v>
      </c>
      <c r="AW1126">
        <v>1759</v>
      </c>
      <c r="AX1126">
        <v>1073</v>
      </c>
      <c r="AY1126">
        <v>889</v>
      </c>
      <c r="AZ1126">
        <v>384</v>
      </c>
      <c r="BA1126">
        <v>1887</v>
      </c>
      <c r="BB1126">
        <v>575</v>
      </c>
      <c r="BC1126">
        <v>549</v>
      </c>
      <c r="BD1126">
        <v>672</v>
      </c>
      <c r="BE1126">
        <v>1</v>
      </c>
      <c r="BF1126" t="s">
        <v>64</v>
      </c>
      <c r="BG1126" t="s">
        <v>65</v>
      </c>
      <c r="BH1126" t="s">
        <v>941</v>
      </c>
      <c r="BI1126" s="4">
        <f xml:space="preserve"> _2025teamgamelogs[[#This Row],[FGA]] + (0.44 * _2025teamgamelogs[[#This Row],[FTA]]) + _2025teamgamelogs[[#This Row],[TOV]] - _2025teamgamelogs[[#This Row],[OREB]]</f>
        <v>103.24</v>
      </c>
      <c r="BJ1126" s="3">
        <f>_2025teamgamelogs[[#This Row],[TOV]]/_2025teamgamelogs[[#This Row],[POSSESIONS]]</f>
        <v>0.16466485858194499</v>
      </c>
      <c r="BK1126" s="4">
        <f>_2025teamgamelogs[[#This Row],[PTS]]/_2025teamgamelogs[[#This Row],[POSSESIONS]]</f>
        <v>1.1913986826811314</v>
      </c>
      <c r="BL1126" s="4">
        <f xml:space="preserve"> 100 * _2025teamgamelogs[[#This Row],[POINTS_PER_POSSESSION]]</f>
        <v>119.13986826811313</v>
      </c>
      <c r="BM1126" s="4">
        <f xml:space="preserve"> _2025teamgamelogs[[#This Row],[POSSESIONS]] / (_2025teamgamelogs[[#This Row],[MIN]]/48)</f>
        <v>103.24</v>
      </c>
      <c r="BN1126" s="3">
        <f>_2025teamgamelogs[[#This Row],[PTS]] / (2 * (_2025teamgamelogs[[#This Row],[FGA]] + 0.44 * _2025teamgamelogs[[#This Row],[FTA]]))</f>
        <v>0.65958815958815964</v>
      </c>
      <c r="BO1126" s="4">
        <f>VLOOKUP(_2025teamgamelogs[[#This Row],[MONTH]], LEAGUE_AVERAGES!$A$2:$B$8, 2, FALSE)</f>
        <v>111.93492093235156</v>
      </c>
      <c r="BP1126" s="5">
        <f>VLOOKUP(_2025teamgamelogs[[#This Row],[TEAM_NAME]], LEAGUE_AVERAGES!$A$14:$C$43, 2, FALSE)</f>
        <v>0.3560731707317073</v>
      </c>
      <c r="BQ1126" s="5">
        <f>VLOOKUP(_2025teamgamelogs[[#This Row],[TEAM_NAME]], LEAGUE_AVERAGES!$A$14:$C$43, 3, FALSE)</f>
        <v>0.3687804878048781</v>
      </c>
      <c r="BR1126" s="5">
        <f>VLOOKUP(_2025teamgamelogs[[#This Row],[TEAM_NAME]], LEAGUE_AVERAGES!$F$14:$H$43, 2, FALSE)</f>
        <v>0.47321951219512204</v>
      </c>
      <c r="BS1126" s="5">
        <f>VLOOKUP(_2025teamgamelogs[[#This Row],[TEAM_NAME]], LEAGUE_AVERAGES!$F$14:$H$43, 3, FALSE)</f>
        <v>0.48104878048780486</v>
      </c>
      <c r="BT1126" s="5">
        <f>VLOOKUP(_2025teamgamelogs[[#This Row],[TEAM_NAME]], LEAGUE_AVERAGES!$K$14:$M$43, 2, FALSE)</f>
        <v>0.57634444021190001</v>
      </c>
      <c r="BU1126" s="5">
        <f>VLOOKUP(_2025teamgamelogs[[#This Row],[TEAM_NAME]], LEAGUE_AVERAGES!$K$14:$M$43, 3, FALSE)</f>
        <v>0.58621097107374254</v>
      </c>
    </row>
    <row r="1127" spans="1:73" x14ac:dyDescent="0.2">
      <c r="A1127" t="s">
        <v>59</v>
      </c>
      <c r="B1127">
        <v>1610612761</v>
      </c>
      <c r="C1127" t="s">
        <v>95</v>
      </c>
      <c r="D1127" t="s">
        <v>96</v>
      </c>
      <c r="E1127">
        <v>22400534</v>
      </c>
      <c r="F1127" s="1">
        <v>45668</v>
      </c>
      <c r="G1127" t="s">
        <v>597</v>
      </c>
      <c r="H1127" t="s">
        <v>70</v>
      </c>
      <c r="I1127">
        <v>48</v>
      </c>
      <c r="J1127">
        <v>40</v>
      </c>
      <c r="K1127">
        <v>92</v>
      </c>
      <c r="L1127">
        <v>0.435</v>
      </c>
      <c r="M1127">
        <v>16</v>
      </c>
      <c r="N1127">
        <v>38</v>
      </c>
      <c r="O1127">
        <v>0.42099999999999999</v>
      </c>
      <c r="P1127">
        <v>18</v>
      </c>
      <c r="Q1127">
        <v>27</v>
      </c>
      <c r="R1127">
        <v>0.66700000000000004</v>
      </c>
      <c r="S1127">
        <v>15</v>
      </c>
      <c r="T1127">
        <v>30</v>
      </c>
      <c r="U1127">
        <v>45</v>
      </c>
      <c r="V1127">
        <v>27</v>
      </c>
      <c r="W1127">
        <v>12</v>
      </c>
      <c r="X1127">
        <v>12</v>
      </c>
      <c r="Y1127">
        <v>3</v>
      </c>
      <c r="Z1127">
        <v>5</v>
      </c>
      <c r="AA1127">
        <v>21</v>
      </c>
      <c r="AB1127">
        <v>22</v>
      </c>
      <c r="AC1127">
        <v>114</v>
      </c>
      <c r="AD1127">
        <v>-9</v>
      </c>
      <c r="AE1127">
        <v>1</v>
      </c>
      <c r="AF1127">
        <v>1231</v>
      </c>
      <c r="AG1127">
        <v>1231</v>
      </c>
      <c r="AH1127">
        <v>1231</v>
      </c>
      <c r="AI1127">
        <v>121</v>
      </c>
      <c r="AJ1127">
        <v>1438</v>
      </c>
      <c r="AK1127">
        <v>768</v>
      </c>
      <c r="AL1127">
        <v>1782</v>
      </c>
      <c r="AM1127">
        <v>567</v>
      </c>
      <c r="AN1127">
        <v>1078</v>
      </c>
      <c r="AO1127">
        <v>527</v>
      </c>
      <c r="AP1127">
        <v>889</v>
      </c>
      <c r="AQ1127">
        <v>471</v>
      </c>
      <c r="AR1127">
        <v>2105</v>
      </c>
      <c r="AS1127">
        <v>332</v>
      </c>
      <c r="AT1127">
        <v>1652</v>
      </c>
      <c r="AU1127">
        <v>976</v>
      </c>
      <c r="AV1127">
        <v>1013</v>
      </c>
      <c r="AW1127">
        <v>640</v>
      </c>
      <c r="AX1127">
        <v>217</v>
      </c>
      <c r="AY1127">
        <v>1712</v>
      </c>
      <c r="AZ1127">
        <v>1188</v>
      </c>
      <c r="BA1127">
        <v>1694</v>
      </c>
      <c r="BB1127">
        <v>416</v>
      </c>
      <c r="BC1127">
        <v>1168</v>
      </c>
      <c r="BD1127">
        <v>1735</v>
      </c>
      <c r="BE1127">
        <v>1</v>
      </c>
      <c r="BF1127" t="s">
        <v>71</v>
      </c>
      <c r="BG1127" t="s">
        <v>65</v>
      </c>
      <c r="BH1127" t="s">
        <v>941</v>
      </c>
      <c r="BI1127" s="4">
        <f xml:space="preserve"> _2025teamgamelogs[[#This Row],[FGA]] + (0.44 * _2025teamgamelogs[[#This Row],[FTA]]) + _2025teamgamelogs[[#This Row],[TOV]] - _2025teamgamelogs[[#This Row],[OREB]]</f>
        <v>100.88</v>
      </c>
      <c r="BJ1127" s="3">
        <f>_2025teamgamelogs[[#This Row],[TOV]]/_2025teamgamelogs[[#This Row],[POSSESIONS]]</f>
        <v>0.1189532117367169</v>
      </c>
      <c r="BK1127" s="4">
        <f>_2025teamgamelogs[[#This Row],[PTS]]/_2025teamgamelogs[[#This Row],[POSSESIONS]]</f>
        <v>1.1300555114988104</v>
      </c>
      <c r="BL1127" s="4">
        <f xml:space="preserve"> 100 * _2025teamgamelogs[[#This Row],[POINTS_PER_POSSESSION]]</f>
        <v>113.00555114988104</v>
      </c>
      <c r="BM1127" s="4">
        <f xml:space="preserve"> _2025teamgamelogs[[#This Row],[POSSESIONS]] / (_2025teamgamelogs[[#This Row],[MIN]]/48)</f>
        <v>100.88</v>
      </c>
      <c r="BN1127" s="3">
        <f>_2025teamgamelogs[[#This Row],[PTS]] / (2 * (_2025teamgamelogs[[#This Row],[FGA]] + 0.44 * _2025teamgamelogs[[#This Row],[FTA]]))</f>
        <v>0.54871005005775897</v>
      </c>
      <c r="BO1127" s="4">
        <f>VLOOKUP(_2025teamgamelogs[[#This Row],[MONTH]], LEAGUE_AVERAGES!$A$2:$B$8, 2, FALSE)</f>
        <v>111.93492093235156</v>
      </c>
      <c r="BP1127" s="5">
        <f>VLOOKUP(_2025teamgamelogs[[#This Row],[TEAM_NAME]], LEAGUE_AVERAGES!$A$14:$C$43, 2, FALSE)</f>
        <v>0.35443902439024388</v>
      </c>
      <c r="BQ1127" s="5">
        <f>VLOOKUP(_2025teamgamelogs[[#This Row],[TEAM_NAME]], LEAGUE_AVERAGES!$A$14:$C$43, 3, FALSE)</f>
        <v>0.34512195121951217</v>
      </c>
      <c r="BR1127" s="5">
        <f>VLOOKUP(_2025teamgamelogs[[#This Row],[TEAM_NAME]], LEAGUE_AVERAGES!$F$14:$H$43, 2, FALSE)</f>
        <v>0.46104878048780484</v>
      </c>
      <c r="BS1127" s="5">
        <f>VLOOKUP(_2025teamgamelogs[[#This Row],[TEAM_NAME]], LEAGUE_AVERAGES!$F$14:$H$43, 3, FALSE)</f>
        <v>0.45834146341463411</v>
      </c>
      <c r="BT1127" s="5">
        <f>VLOOKUP(_2025teamgamelogs[[#This Row],[TEAM_NAME]], LEAGUE_AVERAGES!$K$14:$M$43, 2, FALSE)</f>
        <v>0.55942918094792793</v>
      </c>
      <c r="BU1127" s="5">
        <f>VLOOKUP(_2025teamgamelogs[[#This Row],[TEAM_NAME]], LEAGUE_AVERAGES!$K$14:$M$43, 3, FALSE)</f>
        <v>0.54979583097447959</v>
      </c>
    </row>
    <row r="1128" spans="1:73" x14ac:dyDescent="0.2">
      <c r="A1128" t="s">
        <v>59</v>
      </c>
      <c r="B1128">
        <v>1610612756</v>
      </c>
      <c r="C1128" t="s">
        <v>80</v>
      </c>
      <c r="D1128" t="s">
        <v>81</v>
      </c>
      <c r="E1128">
        <v>22400533</v>
      </c>
      <c r="F1128" s="1">
        <v>45668</v>
      </c>
      <c r="G1128" t="s">
        <v>1065</v>
      </c>
      <c r="H1128" t="s">
        <v>63</v>
      </c>
      <c r="I1128">
        <v>48</v>
      </c>
      <c r="J1128">
        <v>44</v>
      </c>
      <c r="K1128">
        <v>86</v>
      </c>
      <c r="L1128">
        <v>0.51200000000000001</v>
      </c>
      <c r="M1128">
        <v>13</v>
      </c>
      <c r="N1128">
        <v>37</v>
      </c>
      <c r="O1128">
        <v>0.35099999999999998</v>
      </c>
      <c r="P1128">
        <v>13</v>
      </c>
      <c r="Q1128">
        <v>19</v>
      </c>
      <c r="R1128">
        <v>0.68400000000000005</v>
      </c>
      <c r="S1128">
        <v>12</v>
      </c>
      <c r="T1128">
        <v>26</v>
      </c>
      <c r="U1128">
        <v>38</v>
      </c>
      <c r="V1128">
        <v>26</v>
      </c>
      <c r="W1128">
        <v>11</v>
      </c>
      <c r="X1128">
        <v>9</v>
      </c>
      <c r="Y1128">
        <v>4</v>
      </c>
      <c r="Z1128">
        <v>2</v>
      </c>
      <c r="AA1128">
        <v>17</v>
      </c>
      <c r="AB1128">
        <v>18</v>
      </c>
      <c r="AC1128">
        <v>114</v>
      </c>
      <c r="AD1128">
        <v>8</v>
      </c>
      <c r="AE1128">
        <v>1</v>
      </c>
      <c r="AF1128">
        <v>1</v>
      </c>
      <c r="AG1128">
        <v>1</v>
      </c>
      <c r="AH1128">
        <v>1</v>
      </c>
      <c r="AI1128">
        <v>121</v>
      </c>
      <c r="AJ1128">
        <v>703</v>
      </c>
      <c r="AK1128">
        <v>1580</v>
      </c>
      <c r="AL1128">
        <v>522</v>
      </c>
      <c r="AM1128">
        <v>1171</v>
      </c>
      <c r="AN1128">
        <v>1227</v>
      </c>
      <c r="AO1128">
        <v>1294</v>
      </c>
      <c r="AP1128">
        <v>1755</v>
      </c>
      <c r="AQ1128">
        <v>1458</v>
      </c>
      <c r="AR1128">
        <v>2037</v>
      </c>
      <c r="AS1128">
        <v>848</v>
      </c>
      <c r="AT1128">
        <v>2171</v>
      </c>
      <c r="AU1128">
        <v>1966</v>
      </c>
      <c r="AV1128">
        <v>1195</v>
      </c>
      <c r="AW1128">
        <v>429</v>
      </c>
      <c r="AX1128">
        <v>797</v>
      </c>
      <c r="AY1128">
        <v>1274</v>
      </c>
      <c r="AZ1128">
        <v>158</v>
      </c>
      <c r="BA1128">
        <v>792</v>
      </c>
      <c r="BB1128">
        <v>1204</v>
      </c>
      <c r="BC1128">
        <v>1168</v>
      </c>
      <c r="BD1128">
        <v>727</v>
      </c>
      <c r="BE1128">
        <v>1</v>
      </c>
      <c r="BF1128" t="s">
        <v>64</v>
      </c>
      <c r="BG1128" t="s">
        <v>65</v>
      </c>
      <c r="BH1128" t="s">
        <v>941</v>
      </c>
      <c r="BI1128" s="4">
        <f xml:space="preserve"> _2025teamgamelogs[[#This Row],[FGA]] + (0.44 * _2025teamgamelogs[[#This Row],[FTA]]) + _2025teamgamelogs[[#This Row],[TOV]] - _2025teamgamelogs[[#This Row],[OREB]]</f>
        <v>93.36</v>
      </c>
      <c r="BJ1128" s="3">
        <f>_2025teamgamelogs[[#This Row],[TOV]]/_2025teamgamelogs[[#This Row],[POSSESIONS]]</f>
        <v>0.11782347900599828</v>
      </c>
      <c r="BK1128" s="4">
        <f>_2025teamgamelogs[[#This Row],[PTS]]/_2025teamgamelogs[[#This Row],[POSSESIONS]]</f>
        <v>1.2210796915167095</v>
      </c>
      <c r="BL1128" s="4">
        <f xml:space="preserve"> 100 * _2025teamgamelogs[[#This Row],[POINTS_PER_POSSESSION]]</f>
        <v>122.10796915167094</v>
      </c>
      <c r="BM1128" s="4">
        <f xml:space="preserve"> _2025teamgamelogs[[#This Row],[POSSESIONS]] / (_2025teamgamelogs[[#This Row],[MIN]]/48)</f>
        <v>93.36</v>
      </c>
      <c r="BN1128" s="3">
        <f>_2025teamgamelogs[[#This Row],[PTS]] / (2 * (_2025teamgamelogs[[#This Row],[FGA]] + 0.44 * _2025teamgamelogs[[#This Row],[FTA]]))</f>
        <v>0.60406952098346756</v>
      </c>
      <c r="BO1128" s="4">
        <f>VLOOKUP(_2025teamgamelogs[[#This Row],[MONTH]], LEAGUE_AVERAGES!$A$2:$B$8, 2, FALSE)</f>
        <v>111.93492093235156</v>
      </c>
      <c r="BP1128" s="5">
        <f>VLOOKUP(_2025teamgamelogs[[#This Row],[TEAM_NAME]], LEAGUE_AVERAGES!$A$14:$C$43, 2, FALSE)</f>
        <v>0.37692682926829268</v>
      </c>
      <c r="BQ1128" s="5">
        <f>VLOOKUP(_2025teamgamelogs[[#This Row],[TEAM_NAME]], LEAGUE_AVERAGES!$A$14:$C$43, 3, FALSE)</f>
        <v>0.37741463414634141</v>
      </c>
      <c r="BR1128" s="5">
        <f>VLOOKUP(_2025teamgamelogs[[#This Row],[TEAM_NAME]], LEAGUE_AVERAGES!$F$14:$H$43, 2, FALSE)</f>
        <v>0.4768536585365854</v>
      </c>
      <c r="BS1128" s="5">
        <f>VLOOKUP(_2025teamgamelogs[[#This Row],[TEAM_NAME]], LEAGUE_AVERAGES!$F$14:$H$43, 3, FALSE)</f>
        <v>0.48056097560975608</v>
      </c>
      <c r="BT1128" s="5">
        <f>VLOOKUP(_2025teamgamelogs[[#This Row],[TEAM_NAME]], LEAGUE_AVERAGES!$K$14:$M$43, 2, FALSE)</f>
        <v>0.59622840480117467</v>
      </c>
      <c r="BU1128" s="5">
        <f>VLOOKUP(_2025teamgamelogs[[#This Row],[TEAM_NAME]], LEAGUE_AVERAGES!$K$14:$M$43, 3, FALSE)</f>
        <v>0.59682738613401276</v>
      </c>
    </row>
    <row r="1129" spans="1:73" x14ac:dyDescent="0.2">
      <c r="A1129" t="s">
        <v>59</v>
      </c>
      <c r="B1129">
        <v>1610612763</v>
      </c>
      <c r="C1129" t="s">
        <v>128</v>
      </c>
      <c r="D1129" t="s">
        <v>129</v>
      </c>
      <c r="E1129">
        <v>22400535</v>
      </c>
      <c r="F1129" s="1">
        <v>45668</v>
      </c>
      <c r="G1129" t="s">
        <v>1066</v>
      </c>
      <c r="H1129" t="s">
        <v>63</v>
      </c>
      <c r="I1129">
        <v>48</v>
      </c>
      <c r="J1129">
        <v>48</v>
      </c>
      <c r="K1129">
        <v>108</v>
      </c>
      <c r="L1129">
        <v>0.44400000000000001</v>
      </c>
      <c r="M1129">
        <v>16</v>
      </c>
      <c r="N1129">
        <v>41</v>
      </c>
      <c r="O1129">
        <v>0.39</v>
      </c>
      <c r="P1129">
        <v>15</v>
      </c>
      <c r="Q1129">
        <v>19</v>
      </c>
      <c r="R1129">
        <v>0.78900000000000003</v>
      </c>
      <c r="S1129">
        <v>21</v>
      </c>
      <c r="T1129">
        <v>25</v>
      </c>
      <c r="U1129">
        <v>46</v>
      </c>
      <c r="V1129">
        <v>25</v>
      </c>
      <c r="W1129">
        <v>13</v>
      </c>
      <c r="X1129">
        <v>13</v>
      </c>
      <c r="Y1129">
        <v>3</v>
      </c>
      <c r="Z1129">
        <v>5</v>
      </c>
      <c r="AA1129">
        <v>20</v>
      </c>
      <c r="AB1129">
        <v>16</v>
      </c>
      <c r="AC1129">
        <v>127</v>
      </c>
      <c r="AD1129">
        <v>2</v>
      </c>
      <c r="AE1129">
        <v>1</v>
      </c>
      <c r="AF1129">
        <v>1</v>
      </c>
      <c r="AG1129">
        <v>1</v>
      </c>
      <c r="AH1129">
        <v>1</v>
      </c>
      <c r="AI1129">
        <v>121</v>
      </c>
      <c r="AJ1129">
        <v>242</v>
      </c>
      <c r="AK1129">
        <v>14</v>
      </c>
      <c r="AL1129">
        <v>1631</v>
      </c>
      <c r="AM1129">
        <v>567</v>
      </c>
      <c r="AN1129">
        <v>681</v>
      </c>
      <c r="AO1129">
        <v>848</v>
      </c>
      <c r="AP1129">
        <v>1416</v>
      </c>
      <c r="AQ1129">
        <v>1458</v>
      </c>
      <c r="AR1129">
        <v>1180</v>
      </c>
      <c r="AS1129">
        <v>27</v>
      </c>
      <c r="AT1129">
        <v>2271</v>
      </c>
      <c r="AU1129">
        <v>835</v>
      </c>
      <c r="AV1129">
        <v>1358</v>
      </c>
      <c r="AW1129">
        <v>850</v>
      </c>
      <c r="AX1129">
        <v>137</v>
      </c>
      <c r="AY1129">
        <v>1712</v>
      </c>
      <c r="AZ1129">
        <v>1188</v>
      </c>
      <c r="BA1129">
        <v>1491</v>
      </c>
      <c r="BB1129">
        <v>1670</v>
      </c>
      <c r="BC1129">
        <v>341</v>
      </c>
      <c r="BD1129">
        <v>1106</v>
      </c>
      <c r="BE1129">
        <v>1</v>
      </c>
      <c r="BF1129" t="s">
        <v>71</v>
      </c>
      <c r="BG1129" t="s">
        <v>65</v>
      </c>
      <c r="BH1129" t="s">
        <v>941</v>
      </c>
      <c r="BI1129" s="4">
        <f xml:space="preserve"> _2025teamgamelogs[[#This Row],[FGA]] + (0.44 * _2025teamgamelogs[[#This Row],[FTA]]) + _2025teamgamelogs[[#This Row],[TOV]] - _2025teamgamelogs[[#This Row],[OREB]]</f>
        <v>108.36000000000001</v>
      </c>
      <c r="BJ1129" s="3">
        <f>_2025teamgamelogs[[#This Row],[TOV]]/_2025teamgamelogs[[#This Row],[POSSESIONS]]</f>
        <v>0.1199704688076781</v>
      </c>
      <c r="BK1129" s="4">
        <f>_2025teamgamelogs[[#This Row],[PTS]]/_2025teamgamelogs[[#This Row],[POSSESIONS]]</f>
        <v>1.172019195275009</v>
      </c>
      <c r="BL1129" s="4">
        <f xml:space="preserve"> 100 * _2025teamgamelogs[[#This Row],[POINTS_PER_POSSESSION]]</f>
        <v>117.20191952750089</v>
      </c>
      <c r="BM1129" s="4">
        <f xml:space="preserve"> _2025teamgamelogs[[#This Row],[POSSESIONS]] / (_2025teamgamelogs[[#This Row],[MIN]]/48)</f>
        <v>108.36000000000001</v>
      </c>
      <c r="BN1129" s="3">
        <f>_2025teamgamelogs[[#This Row],[PTS]] / (2 * (_2025teamgamelogs[[#This Row],[FGA]] + 0.44 * _2025teamgamelogs[[#This Row],[FTA]]))</f>
        <v>0.54572017875558609</v>
      </c>
      <c r="BO1129" s="4">
        <f>VLOOKUP(_2025teamgamelogs[[#This Row],[MONTH]], LEAGUE_AVERAGES!$A$2:$B$8, 2, FALSE)</f>
        <v>111.93492093235156</v>
      </c>
      <c r="BP1129" s="5">
        <f>VLOOKUP(_2025teamgamelogs[[#This Row],[TEAM_NAME]], LEAGUE_AVERAGES!$A$14:$C$43, 2, FALSE)</f>
        <v>0.36546341463414628</v>
      </c>
      <c r="BQ1129" s="5">
        <f>VLOOKUP(_2025teamgamelogs[[#This Row],[TEAM_NAME]], LEAGUE_AVERAGES!$A$14:$C$43, 3, FALSE)</f>
        <v>0.36639024390243902</v>
      </c>
      <c r="BR1129" s="5">
        <f>VLOOKUP(_2025teamgamelogs[[#This Row],[TEAM_NAME]], LEAGUE_AVERAGES!$F$14:$H$43, 2, FALSE)</f>
        <v>0.48997560975609772</v>
      </c>
      <c r="BS1129" s="5">
        <f>VLOOKUP(_2025teamgamelogs[[#This Row],[TEAM_NAME]], LEAGUE_AVERAGES!$F$14:$H$43, 3, FALSE)</f>
        <v>0.46951219512195119</v>
      </c>
      <c r="BT1129" s="5">
        <f>VLOOKUP(_2025teamgamelogs[[#This Row],[TEAM_NAME]], LEAGUE_AVERAGES!$K$14:$M$43, 2, FALSE)</f>
        <v>0.59919613060605748</v>
      </c>
      <c r="BU1129" s="5">
        <f>VLOOKUP(_2025teamgamelogs[[#This Row],[TEAM_NAME]], LEAGUE_AVERAGES!$K$14:$M$43, 3, FALSE)</f>
        <v>0.57758119053457602</v>
      </c>
    </row>
    <row r="1130" spans="1:73" x14ac:dyDescent="0.2">
      <c r="A1130" t="s">
        <v>59</v>
      </c>
      <c r="B1130">
        <v>1610612760</v>
      </c>
      <c r="C1130" t="s">
        <v>137</v>
      </c>
      <c r="D1130" t="s">
        <v>138</v>
      </c>
      <c r="E1130">
        <v>22400545</v>
      </c>
      <c r="F1130" s="1">
        <v>45669</v>
      </c>
      <c r="G1130" t="s">
        <v>1067</v>
      </c>
      <c r="H1130" t="s">
        <v>63</v>
      </c>
      <c r="I1130">
        <v>48</v>
      </c>
      <c r="J1130">
        <v>45</v>
      </c>
      <c r="K1130">
        <v>95</v>
      </c>
      <c r="L1130">
        <v>0.47399999999999998</v>
      </c>
      <c r="M1130">
        <v>13</v>
      </c>
      <c r="N1130">
        <v>35</v>
      </c>
      <c r="O1130">
        <v>0.371</v>
      </c>
      <c r="P1130">
        <v>33</v>
      </c>
      <c r="Q1130">
        <v>35</v>
      </c>
      <c r="R1130">
        <v>0.94299999999999995</v>
      </c>
      <c r="S1130">
        <v>15</v>
      </c>
      <c r="T1130">
        <v>41</v>
      </c>
      <c r="U1130">
        <v>56</v>
      </c>
      <c r="V1130">
        <v>26</v>
      </c>
      <c r="W1130">
        <v>13</v>
      </c>
      <c r="X1130">
        <v>11</v>
      </c>
      <c r="Y1130">
        <v>4</v>
      </c>
      <c r="Z1130">
        <v>6</v>
      </c>
      <c r="AA1130">
        <v>22</v>
      </c>
      <c r="AB1130">
        <v>23</v>
      </c>
      <c r="AC1130">
        <v>136</v>
      </c>
      <c r="AD1130">
        <v>41</v>
      </c>
      <c r="AE1130">
        <v>1</v>
      </c>
      <c r="AF1130">
        <v>1</v>
      </c>
      <c r="AG1130">
        <v>1</v>
      </c>
      <c r="AH1130">
        <v>1</v>
      </c>
      <c r="AI1130">
        <v>121</v>
      </c>
      <c r="AJ1130">
        <v>564</v>
      </c>
      <c r="AK1130">
        <v>477</v>
      </c>
      <c r="AL1130">
        <v>1130</v>
      </c>
      <c r="AM1130">
        <v>1171</v>
      </c>
      <c r="AN1130">
        <v>1495</v>
      </c>
      <c r="AO1130">
        <v>1077</v>
      </c>
      <c r="AP1130">
        <v>16</v>
      </c>
      <c r="AQ1130">
        <v>80</v>
      </c>
      <c r="AR1130">
        <v>106</v>
      </c>
      <c r="AS1130">
        <v>332</v>
      </c>
      <c r="AT1130">
        <v>148</v>
      </c>
      <c r="AU1130">
        <v>99</v>
      </c>
      <c r="AV1130">
        <v>1195</v>
      </c>
      <c r="AW1130">
        <v>850</v>
      </c>
      <c r="AX1130">
        <v>346</v>
      </c>
      <c r="AY1130">
        <v>1274</v>
      </c>
      <c r="AZ1130">
        <v>1573</v>
      </c>
      <c r="BA1130">
        <v>1887</v>
      </c>
      <c r="BB1130">
        <v>300</v>
      </c>
      <c r="BC1130">
        <v>95</v>
      </c>
      <c r="BD1130">
        <v>14</v>
      </c>
      <c r="BE1130">
        <v>1</v>
      </c>
      <c r="BF1130" t="s">
        <v>71</v>
      </c>
      <c r="BG1130" t="s">
        <v>65</v>
      </c>
      <c r="BH1130" t="s">
        <v>941</v>
      </c>
      <c r="BI1130" s="4">
        <f xml:space="preserve"> _2025teamgamelogs[[#This Row],[FGA]] + (0.44 * _2025teamgamelogs[[#This Row],[FTA]]) + _2025teamgamelogs[[#This Row],[TOV]] - _2025teamgamelogs[[#This Row],[OREB]]</f>
        <v>108.4</v>
      </c>
      <c r="BJ1130" s="3">
        <f>_2025teamgamelogs[[#This Row],[TOV]]/_2025teamgamelogs[[#This Row],[POSSESIONS]]</f>
        <v>0.11992619926199262</v>
      </c>
      <c r="BK1130" s="4">
        <f>_2025teamgamelogs[[#This Row],[PTS]]/_2025teamgamelogs[[#This Row],[POSSESIONS]]</f>
        <v>1.2546125461254611</v>
      </c>
      <c r="BL1130" s="4">
        <f xml:space="preserve"> 100 * _2025teamgamelogs[[#This Row],[POINTS_PER_POSSESSION]]</f>
        <v>125.46125461254611</v>
      </c>
      <c r="BM1130" s="4">
        <f xml:space="preserve"> _2025teamgamelogs[[#This Row],[POSSESIONS]] / (_2025teamgamelogs[[#This Row],[MIN]]/48)</f>
        <v>108.4</v>
      </c>
      <c r="BN1130" s="3">
        <f>_2025teamgamelogs[[#This Row],[PTS]] / (2 * (_2025teamgamelogs[[#This Row],[FGA]] + 0.44 * _2025teamgamelogs[[#This Row],[FTA]]))</f>
        <v>0.61594202898550721</v>
      </c>
      <c r="BO1130" s="4">
        <f>VLOOKUP(_2025teamgamelogs[[#This Row],[MONTH]], LEAGUE_AVERAGES!$A$2:$B$8, 2, FALSE)</f>
        <v>111.93492093235156</v>
      </c>
      <c r="BP1130" s="5">
        <f>VLOOKUP(_2025teamgamelogs[[#This Row],[TEAM_NAME]], LEAGUE_AVERAGES!$A$14:$C$43, 2, FALSE)</f>
        <v>0.38229268292682927</v>
      </c>
      <c r="BQ1130" s="5">
        <f>VLOOKUP(_2025teamgamelogs[[#This Row],[TEAM_NAME]], LEAGUE_AVERAGES!$A$14:$C$43, 3, FALSE)</f>
        <v>0.36500000000000005</v>
      </c>
      <c r="BR1130" s="5">
        <f>VLOOKUP(_2025teamgamelogs[[#This Row],[TEAM_NAME]], LEAGUE_AVERAGES!$F$14:$H$43, 2, FALSE)</f>
        <v>0.48607317073170736</v>
      </c>
      <c r="BS1130" s="5">
        <f>VLOOKUP(_2025teamgamelogs[[#This Row],[TEAM_NAME]], LEAGUE_AVERAGES!$F$14:$H$43, 3, FALSE)</f>
        <v>0.4780731707317073</v>
      </c>
      <c r="BT1130" s="5">
        <f>VLOOKUP(_2025teamgamelogs[[#This Row],[TEAM_NAME]], LEAGUE_AVERAGES!$K$14:$M$43, 2, FALSE)</f>
        <v>0.59971838422440138</v>
      </c>
      <c r="BU1130" s="5">
        <f>VLOOKUP(_2025teamgamelogs[[#This Row],[TEAM_NAME]], LEAGUE_AVERAGES!$K$14:$M$43, 3, FALSE)</f>
        <v>0.58679992881439635</v>
      </c>
    </row>
    <row r="1131" spans="1:73" x14ac:dyDescent="0.2">
      <c r="A1131" t="s">
        <v>59</v>
      </c>
      <c r="B1131">
        <v>1610612739</v>
      </c>
      <c r="C1131" t="s">
        <v>119</v>
      </c>
      <c r="D1131" t="s">
        <v>120</v>
      </c>
      <c r="E1131">
        <v>22400543</v>
      </c>
      <c r="F1131" s="1">
        <v>45669</v>
      </c>
      <c r="G1131" t="s">
        <v>1068</v>
      </c>
      <c r="H1131" t="s">
        <v>70</v>
      </c>
      <c r="I1131">
        <v>48</v>
      </c>
      <c r="J1131">
        <v>33</v>
      </c>
      <c r="K1131">
        <v>83</v>
      </c>
      <c r="L1131">
        <v>0.39800000000000002</v>
      </c>
      <c r="M1131">
        <v>11</v>
      </c>
      <c r="N1131">
        <v>41</v>
      </c>
      <c r="O1131">
        <v>0.26800000000000002</v>
      </c>
      <c r="P1131">
        <v>16</v>
      </c>
      <c r="Q1131">
        <v>18</v>
      </c>
      <c r="R1131">
        <v>0.88900000000000001</v>
      </c>
      <c r="S1131">
        <v>6</v>
      </c>
      <c r="T1131">
        <v>38</v>
      </c>
      <c r="U1131">
        <v>44</v>
      </c>
      <c r="V1131">
        <v>24</v>
      </c>
      <c r="W1131">
        <v>13</v>
      </c>
      <c r="X1131">
        <v>4</v>
      </c>
      <c r="Y1131">
        <v>5</v>
      </c>
      <c r="Z1131">
        <v>7</v>
      </c>
      <c r="AA1131">
        <v>18</v>
      </c>
      <c r="AB1131">
        <v>22</v>
      </c>
      <c r="AC1131">
        <v>93</v>
      </c>
      <c r="AD1131">
        <v>-15</v>
      </c>
      <c r="AE1131">
        <v>1</v>
      </c>
      <c r="AF1131">
        <v>1231</v>
      </c>
      <c r="AG1131">
        <v>1231</v>
      </c>
      <c r="AH1131">
        <v>1231</v>
      </c>
      <c r="AI1131">
        <v>121</v>
      </c>
      <c r="AJ1131">
        <v>2321</v>
      </c>
      <c r="AK1131">
        <v>1922</v>
      </c>
      <c r="AL1131">
        <v>2227</v>
      </c>
      <c r="AM1131">
        <v>1661</v>
      </c>
      <c r="AN1131">
        <v>681</v>
      </c>
      <c r="AO1131">
        <v>2147</v>
      </c>
      <c r="AP1131">
        <v>1228</v>
      </c>
      <c r="AQ1131">
        <v>1617</v>
      </c>
      <c r="AR1131">
        <v>316</v>
      </c>
      <c r="AS1131">
        <v>2189</v>
      </c>
      <c r="AT1131">
        <v>377</v>
      </c>
      <c r="AU1131">
        <v>1127</v>
      </c>
      <c r="AV1131">
        <v>1570</v>
      </c>
      <c r="AW1131">
        <v>850</v>
      </c>
      <c r="AX1131">
        <v>2190</v>
      </c>
      <c r="AY1131">
        <v>889</v>
      </c>
      <c r="AZ1131">
        <v>1902</v>
      </c>
      <c r="BA1131">
        <v>1018</v>
      </c>
      <c r="BB1131">
        <v>416</v>
      </c>
      <c r="BC1131">
        <v>2330</v>
      </c>
      <c r="BD1131">
        <v>2041</v>
      </c>
      <c r="BE1131">
        <v>1</v>
      </c>
      <c r="BF1131" t="s">
        <v>64</v>
      </c>
      <c r="BG1131" t="s">
        <v>65</v>
      </c>
      <c r="BH1131" t="s">
        <v>941</v>
      </c>
      <c r="BI1131" s="4">
        <f xml:space="preserve"> _2025teamgamelogs[[#This Row],[FGA]] + (0.44 * _2025teamgamelogs[[#This Row],[FTA]]) + _2025teamgamelogs[[#This Row],[TOV]] - _2025teamgamelogs[[#This Row],[OREB]]</f>
        <v>97.92</v>
      </c>
      <c r="BJ1131" s="3">
        <f>_2025teamgamelogs[[#This Row],[TOV]]/_2025teamgamelogs[[#This Row],[POSSESIONS]]</f>
        <v>0.13276143790849673</v>
      </c>
      <c r="BK1131" s="4">
        <f>_2025teamgamelogs[[#This Row],[PTS]]/_2025teamgamelogs[[#This Row],[POSSESIONS]]</f>
        <v>0.94975490196078427</v>
      </c>
      <c r="BL1131" s="4">
        <f xml:space="preserve"> 100 * _2025teamgamelogs[[#This Row],[POINTS_PER_POSSESSION]]</f>
        <v>94.975490196078425</v>
      </c>
      <c r="BM1131" s="4">
        <f xml:space="preserve"> _2025teamgamelogs[[#This Row],[POSSESIONS]] / (_2025teamgamelogs[[#This Row],[MIN]]/48)</f>
        <v>97.92</v>
      </c>
      <c r="BN1131" s="3">
        <f>_2025teamgamelogs[[#This Row],[PTS]] / (2 * (_2025teamgamelogs[[#This Row],[FGA]] + 0.44 * _2025teamgamelogs[[#This Row],[FTA]]))</f>
        <v>0.51143862736471624</v>
      </c>
      <c r="BO1131" s="4">
        <f>VLOOKUP(_2025teamgamelogs[[#This Row],[MONTH]], LEAGUE_AVERAGES!$A$2:$B$8, 2, FALSE)</f>
        <v>111.93492093235156</v>
      </c>
      <c r="BP1131" s="5">
        <f>VLOOKUP(_2025teamgamelogs[[#This Row],[TEAM_NAME]], LEAGUE_AVERAGES!$A$14:$C$43, 2, FALSE)</f>
        <v>0.38409756097560971</v>
      </c>
      <c r="BQ1131" s="5">
        <f>VLOOKUP(_2025teamgamelogs[[#This Row],[TEAM_NAME]], LEAGUE_AVERAGES!$A$14:$C$43, 3, FALSE)</f>
        <v>0.38512195121951209</v>
      </c>
      <c r="BR1131" s="5">
        <f>VLOOKUP(_2025teamgamelogs[[#This Row],[TEAM_NAME]], LEAGUE_AVERAGES!$F$14:$H$43, 2, FALSE)</f>
        <v>0.49482926829268303</v>
      </c>
      <c r="BS1131" s="5">
        <f>VLOOKUP(_2025teamgamelogs[[#This Row],[TEAM_NAME]], LEAGUE_AVERAGES!$F$14:$H$43, 3, FALSE)</f>
        <v>0.4880731707317072</v>
      </c>
      <c r="BT1131" s="5">
        <f>VLOOKUP(_2025teamgamelogs[[#This Row],[TEAM_NAME]], LEAGUE_AVERAGES!$K$14:$M$43, 2, FALSE)</f>
        <v>0.61027349880699666</v>
      </c>
      <c r="BU1131" s="5">
        <f>VLOOKUP(_2025teamgamelogs[[#This Row],[TEAM_NAME]], LEAGUE_AVERAGES!$K$14:$M$43, 3, FALSE)</f>
        <v>0.60680781397749251</v>
      </c>
    </row>
    <row r="1132" spans="1:73" x14ac:dyDescent="0.2">
      <c r="A1132" t="s">
        <v>59</v>
      </c>
      <c r="B1132">
        <v>1610612764</v>
      </c>
      <c r="C1132" t="s">
        <v>148</v>
      </c>
      <c r="D1132" t="s">
        <v>149</v>
      </c>
      <c r="E1132">
        <v>22400545</v>
      </c>
      <c r="F1132" s="1">
        <v>45669</v>
      </c>
      <c r="G1132" t="s">
        <v>1069</v>
      </c>
      <c r="H1132" t="s">
        <v>70</v>
      </c>
      <c r="I1132">
        <v>48</v>
      </c>
      <c r="J1132">
        <v>28</v>
      </c>
      <c r="K1132">
        <v>83</v>
      </c>
      <c r="L1132">
        <v>0.33700000000000002</v>
      </c>
      <c r="M1132">
        <v>9</v>
      </c>
      <c r="N1132">
        <v>46</v>
      </c>
      <c r="O1132">
        <v>0.19600000000000001</v>
      </c>
      <c r="P1132">
        <v>30</v>
      </c>
      <c r="Q1132">
        <v>33</v>
      </c>
      <c r="R1132">
        <v>0.90900000000000003</v>
      </c>
      <c r="S1132">
        <v>8</v>
      </c>
      <c r="T1132">
        <v>31</v>
      </c>
      <c r="U1132">
        <v>39</v>
      </c>
      <c r="V1132">
        <v>20</v>
      </c>
      <c r="W1132">
        <v>18</v>
      </c>
      <c r="X1132">
        <v>6</v>
      </c>
      <c r="Y1132">
        <v>6</v>
      </c>
      <c r="Z1132">
        <v>4</v>
      </c>
      <c r="AA1132">
        <v>23</v>
      </c>
      <c r="AB1132">
        <v>22</v>
      </c>
      <c r="AC1132">
        <v>95</v>
      </c>
      <c r="AD1132">
        <v>-41</v>
      </c>
      <c r="AE1132">
        <v>1</v>
      </c>
      <c r="AF1132">
        <v>1231</v>
      </c>
      <c r="AG1132">
        <v>1231</v>
      </c>
      <c r="AH1132">
        <v>1231</v>
      </c>
      <c r="AI1132">
        <v>121</v>
      </c>
      <c r="AJ1132">
        <v>2450</v>
      </c>
      <c r="AK1132">
        <v>1922</v>
      </c>
      <c r="AL1132">
        <v>2439</v>
      </c>
      <c r="AM1132">
        <v>2097</v>
      </c>
      <c r="AN1132">
        <v>249</v>
      </c>
      <c r="AO1132">
        <v>2401</v>
      </c>
      <c r="AP1132">
        <v>37</v>
      </c>
      <c r="AQ1132">
        <v>134</v>
      </c>
      <c r="AR1132">
        <v>208</v>
      </c>
      <c r="AS1132">
        <v>1800</v>
      </c>
      <c r="AT1132">
        <v>1488</v>
      </c>
      <c r="AU1132">
        <v>1833</v>
      </c>
      <c r="AV1132">
        <v>2163</v>
      </c>
      <c r="AW1132">
        <v>1953</v>
      </c>
      <c r="AX1132">
        <v>1702</v>
      </c>
      <c r="AY1132">
        <v>560</v>
      </c>
      <c r="AZ1132">
        <v>750</v>
      </c>
      <c r="BA1132">
        <v>2046</v>
      </c>
      <c r="BB1132">
        <v>416</v>
      </c>
      <c r="BC1132">
        <v>2285</v>
      </c>
      <c r="BD1132">
        <v>2443</v>
      </c>
      <c r="BE1132">
        <v>1</v>
      </c>
      <c r="BF1132" t="s">
        <v>64</v>
      </c>
      <c r="BG1132" t="s">
        <v>65</v>
      </c>
      <c r="BH1132" t="s">
        <v>941</v>
      </c>
      <c r="BI1132" s="4">
        <f xml:space="preserve"> _2025teamgamelogs[[#This Row],[FGA]] + (0.44 * _2025teamgamelogs[[#This Row],[FTA]]) + _2025teamgamelogs[[#This Row],[TOV]] - _2025teamgamelogs[[#This Row],[OREB]]</f>
        <v>107.52</v>
      </c>
      <c r="BJ1132" s="3">
        <f>_2025teamgamelogs[[#This Row],[TOV]]/_2025teamgamelogs[[#This Row],[POSSESIONS]]</f>
        <v>0.1674107142857143</v>
      </c>
      <c r="BK1132" s="4">
        <f>_2025teamgamelogs[[#This Row],[PTS]]/_2025teamgamelogs[[#This Row],[POSSESIONS]]</f>
        <v>0.88355654761904767</v>
      </c>
      <c r="BL1132" s="4">
        <f xml:space="preserve"> 100 * _2025teamgamelogs[[#This Row],[POINTS_PER_POSSESSION]]</f>
        <v>88.355654761904773</v>
      </c>
      <c r="BM1132" s="4">
        <f xml:space="preserve"> _2025teamgamelogs[[#This Row],[POSSESIONS]] / (_2025teamgamelogs[[#This Row],[MIN]]/48)</f>
        <v>107.52</v>
      </c>
      <c r="BN1132" s="3">
        <f>_2025teamgamelogs[[#This Row],[PTS]] / (2 * (_2025teamgamelogs[[#This Row],[FGA]] + 0.44 * _2025teamgamelogs[[#This Row],[FTA]]))</f>
        <v>0.4870795734208368</v>
      </c>
      <c r="BO1132" s="4">
        <f>VLOOKUP(_2025teamgamelogs[[#This Row],[MONTH]], LEAGUE_AVERAGES!$A$2:$B$8, 2, FALSE)</f>
        <v>111.93492093235156</v>
      </c>
      <c r="BP1132" s="5">
        <f>VLOOKUP(_2025teamgamelogs[[#This Row],[TEAM_NAME]], LEAGUE_AVERAGES!$A$14:$C$43, 2, FALSE)</f>
        <v>0.32842499999999997</v>
      </c>
      <c r="BQ1132" s="5">
        <f>VLOOKUP(_2025teamgamelogs[[#This Row],[TEAM_NAME]], LEAGUE_AVERAGES!$A$14:$C$43, 3, FALSE)</f>
        <v>0.33730952380952384</v>
      </c>
      <c r="BR1132" s="5">
        <f>VLOOKUP(_2025teamgamelogs[[#This Row],[TEAM_NAME]], LEAGUE_AVERAGES!$F$14:$H$43, 2, FALSE)</f>
        <v>0.44209999999999994</v>
      </c>
      <c r="BS1132" s="5">
        <f>VLOOKUP(_2025teamgamelogs[[#This Row],[TEAM_NAME]], LEAGUE_AVERAGES!$F$14:$H$43, 3, FALSE)</f>
        <v>0.4362619047619048</v>
      </c>
      <c r="BT1132" s="5">
        <f>VLOOKUP(_2025teamgamelogs[[#This Row],[TEAM_NAME]], LEAGUE_AVERAGES!$K$14:$M$43, 2, FALSE)</f>
        <v>0.55099578881797462</v>
      </c>
      <c r="BU1132" s="5">
        <f>VLOOKUP(_2025teamgamelogs[[#This Row],[TEAM_NAME]], LEAGUE_AVERAGES!$K$14:$M$43, 3, FALSE)</f>
        <v>0.54201342555394594</v>
      </c>
    </row>
    <row r="1133" spans="1:73" x14ac:dyDescent="0.2">
      <c r="A1133" t="s">
        <v>59</v>
      </c>
      <c r="B1133">
        <v>1610612743</v>
      </c>
      <c r="C1133" t="s">
        <v>151</v>
      </c>
      <c r="D1133" t="s">
        <v>152</v>
      </c>
      <c r="E1133">
        <v>22400540</v>
      </c>
      <c r="F1133" s="1">
        <v>45669</v>
      </c>
      <c r="G1133" t="s">
        <v>1070</v>
      </c>
      <c r="H1133" t="s">
        <v>63</v>
      </c>
      <c r="I1133">
        <v>48</v>
      </c>
      <c r="J1133">
        <v>46</v>
      </c>
      <c r="K1133">
        <v>94</v>
      </c>
      <c r="L1133">
        <v>0.48899999999999999</v>
      </c>
      <c r="M1133">
        <v>7</v>
      </c>
      <c r="N1133">
        <v>32</v>
      </c>
      <c r="O1133">
        <v>0.219</v>
      </c>
      <c r="P1133">
        <v>13</v>
      </c>
      <c r="Q1133">
        <v>20</v>
      </c>
      <c r="R1133">
        <v>0.65</v>
      </c>
      <c r="S1133">
        <v>15</v>
      </c>
      <c r="T1133">
        <v>40</v>
      </c>
      <c r="U1133">
        <v>55</v>
      </c>
      <c r="V1133">
        <v>23</v>
      </c>
      <c r="W1133">
        <v>14</v>
      </c>
      <c r="X1133">
        <v>6</v>
      </c>
      <c r="Y1133">
        <v>5</v>
      </c>
      <c r="Z1133">
        <v>5</v>
      </c>
      <c r="AA1133">
        <v>19</v>
      </c>
      <c r="AB1133">
        <v>20</v>
      </c>
      <c r="AC1133">
        <v>112</v>
      </c>
      <c r="AD1133">
        <v>11</v>
      </c>
      <c r="AE1133">
        <v>1</v>
      </c>
      <c r="AF1133">
        <v>1</v>
      </c>
      <c r="AG1133">
        <v>1</v>
      </c>
      <c r="AH1133">
        <v>1</v>
      </c>
      <c r="AI1133">
        <v>121</v>
      </c>
      <c r="AJ1133">
        <v>437</v>
      </c>
      <c r="AK1133">
        <v>570</v>
      </c>
      <c r="AL1133">
        <v>825</v>
      </c>
      <c r="AM1133">
        <v>2338</v>
      </c>
      <c r="AN1133">
        <v>1863</v>
      </c>
      <c r="AO1133">
        <v>2368</v>
      </c>
      <c r="AP1133">
        <v>1755</v>
      </c>
      <c r="AQ1133">
        <v>1301</v>
      </c>
      <c r="AR1133">
        <v>2199</v>
      </c>
      <c r="AS1133">
        <v>332</v>
      </c>
      <c r="AT1133">
        <v>210</v>
      </c>
      <c r="AU1133">
        <v>135</v>
      </c>
      <c r="AV1133">
        <v>1759</v>
      </c>
      <c r="AW1133">
        <v>1092</v>
      </c>
      <c r="AX1133">
        <v>1702</v>
      </c>
      <c r="AY1133">
        <v>889</v>
      </c>
      <c r="AZ1133">
        <v>1188</v>
      </c>
      <c r="BA1133">
        <v>1258</v>
      </c>
      <c r="BB1133">
        <v>767</v>
      </c>
      <c r="BC1133">
        <v>1331</v>
      </c>
      <c r="BD1133">
        <v>563</v>
      </c>
      <c r="BE1133">
        <v>1</v>
      </c>
      <c r="BF1133" t="s">
        <v>71</v>
      </c>
      <c r="BG1133" t="s">
        <v>65</v>
      </c>
      <c r="BH1133" t="s">
        <v>941</v>
      </c>
      <c r="BI1133" s="4">
        <f xml:space="preserve"> _2025teamgamelogs[[#This Row],[FGA]] + (0.44 * _2025teamgamelogs[[#This Row],[FTA]]) + _2025teamgamelogs[[#This Row],[TOV]] - _2025teamgamelogs[[#This Row],[OREB]]</f>
        <v>101.8</v>
      </c>
      <c r="BJ1133" s="3">
        <f>_2025teamgamelogs[[#This Row],[TOV]]/_2025teamgamelogs[[#This Row],[POSSESIONS]]</f>
        <v>0.13752455795677801</v>
      </c>
      <c r="BK1133" s="4">
        <f>_2025teamgamelogs[[#This Row],[PTS]]/_2025teamgamelogs[[#This Row],[POSSESIONS]]</f>
        <v>1.1001964636542241</v>
      </c>
      <c r="BL1133" s="4">
        <f xml:space="preserve"> 100 * _2025teamgamelogs[[#This Row],[POINTS_PER_POSSESSION]]</f>
        <v>110.0196463654224</v>
      </c>
      <c r="BM1133" s="4">
        <f xml:space="preserve"> _2025teamgamelogs[[#This Row],[POSSESIONS]] / (_2025teamgamelogs[[#This Row],[MIN]]/48)</f>
        <v>101.8</v>
      </c>
      <c r="BN1133" s="3">
        <f>_2025teamgamelogs[[#This Row],[PTS]] / (2 * (_2025teamgamelogs[[#This Row],[FGA]] + 0.44 * _2025teamgamelogs[[#This Row],[FTA]]))</f>
        <v>0.54474708171206232</v>
      </c>
      <c r="BO1133" s="4">
        <f>VLOOKUP(_2025teamgamelogs[[#This Row],[MONTH]], LEAGUE_AVERAGES!$A$2:$B$8, 2, FALSE)</f>
        <v>111.93492093235156</v>
      </c>
      <c r="BP1133" s="5">
        <f>VLOOKUP(_2025teamgamelogs[[#This Row],[TEAM_NAME]], LEAGUE_AVERAGES!$A$14:$C$43, 2, FALSE)</f>
        <v>0.39036585365853654</v>
      </c>
      <c r="BQ1133" s="5">
        <f>VLOOKUP(_2025teamgamelogs[[#This Row],[TEAM_NAME]], LEAGUE_AVERAGES!$A$14:$C$43, 3, FALSE)</f>
        <v>0.36282926829268303</v>
      </c>
      <c r="BR1133" s="5">
        <f>VLOOKUP(_2025teamgamelogs[[#This Row],[TEAM_NAME]], LEAGUE_AVERAGES!$F$14:$H$43, 2, FALSE)</f>
        <v>0.50741463414634147</v>
      </c>
      <c r="BS1133" s="5">
        <f>VLOOKUP(_2025teamgamelogs[[#This Row],[TEAM_NAME]], LEAGUE_AVERAGES!$F$14:$H$43, 3, FALSE)</f>
        <v>0.50717073170731708</v>
      </c>
      <c r="BT1133" s="5">
        <f>VLOOKUP(_2025teamgamelogs[[#This Row],[TEAM_NAME]], LEAGUE_AVERAGES!$K$14:$M$43, 2, FALSE)</f>
        <v>0.61183675116028358</v>
      </c>
      <c r="BU1133" s="5">
        <f>VLOOKUP(_2025teamgamelogs[[#This Row],[TEAM_NAME]], LEAGUE_AVERAGES!$K$14:$M$43, 3, FALSE)</f>
        <v>0.59871853787111373</v>
      </c>
    </row>
    <row r="1134" spans="1:73" x14ac:dyDescent="0.2">
      <c r="A1134" t="s">
        <v>59</v>
      </c>
      <c r="B1134">
        <v>1610612738</v>
      </c>
      <c r="C1134" t="s">
        <v>74</v>
      </c>
      <c r="D1134" t="s">
        <v>75</v>
      </c>
      <c r="E1134">
        <v>22400542</v>
      </c>
      <c r="F1134" s="1">
        <v>45669</v>
      </c>
      <c r="G1134" t="s">
        <v>1071</v>
      </c>
      <c r="H1134" t="s">
        <v>63</v>
      </c>
      <c r="I1134">
        <v>48</v>
      </c>
      <c r="J1134">
        <v>44</v>
      </c>
      <c r="K1134">
        <v>101</v>
      </c>
      <c r="L1134">
        <v>0.436</v>
      </c>
      <c r="M1134">
        <v>13</v>
      </c>
      <c r="N1134">
        <v>44</v>
      </c>
      <c r="O1134">
        <v>0.29499999999999998</v>
      </c>
      <c r="P1134">
        <v>19</v>
      </c>
      <c r="Q1134">
        <v>23</v>
      </c>
      <c r="R1134">
        <v>0.82599999999999996</v>
      </c>
      <c r="S1134">
        <v>18</v>
      </c>
      <c r="T1134">
        <v>37</v>
      </c>
      <c r="U1134">
        <v>55</v>
      </c>
      <c r="V1134">
        <v>23</v>
      </c>
      <c r="W1134">
        <v>12</v>
      </c>
      <c r="X1134">
        <v>5</v>
      </c>
      <c r="Y1134">
        <v>7</v>
      </c>
      <c r="Z1134">
        <v>3</v>
      </c>
      <c r="AA1134">
        <v>18</v>
      </c>
      <c r="AB1134">
        <v>19</v>
      </c>
      <c r="AC1134">
        <v>120</v>
      </c>
      <c r="AD1134">
        <v>1</v>
      </c>
      <c r="AE1134">
        <v>1</v>
      </c>
      <c r="AF1134">
        <v>1</v>
      </c>
      <c r="AG1134">
        <v>1</v>
      </c>
      <c r="AH1134">
        <v>1</v>
      </c>
      <c r="AI1134">
        <v>121</v>
      </c>
      <c r="AJ1134">
        <v>703</v>
      </c>
      <c r="AK1134">
        <v>121</v>
      </c>
      <c r="AL1134">
        <v>1771</v>
      </c>
      <c r="AM1134">
        <v>1171</v>
      </c>
      <c r="AN1134">
        <v>384</v>
      </c>
      <c r="AO1134">
        <v>1948</v>
      </c>
      <c r="AP1134">
        <v>756</v>
      </c>
      <c r="AQ1134">
        <v>899</v>
      </c>
      <c r="AR1134">
        <v>794</v>
      </c>
      <c r="AS1134">
        <v>100</v>
      </c>
      <c r="AT1134">
        <v>489</v>
      </c>
      <c r="AU1134">
        <v>135</v>
      </c>
      <c r="AV1134">
        <v>1759</v>
      </c>
      <c r="AW1134">
        <v>640</v>
      </c>
      <c r="AX1134">
        <v>1998</v>
      </c>
      <c r="AY1134">
        <v>346</v>
      </c>
      <c r="AZ1134">
        <v>384</v>
      </c>
      <c r="BA1134">
        <v>1018</v>
      </c>
      <c r="BB1134">
        <v>971</v>
      </c>
      <c r="BC1134">
        <v>735</v>
      </c>
      <c r="BD1134">
        <v>1176</v>
      </c>
      <c r="BE1134">
        <v>1</v>
      </c>
      <c r="BF1134" t="s">
        <v>64</v>
      </c>
      <c r="BG1134" t="s">
        <v>65</v>
      </c>
      <c r="BH1134" t="s">
        <v>941</v>
      </c>
      <c r="BI1134" s="4">
        <f xml:space="preserve"> _2025teamgamelogs[[#This Row],[FGA]] + (0.44 * _2025teamgamelogs[[#This Row],[FTA]]) + _2025teamgamelogs[[#This Row],[TOV]] - _2025teamgamelogs[[#This Row],[OREB]]</f>
        <v>105.12</v>
      </c>
      <c r="BJ1134" s="3">
        <f>_2025teamgamelogs[[#This Row],[TOV]]/_2025teamgamelogs[[#This Row],[POSSESIONS]]</f>
        <v>0.11415525114155251</v>
      </c>
      <c r="BK1134" s="4">
        <f>_2025teamgamelogs[[#This Row],[PTS]]/_2025teamgamelogs[[#This Row],[POSSESIONS]]</f>
        <v>1.1415525114155252</v>
      </c>
      <c r="BL1134" s="4">
        <f xml:space="preserve"> 100 * _2025teamgamelogs[[#This Row],[POINTS_PER_POSSESSION]]</f>
        <v>114.15525114155251</v>
      </c>
      <c r="BM1134" s="4">
        <f xml:space="preserve"> _2025teamgamelogs[[#This Row],[POSSESIONS]] / (_2025teamgamelogs[[#This Row],[MIN]]/48)</f>
        <v>105.12</v>
      </c>
      <c r="BN1134" s="3">
        <f>_2025teamgamelogs[[#This Row],[PTS]] / (2 * (_2025teamgamelogs[[#This Row],[FGA]] + 0.44 * _2025teamgamelogs[[#This Row],[FTA]]))</f>
        <v>0.5399568034557235</v>
      </c>
      <c r="BO1134" s="4">
        <f>VLOOKUP(_2025teamgamelogs[[#This Row],[MONTH]], LEAGUE_AVERAGES!$A$2:$B$8, 2, FALSE)</f>
        <v>111.93492093235156</v>
      </c>
      <c r="BP1134" s="5">
        <f>VLOOKUP(_2025teamgamelogs[[#This Row],[TEAM_NAME]], LEAGUE_AVERAGES!$A$14:$C$43, 2, FALSE)</f>
        <v>0.3739024390243903</v>
      </c>
      <c r="BQ1134" s="5">
        <f>VLOOKUP(_2025teamgamelogs[[#This Row],[TEAM_NAME]], LEAGUE_AVERAGES!$A$14:$C$43, 3, FALSE)</f>
        <v>0.36424390243902455</v>
      </c>
      <c r="BR1134" s="5">
        <f>VLOOKUP(_2025teamgamelogs[[#This Row],[TEAM_NAME]], LEAGUE_AVERAGES!$F$14:$H$43, 2, FALSE)</f>
        <v>0.46717073170731704</v>
      </c>
      <c r="BS1134" s="5">
        <f>VLOOKUP(_2025teamgamelogs[[#This Row],[TEAM_NAME]], LEAGUE_AVERAGES!$F$14:$H$43, 3, FALSE)</f>
        <v>0.45907317073170728</v>
      </c>
      <c r="BT1134" s="5">
        <f>VLOOKUP(_2025teamgamelogs[[#This Row],[TEAM_NAME]], LEAGUE_AVERAGES!$K$14:$M$43, 2, FALSE)</f>
        <v>0.59645910798675039</v>
      </c>
      <c r="BU1134" s="5">
        <f>VLOOKUP(_2025teamgamelogs[[#This Row],[TEAM_NAME]], LEAGUE_AVERAGES!$K$14:$M$43, 3, FALSE)</f>
        <v>0.58679053151616523</v>
      </c>
    </row>
    <row r="1135" spans="1:73" x14ac:dyDescent="0.2">
      <c r="A1135" t="s">
        <v>59</v>
      </c>
      <c r="B1135">
        <v>1610612762</v>
      </c>
      <c r="C1135" t="s">
        <v>125</v>
      </c>
      <c r="D1135" t="s">
        <v>126</v>
      </c>
      <c r="E1135">
        <v>22400546</v>
      </c>
      <c r="F1135" s="1">
        <v>45669</v>
      </c>
      <c r="G1135" t="s">
        <v>1072</v>
      </c>
      <c r="H1135" t="s">
        <v>63</v>
      </c>
      <c r="I1135">
        <v>53</v>
      </c>
      <c r="J1135">
        <v>40</v>
      </c>
      <c r="K1135">
        <v>90</v>
      </c>
      <c r="L1135">
        <v>0.44400000000000001</v>
      </c>
      <c r="M1135">
        <v>17</v>
      </c>
      <c r="N1135">
        <v>44</v>
      </c>
      <c r="O1135">
        <v>0.38600000000000001</v>
      </c>
      <c r="P1135">
        <v>15</v>
      </c>
      <c r="Q1135">
        <v>20</v>
      </c>
      <c r="R1135">
        <v>0.75</v>
      </c>
      <c r="S1135">
        <v>6</v>
      </c>
      <c r="T1135">
        <v>35</v>
      </c>
      <c r="U1135">
        <v>41</v>
      </c>
      <c r="V1135">
        <v>25</v>
      </c>
      <c r="W1135">
        <v>11</v>
      </c>
      <c r="X1135">
        <v>7</v>
      </c>
      <c r="Y1135">
        <v>6</v>
      </c>
      <c r="Z1135">
        <v>5</v>
      </c>
      <c r="AA1135">
        <v>30</v>
      </c>
      <c r="AB1135">
        <v>17</v>
      </c>
      <c r="AC1135">
        <v>112</v>
      </c>
      <c r="AD1135">
        <v>1</v>
      </c>
      <c r="AE1135">
        <v>1</v>
      </c>
      <c r="AF1135">
        <v>1</v>
      </c>
      <c r="AG1135">
        <v>1</v>
      </c>
      <c r="AH1135">
        <v>1</v>
      </c>
      <c r="AI1135">
        <v>9</v>
      </c>
      <c r="AJ1135">
        <v>1438</v>
      </c>
      <c r="AK1135">
        <v>1029</v>
      </c>
      <c r="AL1135">
        <v>1631</v>
      </c>
      <c r="AM1135">
        <v>410</v>
      </c>
      <c r="AN1135">
        <v>384</v>
      </c>
      <c r="AO1135">
        <v>899</v>
      </c>
      <c r="AP1135">
        <v>1416</v>
      </c>
      <c r="AQ1135">
        <v>1301</v>
      </c>
      <c r="AR1135">
        <v>1525</v>
      </c>
      <c r="AS1135">
        <v>2189</v>
      </c>
      <c r="AT1135">
        <v>769</v>
      </c>
      <c r="AU1135">
        <v>1563</v>
      </c>
      <c r="AV1135">
        <v>1358</v>
      </c>
      <c r="AW1135">
        <v>429</v>
      </c>
      <c r="AX1135">
        <v>1360</v>
      </c>
      <c r="AY1135">
        <v>560</v>
      </c>
      <c r="AZ1135">
        <v>1188</v>
      </c>
      <c r="BA1135">
        <v>2442</v>
      </c>
      <c r="BB1135">
        <v>1444</v>
      </c>
      <c r="BC1135">
        <v>1331</v>
      </c>
      <c r="BD1135">
        <v>1176</v>
      </c>
      <c r="BE1135">
        <v>1</v>
      </c>
      <c r="BF1135" t="s">
        <v>64</v>
      </c>
      <c r="BG1135" t="s">
        <v>65</v>
      </c>
      <c r="BH1135" t="s">
        <v>941</v>
      </c>
      <c r="BI1135" s="4">
        <f xml:space="preserve"> _2025teamgamelogs[[#This Row],[FGA]] + (0.44 * _2025teamgamelogs[[#This Row],[FTA]]) + _2025teamgamelogs[[#This Row],[TOV]] - _2025teamgamelogs[[#This Row],[OREB]]</f>
        <v>103.8</v>
      </c>
      <c r="BJ1135" s="3">
        <f>_2025teamgamelogs[[#This Row],[TOV]]/_2025teamgamelogs[[#This Row],[POSSESIONS]]</f>
        <v>0.10597302504816956</v>
      </c>
      <c r="BK1135" s="4">
        <f>_2025teamgamelogs[[#This Row],[PTS]]/_2025teamgamelogs[[#This Row],[POSSESIONS]]</f>
        <v>1.0789980732177264</v>
      </c>
      <c r="BL1135" s="4">
        <f xml:space="preserve"> 100 * _2025teamgamelogs[[#This Row],[POINTS_PER_POSSESSION]]</f>
        <v>107.89980732177264</v>
      </c>
      <c r="BM1135" s="4">
        <f xml:space="preserve"> _2025teamgamelogs[[#This Row],[POSSESIONS]] / (_2025teamgamelogs[[#This Row],[MIN]]/48)</f>
        <v>94.007547169811318</v>
      </c>
      <c r="BN1135" s="3">
        <f>_2025teamgamelogs[[#This Row],[PTS]] / (2 * (_2025teamgamelogs[[#This Row],[FGA]] + 0.44 * _2025teamgamelogs[[#This Row],[FTA]]))</f>
        <v>0.5668016194331984</v>
      </c>
      <c r="BO1135" s="4">
        <f>VLOOKUP(_2025teamgamelogs[[#This Row],[MONTH]], LEAGUE_AVERAGES!$A$2:$B$8, 2, FALSE)</f>
        <v>111.93492093235156</v>
      </c>
      <c r="BP1135" s="5">
        <f>VLOOKUP(_2025teamgamelogs[[#This Row],[TEAM_NAME]], LEAGUE_AVERAGES!$A$14:$C$43, 2, FALSE)</f>
        <v>0.36446341463414633</v>
      </c>
      <c r="BQ1135" s="5">
        <f>VLOOKUP(_2025teamgamelogs[[#This Row],[TEAM_NAME]], LEAGUE_AVERAGES!$A$14:$C$43, 3, FALSE)</f>
        <v>0.3413170731707319</v>
      </c>
      <c r="BR1135" s="5">
        <f>VLOOKUP(_2025teamgamelogs[[#This Row],[TEAM_NAME]], LEAGUE_AVERAGES!$F$14:$H$43, 2, FALSE)</f>
        <v>0.4583902439024391</v>
      </c>
      <c r="BS1135" s="5">
        <f>VLOOKUP(_2025teamgamelogs[[#This Row],[TEAM_NAME]], LEAGUE_AVERAGES!$F$14:$H$43, 3, FALSE)</f>
        <v>0.45390243902439031</v>
      </c>
      <c r="BT1135" s="5">
        <f>VLOOKUP(_2025teamgamelogs[[#This Row],[TEAM_NAME]], LEAGUE_AVERAGES!$K$14:$M$43, 2, FALSE)</f>
        <v>0.57104853563970659</v>
      </c>
      <c r="BU1135" s="5">
        <f>VLOOKUP(_2025teamgamelogs[[#This Row],[TEAM_NAME]], LEAGUE_AVERAGES!$K$14:$M$43, 3, FALSE)</f>
        <v>0.56826296147062372</v>
      </c>
    </row>
    <row r="1136" spans="1:73" x14ac:dyDescent="0.2">
      <c r="A1136" t="s">
        <v>59</v>
      </c>
      <c r="B1136">
        <v>1610612756</v>
      </c>
      <c r="C1136" t="s">
        <v>80</v>
      </c>
      <c r="D1136" t="s">
        <v>81</v>
      </c>
      <c r="E1136">
        <v>22400547</v>
      </c>
      <c r="F1136" s="1">
        <v>45669</v>
      </c>
      <c r="G1136" t="s">
        <v>1073</v>
      </c>
      <c r="H1136" t="s">
        <v>63</v>
      </c>
      <c r="I1136">
        <v>48</v>
      </c>
      <c r="J1136">
        <v>42</v>
      </c>
      <c r="K1136">
        <v>87</v>
      </c>
      <c r="L1136">
        <v>0.48299999999999998</v>
      </c>
      <c r="M1136">
        <v>17</v>
      </c>
      <c r="N1136">
        <v>41</v>
      </c>
      <c r="O1136">
        <v>0.41499999999999998</v>
      </c>
      <c r="P1136">
        <v>19</v>
      </c>
      <c r="Q1136">
        <v>22</v>
      </c>
      <c r="R1136">
        <v>0.86399999999999999</v>
      </c>
      <c r="S1136">
        <v>8</v>
      </c>
      <c r="T1136">
        <v>31</v>
      </c>
      <c r="U1136">
        <v>39</v>
      </c>
      <c r="V1136">
        <v>31</v>
      </c>
      <c r="W1136">
        <v>12</v>
      </c>
      <c r="X1136">
        <v>9</v>
      </c>
      <c r="Y1136">
        <v>6</v>
      </c>
      <c r="Z1136">
        <v>2</v>
      </c>
      <c r="AA1136">
        <v>17</v>
      </c>
      <c r="AB1136">
        <v>20</v>
      </c>
      <c r="AC1136">
        <v>120</v>
      </c>
      <c r="AD1136">
        <v>7</v>
      </c>
      <c r="AE1136">
        <v>1</v>
      </c>
      <c r="AF1136">
        <v>1</v>
      </c>
      <c r="AG1136">
        <v>1</v>
      </c>
      <c r="AH1136">
        <v>1</v>
      </c>
      <c r="AI1136">
        <v>121</v>
      </c>
      <c r="AJ1136">
        <v>1068</v>
      </c>
      <c r="AK1136">
        <v>1449</v>
      </c>
      <c r="AL1136">
        <v>969</v>
      </c>
      <c r="AM1136">
        <v>410</v>
      </c>
      <c r="AN1136">
        <v>681</v>
      </c>
      <c r="AO1136">
        <v>596</v>
      </c>
      <c r="AP1136">
        <v>756</v>
      </c>
      <c r="AQ1136">
        <v>1008</v>
      </c>
      <c r="AR1136">
        <v>482</v>
      </c>
      <c r="AS1136">
        <v>1800</v>
      </c>
      <c r="AT1136">
        <v>1488</v>
      </c>
      <c r="AU1136">
        <v>1833</v>
      </c>
      <c r="AV1136">
        <v>426</v>
      </c>
      <c r="AW1136">
        <v>640</v>
      </c>
      <c r="AX1136">
        <v>797</v>
      </c>
      <c r="AY1136">
        <v>560</v>
      </c>
      <c r="AZ1136">
        <v>158</v>
      </c>
      <c r="BA1136">
        <v>792</v>
      </c>
      <c r="BB1136">
        <v>767</v>
      </c>
      <c r="BC1136">
        <v>735</v>
      </c>
      <c r="BD1136">
        <v>795</v>
      </c>
      <c r="BE1136">
        <v>1</v>
      </c>
      <c r="BF1136" t="s">
        <v>64</v>
      </c>
      <c r="BG1136" t="s">
        <v>65</v>
      </c>
      <c r="BH1136" t="s">
        <v>941</v>
      </c>
      <c r="BI1136" s="4">
        <f xml:space="preserve"> _2025teamgamelogs[[#This Row],[FGA]] + (0.44 * _2025teamgamelogs[[#This Row],[FTA]]) + _2025teamgamelogs[[#This Row],[TOV]] - _2025teamgamelogs[[#This Row],[OREB]]</f>
        <v>100.68</v>
      </c>
      <c r="BJ1136" s="3">
        <f>_2025teamgamelogs[[#This Row],[TOV]]/_2025teamgamelogs[[#This Row],[POSSESIONS]]</f>
        <v>0.11918951132300357</v>
      </c>
      <c r="BK1136" s="4">
        <f>_2025teamgamelogs[[#This Row],[PTS]]/_2025teamgamelogs[[#This Row],[POSSESIONS]]</f>
        <v>1.1918951132300357</v>
      </c>
      <c r="BL1136" s="4">
        <f xml:space="preserve"> 100 * _2025teamgamelogs[[#This Row],[POINTS_PER_POSSESSION]]</f>
        <v>119.18951132300357</v>
      </c>
      <c r="BM1136" s="4">
        <f xml:space="preserve"> _2025teamgamelogs[[#This Row],[POSSESIONS]] / (_2025teamgamelogs[[#This Row],[MIN]]/48)</f>
        <v>100.68</v>
      </c>
      <c r="BN1136" s="3">
        <f>_2025teamgamelogs[[#This Row],[PTS]] / (2 * (_2025teamgamelogs[[#This Row],[FGA]] + 0.44 * _2025teamgamelogs[[#This Row],[FTA]]))</f>
        <v>0.62060405461315671</v>
      </c>
      <c r="BO1136" s="4">
        <f>VLOOKUP(_2025teamgamelogs[[#This Row],[MONTH]], LEAGUE_AVERAGES!$A$2:$B$8, 2, FALSE)</f>
        <v>111.93492093235156</v>
      </c>
      <c r="BP1136" s="5">
        <f>VLOOKUP(_2025teamgamelogs[[#This Row],[TEAM_NAME]], LEAGUE_AVERAGES!$A$14:$C$43, 2, FALSE)</f>
        <v>0.37692682926829268</v>
      </c>
      <c r="BQ1136" s="5">
        <f>VLOOKUP(_2025teamgamelogs[[#This Row],[TEAM_NAME]], LEAGUE_AVERAGES!$A$14:$C$43, 3, FALSE)</f>
        <v>0.37741463414634141</v>
      </c>
      <c r="BR1136" s="5">
        <f>VLOOKUP(_2025teamgamelogs[[#This Row],[TEAM_NAME]], LEAGUE_AVERAGES!$F$14:$H$43, 2, FALSE)</f>
        <v>0.4768536585365854</v>
      </c>
      <c r="BS1136" s="5">
        <f>VLOOKUP(_2025teamgamelogs[[#This Row],[TEAM_NAME]], LEAGUE_AVERAGES!$F$14:$H$43, 3, FALSE)</f>
        <v>0.48056097560975608</v>
      </c>
      <c r="BT1136" s="5">
        <f>VLOOKUP(_2025teamgamelogs[[#This Row],[TEAM_NAME]], LEAGUE_AVERAGES!$K$14:$M$43, 2, FALSE)</f>
        <v>0.59622840480117467</v>
      </c>
      <c r="BU1136" s="5">
        <f>VLOOKUP(_2025teamgamelogs[[#This Row],[TEAM_NAME]], LEAGUE_AVERAGES!$K$14:$M$43, 3, FALSE)</f>
        <v>0.59682738613401276</v>
      </c>
    </row>
    <row r="1137" spans="1:73" x14ac:dyDescent="0.2">
      <c r="A1137" t="s">
        <v>59</v>
      </c>
      <c r="B1137">
        <v>1610612766</v>
      </c>
      <c r="C1137" t="s">
        <v>122</v>
      </c>
      <c r="D1137" t="s">
        <v>123</v>
      </c>
      <c r="E1137">
        <v>22400547</v>
      </c>
      <c r="F1137" s="1">
        <v>45669</v>
      </c>
      <c r="G1137" t="s">
        <v>1074</v>
      </c>
      <c r="H1137" t="s">
        <v>70</v>
      </c>
      <c r="I1137">
        <v>48</v>
      </c>
      <c r="J1137">
        <v>41</v>
      </c>
      <c r="K1137">
        <v>92</v>
      </c>
      <c r="L1137">
        <v>0.44600000000000001</v>
      </c>
      <c r="M1137">
        <v>15</v>
      </c>
      <c r="N1137">
        <v>40</v>
      </c>
      <c r="O1137">
        <v>0.375</v>
      </c>
      <c r="P1137">
        <v>16</v>
      </c>
      <c r="Q1137">
        <v>20</v>
      </c>
      <c r="R1137">
        <v>0.8</v>
      </c>
      <c r="S1137">
        <v>15</v>
      </c>
      <c r="T1137">
        <v>37</v>
      </c>
      <c r="U1137">
        <v>52</v>
      </c>
      <c r="V1137">
        <v>30</v>
      </c>
      <c r="W1137">
        <v>16</v>
      </c>
      <c r="X1137">
        <v>10</v>
      </c>
      <c r="Y1137">
        <v>2</v>
      </c>
      <c r="Z1137">
        <v>6</v>
      </c>
      <c r="AA1137">
        <v>20</v>
      </c>
      <c r="AB1137">
        <v>17</v>
      </c>
      <c r="AC1137">
        <v>113</v>
      </c>
      <c r="AD1137">
        <v>-7</v>
      </c>
      <c r="AE1137">
        <v>1</v>
      </c>
      <c r="AF1137">
        <v>1231</v>
      </c>
      <c r="AG1137">
        <v>1231</v>
      </c>
      <c r="AH1137">
        <v>1231</v>
      </c>
      <c r="AI1137">
        <v>121</v>
      </c>
      <c r="AJ1137">
        <v>1234</v>
      </c>
      <c r="AK1137">
        <v>768</v>
      </c>
      <c r="AL1137">
        <v>1606</v>
      </c>
      <c r="AM1137">
        <v>733</v>
      </c>
      <c r="AN1137">
        <v>795</v>
      </c>
      <c r="AO1137">
        <v>1024</v>
      </c>
      <c r="AP1137">
        <v>1228</v>
      </c>
      <c r="AQ1137">
        <v>1301</v>
      </c>
      <c r="AR1137">
        <v>1029</v>
      </c>
      <c r="AS1137">
        <v>332</v>
      </c>
      <c r="AT1137">
        <v>489</v>
      </c>
      <c r="AU1137">
        <v>267</v>
      </c>
      <c r="AV1137">
        <v>541</v>
      </c>
      <c r="AW1137">
        <v>1583</v>
      </c>
      <c r="AX1137">
        <v>539</v>
      </c>
      <c r="AY1137">
        <v>2078</v>
      </c>
      <c r="AZ1137">
        <v>1573</v>
      </c>
      <c r="BA1137">
        <v>1491</v>
      </c>
      <c r="BB1137">
        <v>1444</v>
      </c>
      <c r="BC1137">
        <v>1250</v>
      </c>
      <c r="BD1137">
        <v>1608</v>
      </c>
      <c r="BE1137">
        <v>1</v>
      </c>
      <c r="BF1137" t="s">
        <v>71</v>
      </c>
      <c r="BG1137" t="s">
        <v>65</v>
      </c>
      <c r="BH1137" t="s">
        <v>941</v>
      </c>
      <c r="BI1137" s="4">
        <f xml:space="preserve"> _2025teamgamelogs[[#This Row],[FGA]] + (0.44 * _2025teamgamelogs[[#This Row],[FTA]]) + _2025teamgamelogs[[#This Row],[TOV]] - _2025teamgamelogs[[#This Row],[OREB]]</f>
        <v>101.8</v>
      </c>
      <c r="BJ1137" s="3">
        <f>_2025teamgamelogs[[#This Row],[TOV]]/_2025teamgamelogs[[#This Row],[POSSESIONS]]</f>
        <v>0.15717092337917485</v>
      </c>
      <c r="BK1137" s="4">
        <f>_2025teamgamelogs[[#This Row],[PTS]]/_2025teamgamelogs[[#This Row],[POSSESIONS]]</f>
        <v>1.1100196463654224</v>
      </c>
      <c r="BL1137" s="4">
        <f xml:space="preserve"> 100 * _2025teamgamelogs[[#This Row],[POINTS_PER_POSSESSION]]</f>
        <v>111.00196463654224</v>
      </c>
      <c r="BM1137" s="4">
        <f xml:space="preserve"> _2025teamgamelogs[[#This Row],[POSSESIONS]] / (_2025teamgamelogs[[#This Row],[MIN]]/48)</f>
        <v>101.8</v>
      </c>
      <c r="BN1137" s="3">
        <f>_2025teamgamelogs[[#This Row],[PTS]] / (2 * (_2025teamgamelogs[[#This Row],[FGA]] + 0.44 * _2025teamgamelogs[[#This Row],[FTA]]))</f>
        <v>0.56051587301587302</v>
      </c>
      <c r="BO1137" s="4">
        <f>VLOOKUP(_2025teamgamelogs[[#This Row],[MONTH]], LEAGUE_AVERAGES!$A$2:$B$8, 2, FALSE)</f>
        <v>111.93492093235156</v>
      </c>
      <c r="BP1137" s="5">
        <f>VLOOKUP(_2025teamgamelogs[[#This Row],[TEAM_NAME]], LEAGUE_AVERAGES!$A$14:$C$43, 2, FALSE)</f>
        <v>0.33860975609756089</v>
      </c>
      <c r="BQ1137" s="5">
        <f>VLOOKUP(_2025teamgamelogs[[#This Row],[TEAM_NAME]], LEAGUE_AVERAGES!$A$14:$C$43, 3, FALSE)</f>
        <v>0.33580487804878045</v>
      </c>
      <c r="BR1137" s="5">
        <f>VLOOKUP(_2025teamgamelogs[[#This Row],[TEAM_NAME]], LEAGUE_AVERAGES!$F$14:$H$43, 2, FALSE)</f>
        <v>0.43492682926829268</v>
      </c>
      <c r="BS1137" s="5">
        <f>VLOOKUP(_2025teamgamelogs[[#This Row],[TEAM_NAME]], LEAGUE_AVERAGES!$F$14:$H$43, 3, FALSE)</f>
        <v>0.42697560975609755</v>
      </c>
      <c r="BT1137" s="5">
        <f>VLOOKUP(_2025teamgamelogs[[#This Row],[TEAM_NAME]], LEAGUE_AVERAGES!$K$14:$M$43, 2, FALSE)</f>
        <v>0.5424635833805308</v>
      </c>
      <c r="BU1137" s="5">
        <f>VLOOKUP(_2025teamgamelogs[[#This Row],[TEAM_NAME]], LEAGUE_AVERAGES!$K$14:$M$43, 3, FALSE)</f>
        <v>0.53419164265445196</v>
      </c>
    </row>
    <row r="1138" spans="1:73" x14ac:dyDescent="0.2">
      <c r="A1138" t="s">
        <v>59</v>
      </c>
      <c r="B1138">
        <v>1610612758</v>
      </c>
      <c r="C1138" t="s">
        <v>142</v>
      </c>
      <c r="D1138" t="s">
        <v>143</v>
      </c>
      <c r="E1138">
        <v>22400541</v>
      </c>
      <c r="F1138" s="1">
        <v>45669</v>
      </c>
      <c r="G1138" t="s">
        <v>1075</v>
      </c>
      <c r="H1138" t="s">
        <v>63</v>
      </c>
      <c r="I1138">
        <v>48</v>
      </c>
      <c r="J1138">
        <v>47</v>
      </c>
      <c r="K1138">
        <v>95</v>
      </c>
      <c r="L1138">
        <v>0.495</v>
      </c>
      <c r="M1138">
        <v>13</v>
      </c>
      <c r="N1138">
        <v>39</v>
      </c>
      <c r="O1138">
        <v>0.33300000000000002</v>
      </c>
      <c r="P1138">
        <v>17</v>
      </c>
      <c r="Q1138">
        <v>21</v>
      </c>
      <c r="R1138">
        <v>0.81</v>
      </c>
      <c r="S1138">
        <v>11</v>
      </c>
      <c r="T1138">
        <v>42</v>
      </c>
      <c r="U1138">
        <v>53</v>
      </c>
      <c r="V1138">
        <v>33</v>
      </c>
      <c r="W1138">
        <v>8</v>
      </c>
      <c r="X1138">
        <v>4</v>
      </c>
      <c r="Y1138">
        <v>3</v>
      </c>
      <c r="Z1138">
        <v>4</v>
      </c>
      <c r="AA1138">
        <v>14</v>
      </c>
      <c r="AB1138">
        <v>18</v>
      </c>
      <c r="AC1138">
        <v>124</v>
      </c>
      <c r="AD1138">
        <v>5</v>
      </c>
      <c r="AE1138">
        <v>1</v>
      </c>
      <c r="AF1138">
        <v>1</v>
      </c>
      <c r="AG1138">
        <v>1</v>
      </c>
      <c r="AH1138">
        <v>1</v>
      </c>
      <c r="AI1138">
        <v>121</v>
      </c>
      <c r="AJ1138">
        <v>335</v>
      </c>
      <c r="AK1138">
        <v>477</v>
      </c>
      <c r="AL1138">
        <v>752</v>
      </c>
      <c r="AM1138">
        <v>1171</v>
      </c>
      <c r="AN1138">
        <v>933</v>
      </c>
      <c r="AO1138">
        <v>1468</v>
      </c>
      <c r="AP1138">
        <v>1052</v>
      </c>
      <c r="AQ1138">
        <v>1164</v>
      </c>
      <c r="AR1138">
        <v>957</v>
      </c>
      <c r="AS1138">
        <v>1051</v>
      </c>
      <c r="AT1138">
        <v>105</v>
      </c>
      <c r="AU1138">
        <v>209</v>
      </c>
      <c r="AV1138">
        <v>240</v>
      </c>
      <c r="AW1138">
        <v>78</v>
      </c>
      <c r="AX1138">
        <v>2190</v>
      </c>
      <c r="AY1138">
        <v>1712</v>
      </c>
      <c r="AZ1138">
        <v>750</v>
      </c>
      <c r="BA1138">
        <v>260</v>
      </c>
      <c r="BB1138">
        <v>1204</v>
      </c>
      <c r="BC1138">
        <v>497</v>
      </c>
      <c r="BD1138">
        <v>922</v>
      </c>
      <c r="BE1138">
        <v>1</v>
      </c>
      <c r="BF1138" t="s">
        <v>71</v>
      </c>
      <c r="BG1138" t="s">
        <v>65</v>
      </c>
      <c r="BH1138" t="s">
        <v>941</v>
      </c>
      <c r="BI1138" s="4">
        <f xml:space="preserve"> _2025teamgamelogs[[#This Row],[FGA]] + (0.44 * _2025teamgamelogs[[#This Row],[FTA]]) + _2025teamgamelogs[[#This Row],[TOV]] - _2025teamgamelogs[[#This Row],[OREB]]</f>
        <v>101.24</v>
      </c>
      <c r="BJ1138" s="3">
        <f>_2025teamgamelogs[[#This Row],[TOV]]/_2025teamgamelogs[[#This Row],[POSSESIONS]]</f>
        <v>7.9020150138285269E-2</v>
      </c>
      <c r="BK1138" s="4">
        <f>_2025teamgamelogs[[#This Row],[PTS]]/_2025teamgamelogs[[#This Row],[POSSESIONS]]</f>
        <v>1.2248123271434217</v>
      </c>
      <c r="BL1138" s="4">
        <f xml:space="preserve"> 100 * _2025teamgamelogs[[#This Row],[POINTS_PER_POSSESSION]]</f>
        <v>122.48123271434217</v>
      </c>
      <c r="BM1138" s="4">
        <f xml:space="preserve"> _2025teamgamelogs[[#This Row],[POSSESIONS]] / (_2025teamgamelogs[[#This Row],[MIN]]/48)</f>
        <v>101.24</v>
      </c>
      <c r="BN1138" s="3">
        <f>_2025teamgamelogs[[#This Row],[PTS]] / (2 * (_2025teamgamelogs[[#This Row],[FGA]] + 0.44 * _2025teamgamelogs[[#This Row],[FTA]]))</f>
        <v>0.59478127398311587</v>
      </c>
      <c r="BO1138" s="4">
        <f>VLOOKUP(_2025teamgamelogs[[#This Row],[MONTH]], LEAGUE_AVERAGES!$A$2:$B$8, 2, FALSE)</f>
        <v>111.93492093235156</v>
      </c>
      <c r="BP1138" s="5">
        <f>VLOOKUP(_2025teamgamelogs[[#This Row],[TEAM_NAME]], LEAGUE_AVERAGES!$A$14:$C$43, 2, FALSE)</f>
        <v>0.37158536585365853</v>
      </c>
      <c r="BQ1138" s="5">
        <f>VLOOKUP(_2025teamgamelogs[[#This Row],[TEAM_NAME]], LEAGUE_AVERAGES!$A$14:$C$43, 3, FALSE)</f>
        <v>0.34029268292682929</v>
      </c>
      <c r="BR1138" s="5">
        <f>VLOOKUP(_2025teamgamelogs[[#This Row],[TEAM_NAME]], LEAGUE_AVERAGES!$F$14:$H$43, 2, FALSE)</f>
        <v>0.4831951219512195</v>
      </c>
      <c r="BS1138" s="5">
        <f>VLOOKUP(_2025teamgamelogs[[#This Row],[TEAM_NAME]], LEAGUE_AVERAGES!$F$14:$H$43, 3, FALSE)</f>
        <v>0.47492682926829272</v>
      </c>
      <c r="BT1138" s="5">
        <f>VLOOKUP(_2025teamgamelogs[[#This Row],[TEAM_NAME]], LEAGUE_AVERAGES!$K$14:$M$43, 2, FALSE)</f>
        <v>0.59195463864629394</v>
      </c>
      <c r="BU1138" s="5">
        <f>VLOOKUP(_2025teamgamelogs[[#This Row],[TEAM_NAME]], LEAGUE_AVERAGES!$K$14:$M$43, 3, FALSE)</f>
        <v>0.57517865161129356</v>
      </c>
    </row>
    <row r="1139" spans="1:73" x14ac:dyDescent="0.2">
      <c r="A1139" t="s">
        <v>59</v>
      </c>
      <c r="B1139">
        <v>1610612755</v>
      </c>
      <c r="C1139" t="s">
        <v>134</v>
      </c>
      <c r="D1139" t="s">
        <v>135</v>
      </c>
      <c r="E1139">
        <v>22400544</v>
      </c>
      <c r="F1139" s="1">
        <v>45669</v>
      </c>
      <c r="G1139" t="s">
        <v>468</v>
      </c>
      <c r="H1139" t="s">
        <v>70</v>
      </c>
      <c r="I1139">
        <v>48</v>
      </c>
      <c r="J1139">
        <v>33</v>
      </c>
      <c r="K1139">
        <v>72</v>
      </c>
      <c r="L1139">
        <v>0.45800000000000002</v>
      </c>
      <c r="M1139">
        <v>12</v>
      </c>
      <c r="N1139">
        <v>29</v>
      </c>
      <c r="O1139">
        <v>0.41399999999999998</v>
      </c>
      <c r="P1139">
        <v>21</v>
      </c>
      <c r="Q1139">
        <v>22</v>
      </c>
      <c r="R1139">
        <v>0.95499999999999996</v>
      </c>
      <c r="S1139">
        <v>3</v>
      </c>
      <c r="T1139">
        <v>26</v>
      </c>
      <c r="U1139">
        <v>29</v>
      </c>
      <c r="V1139">
        <v>17</v>
      </c>
      <c r="W1139">
        <v>18</v>
      </c>
      <c r="X1139">
        <v>10</v>
      </c>
      <c r="Y1139">
        <v>4</v>
      </c>
      <c r="Z1139">
        <v>9</v>
      </c>
      <c r="AA1139">
        <v>24</v>
      </c>
      <c r="AB1139">
        <v>23</v>
      </c>
      <c r="AC1139">
        <v>99</v>
      </c>
      <c r="AD1139">
        <v>-5</v>
      </c>
      <c r="AE1139">
        <v>1</v>
      </c>
      <c r="AF1139">
        <v>1231</v>
      </c>
      <c r="AG1139">
        <v>1231</v>
      </c>
      <c r="AH1139">
        <v>1231</v>
      </c>
      <c r="AI1139">
        <v>121</v>
      </c>
      <c r="AJ1139">
        <v>2321</v>
      </c>
      <c r="AK1139">
        <v>2443</v>
      </c>
      <c r="AL1139">
        <v>1406</v>
      </c>
      <c r="AM1139">
        <v>1413</v>
      </c>
      <c r="AN1139">
        <v>2163</v>
      </c>
      <c r="AO1139">
        <v>607</v>
      </c>
      <c r="AP1139">
        <v>506</v>
      </c>
      <c r="AQ1139">
        <v>1008</v>
      </c>
      <c r="AR1139">
        <v>67</v>
      </c>
      <c r="AS1139">
        <v>2426</v>
      </c>
      <c r="AT1139">
        <v>2171</v>
      </c>
      <c r="AU1139">
        <v>2442</v>
      </c>
      <c r="AV1139">
        <v>2380</v>
      </c>
      <c r="AW1139">
        <v>1953</v>
      </c>
      <c r="AX1139">
        <v>539</v>
      </c>
      <c r="AY1139">
        <v>1274</v>
      </c>
      <c r="AZ1139">
        <v>2275</v>
      </c>
      <c r="BA1139">
        <v>2162</v>
      </c>
      <c r="BB1139">
        <v>300</v>
      </c>
      <c r="BC1139">
        <v>2137</v>
      </c>
      <c r="BD1139">
        <v>1476</v>
      </c>
      <c r="BE1139">
        <v>1</v>
      </c>
      <c r="BF1139" t="s">
        <v>71</v>
      </c>
      <c r="BG1139" t="s">
        <v>65</v>
      </c>
      <c r="BH1139" t="s">
        <v>941</v>
      </c>
      <c r="BI1139" s="4">
        <f xml:space="preserve"> _2025teamgamelogs[[#This Row],[FGA]] + (0.44 * _2025teamgamelogs[[#This Row],[FTA]]) + _2025teamgamelogs[[#This Row],[TOV]] - _2025teamgamelogs[[#This Row],[OREB]]</f>
        <v>96.68</v>
      </c>
      <c r="BJ1139" s="3">
        <f>_2025teamgamelogs[[#This Row],[TOV]]/_2025teamgamelogs[[#This Row],[POSSESIONS]]</f>
        <v>0.18618121638394702</v>
      </c>
      <c r="BK1139" s="4">
        <f>_2025teamgamelogs[[#This Row],[PTS]]/_2025teamgamelogs[[#This Row],[POSSESIONS]]</f>
        <v>1.0239966901117086</v>
      </c>
      <c r="BL1139" s="4">
        <f xml:space="preserve"> 100 * _2025teamgamelogs[[#This Row],[POINTS_PER_POSSESSION]]</f>
        <v>102.39966901117086</v>
      </c>
      <c r="BM1139" s="4">
        <f xml:space="preserve"> _2025teamgamelogs[[#This Row],[POSSESIONS]] / (_2025teamgamelogs[[#This Row],[MIN]]/48)</f>
        <v>96.68</v>
      </c>
      <c r="BN1139" s="3">
        <f>_2025teamgamelogs[[#This Row],[PTS]] / (2 * (_2025teamgamelogs[[#This Row],[FGA]] + 0.44 * _2025teamgamelogs[[#This Row],[FTA]]))</f>
        <v>0.60602350636630753</v>
      </c>
      <c r="BO1139" s="4">
        <f>VLOOKUP(_2025teamgamelogs[[#This Row],[MONTH]], LEAGUE_AVERAGES!$A$2:$B$8, 2, FALSE)</f>
        <v>111.93492093235156</v>
      </c>
      <c r="BP1139" s="5">
        <f>VLOOKUP(_2025teamgamelogs[[#This Row],[TEAM_NAME]], LEAGUE_AVERAGES!$A$14:$C$43, 2, FALSE)</f>
        <v>0.34129268292682929</v>
      </c>
      <c r="BQ1139" s="5">
        <f>VLOOKUP(_2025teamgamelogs[[#This Row],[TEAM_NAME]], LEAGUE_AVERAGES!$A$14:$C$43, 3, FALSE)</f>
        <v>0.34026829268292691</v>
      </c>
      <c r="BR1139" s="5">
        <f>VLOOKUP(_2025teamgamelogs[[#This Row],[TEAM_NAME]], LEAGUE_AVERAGES!$F$14:$H$43, 2, FALSE)</f>
        <v>0.45178048780487812</v>
      </c>
      <c r="BS1139" s="5">
        <f>VLOOKUP(_2025teamgamelogs[[#This Row],[TEAM_NAME]], LEAGUE_AVERAGES!$F$14:$H$43, 3, FALSE)</f>
        <v>0.45797560975609758</v>
      </c>
      <c r="BT1139" s="5">
        <f>VLOOKUP(_2025teamgamelogs[[#This Row],[TEAM_NAME]], LEAGUE_AVERAGES!$K$14:$M$43, 2, FALSE)</f>
        <v>0.55774018976963147</v>
      </c>
      <c r="BU1139" s="5">
        <f>VLOOKUP(_2025teamgamelogs[[#This Row],[TEAM_NAME]], LEAGUE_AVERAGES!$K$14:$M$43, 3, FALSE)</f>
        <v>0.57066794818423772</v>
      </c>
    </row>
    <row r="1140" spans="1:73" x14ac:dyDescent="0.2">
      <c r="A1140" t="s">
        <v>59</v>
      </c>
      <c r="B1140">
        <v>1610612749</v>
      </c>
      <c r="C1140" t="s">
        <v>113</v>
      </c>
      <c r="D1140" t="s">
        <v>114</v>
      </c>
      <c r="E1140">
        <v>22400539</v>
      </c>
      <c r="F1140" s="1">
        <v>45669</v>
      </c>
      <c r="G1140" t="s">
        <v>363</v>
      </c>
      <c r="H1140" t="s">
        <v>70</v>
      </c>
      <c r="I1140">
        <v>48</v>
      </c>
      <c r="J1140">
        <v>43</v>
      </c>
      <c r="K1140">
        <v>94</v>
      </c>
      <c r="L1140">
        <v>0.45700000000000002</v>
      </c>
      <c r="M1140">
        <v>10</v>
      </c>
      <c r="N1140">
        <v>34</v>
      </c>
      <c r="O1140">
        <v>0.29399999999999998</v>
      </c>
      <c r="P1140">
        <v>10</v>
      </c>
      <c r="Q1140">
        <v>17</v>
      </c>
      <c r="R1140">
        <v>0.58799999999999997</v>
      </c>
      <c r="S1140">
        <v>15</v>
      </c>
      <c r="T1140">
        <v>24</v>
      </c>
      <c r="U1140">
        <v>39</v>
      </c>
      <c r="V1140">
        <v>22</v>
      </c>
      <c r="W1140">
        <v>14</v>
      </c>
      <c r="X1140">
        <v>6</v>
      </c>
      <c r="Y1140">
        <v>3</v>
      </c>
      <c r="Z1140">
        <v>4</v>
      </c>
      <c r="AA1140">
        <v>20</v>
      </c>
      <c r="AB1140">
        <v>18</v>
      </c>
      <c r="AC1140">
        <v>106</v>
      </c>
      <c r="AD1140">
        <v>-34</v>
      </c>
      <c r="AE1140">
        <v>1</v>
      </c>
      <c r="AF1140">
        <v>1231</v>
      </c>
      <c r="AG1140">
        <v>1231</v>
      </c>
      <c r="AH1140">
        <v>1231</v>
      </c>
      <c r="AI1140">
        <v>121</v>
      </c>
      <c r="AJ1140">
        <v>866</v>
      </c>
      <c r="AK1140">
        <v>570</v>
      </c>
      <c r="AL1140">
        <v>1419</v>
      </c>
      <c r="AM1140">
        <v>1891</v>
      </c>
      <c r="AN1140">
        <v>1627</v>
      </c>
      <c r="AO1140">
        <v>1954</v>
      </c>
      <c r="AP1140">
        <v>2148</v>
      </c>
      <c r="AQ1140">
        <v>1778</v>
      </c>
      <c r="AR1140">
        <v>2371</v>
      </c>
      <c r="AS1140">
        <v>332</v>
      </c>
      <c r="AT1140">
        <v>2333</v>
      </c>
      <c r="AU1140">
        <v>1833</v>
      </c>
      <c r="AV1140">
        <v>1909</v>
      </c>
      <c r="AW1140">
        <v>1092</v>
      </c>
      <c r="AX1140">
        <v>1702</v>
      </c>
      <c r="AY1140">
        <v>1712</v>
      </c>
      <c r="AZ1140">
        <v>750</v>
      </c>
      <c r="BA1140">
        <v>1491</v>
      </c>
      <c r="BB1140">
        <v>1204</v>
      </c>
      <c r="BC1140">
        <v>1723</v>
      </c>
      <c r="BD1140">
        <v>2407</v>
      </c>
      <c r="BE1140">
        <v>1</v>
      </c>
      <c r="BF1140" t="s">
        <v>71</v>
      </c>
      <c r="BG1140" t="s">
        <v>65</v>
      </c>
      <c r="BH1140" t="s">
        <v>941</v>
      </c>
      <c r="BI1140" s="4">
        <f xml:space="preserve"> _2025teamgamelogs[[#This Row],[FGA]] + (0.44 * _2025teamgamelogs[[#This Row],[FTA]]) + _2025teamgamelogs[[#This Row],[TOV]] - _2025teamgamelogs[[#This Row],[OREB]]</f>
        <v>100.48</v>
      </c>
      <c r="BJ1140" s="3">
        <f>_2025teamgamelogs[[#This Row],[TOV]]/_2025teamgamelogs[[#This Row],[POSSESIONS]]</f>
        <v>0.1393312101910828</v>
      </c>
      <c r="BK1140" s="4">
        <f>_2025teamgamelogs[[#This Row],[PTS]]/_2025teamgamelogs[[#This Row],[POSSESIONS]]</f>
        <v>1.0549363057324841</v>
      </c>
      <c r="BL1140" s="4">
        <f xml:space="preserve"> 100 * _2025teamgamelogs[[#This Row],[POINTS_PER_POSSESSION]]</f>
        <v>105.49363057324841</v>
      </c>
      <c r="BM1140" s="4">
        <f xml:space="preserve"> _2025teamgamelogs[[#This Row],[POSSESIONS]] / (_2025teamgamelogs[[#This Row],[MIN]]/48)</f>
        <v>100.48</v>
      </c>
      <c r="BN1140" s="3">
        <f>_2025teamgamelogs[[#This Row],[PTS]] / (2 * (_2025teamgamelogs[[#This Row],[FGA]] + 0.44 * _2025teamgamelogs[[#This Row],[FTA]]))</f>
        <v>0.52227039810800158</v>
      </c>
      <c r="BO1140" s="4">
        <f>VLOOKUP(_2025teamgamelogs[[#This Row],[MONTH]], LEAGUE_AVERAGES!$A$2:$B$8, 2, FALSE)</f>
        <v>111.93492093235156</v>
      </c>
      <c r="BP1140" s="5">
        <f>VLOOKUP(_2025teamgamelogs[[#This Row],[TEAM_NAME]], LEAGUE_AVERAGES!$A$14:$C$43, 2, FALSE)</f>
        <v>0.4062926829268293</v>
      </c>
      <c r="BQ1140" s="5">
        <f>VLOOKUP(_2025teamgamelogs[[#This Row],[TEAM_NAME]], LEAGUE_AVERAGES!$A$14:$C$43, 3, FALSE)</f>
        <v>0.36926829268292688</v>
      </c>
      <c r="BR1140" s="5">
        <f>VLOOKUP(_2025teamgamelogs[[#This Row],[TEAM_NAME]], LEAGUE_AVERAGES!$F$14:$H$43, 2, FALSE)</f>
        <v>0.49804878048780482</v>
      </c>
      <c r="BS1140" s="5">
        <f>VLOOKUP(_2025teamgamelogs[[#This Row],[TEAM_NAME]], LEAGUE_AVERAGES!$F$14:$H$43, 3, FALSE)</f>
        <v>0.47917073170731711</v>
      </c>
      <c r="BT1140" s="5">
        <f>VLOOKUP(_2025teamgamelogs[[#This Row],[TEAM_NAME]], LEAGUE_AVERAGES!$K$14:$M$43, 2, FALSE)</f>
        <v>0.61475494156948829</v>
      </c>
      <c r="BU1140" s="5">
        <f>VLOOKUP(_2025teamgamelogs[[#This Row],[TEAM_NAME]], LEAGUE_AVERAGES!$K$14:$M$43, 3, FALSE)</f>
        <v>0.58586037801226176</v>
      </c>
    </row>
    <row r="1141" spans="1:73" x14ac:dyDescent="0.2">
      <c r="A1141" t="s">
        <v>59</v>
      </c>
      <c r="B1141">
        <v>1610612751</v>
      </c>
      <c r="C1141" t="s">
        <v>89</v>
      </c>
      <c r="D1141" t="s">
        <v>90</v>
      </c>
      <c r="E1141">
        <v>22400546</v>
      </c>
      <c r="F1141" s="1">
        <v>45669</v>
      </c>
      <c r="G1141" t="s">
        <v>1076</v>
      </c>
      <c r="H1141" t="s">
        <v>70</v>
      </c>
      <c r="I1141">
        <v>53</v>
      </c>
      <c r="J1141">
        <v>39</v>
      </c>
      <c r="K1141">
        <v>92</v>
      </c>
      <c r="L1141">
        <v>0.42399999999999999</v>
      </c>
      <c r="M1141">
        <v>10</v>
      </c>
      <c r="N1141">
        <v>40</v>
      </c>
      <c r="O1141">
        <v>0.25</v>
      </c>
      <c r="P1141">
        <v>23</v>
      </c>
      <c r="Q1141">
        <v>35</v>
      </c>
      <c r="R1141">
        <v>0.65700000000000003</v>
      </c>
      <c r="S1141">
        <v>15</v>
      </c>
      <c r="T1141">
        <v>39</v>
      </c>
      <c r="U1141">
        <v>54</v>
      </c>
      <c r="V1141">
        <v>26</v>
      </c>
      <c r="W1141">
        <v>11</v>
      </c>
      <c r="X1141">
        <v>5</v>
      </c>
      <c r="Y1141">
        <v>5</v>
      </c>
      <c r="Z1141">
        <v>6</v>
      </c>
      <c r="AA1141">
        <v>17</v>
      </c>
      <c r="AB1141">
        <v>30</v>
      </c>
      <c r="AC1141">
        <v>111</v>
      </c>
      <c r="AD1141">
        <v>-1</v>
      </c>
      <c r="AE1141">
        <v>1</v>
      </c>
      <c r="AF1141">
        <v>1231</v>
      </c>
      <c r="AG1141">
        <v>1231</v>
      </c>
      <c r="AH1141">
        <v>1231</v>
      </c>
      <c r="AI1141">
        <v>9</v>
      </c>
      <c r="AJ1141">
        <v>1609</v>
      </c>
      <c r="AK1141">
        <v>768</v>
      </c>
      <c r="AL1141">
        <v>1924</v>
      </c>
      <c r="AM1141">
        <v>1891</v>
      </c>
      <c r="AN1141">
        <v>795</v>
      </c>
      <c r="AO1141">
        <v>2236</v>
      </c>
      <c r="AP1141">
        <v>314</v>
      </c>
      <c r="AQ1141">
        <v>80</v>
      </c>
      <c r="AR1141">
        <v>2179</v>
      </c>
      <c r="AS1141">
        <v>332</v>
      </c>
      <c r="AT1141">
        <v>277</v>
      </c>
      <c r="AU1141">
        <v>165</v>
      </c>
      <c r="AV1141">
        <v>1195</v>
      </c>
      <c r="AW1141">
        <v>429</v>
      </c>
      <c r="AX1141">
        <v>1998</v>
      </c>
      <c r="AY1141">
        <v>889</v>
      </c>
      <c r="AZ1141">
        <v>1573</v>
      </c>
      <c r="BA1141">
        <v>792</v>
      </c>
      <c r="BB1141">
        <v>15</v>
      </c>
      <c r="BC1141">
        <v>1402</v>
      </c>
      <c r="BD1141">
        <v>1231</v>
      </c>
      <c r="BE1141">
        <v>1</v>
      </c>
      <c r="BF1141" t="s">
        <v>71</v>
      </c>
      <c r="BG1141" t="s">
        <v>65</v>
      </c>
      <c r="BH1141" t="s">
        <v>941</v>
      </c>
      <c r="BI1141" s="4">
        <f xml:space="preserve"> _2025teamgamelogs[[#This Row],[FGA]] + (0.44 * _2025teamgamelogs[[#This Row],[FTA]]) + _2025teamgamelogs[[#This Row],[TOV]] - _2025teamgamelogs[[#This Row],[OREB]]</f>
        <v>103.4</v>
      </c>
      <c r="BJ1141" s="3">
        <f>_2025teamgamelogs[[#This Row],[TOV]]/_2025teamgamelogs[[#This Row],[POSSESIONS]]</f>
        <v>0.10638297872340426</v>
      </c>
      <c r="BK1141" s="4">
        <f>_2025teamgamelogs[[#This Row],[PTS]]/_2025teamgamelogs[[#This Row],[POSSESIONS]]</f>
        <v>1.0735009671179883</v>
      </c>
      <c r="BL1141" s="4">
        <f xml:space="preserve"> 100 * _2025teamgamelogs[[#This Row],[POINTS_PER_POSSESSION]]</f>
        <v>107.35009671179883</v>
      </c>
      <c r="BM1141" s="4">
        <f xml:space="preserve"> _2025teamgamelogs[[#This Row],[POSSESIONS]] / (_2025teamgamelogs[[#This Row],[MIN]]/48)</f>
        <v>93.645283018867929</v>
      </c>
      <c r="BN1141" s="3">
        <f>_2025teamgamelogs[[#This Row],[PTS]] / (2 * (_2025teamgamelogs[[#This Row],[FGA]] + 0.44 * _2025teamgamelogs[[#This Row],[FTA]]))</f>
        <v>0.51675977653631278</v>
      </c>
      <c r="BO1141" s="4">
        <f>VLOOKUP(_2025teamgamelogs[[#This Row],[MONTH]], LEAGUE_AVERAGES!$A$2:$B$8, 2, FALSE)</f>
        <v>111.93492093235156</v>
      </c>
      <c r="BP1141" s="5">
        <f>VLOOKUP(_2025teamgamelogs[[#This Row],[TEAM_NAME]], LEAGUE_AVERAGES!$A$14:$C$43, 2, FALSE)</f>
        <v>0.337609756097561</v>
      </c>
      <c r="BQ1141" s="5">
        <f>VLOOKUP(_2025teamgamelogs[[#This Row],[TEAM_NAME]], LEAGUE_AVERAGES!$A$14:$C$43, 3, FALSE)</f>
        <v>0.34709756097560968</v>
      </c>
      <c r="BR1141" s="5">
        <f>VLOOKUP(_2025teamgamelogs[[#This Row],[TEAM_NAME]], LEAGUE_AVERAGES!$F$14:$H$43, 2, FALSE)</f>
        <v>0.43748780487804872</v>
      </c>
      <c r="BS1141" s="5">
        <f>VLOOKUP(_2025teamgamelogs[[#This Row],[TEAM_NAME]], LEAGUE_AVERAGES!$F$14:$H$43, 3, FALSE)</f>
        <v>0.43895121951219529</v>
      </c>
      <c r="BT1141" s="5">
        <f>VLOOKUP(_2025teamgamelogs[[#This Row],[TEAM_NAME]], LEAGUE_AVERAGES!$K$14:$M$43, 2, FALSE)</f>
        <v>0.54767404365624284</v>
      </c>
      <c r="BU1141" s="5">
        <f>VLOOKUP(_2025teamgamelogs[[#This Row],[TEAM_NAME]], LEAGUE_AVERAGES!$K$14:$M$43, 3, FALSE)</f>
        <v>0.5592142433904097</v>
      </c>
    </row>
    <row r="1142" spans="1:73" x14ac:dyDescent="0.2">
      <c r="A1142" t="s">
        <v>59</v>
      </c>
      <c r="B1142">
        <v>1610612752</v>
      </c>
      <c r="C1142" t="s">
        <v>67</v>
      </c>
      <c r="D1142" t="s">
        <v>68</v>
      </c>
      <c r="E1142">
        <v>22400539</v>
      </c>
      <c r="F1142" s="1">
        <v>45669</v>
      </c>
      <c r="G1142" t="s">
        <v>380</v>
      </c>
      <c r="H1142" t="s">
        <v>63</v>
      </c>
      <c r="I1142">
        <v>48</v>
      </c>
      <c r="J1142">
        <v>51</v>
      </c>
      <c r="K1142">
        <v>88</v>
      </c>
      <c r="L1142">
        <v>0.57999999999999996</v>
      </c>
      <c r="M1142">
        <v>18</v>
      </c>
      <c r="N1142">
        <v>41</v>
      </c>
      <c r="O1142">
        <v>0.439</v>
      </c>
      <c r="P1142">
        <v>20</v>
      </c>
      <c r="Q1142">
        <v>24</v>
      </c>
      <c r="R1142">
        <v>0.83299999999999996</v>
      </c>
      <c r="S1142">
        <v>10</v>
      </c>
      <c r="T1142">
        <v>39</v>
      </c>
      <c r="U1142">
        <v>49</v>
      </c>
      <c r="V1142">
        <v>29</v>
      </c>
      <c r="W1142">
        <v>12</v>
      </c>
      <c r="X1142">
        <v>6</v>
      </c>
      <c r="Y1142">
        <v>4</v>
      </c>
      <c r="Z1142">
        <v>3</v>
      </c>
      <c r="AA1142">
        <v>18</v>
      </c>
      <c r="AB1142">
        <v>20</v>
      </c>
      <c r="AC1142">
        <v>140</v>
      </c>
      <c r="AD1142">
        <v>34</v>
      </c>
      <c r="AE1142">
        <v>1</v>
      </c>
      <c r="AF1142">
        <v>1</v>
      </c>
      <c r="AG1142">
        <v>1</v>
      </c>
      <c r="AH1142">
        <v>1</v>
      </c>
      <c r="AI1142">
        <v>121</v>
      </c>
      <c r="AJ1142">
        <v>94</v>
      </c>
      <c r="AK1142">
        <v>1314</v>
      </c>
      <c r="AL1142">
        <v>47</v>
      </c>
      <c r="AM1142">
        <v>288</v>
      </c>
      <c r="AN1142">
        <v>681</v>
      </c>
      <c r="AO1142">
        <v>402</v>
      </c>
      <c r="AP1142">
        <v>623</v>
      </c>
      <c r="AQ1142">
        <v>791</v>
      </c>
      <c r="AR1142">
        <v>699</v>
      </c>
      <c r="AS1142">
        <v>1308</v>
      </c>
      <c r="AT1142">
        <v>277</v>
      </c>
      <c r="AU1142">
        <v>505</v>
      </c>
      <c r="AV1142">
        <v>687</v>
      </c>
      <c r="AW1142">
        <v>640</v>
      </c>
      <c r="AX1142">
        <v>1702</v>
      </c>
      <c r="AY1142">
        <v>1274</v>
      </c>
      <c r="AZ1142">
        <v>384</v>
      </c>
      <c r="BA1142">
        <v>1018</v>
      </c>
      <c r="BB1142">
        <v>767</v>
      </c>
      <c r="BC1142">
        <v>52</v>
      </c>
      <c r="BD1142">
        <v>48</v>
      </c>
      <c r="BE1142">
        <v>1</v>
      </c>
      <c r="BF1142" t="s">
        <v>64</v>
      </c>
      <c r="BG1142" t="s">
        <v>65</v>
      </c>
      <c r="BH1142" t="s">
        <v>941</v>
      </c>
      <c r="BI1142" s="4">
        <f xml:space="preserve"> _2025teamgamelogs[[#This Row],[FGA]] + (0.44 * _2025teamgamelogs[[#This Row],[FTA]]) + _2025teamgamelogs[[#This Row],[TOV]] - _2025teamgamelogs[[#This Row],[OREB]]</f>
        <v>100.56</v>
      </c>
      <c r="BJ1142" s="3">
        <f>_2025teamgamelogs[[#This Row],[TOV]]/_2025teamgamelogs[[#This Row],[POSSESIONS]]</f>
        <v>0.11933174224343675</v>
      </c>
      <c r="BK1142" s="4">
        <f>_2025teamgamelogs[[#This Row],[PTS]]/_2025teamgamelogs[[#This Row],[POSSESIONS]]</f>
        <v>1.3922036595067622</v>
      </c>
      <c r="BL1142" s="4">
        <f xml:space="preserve"> 100 * _2025teamgamelogs[[#This Row],[POINTS_PER_POSSESSION]]</f>
        <v>139.22036595067621</v>
      </c>
      <c r="BM1142" s="4">
        <f xml:space="preserve"> _2025teamgamelogs[[#This Row],[POSSESIONS]] / (_2025teamgamelogs[[#This Row],[MIN]]/48)</f>
        <v>100.56</v>
      </c>
      <c r="BN1142" s="3">
        <f>_2025teamgamelogs[[#This Row],[PTS]] / (2 * (_2025teamgamelogs[[#This Row],[FGA]] + 0.44 * _2025teamgamelogs[[#This Row],[FTA]]))</f>
        <v>0.71022727272727271</v>
      </c>
      <c r="BO1142" s="4">
        <f>VLOOKUP(_2025teamgamelogs[[#This Row],[MONTH]], LEAGUE_AVERAGES!$A$2:$B$8, 2, FALSE)</f>
        <v>111.93492093235156</v>
      </c>
      <c r="BP1142" s="5">
        <f>VLOOKUP(_2025teamgamelogs[[#This Row],[TEAM_NAME]], LEAGUE_AVERAGES!$A$14:$C$43, 2, FALSE)</f>
        <v>0.370219512195122</v>
      </c>
      <c r="BQ1142" s="5">
        <f>VLOOKUP(_2025teamgamelogs[[#This Row],[TEAM_NAME]], LEAGUE_AVERAGES!$A$14:$C$43, 3, FALSE)</f>
        <v>0.36224390243902438</v>
      </c>
      <c r="BR1142" s="5">
        <f>VLOOKUP(_2025teamgamelogs[[#This Row],[TEAM_NAME]], LEAGUE_AVERAGES!$F$14:$H$43, 2, FALSE)</f>
        <v>0.49358536585365859</v>
      </c>
      <c r="BS1142" s="5">
        <f>VLOOKUP(_2025teamgamelogs[[#This Row],[TEAM_NAME]], LEAGUE_AVERAGES!$F$14:$H$43, 3, FALSE)</f>
        <v>0.47975609756097559</v>
      </c>
      <c r="BT1142" s="5">
        <f>VLOOKUP(_2025teamgamelogs[[#This Row],[TEAM_NAME]], LEAGUE_AVERAGES!$K$14:$M$43, 2, FALSE)</f>
        <v>0.59525043511857889</v>
      </c>
      <c r="BU1142" s="5">
        <f>VLOOKUP(_2025teamgamelogs[[#This Row],[TEAM_NAME]], LEAGUE_AVERAGES!$K$14:$M$43, 3, FALSE)</f>
        <v>0.58413739951743537</v>
      </c>
    </row>
    <row r="1143" spans="1:73" x14ac:dyDescent="0.2">
      <c r="A1143" t="s">
        <v>59</v>
      </c>
      <c r="B1143">
        <v>1610612740</v>
      </c>
      <c r="C1143" t="s">
        <v>77</v>
      </c>
      <c r="D1143" t="s">
        <v>78</v>
      </c>
      <c r="E1143">
        <v>22400542</v>
      </c>
      <c r="F1143" s="1">
        <v>45669</v>
      </c>
      <c r="G1143" t="s">
        <v>1077</v>
      </c>
      <c r="H1143" t="s">
        <v>70</v>
      </c>
      <c r="I1143">
        <v>48</v>
      </c>
      <c r="J1143">
        <v>40</v>
      </c>
      <c r="K1143">
        <v>86</v>
      </c>
      <c r="L1143">
        <v>0.46500000000000002</v>
      </c>
      <c r="M1143">
        <v>17</v>
      </c>
      <c r="N1143">
        <v>37</v>
      </c>
      <c r="O1143">
        <v>0.45900000000000002</v>
      </c>
      <c r="P1143">
        <v>22</v>
      </c>
      <c r="Q1143">
        <v>26</v>
      </c>
      <c r="R1143">
        <v>0.84599999999999997</v>
      </c>
      <c r="S1143">
        <v>6</v>
      </c>
      <c r="T1143">
        <v>36</v>
      </c>
      <c r="U1143">
        <v>42</v>
      </c>
      <c r="V1143">
        <v>24</v>
      </c>
      <c r="W1143">
        <v>10</v>
      </c>
      <c r="X1143">
        <v>8</v>
      </c>
      <c r="Y1143">
        <v>3</v>
      </c>
      <c r="Z1143">
        <v>7</v>
      </c>
      <c r="AA1143">
        <v>19</v>
      </c>
      <c r="AB1143">
        <v>18</v>
      </c>
      <c r="AC1143">
        <v>119</v>
      </c>
      <c r="AD1143">
        <v>-1</v>
      </c>
      <c r="AE1143">
        <v>1</v>
      </c>
      <c r="AF1143">
        <v>1231</v>
      </c>
      <c r="AG1143">
        <v>1231</v>
      </c>
      <c r="AH1143">
        <v>1231</v>
      </c>
      <c r="AI1143">
        <v>121</v>
      </c>
      <c r="AJ1143">
        <v>1438</v>
      </c>
      <c r="AK1143">
        <v>1580</v>
      </c>
      <c r="AL1143">
        <v>1280</v>
      </c>
      <c r="AM1143">
        <v>410</v>
      </c>
      <c r="AN1143">
        <v>1227</v>
      </c>
      <c r="AO1143">
        <v>263</v>
      </c>
      <c r="AP1143">
        <v>406</v>
      </c>
      <c r="AQ1143">
        <v>570</v>
      </c>
      <c r="AR1143">
        <v>605</v>
      </c>
      <c r="AS1143">
        <v>2189</v>
      </c>
      <c r="AT1143">
        <v>640</v>
      </c>
      <c r="AU1143">
        <v>1443</v>
      </c>
      <c r="AV1143">
        <v>1570</v>
      </c>
      <c r="AW1143">
        <v>264</v>
      </c>
      <c r="AX1143">
        <v>1073</v>
      </c>
      <c r="AY1143">
        <v>1712</v>
      </c>
      <c r="AZ1143">
        <v>1902</v>
      </c>
      <c r="BA1143">
        <v>1258</v>
      </c>
      <c r="BB1143">
        <v>1204</v>
      </c>
      <c r="BC1143">
        <v>798</v>
      </c>
      <c r="BD1143">
        <v>1231</v>
      </c>
      <c r="BE1143">
        <v>1</v>
      </c>
      <c r="BF1143" t="s">
        <v>71</v>
      </c>
      <c r="BG1143" t="s">
        <v>65</v>
      </c>
      <c r="BH1143" t="s">
        <v>941</v>
      </c>
      <c r="BI1143" s="4">
        <f xml:space="preserve"> _2025teamgamelogs[[#This Row],[FGA]] + (0.44 * _2025teamgamelogs[[#This Row],[FTA]]) + _2025teamgamelogs[[#This Row],[TOV]] - _2025teamgamelogs[[#This Row],[OREB]]</f>
        <v>101.44</v>
      </c>
      <c r="BJ1143" s="3">
        <f>_2025teamgamelogs[[#This Row],[TOV]]/_2025teamgamelogs[[#This Row],[POSSESIONS]]</f>
        <v>9.8580441640378547E-2</v>
      </c>
      <c r="BK1143" s="4">
        <f>_2025teamgamelogs[[#This Row],[PTS]]/_2025teamgamelogs[[#This Row],[POSSESIONS]]</f>
        <v>1.1731072555205047</v>
      </c>
      <c r="BL1143" s="4">
        <f xml:space="preserve"> 100 * _2025teamgamelogs[[#This Row],[POINTS_PER_POSSESSION]]</f>
        <v>117.31072555205047</v>
      </c>
      <c r="BM1143" s="4">
        <f xml:space="preserve"> _2025teamgamelogs[[#This Row],[POSSESIONS]] / (_2025teamgamelogs[[#This Row],[MIN]]/48)</f>
        <v>101.44</v>
      </c>
      <c r="BN1143" s="3">
        <f>_2025teamgamelogs[[#This Row],[PTS]] / (2 * (_2025teamgamelogs[[#This Row],[FGA]] + 0.44 * _2025teamgamelogs[[#This Row],[FTA]]))</f>
        <v>0.61063218390804597</v>
      </c>
      <c r="BO1143" s="4">
        <f>VLOOKUP(_2025teamgamelogs[[#This Row],[MONTH]], LEAGUE_AVERAGES!$A$2:$B$8, 2, FALSE)</f>
        <v>111.93492093235156</v>
      </c>
      <c r="BP1143" s="5">
        <f>VLOOKUP(_2025teamgamelogs[[#This Row],[TEAM_NAME]], LEAGUE_AVERAGES!$A$14:$C$43, 2, FALSE)</f>
        <v>0.35068292682926827</v>
      </c>
      <c r="BQ1143" s="5">
        <f>VLOOKUP(_2025teamgamelogs[[#This Row],[TEAM_NAME]], LEAGUE_AVERAGES!$A$14:$C$43, 3, FALSE)</f>
        <v>0.33902439024390252</v>
      </c>
      <c r="BR1143" s="5">
        <f>VLOOKUP(_2025teamgamelogs[[#This Row],[TEAM_NAME]], LEAGUE_AVERAGES!$F$14:$H$43, 2, FALSE)</f>
        <v>0.44770731707317085</v>
      </c>
      <c r="BS1143" s="5">
        <f>VLOOKUP(_2025teamgamelogs[[#This Row],[TEAM_NAME]], LEAGUE_AVERAGES!$F$14:$H$43, 3, FALSE)</f>
        <v>0.45721951219512191</v>
      </c>
      <c r="BT1143" s="5">
        <f>VLOOKUP(_2025teamgamelogs[[#This Row],[TEAM_NAME]], LEAGUE_AVERAGES!$K$14:$M$43, 2, FALSE)</f>
        <v>0.55230036801172144</v>
      </c>
      <c r="BU1143" s="5">
        <f>VLOOKUP(_2025teamgamelogs[[#This Row],[TEAM_NAME]], LEAGUE_AVERAGES!$K$14:$M$43, 3, FALSE)</f>
        <v>0.55239725408654039</v>
      </c>
    </row>
    <row r="1144" spans="1:73" x14ac:dyDescent="0.2">
      <c r="A1144" t="s">
        <v>59</v>
      </c>
      <c r="B1144">
        <v>1610612741</v>
      </c>
      <c r="C1144" t="s">
        <v>86</v>
      </c>
      <c r="D1144" t="s">
        <v>87</v>
      </c>
      <c r="E1144">
        <v>22400541</v>
      </c>
      <c r="F1144" s="1">
        <v>45669</v>
      </c>
      <c r="G1144" t="s">
        <v>1078</v>
      </c>
      <c r="H1144" t="s">
        <v>70</v>
      </c>
      <c r="I1144">
        <v>48</v>
      </c>
      <c r="J1144">
        <v>43</v>
      </c>
      <c r="K1144">
        <v>93</v>
      </c>
      <c r="L1144">
        <v>0.46200000000000002</v>
      </c>
      <c r="M1144">
        <v>18</v>
      </c>
      <c r="N1144">
        <v>37</v>
      </c>
      <c r="O1144">
        <v>0.48599999999999999</v>
      </c>
      <c r="P1144">
        <v>15</v>
      </c>
      <c r="Q1144">
        <v>20</v>
      </c>
      <c r="R1144">
        <v>0.75</v>
      </c>
      <c r="S1144">
        <v>8</v>
      </c>
      <c r="T1144">
        <v>37</v>
      </c>
      <c r="U1144">
        <v>45</v>
      </c>
      <c r="V1144">
        <v>26</v>
      </c>
      <c r="W1144">
        <v>8</v>
      </c>
      <c r="X1144">
        <v>4</v>
      </c>
      <c r="Y1144">
        <v>4</v>
      </c>
      <c r="Z1144">
        <v>3</v>
      </c>
      <c r="AA1144">
        <v>18</v>
      </c>
      <c r="AB1144">
        <v>14</v>
      </c>
      <c r="AC1144">
        <v>119</v>
      </c>
      <c r="AD1144">
        <v>-5</v>
      </c>
      <c r="AE1144">
        <v>1</v>
      </c>
      <c r="AF1144">
        <v>1231</v>
      </c>
      <c r="AG1144">
        <v>1231</v>
      </c>
      <c r="AH1144">
        <v>1231</v>
      </c>
      <c r="AI1144">
        <v>121</v>
      </c>
      <c r="AJ1144">
        <v>866</v>
      </c>
      <c r="AK1144">
        <v>664</v>
      </c>
      <c r="AL1144">
        <v>1333</v>
      </c>
      <c r="AM1144">
        <v>288</v>
      </c>
      <c r="AN1144">
        <v>1227</v>
      </c>
      <c r="AO1144">
        <v>149</v>
      </c>
      <c r="AP1144">
        <v>1416</v>
      </c>
      <c r="AQ1144">
        <v>1301</v>
      </c>
      <c r="AR1144">
        <v>1525</v>
      </c>
      <c r="AS1144">
        <v>1800</v>
      </c>
      <c r="AT1144">
        <v>489</v>
      </c>
      <c r="AU1144">
        <v>976</v>
      </c>
      <c r="AV1144">
        <v>1195</v>
      </c>
      <c r="AW1144">
        <v>78</v>
      </c>
      <c r="AX1144">
        <v>2190</v>
      </c>
      <c r="AY1144">
        <v>1274</v>
      </c>
      <c r="AZ1144">
        <v>384</v>
      </c>
      <c r="BA1144">
        <v>1018</v>
      </c>
      <c r="BB1144">
        <v>2064</v>
      </c>
      <c r="BC1144">
        <v>798</v>
      </c>
      <c r="BD1144">
        <v>1476</v>
      </c>
      <c r="BE1144">
        <v>1</v>
      </c>
      <c r="BF1144" t="s">
        <v>64</v>
      </c>
      <c r="BG1144" t="s">
        <v>65</v>
      </c>
      <c r="BH1144" t="s">
        <v>941</v>
      </c>
      <c r="BI1144" s="4">
        <f xml:space="preserve"> _2025teamgamelogs[[#This Row],[FGA]] + (0.44 * _2025teamgamelogs[[#This Row],[FTA]]) + _2025teamgamelogs[[#This Row],[TOV]] - _2025teamgamelogs[[#This Row],[OREB]]</f>
        <v>101.8</v>
      </c>
      <c r="BJ1144" s="3">
        <f>_2025teamgamelogs[[#This Row],[TOV]]/_2025teamgamelogs[[#This Row],[POSSESIONS]]</f>
        <v>7.8585461689587424E-2</v>
      </c>
      <c r="BK1144" s="4">
        <f>_2025teamgamelogs[[#This Row],[PTS]]/_2025teamgamelogs[[#This Row],[POSSESIONS]]</f>
        <v>1.1689587426326129</v>
      </c>
      <c r="BL1144" s="4">
        <f xml:space="preserve"> 100 * _2025teamgamelogs[[#This Row],[POINTS_PER_POSSESSION]]</f>
        <v>116.89587426326129</v>
      </c>
      <c r="BM1144" s="4">
        <f xml:space="preserve"> _2025teamgamelogs[[#This Row],[POSSESIONS]] / (_2025teamgamelogs[[#This Row],[MIN]]/48)</f>
        <v>101.8</v>
      </c>
      <c r="BN1144" s="3">
        <f>_2025teamgamelogs[[#This Row],[PTS]] / (2 * (_2025teamgamelogs[[#This Row],[FGA]] + 0.44 * _2025teamgamelogs[[#This Row],[FTA]]))</f>
        <v>0.58447937131630645</v>
      </c>
      <c r="BO1144" s="4">
        <f>VLOOKUP(_2025teamgamelogs[[#This Row],[MONTH]], LEAGUE_AVERAGES!$A$2:$B$8, 2, FALSE)</f>
        <v>111.93492093235156</v>
      </c>
      <c r="BP1144" s="5">
        <f>VLOOKUP(_2025teamgamelogs[[#This Row],[TEAM_NAME]], LEAGUE_AVERAGES!$A$14:$C$43, 2, FALSE)</f>
        <v>0.36141463414634156</v>
      </c>
      <c r="BQ1144" s="5">
        <f>VLOOKUP(_2025teamgamelogs[[#This Row],[TEAM_NAME]], LEAGUE_AVERAGES!$A$14:$C$43, 3, FALSE)</f>
        <v>0.37548780487804878</v>
      </c>
      <c r="BR1144" s="5">
        <f>VLOOKUP(_2025teamgamelogs[[#This Row],[TEAM_NAME]], LEAGUE_AVERAGES!$F$14:$H$43, 2, FALSE)</f>
        <v>0.46404878048780479</v>
      </c>
      <c r="BS1144" s="5">
        <f>VLOOKUP(_2025teamgamelogs[[#This Row],[TEAM_NAME]], LEAGUE_AVERAGES!$F$14:$H$43, 3, FALSE)</f>
        <v>0.47712195121951223</v>
      </c>
      <c r="BT1144" s="5">
        <f>VLOOKUP(_2025teamgamelogs[[#This Row],[TEAM_NAME]], LEAGUE_AVERAGES!$K$14:$M$43, 2, FALSE)</f>
        <v>0.57631003599073594</v>
      </c>
      <c r="BU1144" s="5">
        <f>VLOOKUP(_2025teamgamelogs[[#This Row],[TEAM_NAME]], LEAGUE_AVERAGES!$K$14:$M$43, 3, FALSE)</f>
        <v>0.59556361257988066</v>
      </c>
    </row>
    <row r="1145" spans="1:73" x14ac:dyDescent="0.2">
      <c r="A1145" t="s">
        <v>59</v>
      </c>
      <c r="B1145">
        <v>1610612754</v>
      </c>
      <c r="C1145" t="s">
        <v>110</v>
      </c>
      <c r="D1145" t="s">
        <v>111</v>
      </c>
      <c r="E1145">
        <v>22400543</v>
      </c>
      <c r="F1145" s="1">
        <v>45669</v>
      </c>
      <c r="G1145" t="s">
        <v>1079</v>
      </c>
      <c r="H1145" t="s">
        <v>63</v>
      </c>
      <c r="I1145">
        <v>48</v>
      </c>
      <c r="J1145">
        <v>43</v>
      </c>
      <c r="K1145">
        <v>92</v>
      </c>
      <c r="L1145">
        <v>0.46700000000000003</v>
      </c>
      <c r="M1145">
        <v>11</v>
      </c>
      <c r="N1145">
        <v>35</v>
      </c>
      <c r="O1145">
        <v>0.314</v>
      </c>
      <c r="P1145">
        <v>11</v>
      </c>
      <c r="Q1145">
        <v>18</v>
      </c>
      <c r="R1145">
        <v>0.61099999999999999</v>
      </c>
      <c r="S1145">
        <v>9</v>
      </c>
      <c r="T1145">
        <v>41</v>
      </c>
      <c r="U1145">
        <v>50</v>
      </c>
      <c r="V1145">
        <v>30</v>
      </c>
      <c r="W1145">
        <v>12</v>
      </c>
      <c r="X1145">
        <v>11</v>
      </c>
      <c r="Y1145">
        <v>7</v>
      </c>
      <c r="Z1145">
        <v>5</v>
      </c>
      <c r="AA1145">
        <v>22</v>
      </c>
      <c r="AB1145">
        <v>18</v>
      </c>
      <c r="AC1145">
        <v>108</v>
      </c>
      <c r="AD1145">
        <v>15</v>
      </c>
      <c r="AE1145">
        <v>1</v>
      </c>
      <c r="AF1145">
        <v>1</v>
      </c>
      <c r="AG1145">
        <v>1</v>
      </c>
      <c r="AH1145">
        <v>1</v>
      </c>
      <c r="AI1145">
        <v>121</v>
      </c>
      <c r="AJ1145">
        <v>866</v>
      </c>
      <c r="AK1145">
        <v>768</v>
      </c>
      <c r="AL1145">
        <v>1235</v>
      </c>
      <c r="AM1145">
        <v>1661</v>
      </c>
      <c r="AN1145">
        <v>1495</v>
      </c>
      <c r="AO1145">
        <v>1754</v>
      </c>
      <c r="AP1145">
        <v>2028</v>
      </c>
      <c r="AQ1145">
        <v>1617</v>
      </c>
      <c r="AR1145">
        <v>2326</v>
      </c>
      <c r="AS1145">
        <v>1566</v>
      </c>
      <c r="AT1145">
        <v>148</v>
      </c>
      <c r="AU1145">
        <v>427</v>
      </c>
      <c r="AV1145">
        <v>541</v>
      </c>
      <c r="AW1145">
        <v>640</v>
      </c>
      <c r="AX1145">
        <v>346</v>
      </c>
      <c r="AY1145">
        <v>346</v>
      </c>
      <c r="AZ1145">
        <v>1188</v>
      </c>
      <c r="BA1145">
        <v>1887</v>
      </c>
      <c r="BB1145">
        <v>1204</v>
      </c>
      <c r="BC1145">
        <v>1616</v>
      </c>
      <c r="BD1145">
        <v>376</v>
      </c>
      <c r="BE1145">
        <v>1</v>
      </c>
      <c r="BF1145" t="s">
        <v>71</v>
      </c>
      <c r="BG1145" t="s">
        <v>65</v>
      </c>
      <c r="BH1145" t="s">
        <v>941</v>
      </c>
      <c r="BI1145" s="4">
        <f xml:space="preserve"> _2025teamgamelogs[[#This Row],[FGA]] + (0.44 * _2025teamgamelogs[[#This Row],[FTA]]) + _2025teamgamelogs[[#This Row],[TOV]] - _2025teamgamelogs[[#This Row],[OREB]]</f>
        <v>102.92</v>
      </c>
      <c r="BJ1145" s="3">
        <f>_2025teamgamelogs[[#This Row],[TOV]]/_2025teamgamelogs[[#This Row],[POSSESIONS]]</f>
        <v>0.11659541391371939</v>
      </c>
      <c r="BK1145" s="4">
        <f>_2025teamgamelogs[[#This Row],[PTS]]/_2025teamgamelogs[[#This Row],[POSSESIONS]]</f>
        <v>1.0493587252234746</v>
      </c>
      <c r="BL1145" s="4">
        <f xml:space="preserve"> 100 * _2025teamgamelogs[[#This Row],[POINTS_PER_POSSESSION]]</f>
        <v>104.93587252234747</v>
      </c>
      <c r="BM1145" s="4">
        <f xml:space="preserve"> _2025teamgamelogs[[#This Row],[POSSESIONS]] / (_2025teamgamelogs[[#This Row],[MIN]]/48)</f>
        <v>102.92</v>
      </c>
      <c r="BN1145" s="3">
        <f>_2025teamgamelogs[[#This Row],[PTS]] / (2 * (_2025teamgamelogs[[#This Row],[FGA]] + 0.44 * _2025teamgamelogs[[#This Row],[FTA]]))</f>
        <v>0.5404323458767013</v>
      </c>
      <c r="BO1145" s="4">
        <f>VLOOKUP(_2025teamgamelogs[[#This Row],[MONTH]], LEAGUE_AVERAGES!$A$2:$B$8, 2, FALSE)</f>
        <v>111.93492093235156</v>
      </c>
      <c r="BP1145" s="5">
        <f>VLOOKUP(_2025teamgamelogs[[#This Row],[TEAM_NAME]], LEAGUE_AVERAGES!$A$14:$C$43, 2, FALSE)</f>
        <v>0.37909999999999999</v>
      </c>
      <c r="BQ1145" s="5">
        <f>VLOOKUP(_2025teamgamelogs[[#This Row],[TEAM_NAME]], LEAGUE_AVERAGES!$A$14:$C$43, 3, FALSE)</f>
        <v>0.35511904761904761</v>
      </c>
      <c r="BR1145" s="5">
        <f>VLOOKUP(_2025teamgamelogs[[#This Row],[TEAM_NAME]], LEAGUE_AVERAGES!$F$14:$H$43, 2, FALSE)</f>
        <v>0.49785000000000013</v>
      </c>
      <c r="BS1145" s="5">
        <f>VLOOKUP(_2025teamgamelogs[[#This Row],[TEAM_NAME]], LEAGUE_AVERAGES!$F$14:$H$43, 3, FALSE)</f>
        <v>0.47942857142857148</v>
      </c>
      <c r="BT1145" s="5">
        <f>VLOOKUP(_2025teamgamelogs[[#This Row],[TEAM_NAME]], LEAGUE_AVERAGES!$K$14:$M$43, 2, FALSE)</f>
        <v>0.60805571751162091</v>
      </c>
      <c r="BU1145" s="5">
        <f>VLOOKUP(_2025teamgamelogs[[#This Row],[TEAM_NAME]], LEAGUE_AVERAGES!$K$14:$M$43, 3, FALSE)</f>
        <v>0.58190704341109034</v>
      </c>
    </row>
    <row r="1146" spans="1:73" x14ac:dyDescent="0.2">
      <c r="A1146" t="s">
        <v>59</v>
      </c>
      <c r="B1146">
        <v>1610612742</v>
      </c>
      <c r="C1146" t="s">
        <v>154</v>
      </c>
      <c r="D1146" t="s">
        <v>155</v>
      </c>
      <c r="E1146">
        <v>22400540</v>
      </c>
      <c r="F1146" s="1">
        <v>45669</v>
      </c>
      <c r="G1146" t="s">
        <v>1080</v>
      </c>
      <c r="H1146" t="s">
        <v>70</v>
      </c>
      <c r="I1146">
        <v>48</v>
      </c>
      <c r="J1146">
        <v>35</v>
      </c>
      <c r="K1146">
        <v>85</v>
      </c>
      <c r="L1146">
        <v>0.41199999999999998</v>
      </c>
      <c r="M1146">
        <v>12</v>
      </c>
      <c r="N1146">
        <v>34</v>
      </c>
      <c r="O1146">
        <v>0.35299999999999998</v>
      </c>
      <c r="P1146">
        <v>19</v>
      </c>
      <c r="Q1146">
        <v>25</v>
      </c>
      <c r="R1146">
        <v>0.76</v>
      </c>
      <c r="S1146">
        <v>8</v>
      </c>
      <c r="T1146">
        <v>29</v>
      </c>
      <c r="U1146">
        <v>37</v>
      </c>
      <c r="V1146">
        <v>27</v>
      </c>
      <c r="W1146">
        <v>12</v>
      </c>
      <c r="X1146">
        <v>7</v>
      </c>
      <c r="Y1146">
        <v>5</v>
      </c>
      <c r="Z1146">
        <v>5</v>
      </c>
      <c r="AA1146">
        <v>20</v>
      </c>
      <c r="AB1146">
        <v>19</v>
      </c>
      <c r="AC1146">
        <v>101</v>
      </c>
      <c r="AD1146">
        <v>-11</v>
      </c>
      <c r="AE1146">
        <v>1</v>
      </c>
      <c r="AF1146">
        <v>1231</v>
      </c>
      <c r="AG1146">
        <v>1231</v>
      </c>
      <c r="AH1146">
        <v>1231</v>
      </c>
      <c r="AI1146">
        <v>121</v>
      </c>
      <c r="AJ1146">
        <v>2164</v>
      </c>
      <c r="AK1146">
        <v>1709</v>
      </c>
      <c r="AL1146">
        <v>2077</v>
      </c>
      <c r="AM1146">
        <v>1413</v>
      </c>
      <c r="AN1146">
        <v>1627</v>
      </c>
      <c r="AO1146">
        <v>1275</v>
      </c>
      <c r="AP1146">
        <v>756</v>
      </c>
      <c r="AQ1146">
        <v>666</v>
      </c>
      <c r="AR1146">
        <v>1491</v>
      </c>
      <c r="AS1146">
        <v>1800</v>
      </c>
      <c r="AT1146">
        <v>1807</v>
      </c>
      <c r="AU1146">
        <v>2073</v>
      </c>
      <c r="AV1146">
        <v>1013</v>
      </c>
      <c r="AW1146">
        <v>640</v>
      </c>
      <c r="AX1146">
        <v>1360</v>
      </c>
      <c r="AY1146">
        <v>889</v>
      </c>
      <c r="AZ1146">
        <v>1188</v>
      </c>
      <c r="BA1146">
        <v>1491</v>
      </c>
      <c r="BB1146">
        <v>971</v>
      </c>
      <c r="BC1146">
        <v>2059</v>
      </c>
      <c r="BD1146">
        <v>1848</v>
      </c>
      <c r="BE1146">
        <v>1</v>
      </c>
      <c r="BF1146" t="s">
        <v>64</v>
      </c>
      <c r="BG1146" t="s">
        <v>65</v>
      </c>
      <c r="BH1146" t="s">
        <v>941</v>
      </c>
      <c r="BI1146" s="4">
        <f xml:space="preserve"> _2025teamgamelogs[[#This Row],[FGA]] + (0.44 * _2025teamgamelogs[[#This Row],[FTA]]) + _2025teamgamelogs[[#This Row],[TOV]] - _2025teamgamelogs[[#This Row],[OREB]]</f>
        <v>100</v>
      </c>
      <c r="BJ1146" s="3">
        <f>_2025teamgamelogs[[#This Row],[TOV]]/_2025teamgamelogs[[#This Row],[POSSESIONS]]</f>
        <v>0.12</v>
      </c>
      <c r="BK1146" s="4">
        <f>_2025teamgamelogs[[#This Row],[PTS]]/_2025teamgamelogs[[#This Row],[POSSESIONS]]</f>
        <v>1.01</v>
      </c>
      <c r="BL1146" s="4">
        <f xml:space="preserve"> 100 * _2025teamgamelogs[[#This Row],[POINTS_PER_POSSESSION]]</f>
        <v>101</v>
      </c>
      <c r="BM1146" s="4">
        <f xml:space="preserve"> _2025teamgamelogs[[#This Row],[POSSESIONS]] / (_2025teamgamelogs[[#This Row],[MIN]]/48)</f>
        <v>100</v>
      </c>
      <c r="BN1146" s="3">
        <f>_2025teamgamelogs[[#This Row],[PTS]] / (2 * (_2025teamgamelogs[[#This Row],[FGA]] + 0.44 * _2025teamgamelogs[[#This Row],[FTA]]))</f>
        <v>0.52604166666666663</v>
      </c>
      <c r="BO1146" s="4">
        <f>VLOOKUP(_2025teamgamelogs[[#This Row],[MONTH]], LEAGUE_AVERAGES!$A$2:$B$8, 2, FALSE)</f>
        <v>111.93492093235156</v>
      </c>
      <c r="BP1146" s="5">
        <f>VLOOKUP(_2025teamgamelogs[[#This Row],[TEAM_NAME]], LEAGUE_AVERAGES!$A$14:$C$43, 2, FALSE)</f>
        <v>0.362375</v>
      </c>
      <c r="BQ1146" s="5">
        <f>VLOOKUP(_2025teamgamelogs[[#This Row],[TEAM_NAME]], LEAGUE_AVERAGES!$A$14:$C$43, 3, FALSE)</f>
        <v>0.36252380952380958</v>
      </c>
      <c r="BR1146" s="5">
        <f>VLOOKUP(_2025teamgamelogs[[#This Row],[TEAM_NAME]], LEAGUE_AVERAGES!$F$14:$H$43, 2, FALSE)</f>
        <v>0.47777500000000001</v>
      </c>
      <c r="BS1146" s="5">
        <f>VLOOKUP(_2025teamgamelogs[[#This Row],[TEAM_NAME]], LEAGUE_AVERAGES!$F$14:$H$43, 3, FALSE)</f>
        <v>0.48176190476190472</v>
      </c>
      <c r="BT1146" s="5">
        <f>VLOOKUP(_2025teamgamelogs[[#This Row],[TEAM_NAME]], LEAGUE_AVERAGES!$K$14:$M$43, 2, FALSE)</f>
        <v>0.58283558931438928</v>
      </c>
      <c r="BU1146" s="5">
        <f>VLOOKUP(_2025teamgamelogs[[#This Row],[TEAM_NAME]], LEAGUE_AVERAGES!$K$14:$M$43, 3, FALSE)</f>
        <v>0.5856179003364903</v>
      </c>
    </row>
    <row r="1147" spans="1:73" x14ac:dyDescent="0.2">
      <c r="A1147" t="s">
        <v>59</v>
      </c>
      <c r="B1147">
        <v>1610612753</v>
      </c>
      <c r="C1147" t="s">
        <v>83</v>
      </c>
      <c r="D1147" t="s">
        <v>84</v>
      </c>
      <c r="E1147">
        <v>22400544</v>
      </c>
      <c r="F1147" s="1">
        <v>45669</v>
      </c>
      <c r="G1147" t="s">
        <v>466</v>
      </c>
      <c r="H1147" t="s">
        <v>63</v>
      </c>
      <c r="I1147">
        <v>48</v>
      </c>
      <c r="J1147">
        <v>39</v>
      </c>
      <c r="K1147">
        <v>80</v>
      </c>
      <c r="L1147">
        <v>0.48799999999999999</v>
      </c>
      <c r="M1147">
        <v>7</v>
      </c>
      <c r="N1147">
        <v>30</v>
      </c>
      <c r="O1147">
        <v>0.23300000000000001</v>
      </c>
      <c r="P1147">
        <v>19</v>
      </c>
      <c r="Q1147">
        <v>28</v>
      </c>
      <c r="R1147">
        <v>0.67900000000000005</v>
      </c>
      <c r="S1147">
        <v>12</v>
      </c>
      <c r="T1147">
        <v>29</v>
      </c>
      <c r="U1147">
        <v>41</v>
      </c>
      <c r="V1147">
        <v>23</v>
      </c>
      <c r="W1147">
        <v>17</v>
      </c>
      <c r="X1147">
        <v>10</v>
      </c>
      <c r="Y1147">
        <v>9</v>
      </c>
      <c r="Z1147">
        <v>4</v>
      </c>
      <c r="AA1147">
        <v>23</v>
      </c>
      <c r="AB1147">
        <v>24</v>
      </c>
      <c r="AC1147">
        <v>104</v>
      </c>
      <c r="AD1147">
        <v>5</v>
      </c>
      <c r="AE1147">
        <v>1</v>
      </c>
      <c r="AF1147">
        <v>1</v>
      </c>
      <c r="AG1147">
        <v>1</v>
      </c>
      <c r="AH1147">
        <v>1</v>
      </c>
      <c r="AI1147">
        <v>121</v>
      </c>
      <c r="AJ1147">
        <v>1609</v>
      </c>
      <c r="AK1147">
        <v>2190</v>
      </c>
      <c r="AL1147">
        <v>889</v>
      </c>
      <c r="AM1147">
        <v>2338</v>
      </c>
      <c r="AN1147">
        <v>2077</v>
      </c>
      <c r="AO1147">
        <v>2329</v>
      </c>
      <c r="AP1147">
        <v>756</v>
      </c>
      <c r="AQ1147">
        <v>377</v>
      </c>
      <c r="AR1147">
        <v>2085</v>
      </c>
      <c r="AS1147">
        <v>848</v>
      </c>
      <c r="AT1147">
        <v>1807</v>
      </c>
      <c r="AU1147">
        <v>1563</v>
      </c>
      <c r="AV1147">
        <v>1759</v>
      </c>
      <c r="AW1147">
        <v>1759</v>
      </c>
      <c r="AX1147">
        <v>539</v>
      </c>
      <c r="AY1147">
        <v>109</v>
      </c>
      <c r="AZ1147">
        <v>750</v>
      </c>
      <c r="BA1147">
        <v>2046</v>
      </c>
      <c r="BB1147">
        <v>215</v>
      </c>
      <c r="BC1147">
        <v>1870</v>
      </c>
      <c r="BD1147">
        <v>922</v>
      </c>
      <c r="BE1147">
        <v>1</v>
      </c>
      <c r="BF1147" t="s">
        <v>64</v>
      </c>
      <c r="BG1147" t="s">
        <v>65</v>
      </c>
      <c r="BH1147" t="s">
        <v>941</v>
      </c>
      <c r="BI1147" s="4">
        <f xml:space="preserve"> _2025teamgamelogs[[#This Row],[FGA]] + (0.44 * _2025teamgamelogs[[#This Row],[FTA]]) + _2025teamgamelogs[[#This Row],[TOV]] - _2025teamgamelogs[[#This Row],[OREB]]</f>
        <v>97.32</v>
      </c>
      <c r="BJ1147" s="3">
        <f>_2025teamgamelogs[[#This Row],[TOV]]/_2025teamgamelogs[[#This Row],[POSSESIONS]]</f>
        <v>0.17468146321413894</v>
      </c>
      <c r="BK1147" s="4">
        <f>_2025teamgamelogs[[#This Row],[PTS]]/_2025teamgamelogs[[#This Row],[POSSESIONS]]</f>
        <v>1.0686395396629675</v>
      </c>
      <c r="BL1147" s="4">
        <f xml:space="preserve"> 100 * _2025teamgamelogs[[#This Row],[POINTS_PER_POSSESSION]]</f>
        <v>106.86395396629675</v>
      </c>
      <c r="BM1147" s="4">
        <f xml:space="preserve"> _2025teamgamelogs[[#This Row],[POSSESIONS]] / (_2025teamgamelogs[[#This Row],[MIN]]/48)</f>
        <v>97.32</v>
      </c>
      <c r="BN1147" s="3">
        <f>_2025teamgamelogs[[#This Row],[PTS]] / (2 * (_2025teamgamelogs[[#This Row],[FGA]] + 0.44 * _2025teamgamelogs[[#This Row],[FTA]]))</f>
        <v>0.56325823223570193</v>
      </c>
      <c r="BO1147" s="4">
        <f>VLOOKUP(_2025teamgamelogs[[#This Row],[MONTH]], LEAGUE_AVERAGES!$A$2:$B$8, 2, FALSE)</f>
        <v>111.93492093235156</v>
      </c>
      <c r="BP1147" s="5">
        <f>VLOOKUP(_2025teamgamelogs[[#This Row],[TEAM_NAME]], LEAGUE_AVERAGES!$A$14:$C$43, 2, FALSE)</f>
        <v>0.32192682926829269</v>
      </c>
      <c r="BQ1147" s="5">
        <f>VLOOKUP(_2025teamgamelogs[[#This Row],[TEAM_NAME]], LEAGUE_AVERAGES!$A$14:$C$43, 3, FALSE)</f>
        <v>0.31129268292682932</v>
      </c>
      <c r="BR1147" s="5">
        <f>VLOOKUP(_2025teamgamelogs[[#This Row],[TEAM_NAME]], LEAGUE_AVERAGES!$F$14:$H$43, 2, FALSE)</f>
        <v>0.44641463414634147</v>
      </c>
      <c r="BS1147" s="5">
        <f>VLOOKUP(_2025teamgamelogs[[#This Row],[TEAM_NAME]], LEAGUE_AVERAGES!$F$14:$H$43, 3, FALSE)</f>
        <v>0.44524390243902434</v>
      </c>
      <c r="BT1147" s="5">
        <f>VLOOKUP(_2025teamgamelogs[[#This Row],[TEAM_NAME]], LEAGUE_AVERAGES!$K$14:$M$43, 2, FALSE)</f>
        <v>0.55194019912665027</v>
      </c>
      <c r="BU1147" s="5">
        <f>VLOOKUP(_2025teamgamelogs[[#This Row],[TEAM_NAME]], LEAGUE_AVERAGES!$K$14:$M$43, 3, FALSE)</f>
        <v>0.54874950227645525</v>
      </c>
    </row>
    <row r="1148" spans="1:73" x14ac:dyDescent="0.2">
      <c r="A1148" t="s">
        <v>59</v>
      </c>
      <c r="B1148">
        <v>1610612745</v>
      </c>
      <c r="C1148" t="s">
        <v>104</v>
      </c>
      <c r="D1148" t="s">
        <v>105</v>
      </c>
      <c r="E1148">
        <v>22400551</v>
      </c>
      <c r="F1148" s="1">
        <v>45670</v>
      </c>
      <c r="G1148" t="s">
        <v>170</v>
      </c>
      <c r="H1148" t="s">
        <v>63</v>
      </c>
      <c r="I1148">
        <v>48</v>
      </c>
      <c r="J1148">
        <v>41</v>
      </c>
      <c r="K1148">
        <v>81</v>
      </c>
      <c r="L1148">
        <v>0.50600000000000001</v>
      </c>
      <c r="M1148">
        <v>16</v>
      </c>
      <c r="N1148">
        <v>31</v>
      </c>
      <c r="O1148">
        <v>0.51600000000000001</v>
      </c>
      <c r="P1148">
        <v>22</v>
      </c>
      <c r="Q1148">
        <v>31</v>
      </c>
      <c r="R1148">
        <v>0.71</v>
      </c>
      <c r="S1148">
        <v>15</v>
      </c>
      <c r="T1148">
        <v>25</v>
      </c>
      <c r="U1148">
        <v>40</v>
      </c>
      <c r="V1148">
        <v>28</v>
      </c>
      <c r="W1148">
        <v>23</v>
      </c>
      <c r="X1148">
        <v>13</v>
      </c>
      <c r="Y1148">
        <v>8</v>
      </c>
      <c r="Z1148">
        <v>2</v>
      </c>
      <c r="AA1148">
        <v>16</v>
      </c>
      <c r="AB1148">
        <v>25</v>
      </c>
      <c r="AC1148">
        <v>120</v>
      </c>
      <c r="AD1148">
        <v>2</v>
      </c>
      <c r="AE1148">
        <v>1</v>
      </c>
      <c r="AF1148">
        <v>1</v>
      </c>
      <c r="AG1148">
        <v>1</v>
      </c>
      <c r="AH1148">
        <v>1</v>
      </c>
      <c r="AI1148">
        <v>121</v>
      </c>
      <c r="AJ1148">
        <v>1234</v>
      </c>
      <c r="AK1148">
        <v>2117</v>
      </c>
      <c r="AL1148">
        <v>583</v>
      </c>
      <c r="AM1148">
        <v>567</v>
      </c>
      <c r="AN1148">
        <v>1971</v>
      </c>
      <c r="AO1148">
        <v>70</v>
      </c>
      <c r="AP1148">
        <v>406</v>
      </c>
      <c r="AQ1148">
        <v>202</v>
      </c>
      <c r="AR1148">
        <v>1888</v>
      </c>
      <c r="AS1148">
        <v>332</v>
      </c>
      <c r="AT1148">
        <v>2271</v>
      </c>
      <c r="AU1148">
        <v>1715</v>
      </c>
      <c r="AV1148">
        <v>840</v>
      </c>
      <c r="AW1148">
        <v>2394</v>
      </c>
      <c r="AX1148">
        <v>137</v>
      </c>
      <c r="AY1148">
        <v>187</v>
      </c>
      <c r="AZ1148">
        <v>158</v>
      </c>
      <c r="BA1148">
        <v>570</v>
      </c>
      <c r="BB1148">
        <v>143</v>
      </c>
      <c r="BC1148">
        <v>735</v>
      </c>
      <c r="BD1148">
        <v>1106</v>
      </c>
      <c r="BE1148">
        <v>1</v>
      </c>
      <c r="BF1148" t="s">
        <v>64</v>
      </c>
      <c r="BG1148" t="s">
        <v>65</v>
      </c>
      <c r="BH1148" t="s">
        <v>941</v>
      </c>
      <c r="BI1148" s="4">
        <f xml:space="preserve"> _2025teamgamelogs[[#This Row],[FGA]] + (0.44 * _2025teamgamelogs[[#This Row],[FTA]]) + _2025teamgamelogs[[#This Row],[TOV]] - _2025teamgamelogs[[#This Row],[OREB]]</f>
        <v>102.64</v>
      </c>
      <c r="BJ1148" s="3">
        <f>_2025teamgamelogs[[#This Row],[TOV]]/_2025teamgamelogs[[#This Row],[POSSESIONS]]</f>
        <v>0.2240841777084957</v>
      </c>
      <c r="BK1148" s="4">
        <f>_2025teamgamelogs[[#This Row],[PTS]]/_2025teamgamelogs[[#This Row],[POSSESIONS]]</f>
        <v>1.1691348402182384</v>
      </c>
      <c r="BL1148" s="4">
        <f xml:space="preserve"> 100 * _2025teamgamelogs[[#This Row],[POINTS_PER_POSSESSION]]</f>
        <v>116.91348402182385</v>
      </c>
      <c r="BM1148" s="4">
        <f xml:space="preserve"> _2025teamgamelogs[[#This Row],[POSSESIONS]] / (_2025teamgamelogs[[#This Row],[MIN]]/48)</f>
        <v>102.64</v>
      </c>
      <c r="BN1148" s="3">
        <f>_2025teamgamelogs[[#This Row],[PTS]] / (2 * (_2025teamgamelogs[[#This Row],[FGA]] + 0.44 * _2025teamgamelogs[[#This Row],[FTA]]))</f>
        <v>0.63398140321217245</v>
      </c>
      <c r="BO1148" s="4">
        <f>VLOOKUP(_2025teamgamelogs[[#This Row],[MONTH]], LEAGUE_AVERAGES!$A$2:$B$8, 2, FALSE)</f>
        <v>111.93492093235156</v>
      </c>
      <c r="BP1148" s="5">
        <f>VLOOKUP(_2025teamgamelogs[[#This Row],[TEAM_NAME]], LEAGUE_AVERAGES!$A$14:$C$43, 2, FALSE)</f>
        <v>0.35034146341463424</v>
      </c>
      <c r="BQ1148" s="5">
        <f>VLOOKUP(_2025teamgamelogs[[#This Row],[TEAM_NAME]], LEAGUE_AVERAGES!$A$14:$C$43, 3, FALSE)</f>
        <v>0.35473170731707321</v>
      </c>
      <c r="BR1148" s="5">
        <f>VLOOKUP(_2025teamgamelogs[[#This Row],[TEAM_NAME]], LEAGUE_AVERAGES!$F$14:$H$43, 2, FALSE)</f>
        <v>0.45260975609756104</v>
      </c>
      <c r="BS1148" s="5">
        <f>VLOOKUP(_2025teamgamelogs[[#This Row],[TEAM_NAME]], LEAGUE_AVERAGES!$F$14:$H$43, 3, FALSE)</f>
        <v>0.45763414634146338</v>
      </c>
      <c r="BT1148" s="5">
        <f>VLOOKUP(_2025teamgamelogs[[#This Row],[TEAM_NAME]], LEAGUE_AVERAGES!$K$14:$M$43, 2, FALSE)</f>
        <v>0.55103752047014554</v>
      </c>
      <c r="BU1148" s="5">
        <f>VLOOKUP(_2025teamgamelogs[[#This Row],[TEAM_NAME]], LEAGUE_AVERAGES!$K$14:$M$43, 3, FALSE)</f>
        <v>0.55544482411316332</v>
      </c>
    </row>
    <row r="1149" spans="1:73" x14ac:dyDescent="0.2">
      <c r="A1149" t="s">
        <v>59</v>
      </c>
      <c r="B1149">
        <v>1610612759</v>
      </c>
      <c r="C1149" t="s">
        <v>145</v>
      </c>
      <c r="D1149" t="s">
        <v>146</v>
      </c>
      <c r="E1149">
        <v>22400552</v>
      </c>
      <c r="F1149" s="1">
        <v>45670</v>
      </c>
      <c r="G1149" t="s">
        <v>1081</v>
      </c>
      <c r="H1149" t="s">
        <v>63</v>
      </c>
      <c r="I1149">
        <v>48</v>
      </c>
      <c r="J1149">
        <v>48</v>
      </c>
      <c r="K1149">
        <v>90</v>
      </c>
      <c r="L1149">
        <v>0.53300000000000003</v>
      </c>
      <c r="M1149">
        <v>13</v>
      </c>
      <c r="N1149">
        <v>35</v>
      </c>
      <c r="O1149">
        <v>0.371</v>
      </c>
      <c r="P1149">
        <v>17</v>
      </c>
      <c r="Q1149">
        <v>20</v>
      </c>
      <c r="R1149">
        <v>0.85</v>
      </c>
      <c r="S1149">
        <v>12</v>
      </c>
      <c r="T1149">
        <v>29</v>
      </c>
      <c r="U1149">
        <v>41</v>
      </c>
      <c r="V1149">
        <v>30</v>
      </c>
      <c r="W1149">
        <v>11</v>
      </c>
      <c r="X1149">
        <v>16</v>
      </c>
      <c r="Y1149">
        <v>5</v>
      </c>
      <c r="Z1149">
        <v>4</v>
      </c>
      <c r="AA1149">
        <v>15</v>
      </c>
      <c r="AB1149">
        <v>17</v>
      </c>
      <c r="AC1149">
        <v>126</v>
      </c>
      <c r="AD1149">
        <v>24</v>
      </c>
      <c r="AE1149">
        <v>1</v>
      </c>
      <c r="AF1149">
        <v>1</v>
      </c>
      <c r="AG1149">
        <v>1</v>
      </c>
      <c r="AH1149">
        <v>1</v>
      </c>
      <c r="AI1149">
        <v>121</v>
      </c>
      <c r="AJ1149">
        <v>242</v>
      </c>
      <c r="AK1149">
        <v>1029</v>
      </c>
      <c r="AL1149">
        <v>274</v>
      </c>
      <c r="AM1149">
        <v>1171</v>
      </c>
      <c r="AN1149">
        <v>1495</v>
      </c>
      <c r="AO1149">
        <v>1077</v>
      </c>
      <c r="AP1149">
        <v>1052</v>
      </c>
      <c r="AQ1149">
        <v>1301</v>
      </c>
      <c r="AR1149">
        <v>583</v>
      </c>
      <c r="AS1149">
        <v>848</v>
      </c>
      <c r="AT1149">
        <v>1807</v>
      </c>
      <c r="AU1149">
        <v>1563</v>
      </c>
      <c r="AV1149">
        <v>541</v>
      </c>
      <c r="AW1149">
        <v>429</v>
      </c>
      <c r="AX1149">
        <v>21</v>
      </c>
      <c r="AY1149">
        <v>889</v>
      </c>
      <c r="AZ1149">
        <v>750</v>
      </c>
      <c r="BA1149">
        <v>398</v>
      </c>
      <c r="BB1149">
        <v>1444</v>
      </c>
      <c r="BC1149">
        <v>389</v>
      </c>
      <c r="BD1149">
        <v>150</v>
      </c>
      <c r="BE1149">
        <v>1</v>
      </c>
      <c r="BF1149" t="s">
        <v>71</v>
      </c>
      <c r="BG1149" t="s">
        <v>65</v>
      </c>
      <c r="BH1149" t="s">
        <v>941</v>
      </c>
      <c r="BI1149" s="4">
        <f xml:space="preserve"> _2025teamgamelogs[[#This Row],[FGA]] + (0.44 * _2025teamgamelogs[[#This Row],[FTA]]) + _2025teamgamelogs[[#This Row],[TOV]] - _2025teamgamelogs[[#This Row],[OREB]]</f>
        <v>97.8</v>
      </c>
      <c r="BJ1149" s="3">
        <f>_2025teamgamelogs[[#This Row],[TOV]]/_2025teamgamelogs[[#This Row],[POSSESIONS]]</f>
        <v>0.11247443762781187</v>
      </c>
      <c r="BK1149" s="4">
        <f>_2025teamgamelogs[[#This Row],[PTS]]/_2025teamgamelogs[[#This Row],[POSSESIONS]]</f>
        <v>1.2883435582822087</v>
      </c>
      <c r="BL1149" s="4">
        <f xml:space="preserve"> 100 * _2025teamgamelogs[[#This Row],[POINTS_PER_POSSESSION]]</f>
        <v>128.83435582822088</v>
      </c>
      <c r="BM1149" s="4">
        <f xml:space="preserve"> _2025teamgamelogs[[#This Row],[POSSESIONS]] / (_2025teamgamelogs[[#This Row],[MIN]]/48)</f>
        <v>97.8</v>
      </c>
      <c r="BN1149" s="3">
        <f>_2025teamgamelogs[[#This Row],[PTS]] / (2 * (_2025teamgamelogs[[#This Row],[FGA]] + 0.44 * _2025teamgamelogs[[#This Row],[FTA]]))</f>
        <v>0.63765182186234814</v>
      </c>
      <c r="BO1149" s="4">
        <f>VLOOKUP(_2025teamgamelogs[[#This Row],[MONTH]], LEAGUE_AVERAGES!$A$2:$B$8, 2, FALSE)</f>
        <v>111.93492093235156</v>
      </c>
      <c r="BP1149" s="5">
        <f>VLOOKUP(_2025teamgamelogs[[#This Row],[TEAM_NAME]], LEAGUE_AVERAGES!$A$14:$C$43, 2, FALSE)</f>
        <v>0.36502500000000004</v>
      </c>
      <c r="BQ1149" s="5">
        <f>VLOOKUP(_2025teamgamelogs[[#This Row],[TEAM_NAME]], LEAGUE_AVERAGES!$A$14:$C$43, 3, FALSE)</f>
        <v>0.35016666666666663</v>
      </c>
      <c r="BR1149" s="5">
        <f>VLOOKUP(_2025teamgamelogs[[#This Row],[TEAM_NAME]], LEAGUE_AVERAGES!$F$14:$H$43, 2, FALSE)</f>
        <v>0.47877500000000017</v>
      </c>
      <c r="BS1149" s="5">
        <f>VLOOKUP(_2025teamgamelogs[[#This Row],[TEAM_NAME]], LEAGUE_AVERAGES!$F$14:$H$43, 3, FALSE)</f>
        <v>0.45407142857142868</v>
      </c>
      <c r="BT1149" s="5">
        <f>VLOOKUP(_2025teamgamelogs[[#This Row],[TEAM_NAME]], LEAGUE_AVERAGES!$K$14:$M$43, 2, FALSE)</f>
        <v>0.59112459331758582</v>
      </c>
      <c r="BU1149" s="5">
        <f>VLOOKUP(_2025teamgamelogs[[#This Row],[TEAM_NAME]], LEAGUE_AVERAGES!$K$14:$M$43, 3, FALSE)</f>
        <v>0.56254759440180246</v>
      </c>
    </row>
    <row r="1150" spans="1:73" x14ac:dyDescent="0.2">
      <c r="A1150" t="s">
        <v>59</v>
      </c>
      <c r="B1150">
        <v>1610612747</v>
      </c>
      <c r="C1150" t="s">
        <v>60</v>
      </c>
      <c r="D1150" t="s">
        <v>61</v>
      </c>
      <c r="E1150">
        <v>22400552</v>
      </c>
      <c r="F1150" s="1">
        <v>45670</v>
      </c>
      <c r="G1150" t="s">
        <v>1082</v>
      </c>
      <c r="H1150" t="s">
        <v>70</v>
      </c>
      <c r="I1150">
        <v>48</v>
      </c>
      <c r="J1150">
        <v>39</v>
      </c>
      <c r="K1150">
        <v>87</v>
      </c>
      <c r="L1150">
        <v>0.44800000000000001</v>
      </c>
      <c r="M1150">
        <v>14</v>
      </c>
      <c r="N1150">
        <v>44</v>
      </c>
      <c r="O1150">
        <v>0.318</v>
      </c>
      <c r="P1150">
        <v>10</v>
      </c>
      <c r="Q1150">
        <v>16</v>
      </c>
      <c r="R1150">
        <v>0.625</v>
      </c>
      <c r="S1150">
        <v>15</v>
      </c>
      <c r="T1150">
        <v>25</v>
      </c>
      <c r="U1150">
        <v>40</v>
      </c>
      <c r="V1150">
        <v>24</v>
      </c>
      <c r="W1150">
        <v>19</v>
      </c>
      <c r="X1150">
        <v>9</v>
      </c>
      <c r="Y1150">
        <v>4</v>
      </c>
      <c r="Z1150">
        <v>5</v>
      </c>
      <c r="AA1150">
        <v>17</v>
      </c>
      <c r="AB1150">
        <v>15</v>
      </c>
      <c r="AC1150">
        <v>102</v>
      </c>
      <c r="AD1150">
        <v>-24</v>
      </c>
      <c r="AE1150">
        <v>1</v>
      </c>
      <c r="AF1150">
        <v>1231</v>
      </c>
      <c r="AG1150">
        <v>1231</v>
      </c>
      <c r="AH1150">
        <v>1231</v>
      </c>
      <c r="AI1150">
        <v>121</v>
      </c>
      <c r="AJ1150">
        <v>1609</v>
      </c>
      <c r="AK1150">
        <v>1449</v>
      </c>
      <c r="AL1150">
        <v>1564</v>
      </c>
      <c r="AM1150">
        <v>934</v>
      </c>
      <c r="AN1150">
        <v>384</v>
      </c>
      <c r="AO1150">
        <v>1711</v>
      </c>
      <c r="AP1150">
        <v>2148</v>
      </c>
      <c r="AQ1150">
        <v>1907</v>
      </c>
      <c r="AR1150">
        <v>2287</v>
      </c>
      <c r="AS1150">
        <v>332</v>
      </c>
      <c r="AT1150">
        <v>2271</v>
      </c>
      <c r="AU1150">
        <v>1715</v>
      </c>
      <c r="AV1150">
        <v>1570</v>
      </c>
      <c r="AW1150">
        <v>2098</v>
      </c>
      <c r="AX1150">
        <v>797</v>
      </c>
      <c r="AY1150">
        <v>1274</v>
      </c>
      <c r="AZ1150">
        <v>1188</v>
      </c>
      <c r="BA1150">
        <v>792</v>
      </c>
      <c r="BB1150">
        <v>1892</v>
      </c>
      <c r="BC1150">
        <v>2003</v>
      </c>
      <c r="BD1150">
        <v>2294</v>
      </c>
      <c r="BE1150">
        <v>1</v>
      </c>
      <c r="BF1150" t="s">
        <v>64</v>
      </c>
      <c r="BG1150" t="s">
        <v>65</v>
      </c>
      <c r="BH1150" t="s">
        <v>941</v>
      </c>
      <c r="BI1150" s="4">
        <f xml:space="preserve"> _2025teamgamelogs[[#This Row],[FGA]] + (0.44 * _2025teamgamelogs[[#This Row],[FTA]]) + _2025teamgamelogs[[#This Row],[TOV]] - _2025teamgamelogs[[#This Row],[OREB]]</f>
        <v>98.04</v>
      </c>
      <c r="BJ1150" s="3">
        <f>_2025teamgamelogs[[#This Row],[TOV]]/_2025teamgamelogs[[#This Row],[POSSESIONS]]</f>
        <v>0.19379844961240308</v>
      </c>
      <c r="BK1150" s="4">
        <f>_2025teamgamelogs[[#This Row],[PTS]]/_2025teamgamelogs[[#This Row],[POSSESIONS]]</f>
        <v>1.0403916768665851</v>
      </c>
      <c r="BL1150" s="4">
        <f xml:space="preserve"> 100 * _2025teamgamelogs[[#This Row],[POINTS_PER_POSSESSION]]</f>
        <v>104.0391676866585</v>
      </c>
      <c r="BM1150" s="4">
        <f xml:space="preserve"> _2025teamgamelogs[[#This Row],[POSSESIONS]] / (_2025teamgamelogs[[#This Row],[MIN]]/48)</f>
        <v>98.04</v>
      </c>
      <c r="BN1150" s="3">
        <f>_2025teamgamelogs[[#This Row],[PTS]] / (2 * (_2025teamgamelogs[[#This Row],[FGA]] + 0.44 * _2025teamgamelogs[[#This Row],[FTA]]))</f>
        <v>0.54232241599319431</v>
      </c>
      <c r="BO1150" s="4">
        <f>VLOOKUP(_2025teamgamelogs[[#This Row],[MONTH]], LEAGUE_AVERAGES!$A$2:$B$8, 2, FALSE)</f>
        <v>111.93492093235156</v>
      </c>
      <c r="BP1150" s="5">
        <f>VLOOKUP(_2025teamgamelogs[[#This Row],[TEAM_NAME]], LEAGUE_AVERAGES!$A$14:$C$43, 2, FALSE)</f>
        <v>0.37419512195121946</v>
      </c>
      <c r="BQ1150" s="5">
        <f>VLOOKUP(_2025teamgamelogs[[#This Row],[TEAM_NAME]], LEAGUE_AVERAGES!$A$14:$C$43, 3, FALSE)</f>
        <v>0.35536585365853657</v>
      </c>
      <c r="BR1150" s="5">
        <f>VLOOKUP(_2025teamgamelogs[[#This Row],[TEAM_NAME]], LEAGUE_AVERAGES!$F$14:$H$43, 2, FALSE)</f>
        <v>0.48560975609756091</v>
      </c>
      <c r="BS1150" s="5">
        <f>VLOOKUP(_2025teamgamelogs[[#This Row],[TEAM_NAME]], LEAGUE_AVERAGES!$F$14:$H$43, 3, FALSE)</f>
        <v>0.47373170731707315</v>
      </c>
      <c r="BT1150" s="5">
        <f>VLOOKUP(_2025teamgamelogs[[#This Row],[TEAM_NAME]], LEAGUE_AVERAGES!$K$14:$M$43, 2, FALSE)</f>
        <v>0.60200661119778875</v>
      </c>
      <c r="BU1150" s="5">
        <f>VLOOKUP(_2025teamgamelogs[[#This Row],[TEAM_NAME]], LEAGUE_AVERAGES!$K$14:$M$43, 3, FALSE)</f>
        <v>0.58416138772693449</v>
      </c>
    </row>
    <row r="1151" spans="1:73" x14ac:dyDescent="0.2">
      <c r="A1151" t="s">
        <v>59</v>
      </c>
      <c r="B1151">
        <v>1610612744</v>
      </c>
      <c r="C1151" t="s">
        <v>98</v>
      </c>
      <c r="D1151" t="s">
        <v>99</v>
      </c>
      <c r="E1151">
        <v>22400550</v>
      </c>
      <c r="F1151" s="1">
        <v>45670</v>
      </c>
      <c r="G1151" t="s">
        <v>1083</v>
      </c>
      <c r="H1151" t="s">
        <v>70</v>
      </c>
      <c r="I1151">
        <v>48</v>
      </c>
      <c r="J1151">
        <v>35</v>
      </c>
      <c r="K1151">
        <v>88</v>
      </c>
      <c r="L1151">
        <v>0.39800000000000002</v>
      </c>
      <c r="M1151">
        <v>16</v>
      </c>
      <c r="N1151">
        <v>46</v>
      </c>
      <c r="O1151">
        <v>0.34799999999999998</v>
      </c>
      <c r="P1151">
        <v>15</v>
      </c>
      <c r="Q1151">
        <v>22</v>
      </c>
      <c r="R1151">
        <v>0.68200000000000005</v>
      </c>
      <c r="S1151">
        <v>14</v>
      </c>
      <c r="T1151">
        <v>32</v>
      </c>
      <c r="U1151">
        <v>46</v>
      </c>
      <c r="V1151">
        <v>23</v>
      </c>
      <c r="W1151">
        <v>15</v>
      </c>
      <c r="X1151">
        <v>11</v>
      </c>
      <c r="Y1151">
        <v>4</v>
      </c>
      <c r="Z1151">
        <v>9</v>
      </c>
      <c r="AA1151">
        <v>14</v>
      </c>
      <c r="AB1151">
        <v>18</v>
      </c>
      <c r="AC1151">
        <v>101</v>
      </c>
      <c r="AD1151">
        <v>-3</v>
      </c>
      <c r="AE1151">
        <v>1</v>
      </c>
      <c r="AF1151">
        <v>1231</v>
      </c>
      <c r="AG1151">
        <v>1231</v>
      </c>
      <c r="AH1151">
        <v>1231</v>
      </c>
      <c r="AI1151">
        <v>121</v>
      </c>
      <c r="AJ1151">
        <v>2164</v>
      </c>
      <c r="AK1151">
        <v>1314</v>
      </c>
      <c r="AL1151">
        <v>2221</v>
      </c>
      <c r="AM1151">
        <v>567</v>
      </c>
      <c r="AN1151">
        <v>249</v>
      </c>
      <c r="AO1151">
        <v>1337</v>
      </c>
      <c r="AP1151">
        <v>1416</v>
      </c>
      <c r="AQ1151">
        <v>1008</v>
      </c>
      <c r="AR1151">
        <v>2059</v>
      </c>
      <c r="AS1151">
        <v>466</v>
      </c>
      <c r="AT1151">
        <v>1307</v>
      </c>
      <c r="AU1151">
        <v>835</v>
      </c>
      <c r="AV1151">
        <v>1759</v>
      </c>
      <c r="AW1151">
        <v>1341</v>
      </c>
      <c r="AX1151">
        <v>346</v>
      </c>
      <c r="AY1151">
        <v>1274</v>
      </c>
      <c r="AZ1151">
        <v>2275</v>
      </c>
      <c r="BA1151">
        <v>260</v>
      </c>
      <c r="BB1151">
        <v>1204</v>
      </c>
      <c r="BC1151">
        <v>2059</v>
      </c>
      <c r="BD1151">
        <v>1356</v>
      </c>
      <c r="BE1151">
        <v>1</v>
      </c>
      <c r="BF1151" t="s">
        <v>71</v>
      </c>
      <c r="BG1151" t="s">
        <v>65</v>
      </c>
      <c r="BH1151" t="s">
        <v>941</v>
      </c>
      <c r="BI1151" s="4">
        <f xml:space="preserve"> _2025teamgamelogs[[#This Row],[FGA]] + (0.44 * _2025teamgamelogs[[#This Row],[FTA]]) + _2025teamgamelogs[[#This Row],[TOV]] - _2025teamgamelogs[[#This Row],[OREB]]</f>
        <v>98.68</v>
      </c>
      <c r="BJ1151" s="3">
        <f>_2025teamgamelogs[[#This Row],[TOV]]/_2025teamgamelogs[[#This Row],[POSSESIONS]]</f>
        <v>0.15200648561005267</v>
      </c>
      <c r="BK1151" s="4">
        <f>_2025teamgamelogs[[#This Row],[PTS]]/_2025teamgamelogs[[#This Row],[POSSESIONS]]</f>
        <v>1.0235103364410214</v>
      </c>
      <c r="BL1151" s="4">
        <f xml:space="preserve"> 100 * _2025teamgamelogs[[#This Row],[POINTS_PER_POSSESSION]]</f>
        <v>102.35103364410215</v>
      </c>
      <c r="BM1151" s="4">
        <f xml:space="preserve"> _2025teamgamelogs[[#This Row],[POSSESIONS]] / (_2025teamgamelogs[[#This Row],[MIN]]/48)</f>
        <v>98.68</v>
      </c>
      <c r="BN1151" s="3">
        <f>_2025teamgamelogs[[#This Row],[PTS]] / (2 * (_2025teamgamelogs[[#This Row],[FGA]] + 0.44 * _2025teamgamelogs[[#This Row],[FTA]]))</f>
        <v>0.51699426699426698</v>
      </c>
      <c r="BO1151" s="4">
        <f>VLOOKUP(_2025teamgamelogs[[#This Row],[MONTH]], LEAGUE_AVERAGES!$A$2:$B$8, 2, FALSE)</f>
        <v>111.93492093235156</v>
      </c>
      <c r="BP1151" s="5">
        <f>VLOOKUP(_2025teamgamelogs[[#This Row],[TEAM_NAME]], LEAGUE_AVERAGES!$A$14:$C$43, 2, FALSE)</f>
        <v>0.36843902439024395</v>
      </c>
      <c r="BQ1151" s="5">
        <f>VLOOKUP(_2025teamgamelogs[[#This Row],[TEAM_NAME]], LEAGUE_AVERAGES!$A$14:$C$43, 3, FALSE)</f>
        <v>0.35765853658536584</v>
      </c>
      <c r="BR1151" s="5">
        <f>VLOOKUP(_2025teamgamelogs[[#This Row],[TEAM_NAME]], LEAGUE_AVERAGES!$F$14:$H$43, 2, FALSE)</f>
        <v>0.45136585365853665</v>
      </c>
      <c r="BS1151" s="5">
        <f>VLOOKUP(_2025teamgamelogs[[#This Row],[TEAM_NAME]], LEAGUE_AVERAGES!$F$14:$H$43, 3, FALSE)</f>
        <v>0.45180487804878061</v>
      </c>
      <c r="BT1151" s="5">
        <f>VLOOKUP(_2025teamgamelogs[[#This Row],[TEAM_NAME]], LEAGUE_AVERAGES!$K$14:$M$43, 2, FALSE)</f>
        <v>0.56832140437053513</v>
      </c>
      <c r="BU1151" s="5">
        <f>VLOOKUP(_2025teamgamelogs[[#This Row],[TEAM_NAME]], LEAGUE_AVERAGES!$K$14:$M$43, 3, FALSE)</f>
        <v>0.56980808391386595</v>
      </c>
    </row>
    <row r="1152" spans="1:73" x14ac:dyDescent="0.2">
      <c r="A1152" t="s">
        <v>59</v>
      </c>
      <c r="B1152">
        <v>1610612746</v>
      </c>
      <c r="C1152" t="s">
        <v>131</v>
      </c>
      <c r="D1152" t="s">
        <v>132</v>
      </c>
      <c r="E1152">
        <v>22400553</v>
      </c>
      <c r="F1152" s="1">
        <v>45670</v>
      </c>
      <c r="G1152" t="s">
        <v>1084</v>
      </c>
      <c r="H1152" t="s">
        <v>63</v>
      </c>
      <c r="I1152">
        <v>48</v>
      </c>
      <c r="J1152">
        <v>45</v>
      </c>
      <c r="K1152">
        <v>93</v>
      </c>
      <c r="L1152">
        <v>0.48399999999999999</v>
      </c>
      <c r="M1152">
        <v>13</v>
      </c>
      <c r="N1152">
        <v>36</v>
      </c>
      <c r="O1152">
        <v>0.36099999999999999</v>
      </c>
      <c r="P1152">
        <v>6</v>
      </c>
      <c r="Q1152">
        <v>10</v>
      </c>
      <c r="R1152">
        <v>0.6</v>
      </c>
      <c r="S1152">
        <v>7</v>
      </c>
      <c r="T1152">
        <v>41</v>
      </c>
      <c r="U1152">
        <v>48</v>
      </c>
      <c r="V1152">
        <v>28</v>
      </c>
      <c r="W1152">
        <v>12</v>
      </c>
      <c r="X1152">
        <v>11</v>
      </c>
      <c r="Y1152">
        <v>6</v>
      </c>
      <c r="Z1152">
        <v>3</v>
      </c>
      <c r="AA1152">
        <v>15</v>
      </c>
      <c r="AB1152">
        <v>9</v>
      </c>
      <c r="AC1152">
        <v>109</v>
      </c>
      <c r="AD1152">
        <v>11</v>
      </c>
      <c r="AE1152">
        <v>1</v>
      </c>
      <c r="AF1152">
        <v>1</v>
      </c>
      <c r="AG1152">
        <v>1</v>
      </c>
      <c r="AH1152">
        <v>1</v>
      </c>
      <c r="AI1152">
        <v>121</v>
      </c>
      <c r="AJ1152">
        <v>564</v>
      </c>
      <c r="AK1152">
        <v>664</v>
      </c>
      <c r="AL1152">
        <v>926</v>
      </c>
      <c r="AM1152">
        <v>1171</v>
      </c>
      <c r="AN1152">
        <v>1366</v>
      </c>
      <c r="AO1152">
        <v>1193</v>
      </c>
      <c r="AP1152">
        <v>2408</v>
      </c>
      <c r="AQ1152">
        <v>2381</v>
      </c>
      <c r="AR1152">
        <v>2341</v>
      </c>
      <c r="AS1152">
        <v>2024</v>
      </c>
      <c r="AT1152">
        <v>148</v>
      </c>
      <c r="AU1152">
        <v>604</v>
      </c>
      <c r="AV1152">
        <v>840</v>
      </c>
      <c r="AW1152">
        <v>640</v>
      </c>
      <c r="AX1152">
        <v>346</v>
      </c>
      <c r="AY1152">
        <v>560</v>
      </c>
      <c r="AZ1152">
        <v>384</v>
      </c>
      <c r="BA1152">
        <v>398</v>
      </c>
      <c r="BB1152">
        <v>2437</v>
      </c>
      <c r="BC1152">
        <v>1548</v>
      </c>
      <c r="BD1152">
        <v>563</v>
      </c>
      <c r="BE1152">
        <v>1</v>
      </c>
      <c r="BF1152" t="s">
        <v>64</v>
      </c>
      <c r="BG1152" t="s">
        <v>65</v>
      </c>
      <c r="BH1152" t="s">
        <v>941</v>
      </c>
      <c r="BI1152" s="4">
        <f xml:space="preserve"> _2025teamgamelogs[[#This Row],[FGA]] + (0.44 * _2025teamgamelogs[[#This Row],[FTA]]) + _2025teamgamelogs[[#This Row],[TOV]] - _2025teamgamelogs[[#This Row],[OREB]]</f>
        <v>102.4</v>
      </c>
      <c r="BJ1152" s="3">
        <f>_2025teamgamelogs[[#This Row],[TOV]]/_2025teamgamelogs[[#This Row],[POSSESIONS]]</f>
        <v>0.1171875</v>
      </c>
      <c r="BK1152" s="4">
        <f>_2025teamgamelogs[[#This Row],[PTS]]/_2025teamgamelogs[[#This Row],[POSSESIONS]]</f>
        <v>1.064453125</v>
      </c>
      <c r="BL1152" s="4">
        <f xml:space="preserve"> 100 * _2025teamgamelogs[[#This Row],[POINTS_PER_POSSESSION]]</f>
        <v>106.4453125</v>
      </c>
      <c r="BM1152" s="4">
        <f xml:space="preserve"> _2025teamgamelogs[[#This Row],[POSSESIONS]] / (_2025teamgamelogs[[#This Row],[MIN]]/48)</f>
        <v>102.4</v>
      </c>
      <c r="BN1152" s="3">
        <f>_2025teamgamelogs[[#This Row],[PTS]] / (2 * (_2025teamgamelogs[[#This Row],[FGA]] + 0.44 * _2025teamgamelogs[[#This Row],[FTA]]))</f>
        <v>0.55954825462012314</v>
      </c>
      <c r="BO1152" s="4">
        <f>VLOOKUP(_2025teamgamelogs[[#This Row],[MONTH]], LEAGUE_AVERAGES!$A$2:$B$8, 2, FALSE)</f>
        <v>111.93492093235156</v>
      </c>
      <c r="BP1152" s="5">
        <f>VLOOKUP(_2025teamgamelogs[[#This Row],[TEAM_NAME]], LEAGUE_AVERAGES!$A$14:$C$43, 2, FALSE)</f>
        <v>0.38978048780487806</v>
      </c>
      <c r="BQ1152" s="5">
        <f>VLOOKUP(_2025teamgamelogs[[#This Row],[TEAM_NAME]], LEAGUE_AVERAGES!$A$14:$C$43, 3, FALSE)</f>
        <v>0.36475609756097566</v>
      </c>
      <c r="BR1152" s="5">
        <f>VLOOKUP(_2025teamgamelogs[[#This Row],[TEAM_NAME]], LEAGUE_AVERAGES!$F$14:$H$43, 2, FALSE)</f>
        <v>0.49036585365853652</v>
      </c>
      <c r="BS1152" s="5">
        <f>VLOOKUP(_2025teamgamelogs[[#This Row],[TEAM_NAME]], LEAGUE_AVERAGES!$F$14:$H$43, 3, FALSE)</f>
        <v>0.47582926829268285</v>
      </c>
      <c r="BT1152" s="5">
        <f>VLOOKUP(_2025teamgamelogs[[#This Row],[TEAM_NAME]], LEAGUE_AVERAGES!$K$14:$M$43, 2, FALSE)</f>
        <v>0.59895938905835644</v>
      </c>
      <c r="BU1152" s="5">
        <f>VLOOKUP(_2025teamgamelogs[[#This Row],[TEAM_NAME]], LEAGUE_AVERAGES!$K$14:$M$43, 3, FALSE)</f>
        <v>0.58126724036545818</v>
      </c>
    </row>
    <row r="1153" spans="1:73" x14ac:dyDescent="0.2">
      <c r="A1153" t="s">
        <v>59</v>
      </c>
      <c r="B1153">
        <v>1610612764</v>
      </c>
      <c r="C1153" t="s">
        <v>148</v>
      </c>
      <c r="D1153" t="s">
        <v>149</v>
      </c>
      <c r="E1153">
        <v>22400548</v>
      </c>
      <c r="F1153" s="1">
        <v>45670</v>
      </c>
      <c r="G1153" t="s">
        <v>1085</v>
      </c>
      <c r="H1153" t="s">
        <v>70</v>
      </c>
      <c r="I1153">
        <v>48</v>
      </c>
      <c r="J1153">
        <v>40</v>
      </c>
      <c r="K1153">
        <v>91</v>
      </c>
      <c r="L1153">
        <v>0.44</v>
      </c>
      <c r="M1153">
        <v>17</v>
      </c>
      <c r="N1153">
        <v>40</v>
      </c>
      <c r="O1153">
        <v>0.42499999999999999</v>
      </c>
      <c r="P1153">
        <v>9</v>
      </c>
      <c r="Q1153">
        <v>15</v>
      </c>
      <c r="R1153">
        <v>0.6</v>
      </c>
      <c r="S1153">
        <v>8</v>
      </c>
      <c r="T1153">
        <v>26</v>
      </c>
      <c r="U1153">
        <v>34</v>
      </c>
      <c r="V1153">
        <v>27</v>
      </c>
      <c r="W1153">
        <v>11</v>
      </c>
      <c r="X1153">
        <v>13</v>
      </c>
      <c r="Y1153">
        <v>3</v>
      </c>
      <c r="Z1153">
        <v>6</v>
      </c>
      <c r="AA1153">
        <v>18</v>
      </c>
      <c r="AB1153">
        <v>15</v>
      </c>
      <c r="AC1153">
        <v>106</v>
      </c>
      <c r="AD1153">
        <v>-14</v>
      </c>
      <c r="AE1153">
        <v>1</v>
      </c>
      <c r="AF1153">
        <v>1231</v>
      </c>
      <c r="AG1153">
        <v>1231</v>
      </c>
      <c r="AH1153">
        <v>1231</v>
      </c>
      <c r="AI1153">
        <v>121</v>
      </c>
      <c r="AJ1153">
        <v>1438</v>
      </c>
      <c r="AK1153">
        <v>899</v>
      </c>
      <c r="AL1153">
        <v>1710</v>
      </c>
      <c r="AM1153">
        <v>410</v>
      </c>
      <c r="AN1153">
        <v>795</v>
      </c>
      <c r="AO1153">
        <v>496</v>
      </c>
      <c r="AP1153">
        <v>2256</v>
      </c>
      <c r="AQ1153">
        <v>2021</v>
      </c>
      <c r="AR1153">
        <v>2341</v>
      </c>
      <c r="AS1153">
        <v>1800</v>
      </c>
      <c r="AT1153">
        <v>2171</v>
      </c>
      <c r="AU1153">
        <v>2282</v>
      </c>
      <c r="AV1153">
        <v>1013</v>
      </c>
      <c r="AW1153">
        <v>429</v>
      </c>
      <c r="AX1153">
        <v>137</v>
      </c>
      <c r="AY1153">
        <v>1712</v>
      </c>
      <c r="AZ1153">
        <v>1573</v>
      </c>
      <c r="BA1153">
        <v>1018</v>
      </c>
      <c r="BB1153">
        <v>1892</v>
      </c>
      <c r="BC1153">
        <v>1723</v>
      </c>
      <c r="BD1153">
        <v>1995</v>
      </c>
      <c r="BE1153">
        <v>1</v>
      </c>
      <c r="BF1153" t="s">
        <v>64</v>
      </c>
      <c r="BG1153" t="s">
        <v>65</v>
      </c>
      <c r="BH1153" t="s">
        <v>941</v>
      </c>
      <c r="BI1153" s="4">
        <f xml:space="preserve"> _2025teamgamelogs[[#This Row],[FGA]] + (0.44 * _2025teamgamelogs[[#This Row],[FTA]]) + _2025teamgamelogs[[#This Row],[TOV]] - _2025teamgamelogs[[#This Row],[OREB]]</f>
        <v>100.6</v>
      </c>
      <c r="BJ1153" s="3">
        <f>_2025teamgamelogs[[#This Row],[TOV]]/_2025teamgamelogs[[#This Row],[POSSESIONS]]</f>
        <v>0.10934393638170975</v>
      </c>
      <c r="BK1153" s="4">
        <f>_2025teamgamelogs[[#This Row],[PTS]]/_2025teamgamelogs[[#This Row],[POSSESIONS]]</f>
        <v>1.0536779324055667</v>
      </c>
      <c r="BL1153" s="4">
        <f xml:space="preserve"> 100 * _2025teamgamelogs[[#This Row],[POINTS_PER_POSSESSION]]</f>
        <v>105.36779324055668</v>
      </c>
      <c r="BM1153" s="4">
        <f xml:space="preserve"> _2025teamgamelogs[[#This Row],[POSSESIONS]] / (_2025teamgamelogs[[#This Row],[MIN]]/48)</f>
        <v>100.6</v>
      </c>
      <c r="BN1153" s="3">
        <f>_2025teamgamelogs[[#This Row],[PTS]] / (2 * (_2025teamgamelogs[[#This Row],[FGA]] + 0.44 * _2025teamgamelogs[[#This Row],[FTA]]))</f>
        <v>0.54303278688524592</v>
      </c>
      <c r="BO1153" s="4">
        <f>VLOOKUP(_2025teamgamelogs[[#This Row],[MONTH]], LEAGUE_AVERAGES!$A$2:$B$8, 2, FALSE)</f>
        <v>111.93492093235156</v>
      </c>
      <c r="BP1153" s="5">
        <f>VLOOKUP(_2025teamgamelogs[[#This Row],[TEAM_NAME]], LEAGUE_AVERAGES!$A$14:$C$43, 2, FALSE)</f>
        <v>0.32842499999999997</v>
      </c>
      <c r="BQ1153" s="5">
        <f>VLOOKUP(_2025teamgamelogs[[#This Row],[TEAM_NAME]], LEAGUE_AVERAGES!$A$14:$C$43, 3, FALSE)</f>
        <v>0.33730952380952384</v>
      </c>
      <c r="BR1153" s="5">
        <f>VLOOKUP(_2025teamgamelogs[[#This Row],[TEAM_NAME]], LEAGUE_AVERAGES!$F$14:$H$43, 2, FALSE)</f>
        <v>0.44209999999999994</v>
      </c>
      <c r="BS1153" s="5">
        <f>VLOOKUP(_2025teamgamelogs[[#This Row],[TEAM_NAME]], LEAGUE_AVERAGES!$F$14:$H$43, 3, FALSE)</f>
        <v>0.4362619047619048</v>
      </c>
      <c r="BT1153" s="5">
        <f>VLOOKUP(_2025teamgamelogs[[#This Row],[TEAM_NAME]], LEAGUE_AVERAGES!$K$14:$M$43, 2, FALSE)</f>
        <v>0.55099578881797462</v>
      </c>
      <c r="BU1153" s="5">
        <f>VLOOKUP(_2025teamgamelogs[[#This Row],[TEAM_NAME]], LEAGUE_AVERAGES!$K$14:$M$43, 3, FALSE)</f>
        <v>0.54201342555394594</v>
      </c>
    </row>
    <row r="1154" spans="1:73" x14ac:dyDescent="0.2">
      <c r="A1154" t="s">
        <v>59</v>
      </c>
      <c r="B1154">
        <v>1610612750</v>
      </c>
      <c r="C1154" t="s">
        <v>8</v>
      </c>
      <c r="D1154" t="s">
        <v>72</v>
      </c>
      <c r="E1154">
        <v>22400548</v>
      </c>
      <c r="F1154" s="1">
        <v>45670</v>
      </c>
      <c r="G1154" t="s">
        <v>1086</v>
      </c>
      <c r="H1154" t="s">
        <v>63</v>
      </c>
      <c r="I1154">
        <v>48</v>
      </c>
      <c r="J1154">
        <v>41</v>
      </c>
      <c r="K1154">
        <v>83</v>
      </c>
      <c r="L1154">
        <v>0.49399999999999999</v>
      </c>
      <c r="M1154">
        <v>14</v>
      </c>
      <c r="N1154">
        <v>37</v>
      </c>
      <c r="O1154">
        <v>0.378</v>
      </c>
      <c r="P1154">
        <v>24</v>
      </c>
      <c r="Q1154">
        <v>31</v>
      </c>
      <c r="R1154">
        <v>0.77400000000000002</v>
      </c>
      <c r="S1154">
        <v>14</v>
      </c>
      <c r="T1154">
        <v>39</v>
      </c>
      <c r="U1154">
        <v>53</v>
      </c>
      <c r="V1154">
        <v>20</v>
      </c>
      <c r="W1154">
        <v>19</v>
      </c>
      <c r="X1154">
        <v>8</v>
      </c>
      <c r="Y1154">
        <v>6</v>
      </c>
      <c r="Z1154">
        <v>3</v>
      </c>
      <c r="AA1154">
        <v>15</v>
      </c>
      <c r="AB1154">
        <v>18</v>
      </c>
      <c r="AC1154">
        <v>120</v>
      </c>
      <c r="AD1154">
        <v>14</v>
      </c>
      <c r="AE1154">
        <v>1</v>
      </c>
      <c r="AF1154">
        <v>1</v>
      </c>
      <c r="AG1154">
        <v>1</v>
      </c>
      <c r="AH1154">
        <v>1</v>
      </c>
      <c r="AI1154">
        <v>121</v>
      </c>
      <c r="AJ1154">
        <v>1234</v>
      </c>
      <c r="AK1154">
        <v>1922</v>
      </c>
      <c r="AL1154">
        <v>788</v>
      </c>
      <c r="AM1154">
        <v>934</v>
      </c>
      <c r="AN1154">
        <v>1227</v>
      </c>
      <c r="AO1154">
        <v>993</v>
      </c>
      <c r="AP1154">
        <v>238</v>
      </c>
      <c r="AQ1154">
        <v>202</v>
      </c>
      <c r="AR1154">
        <v>1354</v>
      </c>
      <c r="AS1154">
        <v>466</v>
      </c>
      <c r="AT1154">
        <v>277</v>
      </c>
      <c r="AU1154">
        <v>209</v>
      </c>
      <c r="AV1154">
        <v>2163</v>
      </c>
      <c r="AW1154">
        <v>2098</v>
      </c>
      <c r="AX1154">
        <v>1073</v>
      </c>
      <c r="AY1154">
        <v>560</v>
      </c>
      <c r="AZ1154">
        <v>384</v>
      </c>
      <c r="BA1154">
        <v>398</v>
      </c>
      <c r="BB1154">
        <v>1204</v>
      </c>
      <c r="BC1154">
        <v>735</v>
      </c>
      <c r="BD1154">
        <v>421</v>
      </c>
      <c r="BE1154">
        <v>1</v>
      </c>
      <c r="BF1154" t="s">
        <v>71</v>
      </c>
      <c r="BG1154" t="s">
        <v>65</v>
      </c>
      <c r="BH1154" t="s">
        <v>941</v>
      </c>
      <c r="BI1154" s="4">
        <f xml:space="preserve"> _2025teamgamelogs[[#This Row],[FGA]] + (0.44 * _2025teamgamelogs[[#This Row],[FTA]]) + _2025teamgamelogs[[#This Row],[TOV]] - _2025teamgamelogs[[#This Row],[OREB]]</f>
        <v>101.64</v>
      </c>
      <c r="BJ1154" s="3">
        <f>_2025teamgamelogs[[#This Row],[TOV]]/_2025teamgamelogs[[#This Row],[POSSESIONS]]</f>
        <v>0.18693427784336875</v>
      </c>
      <c r="BK1154" s="4">
        <f>_2025teamgamelogs[[#This Row],[PTS]]/_2025teamgamelogs[[#This Row],[POSSESIONS]]</f>
        <v>1.1806375442739079</v>
      </c>
      <c r="BL1154" s="4">
        <f xml:space="preserve"> 100 * _2025teamgamelogs[[#This Row],[POINTS_PER_POSSESSION]]</f>
        <v>118.06375442739079</v>
      </c>
      <c r="BM1154" s="4">
        <f xml:space="preserve"> _2025teamgamelogs[[#This Row],[POSSESIONS]] / (_2025teamgamelogs[[#This Row],[MIN]]/48)</f>
        <v>101.64</v>
      </c>
      <c r="BN1154" s="3">
        <f>_2025teamgamelogs[[#This Row],[PTS]] / (2 * (_2025teamgamelogs[[#This Row],[FGA]] + 0.44 * _2025teamgamelogs[[#This Row],[FTA]]))</f>
        <v>0.62086092715231789</v>
      </c>
      <c r="BO1154" s="4">
        <f>VLOOKUP(_2025teamgamelogs[[#This Row],[MONTH]], LEAGUE_AVERAGES!$A$2:$B$8, 2, FALSE)</f>
        <v>111.93492093235156</v>
      </c>
      <c r="BP1154" s="5">
        <f>VLOOKUP(_2025teamgamelogs[[#This Row],[TEAM_NAME]], LEAGUE_AVERAGES!$A$14:$C$43, 2, FALSE)</f>
        <v>0.38256097560975622</v>
      </c>
      <c r="BQ1154" s="5">
        <f>VLOOKUP(_2025teamgamelogs[[#This Row],[TEAM_NAME]], LEAGUE_AVERAGES!$A$14:$C$43, 3, FALSE)</f>
        <v>0.37156097560975615</v>
      </c>
      <c r="BR1154" s="5">
        <f>VLOOKUP(_2025teamgamelogs[[#This Row],[TEAM_NAME]], LEAGUE_AVERAGES!$F$14:$H$43, 2, FALSE)</f>
        <v>0.47402439024390242</v>
      </c>
      <c r="BS1154" s="5">
        <f>VLOOKUP(_2025teamgamelogs[[#This Row],[TEAM_NAME]], LEAGUE_AVERAGES!$F$14:$H$43, 3, FALSE)</f>
        <v>0.46580487804878057</v>
      </c>
      <c r="BT1154" s="5">
        <f>VLOOKUP(_2025teamgamelogs[[#This Row],[TEAM_NAME]], LEAGUE_AVERAGES!$K$14:$M$43, 2, FALSE)</f>
        <v>0.59446350940954662</v>
      </c>
      <c r="BU1154" s="5">
        <f>VLOOKUP(_2025teamgamelogs[[#This Row],[TEAM_NAME]], LEAGUE_AVERAGES!$K$14:$M$43, 3, FALSE)</f>
        <v>0.58583417827298701</v>
      </c>
    </row>
    <row r="1155" spans="1:73" x14ac:dyDescent="0.2">
      <c r="A1155" t="s">
        <v>59</v>
      </c>
      <c r="B1155">
        <v>1610612748</v>
      </c>
      <c r="C1155" t="s">
        <v>101</v>
      </c>
      <c r="D1155" t="s">
        <v>102</v>
      </c>
      <c r="E1155">
        <v>22400553</v>
      </c>
      <c r="F1155" s="1">
        <v>45670</v>
      </c>
      <c r="G1155" t="s">
        <v>1087</v>
      </c>
      <c r="H1155" t="s">
        <v>70</v>
      </c>
      <c r="I1155">
        <v>48</v>
      </c>
      <c r="J1155">
        <v>33</v>
      </c>
      <c r="K1155">
        <v>85</v>
      </c>
      <c r="L1155">
        <v>0.38800000000000001</v>
      </c>
      <c r="M1155">
        <v>17</v>
      </c>
      <c r="N1155">
        <v>52</v>
      </c>
      <c r="O1155">
        <v>0.32700000000000001</v>
      </c>
      <c r="P1155">
        <v>15</v>
      </c>
      <c r="Q1155">
        <v>18</v>
      </c>
      <c r="R1155">
        <v>0.83299999999999996</v>
      </c>
      <c r="S1155">
        <v>9</v>
      </c>
      <c r="T1155">
        <v>40</v>
      </c>
      <c r="U1155">
        <v>49</v>
      </c>
      <c r="V1155">
        <v>22</v>
      </c>
      <c r="W1155">
        <v>16</v>
      </c>
      <c r="X1155">
        <v>7</v>
      </c>
      <c r="Y1155">
        <v>3</v>
      </c>
      <c r="Z1155">
        <v>6</v>
      </c>
      <c r="AA1155">
        <v>9</v>
      </c>
      <c r="AB1155">
        <v>15</v>
      </c>
      <c r="AC1155">
        <v>98</v>
      </c>
      <c r="AD1155">
        <v>-11</v>
      </c>
      <c r="AE1155">
        <v>1</v>
      </c>
      <c r="AF1155">
        <v>1231</v>
      </c>
      <c r="AG1155">
        <v>1231</v>
      </c>
      <c r="AH1155">
        <v>1231</v>
      </c>
      <c r="AI1155">
        <v>121</v>
      </c>
      <c r="AJ1155">
        <v>2321</v>
      </c>
      <c r="AK1155">
        <v>1709</v>
      </c>
      <c r="AL1155">
        <v>2302</v>
      </c>
      <c r="AM1155">
        <v>410</v>
      </c>
      <c r="AN1155">
        <v>60</v>
      </c>
      <c r="AO1155">
        <v>1590</v>
      </c>
      <c r="AP1155">
        <v>1416</v>
      </c>
      <c r="AQ1155">
        <v>1617</v>
      </c>
      <c r="AR1155">
        <v>699</v>
      </c>
      <c r="AS1155">
        <v>1566</v>
      </c>
      <c r="AT1155">
        <v>210</v>
      </c>
      <c r="AU1155">
        <v>505</v>
      </c>
      <c r="AV1155">
        <v>1909</v>
      </c>
      <c r="AW1155">
        <v>1583</v>
      </c>
      <c r="AX1155">
        <v>1360</v>
      </c>
      <c r="AY1155">
        <v>1712</v>
      </c>
      <c r="AZ1155">
        <v>1573</v>
      </c>
      <c r="BA1155">
        <v>9</v>
      </c>
      <c r="BB1155">
        <v>1892</v>
      </c>
      <c r="BC1155">
        <v>2178</v>
      </c>
      <c r="BD1155">
        <v>1848</v>
      </c>
      <c r="BE1155">
        <v>1</v>
      </c>
      <c r="BF1155" t="s">
        <v>71</v>
      </c>
      <c r="BG1155" t="s">
        <v>65</v>
      </c>
      <c r="BH1155" t="s">
        <v>941</v>
      </c>
      <c r="BI1155" s="4">
        <f xml:space="preserve"> _2025teamgamelogs[[#This Row],[FGA]] + (0.44 * _2025teamgamelogs[[#This Row],[FTA]]) + _2025teamgamelogs[[#This Row],[TOV]] - _2025teamgamelogs[[#This Row],[OREB]]</f>
        <v>99.92</v>
      </c>
      <c r="BJ1155" s="3">
        <f>_2025teamgamelogs[[#This Row],[TOV]]/_2025teamgamelogs[[#This Row],[POSSESIONS]]</f>
        <v>0.16012810248198558</v>
      </c>
      <c r="BK1155" s="4">
        <f>_2025teamgamelogs[[#This Row],[PTS]]/_2025teamgamelogs[[#This Row],[POSSESIONS]]</f>
        <v>0.98078462770216168</v>
      </c>
      <c r="BL1155" s="4">
        <f xml:space="preserve"> 100 * _2025teamgamelogs[[#This Row],[POINTS_PER_POSSESSION]]</f>
        <v>98.078462770216163</v>
      </c>
      <c r="BM1155" s="4">
        <f xml:space="preserve"> _2025teamgamelogs[[#This Row],[POSSESIONS]] / (_2025teamgamelogs[[#This Row],[MIN]]/48)</f>
        <v>99.92</v>
      </c>
      <c r="BN1155" s="3">
        <f>_2025teamgamelogs[[#This Row],[PTS]] / (2 * (_2025teamgamelogs[[#This Row],[FGA]] + 0.44 * _2025teamgamelogs[[#This Row],[FTA]]))</f>
        <v>0.5273353422298751</v>
      </c>
      <c r="BO1155" s="4">
        <f>VLOOKUP(_2025teamgamelogs[[#This Row],[MONTH]], LEAGUE_AVERAGES!$A$2:$B$8, 2, FALSE)</f>
        <v>111.93492093235156</v>
      </c>
      <c r="BP1155" s="5">
        <f>VLOOKUP(_2025teamgamelogs[[#This Row],[TEAM_NAME]], LEAGUE_AVERAGES!$A$14:$C$43, 2, FALSE)</f>
        <v>0.38887804878048787</v>
      </c>
      <c r="BQ1155" s="5">
        <f>VLOOKUP(_2025teamgamelogs[[#This Row],[TEAM_NAME]], LEAGUE_AVERAGES!$A$14:$C$43, 3, FALSE)</f>
        <v>0.35180487804878063</v>
      </c>
      <c r="BR1155" s="5">
        <f>VLOOKUP(_2025teamgamelogs[[#This Row],[TEAM_NAME]], LEAGUE_AVERAGES!$F$14:$H$43, 2, FALSE)</f>
        <v>0.48178048780487814</v>
      </c>
      <c r="BS1155" s="5">
        <f>VLOOKUP(_2025teamgamelogs[[#This Row],[TEAM_NAME]], LEAGUE_AVERAGES!$F$14:$H$43, 3, FALSE)</f>
        <v>0.44997560975609752</v>
      </c>
      <c r="BT1155" s="5">
        <f>VLOOKUP(_2025teamgamelogs[[#This Row],[TEAM_NAME]], LEAGUE_AVERAGES!$K$14:$M$43, 2, FALSE)</f>
        <v>0.59307433364150897</v>
      </c>
      <c r="BU1155" s="5">
        <f>VLOOKUP(_2025teamgamelogs[[#This Row],[TEAM_NAME]], LEAGUE_AVERAGES!$K$14:$M$43, 3, FALSE)</f>
        <v>0.56311679796954139</v>
      </c>
    </row>
    <row r="1156" spans="1:73" x14ac:dyDescent="0.2">
      <c r="A1156" t="s">
        <v>59</v>
      </c>
      <c r="B1156">
        <v>1610612763</v>
      </c>
      <c r="C1156" t="s">
        <v>128</v>
      </c>
      <c r="D1156" t="s">
        <v>129</v>
      </c>
      <c r="E1156">
        <v>22400551</v>
      </c>
      <c r="F1156" s="1">
        <v>45670</v>
      </c>
      <c r="G1156" t="s">
        <v>164</v>
      </c>
      <c r="H1156" t="s">
        <v>70</v>
      </c>
      <c r="I1156">
        <v>48</v>
      </c>
      <c r="J1156">
        <v>45</v>
      </c>
      <c r="K1156">
        <v>84</v>
      </c>
      <c r="L1156">
        <v>0.53600000000000003</v>
      </c>
      <c r="M1156">
        <v>14</v>
      </c>
      <c r="N1156">
        <v>32</v>
      </c>
      <c r="O1156">
        <v>0.438</v>
      </c>
      <c r="P1156">
        <v>14</v>
      </c>
      <c r="Q1156">
        <v>21</v>
      </c>
      <c r="R1156">
        <v>0.66700000000000004</v>
      </c>
      <c r="S1156">
        <v>8</v>
      </c>
      <c r="T1156">
        <v>23</v>
      </c>
      <c r="U1156">
        <v>31</v>
      </c>
      <c r="V1156">
        <v>15</v>
      </c>
      <c r="W1156">
        <v>18</v>
      </c>
      <c r="X1156">
        <v>17</v>
      </c>
      <c r="Y1156">
        <v>2</v>
      </c>
      <c r="Z1156">
        <v>8</v>
      </c>
      <c r="AA1156">
        <v>25</v>
      </c>
      <c r="AB1156">
        <v>16</v>
      </c>
      <c r="AC1156">
        <v>118</v>
      </c>
      <c r="AD1156">
        <v>-2</v>
      </c>
      <c r="AE1156">
        <v>1</v>
      </c>
      <c r="AF1156">
        <v>1231</v>
      </c>
      <c r="AG1156">
        <v>1231</v>
      </c>
      <c r="AH1156">
        <v>1231</v>
      </c>
      <c r="AI1156">
        <v>121</v>
      </c>
      <c r="AJ1156">
        <v>564</v>
      </c>
      <c r="AK1156">
        <v>1815</v>
      </c>
      <c r="AL1156">
        <v>254</v>
      </c>
      <c r="AM1156">
        <v>934</v>
      </c>
      <c r="AN1156">
        <v>1863</v>
      </c>
      <c r="AO1156">
        <v>410</v>
      </c>
      <c r="AP1156">
        <v>1571</v>
      </c>
      <c r="AQ1156">
        <v>1164</v>
      </c>
      <c r="AR1156">
        <v>2105</v>
      </c>
      <c r="AS1156">
        <v>1800</v>
      </c>
      <c r="AT1156">
        <v>2380</v>
      </c>
      <c r="AU1156">
        <v>2414</v>
      </c>
      <c r="AV1156">
        <v>2434</v>
      </c>
      <c r="AW1156">
        <v>1953</v>
      </c>
      <c r="AX1156">
        <v>10</v>
      </c>
      <c r="AY1156">
        <v>2078</v>
      </c>
      <c r="AZ1156">
        <v>2116</v>
      </c>
      <c r="BA1156">
        <v>2247</v>
      </c>
      <c r="BB1156">
        <v>1670</v>
      </c>
      <c r="BC1156">
        <v>891</v>
      </c>
      <c r="BD1156">
        <v>1286</v>
      </c>
      <c r="BE1156">
        <v>1</v>
      </c>
      <c r="BF1156" t="s">
        <v>71</v>
      </c>
      <c r="BG1156" t="s">
        <v>65</v>
      </c>
      <c r="BH1156" t="s">
        <v>941</v>
      </c>
      <c r="BI1156" s="4">
        <f xml:space="preserve"> _2025teamgamelogs[[#This Row],[FGA]] + (0.44 * _2025teamgamelogs[[#This Row],[FTA]]) + _2025teamgamelogs[[#This Row],[TOV]] - _2025teamgamelogs[[#This Row],[OREB]]</f>
        <v>103.24</v>
      </c>
      <c r="BJ1156" s="3">
        <f>_2025teamgamelogs[[#This Row],[TOV]]/_2025teamgamelogs[[#This Row],[POSSESIONS]]</f>
        <v>0.1743510267338241</v>
      </c>
      <c r="BK1156" s="4">
        <f>_2025teamgamelogs[[#This Row],[PTS]]/_2025teamgamelogs[[#This Row],[POSSESIONS]]</f>
        <v>1.1429678419217357</v>
      </c>
      <c r="BL1156" s="4">
        <f xml:space="preserve"> 100 * _2025teamgamelogs[[#This Row],[POINTS_PER_POSSESSION]]</f>
        <v>114.29678419217358</v>
      </c>
      <c r="BM1156" s="4">
        <f xml:space="preserve"> _2025teamgamelogs[[#This Row],[POSSESIONS]] / (_2025teamgamelogs[[#This Row],[MIN]]/48)</f>
        <v>103.24</v>
      </c>
      <c r="BN1156" s="3">
        <f>_2025teamgamelogs[[#This Row],[PTS]] / (2 * (_2025teamgamelogs[[#This Row],[FGA]] + 0.44 * _2025teamgamelogs[[#This Row],[FTA]]))</f>
        <v>0.63277563277563276</v>
      </c>
      <c r="BO1156" s="4">
        <f>VLOOKUP(_2025teamgamelogs[[#This Row],[MONTH]], LEAGUE_AVERAGES!$A$2:$B$8, 2, FALSE)</f>
        <v>111.93492093235156</v>
      </c>
      <c r="BP1156" s="5">
        <f>VLOOKUP(_2025teamgamelogs[[#This Row],[TEAM_NAME]], LEAGUE_AVERAGES!$A$14:$C$43, 2, FALSE)</f>
        <v>0.36546341463414628</v>
      </c>
      <c r="BQ1156" s="5">
        <f>VLOOKUP(_2025teamgamelogs[[#This Row],[TEAM_NAME]], LEAGUE_AVERAGES!$A$14:$C$43, 3, FALSE)</f>
        <v>0.36639024390243902</v>
      </c>
      <c r="BR1156" s="5">
        <f>VLOOKUP(_2025teamgamelogs[[#This Row],[TEAM_NAME]], LEAGUE_AVERAGES!$F$14:$H$43, 2, FALSE)</f>
        <v>0.48997560975609772</v>
      </c>
      <c r="BS1156" s="5">
        <f>VLOOKUP(_2025teamgamelogs[[#This Row],[TEAM_NAME]], LEAGUE_AVERAGES!$F$14:$H$43, 3, FALSE)</f>
        <v>0.46951219512195119</v>
      </c>
      <c r="BT1156" s="5">
        <f>VLOOKUP(_2025teamgamelogs[[#This Row],[TEAM_NAME]], LEAGUE_AVERAGES!$K$14:$M$43, 2, FALSE)</f>
        <v>0.59919613060605748</v>
      </c>
      <c r="BU1156" s="5">
        <f>VLOOKUP(_2025teamgamelogs[[#This Row],[TEAM_NAME]], LEAGUE_AVERAGES!$K$14:$M$43, 3, FALSE)</f>
        <v>0.57758119053457602</v>
      </c>
    </row>
    <row r="1157" spans="1:73" x14ac:dyDescent="0.2">
      <c r="A1157" t="s">
        <v>59</v>
      </c>
      <c r="B1157">
        <v>1610612761</v>
      </c>
      <c r="C1157" t="s">
        <v>95</v>
      </c>
      <c r="D1157" t="s">
        <v>96</v>
      </c>
      <c r="E1157">
        <v>22400550</v>
      </c>
      <c r="F1157" s="1">
        <v>45670</v>
      </c>
      <c r="G1157" t="s">
        <v>1088</v>
      </c>
      <c r="H1157" t="s">
        <v>63</v>
      </c>
      <c r="I1157">
        <v>48</v>
      </c>
      <c r="J1157">
        <v>41</v>
      </c>
      <c r="K1157">
        <v>86</v>
      </c>
      <c r="L1157">
        <v>0.47699999999999998</v>
      </c>
      <c r="M1157">
        <v>12</v>
      </c>
      <c r="N1157">
        <v>29</v>
      </c>
      <c r="O1157">
        <v>0.41399999999999998</v>
      </c>
      <c r="P1157">
        <v>10</v>
      </c>
      <c r="Q1157">
        <v>15</v>
      </c>
      <c r="R1157">
        <v>0.66700000000000004</v>
      </c>
      <c r="S1157">
        <v>14</v>
      </c>
      <c r="T1157">
        <v>30</v>
      </c>
      <c r="U1157">
        <v>44</v>
      </c>
      <c r="V1157">
        <v>28</v>
      </c>
      <c r="W1157">
        <v>15</v>
      </c>
      <c r="X1157">
        <v>3</v>
      </c>
      <c r="Y1157">
        <v>9</v>
      </c>
      <c r="Z1157">
        <v>4</v>
      </c>
      <c r="AA1157">
        <v>18</v>
      </c>
      <c r="AB1157">
        <v>14</v>
      </c>
      <c r="AC1157">
        <v>104</v>
      </c>
      <c r="AD1157">
        <v>3</v>
      </c>
      <c r="AE1157">
        <v>1</v>
      </c>
      <c r="AF1157">
        <v>1</v>
      </c>
      <c r="AG1157">
        <v>1</v>
      </c>
      <c r="AH1157">
        <v>1</v>
      </c>
      <c r="AI1157">
        <v>121</v>
      </c>
      <c r="AJ1157">
        <v>1234</v>
      </c>
      <c r="AK1157">
        <v>1580</v>
      </c>
      <c r="AL1157">
        <v>1059</v>
      </c>
      <c r="AM1157">
        <v>1413</v>
      </c>
      <c r="AN1157">
        <v>2163</v>
      </c>
      <c r="AO1157">
        <v>607</v>
      </c>
      <c r="AP1157">
        <v>2148</v>
      </c>
      <c r="AQ1157">
        <v>2021</v>
      </c>
      <c r="AR1157">
        <v>2105</v>
      </c>
      <c r="AS1157">
        <v>466</v>
      </c>
      <c r="AT1157">
        <v>1652</v>
      </c>
      <c r="AU1157">
        <v>1127</v>
      </c>
      <c r="AV1157">
        <v>840</v>
      </c>
      <c r="AW1157">
        <v>1341</v>
      </c>
      <c r="AX1157">
        <v>2344</v>
      </c>
      <c r="AY1157">
        <v>109</v>
      </c>
      <c r="AZ1157">
        <v>750</v>
      </c>
      <c r="BA1157">
        <v>1018</v>
      </c>
      <c r="BB1157">
        <v>2064</v>
      </c>
      <c r="BC1157">
        <v>1870</v>
      </c>
      <c r="BD1157">
        <v>1047</v>
      </c>
      <c r="BE1157">
        <v>1</v>
      </c>
      <c r="BF1157" t="s">
        <v>64</v>
      </c>
      <c r="BG1157" t="s">
        <v>65</v>
      </c>
      <c r="BH1157" t="s">
        <v>941</v>
      </c>
      <c r="BI1157" s="4">
        <f xml:space="preserve"> _2025teamgamelogs[[#This Row],[FGA]] + (0.44 * _2025teamgamelogs[[#This Row],[FTA]]) + _2025teamgamelogs[[#This Row],[TOV]] - _2025teamgamelogs[[#This Row],[OREB]]</f>
        <v>93.6</v>
      </c>
      <c r="BJ1157" s="3">
        <f>_2025teamgamelogs[[#This Row],[TOV]]/_2025teamgamelogs[[#This Row],[POSSESIONS]]</f>
        <v>0.16025641025641027</v>
      </c>
      <c r="BK1157" s="4">
        <f>_2025teamgamelogs[[#This Row],[PTS]]/_2025teamgamelogs[[#This Row],[POSSESIONS]]</f>
        <v>1.1111111111111112</v>
      </c>
      <c r="BL1157" s="4">
        <f xml:space="preserve"> 100 * _2025teamgamelogs[[#This Row],[POINTS_PER_POSSESSION]]</f>
        <v>111.11111111111111</v>
      </c>
      <c r="BM1157" s="4">
        <f xml:space="preserve"> _2025teamgamelogs[[#This Row],[POSSESIONS]] / (_2025teamgamelogs[[#This Row],[MIN]]/48)</f>
        <v>93.6</v>
      </c>
      <c r="BN1157" s="3">
        <f>_2025teamgamelogs[[#This Row],[PTS]] / (2 * (_2025teamgamelogs[[#This Row],[FGA]] + 0.44 * _2025teamgamelogs[[#This Row],[FTA]]))</f>
        <v>0.56155507559395257</v>
      </c>
      <c r="BO1157" s="4">
        <f>VLOOKUP(_2025teamgamelogs[[#This Row],[MONTH]], LEAGUE_AVERAGES!$A$2:$B$8, 2, FALSE)</f>
        <v>111.93492093235156</v>
      </c>
      <c r="BP1157" s="5">
        <f>VLOOKUP(_2025teamgamelogs[[#This Row],[TEAM_NAME]], LEAGUE_AVERAGES!$A$14:$C$43, 2, FALSE)</f>
        <v>0.35443902439024388</v>
      </c>
      <c r="BQ1157" s="5">
        <f>VLOOKUP(_2025teamgamelogs[[#This Row],[TEAM_NAME]], LEAGUE_AVERAGES!$A$14:$C$43, 3, FALSE)</f>
        <v>0.34512195121951217</v>
      </c>
      <c r="BR1157" s="5">
        <f>VLOOKUP(_2025teamgamelogs[[#This Row],[TEAM_NAME]], LEAGUE_AVERAGES!$F$14:$H$43, 2, FALSE)</f>
        <v>0.46104878048780484</v>
      </c>
      <c r="BS1157" s="5">
        <f>VLOOKUP(_2025teamgamelogs[[#This Row],[TEAM_NAME]], LEAGUE_AVERAGES!$F$14:$H$43, 3, FALSE)</f>
        <v>0.45834146341463411</v>
      </c>
      <c r="BT1157" s="5">
        <f>VLOOKUP(_2025teamgamelogs[[#This Row],[TEAM_NAME]], LEAGUE_AVERAGES!$K$14:$M$43, 2, FALSE)</f>
        <v>0.55942918094792793</v>
      </c>
      <c r="BU1157" s="5">
        <f>VLOOKUP(_2025teamgamelogs[[#This Row],[TEAM_NAME]], LEAGUE_AVERAGES!$K$14:$M$43, 3, FALSE)</f>
        <v>0.54979583097447959</v>
      </c>
    </row>
    <row r="1158" spans="1:73" x14ac:dyDescent="0.2">
      <c r="A1158" t="s">
        <v>59</v>
      </c>
      <c r="B1158">
        <v>1610612765</v>
      </c>
      <c r="C1158" t="s">
        <v>107</v>
      </c>
      <c r="D1158" t="s">
        <v>108</v>
      </c>
      <c r="E1158">
        <v>22400549</v>
      </c>
      <c r="F1158" s="1">
        <v>45670</v>
      </c>
      <c r="G1158" t="s">
        <v>748</v>
      </c>
      <c r="H1158" t="s">
        <v>63</v>
      </c>
      <c r="I1158">
        <v>48</v>
      </c>
      <c r="J1158">
        <v>46</v>
      </c>
      <c r="K1158">
        <v>92</v>
      </c>
      <c r="L1158">
        <v>0.5</v>
      </c>
      <c r="M1158">
        <v>15</v>
      </c>
      <c r="N1158">
        <v>34</v>
      </c>
      <c r="O1158">
        <v>0.441</v>
      </c>
      <c r="P1158">
        <v>17</v>
      </c>
      <c r="Q1158">
        <v>18</v>
      </c>
      <c r="R1158">
        <v>0.94399999999999995</v>
      </c>
      <c r="S1158">
        <v>11</v>
      </c>
      <c r="T1158">
        <v>28</v>
      </c>
      <c r="U1158">
        <v>39</v>
      </c>
      <c r="V1158">
        <v>20</v>
      </c>
      <c r="W1158">
        <v>13</v>
      </c>
      <c r="X1158">
        <v>8</v>
      </c>
      <c r="Y1158">
        <v>2</v>
      </c>
      <c r="Z1158">
        <v>2</v>
      </c>
      <c r="AA1158">
        <v>21</v>
      </c>
      <c r="AB1158">
        <v>21</v>
      </c>
      <c r="AC1158">
        <v>124</v>
      </c>
      <c r="AD1158">
        <v>5</v>
      </c>
      <c r="AE1158">
        <v>1</v>
      </c>
      <c r="AF1158">
        <v>1</v>
      </c>
      <c r="AG1158">
        <v>1</v>
      </c>
      <c r="AH1158">
        <v>1</v>
      </c>
      <c r="AI1158">
        <v>121</v>
      </c>
      <c r="AJ1158">
        <v>437</v>
      </c>
      <c r="AK1158">
        <v>768</v>
      </c>
      <c r="AL1158">
        <v>663</v>
      </c>
      <c r="AM1158">
        <v>733</v>
      </c>
      <c r="AN1158">
        <v>1627</v>
      </c>
      <c r="AO1158">
        <v>395</v>
      </c>
      <c r="AP1158">
        <v>1052</v>
      </c>
      <c r="AQ1158">
        <v>1617</v>
      </c>
      <c r="AR1158">
        <v>91</v>
      </c>
      <c r="AS1158">
        <v>1051</v>
      </c>
      <c r="AT1158">
        <v>1951</v>
      </c>
      <c r="AU1158">
        <v>1833</v>
      </c>
      <c r="AV1158">
        <v>2163</v>
      </c>
      <c r="AW1158">
        <v>850</v>
      </c>
      <c r="AX1158">
        <v>1073</v>
      </c>
      <c r="AY1158">
        <v>2078</v>
      </c>
      <c r="AZ1158">
        <v>158</v>
      </c>
      <c r="BA1158">
        <v>1694</v>
      </c>
      <c r="BB1158">
        <v>575</v>
      </c>
      <c r="BC1158">
        <v>497</v>
      </c>
      <c r="BD1158">
        <v>922</v>
      </c>
      <c r="BE1158">
        <v>1</v>
      </c>
      <c r="BF1158" t="s">
        <v>71</v>
      </c>
      <c r="BG1158" t="s">
        <v>65</v>
      </c>
      <c r="BH1158" t="s">
        <v>941</v>
      </c>
      <c r="BI1158" s="4">
        <f xml:space="preserve"> _2025teamgamelogs[[#This Row],[FGA]] + (0.44 * _2025teamgamelogs[[#This Row],[FTA]]) + _2025teamgamelogs[[#This Row],[TOV]] - _2025teamgamelogs[[#This Row],[OREB]]</f>
        <v>101.92</v>
      </c>
      <c r="BJ1158" s="3">
        <f>_2025teamgamelogs[[#This Row],[TOV]]/_2025teamgamelogs[[#This Row],[POSSESIONS]]</f>
        <v>0.12755102040816327</v>
      </c>
      <c r="BK1158" s="4">
        <f>_2025teamgamelogs[[#This Row],[PTS]]/_2025teamgamelogs[[#This Row],[POSSESIONS]]</f>
        <v>1.2166405023547882</v>
      </c>
      <c r="BL1158" s="4">
        <f xml:space="preserve"> 100 * _2025teamgamelogs[[#This Row],[POINTS_PER_POSSESSION]]</f>
        <v>121.66405023547881</v>
      </c>
      <c r="BM1158" s="4">
        <f xml:space="preserve"> _2025teamgamelogs[[#This Row],[POSSESIONS]] / (_2025teamgamelogs[[#This Row],[MIN]]/48)</f>
        <v>101.92</v>
      </c>
      <c r="BN1158" s="3">
        <f>_2025teamgamelogs[[#This Row],[PTS]] / (2 * (_2025teamgamelogs[[#This Row],[FGA]] + 0.44 * _2025teamgamelogs[[#This Row],[FTA]]))</f>
        <v>0.62049639711769411</v>
      </c>
      <c r="BO1158" s="4">
        <f>VLOOKUP(_2025teamgamelogs[[#This Row],[MONTH]], LEAGUE_AVERAGES!$A$2:$B$8, 2, FALSE)</f>
        <v>111.93492093235156</v>
      </c>
      <c r="BP1158" s="5">
        <f>VLOOKUP(_2025teamgamelogs[[#This Row],[TEAM_NAME]], LEAGUE_AVERAGES!$A$14:$C$43, 2, FALSE)</f>
        <v>0.3560731707317073</v>
      </c>
      <c r="BQ1158" s="5">
        <f>VLOOKUP(_2025teamgamelogs[[#This Row],[TEAM_NAME]], LEAGUE_AVERAGES!$A$14:$C$43, 3, FALSE)</f>
        <v>0.3687804878048781</v>
      </c>
      <c r="BR1158" s="5">
        <f>VLOOKUP(_2025teamgamelogs[[#This Row],[TEAM_NAME]], LEAGUE_AVERAGES!$F$14:$H$43, 2, FALSE)</f>
        <v>0.47321951219512204</v>
      </c>
      <c r="BS1158" s="5">
        <f>VLOOKUP(_2025teamgamelogs[[#This Row],[TEAM_NAME]], LEAGUE_AVERAGES!$F$14:$H$43, 3, FALSE)</f>
        <v>0.48104878048780486</v>
      </c>
      <c r="BT1158" s="5">
        <f>VLOOKUP(_2025teamgamelogs[[#This Row],[TEAM_NAME]], LEAGUE_AVERAGES!$K$14:$M$43, 2, FALSE)</f>
        <v>0.57634444021190001</v>
      </c>
      <c r="BU1158" s="5">
        <f>VLOOKUP(_2025teamgamelogs[[#This Row],[TEAM_NAME]], LEAGUE_AVERAGES!$K$14:$M$43, 3, FALSE)</f>
        <v>0.58621097107374254</v>
      </c>
    </row>
    <row r="1159" spans="1:73" x14ac:dyDescent="0.2">
      <c r="A1159" t="s">
        <v>59</v>
      </c>
      <c r="B1159">
        <v>1610612752</v>
      </c>
      <c r="C1159" t="s">
        <v>67</v>
      </c>
      <c r="D1159" t="s">
        <v>68</v>
      </c>
      <c r="E1159">
        <v>22400549</v>
      </c>
      <c r="F1159" s="1">
        <v>45670</v>
      </c>
      <c r="G1159" t="s">
        <v>751</v>
      </c>
      <c r="H1159" t="s">
        <v>70</v>
      </c>
      <c r="I1159">
        <v>48</v>
      </c>
      <c r="J1159">
        <v>40</v>
      </c>
      <c r="K1159">
        <v>80</v>
      </c>
      <c r="L1159">
        <v>0.5</v>
      </c>
      <c r="M1159">
        <v>15</v>
      </c>
      <c r="N1159">
        <v>37</v>
      </c>
      <c r="O1159">
        <v>0.40500000000000003</v>
      </c>
      <c r="P1159">
        <v>24</v>
      </c>
      <c r="Q1159">
        <v>29</v>
      </c>
      <c r="R1159">
        <v>0.82799999999999996</v>
      </c>
      <c r="S1159">
        <v>10</v>
      </c>
      <c r="T1159">
        <v>32</v>
      </c>
      <c r="U1159">
        <v>42</v>
      </c>
      <c r="V1159">
        <v>26</v>
      </c>
      <c r="W1159">
        <v>18</v>
      </c>
      <c r="X1159">
        <v>5</v>
      </c>
      <c r="Y1159">
        <v>2</v>
      </c>
      <c r="Z1159">
        <v>2</v>
      </c>
      <c r="AA1159">
        <v>21</v>
      </c>
      <c r="AB1159">
        <v>21</v>
      </c>
      <c r="AC1159">
        <v>119</v>
      </c>
      <c r="AD1159">
        <v>-5</v>
      </c>
      <c r="AE1159">
        <v>1</v>
      </c>
      <c r="AF1159">
        <v>1231</v>
      </c>
      <c r="AG1159">
        <v>1231</v>
      </c>
      <c r="AH1159">
        <v>1231</v>
      </c>
      <c r="AI1159">
        <v>121</v>
      </c>
      <c r="AJ1159">
        <v>1438</v>
      </c>
      <c r="AK1159">
        <v>2190</v>
      </c>
      <c r="AL1159">
        <v>663</v>
      </c>
      <c r="AM1159">
        <v>733</v>
      </c>
      <c r="AN1159">
        <v>1227</v>
      </c>
      <c r="AO1159">
        <v>684</v>
      </c>
      <c r="AP1159">
        <v>238</v>
      </c>
      <c r="AQ1159">
        <v>325</v>
      </c>
      <c r="AR1159">
        <v>787</v>
      </c>
      <c r="AS1159">
        <v>1308</v>
      </c>
      <c r="AT1159">
        <v>1307</v>
      </c>
      <c r="AU1159">
        <v>1443</v>
      </c>
      <c r="AV1159">
        <v>1195</v>
      </c>
      <c r="AW1159">
        <v>1953</v>
      </c>
      <c r="AX1159">
        <v>1998</v>
      </c>
      <c r="AY1159">
        <v>2078</v>
      </c>
      <c r="AZ1159">
        <v>158</v>
      </c>
      <c r="BA1159">
        <v>1694</v>
      </c>
      <c r="BB1159">
        <v>575</v>
      </c>
      <c r="BC1159">
        <v>798</v>
      </c>
      <c r="BD1159">
        <v>1476</v>
      </c>
      <c r="BE1159">
        <v>1</v>
      </c>
      <c r="BF1159" t="s">
        <v>64</v>
      </c>
      <c r="BG1159" t="s">
        <v>65</v>
      </c>
      <c r="BH1159" t="s">
        <v>941</v>
      </c>
      <c r="BI1159" s="4">
        <f xml:space="preserve"> _2025teamgamelogs[[#This Row],[FGA]] + (0.44 * _2025teamgamelogs[[#This Row],[FTA]]) + _2025teamgamelogs[[#This Row],[TOV]] - _2025teamgamelogs[[#This Row],[OREB]]</f>
        <v>100.76</v>
      </c>
      <c r="BJ1159" s="3">
        <f>_2025teamgamelogs[[#This Row],[TOV]]/_2025teamgamelogs[[#This Row],[POSSESIONS]]</f>
        <v>0.17864231838030964</v>
      </c>
      <c r="BK1159" s="4">
        <f>_2025teamgamelogs[[#This Row],[PTS]]/_2025teamgamelogs[[#This Row],[POSSESIONS]]</f>
        <v>1.1810242159587137</v>
      </c>
      <c r="BL1159" s="4">
        <f xml:space="preserve"> 100 * _2025teamgamelogs[[#This Row],[POINTS_PER_POSSESSION]]</f>
        <v>118.10242159587136</v>
      </c>
      <c r="BM1159" s="4">
        <f xml:space="preserve"> _2025teamgamelogs[[#This Row],[POSSESIONS]] / (_2025teamgamelogs[[#This Row],[MIN]]/48)</f>
        <v>100.76</v>
      </c>
      <c r="BN1159" s="3">
        <f>_2025teamgamelogs[[#This Row],[PTS]] / (2 * (_2025teamgamelogs[[#This Row],[FGA]] + 0.44 * _2025teamgamelogs[[#This Row],[FTA]]))</f>
        <v>0.64144027598102626</v>
      </c>
      <c r="BO1159" s="4">
        <f>VLOOKUP(_2025teamgamelogs[[#This Row],[MONTH]], LEAGUE_AVERAGES!$A$2:$B$8, 2, FALSE)</f>
        <v>111.93492093235156</v>
      </c>
      <c r="BP1159" s="5">
        <f>VLOOKUP(_2025teamgamelogs[[#This Row],[TEAM_NAME]], LEAGUE_AVERAGES!$A$14:$C$43, 2, FALSE)</f>
        <v>0.370219512195122</v>
      </c>
      <c r="BQ1159" s="5">
        <f>VLOOKUP(_2025teamgamelogs[[#This Row],[TEAM_NAME]], LEAGUE_AVERAGES!$A$14:$C$43, 3, FALSE)</f>
        <v>0.36224390243902438</v>
      </c>
      <c r="BR1159" s="5">
        <f>VLOOKUP(_2025teamgamelogs[[#This Row],[TEAM_NAME]], LEAGUE_AVERAGES!$F$14:$H$43, 2, FALSE)</f>
        <v>0.49358536585365859</v>
      </c>
      <c r="BS1159" s="5">
        <f>VLOOKUP(_2025teamgamelogs[[#This Row],[TEAM_NAME]], LEAGUE_AVERAGES!$F$14:$H$43, 3, FALSE)</f>
        <v>0.47975609756097559</v>
      </c>
      <c r="BT1159" s="5">
        <f>VLOOKUP(_2025teamgamelogs[[#This Row],[TEAM_NAME]], LEAGUE_AVERAGES!$K$14:$M$43, 2, FALSE)</f>
        <v>0.59525043511857889</v>
      </c>
      <c r="BU1159" s="5">
        <f>VLOOKUP(_2025teamgamelogs[[#This Row],[TEAM_NAME]], LEAGUE_AVERAGES!$K$14:$M$43, 3, FALSE)</f>
        <v>0.58413739951743537</v>
      </c>
    </row>
    <row r="1160" spans="1:73" x14ac:dyDescent="0.2">
      <c r="A1160" t="s">
        <v>59</v>
      </c>
      <c r="B1160">
        <v>1610612757</v>
      </c>
      <c r="C1160" t="s">
        <v>116</v>
      </c>
      <c r="D1160" t="s">
        <v>117</v>
      </c>
      <c r="E1160">
        <v>22400560</v>
      </c>
      <c r="F1160" s="1">
        <v>45671</v>
      </c>
      <c r="G1160" t="s">
        <v>1089</v>
      </c>
      <c r="H1160" t="s">
        <v>70</v>
      </c>
      <c r="I1160">
        <v>48</v>
      </c>
      <c r="J1160">
        <v>39</v>
      </c>
      <c r="K1160">
        <v>86</v>
      </c>
      <c r="L1160">
        <v>0.45300000000000001</v>
      </c>
      <c r="M1160">
        <v>17</v>
      </c>
      <c r="N1160">
        <v>38</v>
      </c>
      <c r="O1160">
        <v>0.44700000000000001</v>
      </c>
      <c r="P1160">
        <v>19</v>
      </c>
      <c r="Q1160">
        <v>24</v>
      </c>
      <c r="R1160">
        <v>0.79200000000000004</v>
      </c>
      <c r="S1160">
        <v>13</v>
      </c>
      <c r="T1160">
        <v>25</v>
      </c>
      <c r="U1160">
        <v>38</v>
      </c>
      <c r="V1160">
        <v>20</v>
      </c>
      <c r="W1160">
        <v>17</v>
      </c>
      <c r="X1160">
        <v>8</v>
      </c>
      <c r="Y1160">
        <v>3</v>
      </c>
      <c r="Z1160">
        <v>2</v>
      </c>
      <c r="AA1160">
        <v>16</v>
      </c>
      <c r="AB1160">
        <v>21</v>
      </c>
      <c r="AC1160">
        <v>114</v>
      </c>
      <c r="AD1160">
        <v>-18</v>
      </c>
      <c r="AE1160">
        <v>1</v>
      </c>
      <c r="AF1160">
        <v>1231</v>
      </c>
      <c r="AG1160">
        <v>1231</v>
      </c>
      <c r="AH1160">
        <v>1231</v>
      </c>
      <c r="AI1160">
        <v>121</v>
      </c>
      <c r="AJ1160">
        <v>1609</v>
      </c>
      <c r="AK1160">
        <v>1580</v>
      </c>
      <c r="AL1160">
        <v>1495</v>
      </c>
      <c r="AM1160">
        <v>410</v>
      </c>
      <c r="AN1160">
        <v>1078</v>
      </c>
      <c r="AO1160">
        <v>346</v>
      </c>
      <c r="AP1160">
        <v>756</v>
      </c>
      <c r="AQ1160">
        <v>791</v>
      </c>
      <c r="AR1160">
        <v>1160</v>
      </c>
      <c r="AS1160">
        <v>652</v>
      </c>
      <c r="AT1160">
        <v>2271</v>
      </c>
      <c r="AU1160">
        <v>1966</v>
      </c>
      <c r="AV1160">
        <v>2163</v>
      </c>
      <c r="AW1160">
        <v>1759</v>
      </c>
      <c r="AX1160">
        <v>1073</v>
      </c>
      <c r="AY1160">
        <v>1712</v>
      </c>
      <c r="AZ1160">
        <v>158</v>
      </c>
      <c r="BA1160">
        <v>570</v>
      </c>
      <c r="BB1160">
        <v>575</v>
      </c>
      <c r="BC1160">
        <v>1168</v>
      </c>
      <c r="BD1160">
        <v>2149</v>
      </c>
      <c r="BE1160">
        <v>1</v>
      </c>
      <c r="BF1160" t="s">
        <v>64</v>
      </c>
      <c r="BG1160" t="s">
        <v>65</v>
      </c>
      <c r="BH1160" t="s">
        <v>941</v>
      </c>
      <c r="BI1160" s="4">
        <f xml:space="preserve"> _2025teamgamelogs[[#This Row],[FGA]] + (0.44 * _2025teamgamelogs[[#This Row],[FTA]]) + _2025teamgamelogs[[#This Row],[TOV]] - _2025teamgamelogs[[#This Row],[OREB]]</f>
        <v>100.56</v>
      </c>
      <c r="BJ1160" s="3">
        <f>_2025teamgamelogs[[#This Row],[TOV]]/_2025teamgamelogs[[#This Row],[POSSESIONS]]</f>
        <v>0.16905330151153539</v>
      </c>
      <c r="BK1160" s="4">
        <f>_2025teamgamelogs[[#This Row],[PTS]]/_2025teamgamelogs[[#This Row],[POSSESIONS]]</f>
        <v>1.1336515513126491</v>
      </c>
      <c r="BL1160" s="4">
        <f xml:space="preserve"> 100 * _2025teamgamelogs[[#This Row],[POINTS_PER_POSSESSION]]</f>
        <v>113.3651551312649</v>
      </c>
      <c r="BM1160" s="4">
        <f xml:space="preserve"> _2025teamgamelogs[[#This Row],[POSSESIONS]] / (_2025teamgamelogs[[#This Row],[MIN]]/48)</f>
        <v>100.56</v>
      </c>
      <c r="BN1160" s="3">
        <f>_2025teamgamelogs[[#This Row],[PTS]] / (2 * (_2025teamgamelogs[[#This Row],[FGA]] + 0.44 * _2025teamgamelogs[[#This Row],[FTA]]))</f>
        <v>0.59030654515327252</v>
      </c>
      <c r="BO1160" s="4">
        <f>VLOOKUP(_2025teamgamelogs[[#This Row],[MONTH]], LEAGUE_AVERAGES!$A$2:$B$8, 2, FALSE)</f>
        <v>111.93492093235156</v>
      </c>
      <c r="BP1160" s="5">
        <f>VLOOKUP(_2025teamgamelogs[[#This Row],[TEAM_NAME]], LEAGUE_AVERAGES!$A$14:$C$43, 2, FALSE)</f>
        <v>0.3617317073170731</v>
      </c>
      <c r="BQ1160" s="5">
        <f>VLOOKUP(_2025teamgamelogs[[#This Row],[TEAM_NAME]], LEAGUE_AVERAGES!$A$14:$C$43, 3, FALSE)</f>
        <v>0.32368292682926825</v>
      </c>
      <c r="BR1160" s="5">
        <f>VLOOKUP(_2025teamgamelogs[[#This Row],[TEAM_NAME]], LEAGUE_AVERAGES!$F$14:$H$43, 2, FALSE)</f>
        <v>0.4560243902439024</v>
      </c>
      <c r="BS1160" s="5">
        <f>VLOOKUP(_2025teamgamelogs[[#This Row],[TEAM_NAME]], LEAGUE_AVERAGES!$F$14:$H$43, 3, FALSE)</f>
        <v>0.4473414634146341</v>
      </c>
      <c r="BT1160" s="5">
        <f>VLOOKUP(_2025teamgamelogs[[#This Row],[TEAM_NAME]], LEAGUE_AVERAGES!$K$14:$M$43, 2, FALSE)</f>
        <v>0.56794360073860606</v>
      </c>
      <c r="BU1160" s="5">
        <f>VLOOKUP(_2025teamgamelogs[[#This Row],[TEAM_NAME]], LEAGUE_AVERAGES!$K$14:$M$43, 3, FALSE)</f>
        <v>0.54561285519601899</v>
      </c>
    </row>
    <row r="1161" spans="1:73" x14ac:dyDescent="0.2">
      <c r="A1161" t="s">
        <v>59</v>
      </c>
      <c r="B1161">
        <v>1610612741</v>
      </c>
      <c r="C1161" t="s">
        <v>86</v>
      </c>
      <c r="D1161" t="s">
        <v>87</v>
      </c>
      <c r="E1161">
        <v>22400557</v>
      </c>
      <c r="F1161" s="1">
        <v>45671</v>
      </c>
      <c r="G1161" t="s">
        <v>1090</v>
      </c>
      <c r="H1161" t="s">
        <v>70</v>
      </c>
      <c r="I1161">
        <v>48</v>
      </c>
      <c r="J1161">
        <v>45</v>
      </c>
      <c r="K1161">
        <v>102</v>
      </c>
      <c r="L1161">
        <v>0.441</v>
      </c>
      <c r="M1161">
        <v>14</v>
      </c>
      <c r="N1161">
        <v>43</v>
      </c>
      <c r="O1161">
        <v>0.32600000000000001</v>
      </c>
      <c r="P1161">
        <v>9</v>
      </c>
      <c r="Q1161">
        <v>12</v>
      </c>
      <c r="R1161">
        <v>0.75</v>
      </c>
      <c r="S1161">
        <v>18</v>
      </c>
      <c r="T1161">
        <v>39</v>
      </c>
      <c r="U1161">
        <v>57</v>
      </c>
      <c r="V1161">
        <v>31</v>
      </c>
      <c r="W1161">
        <v>15</v>
      </c>
      <c r="X1161">
        <v>8</v>
      </c>
      <c r="Y1161">
        <v>6</v>
      </c>
      <c r="Z1161">
        <v>5</v>
      </c>
      <c r="AA1161">
        <v>19</v>
      </c>
      <c r="AB1161">
        <v>13</v>
      </c>
      <c r="AC1161">
        <v>113</v>
      </c>
      <c r="AD1161">
        <v>-6</v>
      </c>
      <c r="AE1161">
        <v>1</v>
      </c>
      <c r="AF1161">
        <v>1231</v>
      </c>
      <c r="AG1161">
        <v>1231</v>
      </c>
      <c r="AH1161">
        <v>1231</v>
      </c>
      <c r="AI1161">
        <v>121</v>
      </c>
      <c r="AJ1161">
        <v>564</v>
      </c>
      <c r="AK1161">
        <v>96</v>
      </c>
      <c r="AL1161">
        <v>1688</v>
      </c>
      <c r="AM1161">
        <v>934</v>
      </c>
      <c r="AN1161">
        <v>471</v>
      </c>
      <c r="AO1161">
        <v>1599</v>
      </c>
      <c r="AP1161">
        <v>2256</v>
      </c>
      <c r="AQ1161">
        <v>2282</v>
      </c>
      <c r="AR1161">
        <v>1525</v>
      </c>
      <c r="AS1161">
        <v>100</v>
      </c>
      <c r="AT1161">
        <v>277</v>
      </c>
      <c r="AU1161">
        <v>74</v>
      </c>
      <c r="AV1161">
        <v>426</v>
      </c>
      <c r="AW1161">
        <v>1341</v>
      </c>
      <c r="AX1161">
        <v>1073</v>
      </c>
      <c r="AY1161">
        <v>560</v>
      </c>
      <c r="AZ1161">
        <v>1188</v>
      </c>
      <c r="BA1161">
        <v>1258</v>
      </c>
      <c r="BB1161">
        <v>2202</v>
      </c>
      <c r="BC1161">
        <v>1250</v>
      </c>
      <c r="BD1161">
        <v>1540</v>
      </c>
      <c r="BE1161">
        <v>1</v>
      </c>
      <c r="BF1161" t="s">
        <v>64</v>
      </c>
      <c r="BG1161" t="s">
        <v>65</v>
      </c>
      <c r="BH1161" t="s">
        <v>941</v>
      </c>
      <c r="BI1161" s="4">
        <f xml:space="preserve"> _2025teamgamelogs[[#This Row],[FGA]] + (0.44 * _2025teamgamelogs[[#This Row],[FTA]]) + _2025teamgamelogs[[#This Row],[TOV]] - _2025teamgamelogs[[#This Row],[OREB]]</f>
        <v>104.28</v>
      </c>
      <c r="BJ1161" s="3">
        <f>_2025teamgamelogs[[#This Row],[TOV]]/_2025teamgamelogs[[#This Row],[POSSESIONS]]</f>
        <v>0.14384349827387802</v>
      </c>
      <c r="BK1161" s="4">
        <f>_2025teamgamelogs[[#This Row],[PTS]]/_2025teamgamelogs[[#This Row],[POSSESIONS]]</f>
        <v>1.0836210203298811</v>
      </c>
      <c r="BL1161" s="4">
        <f xml:space="preserve"> 100 * _2025teamgamelogs[[#This Row],[POINTS_PER_POSSESSION]]</f>
        <v>108.3621020329881</v>
      </c>
      <c r="BM1161" s="4">
        <f xml:space="preserve"> _2025teamgamelogs[[#This Row],[POSSESIONS]] / (_2025teamgamelogs[[#This Row],[MIN]]/48)</f>
        <v>104.28</v>
      </c>
      <c r="BN1161" s="3">
        <f>_2025teamgamelogs[[#This Row],[PTS]] / (2 * (_2025teamgamelogs[[#This Row],[FGA]] + 0.44 * _2025teamgamelogs[[#This Row],[FTA]]))</f>
        <v>0.52665920954511558</v>
      </c>
      <c r="BO1161" s="4">
        <f>VLOOKUP(_2025teamgamelogs[[#This Row],[MONTH]], LEAGUE_AVERAGES!$A$2:$B$8, 2, FALSE)</f>
        <v>111.93492093235156</v>
      </c>
      <c r="BP1161" s="5">
        <f>VLOOKUP(_2025teamgamelogs[[#This Row],[TEAM_NAME]], LEAGUE_AVERAGES!$A$14:$C$43, 2, FALSE)</f>
        <v>0.36141463414634156</v>
      </c>
      <c r="BQ1161" s="5">
        <f>VLOOKUP(_2025teamgamelogs[[#This Row],[TEAM_NAME]], LEAGUE_AVERAGES!$A$14:$C$43, 3, FALSE)</f>
        <v>0.37548780487804878</v>
      </c>
      <c r="BR1161" s="5">
        <f>VLOOKUP(_2025teamgamelogs[[#This Row],[TEAM_NAME]], LEAGUE_AVERAGES!$F$14:$H$43, 2, FALSE)</f>
        <v>0.46404878048780479</v>
      </c>
      <c r="BS1161" s="5">
        <f>VLOOKUP(_2025teamgamelogs[[#This Row],[TEAM_NAME]], LEAGUE_AVERAGES!$F$14:$H$43, 3, FALSE)</f>
        <v>0.47712195121951223</v>
      </c>
      <c r="BT1161" s="5">
        <f>VLOOKUP(_2025teamgamelogs[[#This Row],[TEAM_NAME]], LEAGUE_AVERAGES!$K$14:$M$43, 2, FALSE)</f>
        <v>0.57631003599073594</v>
      </c>
      <c r="BU1161" s="5">
        <f>VLOOKUP(_2025teamgamelogs[[#This Row],[TEAM_NAME]], LEAGUE_AVERAGES!$K$14:$M$43, 3, FALSE)</f>
        <v>0.59556361257988066</v>
      </c>
    </row>
    <row r="1162" spans="1:73" x14ac:dyDescent="0.2">
      <c r="A1162" t="s">
        <v>59</v>
      </c>
      <c r="B1162">
        <v>1610612742</v>
      </c>
      <c r="C1162" t="s">
        <v>154</v>
      </c>
      <c r="D1162" t="s">
        <v>155</v>
      </c>
      <c r="E1162">
        <v>22400559</v>
      </c>
      <c r="F1162" s="1">
        <v>45671</v>
      </c>
      <c r="G1162" t="s">
        <v>1080</v>
      </c>
      <c r="H1162" t="s">
        <v>70</v>
      </c>
      <c r="I1162">
        <v>48</v>
      </c>
      <c r="J1162">
        <v>38</v>
      </c>
      <c r="K1162">
        <v>90</v>
      </c>
      <c r="L1162">
        <v>0.42199999999999999</v>
      </c>
      <c r="M1162">
        <v>9</v>
      </c>
      <c r="N1162">
        <v>32</v>
      </c>
      <c r="O1162">
        <v>0.28100000000000003</v>
      </c>
      <c r="P1162">
        <v>14</v>
      </c>
      <c r="Q1162">
        <v>22</v>
      </c>
      <c r="R1162">
        <v>0.63600000000000001</v>
      </c>
      <c r="S1162">
        <v>8</v>
      </c>
      <c r="T1162">
        <v>22</v>
      </c>
      <c r="U1162">
        <v>30</v>
      </c>
      <c r="V1162">
        <v>27</v>
      </c>
      <c r="W1162">
        <v>12</v>
      </c>
      <c r="X1162">
        <v>14</v>
      </c>
      <c r="Y1162">
        <v>6</v>
      </c>
      <c r="Z1162">
        <v>7</v>
      </c>
      <c r="AA1162">
        <v>17</v>
      </c>
      <c r="AB1162">
        <v>20</v>
      </c>
      <c r="AC1162">
        <v>99</v>
      </c>
      <c r="AD1162">
        <v>-19</v>
      </c>
      <c r="AE1162">
        <v>1</v>
      </c>
      <c r="AF1162">
        <v>1231</v>
      </c>
      <c r="AG1162">
        <v>1231</v>
      </c>
      <c r="AH1162">
        <v>1231</v>
      </c>
      <c r="AI1162">
        <v>121</v>
      </c>
      <c r="AJ1162">
        <v>1796</v>
      </c>
      <c r="AK1162">
        <v>1029</v>
      </c>
      <c r="AL1162">
        <v>1943</v>
      </c>
      <c r="AM1162">
        <v>2097</v>
      </c>
      <c r="AN1162">
        <v>1863</v>
      </c>
      <c r="AO1162">
        <v>2058</v>
      </c>
      <c r="AP1162">
        <v>1571</v>
      </c>
      <c r="AQ1162">
        <v>1008</v>
      </c>
      <c r="AR1162">
        <v>2249</v>
      </c>
      <c r="AS1162">
        <v>1800</v>
      </c>
      <c r="AT1162">
        <v>2412</v>
      </c>
      <c r="AU1162">
        <v>2432</v>
      </c>
      <c r="AV1162">
        <v>1013</v>
      </c>
      <c r="AW1162">
        <v>640</v>
      </c>
      <c r="AX1162">
        <v>81</v>
      </c>
      <c r="AY1162">
        <v>560</v>
      </c>
      <c r="AZ1162">
        <v>1902</v>
      </c>
      <c r="BA1162">
        <v>792</v>
      </c>
      <c r="BB1162">
        <v>767</v>
      </c>
      <c r="BC1162">
        <v>2137</v>
      </c>
      <c r="BD1162">
        <v>2175</v>
      </c>
      <c r="BE1162">
        <v>1</v>
      </c>
      <c r="BF1162" t="s">
        <v>64</v>
      </c>
      <c r="BG1162" t="s">
        <v>65</v>
      </c>
      <c r="BH1162" t="s">
        <v>941</v>
      </c>
      <c r="BI1162" s="4">
        <f xml:space="preserve"> _2025teamgamelogs[[#This Row],[FGA]] + (0.44 * _2025teamgamelogs[[#This Row],[FTA]]) + _2025teamgamelogs[[#This Row],[TOV]] - _2025teamgamelogs[[#This Row],[OREB]]</f>
        <v>103.68</v>
      </c>
      <c r="BJ1162" s="3">
        <f>_2025teamgamelogs[[#This Row],[TOV]]/_2025teamgamelogs[[#This Row],[POSSESIONS]]</f>
        <v>0.11574074074074073</v>
      </c>
      <c r="BK1162" s="4">
        <f>_2025teamgamelogs[[#This Row],[PTS]]/_2025teamgamelogs[[#This Row],[POSSESIONS]]</f>
        <v>0.95486111111111105</v>
      </c>
      <c r="BL1162" s="4">
        <f xml:space="preserve"> 100 * _2025teamgamelogs[[#This Row],[POINTS_PER_POSSESSION]]</f>
        <v>95.4861111111111</v>
      </c>
      <c r="BM1162" s="4">
        <f xml:space="preserve"> _2025teamgamelogs[[#This Row],[POSSESIONS]] / (_2025teamgamelogs[[#This Row],[MIN]]/48)</f>
        <v>103.68</v>
      </c>
      <c r="BN1162" s="3">
        <f>_2025teamgamelogs[[#This Row],[PTS]] / (2 * (_2025teamgamelogs[[#This Row],[FGA]] + 0.44 * _2025teamgamelogs[[#This Row],[FTA]]))</f>
        <v>0.4965890850722311</v>
      </c>
      <c r="BO1162" s="4">
        <f>VLOOKUP(_2025teamgamelogs[[#This Row],[MONTH]], LEAGUE_AVERAGES!$A$2:$B$8, 2, FALSE)</f>
        <v>111.93492093235156</v>
      </c>
      <c r="BP1162" s="5">
        <f>VLOOKUP(_2025teamgamelogs[[#This Row],[TEAM_NAME]], LEAGUE_AVERAGES!$A$14:$C$43, 2, FALSE)</f>
        <v>0.362375</v>
      </c>
      <c r="BQ1162" s="5">
        <f>VLOOKUP(_2025teamgamelogs[[#This Row],[TEAM_NAME]], LEAGUE_AVERAGES!$A$14:$C$43, 3, FALSE)</f>
        <v>0.36252380952380958</v>
      </c>
      <c r="BR1162" s="5">
        <f>VLOOKUP(_2025teamgamelogs[[#This Row],[TEAM_NAME]], LEAGUE_AVERAGES!$F$14:$H$43, 2, FALSE)</f>
        <v>0.47777500000000001</v>
      </c>
      <c r="BS1162" s="5">
        <f>VLOOKUP(_2025teamgamelogs[[#This Row],[TEAM_NAME]], LEAGUE_AVERAGES!$F$14:$H$43, 3, FALSE)</f>
        <v>0.48176190476190472</v>
      </c>
      <c r="BT1162" s="5">
        <f>VLOOKUP(_2025teamgamelogs[[#This Row],[TEAM_NAME]], LEAGUE_AVERAGES!$K$14:$M$43, 2, FALSE)</f>
        <v>0.58283558931438928</v>
      </c>
      <c r="BU1162" s="5">
        <f>VLOOKUP(_2025teamgamelogs[[#This Row],[TEAM_NAME]], LEAGUE_AVERAGES!$K$14:$M$43, 3, FALSE)</f>
        <v>0.5856179003364903</v>
      </c>
    </row>
    <row r="1163" spans="1:73" x14ac:dyDescent="0.2">
      <c r="A1163" t="s">
        <v>59</v>
      </c>
      <c r="B1163">
        <v>1610612756</v>
      </c>
      <c r="C1163" t="s">
        <v>80</v>
      </c>
      <c r="D1163" t="s">
        <v>81</v>
      </c>
      <c r="E1163">
        <v>22400556</v>
      </c>
      <c r="F1163" s="1">
        <v>45671</v>
      </c>
      <c r="G1163" t="s">
        <v>1091</v>
      </c>
      <c r="H1163" t="s">
        <v>70</v>
      </c>
      <c r="I1163">
        <v>48</v>
      </c>
      <c r="J1163">
        <v>43</v>
      </c>
      <c r="K1163">
        <v>84</v>
      </c>
      <c r="L1163">
        <v>0.51200000000000001</v>
      </c>
      <c r="M1163">
        <v>13</v>
      </c>
      <c r="N1163">
        <v>35</v>
      </c>
      <c r="O1163">
        <v>0.371</v>
      </c>
      <c r="P1163">
        <v>18</v>
      </c>
      <c r="Q1163">
        <v>27</v>
      </c>
      <c r="R1163">
        <v>0.66700000000000004</v>
      </c>
      <c r="S1163">
        <v>6</v>
      </c>
      <c r="T1163">
        <v>31</v>
      </c>
      <c r="U1163">
        <v>37</v>
      </c>
      <c r="V1163">
        <v>28</v>
      </c>
      <c r="W1163">
        <v>13</v>
      </c>
      <c r="X1163">
        <v>10</v>
      </c>
      <c r="Y1163">
        <v>4</v>
      </c>
      <c r="Z1163">
        <v>3</v>
      </c>
      <c r="AA1163">
        <v>17</v>
      </c>
      <c r="AB1163">
        <v>21</v>
      </c>
      <c r="AC1163">
        <v>117</v>
      </c>
      <c r="AD1163">
        <v>-5</v>
      </c>
      <c r="AE1163">
        <v>1</v>
      </c>
      <c r="AF1163">
        <v>1231</v>
      </c>
      <c r="AG1163">
        <v>1231</v>
      </c>
      <c r="AH1163">
        <v>1231</v>
      </c>
      <c r="AI1163">
        <v>121</v>
      </c>
      <c r="AJ1163">
        <v>866</v>
      </c>
      <c r="AK1163">
        <v>1815</v>
      </c>
      <c r="AL1163">
        <v>510</v>
      </c>
      <c r="AM1163">
        <v>1171</v>
      </c>
      <c r="AN1163">
        <v>1495</v>
      </c>
      <c r="AO1163">
        <v>1077</v>
      </c>
      <c r="AP1163">
        <v>889</v>
      </c>
      <c r="AQ1163">
        <v>471</v>
      </c>
      <c r="AR1163">
        <v>2105</v>
      </c>
      <c r="AS1163">
        <v>2189</v>
      </c>
      <c r="AT1163">
        <v>1488</v>
      </c>
      <c r="AU1163">
        <v>2073</v>
      </c>
      <c r="AV1163">
        <v>840</v>
      </c>
      <c r="AW1163">
        <v>850</v>
      </c>
      <c r="AX1163">
        <v>539</v>
      </c>
      <c r="AY1163">
        <v>1274</v>
      </c>
      <c r="AZ1163">
        <v>384</v>
      </c>
      <c r="BA1163">
        <v>792</v>
      </c>
      <c r="BB1163">
        <v>575</v>
      </c>
      <c r="BC1163">
        <v>960</v>
      </c>
      <c r="BD1163">
        <v>1476</v>
      </c>
      <c r="BE1163">
        <v>1</v>
      </c>
      <c r="BF1163" t="s">
        <v>71</v>
      </c>
      <c r="BG1163" t="s">
        <v>65</v>
      </c>
      <c r="BH1163" t="s">
        <v>941</v>
      </c>
      <c r="BI1163" s="4">
        <f xml:space="preserve"> _2025teamgamelogs[[#This Row],[FGA]] + (0.44 * _2025teamgamelogs[[#This Row],[FTA]]) + _2025teamgamelogs[[#This Row],[TOV]] - _2025teamgamelogs[[#This Row],[OREB]]</f>
        <v>102.88</v>
      </c>
      <c r="BJ1163" s="3">
        <f>_2025teamgamelogs[[#This Row],[TOV]]/_2025teamgamelogs[[#This Row],[POSSESIONS]]</f>
        <v>0.12636080870917574</v>
      </c>
      <c r="BK1163" s="4">
        <f>_2025teamgamelogs[[#This Row],[PTS]]/_2025teamgamelogs[[#This Row],[POSSESIONS]]</f>
        <v>1.1372472783825818</v>
      </c>
      <c r="BL1163" s="4">
        <f xml:space="preserve"> 100 * _2025teamgamelogs[[#This Row],[POINTS_PER_POSSESSION]]</f>
        <v>113.72472783825818</v>
      </c>
      <c r="BM1163" s="4">
        <f xml:space="preserve"> _2025teamgamelogs[[#This Row],[POSSESIONS]] / (_2025teamgamelogs[[#This Row],[MIN]]/48)</f>
        <v>102.88</v>
      </c>
      <c r="BN1163" s="3">
        <f>_2025teamgamelogs[[#This Row],[PTS]] / (2 * (_2025teamgamelogs[[#This Row],[FGA]] + 0.44 * _2025teamgamelogs[[#This Row],[FTA]]))</f>
        <v>0.61013767209011271</v>
      </c>
      <c r="BO1163" s="4">
        <f>VLOOKUP(_2025teamgamelogs[[#This Row],[MONTH]], LEAGUE_AVERAGES!$A$2:$B$8, 2, FALSE)</f>
        <v>111.93492093235156</v>
      </c>
      <c r="BP1163" s="5">
        <f>VLOOKUP(_2025teamgamelogs[[#This Row],[TEAM_NAME]], LEAGUE_AVERAGES!$A$14:$C$43, 2, FALSE)</f>
        <v>0.37692682926829268</v>
      </c>
      <c r="BQ1163" s="5">
        <f>VLOOKUP(_2025teamgamelogs[[#This Row],[TEAM_NAME]], LEAGUE_AVERAGES!$A$14:$C$43, 3, FALSE)</f>
        <v>0.37741463414634141</v>
      </c>
      <c r="BR1163" s="5">
        <f>VLOOKUP(_2025teamgamelogs[[#This Row],[TEAM_NAME]], LEAGUE_AVERAGES!$F$14:$H$43, 2, FALSE)</f>
        <v>0.4768536585365854</v>
      </c>
      <c r="BS1163" s="5">
        <f>VLOOKUP(_2025teamgamelogs[[#This Row],[TEAM_NAME]], LEAGUE_AVERAGES!$F$14:$H$43, 3, FALSE)</f>
        <v>0.48056097560975608</v>
      </c>
      <c r="BT1163" s="5">
        <f>VLOOKUP(_2025teamgamelogs[[#This Row],[TEAM_NAME]], LEAGUE_AVERAGES!$K$14:$M$43, 2, FALSE)</f>
        <v>0.59622840480117467</v>
      </c>
      <c r="BU1163" s="5">
        <f>VLOOKUP(_2025teamgamelogs[[#This Row],[TEAM_NAME]], LEAGUE_AVERAGES!$K$14:$M$43, 3, FALSE)</f>
        <v>0.59682738613401276</v>
      </c>
    </row>
    <row r="1164" spans="1:73" x14ac:dyDescent="0.2">
      <c r="A1164" t="s">
        <v>59</v>
      </c>
      <c r="B1164">
        <v>1610612749</v>
      </c>
      <c r="C1164" t="s">
        <v>113</v>
      </c>
      <c r="D1164" t="s">
        <v>114</v>
      </c>
      <c r="E1164">
        <v>22400558</v>
      </c>
      <c r="F1164" s="1">
        <v>45671</v>
      </c>
      <c r="G1164" t="s">
        <v>1092</v>
      </c>
      <c r="H1164" t="s">
        <v>63</v>
      </c>
      <c r="I1164">
        <v>48</v>
      </c>
      <c r="J1164">
        <v>49</v>
      </c>
      <c r="K1164">
        <v>99</v>
      </c>
      <c r="L1164">
        <v>0.495</v>
      </c>
      <c r="M1164">
        <v>17</v>
      </c>
      <c r="N1164">
        <v>45</v>
      </c>
      <c r="O1164">
        <v>0.378</v>
      </c>
      <c r="P1164">
        <v>15</v>
      </c>
      <c r="Q1164">
        <v>18</v>
      </c>
      <c r="R1164">
        <v>0.83299999999999996</v>
      </c>
      <c r="S1164">
        <v>11</v>
      </c>
      <c r="T1164">
        <v>41</v>
      </c>
      <c r="U1164">
        <v>52</v>
      </c>
      <c r="V1164">
        <v>32</v>
      </c>
      <c r="W1164">
        <v>9</v>
      </c>
      <c r="X1164">
        <v>2</v>
      </c>
      <c r="Y1164">
        <v>4</v>
      </c>
      <c r="Z1164">
        <v>5</v>
      </c>
      <c r="AA1164">
        <v>21</v>
      </c>
      <c r="AB1164">
        <v>16</v>
      </c>
      <c r="AC1164">
        <v>130</v>
      </c>
      <c r="AD1164">
        <v>15</v>
      </c>
      <c r="AE1164">
        <v>1</v>
      </c>
      <c r="AF1164">
        <v>1</v>
      </c>
      <c r="AG1164">
        <v>1</v>
      </c>
      <c r="AH1164">
        <v>1</v>
      </c>
      <c r="AI1164">
        <v>121</v>
      </c>
      <c r="AJ1164">
        <v>174</v>
      </c>
      <c r="AK1164">
        <v>206</v>
      </c>
      <c r="AL1164">
        <v>743</v>
      </c>
      <c r="AM1164">
        <v>410</v>
      </c>
      <c r="AN1164">
        <v>312</v>
      </c>
      <c r="AO1164">
        <v>1010</v>
      </c>
      <c r="AP1164">
        <v>1416</v>
      </c>
      <c r="AQ1164">
        <v>1617</v>
      </c>
      <c r="AR1164">
        <v>699</v>
      </c>
      <c r="AS1164">
        <v>1051</v>
      </c>
      <c r="AT1164">
        <v>148</v>
      </c>
      <c r="AU1164">
        <v>267</v>
      </c>
      <c r="AV1164">
        <v>322</v>
      </c>
      <c r="AW1164">
        <v>152</v>
      </c>
      <c r="AX1164">
        <v>2421</v>
      </c>
      <c r="AY1164">
        <v>1274</v>
      </c>
      <c r="AZ1164">
        <v>1188</v>
      </c>
      <c r="BA1164">
        <v>1694</v>
      </c>
      <c r="BB1164">
        <v>1670</v>
      </c>
      <c r="BC1164">
        <v>239</v>
      </c>
      <c r="BD1164">
        <v>376</v>
      </c>
      <c r="BE1164">
        <v>1</v>
      </c>
      <c r="BF1164" t="s">
        <v>64</v>
      </c>
      <c r="BG1164" t="s">
        <v>65</v>
      </c>
      <c r="BH1164" t="s">
        <v>941</v>
      </c>
      <c r="BI1164" s="4">
        <f xml:space="preserve"> _2025teamgamelogs[[#This Row],[FGA]] + (0.44 * _2025teamgamelogs[[#This Row],[FTA]]) + _2025teamgamelogs[[#This Row],[TOV]] - _2025teamgamelogs[[#This Row],[OREB]]</f>
        <v>104.92</v>
      </c>
      <c r="BJ1164" s="3">
        <f>_2025teamgamelogs[[#This Row],[TOV]]/_2025teamgamelogs[[#This Row],[POSSESIONS]]</f>
        <v>8.5779641631719403E-2</v>
      </c>
      <c r="BK1164" s="4">
        <f>_2025teamgamelogs[[#This Row],[PTS]]/_2025teamgamelogs[[#This Row],[POSSESIONS]]</f>
        <v>1.2390392680137248</v>
      </c>
      <c r="BL1164" s="4">
        <f xml:space="preserve"> 100 * _2025teamgamelogs[[#This Row],[POINTS_PER_POSSESSION]]</f>
        <v>123.90392680137248</v>
      </c>
      <c r="BM1164" s="4">
        <f xml:space="preserve"> _2025teamgamelogs[[#This Row],[POSSESIONS]] / (_2025teamgamelogs[[#This Row],[MIN]]/48)</f>
        <v>104.92</v>
      </c>
      <c r="BN1164" s="3">
        <f>_2025teamgamelogs[[#This Row],[PTS]] / (2 * (_2025teamgamelogs[[#This Row],[FGA]] + 0.44 * _2025teamgamelogs[[#This Row],[FTA]]))</f>
        <v>0.60793116348671905</v>
      </c>
      <c r="BO1164" s="4">
        <f>VLOOKUP(_2025teamgamelogs[[#This Row],[MONTH]], LEAGUE_AVERAGES!$A$2:$B$8, 2, FALSE)</f>
        <v>111.93492093235156</v>
      </c>
      <c r="BP1164" s="5">
        <f>VLOOKUP(_2025teamgamelogs[[#This Row],[TEAM_NAME]], LEAGUE_AVERAGES!$A$14:$C$43, 2, FALSE)</f>
        <v>0.4062926829268293</v>
      </c>
      <c r="BQ1164" s="5">
        <f>VLOOKUP(_2025teamgamelogs[[#This Row],[TEAM_NAME]], LEAGUE_AVERAGES!$A$14:$C$43, 3, FALSE)</f>
        <v>0.36926829268292688</v>
      </c>
      <c r="BR1164" s="5">
        <f>VLOOKUP(_2025teamgamelogs[[#This Row],[TEAM_NAME]], LEAGUE_AVERAGES!$F$14:$H$43, 2, FALSE)</f>
        <v>0.49804878048780482</v>
      </c>
      <c r="BS1164" s="5">
        <f>VLOOKUP(_2025teamgamelogs[[#This Row],[TEAM_NAME]], LEAGUE_AVERAGES!$F$14:$H$43, 3, FALSE)</f>
        <v>0.47917073170731711</v>
      </c>
      <c r="BT1164" s="5">
        <f>VLOOKUP(_2025teamgamelogs[[#This Row],[TEAM_NAME]], LEAGUE_AVERAGES!$K$14:$M$43, 2, FALSE)</f>
        <v>0.61475494156948829</v>
      </c>
      <c r="BU1164" s="5">
        <f>VLOOKUP(_2025teamgamelogs[[#This Row],[TEAM_NAME]], LEAGUE_AVERAGES!$K$14:$M$43, 3, FALSE)</f>
        <v>0.58586037801226176</v>
      </c>
    </row>
    <row r="1165" spans="1:73" x14ac:dyDescent="0.2">
      <c r="A1165" t="s">
        <v>59</v>
      </c>
      <c r="B1165">
        <v>1610612751</v>
      </c>
      <c r="C1165" t="s">
        <v>89</v>
      </c>
      <c r="D1165" t="s">
        <v>90</v>
      </c>
      <c r="E1165">
        <v>22400560</v>
      </c>
      <c r="F1165" s="1">
        <v>45671</v>
      </c>
      <c r="G1165" t="s">
        <v>1093</v>
      </c>
      <c r="H1165" t="s">
        <v>63</v>
      </c>
      <c r="I1165">
        <v>48</v>
      </c>
      <c r="J1165">
        <v>49</v>
      </c>
      <c r="K1165">
        <v>90</v>
      </c>
      <c r="L1165">
        <v>0.54400000000000004</v>
      </c>
      <c r="M1165">
        <v>19</v>
      </c>
      <c r="N1165">
        <v>41</v>
      </c>
      <c r="O1165">
        <v>0.46300000000000002</v>
      </c>
      <c r="P1165">
        <v>15</v>
      </c>
      <c r="Q1165">
        <v>18</v>
      </c>
      <c r="R1165">
        <v>0.83299999999999996</v>
      </c>
      <c r="S1165">
        <v>10</v>
      </c>
      <c r="T1165">
        <v>34</v>
      </c>
      <c r="U1165">
        <v>44</v>
      </c>
      <c r="V1165">
        <v>36</v>
      </c>
      <c r="W1165">
        <v>13</v>
      </c>
      <c r="X1165">
        <v>11</v>
      </c>
      <c r="Y1165">
        <v>2</v>
      </c>
      <c r="Z1165">
        <v>3</v>
      </c>
      <c r="AA1165">
        <v>21</v>
      </c>
      <c r="AB1165">
        <v>16</v>
      </c>
      <c r="AC1165">
        <v>132</v>
      </c>
      <c r="AD1165">
        <v>18</v>
      </c>
      <c r="AE1165">
        <v>1</v>
      </c>
      <c r="AF1165">
        <v>1</v>
      </c>
      <c r="AG1165">
        <v>1</v>
      </c>
      <c r="AH1165">
        <v>1</v>
      </c>
      <c r="AI1165">
        <v>121</v>
      </c>
      <c r="AJ1165">
        <v>174</v>
      </c>
      <c r="AK1165">
        <v>1029</v>
      </c>
      <c r="AL1165">
        <v>196</v>
      </c>
      <c r="AM1165">
        <v>182</v>
      </c>
      <c r="AN1165">
        <v>681</v>
      </c>
      <c r="AO1165">
        <v>243</v>
      </c>
      <c r="AP1165">
        <v>1416</v>
      </c>
      <c r="AQ1165">
        <v>1617</v>
      </c>
      <c r="AR1165">
        <v>699</v>
      </c>
      <c r="AS1165">
        <v>1308</v>
      </c>
      <c r="AT1165">
        <v>926</v>
      </c>
      <c r="AU1165">
        <v>1127</v>
      </c>
      <c r="AV1165">
        <v>95</v>
      </c>
      <c r="AW1165">
        <v>850</v>
      </c>
      <c r="AX1165">
        <v>346</v>
      </c>
      <c r="AY1165">
        <v>2078</v>
      </c>
      <c r="AZ1165">
        <v>384</v>
      </c>
      <c r="BA1165">
        <v>1694</v>
      </c>
      <c r="BB1165">
        <v>1670</v>
      </c>
      <c r="BC1165">
        <v>179</v>
      </c>
      <c r="BD1165">
        <v>287</v>
      </c>
      <c r="BE1165">
        <v>1</v>
      </c>
      <c r="BF1165" t="s">
        <v>71</v>
      </c>
      <c r="BG1165" t="s">
        <v>65</v>
      </c>
      <c r="BH1165" t="s">
        <v>941</v>
      </c>
      <c r="BI1165" s="4">
        <f xml:space="preserve"> _2025teamgamelogs[[#This Row],[FGA]] + (0.44 * _2025teamgamelogs[[#This Row],[FTA]]) + _2025teamgamelogs[[#This Row],[TOV]] - _2025teamgamelogs[[#This Row],[OREB]]</f>
        <v>100.92</v>
      </c>
      <c r="BJ1165" s="3">
        <f>_2025teamgamelogs[[#This Row],[TOV]]/_2025teamgamelogs[[#This Row],[POSSESIONS]]</f>
        <v>0.12881490289338091</v>
      </c>
      <c r="BK1165" s="4">
        <f>_2025teamgamelogs[[#This Row],[PTS]]/_2025teamgamelogs[[#This Row],[POSSESIONS]]</f>
        <v>1.3079667063020213</v>
      </c>
      <c r="BL1165" s="4">
        <f xml:space="preserve"> 100 * _2025teamgamelogs[[#This Row],[POINTS_PER_POSSESSION]]</f>
        <v>130.79667063020213</v>
      </c>
      <c r="BM1165" s="4">
        <f xml:space="preserve"> _2025teamgamelogs[[#This Row],[POSSESIONS]] / (_2025teamgamelogs[[#This Row],[MIN]]/48)</f>
        <v>100.92</v>
      </c>
      <c r="BN1165" s="3">
        <f>_2025teamgamelogs[[#This Row],[PTS]] / (2 * (_2025teamgamelogs[[#This Row],[FGA]] + 0.44 * _2025teamgamelogs[[#This Row],[FTA]]))</f>
        <v>0.67401960784313719</v>
      </c>
      <c r="BO1165" s="4">
        <f>VLOOKUP(_2025teamgamelogs[[#This Row],[MONTH]], LEAGUE_AVERAGES!$A$2:$B$8, 2, FALSE)</f>
        <v>111.93492093235156</v>
      </c>
      <c r="BP1165" s="5">
        <f>VLOOKUP(_2025teamgamelogs[[#This Row],[TEAM_NAME]], LEAGUE_AVERAGES!$A$14:$C$43, 2, FALSE)</f>
        <v>0.337609756097561</v>
      </c>
      <c r="BQ1165" s="5">
        <f>VLOOKUP(_2025teamgamelogs[[#This Row],[TEAM_NAME]], LEAGUE_AVERAGES!$A$14:$C$43, 3, FALSE)</f>
        <v>0.34709756097560968</v>
      </c>
      <c r="BR1165" s="5">
        <f>VLOOKUP(_2025teamgamelogs[[#This Row],[TEAM_NAME]], LEAGUE_AVERAGES!$F$14:$H$43, 2, FALSE)</f>
        <v>0.43748780487804872</v>
      </c>
      <c r="BS1165" s="5">
        <f>VLOOKUP(_2025teamgamelogs[[#This Row],[TEAM_NAME]], LEAGUE_AVERAGES!$F$14:$H$43, 3, FALSE)</f>
        <v>0.43895121951219529</v>
      </c>
      <c r="BT1165" s="5">
        <f>VLOOKUP(_2025teamgamelogs[[#This Row],[TEAM_NAME]], LEAGUE_AVERAGES!$K$14:$M$43, 2, FALSE)</f>
        <v>0.54767404365624284</v>
      </c>
      <c r="BU1165" s="5">
        <f>VLOOKUP(_2025teamgamelogs[[#This Row],[TEAM_NAME]], LEAGUE_AVERAGES!$K$14:$M$43, 3, FALSE)</f>
        <v>0.5592142433904097</v>
      </c>
    </row>
    <row r="1166" spans="1:73" x14ac:dyDescent="0.2">
      <c r="A1166" t="s">
        <v>59</v>
      </c>
      <c r="B1166">
        <v>1610612760</v>
      </c>
      <c r="C1166" t="s">
        <v>137</v>
      </c>
      <c r="D1166" t="s">
        <v>138</v>
      </c>
      <c r="E1166">
        <v>22400555</v>
      </c>
      <c r="F1166" s="1">
        <v>45671</v>
      </c>
      <c r="G1166" t="s">
        <v>1094</v>
      </c>
      <c r="H1166" t="s">
        <v>63</v>
      </c>
      <c r="I1166">
        <v>48</v>
      </c>
      <c r="J1166">
        <v>45</v>
      </c>
      <c r="K1166">
        <v>81</v>
      </c>
      <c r="L1166">
        <v>0.55600000000000005</v>
      </c>
      <c r="M1166">
        <v>12</v>
      </c>
      <c r="N1166">
        <v>36</v>
      </c>
      <c r="O1166">
        <v>0.33300000000000002</v>
      </c>
      <c r="P1166">
        <v>16</v>
      </c>
      <c r="Q1166">
        <v>18</v>
      </c>
      <c r="R1166">
        <v>0.88900000000000001</v>
      </c>
      <c r="S1166">
        <v>10</v>
      </c>
      <c r="T1166">
        <v>28</v>
      </c>
      <c r="U1166">
        <v>38</v>
      </c>
      <c r="V1166">
        <v>32</v>
      </c>
      <c r="W1166">
        <v>18</v>
      </c>
      <c r="X1166">
        <v>10</v>
      </c>
      <c r="Y1166">
        <v>4</v>
      </c>
      <c r="Z1166">
        <v>1</v>
      </c>
      <c r="AA1166">
        <v>22</v>
      </c>
      <c r="AB1166">
        <v>18</v>
      </c>
      <c r="AC1166">
        <v>118</v>
      </c>
      <c r="AD1166">
        <v>16</v>
      </c>
      <c r="AE1166">
        <v>1</v>
      </c>
      <c r="AF1166">
        <v>1</v>
      </c>
      <c r="AG1166">
        <v>1</v>
      </c>
      <c r="AH1166">
        <v>1</v>
      </c>
      <c r="AI1166">
        <v>121</v>
      </c>
      <c r="AJ1166">
        <v>564</v>
      </c>
      <c r="AK1166">
        <v>2117</v>
      </c>
      <c r="AL1166">
        <v>132</v>
      </c>
      <c r="AM1166">
        <v>1413</v>
      </c>
      <c r="AN1166">
        <v>1366</v>
      </c>
      <c r="AO1166">
        <v>1468</v>
      </c>
      <c r="AP1166">
        <v>1228</v>
      </c>
      <c r="AQ1166">
        <v>1617</v>
      </c>
      <c r="AR1166">
        <v>316</v>
      </c>
      <c r="AS1166">
        <v>1308</v>
      </c>
      <c r="AT1166">
        <v>1951</v>
      </c>
      <c r="AU1166">
        <v>1966</v>
      </c>
      <c r="AV1166">
        <v>322</v>
      </c>
      <c r="AW1166">
        <v>1953</v>
      </c>
      <c r="AX1166">
        <v>539</v>
      </c>
      <c r="AY1166">
        <v>1274</v>
      </c>
      <c r="AZ1166">
        <v>35</v>
      </c>
      <c r="BA1166">
        <v>1887</v>
      </c>
      <c r="BB1166">
        <v>1204</v>
      </c>
      <c r="BC1166">
        <v>891</v>
      </c>
      <c r="BD1166">
        <v>338</v>
      </c>
      <c r="BE1166">
        <v>1</v>
      </c>
      <c r="BF1166" t="s">
        <v>71</v>
      </c>
      <c r="BG1166" t="s">
        <v>65</v>
      </c>
      <c r="BH1166" t="s">
        <v>941</v>
      </c>
      <c r="BI1166" s="4">
        <f xml:space="preserve"> _2025teamgamelogs[[#This Row],[FGA]] + (0.44 * _2025teamgamelogs[[#This Row],[FTA]]) + _2025teamgamelogs[[#This Row],[TOV]] - _2025teamgamelogs[[#This Row],[OREB]]</f>
        <v>96.92</v>
      </c>
      <c r="BJ1166" s="3">
        <f>_2025teamgamelogs[[#This Row],[TOV]]/_2025teamgamelogs[[#This Row],[POSSESIONS]]</f>
        <v>0.18572018159306644</v>
      </c>
      <c r="BK1166" s="4">
        <f>_2025teamgamelogs[[#This Row],[PTS]]/_2025teamgamelogs[[#This Row],[POSSESIONS]]</f>
        <v>1.2174989682212134</v>
      </c>
      <c r="BL1166" s="4">
        <f xml:space="preserve"> 100 * _2025teamgamelogs[[#This Row],[POINTS_PER_POSSESSION]]</f>
        <v>121.74989682212134</v>
      </c>
      <c r="BM1166" s="4">
        <f xml:space="preserve"> _2025teamgamelogs[[#This Row],[POSSESIONS]] / (_2025teamgamelogs[[#This Row],[MIN]]/48)</f>
        <v>96.92</v>
      </c>
      <c r="BN1166" s="3">
        <f>_2025teamgamelogs[[#This Row],[PTS]] / (2 * (_2025teamgamelogs[[#This Row],[FGA]] + 0.44 * _2025teamgamelogs[[#This Row],[FTA]]))</f>
        <v>0.66351776878092661</v>
      </c>
      <c r="BO1166" s="4">
        <f>VLOOKUP(_2025teamgamelogs[[#This Row],[MONTH]], LEAGUE_AVERAGES!$A$2:$B$8, 2, FALSE)</f>
        <v>111.93492093235156</v>
      </c>
      <c r="BP1166" s="5">
        <f>VLOOKUP(_2025teamgamelogs[[#This Row],[TEAM_NAME]], LEAGUE_AVERAGES!$A$14:$C$43, 2, FALSE)</f>
        <v>0.38229268292682927</v>
      </c>
      <c r="BQ1166" s="5">
        <f>VLOOKUP(_2025teamgamelogs[[#This Row],[TEAM_NAME]], LEAGUE_AVERAGES!$A$14:$C$43, 3, FALSE)</f>
        <v>0.36500000000000005</v>
      </c>
      <c r="BR1166" s="5">
        <f>VLOOKUP(_2025teamgamelogs[[#This Row],[TEAM_NAME]], LEAGUE_AVERAGES!$F$14:$H$43, 2, FALSE)</f>
        <v>0.48607317073170736</v>
      </c>
      <c r="BS1166" s="5">
        <f>VLOOKUP(_2025teamgamelogs[[#This Row],[TEAM_NAME]], LEAGUE_AVERAGES!$F$14:$H$43, 3, FALSE)</f>
        <v>0.4780731707317073</v>
      </c>
      <c r="BT1166" s="5">
        <f>VLOOKUP(_2025teamgamelogs[[#This Row],[TEAM_NAME]], LEAGUE_AVERAGES!$K$14:$M$43, 2, FALSE)</f>
        <v>0.59971838422440138</v>
      </c>
      <c r="BU1166" s="5">
        <f>VLOOKUP(_2025teamgamelogs[[#This Row],[TEAM_NAME]], LEAGUE_AVERAGES!$K$14:$M$43, 3, FALSE)</f>
        <v>0.58679992881439635</v>
      </c>
    </row>
    <row r="1167" spans="1:73" x14ac:dyDescent="0.2">
      <c r="A1167" t="s">
        <v>59</v>
      </c>
      <c r="B1167">
        <v>1610612743</v>
      </c>
      <c r="C1167" t="s">
        <v>151</v>
      </c>
      <c r="D1167" t="s">
        <v>152</v>
      </c>
      <c r="E1167">
        <v>22400559</v>
      </c>
      <c r="F1167" s="1">
        <v>45671</v>
      </c>
      <c r="G1167" t="s">
        <v>1070</v>
      </c>
      <c r="H1167" t="s">
        <v>63</v>
      </c>
      <c r="I1167">
        <v>48</v>
      </c>
      <c r="J1167">
        <v>43</v>
      </c>
      <c r="K1167">
        <v>83</v>
      </c>
      <c r="L1167">
        <v>0.51800000000000002</v>
      </c>
      <c r="M1167">
        <v>13</v>
      </c>
      <c r="N1167">
        <v>29</v>
      </c>
      <c r="O1167">
        <v>0.44800000000000001</v>
      </c>
      <c r="P1167">
        <v>19</v>
      </c>
      <c r="Q1167">
        <v>22</v>
      </c>
      <c r="R1167">
        <v>0.86399999999999999</v>
      </c>
      <c r="S1167">
        <v>11</v>
      </c>
      <c r="T1167">
        <v>40</v>
      </c>
      <c r="U1167">
        <v>51</v>
      </c>
      <c r="V1167">
        <v>28</v>
      </c>
      <c r="W1167">
        <v>20</v>
      </c>
      <c r="X1167">
        <v>9</v>
      </c>
      <c r="Y1167">
        <v>7</v>
      </c>
      <c r="Z1167">
        <v>6</v>
      </c>
      <c r="AA1167">
        <v>20</v>
      </c>
      <c r="AB1167">
        <v>17</v>
      </c>
      <c r="AC1167">
        <v>118</v>
      </c>
      <c r="AD1167">
        <v>19</v>
      </c>
      <c r="AE1167">
        <v>1</v>
      </c>
      <c r="AF1167">
        <v>1</v>
      </c>
      <c r="AG1167">
        <v>1</v>
      </c>
      <c r="AH1167">
        <v>1</v>
      </c>
      <c r="AI1167">
        <v>121</v>
      </c>
      <c r="AJ1167">
        <v>866</v>
      </c>
      <c r="AK1167">
        <v>1922</v>
      </c>
      <c r="AL1167">
        <v>422</v>
      </c>
      <c r="AM1167">
        <v>1171</v>
      </c>
      <c r="AN1167">
        <v>2163</v>
      </c>
      <c r="AO1167">
        <v>340</v>
      </c>
      <c r="AP1167">
        <v>756</v>
      </c>
      <c r="AQ1167">
        <v>1008</v>
      </c>
      <c r="AR1167">
        <v>482</v>
      </c>
      <c r="AS1167">
        <v>1051</v>
      </c>
      <c r="AT1167">
        <v>210</v>
      </c>
      <c r="AU1167">
        <v>340</v>
      </c>
      <c r="AV1167">
        <v>840</v>
      </c>
      <c r="AW1167">
        <v>2199</v>
      </c>
      <c r="AX1167">
        <v>797</v>
      </c>
      <c r="AY1167">
        <v>346</v>
      </c>
      <c r="AZ1167">
        <v>1573</v>
      </c>
      <c r="BA1167">
        <v>1491</v>
      </c>
      <c r="BB1167">
        <v>1444</v>
      </c>
      <c r="BC1167">
        <v>891</v>
      </c>
      <c r="BD1167">
        <v>260</v>
      </c>
      <c r="BE1167">
        <v>1</v>
      </c>
      <c r="BF1167" t="s">
        <v>71</v>
      </c>
      <c r="BG1167" t="s">
        <v>65</v>
      </c>
      <c r="BH1167" t="s">
        <v>941</v>
      </c>
      <c r="BI1167" s="4">
        <f xml:space="preserve"> _2025teamgamelogs[[#This Row],[FGA]] + (0.44 * _2025teamgamelogs[[#This Row],[FTA]]) + _2025teamgamelogs[[#This Row],[TOV]] - _2025teamgamelogs[[#This Row],[OREB]]</f>
        <v>101.68</v>
      </c>
      <c r="BJ1167" s="3">
        <f>_2025teamgamelogs[[#This Row],[TOV]]/_2025teamgamelogs[[#This Row],[POSSESIONS]]</f>
        <v>0.19669551534225019</v>
      </c>
      <c r="BK1167" s="4">
        <f>_2025teamgamelogs[[#This Row],[PTS]]/_2025teamgamelogs[[#This Row],[POSSESIONS]]</f>
        <v>1.1605035405192761</v>
      </c>
      <c r="BL1167" s="4">
        <f xml:space="preserve"> 100 * _2025teamgamelogs[[#This Row],[POINTS_PER_POSSESSION]]</f>
        <v>116.05035405192761</v>
      </c>
      <c r="BM1167" s="4">
        <f xml:space="preserve"> _2025teamgamelogs[[#This Row],[POSSESIONS]] / (_2025teamgamelogs[[#This Row],[MIN]]/48)</f>
        <v>101.68</v>
      </c>
      <c r="BN1167" s="3">
        <f>_2025teamgamelogs[[#This Row],[PTS]] / (2 * (_2025teamgamelogs[[#This Row],[FGA]] + 0.44 * _2025teamgamelogs[[#This Row],[FTA]]))</f>
        <v>0.63659905049633136</v>
      </c>
      <c r="BO1167" s="4">
        <f>VLOOKUP(_2025teamgamelogs[[#This Row],[MONTH]], LEAGUE_AVERAGES!$A$2:$B$8, 2, FALSE)</f>
        <v>111.93492093235156</v>
      </c>
      <c r="BP1167" s="5">
        <f>VLOOKUP(_2025teamgamelogs[[#This Row],[TEAM_NAME]], LEAGUE_AVERAGES!$A$14:$C$43, 2, FALSE)</f>
        <v>0.39036585365853654</v>
      </c>
      <c r="BQ1167" s="5">
        <f>VLOOKUP(_2025teamgamelogs[[#This Row],[TEAM_NAME]], LEAGUE_AVERAGES!$A$14:$C$43, 3, FALSE)</f>
        <v>0.36282926829268303</v>
      </c>
      <c r="BR1167" s="5">
        <f>VLOOKUP(_2025teamgamelogs[[#This Row],[TEAM_NAME]], LEAGUE_AVERAGES!$F$14:$H$43, 2, FALSE)</f>
        <v>0.50741463414634147</v>
      </c>
      <c r="BS1167" s="5">
        <f>VLOOKUP(_2025teamgamelogs[[#This Row],[TEAM_NAME]], LEAGUE_AVERAGES!$F$14:$H$43, 3, FALSE)</f>
        <v>0.50717073170731708</v>
      </c>
      <c r="BT1167" s="5">
        <f>VLOOKUP(_2025teamgamelogs[[#This Row],[TEAM_NAME]], LEAGUE_AVERAGES!$K$14:$M$43, 2, FALSE)</f>
        <v>0.61183675116028358</v>
      </c>
      <c r="BU1167" s="5">
        <f>VLOOKUP(_2025teamgamelogs[[#This Row],[TEAM_NAME]], LEAGUE_AVERAGES!$K$14:$M$43, 3, FALSE)</f>
        <v>0.59871853787111373</v>
      </c>
    </row>
    <row r="1168" spans="1:73" x14ac:dyDescent="0.2">
      <c r="A1168" t="s">
        <v>59</v>
      </c>
      <c r="B1168">
        <v>1610612754</v>
      </c>
      <c r="C1168" t="s">
        <v>110</v>
      </c>
      <c r="D1168" t="s">
        <v>111</v>
      </c>
      <c r="E1168">
        <v>22400554</v>
      </c>
      <c r="F1168" s="1">
        <v>45671</v>
      </c>
      <c r="G1168" t="s">
        <v>1095</v>
      </c>
      <c r="H1168" t="s">
        <v>70</v>
      </c>
      <c r="I1168">
        <v>48</v>
      </c>
      <c r="J1168">
        <v>44</v>
      </c>
      <c r="K1168">
        <v>91</v>
      </c>
      <c r="L1168">
        <v>0.48399999999999999</v>
      </c>
      <c r="M1168">
        <v>12</v>
      </c>
      <c r="N1168">
        <v>28</v>
      </c>
      <c r="O1168">
        <v>0.42899999999999999</v>
      </c>
      <c r="P1168">
        <v>17</v>
      </c>
      <c r="Q1168">
        <v>22</v>
      </c>
      <c r="R1168">
        <v>0.77300000000000002</v>
      </c>
      <c r="S1168">
        <v>9</v>
      </c>
      <c r="T1168">
        <v>28</v>
      </c>
      <c r="U1168">
        <v>37</v>
      </c>
      <c r="V1168">
        <v>30</v>
      </c>
      <c r="W1168">
        <v>14</v>
      </c>
      <c r="X1168">
        <v>10</v>
      </c>
      <c r="Y1168">
        <v>3</v>
      </c>
      <c r="Z1168">
        <v>6</v>
      </c>
      <c r="AA1168">
        <v>18</v>
      </c>
      <c r="AB1168">
        <v>18</v>
      </c>
      <c r="AC1168">
        <v>117</v>
      </c>
      <c r="AD1168">
        <v>-10</v>
      </c>
      <c r="AE1168">
        <v>1</v>
      </c>
      <c r="AF1168">
        <v>1231</v>
      </c>
      <c r="AG1168">
        <v>1231</v>
      </c>
      <c r="AH1168">
        <v>1231</v>
      </c>
      <c r="AI1168">
        <v>121</v>
      </c>
      <c r="AJ1168">
        <v>703</v>
      </c>
      <c r="AK1168">
        <v>899</v>
      </c>
      <c r="AL1168">
        <v>941</v>
      </c>
      <c r="AM1168">
        <v>1413</v>
      </c>
      <c r="AN1168">
        <v>2228</v>
      </c>
      <c r="AO1168">
        <v>461</v>
      </c>
      <c r="AP1168">
        <v>1052</v>
      </c>
      <c r="AQ1168">
        <v>1008</v>
      </c>
      <c r="AR1168">
        <v>1363</v>
      </c>
      <c r="AS1168">
        <v>1566</v>
      </c>
      <c r="AT1168">
        <v>1951</v>
      </c>
      <c r="AU1168">
        <v>2073</v>
      </c>
      <c r="AV1168">
        <v>541</v>
      </c>
      <c r="AW1168">
        <v>1092</v>
      </c>
      <c r="AX1168">
        <v>539</v>
      </c>
      <c r="AY1168">
        <v>1712</v>
      </c>
      <c r="AZ1168">
        <v>1573</v>
      </c>
      <c r="BA1168">
        <v>1018</v>
      </c>
      <c r="BB1168">
        <v>1204</v>
      </c>
      <c r="BC1168">
        <v>960</v>
      </c>
      <c r="BD1168">
        <v>1790</v>
      </c>
      <c r="BE1168">
        <v>1</v>
      </c>
      <c r="BF1168" t="s">
        <v>64</v>
      </c>
      <c r="BG1168" t="s">
        <v>65</v>
      </c>
      <c r="BH1168" t="s">
        <v>941</v>
      </c>
      <c r="BI1168" s="4">
        <f xml:space="preserve"> _2025teamgamelogs[[#This Row],[FGA]] + (0.44 * _2025teamgamelogs[[#This Row],[FTA]]) + _2025teamgamelogs[[#This Row],[TOV]] - _2025teamgamelogs[[#This Row],[OREB]]</f>
        <v>105.68</v>
      </c>
      <c r="BJ1168" s="3">
        <f>_2025teamgamelogs[[#This Row],[TOV]]/_2025teamgamelogs[[#This Row],[POSSESIONS]]</f>
        <v>0.13247539742619227</v>
      </c>
      <c r="BK1168" s="4">
        <f>_2025teamgamelogs[[#This Row],[PTS]]/_2025teamgamelogs[[#This Row],[POSSESIONS]]</f>
        <v>1.1071158213474639</v>
      </c>
      <c r="BL1168" s="4">
        <f xml:space="preserve"> 100 * _2025teamgamelogs[[#This Row],[POINTS_PER_POSSESSION]]</f>
        <v>110.71158213474639</v>
      </c>
      <c r="BM1168" s="4">
        <f xml:space="preserve"> _2025teamgamelogs[[#This Row],[POSSESIONS]] / (_2025teamgamelogs[[#This Row],[MIN]]/48)</f>
        <v>105.68</v>
      </c>
      <c r="BN1168" s="3">
        <f>_2025teamgamelogs[[#This Row],[PTS]] / (2 * (_2025teamgamelogs[[#This Row],[FGA]] + 0.44 * _2025teamgamelogs[[#This Row],[FTA]]))</f>
        <v>0.58104886769964237</v>
      </c>
      <c r="BO1168" s="4">
        <f>VLOOKUP(_2025teamgamelogs[[#This Row],[MONTH]], LEAGUE_AVERAGES!$A$2:$B$8, 2, FALSE)</f>
        <v>111.93492093235156</v>
      </c>
      <c r="BP1168" s="5">
        <f>VLOOKUP(_2025teamgamelogs[[#This Row],[TEAM_NAME]], LEAGUE_AVERAGES!$A$14:$C$43, 2, FALSE)</f>
        <v>0.37909999999999999</v>
      </c>
      <c r="BQ1168" s="5">
        <f>VLOOKUP(_2025teamgamelogs[[#This Row],[TEAM_NAME]], LEAGUE_AVERAGES!$A$14:$C$43, 3, FALSE)</f>
        <v>0.35511904761904761</v>
      </c>
      <c r="BR1168" s="5">
        <f>VLOOKUP(_2025teamgamelogs[[#This Row],[TEAM_NAME]], LEAGUE_AVERAGES!$F$14:$H$43, 2, FALSE)</f>
        <v>0.49785000000000013</v>
      </c>
      <c r="BS1168" s="5">
        <f>VLOOKUP(_2025teamgamelogs[[#This Row],[TEAM_NAME]], LEAGUE_AVERAGES!$F$14:$H$43, 3, FALSE)</f>
        <v>0.47942857142857148</v>
      </c>
      <c r="BT1168" s="5">
        <f>VLOOKUP(_2025teamgamelogs[[#This Row],[TEAM_NAME]], LEAGUE_AVERAGES!$K$14:$M$43, 2, FALSE)</f>
        <v>0.60805571751162091</v>
      </c>
      <c r="BU1168" s="5">
        <f>VLOOKUP(_2025teamgamelogs[[#This Row],[TEAM_NAME]], LEAGUE_AVERAGES!$K$14:$M$43, 3, FALSE)</f>
        <v>0.58190704341109034</v>
      </c>
    </row>
    <row r="1169" spans="1:73" x14ac:dyDescent="0.2">
      <c r="A1169" t="s">
        <v>59</v>
      </c>
      <c r="B1169">
        <v>1610612737</v>
      </c>
      <c r="C1169" t="s">
        <v>92</v>
      </c>
      <c r="D1169" t="s">
        <v>93</v>
      </c>
      <c r="E1169">
        <v>22400556</v>
      </c>
      <c r="F1169" s="1">
        <v>45671</v>
      </c>
      <c r="G1169" t="s">
        <v>1096</v>
      </c>
      <c r="H1169" t="s">
        <v>63</v>
      </c>
      <c r="I1169">
        <v>48</v>
      </c>
      <c r="J1169">
        <v>43</v>
      </c>
      <c r="K1169">
        <v>98</v>
      </c>
      <c r="L1169">
        <v>0.439</v>
      </c>
      <c r="M1169">
        <v>17</v>
      </c>
      <c r="N1169">
        <v>41</v>
      </c>
      <c r="O1169">
        <v>0.41499999999999998</v>
      </c>
      <c r="P1169">
        <v>19</v>
      </c>
      <c r="Q1169">
        <v>26</v>
      </c>
      <c r="R1169">
        <v>0.73099999999999998</v>
      </c>
      <c r="S1169">
        <v>20</v>
      </c>
      <c r="T1169">
        <v>34</v>
      </c>
      <c r="U1169">
        <v>54</v>
      </c>
      <c r="V1169">
        <v>22</v>
      </c>
      <c r="W1169">
        <v>14</v>
      </c>
      <c r="X1169">
        <v>10</v>
      </c>
      <c r="Y1169">
        <v>3</v>
      </c>
      <c r="Z1169">
        <v>4</v>
      </c>
      <c r="AA1169">
        <v>21</v>
      </c>
      <c r="AB1169">
        <v>17</v>
      </c>
      <c r="AC1169">
        <v>122</v>
      </c>
      <c r="AD1169">
        <v>5</v>
      </c>
      <c r="AE1169">
        <v>1</v>
      </c>
      <c r="AF1169">
        <v>1</v>
      </c>
      <c r="AG1169">
        <v>1</v>
      </c>
      <c r="AH1169">
        <v>1</v>
      </c>
      <c r="AI1169">
        <v>121</v>
      </c>
      <c r="AJ1169">
        <v>866</v>
      </c>
      <c r="AK1169">
        <v>251</v>
      </c>
      <c r="AL1169">
        <v>1723</v>
      </c>
      <c r="AM1169">
        <v>410</v>
      </c>
      <c r="AN1169">
        <v>681</v>
      </c>
      <c r="AO1169">
        <v>596</v>
      </c>
      <c r="AP1169">
        <v>756</v>
      </c>
      <c r="AQ1169">
        <v>570</v>
      </c>
      <c r="AR1169">
        <v>1731</v>
      </c>
      <c r="AS1169">
        <v>44</v>
      </c>
      <c r="AT1169">
        <v>926</v>
      </c>
      <c r="AU1169">
        <v>165</v>
      </c>
      <c r="AV1169">
        <v>1909</v>
      </c>
      <c r="AW1169">
        <v>1092</v>
      </c>
      <c r="AX1169">
        <v>539</v>
      </c>
      <c r="AY1169">
        <v>1712</v>
      </c>
      <c r="AZ1169">
        <v>750</v>
      </c>
      <c r="BA1169">
        <v>1694</v>
      </c>
      <c r="BB1169">
        <v>1444</v>
      </c>
      <c r="BC1169">
        <v>609</v>
      </c>
      <c r="BD1169">
        <v>922</v>
      </c>
      <c r="BE1169">
        <v>1</v>
      </c>
      <c r="BF1169" t="s">
        <v>64</v>
      </c>
      <c r="BG1169" t="s">
        <v>65</v>
      </c>
      <c r="BH1169" t="s">
        <v>941</v>
      </c>
      <c r="BI1169" s="4">
        <f xml:space="preserve"> _2025teamgamelogs[[#This Row],[FGA]] + (0.44 * _2025teamgamelogs[[#This Row],[FTA]]) + _2025teamgamelogs[[#This Row],[TOV]] - _2025teamgamelogs[[#This Row],[OREB]]</f>
        <v>103.44</v>
      </c>
      <c r="BJ1169" s="3">
        <f>_2025teamgamelogs[[#This Row],[TOV]]/_2025teamgamelogs[[#This Row],[POSSESIONS]]</f>
        <v>0.13534416086620263</v>
      </c>
      <c r="BK1169" s="4">
        <f>_2025teamgamelogs[[#This Row],[PTS]]/_2025teamgamelogs[[#This Row],[POSSESIONS]]</f>
        <v>1.1794276875483372</v>
      </c>
      <c r="BL1169" s="4">
        <f xml:space="preserve"> 100 * _2025teamgamelogs[[#This Row],[POINTS_PER_POSSESSION]]</f>
        <v>117.94276875483372</v>
      </c>
      <c r="BM1169" s="4">
        <f xml:space="preserve"> _2025teamgamelogs[[#This Row],[POSSESIONS]] / (_2025teamgamelogs[[#This Row],[MIN]]/48)</f>
        <v>103.44</v>
      </c>
      <c r="BN1169" s="3">
        <f>_2025teamgamelogs[[#This Row],[PTS]] / (2 * (_2025teamgamelogs[[#This Row],[FGA]] + 0.44 * _2025teamgamelogs[[#This Row],[FTA]]))</f>
        <v>0.55738304093567248</v>
      </c>
      <c r="BO1169" s="4">
        <f>VLOOKUP(_2025teamgamelogs[[#This Row],[MONTH]], LEAGUE_AVERAGES!$A$2:$B$8, 2, FALSE)</f>
        <v>111.93492093235156</v>
      </c>
      <c r="BP1169" s="5">
        <f>VLOOKUP(_2025teamgamelogs[[#This Row],[TEAM_NAME]], LEAGUE_AVERAGES!$A$14:$C$43, 2, FALSE)</f>
        <v>0.35092500000000004</v>
      </c>
      <c r="BQ1169" s="5">
        <f>VLOOKUP(_2025teamgamelogs[[#This Row],[TEAM_NAME]], LEAGUE_AVERAGES!$A$14:$C$43, 3, FALSE)</f>
        <v>0.36290476190476195</v>
      </c>
      <c r="BR1169" s="5">
        <f>VLOOKUP(_2025teamgamelogs[[#This Row],[TEAM_NAME]], LEAGUE_AVERAGES!$F$14:$H$43, 2, FALSE)</f>
        <v>0.47670000000000012</v>
      </c>
      <c r="BS1169" s="5">
        <f>VLOOKUP(_2025teamgamelogs[[#This Row],[TEAM_NAME]], LEAGUE_AVERAGES!$F$14:$H$43, 3, FALSE)</f>
        <v>0.47069047619047621</v>
      </c>
      <c r="BT1169" s="5">
        <f>VLOOKUP(_2025teamgamelogs[[#This Row],[TEAM_NAME]], LEAGUE_AVERAGES!$K$14:$M$43, 2, FALSE)</f>
        <v>0.58493933923263275</v>
      </c>
      <c r="BU1169" s="5">
        <f>VLOOKUP(_2025teamgamelogs[[#This Row],[TEAM_NAME]], LEAGUE_AVERAGES!$K$14:$M$43, 3, FALSE)</f>
        <v>0.57722862424766153</v>
      </c>
    </row>
    <row r="1170" spans="1:73" x14ac:dyDescent="0.2">
      <c r="A1170" t="s">
        <v>59</v>
      </c>
      <c r="B1170">
        <v>1610612739</v>
      </c>
      <c r="C1170" t="s">
        <v>119</v>
      </c>
      <c r="D1170" t="s">
        <v>120</v>
      </c>
      <c r="E1170">
        <v>22400554</v>
      </c>
      <c r="F1170" s="1">
        <v>45671</v>
      </c>
      <c r="G1170" t="s">
        <v>1097</v>
      </c>
      <c r="H1170" t="s">
        <v>63</v>
      </c>
      <c r="I1170">
        <v>48</v>
      </c>
      <c r="J1170">
        <v>43</v>
      </c>
      <c r="K1170">
        <v>89</v>
      </c>
      <c r="L1170">
        <v>0.48299999999999998</v>
      </c>
      <c r="M1170">
        <v>15</v>
      </c>
      <c r="N1170">
        <v>44</v>
      </c>
      <c r="O1170">
        <v>0.34100000000000003</v>
      </c>
      <c r="P1170">
        <v>26</v>
      </c>
      <c r="Q1170">
        <v>31</v>
      </c>
      <c r="R1170">
        <v>0.83899999999999997</v>
      </c>
      <c r="S1170">
        <v>14</v>
      </c>
      <c r="T1170">
        <v>35</v>
      </c>
      <c r="U1170">
        <v>49</v>
      </c>
      <c r="V1170">
        <v>25</v>
      </c>
      <c r="W1170">
        <v>15</v>
      </c>
      <c r="X1170">
        <v>8</v>
      </c>
      <c r="Y1170">
        <v>6</v>
      </c>
      <c r="Z1170">
        <v>3</v>
      </c>
      <c r="AA1170">
        <v>18</v>
      </c>
      <c r="AB1170">
        <v>18</v>
      </c>
      <c r="AC1170">
        <v>127</v>
      </c>
      <c r="AD1170">
        <v>10</v>
      </c>
      <c r="AE1170">
        <v>1</v>
      </c>
      <c r="AF1170">
        <v>1</v>
      </c>
      <c r="AG1170">
        <v>1</v>
      </c>
      <c r="AH1170">
        <v>1</v>
      </c>
      <c r="AI1170">
        <v>121</v>
      </c>
      <c r="AJ1170">
        <v>866</v>
      </c>
      <c r="AK1170">
        <v>1176</v>
      </c>
      <c r="AL1170">
        <v>953</v>
      </c>
      <c r="AM1170">
        <v>733</v>
      </c>
      <c r="AN1170">
        <v>384</v>
      </c>
      <c r="AO1170">
        <v>1445</v>
      </c>
      <c r="AP1170">
        <v>133</v>
      </c>
      <c r="AQ1170">
        <v>202</v>
      </c>
      <c r="AR1170">
        <v>685</v>
      </c>
      <c r="AS1170">
        <v>466</v>
      </c>
      <c r="AT1170">
        <v>769</v>
      </c>
      <c r="AU1170">
        <v>505</v>
      </c>
      <c r="AV1170">
        <v>1358</v>
      </c>
      <c r="AW1170">
        <v>1341</v>
      </c>
      <c r="AX1170">
        <v>1073</v>
      </c>
      <c r="AY1170">
        <v>560</v>
      </c>
      <c r="AZ1170">
        <v>384</v>
      </c>
      <c r="BA1170">
        <v>1018</v>
      </c>
      <c r="BB1170">
        <v>1204</v>
      </c>
      <c r="BC1170">
        <v>341</v>
      </c>
      <c r="BD1170">
        <v>614</v>
      </c>
      <c r="BE1170">
        <v>1</v>
      </c>
      <c r="BF1170" t="s">
        <v>71</v>
      </c>
      <c r="BG1170" t="s">
        <v>65</v>
      </c>
      <c r="BH1170" t="s">
        <v>941</v>
      </c>
      <c r="BI1170" s="4">
        <f xml:space="preserve"> _2025teamgamelogs[[#This Row],[FGA]] + (0.44 * _2025teamgamelogs[[#This Row],[FTA]]) + _2025teamgamelogs[[#This Row],[TOV]] - _2025teamgamelogs[[#This Row],[OREB]]</f>
        <v>103.64</v>
      </c>
      <c r="BJ1170" s="3">
        <f>_2025teamgamelogs[[#This Row],[TOV]]/_2025teamgamelogs[[#This Row],[POSSESIONS]]</f>
        <v>0.14473176379776148</v>
      </c>
      <c r="BK1170" s="4">
        <f>_2025teamgamelogs[[#This Row],[PTS]]/_2025teamgamelogs[[#This Row],[POSSESIONS]]</f>
        <v>1.2253956001543806</v>
      </c>
      <c r="BL1170" s="4">
        <f xml:space="preserve"> 100 * _2025teamgamelogs[[#This Row],[POINTS_PER_POSSESSION]]</f>
        <v>122.53956001543807</v>
      </c>
      <c r="BM1170" s="4">
        <f xml:space="preserve"> _2025teamgamelogs[[#This Row],[POSSESIONS]] / (_2025teamgamelogs[[#This Row],[MIN]]/48)</f>
        <v>103.64</v>
      </c>
      <c r="BN1170" s="3">
        <f>_2025teamgamelogs[[#This Row],[PTS]] / (2 * (_2025teamgamelogs[[#This Row],[FGA]] + 0.44 * _2025teamgamelogs[[#This Row],[FTA]]))</f>
        <v>0.61866718628215123</v>
      </c>
      <c r="BO1170" s="4">
        <f>VLOOKUP(_2025teamgamelogs[[#This Row],[MONTH]], LEAGUE_AVERAGES!$A$2:$B$8, 2, FALSE)</f>
        <v>111.93492093235156</v>
      </c>
      <c r="BP1170" s="5">
        <f>VLOOKUP(_2025teamgamelogs[[#This Row],[TEAM_NAME]], LEAGUE_AVERAGES!$A$14:$C$43, 2, FALSE)</f>
        <v>0.38409756097560971</v>
      </c>
      <c r="BQ1170" s="5">
        <f>VLOOKUP(_2025teamgamelogs[[#This Row],[TEAM_NAME]], LEAGUE_AVERAGES!$A$14:$C$43, 3, FALSE)</f>
        <v>0.38512195121951209</v>
      </c>
      <c r="BR1170" s="5">
        <f>VLOOKUP(_2025teamgamelogs[[#This Row],[TEAM_NAME]], LEAGUE_AVERAGES!$F$14:$H$43, 2, FALSE)</f>
        <v>0.49482926829268303</v>
      </c>
      <c r="BS1170" s="5">
        <f>VLOOKUP(_2025teamgamelogs[[#This Row],[TEAM_NAME]], LEAGUE_AVERAGES!$F$14:$H$43, 3, FALSE)</f>
        <v>0.4880731707317072</v>
      </c>
      <c r="BT1170" s="5">
        <f>VLOOKUP(_2025teamgamelogs[[#This Row],[TEAM_NAME]], LEAGUE_AVERAGES!$K$14:$M$43, 2, FALSE)</f>
        <v>0.61027349880699666</v>
      </c>
      <c r="BU1170" s="5">
        <f>VLOOKUP(_2025teamgamelogs[[#This Row],[TEAM_NAME]], LEAGUE_AVERAGES!$K$14:$M$43, 3, FALSE)</f>
        <v>0.60680781397749251</v>
      </c>
    </row>
    <row r="1171" spans="1:73" x14ac:dyDescent="0.2">
      <c r="A1171" t="s">
        <v>59</v>
      </c>
      <c r="B1171">
        <v>1610612740</v>
      </c>
      <c r="C1171" t="s">
        <v>77</v>
      </c>
      <c r="D1171" t="s">
        <v>78</v>
      </c>
      <c r="E1171">
        <v>22400557</v>
      </c>
      <c r="F1171" s="1">
        <v>45671</v>
      </c>
      <c r="G1171" t="s">
        <v>1098</v>
      </c>
      <c r="H1171" t="s">
        <v>63</v>
      </c>
      <c r="I1171">
        <v>48</v>
      </c>
      <c r="J1171">
        <v>42</v>
      </c>
      <c r="K1171">
        <v>96</v>
      </c>
      <c r="L1171">
        <v>0.438</v>
      </c>
      <c r="M1171">
        <v>14</v>
      </c>
      <c r="N1171">
        <v>50</v>
      </c>
      <c r="O1171">
        <v>0.28000000000000003</v>
      </c>
      <c r="P1171">
        <v>21</v>
      </c>
      <c r="Q1171">
        <v>26</v>
      </c>
      <c r="R1171">
        <v>0.80800000000000005</v>
      </c>
      <c r="S1171">
        <v>13</v>
      </c>
      <c r="T1171">
        <v>33</v>
      </c>
      <c r="U1171">
        <v>46</v>
      </c>
      <c r="V1171">
        <v>32</v>
      </c>
      <c r="W1171">
        <v>10</v>
      </c>
      <c r="X1171">
        <v>11</v>
      </c>
      <c r="Y1171">
        <v>5</v>
      </c>
      <c r="Z1171">
        <v>6</v>
      </c>
      <c r="AA1171">
        <v>13</v>
      </c>
      <c r="AB1171">
        <v>19</v>
      </c>
      <c r="AC1171">
        <v>119</v>
      </c>
      <c r="AD1171">
        <v>6</v>
      </c>
      <c r="AE1171">
        <v>1</v>
      </c>
      <c r="AF1171">
        <v>1</v>
      </c>
      <c r="AG1171">
        <v>1</v>
      </c>
      <c r="AH1171">
        <v>1</v>
      </c>
      <c r="AI1171">
        <v>121</v>
      </c>
      <c r="AJ1171">
        <v>1068</v>
      </c>
      <c r="AK1171">
        <v>392</v>
      </c>
      <c r="AL1171">
        <v>1741</v>
      </c>
      <c r="AM1171">
        <v>934</v>
      </c>
      <c r="AN1171">
        <v>104</v>
      </c>
      <c r="AO1171">
        <v>2073</v>
      </c>
      <c r="AP1171">
        <v>506</v>
      </c>
      <c r="AQ1171">
        <v>570</v>
      </c>
      <c r="AR1171">
        <v>993</v>
      </c>
      <c r="AS1171">
        <v>652</v>
      </c>
      <c r="AT1171">
        <v>1131</v>
      </c>
      <c r="AU1171">
        <v>835</v>
      </c>
      <c r="AV1171">
        <v>322</v>
      </c>
      <c r="AW1171">
        <v>264</v>
      </c>
      <c r="AX1171">
        <v>346</v>
      </c>
      <c r="AY1171">
        <v>889</v>
      </c>
      <c r="AZ1171">
        <v>1573</v>
      </c>
      <c r="BA1171">
        <v>148</v>
      </c>
      <c r="BB1171">
        <v>971</v>
      </c>
      <c r="BC1171">
        <v>798</v>
      </c>
      <c r="BD1171">
        <v>854</v>
      </c>
      <c r="BE1171">
        <v>1</v>
      </c>
      <c r="BF1171" t="s">
        <v>71</v>
      </c>
      <c r="BG1171" t="s">
        <v>65</v>
      </c>
      <c r="BH1171" t="s">
        <v>941</v>
      </c>
      <c r="BI1171" s="4">
        <f xml:space="preserve"> _2025teamgamelogs[[#This Row],[FGA]] + (0.44 * _2025teamgamelogs[[#This Row],[FTA]]) + _2025teamgamelogs[[#This Row],[TOV]] - _2025teamgamelogs[[#This Row],[OREB]]</f>
        <v>104.44</v>
      </c>
      <c r="BJ1171" s="3">
        <f>_2025teamgamelogs[[#This Row],[TOV]]/_2025teamgamelogs[[#This Row],[POSSESIONS]]</f>
        <v>9.574875526618154E-2</v>
      </c>
      <c r="BK1171" s="4">
        <f>_2025teamgamelogs[[#This Row],[PTS]]/_2025teamgamelogs[[#This Row],[POSSESIONS]]</f>
        <v>1.1394101876675604</v>
      </c>
      <c r="BL1171" s="4">
        <f xml:space="preserve"> 100 * _2025teamgamelogs[[#This Row],[POINTS_PER_POSSESSION]]</f>
        <v>113.94101876675605</v>
      </c>
      <c r="BM1171" s="4">
        <f xml:space="preserve"> _2025teamgamelogs[[#This Row],[POSSESIONS]] / (_2025teamgamelogs[[#This Row],[MIN]]/48)</f>
        <v>104.44</v>
      </c>
      <c r="BN1171" s="3">
        <f>_2025teamgamelogs[[#This Row],[PTS]] / (2 * (_2025teamgamelogs[[#This Row],[FGA]] + 0.44 * _2025teamgamelogs[[#This Row],[FTA]]))</f>
        <v>0.55379746835443044</v>
      </c>
      <c r="BO1171" s="4">
        <f>VLOOKUP(_2025teamgamelogs[[#This Row],[MONTH]], LEAGUE_AVERAGES!$A$2:$B$8, 2, FALSE)</f>
        <v>111.93492093235156</v>
      </c>
      <c r="BP1171" s="5">
        <f>VLOOKUP(_2025teamgamelogs[[#This Row],[TEAM_NAME]], LEAGUE_AVERAGES!$A$14:$C$43, 2, FALSE)</f>
        <v>0.35068292682926827</v>
      </c>
      <c r="BQ1171" s="5">
        <f>VLOOKUP(_2025teamgamelogs[[#This Row],[TEAM_NAME]], LEAGUE_AVERAGES!$A$14:$C$43, 3, FALSE)</f>
        <v>0.33902439024390252</v>
      </c>
      <c r="BR1171" s="5">
        <f>VLOOKUP(_2025teamgamelogs[[#This Row],[TEAM_NAME]], LEAGUE_AVERAGES!$F$14:$H$43, 2, FALSE)</f>
        <v>0.44770731707317085</v>
      </c>
      <c r="BS1171" s="5">
        <f>VLOOKUP(_2025teamgamelogs[[#This Row],[TEAM_NAME]], LEAGUE_AVERAGES!$F$14:$H$43, 3, FALSE)</f>
        <v>0.45721951219512191</v>
      </c>
      <c r="BT1171" s="5">
        <f>VLOOKUP(_2025teamgamelogs[[#This Row],[TEAM_NAME]], LEAGUE_AVERAGES!$K$14:$M$43, 2, FALSE)</f>
        <v>0.55230036801172144</v>
      </c>
      <c r="BU1171" s="5">
        <f>VLOOKUP(_2025teamgamelogs[[#This Row],[TEAM_NAME]], LEAGUE_AVERAGES!$K$14:$M$43, 3, FALSE)</f>
        <v>0.55239725408654039</v>
      </c>
    </row>
    <row r="1172" spans="1:73" x14ac:dyDescent="0.2">
      <c r="A1172" t="s">
        <v>59</v>
      </c>
      <c r="B1172">
        <v>1610612755</v>
      </c>
      <c r="C1172" t="s">
        <v>134</v>
      </c>
      <c r="D1172" t="s">
        <v>135</v>
      </c>
      <c r="E1172">
        <v>22400555</v>
      </c>
      <c r="F1172" s="1">
        <v>45671</v>
      </c>
      <c r="G1172" t="s">
        <v>1099</v>
      </c>
      <c r="H1172" t="s">
        <v>70</v>
      </c>
      <c r="I1172">
        <v>48</v>
      </c>
      <c r="J1172">
        <v>37</v>
      </c>
      <c r="K1172">
        <v>84</v>
      </c>
      <c r="L1172">
        <v>0.44</v>
      </c>
      <c r="M1172">
        <v>13</v>
      </c>
      <c r="N1172">
        <v>44</v>
      </c>
      <c r="O1172">
        <v>0.29499999999999998</v>
      </c>
      <c r="P1172">
        <v>15</v>
      </c>
      <c r="Q1172">
        <v>20</v>
      </c>
      <c r="R1172">
        <v>0.75</v>
      </c>
      <c r="S1172">
        <v>11</v>
      </c>
      <c r="T1172">
        <v>24</v>
      </c>
      <c r="U1172">
        <v>35</v>
      </c>
      <c r="V1172">
        <v>23</v>
      </c>
      <c r="W1172">
        <v>22</v>
      </c>
      <c r="X1172">
        <v>10</v>
      </c>
      <c r="Y1172">
        <v>1</v>
      </c>
      <c r="Z1172">
        <v>4</v>
      </c>
      <c r="AA1172">
        <v>18</v>
      </c>
      <c r="AB1172">
        <v>22</v>
      </c>
      <c r="AC1172">
        <v>102</v>
      </c>
      <c r="AD1172">
        <v>-16</v>
      </c>
      <c r="AE1172">
        <v>1</v>
      </c>
      <c r="AF1172">
        <v>1231</v>
      </c>
      <c r="AG1172">
        <v>1231</v>
      </c>
      <c r="AH1172">
        <v>1231</v>
      </c>
      <c r="AI1172">
        <v>121</v>
      </c>
      <c r="AJ1172">
        <v>1946</v>
      </c>
      <c r="AK1172">
        <v>1815</v>
      </c>
      <c r="AL1172">
        <v>1699</v>
      </c>
      <c r="AM1172">
        <v>1171</v>
      </c>
      <c r="AN1172">
        <v>384</v>
      </c>
      <c r="AO1172">
        <v>1948</v>
      </c>
      <c r="AP1172">
        <v>1416</v>
      </c>
      <c r="AQ1172">
        <v>1301</v>
      </c>
      <c r="AR1172">
        <v>1525</v>
      </c>
      <c r="AS1172">
        <v>1051</v>
      </c>
      <c r="AT1172">
        <v>2333</v>
      </c>
      <c r="AU1172">
        <v>2225</v>
      </c>
      <c r="AV1172">
        <v>1759</v>
      </c>
      <c r="AW1172">
        <v>2345</v>
      </c>
      <c r="AX1172">
        <v>539</v>
      </c>
      <c r="AY1172">
        <v>2304</v>
      </c>
      <c r="AZ1172">
        <v>750</v>
      </c>
      <c r="BA1172">
        <v>1018</v>
      </c>
      <c r="BB1172">
        <v>416</v>
      </c>
      <c r="BC1172">
        <v>2003</v>
      </c>
      <c r="BD1172">
        <v>2086</v>
      </c>
      <c r="BE1172">
        <v>1</v>
      </c>
      <c r="BF1172" t="s">
        <v>64</v>
      </c>
      <c r="BG1172" t="s">
        <v>65</v>
      </c>
      <c r="BH1172" t="s">
        <v>941</v>
      </c>
      <c r="BI1172" s="4">
        <f xml:space="preserve"> _2025teamgamelogs[[#This Row],[FGA]] + (0.44 * _2025teamgamelogs[[#This Row],[FTA]]) + _2025teamgamelogs[[#This Row],[TOV]] - _2025teamgamelogs[[#This Row],[OREB]]</f>
        <v>103.8</v>
      </c>
      <c r="BJ1172" s="3">
        <f>_2025teamgamelogs[[#This Row],[TOV]]/_2025teamgamelogs[[#This Row],[POSSESIONS]]</f>
        <v>0.21194605009633913</v>
      </c>
      <c r="BK1172" s="4">
        <f>_2025teamgamelogs[[#This Row],[PTS]]/_2025teamgamelogs[[#This Row],[POSSESIONS]]</f>
        <v>0.98265895953757232</v>
      </c>
      <c r="BL1172" s="4">
        <f xml:space="preserve"> 100 * _2025teamgamelogs[[#This Row],[POINTS_PER_POSSESSION]]</f>
        <v>98.265895953757237</v>
      </c>
      <c r="BM1172" s="4">
        <f xml:space="preserve"> _2025teamgamelogs[[#This Row],[POSSESIONS]] / (_2025teamgamelogs[[#This Row],[MIN]]/48)</f>
        <v>103.8</v>
      </c>
      <c r="BN1172" s="3">
        <f>_2025teamgamelogs[[#This Row],[PTS]] / (2 * (_2025teamgamelogs[[#This Row],[FGA]] + 0.44 * _2025teamgamelogs[[#This Row],[FTA]]))</f>
        <v>0.54956896551724144</v>
      </c>
      <c r="BO1172" s="4">
        <f>VLOOKUP(_2025teamgamelogs[[#This Row],[MONTH]], LEAGUE_AVERAGES!$A$2:$B$8, 2, FALSE)</f>
        <v>111.93492093235156</v>
      </c>
      <c r="BP1172" s="5">
        <f>VLOOKUP(_2025teamgamelogs[[#This Row],[TEAM_NAME]], LEAGUE_AVERAGES!$A$14:$C$43, 2, FALSE)</f>
        <v>0.34129268292682929</v>
      </c>
      <c r="BQ1172" s="5">
        <f>VLOOKUP(_2025teamgamelogs[[#This Row],[TEAM_NAME]], LEAGUE_AVERAGES!$A$14:$C$43, 3, FALSE)</f>
        <v>0.34026829268292691</v>
      </c>
      <c r="BR1172" s="5">
        <f>VLOOKUP(_2025teamgamelogs[[#This Row],[TEAM_NAME]], LEAGUE_AVERAGES!$F$14:$H$43, 2, FALSE)</f>
        <v>0.45178048780487812</v>
      </c>
      <c r="BS1172" s="5">
        <f>VLOOKUP(_2025teamgamelogs[[#This Row],[TEAM_NAME]], LEAGUE_AVERAGES!$F$14:$H$43, 3, FALSE)</f>
        <v>0.45797560975609758</v>
      </c>
      <c r="BT1172" s="5">
        <f>VLOOKUP(_2025teamgamelogs[[#This Row],[TEAM_NAME]], LEAGUE_AVERAGES!$K$14:$M$43, 2, FALSE)</f>
        <v>0.55774018976963147</v>
      </c>
      <c r="BU1172" s="5">
        <f>VLOOKUP(_2025teamgamelogs[[#This Row],[TEAM_NAME]], LEAGUE_AVERAGES!$K$14:$M$43, 3, FALSE)</f>
        <v>0.57066794818423772</v>
      </c>
    </row>
    <row r="1173" spans="1:73" x14ac:dyDescent="0.2">
      <c r="A1173" t="s">
        <v>59</v>
      </c>
      <c r="B1173">
        <v>1610612758</v>
      </c>
      <c r="C1173" t="s">
        <v>142</v>
      </c>
      <c r="D1173" t="s">
        <v>143</v>
      </c>
      <c r="E1173">
        <v>22400558</v>
      </c>
      <c r="F1173" s="1">
        <v>45671</v>
      </c>
      <c r="G1173" t="s">
        <v>1100</v>
      </c>
      <c r="H1173" t="s">
        <v>70</v>
      </c>
      <c r="I1173">
        <v>48</v>
      </c>
      <c r="J1173">
        <v>42</v>
      </c>
      <c r="K1173">
        <v>95</v>
      </c>
      <c r="L1173">
        <v>0.442</v>
      </c>
      <c r="M1173">
        <v>17</v>
      </c>
      <c r="N1173">
        <v>42</v>
      </c>
      <c r="O1173">
        <v>0.40500000000000003</v>
      </c>
      <c r="P1173">
        <v>14</v>
      </c>
      <c r="Q1173">
        <v>18</v>
      </c>
      <c r="R1173">
        <v>0.77800000000000002</v>
      </c>
      <c r="S1173">
        <v>9</v>
      </c>
      <c r="T1173">
        <v>36</v>
      </c>
      <c r="U1173">
        <v>45</v>
      </c>
      <c r="V1173">
        <v>25</v>
      </c>
      <c r="W1173">
        <v>9</v>
      </c>
      <c r="X1173">
        <v>4</v>
      </c>
      <c r="Y1173">
        <v>5</v>
      </c>
      <c r="Z1173">
        <v>4</v>
      </c>
      <c r="AA1173">
        <v>16</v>
      </c>
      <c r="AB1173">
        <v>21</v>
      </c>
      <c r="AC1173">
        <v>115</v>
      </c>
      <c r="AD1173">
        <v>-15</v>
      </c>
      <c r="AE1173">
        <v>1</v>
      </c>
      <c r="AF1173">
        <v>1231</v>
      </c>
      <c r="AG1173">
        <v>1231</v>
      </c>
      <c r="AH1173">
        <v>1231</v>
      </c>
      <c r="AI1173">
        <v>121</v>
      </c>
      <c r="AJ1173">
        <v>1068</v>
      </c>
      <c r="AK1173">
        <v>477</v>
      </c>
      <c r="AL1173">
        <v>1675</v>
      </c>
      <c r="AM1173">
        <v>410</v>
      </c>
      <c r="AN1173">
        <v>568</v>
      </c>
      <c r="AO1173">
        <v>700</v>
      </c>
      <c r="AP1173">
        <v>1571</v>
      </c>
      <c r="AQ1173">
        <v>1617</v>
      </c>
      <c r="AR1173">
        <v>1292</v>
      </c>
      <c r="AS1173">
        <v>1566</v>
      </c>
      <c r="AT1173">
        <v>640</v>
      </c>
      <c r="AU1173">
        <v>976</v>
      </c>
      <c r="AV1173">
        <v>1358</v>
      </c>
      <c r="AW1173">
        <v>152</v>
      </c>
      <c r="AX1173">
        <v>2190</v>
      </c>
      <c r="AY1173">
        <v>889</v>
      </c>
      <c r="AZ1173">
        <v>750</v>
      </c>
      <c r="BA1173">
        <v>570</v>
      </c>
      <c r="BB1173">
        <v>575</v>
      </c>
      <c r="BC1173">
        <v>1095</v>
      </c>
      <c r="BD1173">
        <v>2041</v>
      </c>
      <c r="BE1173">
        <v>1</v>
      </c>
      <c r="BF1173" t="s">
        <v>71</v>
      </c>
      <c r="BG1173" t="s">
        <v>65</v>
      </c>
      <c r="BH1173" t="s">
        <v>941</v>
      </c>
      <c r="BI1173" s="4">
        <f xml:space="preserve"> _2025teamgamelogs[[#This Row],[FGA]] + (0.44 * _2025teamgamelogs[[#This Row],[FTA]]) + _2025teamgamelogs[[#This Row],[TOV]] - _2025teamgamelogs[[#This Row],[OREB]]</f>
        <v>102.92</v>
      </c>
      <c r="BJ1173" s="3">
        <f>_2025teamgamelogs[[#This Row],[TOV]]/_2025teamgamelogs[[#This Row],[POSSESIONS]]</f>
        <v>8.7446560435289547E-2</v>
      </c>
      <c r="BK1173" s="4">
        <f>_2025teamgamelogs[[#This Row],[PTS]]/_2025teamgamelogs[[#This Row],[POSSESIONS]]</f>
        <v>1.1173727166731442</v>
      </c>
      <c r="BL1173" s="4">
        <f xml:space="preserve"> 100 * _2025teamgamelogs[[#This Row],[POINTS_PER_POSSESSION]]</f>
        <v>111.73727166731442</v>
      </c>
      <c r="BM1173" s="4">
        <f xml:space="preserve"> _2025teamgamelogs[[#This Row],[POSSESIONS]] / (_2025teamgamelogs[[#This Row],[MIN]]/48)</f>
        <v>102.92</v>
      </c>
      <c r="BN1173" s="3">
        <f>_2025teamgamelogs[[#This Row],[PTS]] / (2 * (_2025teamgamelogs[[#This Row],[FGA]] + 0.44 * _2025teamgamelogs[[#This Row],[FTA]]))</f>
        <v>0.5586863583365721</v>
      </c>
      <c r="BO1173" s="4">
        <f>VLOOKUP(_2025teamgamelogs[[#This Row],[MONTH]], LEAGUE_AVERAGES!$A$2:$B$8, 2, FALSE)</f>
        <v>111.93492093235156</v>
      </c>
      <c r="BP1173" s="5">
        <f>VLOOKUP(_2025teamgamelogs[[#This Row],[TEAM_NAME]], LEAGUE_AVERAGES!$A$14:$C$43, 2, FALSE)</f>
        <v>0.37158536585365853</v>
      </c>
      <c r="BQ1173" s="5">
        <f>VLOOKUP(_2025teamgamelogs[[#This Row],[TEAM_NAME]], LEAGUE_AVERAGES!$A$14:$C$43, 3, FALSE)</f>
        <v>0.34029268292682929</v>
      </c>
      <c r="BR1173" s="5">
        <f>VLOOKUP(_2025teamgamelogs[[#This Row],[TEAM_NAME]], LEAGUE_AVERAGES!$F$14:$H$43, 2, FALSE)</f>
        <v>0.4831951219512195</v>
      </c>
      <c r="BS1173" s="5">
        <f>VLOOKUP(_2025teamgamelogs[[#This Row],[TEAM_NAME]], LEAGUE_AVERAGES!$F$14:$H$43, 3, FALSE)</f>
        <v>0.47492682926829272</v>
      </c>
      <c r="BT1173" s="5">
        <f>VLOOKUP(_2025teamgamelogs[[#This Row],[TEAM_NAME]], LEAGUE_AVERAGES!$K$14:$M$43, 2, FALSE)</f>
        <v>0.59195463864629394</v>
      </c>
      <c r="BU1173" s="5">
        <f>VLOOKUP(_2025teamgamelogs[[#This Row],[TEAM_NAME]], LEAGUE_AVERAGES!$K$14:$M$43, 3, FALSE)</f>
        <v>0.57517865161129356</v>
      </c>
    </row>
    <row r="1174" spans="1:73" x14ac:dyDescent="0.2">
      <c r="A1174" t="s">
        <v>59</v>
      </c>
      <c r="B1174">
        <v>1610612753</v>
      </c>
      <c r="C1174" t="s">
        <v>83</v>
      </c>
      <c r="D1174" t="s">
        <v>84</v>
      </c>
      <c r="E1174">
        <v>22400564</v>
      </c>
      <c r="F1174" s="1">
        <v>45672</v>
      </c>
      <c r="G1174" t="s">
        <v>776</v>
      </c>
      <c r="H1174" t="s">
        <v>70</v>
      </c>
      <c r="I1174">
        <v>48</v>
      </c>
      <c r="J1174">
        <v>33</v>
      </c>
      <c r="K1174">
        <v>95</v>
      </c>
      <c r="L1174">
        <v>0.34699999999999998</v>
      </c>
      <c r="M1174">
        <v>12</v>
      </c>
      <c r="N1174">
        <v>46</v>
      </c>
      <c r="O1174">
        <v>0.26100000000000001</v>
      </c>
      <c r="P1174">
        <v>15</v>
      </c>
      <c r="Q1174">
        <v>21</v>
      </c>
      <c r="R1174">
        <v>0.71399999999999997</v>
      </c>
      <c r="S1174">
        <v>9</v>
      </c>
      <c r="T1174">
        <v>23</v>
      </c>
      <c r="U1174">
        <v>32</v>
      </c>
      <c r="V1174">
        <v>24</v>
      </c>
      <c r="W1174">
        <v>13</v>
      </c>
      <c r="X1174">
        <v>13</v>
      </c>
      <c r="Y1174">
        <v>1</v>
      </c>
      <c r="Z1174">
        <v>10</v>
      </c>
      <c r="AA1174">
        <v>24</v>
      </c>
      <c r="AB1174">
        <v>20</v>
      </c>
      <c r="AC1174">
        <v>93</v>
      </c>
      <c r="AD1174">
        <v>-29</v>
      </c>
      <c r="AE1174">
        <v>1</v>
      </c>
      <c r="AF1174">
        <v>1231</v>
      </c>
      <c r="AG1174">
        <v>1231</v>
      </c>
      <c r="AH1174">
        <v>1231</v>
      </c>
      <c r="AI1174">
        <v>121</v>
      </c>
      <c r="AJ1174">
        <v>2321</v>
      </c>
      <c r="AK1174">
        <v>477</v>
      </c>
      <c r="AL1174">
        <v>2432</v>
      </c>
      <c r="AM1174">
        <v>1413</v>
      </c>
      <c r="AN1174">
        <v>249</v>
      </c>
      <c r="AO1174">
        <v>2198</v>
      </c>
      <c r="AP1174">
        <v>1416</v>
      </c>
      <c r="AQ1174">
        <v>1164</v>
      </c>
      <c r="AR1174">
        <v>1839</v>
      </c>
      <c r="AS1174">
        <v>1566</v>
      </c>
      <c r="AT1174">
        <v>2380</v>
      </c>
      <c r="AU1174">
        <v>2378</v>
      </c>
      <c r="AV1174">
        <v>1570</v>
      </c>
      <c r="AW1174">
        <v>850</v>
      </c>
      <c r="AX1174">
        <v>137</v>
      </c>
      <c r="AY1174">
        <v>2304</v>
      </c>
      <c r="AZ1174">
        <v>2353</v>
      </c>
      <c r="BA1174">
        <v>2162</v>
      </c>
      <c r="BB1174">
        <v>767</v>
      </c>
      <c r="BC1174">
        <v>2330</v>
      </c>
      <c r="BD1174">
        <v>2365</v>
      </c>
      <c r="BE1174">
        <v>1</v>
      </c>
      <c r="BF1174" t="s">
        <v>71</v>
      </c>
      <c r="BG1174" t="s">
        <v>65</v>
      </c>
      <c r="BH1174" t="s">
        <v>941</v>
      </c>
      <c r="BI1174" s="4">
        <f xml:space="preserve"> _2025teamgamelogs[[#This Row],[FGA]] + (0.44 * _2025teamgamelogs[[#This Row],[FTA]]) + _2025teamgamelogs[[#This Row],[TOV]] - _2025teamgamelogs[[#This Row],[OREB]]</f>
        <v>108.24</v>
      </c>
      <c r="BJ1174" s="3">
        <f>_2025teamgamelogs[[#This Row],[TOV]]/_2025teamgamelogs[[#This Row],[POSSESIONS]]</f>
        <v>0.12010347376201036</v>
      </c>
      <c r="BK1174" s="4">
        <f>_2025teamgamelogs[[#This Row],[PTS]]/_2025teamgamelogs[[#This Row],[POSSESIONS]]</f>
        <v>0.85920177383592022</v>
      </c>
      <c r="BL1174" s="4">
        <f xml:space="preserve"> 100 * _2025teamgamelogs[[#This Row],[POINTS_PER_POSSESSION]]</f>
        <v>85.920177383592019</v>
      </c>
      <c r="BM1174" s="4">
        <f xml:space="preserve"> _2025teamgamelogs[[#This Row],[POSSESIONS]] / (_2025teamgamelogs[[#This Row],[MIN]]/48)</f>
        <v>108.24</v>
      </c>
      <c r="BN1174" s="3">
        <f>_2025teamgamelogs[[#This Row],[PTS]] / (2 * (_2025teamgamelogs[[#This Row],[FGA]] + 0.44 * _2025teamgamelogs[[#This Row],[FTA]]))</f>
        <v>0.44608595548733693</v>
      </c>
      <c r="BO1174" s="4">
        <f>VLOOKUP(_2025teamgamelogs[[#This Row],[MONTH]], LEAGUE_AVERAGES!$A$2:$B$8, 2, FALSE)</f>
        <v>111.93492093235156</v>
      </c>
      <c r="BP1174" s="5">
        <f>VLOOKUP(_2025teamgamelogs[[#This Row],[TEAM_NAME]], LEAGUE_AVERAGES!$A$14:$C$43, 2, FALSE)</f>
        <v>0.32192682926829269</v>
      </c>
      <c r="BQ1174" s="5">
        <f>VLOOKUP(_2025teamgamelogs[[#This Row],[TEAM_NAME]], LEAGUE_AVERAGES!$A$14:$C$43, 3, FALSE)</f>
        <v>0.31129268292682932</v>
      </c>
      <c r="BR1174" s="5">
        <f>VLOOKUP(_2025teamgamelogs[[#This Row],[TEAM_NAME]], LEAGUE_AVERAGES!$F$14:$H$43, 2, FALSE)</f>
        <v>0.44641463414634147</v>
      </c>
      <c r="BS1174" s="5">
        <f>VLOOKUP(_2025teamgamelogs[[#This Row],[TEAM_NAME]], LEAGUE_AVERAGES!$F$14:$H$43, 3, FALSE)</f>
        <v>0.44524390243902434</v>
      </c>
      <c r="BT1174" s="5">
        <f>VLOOKUP(_2025teamgamelogs[[#This Row],[TEAM_NAME]], LEAGUE_AVERAGES!$K$14:$M$43, 2, FALSE)</f>
        <v>0.55194019912665027</v>
      </c>
      <c r="BU1174" s="5">
        <f>VLOOKUP(_2025teamgamelogs[[#This Row],[TEAM_NAME]], LEAGUE_AVERAGES!$K$14:$M$43, 3, FALSE)</f>
        <v>0.54874950227645525</v>
      </c>
    </row>
    <row r="1175" spans="1:73" x14ac:dyDescent="0.2">
      <c r="A1175" t="s">
        <v>59</v>
      </c>
      <c r="B1175">
        <v>1610612742</v>
      </c>
      <c r="C1175" t="s">
        <v>154</v>
      </c>
      <c r="D1175" t="s">
        <v>155</v>
      </c>
      <c r="E1175">
        <v>22400566</v>
      </c>
      <c r="F1175" s="1">
        <v>45672</v>
      </c>
      <c r="G1175" t="s">
        <v>1101</v>
      </c>
      <c r="H1175" t="s">
        <v>70</v>
      </c>
      <c r="I1175">
        <v>48</v>
      </c>
      <c r="J1175">
        <v>43</v>
      </c>
      <c r="K1175">
        <v>90</v>
      </c>
      <c r="L1175">
        <v>0.47799999999999998</v>
      </c>
      <c r="M1175">
        <v>12</v>
      </c>
      <c r="N1175">
        <v>35</v>
      </c>
      <c r="O1175">
        <v>0.34300000000000003</v>
      </c>
      <c r="P1175">
        <v>18</v>
      </c>
      <c r="Q1175">
        <v>25</v>
      </c>
      <c r="R1175">
        <v>0.72</v>
      </c>
      <c r="S1175">
        <v>8</v>
      </c>
      <c r="T1175">
        <v>37</v>
      </c>
      <c r="U1175">
        <v>45</v>
      </c>
      <c r="V1175">
        <v>27</v>
      </c>
      <c r="W1175">
        <v>17</v>
      </c>
      <c r="X1175">
        <v>9</v>
      </c>
      <c r="Y1175">
        <v>3</v>
      </c>
      <c r="Z1175">
        <v>8</v>
      </c>
      <c r="AA1175">
        <v>17</v>
      </c>
      <c r="AB1175">
        <v>20</v>
      </c>
      <c r="AC1175">
        <v>116</v>
      </c>
      <c r="AD1175">
        <v>-3</v>
      </c>
      <c r="AE1175">
        <v>1</v>
      </c>
      <c r="AF1175">
        <v>1231</v>
      </c>
      <c r="AG1175">
        <v>1231</v>
      </c>
      <c r="AH1175">
        <v>1231</v>
      </c>
      <c r="AI1175">
        <v>121</v>
      </c>
      <c r="AJ1175">
        <v>866</v>
      </c>
      <c r="AK1175">
        <v>1029</v>
      </c>
      <c r="AL1175">
        <v>1036</v>
      </c>
      <c r="AM1175">
        <v>1413</v>
      </c>
      <c r="AN1175">
        <v>1495</v>
      </c>
      <c r="AO1175">
        <v>1391</v>
      </c>
      <c r="AP1175">
        <v>889</v>
      </c>
      <c r="AQ1175">
        <v>666</v>
      </c>
      <c r="AR1175">
        <v>1811</v>
      </c>
      <c r="AS1175">
        <v>1800</v>
      </c>
      <c r="AT1175">
        <v>489</v>
      </c>
      <c r="AU1175">
        <v>976</v>
      </c>
      <c r="AV1175">
        <v>1013</v>
      </c>
      <c r="AW1175">
        <v>1759</v>
      </c>
      <c r="AX1175">
        <v>797</v>
      </c>
      <c r="AY1175">
        <v>1712</v>
      </c>
      <c r="AZ1175">
        <v>2116</v>
      </c>
      <c r="BA1175">
        <v>792</v>
      </c>
      <c r="BB1175">
        <v>767</v>
      </c>
      <c r="BC1175">
        <v>1025</v>
      </c>
      <c r="BD1175">
        <v>1356</v>
      </c>
      <c r="BE1175">
        <v>1</v>
      </c>
      <c r="BF1175" t="s">
        <v>71</v>
      </c>
      <c r="BG1175" t="s">
        <v>65</v>
      </c>
      <c r="BH1175" t="s">
        <v>941</v>
      </c>
      <c r="BI1175" s="4">
        <f xml:space="preserve"> _2025teamgamelogs[[#This Row],[FGA]] + (0.44 * _2025teamgamelogs[[#This Row],[FTA]]) + _2025teamgamelogs[[#This Row],[TOV]] - _2025teamgamelogs[[#This Row],[OREB]]</f>
        <v>110</v>
      </c>
      <c r="BJ1175" s="3">
        <f>_2025teamgamelogs[[#This Row],[TOV]]/_2025teamgamelogs[[#This Row],[POSSESIONS]]</f>
        <v>0.15454545454545454</v>
      </c>
      <c r="BK1175" s="4">
        <f>_2025teamgamelogs[[#This Row],[PTS]]/_2025teamgamelogs[[#This Row],[POSSESIONS]]</f>
        <v>1.0545454545454545</v>
      </c>
      <c r="BL1175" s="4">
        <f xml:space="preserve"> 100 * _2025teamgamelogs[[#This Row],[POINTS_PER_POSSESSION]]</f>
        <v>105.45454545454544</v>
      </c>
      <c r="BM1175" s="4">
        <f xml:space="preserve"> _2025teamgamelogs[[#This Row],[POSSESIONS]] / (_2025teamgamelogs[[#This Row],[MIN]]/48)</f>
        <v>110</v>
      </c>
      <c r="BN1175" s="3">
        <f>_2025teamgamelogs[[#This Row],[PTS]] / (2 * (_2025teamgamelogs[[#This Row],[FGA]] + 0.44 * _2025teamgamelogs[[#This Row],[FTA]]))</f>
        <v>0.57425742574257421</v>
      </c>
      <c r="BO1175" s="4">
        <f>VLOOKUP(_2025teamgamelogs[[#This Row],[MONTH]], LEAGUE_AVERAGES!$A$2:$B$8, 2, FALSE)</f>
        <v>111.93492093235156</v>
      </c>
      <c r="BP1175" s="5">
        <f>VLOOKUP(_2025teamgamelogs[[#This Row],[TEAM_NAME]], LEAGUE_AVERAGES!$A$14:$C$43, 2, FALSE)</f>
        <v>0.362375</v>
      </c>
      <c r="BQ1175" s="5">
        <f>VLOOKUP(_2025teamgamelogs[[#This Row],[TEAM_NAME]], LEAGUE_AVERAGES!$A$14:$C$43, 3, FALSE)</f>
        <v>0.36252380952380958</v>
      </c>
      <c r="BR1175" s="5">
        <f>VLOOKUP(_2025teamgamelogs[[#This Row],[TEAM_NAME]], LEAGUE_AVERAGES!$F$14:$H$43, 2, FALSE)</f>
        <v>0.47777500000000001</v>
      </c>
      <c r="BS1175" s="5">
        <f>VLOOKUP(_2025teamgamelogs[[#This Row],[TEAM_NAME]], LEAGUE_AVERAGES!$F$14:$H$43, 3, FALSE)</f>
        <v>0.48176190476190472</v>
      </c>
      <c r="BT1175" s="5">
        <f>VLOOKUP(_2025teamgamelogs[[#This Row],[TEAM_NAME]], LEAGUE_AVERAGES!$K$14:$M$43, 2, FALSE)</f>
        <v>0.58283558931438928</v>
      </c>
      <c r="BU1175" s="5">
        <f>VLOOKUP(_2025teamgamelogs[[#This Row],[TEAM_NAME]], LEAGUE_AVERAGES!$K$14:$M$43, 3, FALSE)</f>
        <v>0.5856179003364903</v>
      </c>
    </row>
    <row r="1176" spans="1:73" x14ac:dyDescent="0.2">
      <c r="A1176" t="s">
        <v>59</v>
      </c>
      <c r="B1176">
        <v>1610612746</v>
      </c>
      <c r="C1176" t="s">
        <v>131</v>
      </c>
      <c r="D1176" t="s">
        <v>132</v>
      </c>
      <c r="E1176">
        <v>22400571</v>
      </c>
      <c r="F1176" s="1">
        <v>45672</v>
      </c>
      <c r="G1176" t="s">
        <v>1102</v>
      </c>
      <c r="H1176" t="s">
        <v>63</v>
      </c>
      <c r="I1176">
        <v>48</v>
      </c>
      <c r="J1176">
        <v>43</v>
      </c>
      <c r="K1176">
        <v>79</v>
      </c>
      <c r="L1176">
        <v>0.54400000000000004</v>
      </c>
      <c r="M1176">
        <v>12</v>
      </c>
      <c r="N1176">
        <v>32</v>
      </c>
      <c r="O1176">
        <v>0.375</v>
      </c>
      <c r="P1176">
        <v>28</v>
      </c>
      <c r="Q1176">
        <v>30</v>
      </c>
      <c r="R1176">
        <v>0.93300000000000005</v>
      </c>
      <c r="S1176">
        <v>6</v>
      </c>
      <c r="T1176">
        <v>40</v>
      </c>
      <c r="U1176">
        <v>46</v>
      </c>
      <c r="V1176">
        <v>26</v>
      </c>
      <c r="W1176">
        <v>16</v>
      </c>
      <c r="X1176">
        <v>13</v>
      </c>
      <c r="Y1176">
        <v>3</v>
      </c>
      <c r="Z1176">
        <v>2</v>
      </c>
      <c r="AA1176">
        <v>17</v>
      </c>
      <c r="AB1176">
        <v>16</v>
      </c>
      <c r="AC1176">
        <v>126</v>
      </c>
      <c r="AD1176">
        <v>59</v>
      </c>
      <c r="AE1176">
        <v>1</v>
      </c>
      <c r="AF1176">
        <v>1</v>
      </c>
      <c r="AG1176">
        <v>1</v>
      </c>
      <c r="AH1176">
        <v>1</v>
      </c>
      <c r="AI1176">
        <v>121</v>
      </c>
      <c r="AJ1176">
        <v>866</v>
      </c>
      <c r="AK1176">
        <v>2245</v>
      </c>
      <c r="AL1176">
        <v>202</v>
      </c>
      <c r="AM1176">
        <v>1413</v>
      </c>
      <c r="AN1176">
        <v>1863</v>
      </c>
      <c r="AO1176">
        <v>1024</v>
      </c>
      <c r="AP1176">
        <v>75</v>
      </c>
      <c r="AQ1176">
        <v>259</v>
      </c>
      <c r="AR1176">
        <v>127</v>
      </c>
      <c r="AS1176">
        <v>2189</v>
      </c>
      <c r="AT1176">
        <v>210</v>
      </c>
      <c r="AU1176">
        <v>835</v>
      </c>
      <c r="AV1176">
        <v>1195</v>
      </c>
      <c r="AW1176">
        <v>1583</v>
      </c>
      <c r="AX1176">
        <v>137</v>
      </c>
      <c r="AY1176">
        <v>1712</v>
      </c>
      <c r="AZ1176">
        <v>158</v>
      </c>
      <c r="BA1176">
        <v>792</v>
      </c>
      <c r="BB1176">
        <v>1670</v>
      </c>
      <c r="BC1176">
        <v>389</v>
      </c>
      <c r="BD1176">
        <v>1</v>
      </c>
      <c r="BE1176">
        <v>1</v>
      </c>
      <c r="BF1176" t="s">
        <v>64</v>
      </c>
      <c r="BG1176" t="s">
        <v>65</v>
      </c>
      <c r="BH1176" t="s">
        <v>941</v>
      </c>
      <c r="BI1176" s="4">
        <f xml:space="preserve"> _2025teamgamelogs[[#This Row],[FGA]] + (0.44 * _2025teamgamelogs[[#This Row],[FTA]]) + _2025teamgamelogs[[#This Row],[TOV]] - _2025teamgamelogs[[#This Row],[OREB]]</f>
        <v>102.2</v>
      </c>
      <c r="BJ1176" s="3">
        <f>_2025teamgamelogs[[#This Row],[TOV]]/_2025teamgamelogs[[#This Row],[POSSESIONS]]</f>
        <v>0.15655577299412915</v>
      </c>
      <c r="BK1176" s="4">
        <f>_2025teamgamelogs[[#This Row],[PTS]]/_2025teamgamelogs[[#This Row],[POSSESIONS]]</f>
        <v>1.2328767123287672</v>
      </c>
      <c r="BL1176" s="4">
        <f xml:space="preserve"> 100 * _2025teamgamelogs[[#This Row],[POINTS_PER_POSSESSION]]</f>
        <v>123.28767123287672</v>
      </c>
      <c r="BM1176" s="4">
        <f xml:space="preserve"> _2025teamgamelogs[[#This Row],[POSSESIONS]] / (_2025teamgamelogs[[#This Row],[MIN]]/48)</f>
        <v>102.2</v>
      </c>
      <c r="BN1176" s="3">
        <f>_2025teamgamelogs[[#This Row],[PTS]] / (2 * (_2025teamgamelogs[[#This Row],[FGA]] + 0.44 * _2025teamgamelogs[[#This Row],[FTA]]))</f>
        <v>0.68329718004338391</v>
      </c>
      <c r="BO1176" s="4">
        <f>VLOOKUP(_2025teamgamelogs[[#This Row],[MONTH]], LEAGUE_AVERAGES!$A$2:$B$8, 2, FALSE)</f>
        <v>111.93492093235156</v>
      </c>
      <c r="BP1176" s="5">
        <f>VLOOKUP(_2025teamgamelogs[[#This Row],[TEAM_NAME]], LEAGUE_AVERAGES!$A$14:$C$43, 2, FALSE)</f>
        <v>0.38978048780487806</v>
      </c>
      <c r="BQ1176" s="5">
        <f>VLOOKUP(_2025teamgamelogs[[#This Row],[TEAM_NAME]], LEAGUE_AVERAGES!$A$14:$C$43, 3, FALSE)</f>
        <v>0.36475609756097566</v>
      </c>
      <c r="BR1176" s="5">
        <f>VLOOKUP(_2025teamgamelogs[[#This Row],[TEAM_NAME]], LEAGUE_AVERAGES!$F$14:$H$43, 2, FALSE)</f>
        <v>0.49036585365853652</v>
      </c>
      <c r="BS1176" s="5">
        <f>VLOOKUP(_2025teamgamelogs[[#This Row],[TEAM_NAME]], LEAGUE_AVERAGES!$F$14:$H$43, 3, FALSE)</f>
        <v>0.47582926829268285</v>
      </c>
      <c r="BT1176" s="5">
        <f>VLOOKUP(_2025teamgamelogs[[#This Row],[TEAM_NAME]], LEAGUE_AVERAGES!$K$14:$M$43, 2, FALSE)</f>
        <v>0.59895938905835644</v>
      </c>
      <c r="BU1176" s="5">
        <f>VLOOKUP(_2025teamgamelogs[[#This Row],[TEAM_NAME]], LEAGUE_AVERAGES!$K$14:$M$43, 3, FALSE)</f>
        <v>0.58126724036545818</v>
      </c>
    </row>
    <row r="1177" spans="1:73" x14ac:dyDescent="0.2">
      <c r="A1177" t="s">
        <v>59</v>
      </c>
      <c r="B1177">
        <v>1610612755</v>
      </c>
      <c r="C1177" t="s">
        <v>134</v>
      </c>
      <c r="D1177" t="s">
        <v>135</v>
      </c>
      <c r="E1177">
        <v>22400561</v>
      </c>
      <c r="F1177" s="1">
        <v>45672</v>
      </c>
      <c r="G1177" t="s">
        <v>432</v>
      </c>
      <c r="H1177" t="s">
        <v>70</v>
      </c>
      <c r="I1177">
        <v>53</v>
      </c>
      <c r="J1177">
        <v>46</v>
      </c>
      <c r="K1177">
        <v>92</v>
      </c>
      <c r="L1177">
        <v>0.5</v>
      </c>
      <c r="M1177">
        <v>13</v>
      </c>
      <c r="N1177">
        <v>35</v>
      </c>
      <c r="O1177">
        <v>0.371</v>
      </c>
      <c r="P1177">
        <v>14</v>
      </c>
      <c r="Q1177">
        <v>14</v>
      </c>
      <c r="R1177">
        <v>1</v>
      </c>
      <c r="S1177">
        <v>11</v>
      </c>
      <c r="T1177">
        <v>24</v>
      </c>
      <c r="U1177">
        <v>35</v>
      </c>
      <c r="V1177">
        <v>27</v>
      </c>
      <c r="W1177">
        <v>12</v>
      </c>
      <c r="X1177">
        <v>8</v>
      </c>
      <c r="Y1177">
        <v>2</v>
      </c>
      <c r="Z1177">
        <v>3</v>
      </c>
      <c r="AA1177">
        <v>19</v>
      </c>
      <c r="AB1177">
        <v>14</v>
      </c>
      <c r="AC1177">
        <v>119</v>
      </c>
      <c r="AD1177">
        <v>-6</v>
      </c>
      <c r="AE1177">
        <v>1</v>
      </c>
      <c r="AF1177">
        <v>1231</v>
      </c>
      <c r="AG1177">
        <v>1231</v>
      </c>
      <c r="AH1177">
        <v>1231</v>
      </c>
      <c r="AI1177">
        <v>9</v>
      </c>
      <c r="AJ1177">
        <v>437</v>
      </c>
      <c r="AK1177">
        <v>768</v>
      </c>
      <c r="AL1177">
        <v>663</v>
      </c>
      <c r="AM1177">
        <v>1171</v>
      </c>
      <c r="AN1177">
        <v>1495</v>
      </c>
      <c r="AO1177">
        <v>1077</v>
      </c>
      <c r="AP1177">
        <v>1571</v>
      </c>
      <c r="AQ1177">
        <v>2113</v>
      </c>
      <c r="AR1177">
        <v>1</v>
      </c>
      <c r="AS1177">
        <v>1051</v>
      </c>
      <c r="AT1177">
        <v>2333</v>
      </c>
      <c r="AU1177">
        <v>2225</v>
      </c>
      <c r="AV1177">
        <v>1013</v>
      </c>
      <c r="AW1177">
        <v>640</v>
      </c>
      <c r="AX1177">
        <v>1073</v>
      </c>
      <c r="AY1177">
        <v>2078</v>
      </c>
      <c r="AZ1177">
        <v>384</v>
      </c>
      <c r="BA1177">
        <v>1258</v>
      </c>
      <c r="BB1177">
        <v>2064</v>
      </c>
      <c r="BC1177">
        <v>798</v>
      </c>
      <c r="BD1177">
        <v>1540</v>
      </c>
      <c r="BE1177">
        <v>1</v>
      </c>
      <c r="BF1177" t="s">
        <v>64</v>
      </c>
      <c r="BG1177" t="s">
        <v>65</v>
      </c>
      <c r="BH1177" t="s">
        <v>941</v>
      </c>
      <c r="BI1177" s="4">
        <f xml:space="preserve"> _2025teamgamelogs[[#This Row],[FGA]] + (0.44 * _2025teamgamelogs[[#This Row],[FTA]]) + _2025teamgamelogs[[#This Row],[TOV]] - _2025teamgamelogs[[#This Row],[OREB]]</f>
        <v>99.16</v>
      </c>
      <c r="BJ1177" s="3">
        <f>_2025teamgamelogs[[#This Row],[TOV]]/_2025teamgamelogs[[#This Row],[POSSESIONS]]</f>
        <v>0.12101653892698669</v>
      </c>
      <c r="BK1177" s="4">
        <f>_2025teamgamelogs[[#This Row],[PTS]]/_2025teamgamelogs[[#This Row],[POSSESIONS]]</f>
        <v>1.2000806776926181</v>
      </c>
      <c r="BL1177" s="4">
        <f xml:space="preserve"> 100 * _2025teamgamelogs[[#This Row],[POINTS_PER_POSSESSION]]</f>
        <v>120.0080677692618</v>
      </c>
      <c r="BM1177" s="4">
        <f xml:space="preserve"> _2025teamgamelogs[[#This Row],[POSSESIONS]] / (_2025teamgamelogs[[#This Row],[MIN]]/48)</f>
        <v>89.805283018867911</v>
      </c>
      <c r="BN1177" s="3">
        <f>_2025teamgamelogs[[#This Row],[PTS]] / (2 * (_2025teamgamelogs[[#This Row],[FGA]] + 0.44 * _2025teamgamelogs[[#This Row],[FTA]]))</f>
        <v>0.60615321923390386</v>
      </c>
      <c r="BO1177" s="4">
        <f>VLOOKUP(_2025teamgamelogs[[#This Row],[MONTH]], LEAGUE_AVERAGES!$A$2:$B$8, 2, FALSE)</f>
        <v>111.93492093235156</v>
      </c>
      <c r="BP1177" s="5">
        <f>VLOOKUP(_2025teamgamelogs[[#This Row],[TEAM_NAME]], LEAGUE_AVERAGES!$A$14:$C$43, 2, FALSE)</f>
        <v>0.34129268292682929</v>
      </c>
      <c r="BQ1177" s="5">
        <f>VLOOKUP(_2025teamgamelogs[[#This Row],[TEAM_NAME]], LEAGUE_AVERAGES!$A$14:$C$43, 3, FALSE)</f>
        <v>0.34026829268292691</v>
      </c>
      <c r="BR1177" s="5">
        <f>VLOOKUP(_2025teamgamelogs[[#This Row],[TEAM_NAME]], LEAGUE_AVERAGES!$F$14:$H$43, 2, FALSE)</f>
        <v>0.45178048780487812</v>
      </c>
      <c r="BS1177" s="5">
        <f>VLOOKUP(_2025teamgamelogs[[#This Row],[TEAM_NAME]], LEAGUE_AVERAGES!$F$14:$H$43, 3, FALSE)</f>
        <v>0.45797560975609758</v>
      </c>
      <c r="BT1177" s="5">
        <f>VLOOKUP(_2025teamgamelogs[[#This Row],[TEAM_NAME]], LEAGUE_AVERAGES!$K$14:$M$43, 2, FALSE)</f>
        <v>0.55774018976963147</v>
      </c>
      <c r="BU1177" s="5">
        <f>VLOOKUP(_2025teamgamelogs[[#This Row],[TEAM_NAME]], LEAGUE_AVERAGES!$K$14:$M$43, 3, FALSE)</f>
        <v>0.57066794818423772</v>
      </c>
    </row>
    <row r="1178" spans="1:73" x14ac:dyDescent="0.2">
      <c r="A1178" t="s">
        <v>59</v>
      </c>
      <c r="B1178">
        <v>1610612743</v>
      </c>
      <c r="C1178" t="s">
        <v>151</v>
      </c>
      <c r="D1178" t="s">
        <v>152</v>
      </c>
      <c r="E1178">
        <v>22400568</v>
      </c>
      <c r="F1178" s="1">
        <v>45672</v>
      </c>
      <c r="G1178" t="s">
        <v>1103</v>
      </c>
      <c r="H1178" t="s">
        <v>70</v>
      </c>
      <c r="I1178">
        <v>48</v>
      </c>
      <c r="J1178">
        <v>40</v>
      </c>
      <c r="K1178">
        <v>75</v>
      </c>
      <c r="L1178">
        <v>0.53300000000000003</v>
      </c>
      <c r="M1178">
        <v>14</v>
      </c>
      <c r="N1178">
        <v>29</v>
      </c>
      <c r="O1178">
        <v>0.48299999999999998</v>
      </c>
      <c r="P1178">
        <v>14</v>
      </c>
      <c r="Q1178">
        <v>21</v>
      </c>
      <c r="R1178">
        <v>0.66700000000000004</v>
      </c>
      <c r="S1178">
        <v>9</v>
      </c>
      <c r="T1178">
        <v>27</v>
      </c>
      <c r="U1178">
        <v>36</v>
      </c>
      <c r="V1178">
        <v>22</v>
      </c>
      <c r="W1178">
        <v>20</v>
      </c>
      <c r="X1178">
        <v>4</v>
      </c>
      <c r="Y1178">
        <v>7</v>
      </c>
      <c r="Z1178">
        <v>6</v>
      </c>
      <c r="AA1178">
        <v>16</v>
      </c>
      <c r="AB1178">
        <v>19</v>
      </c>
      <c r="AC1178">
        <v>108</v>
      </c>
      <c r="AD1178">
        <v>-20</v>
      </c>
      <c r="AE1178">
        <v>1</v>
      </c>
      <c r="AF1178">
        <v>1231</v>
      </c>
      <c r="AG1178">
        <v>1231</v>
      </c>
      <c r="AH1178">
        <v>1231</v>
      </c>
      <c r="AI1178">
        <v>121</v>
      </c>
      <c r="AJ1178">
        <v>1438</v>
      </c>
      <c r="AK1178">
        <v>2395</v>
      </c>
      <c r="AL1178">
        <v>274</v>
      </c>
      <c r="AM1178">
        <v>934</v>
      </c>
      <c r="AN1178">
        <v>2163</v>
      </c>
      <c r="AO1178">
        <v>166</v>
      </c>
      <c r="AP1178">
        <v>1571</v>
      </c>
      <c r="AQ1178">
        <v>1164</v>
      </c>
      <c r="AR1178">
        <v>2105</v>
      </c>
      <c r="AS1178">
        <v>1566</v>
      </c>
      <c r="AT1178">
        <v>2068</v>
      </c>
      <c r="AU1178">
        <v>2164</v>
      </c>
      <c r="AV1178">
        <v>1909</v>
      </c>
      <c r="AW1178">
        <v>2199</v>
      </c>
      <c r="AX1178">
        <v>2190</v>
      </c>
      <c r="AY1178">
        <v>346</v>
      </c>
      <c r="AZ1178">
        <v>1573</v>
      </c>
      <c r="BA1178">
        <v>570</v>
      </c>
      <c r="BB1178">
        <v>971</v>
      </c>
      <c r="BC1178">
        <v>1616</v>
      </c>
      <c r="BD1178">
        <v>2202</v>
      </c>
      <c r="BE1178">
        <v>1</v>
      </c>
      <c r="BF1178" t="s">
        <v>64</v>
      </c>
      <c r="BG1178" t="s">
        <v>65</v>
      </c>
      <c r="BH1178" t="s">
        <v>941</v>
      </c>
      <c r="BI1178" s="4">
        <f xml:space="preserve"> _2025teamgamelogs[[#This Row],[FGA]] + (0.44 * _2025teamgamelogs[[#This Row],[FTA]]) + _2025teamgamelogs[[#This Row],[TOV]] - _2025teamgamelogs[[#This Row],[OREB]]</f>
        <v>95.24</v>
      </c>
      <c r="BJ1178" s="3">
        <f>_2025teamgamelogs[[#This Row],[TOV]]/_2025teamgamelogs[[#This Row],[POSSESIONS]]</f>
        <v>0.20999580008399832</v>
      </c>
      <c r="BK1178" s="4">
        <f>_2025teamgamelogs[[#This Row],[PTS]]/_2025teamgamelogs[[#This Row],[POSSESIONS]]</f>
        <v>1.133977320453591</v>
      </c>
      <c r="BL1178" s="4">
        <f xml:space="preserve"> 100 * _2025teamgamelogs[[#This Row],[POINTS_PER_POSSESSION]]</f>
        <v>113.39773204535911</v>
      </c>
      <c r="BM1178" s="4">
        <f xml:space="preserve"> _2025teamgamelogs[[#This Row],[POSSESIONS]] / (_2025teamgamelogs[[#This Row],[MIN]]/48)</f>
        <v>95.24</v>
      </c>
      <c r="BN1178" s="3">
        <f>_2025teamgamelogs[[#This Row],[PTS]] / (2 * (_2025teamgamelogs[[#This Row],[FGA]] + 0.44 * _2025teamgamelogs[[#This Row],[FTA]]))</f>
        <v>0.64102564102564108</v>
      </c>
      <c r="BO1178" s="4">
        <f>VLOOKUP(_2025teamgamelogs[[#This Row],[MONTH]], LEAGUE_AVERAGES!$A$2:$B$8, 2, FALSE)</f>
        <v>111.93492093235156</v>
      </c>
      <c r="BP1178" s="5">
        <f>VLOOKUP(_2025teamgamelogs[[#This Row],[TEAM_NAME]], LEAGUE_AVERAGES!$A$14:$C$43, 2, FALSE)</f>
        <v>0.39036585365853654</v>
      </c>
      <c r="BQ1178" s="5">
        <f>VLOOKUP(_2025teamgamelogs[[#This Row],[TEAM_NAME]], LEAGUE_AVERAGES!$A$14:$C$43, 3, FALSE)</f>
        <v>0.36282926829268303</v>
      </c>
      <c r="BR1178" s="5">
        <f>VLOOKUP(_2025teamgamelogs[[#This Row],[TEAM_NAME]], LEAGUE_AVERAGES!$F$14:$H$43, 2, FALSE)</f>
        <v>0.50741463414634147</v>
      </c>
      <c r="BS1178" s="5">
        <f>VLOOKUP(_2025teamgamelogs[[#This Row],[TEAM_NAME]], LEAGUE_AVERAGES!$F$14:$H$43, 3, FALSE)</f>
        <v>0.50717073170731708</v>
      </c>
      <c r="BT1178" s="5">
        <f>VLOOKUP(_2025teamgamelogs[[#This Row],[TEAM_NAME]], LEAGUE_AVERAGES!$K$14:$M$43, 2, FALSE)</f>
        <v>0.61183675116028358</v>
      </c>
      <c r="BU1178" s="5">
        <f>VLOOKUP(_2025teamgamelogs[[#This Row],[TEAM_NAME]], LEAGUE_AVERAGES!$K$14:$M$43, 3, FALSE)</f>
        <v>0.59871853787111373</v>
      </c>
    </row>
    <row r="1179" spans="1:73" x14ac:dyDescent="0.2">
      <c r="A1179" t="s">
        <v>59</v>
      </c>
      <c r="B1179">
        <v>1610612741</v>
      </c>
      <c r="C1179" t="s">
        <v>86</v>
      </c>
      <c r="D1179" t="s">
        <v>87</v>
      </c>
      <c r="E1179">
        <v>22400563</v>
      </c>
      <c r="F1179" s="1">
        <v>45672</v>
      </c>
      <c r="G1179" t="s">
        <v>553</v>
      </c>
      <c r="H1179" t="s">
        <v>70</v>
      </c>
      <c r="I1179">
        <v>48</v>
      </c>
      <c r="J1179">
        <v>39</v>
      </c>
      <c r="K1179">
        <v>88</v>
      </c>
      <c r="L1179">
        <v>0.443</v>
      </c>
      <c r="M1179">
        <v>6</v>
      </c>
      <c r="N1179">
        <v>27</v>
      </c>
      <c r="O1179">
        <v>0.222</v>
      </c>
      <c r="P1179">
        <v>10</v>
      </c>
      <c r="Q1179">
        <v>10</v>
      </c>
      <c r="R1179">
        <v>1</v>
      </c>
      <c r="S1179">
        <v>8</v>
      </c>
      <c r="T1179">
        <v>45</v>
      </c>
      <c r="U1179">
        <v>53</v>
      </c>
      <c r="V1179">
        <v>23</v>
      </c>
      <c r="W1179">
        <v>20</v>
      </c>
      <c r="X1179">
        <v>5</v>
      </c>
      <c r="Y1179">
        <v>5</v>
      </c>
      <c r="Z1179">
        <v>5</v>
      </c>
      <c r="AA1179">
        <v>15</v>
      </c>
      <c r="AB1179">
        <v>15</v>
      </c>
      <c r="AC1179">
        <v>94</v>
      </c>
      <c r="AD1179">
        <v>-16</v>
      </c>
      <c r="AE1179">
        <v>1</v>
      </c>
      <c r="AF1179">
        <v>1231</v>
      </c>
      <c r="AG1179">
        <v>1231</v>
      </c>
      <c r="AH1179">
        <v>1231</v>
      </c>
      <c r="AI1179">
        <v>121</v>
      </c>
      <c r="AJ1179">
        <v>1609</v>
      </c>
      <c r="AK1179">
        <v>1314</v>
      </c>
      <c r="AL1179">
        <v>1660</v>
      </c>
      <c r="AM1179">
        <v>2400</v>
      </c>
      <c r="AN1179">
        <v>2292</v>
      </c>
      <c r="AO1179">
        <v>2358</v>
      </c>
      <c r="AP1179">
        <v>2148</v>
      </c>
      <c r="AQ1179">
        <v>2381</v>
      </c>
      <c r="AR1179">
        <v>1</v>
      </c>
      <c r="AS1179">
        <v>1800</v>
      </c>
      <c r="AT1179">
        <v>37</v>
      </c>
      <c r="AU1179">
        <v>209</v>
      </c>
      <c r="AV1179">
        <v>1759</v>
      </c>
      <c r="AW1179">
        <v>2199</v>
      </c>
      <c r="AX1179">
        <v>1998</v>
      </c>
      <c r="AY1179">
        <v>889</v>
      </c>
      <c r="AZ1179">
        <v>1188</v>
      </c>
      <c r="BA1179">
        <v>398</v>
      </c>
      <c r="BB1179">
        <v>1892</v>
      </c>
      <c r="BC1179">
        <v>2304</v>
      </c>
      <c r="BD1179">
        <v>2086</v>
      </c>
      <c r="BE1179">
        <v>1</v>
      </c>
      <c r="BF1179" t="s">
        <v>64</v>
      </c>
      <c r="BG1179" t="s">
        <v>65</v>
      </c>
      <c r="BH1179" t="s">
        <v>941</v>
      </c>
      <c r="BI1179" s="4">
        <f xml:space="preserve"> _2025teamgamelogs[[#This Row],[FGA]] + (0.44 * _2025teamgamelogs[[#This Row],[FTA]]) + _2025teamgamelogs[[#This Row],[TOV]] - _2025teamgamelogs[[#This Row],[OREB]]</f>
        <v>104.4</v>
      </c>
      <c r="BJ1179" s="3">
        <f>_2025teamgamelogs[[#This Row],[TOV]]/_2025teamgamelogs[[#This Row],[POSSESIONS]]</f>
        <v>0.19157088122605362</v>
      </c>
      <c r="BK1179" s="4">
        <f>_2025teamgamelogs[[#This Row],[PTS]]/_2025teamgamelogs[[#This Row],[POSSESIONS]]</f>
        <v>0.90038314176245204</v>
      </c>
      <c r="BL1179" s="4">
        <f xml:space="preserve"> 100 * _2025teamgamelogs[[#This Row],[POINTS_PER_POSSESSION]]</f>
        <v>90.038314176245208</v>
      </c>
      <c r="BM1179" s="4">
        <f xml:space="preserve"> _2025teamgamelogs[[#This Row],[POSSESIONS]] / (_2025teamgamelogs[[#This Row],[MIN]]/48)</f>
        <v>104.4</v>
      </c>
      <c r="BN1179" s="3">
        <f>_2025teamgamelogs[[#This Row],[PTS]] / (2 * (_2025teamgamelogs[[#This Row],[FGA]] + 0.44 * _2025teamgamelogs[[#This Row],[FTA]]))</f>
        <v>0.50865800865800859</v>
      </c>
      <c r="BO1179" s="4">
        <f>VLOOKUP(_2025teamgamelogs[[#This Row],[MONTH]], LEAGUE_AVERAGES!$A$2:$B$8, 2, FALSE)</f>
        <v>111.93492093235156</v>
      </c>
      <c r="BP1179" s="5">
        <f>VLOOKUP(_2025teamgamelogs[[#This Row],[TEAM_NAME]], LEAGUE_AVERAGES!$A$14:$C$43, 2, FALSE)</f>
        <v>0.36141463414634156</v>
      </c>
      <c r="BQ1179" s="5">
        <f>VLOOKUP(_2025teamgamelogs[[#This Row],[TEAM_NAME]], LEAGUE_AVERAGES!$A$14:$C$43, 3, FALSE)</f>
        <v>0.37548780487804878</v>
      </c>
      <c r="BR1179" s="5">
        <f>VLOOKUP(_2025teamgamelogs[[#This Row],[TEAM_NAME]], LEAGUE_AVERAGES!$F$14:$H$43, 2, FALSE)</f>
        <v>0.46404878048780479</v>
      </c>
      <c r="BS1179" s="5">
        <f>VLOOKUP(_2025teamgamelogs[[#This Row],[TEAM_NAME]], LEAGUE_AVERAGES!$F$14:$H$43, 3, FALSE)</f>
        <v>0.47712195121951223</v>
      </c>
      <c r="BT1179" s="5">
        <f>VLOOKUP(_2025teamgamelogs[[#This Row],[TEAM_NAME]], LEAGUE_AVERAGES!$K$14:$M$43, 2, FALSE)</f>
        <v>0.57631003599073594</v>
      </c>
      <c r="BU1179" s="5">
        <f>VLOOKUP(_2025teamgamelogs[[#This Row],[TEAM_NAME]], LEAGUE_AVERAGES!$K$14:$M$43, 3, FALSE)</f>
        <v>0.59556361257988066</v>
      </c>
    </row>
    <row r="1180" spans="1:73" x14ac:dyDescent="0.2">
      <c r="A1180" t="s">
        <v>59</v>
      </c>
      <c r="B1180">
        <v>1610612759</v>
      </c>
      <c r="C1180" t="s">
        <v>145</v>
      </c>
      <c r="D1180" t="s">
        <v>146</v>
      </c>
      <c r="E1180">
        <v>22400567</v>
      </c>
      <c r="F1180" s="1">
        <v>45672</v>
      </c>
      <c r="G1180" t="s">
        <v>1104</v>
      </c>
      <c r="H1180" t="s">
        <v>70</v>
      </c>
      <c r="I1180">
        <v>48</v>
      </c>
      <c r="J1180">
        <v>40</v>
      </c>
      <c r="K1180">
        <v>89</v>
      </c>
      <c r="L1180">
        <v>0.44900000000000001</v>
      </c>
      <c r="M1180">
        <v>16</v>
      </c>
      <c r="N1180">
        <v>43</v>
      </c>
      <c r="O1180">
        <v>0.372</v>
      </c>
      <c r="P1180">
        <v>19</v>
      </c>
      <c r="Q1180">
        <v>27</v>
      </c>
      <c r="R1180">
        <v>0.70399999999999996</v>
      </c>
      <c r="S1180">
        <v>7</v>
      </c>
      <c r="T1180">
        <v>37</v>
      </c>
      <c r="U1180">
        <v>44</v>
      </c>
      <c r="V1180">
        <v>22</v>
      </c>
      <c r="W1180">
        <v>11</v>
      </c>
      <c r="X1180">
        <v>5</v>
      </c>
      <c r="Y1180">
        <v>11</v>
      </c>
      <c r="Z1180">
        <v>5</v>
      </c>
      <c r="AA1180">
        <v>17</v>
      </c>
      <c r="AB1180">
        <v>19</v>
      </c>
      <c r="AC1180">
        <v>115</v>
      </c>
      <c r="AD1180">
        <v>-14</v>
      </c>
      <c r="AE1180">
        <v>1</v>
      </c>
      <c r="AF1180">
        <v>1231</v>
      </c>
      <c r="AG1180">
        <v>1231</v>
      </c>
      <c r="AH1180">
        <v>1231</v>
      </c>
      <c r="AI1180">
        <v>121</v>
      </c>
      <c r="AJ1180">
        <v>1438</v>
      </c>
      <c r="AK1180">
        <v>1176</v>
      </c>
      <c r="AL1180">
        <v>1552</v>
      </c>
      <c r="AM1180">
        <v>567</v>
      </c>
      <c r="AN1180">
        <v>471</v>
      </c>
      <c r="AO1180">
        <v>1067</v>
      </c>
      <c r="AP1180">
        <v>756</v>
      </c>
      <c r="AQ1180">
        <v>471</v>
      </c>
      <c r="AR1180">
        <v>1923</v>
      </c>
      <c r="AS1180">
        <v>2024</v>
      </c>
      <c r="AT1180">
        <v>489</v>
      </c>
      <c r="AU1180">
        <v>1127</v>
      </c>
      <c r="AV1180">
        <v>1909</v>
      </c>
      <c r="AW1180">
        <v>429</v>
      </c>
      <c r="AX1180">
        <v>1998</v>
      </c>
      <c r="AY1180">
        <v>32</v>
      </c>
      <c r="AZ1180">
        <v>1188</v>
      </c>
      <c r="BA1180">
        <v>792</v>
      </c>
      <c r="BB1180">
        <v>971</v>
      </c>
      <c r="BC1180">
        <v>1095</v>
      </c>
      <c r="BD1180">
        <v>1995</v>
      </c>
      <c r="BE1180">
        <v>1</v>
      </c>
      <c r="BF1180" t="s">
        <v>64</v>
      </c>
      <c r="BG1180" t="s">
        <v>65</v>
      </c>
      <c r="BH1180" t="s">
        <v>941</v>
      </c>
      <c r="BI1180" s="4">
        <f xml:space="preserve"> _2025teamgamelogs[[#This Row],[FGA]] + (0.44 * _2025teamgamelogs[[#This Row],[FTA]]) + _2025teamgamelogs[[#This Row],[TOV]] - _2025teamgamelogs[[#This Row],[OREB]]</f>
        <v>104.88</v>
      </c>
      <c r="BJ1180" s="3">
        <f>_2025teamgamelogs[[#This Row],[TOV]]/_2025teamgamelogs[[#This Row],[POSSESIONS]]</f>
        <v>0.10488176964149505</v>
      </c>
      <c r="BK1180" s="4">
        <f>_2025teamgamelogs[[#This Row],[PTS]]/_2025teamgamelogs[[#This Row],[POSSESIONS]]</f>
        <v>1.0964912280701755</v>
      </c>
      <c r="BL1180" s="4">
        <f xml:space="preserve"> 100 * _2025teamgamelogs[[#This Row],[POINTS_PER_POSSESSION]]</f>
        <v>109.64912280701755</v>
      </c>
      <c r="BM1180" s="4">
        <f xml:space="preserve"> _2025teamgamelogs[[#This Row],[POSSESIONS]] / (_2025teamgamelogs[[#This Row],[MIN]]/48)</f>
        <v>104.88</v>
      </c>
      <c r="BN1180" s="3">
        <f>_2025teamgamelogs[[#This Row],[PTS]] / (2 * (_2025teamgamelogs[[#This Row],[FGA]] + 0.44 * _2025teamgamelogs[[#This Row],[FTA]]))</f>
        <v>0.56998413957176841</v>
      </c>
      <c r="BO1180" s="4">
        <f>VLOOKUP(_2025teamgamelogs[[#This Row],[MONTH]], LEAGUE_AVERAGES!$A$2:$B$8, 2, FALSE)</f>
        <v>111.93492093235156</v>
      </c>
      <c r="BP1180" s="5">
        <f>VLOOKUP(_2025teamgamelogs[[#This Row],[TEAM_NAME]], LEAGUE_AVERAGES!$A$14:$C$43, 2, FALSE)</f>
        <v>0.36502500000000004</v>
      </c>
      <c r="BQ1180" s="5">
        <f>VLOOKUP(_2025teamgamelogs[[#This Row],[TEAM_NAME]], LEAGUE_AVERAGES!$A$14:$C$43, 3, FALSE)</f>
        <v>0.35016666666666663</v>
      </c>
      <c r="BR1180" s="5">
        <f>VLOOKUP(_2025teamgamelogs[[#This Row],[TEAM_NAME]], LEAGUE_AVERAGES!$F$14:$H$43, 2, FALSE)</f>
        <v>0.47877500000000017</v>
      </c>
      <c r="BS1180" s="5">
        <f>VLOOKUP(_2025teamgamelogs[[#This Row],[TEAM_NAME]], LEAGUE_AVERAGES!$F$14:$H$43, 3, FALSE)</f>
        <v>0.45407142857142868</v>
      </c>
      <c r="BT1180" s="5">
        <f>VLOOKUP(_2025teamgamelogs[[#This Row],[TEAM_NAME]], LEAGUE_AVERAGES!$K$14:$M$43, 2, FALSE)</f>
        <v>0.59112459331758582</v>
      </c>
      <c r="BU1180" s="5">
        <f>VLOOKUP(_2025teamgamelogs[[#This Row],[TEAM_NAME]], LEAGUE_AVERAGES!$K$14:$M$43, 3, FALSE)</f>
        <v>0.56254759440180246</v>
      </c>
    </row>
    <row r="1181" spans="1:73" x14ac:dyDescent="0.2">
      <c r="A1181" t="s">
        <v>59</v>
      </c>
      <c r="B1181">
        <v>1610612738</v>
      </c>
      <c r="C1181" t="s">
        <v>74</v>
      </c>
      <c r="D1181" t="s">
        <v>75</v>
      </c>
      <c r="E1181">
        <v>22400562</v>
      </c>
      <c r="F1181" s="1">
        <v>45672</v>
      </c>
      <c r="G1181" t="s">
        <v>1105</v>
      </c>
      <c r="H1181" t="s">
        <v>70</v>
      </c>
      <c r="I1181">
        <v>48</v>
      </c>
      <c r="J1181">
        <v>36</v>
      </c>
      <c r="K1181">
        <v>91</v>
      </c>
      <c r="L1181">
        <v>0.39600000000000002</v>
      </c>
      <c r="M1181">
        <v>16</v>
      </c>
      <c r="N1181">
        <v>46</v>
      </c>
      <c r="O1181">
        <v>0.34799999999999998</v>
      </c>
      <c r="P1181">
        <v>9</v>
      </c>
      <c r="Q1181">
        <v>18</v>
      </c>
      <c r="R1181">
        <v>0.5</v>
      </c>
      <c r="S1181">
        <v>13</v>
      </c>
      <c r="T1181">
        <v>32</v>
      </c>
      <c r="U1181">
        <v>45</v>
      </c>
      <c r="V1181">
        <v>24</v>
      </c>
      <c r="W1181">
        <v>9</v>
      </c>
      <c r="X1181">
        <v>6</v>
      </c>
      <c r="Y1181">
        <v>8</v>
      </c>
      <c r="Z1181">
        <v>4</v>
      </c>
      <c r="AA1181">
        <v>16</v>
      </c>
      <c r="AB1181">
        <v>19</v>
      </c>
      <c r="AC1181">
        <v>97</v>
      </c>
      <c r="AD1181">
        <v>-13</v>
      </c>
      <c r="AE1181">
        <v>1</v>
      </c>
      <c r="AF1181">
        <v>1231</v>
      </c>
      <c r="AG1181">
        <v>1231</v>
      </c>
      <c r="AH1181">
        <v>1231</v>
      </c>
      <c r="AI1181">
        <v>121</v>
      </c>
      <c r="AJ1181">
        <v>2070</v>
      </c>
      <c r="AK1181">
        <v>899</v>
      </c>
      <c r="AL1181">
        <v>2242</v>
      </c>
      <c r="AM1181">
        <v>567</v>
      </c>
      <c r="AN1181">
        <v>249</v>
      </c>
      <c r="AO1181">
        <v>1337</v>
      </c>
      <c r="AP1181">
        <v>2256</v>
      </c>
      <c r="AQ1181">
        <v>1617</v>
      </c>
      <c r="AR1181">
        <v>2437</v>
      </c>
      <c r="AS1181">
        <v>652</v>
      </c>
      <c r="AT1181">
        <v>1307</v>
      </c>
      <c r="AU1181">
        <v>976</v>
      </c>
      <c r="AV1181">
        <v>1570</v>
      </c>
      <c r="AW1181">
        <v>152</v>
      </c>
      <c r="AX1181">
        <v>1702</v>
      </c>
      <c r="AY1181">
        <v>187</v>
      </c>
      <c r="AZ1181">
        <v>750</v>
      </c>
      <c r="BA1181">
        <v>570</v>
      </c>
      <c r="BB1181">
        <v>971</v>
      </c>
      <c r="BC1181">
        <v>2224</v>
      </c>
      <c r="BD1181">
        <v>1945</v>
      </c>
      <c r="BE1181">
        <v>1</v>
      </c>
      <c r="BF1181" t="s">
        <v>71</v>
      </c>
      <c r="BG1181" t="s">
        <v>65</v>
      </c>
      <c r="BH1181" t="s">
        <v>941</v>
      </c>
      <c r="BI1181" s="4">
        <f xml:space="preserve"> _2025teamgamelogs[[#This Row],[FGA]] + (0.44 * _2025teamgamelogs[[#This Row],[FTA]]) + _2025teamgamelogs[[#This Row],[TOV]] - _2025teamgamelogs[[#This Row],[OREB]]</f>
        <v>94.92</v>
      </c>
      <c r="BJ1181" s="3">
        <f>_2025teamgamelogs[[#This Row],[TOV]]/_2025teamgamelogs[[#This Row],[POSSESIONS]]</f>
        <v>9.4816687737041716E-2</v>
      </c>
      <c r="BK1181" s="4">
        <f>_2025teamgamelogs[[#This Row],[PTS]]/_2025teamgamelogs[[#This Row],[POSSESIONS]]</f>
        <v>1.0219131900547829</v>
      </c>
      <c r="BL1181" s="4">
        <f xml:space="preserve"> 100 * _2025teamgamelogs[[#This Row],[POINTS_PER_POSSESSION]]</f>
        <v>102.19131900547829</v>
      </c>
      <c r="BM1181" s="4">
        <f xml:space="preserve"> _2025teamgamelogs[[#This Row],[POSSESIONS]] / (_2025teamgamelogs[[#This Row],[MIN]]/48)</f>
        <v>94.92</v>
      </c>
      <c r="BN1181" s="3">
        <f>_2025teamgamelogs[[#This Row],[PTS]] / (2 * (_2025teamgamelogs[[#This Row],[FGA]] + 0.44 * _2025teamgamelogs[[#This Row],[FTA]]))</f>
        <v>0.49029518803073191</v>
      </c>
      <c r="BO1181" s="4">
        <f>VLOOKUP(_2025teamgamelogs[[#This Row],[MONTH]], LEAGUE_AVERAGES!$A$2:$B$8, 2, FALSE)</f>
        <v>111.93492093235156</v>
      </c>
      <c r="BP1181" s="5">
        <f>VLOOKUP(_2025teamgamelogs[[#This Row],[TEAM_NAME]], LEAGUE_AVERAGES!$A$14:$C$43, 2, FALSE)</f>
        <v>0.3739024390243903</v>
      </c>
      <c r="BQ1181" s="5">
        <f>VLOOKUP(_2025teamgamelogs[[#This Row],[TEAM_NAME]], LEAGUE_AVERAGES!$A$14:$C$43, 3, FALSE)</f>
        <v>0.36424390243902455</v>
      </c>
      <c r="BR1181" s="5">
        <f>VLOOKUP(_2025teamgamelogs[[#This Row],[TEAM_NAME]], LEAGUE_AVERAGES!$F$14:$H$43, 2, FALSE)</f>
        <v>0.46717073170731704</v>
      </c>
      <c r="BS1181" s="5">
        <f>VLOOKUP(_2025teamgamelogs[[#This Row],[TEAM_NAME]], LEAGUE_AVERAGES!$F$14:$H$43, 3, FALSE)</f>
        <v>0.45907317073170728</v>
      </c>
      <c r="BT1181" s="5">
        <f>VLOOKUP(_2025teamgamelogs[[#This Row],[TEAM_NAME]], LEAGUE_AVERAGES!$K$14:$M$43, 2, FALSE)</f>
        <v>0.59645910798675039</v>
      </c>
      <c r="BU1181" s="5">
        <f>VLOOKUP(_2025teamgamelogs[[#This Row],[TEAM_NAME]], LEAGUE_AVERAGES!$K$14:$M$43, 3, FALSE)</f>
        <v>0.58679053151616523</v>
      </c>
    </row>
    <row r="1182" spans="1:73" x14ac:dyDescent="0.2">
      <c r="A1182" t="s">
        <v>59</v>
      </c>
      <c r="B1182">
        <v>1610612748</v>
      </c>
      <c r="C1182" t="s">
        <v>101</v>
      </c>
      <c r="D1182" t="s">
        <v>102</v>
      </c>
      <c r="E1182">
        <v>22400570</v>
      </c>
      <c r="F1182" s="1">
        <v>45672</v>
      </c>
      <c r="G1182" t="s">
        <v>1106</v>
      </c>
      <c r="H1182" t="s">
        <v>70</v>
      </c>
      <c r="I1182">
        <v>48</v>
      </c>
      <c r="J1182">
        <v>39</v>
      </c>
      <c r="K1182">
        <v>73</v>
      </c>
      <c r="L1182">
        <v>0.53400000000000003</v>
      </c>
      <c r="M1182">
        <v>16</v>
      </c>
      <c r="N1182">
        <v>36</v>
      </c>
      <c r="O1182">
        <v>0.44400000000000001</v>
      </c>
      <c r="P1182">
        <v>14</v>
      </c>
      <c r="Q1182">
        <v>15</v>
      </c>
      <c r="R1182">
        <v>0.93300000000000005</v>
      </c>
      <c r="S1182">
        <v>3</v>
      </c>
      <c r="T1182">
        <v>34</v>
      </c>
      <c r="U1182">
        <v>37</v>
      </c>
      <c r="V1182">
        <v>25</v>
      </c>
      <c r="W1182">
        <v>20</v>
      </c>
      <c r="X1182">
        <v>3</v>
      </c>
      <c r="Y1182">
        <v>6</v>
      </c>
      <c r="Z1182">
        <v>4</v>
      </c>
      <c r="AA1182">
        <v>13</v>
      </c>
      <c r="AB1182">
        <v>12</v>
      </c>
      <c r="AC1182">
        <v>108</v>
      </c>
      <c r="AD1182">
        <v>-9</v>
      </c>
      <c r="AE1182">
        <v>1</v>
      </c>
      <c r="AF1182">
        <v>1231</v>
      </c>
      <c r="AG1182">
        <v>1231</v>
      </c>
      <c r="AH1182">
        <v>1231</v>
      </c>
      <c r="AI1182">
        <v>121</v>
      </c>
      <c r="AJ1182">
        <v>1609</v>
      </c>
      <c r="AK1182">
        <v>2432</v>
      </c>
      <c r="AL1182">
        <v>264</v>
      </c>
      <c r="AM1182">
        <v>567</v>
      </c>
      <c r="AN1182">
        <v>1366</v>
      </c>
      <c r="AO1182">
        <v>359</v>
      </c>
      <c r="AP1182">
        <v>1571</v>
      </c>
      <c r="AQ1182">
        <v>2021</v>
      </c>
      <c r="AR1182">
        <v>127</v>
      </c>
      <c r="AS1182">
        <v>2426</v>
      </c>
      <c r="AT1182">
        <v>926</v>
      </c>
      <c r="AU1182">
        <v>2073</v>
      </c>
      <c r="AV1182">
        <v>1358</v>
      </c>
      <c r="AW1182">
        <v>2199</v>
      </c>
      <c r="AX1182">
        <v>2344</v>
      </c>
      <c r="AY1182">
        <v>560</v>
      </c>
      <c r="AZ1182">
        <v>750</v>
      </c>
      <c r="BA1182">
        <v>148</v>
      </c>
      <c r="BB1182">
        <v>2314</v>
      </c>
      <c r="BC1182">
        <v>1616</v>
      </c>
      <c r="BD1182">
        <v>1735</v>
      </c>
      <c r="BE1182">
        <v>1</v>
      </c>
      <c r="BF1182" t="s">
        <v>71</v>
      </c>
      <c r="BG1182" t="s">
        <v>65</v>
      </c>
      <c r="BH1182" t="s">
        <v>941</v>
      </c>
      <c r="BI1182" s="4">
        <f xml:space="preserve"> _2025teamgamelogs[[#This Row],[FGA]] + (0.44 * _2025teamgamelogs[[#This Row],[FTA]]) + _2025teamgamelogs[[#This Row],[TOV]] - _2025teamgamelogs[[#This Row],[OREB]]</f>
        <v>96.6</v>
      </c>
      <c r="BJ1182" s="3">
        <f>_2025teamgamelogs[[#This Row],[TOV]]/_2025teamgamelogs[[#This Row],[POSSESIONS]]</f>
        <v>0.20703933747412009</v>
      </c>
      <c r="BK1182" s="4">
        <f>_2025teamgamelogs[[#This Row],[PTS]]/_2025teamgamelogs[[#This Row],[POSSESIONS]]</f>
        <v>1.1180124223602486</v>
      </c>
      <c r="BL1182" s="4">
        <f xml:space="preserve"> 100 * _2025teamgamelogs[[#This Row],[POINTS_PER_POSSESSION]]</f>
        <v>111.80124223602486</v>
      </c>
      <c r="BM1182" s="4">
        <f xml:space="preserve"> _2025teamgamelogs[[#This Row],[POSSESIONS]] / (_2025teamgamelogs[[#This Row],[MIN]]/48)</f>
        <v>96.6</v>
      </c>
      <c r="BN1182" s="3">
        <f>_2025teamgamelogs[[#This Row],[PTS]] / (2 * (_2025teamgamelogs[[#This Row],[FGA]] + 0.44 * _2025teamgamelogs[[#This Row],[FTA]]))</f>
        <v>0.67839195979899503</v>
      </c>
      <c r="BO1182" s="4">
        <f>VLOOKUP(_2025teamgamelogs[[#This Row],[MONTH]], LEAGUE_AVERAGES!$A$2:$B$8, 2, FALSE)</f>
        <v>111.93492093235156</v>
      </c>
      <c r="BP1182" s="5">
        <f>VLOOKUP(_2025teamgamelogs[[#This Row],[TEAM_NAME]], LEAGUE_AVERAGES!$A$14:$C$43, 2, FALSE)</f>
        <v>0.38887804878048787</v>
      </c>
      <c r="BQ1182" s="5">
        <f>VLOOKUP(_2025teamgamelogs[[#This Row],[TEAM_NAME]], LEAGUE_AVERAGES!$A$14:$C$43, 3, FALSE)</f>
        <v>0.35180487804878063</v>
      </c>
      <c r="BR1182" s="5">
        <f>VLOOKUP(_2025teamgamelogs[[#This Row],[TEAM_NAME]], LEAGUE_AVERAGES!$F$14:$H$43, 2, FALSE)</f>
        <v>0.48178048780487814</v>
      </c>
      <c r="BS1182" s="5">
        <f>VLOOKUP(_2025teamgamelogs[[#This Row],[TEAM_NAME]], LEAGUE_AVERAGES!$F$14:$H$43, 3, FALSE)</f>
        <v>0.44997560975609752</v>
      </c>
      <c r="BT1182" s="5">
        <f>VLOOKUP(_2025teamgamelogs[[#This Row],[TEAM_NAME]], LEAGUE_AVERAGES!$K$14:$M$43, 2, FALSE)</f>
        <v>0.59307433364150897</v>
      </c>
      <c r="BU1182" s="5">
        <f>VLOOKUP(_2025teamgamelogs[[#This Row],[TEAM_NAME]], LEAGUE_AVERAGES!$K$14:$M$43, 3, FALSE)</f>
        <v>0.56311679796954139</v>
      </c>
    </row>
    <row r="1183" spans="1:73" x14ac:dyDescent="0.2">
      <c r="A1183" t="s">
        <v>59</v>
      </c>
      <c r="B1183">
        <v>1610612737</v>
      </c>
      <c r="C1183" t="s">
        <v>92</v>
      </c>
      <c r="D1183" t="s">
        <v>93</v>
      </c>
      <c r="E1183">
        <v>22400563</v>
      </c>
      <c r="F1183" s="1">
        <v>45672</v>
      </c>
      <c r="G1183" t="s">
        <v>549</v>
      </c>
      <c r="H1183" t="s">
        <v>63</v>
      </c>
      <c r="I1183">
        <v>48</v>
      </c>
      <c r="J1183">
        <v>41</v>
      </c>
      <c r="K1183">
        <v>100</v>
      </c>
      <c r="L1183">
        <v>0.41</v>
      </c>
      <c r="M1183">
        <v>13</v>
      </c>
      <c r="N1183">
        <v>43</v>
      </c>
      <c r="O1183">
        <v>0.30199999999999999</v>
      </c>
      <c r="P1183">
        <v>15</v>
      </c>
      <c r="Q1183">
        <v>22</v>
      </c>
      <c r="R1183">
        <v>0.68200000000000005</v>
      </c>
      <c r="S1183">
        <v>14</v>
      </c>
      <c r="T1183">
        <v>37</v>
      </c>
      <c r="U1183">
        <v>51</v>
      </c>
      <c r="V1183">
        <v>28</v>
      </c>
      <c r="W1183">
        <v>11</v>
      </c>
      <c r="X1183">
        <v>11</v>
      </c>
      <c r="Y1183">
        <v>5</v>
      </c>
      <c r="Z1183">
        <v>5</v>
      </c>
      <c r="AA1183">
        <v>15</v>
      </c>
      <c r="AB1183">
        <v>15</v>
      </c>
      <c r="AC1183">
        <v>110</v>
      </c>
      <c r="AD1183">
        <v>16</v>
      </c>
      <c r="AE1183">
        <v>1</v>
      </c>
      <c r="AF1183">
        <v>1</v>
      </c>
      <c r="AG1183">
        <v>1</v>
      </c>
      <c r="AH1183">
        <v>1</v>
      </c>
      <c r="AI1183">
        <v>121</v>
      </c>
      <c r="AJ1183">
        <v>1234</v>
      </c>
      <c r="AK1183">
        <v>153</v>
      </c>
      <c r="AL1183">
        <v>2098</v>
      </c>
      <c r="AM1183">
        <v>1171</v>
      </c>
      <c r="AN1183">
        <v>471</v>
      </c>
      <c r="AO1183">
        <v>1885</v>
      </c>
      <c r="AP1183">
        <v>1416</v>
      </c>
      <c r="AQ1183">
        <v>1008</v>
      </c>
      <c r="AR1183">
        <v>2059</v>
      </c>
      <c r="AS1183">
        <v>466</v>
      </c>
      <c r="AT1183">
        <v>489</v>
      </c>
      <c r="AU1183">
        <v>340</v>
      </c>
      <c r="AV1183">
        <v>840</v>
      </c>
      <c r="AW1183">
        <v>429</v>
      </c>
      <c r="AX1183">
        <v>346</v>
      </c>
      <c r="AY1183">
        <v>889</v>
      </c>
      <c r="AZ1183">
        <v>1188</v>
      </c>
      <c r="BA1183">
        <v>398</v>
      </c>
      <c r="BB1183">
        <v>1892</v>
      </c>
      <c r="BC1183">
        <v>1479</v>
      </c>
      <c r="BD1183">
        <v>338</v>
      </c>
      <c r="BE1183">
        <v>1</v>
      </c>
      <c r="BF1183" t="s">
        <v>71</v>
      </c>
      <c r="BG1183" t="s">
        <v>65</v>
      </c>
      <c r="BH1183" t="s">
        <v>941</v>
      </c>
      <c r="BI1183" s="4">
        <f xml:space="preserve"> _2025teamgamelogs[[#This Row],[FGA]] + (0.44 * _2025teamgamelogs[[#This Row],[FTA]]) + _2025teamgamelogs[[#This Row],[TOV]] - _2025teamgamelogs[[#This Row],[OREB]]</f>
        <v>106.68</v>
      </c>
      <c r="BJ1183" s="3">
        <f>_2025teamgamelogs[[#This Row],[TOV]]/_2025teamgamelogs[[#This Row],[POSSESIONS]]</f>
        <v>0.10311211098612673</v>
      </c>
      <c r="BK1183" s="4">
        <f>_2025teamgamelogs[[#This Row],[PTS]]/_2025teamgamelogs[[#This Row],[POSSESIONS]]</f>
        <v>1.0311211098612674</v>
      </c>
      <c r="BL1183" s="4">
        <f xml:space="preserve"> 100 * _2025teamgamelogs[[#This Row],[POINTS_PER_POSSESSION]]</f>
        <v>103.11211098612674</v>
      </c>
      <c r="BM1183" s="4">
        <f xml:space="preserve"> _2025teamgamelogs[[#This Row],[POSSESIONS]] / (_2025teamgamelogs[[#This Row],[MIN]]/48)</f>
        <v>106.68</v>
      </c>
      <c r="BN1183" s="3">
        <f>_2025teamgamelogs[[#This Row],[PTS]] / (2 * (_2025teamgamelogs[[#This Row],[FGA]] + 0.44 * _2025teamgamelogs[[#This Row],[FTA]]))</f>
        <v>0.5014587892049599</v>
      </c>
      <c r="BO1183" s="4">
        <f>VLOOKUP(_2025teamgamelogs[[#This Row],[MONTH]], LEAGUE_AVERAGES!$A$2:$B$8, 2, FALSE)</f>
        <v>111.93492093235156</v>
      </c>
      <c r="BP1183" s="5">
        <f>VLOOKUP(_2025teamgamelogs[[#This Row],[TEAM_NAME]], LEAGUE_AVERAGES!$A$14:$C$43, 2, FALSE)</f>
        <v>0.35092500000000004</v>
      </c>
      <c r="BQ1183" s="5">
        <f>VLOOKUP(_2025teamgamelogs[[#This Row],[TEAM_NAME]], LEAGUE_AVERAGES!$A$14:$C$43, 3, FALSE)</f>
        <v>0.36290476190476195</v>
      </c>
      <c r="BR1183" s="5">
        <f>VLOOKUP(_2025teamgamelogs[[#This Row],[TEAM_NAME]], LEAGUE_AVERAGES!$F$14:$H$43, 2, FALSE)</f>
        <v>0.47670000000000012</v>
      </c>
      <c r="BS1183" s="5">
        <f>VLOOKUP(_2025teamgamelogs[[#This Row],[TEAM_NAME]], LEAGUE_AVERAGES!$F$14:$H$43, 3, FALSE)</f>
        <v>0.47069047619047621</v>
      </c>
      <c r="BT1183" s="5">
        <f>VLOOKUP(_2025teamgamelogs[[#This Row],[TEAM_NAME]], LEAGUE_AVERAGES!$K$14:$M$43, 2, FALSE)</f>
        <v>0.58493933923263275</v>
      </c>
      <c r="BU1183" s="5">
        <f>VLOOKUP(_2025teamgamelogs[[#This Row],[TEAM_NAME]], LEAGUE_AVERAGES!$K$14:$M$43, 3, FALSE)</f>
        <v>0.57722862424766153</v>
      </c>
    </row>
    <row r="1184" spans="1:73" x14ac:dyDescent="0.2">
      <c r="A1184" t="s">
        <v>59</v>
      </c>
      <c r="B1184">
        <v>1610612762</v>
      </c>
      <c r="C1184" t="s">
        <v>125</v>
      </c>
      <c r="D1184" t="s">
        <v>126</v>
      </c>
      <c r="E1184">
        <v>22400569</v>
      </c>
      <c r="F1184" s="1">
        <v>45672</v>
      </c>
      <c r="G1184" t="s">
        <v>1107</v>
      </c>
      <c r="H1184" t="s">
        <v>70</v>
      </c>
      <c r="I1184">
        <v>48</v>
      </c>
      <c r="J1184">
        <v>43</v>
      </c>
      <c r="K1184">
        <v>93</v>
      </c>
      <c r="L1184">
        <v>0.46200000000000002</v>
      </c>
      <c r="M1184">
        <v>16</v>
      </c>
      <c r="N1184">
        <v>43</v>
      </c>
      <c r="O1184">
        <v>0.372</v>
      </c>
      <c r="P1184">
        <v>10</v>
      </c>
      <c r="Q1184">
        <v>17</v>
      </c>
      <c r="R1184">
        <v>0.58799999999999997</v>
      </c>
      <c r="S1184">
        <v>9</v>
      </c>
      <c r="T1184">
        <v>27</v>
      </c>
      <c r="U1184">
        <v>36</v>
      </c>
      <c r="V1184">
        <v>30</v>
      </c>
      <c r="W1184">
        <v>12</v>
      </c>
      <c r="X1184">
        <v>5</v>
      </c>
      <c r="Y1184">
        <v>4</v>
      </c>
      <c r="Z1184">
        <v>6</v>
      </c>
      <c r="AA1184">
        <v>18</v>
      </c>
      <c r="AB1184">
        <v>16</v>
      </c>
      <c r="AC1184">
        <v>112</v>
      </c>
      <c r="AD1184">
        <v>-5</v>
      </c>
      <c r="AE1184">
        <v>1</v>
      </c>
      <c r="AF1184">
        <v>1231</v>
      </c>
      <c r="AG1184">
        <v>1231</v>
      </c>
      <c r="AH1184">
        <v>1231</v>
      </c>
      <c r="AI1184">
        <v>121</v>
      </c>
      <c r="AJ1184">
        <v>866</v>
      </c>
      <c r="AK1184">
        <v>664</v>
      </c>
      <c r="AL1184">
        <v>1333</v>
      </c>
      <c r="AM1184">
        <v>567</v>
      </c>
      <c r="AN1184">
        <v>471</v>
      </c>
      <c r="AO1184">
        <v>1067</v>
      </c>
      <c r="AP1184">
        <v>2148</v>
      </c>
      <c r="AQ1184">
        <v>1778</v>
      </c>
      <c r="AR1184">
        <v>2371</v>
      </c>
      <c r="AS1184">
        <v>1566</v>
      </c>
      <c r="AT1184">
        <v>2068</v>
      </c>
      <c r="AU1184">
        <v>2164</v>
      </c>
      <c r="AV1184">
        <v>541</v>
      </c>
      <c r="AW1184">
        <v>640</v>
      </c>
      <c r="AX1184">
        <v>1998</v>
      </c>
      <c r="AY1184">
        <v>1274</v>
      </c>
      <c r="AZ1184">
        <v>1573</v>
      </c>
      <c r="BA1184">
        <v>1018</v>
      </c>
      <c r="BB1184">
        <v>1670</v>
      </c>
      <c r="BC1184">
        <v>1331</v>
      </c>
      <c r="BD1184">
        <v>1476</v>
      </c>
      <c r="BE1184">
        <v>1</v>
      </c>
      <c r="BF1184" t="s">
        <v>64</v>
      </c>
      <c r="BG1184" t="s">
        <v>65</v>
      </c>
      <c r="BH1184" t="s">
        <v>941</v>
      </c>
      <c r="BI1184" s="4">
        <f xml:space="preserve"> _2025teamgamelogs[[#This Row],[FGA]] + (0.44 * _2025teamgamelogs[[#This Row],[FTA]]) + _2025teamgamelogs[[#This Row],[TOV]] - _2025teamgamelogs[[#This Row],[OREB]]</f>
        <v>103.48</v>
      </c>
      <c r="BJ1184" s="3">
        <f>_2025teamgamelogs[[#This Row],[TOV]]/_2025teamgamelogs[[#This Row],[POSSESIONS]]</f>
        <v>0.11596443757247776</v>
      </c>
      <c r="BK1184" s="4">
        <f>_2025teamgamelogs[[#This Row],[PTS]]/_2025teamgamelogs[[#This Row],[POSSESIONS]]</f>
        <v>1.0823347506764591</v>
      </c>
      <c r="BL1184" s="4">
        <f xml:space="preserve"> 100 * _2025teamgamelogs[[#This Row],[POINTS_PER_POSSESSION]]</f>
        <v>108.23347506764591</v>
      </c>
      <c r="BM1184" s="4">
        <f xml:space="preserve"> _2025teamgamelogs[[#This Row],[POSSESIONS]] / (_2025teamgamelogs[[#This Row],[MIN]]/48)</f>
        <v>103.48</v>
      </c>
      <c r="BN1184" s="3">
        <f>_2025teamgamelogs[[#This Row],[PTS]] / (2 * (_2025teamgamelogs[[#This Row],[FGA]] + 0.44 * _2025teamgamelogs[[#This Row],[FTA]]))</f>
        <v>0.5573248407643312</v>
      </c>
      <c r="BO1184" s="4">
        <f>VLOOKUP(_2025teamgamelogs[[#This Row],[MONTH]], LEAGUE_AVERAGES!$A$2:$B$8, 2, FALSE)</f>
        <v>111.93492093235156</v>
      </c>
      <c r="BP1184" s="5">
        <f>VLOOKUP(_2025teamgamelogs[[#This Row],[TEAM_NAME]], LEAGUE_AVERAGES!$A$14:$C$43, 2, FALSE)</f>
        <v>0.36446341463414633</v>
      </c>
      <c r="BQ1184" s="5">
        <f>VLOOKUP(_2025teamgamelogs[[#This Row],[TEAM_NAME]], LEAGUE_AVERAGES!$A$14:$C$43, 3, FALSE)</f>
        <v>0.3413170731707319</v>
      </c>
      <c r="BR1184" s="5">
        <f>VLOOKUP(_2025teamgamelogs[[#This Row],[TEAM_NAME]], LEAGUE_AVERAGES!$F$14:$H$43, 2, FALSE)</f>
        <v>0.4583902439024391</v>
      </c>
      <c r="BS1184" s="5">
        <f>VLOOKUP(_2025teamgamelogs[[#This Row],[TEAM_NAME]], LEAGUE_AVERAGES!$F$14:$H$43, 3, FALSE)</f>
        <v>0.45390243902439031</v>
      </c>
      <c r="BT1184" s="5">
        <f>VLOOKUP(_2025teamgamelogs[[#This Row],[TEAM_NAME]], LEAGUE_AVERAGES!$K$14:$M$43, 2, FALSE)</f>
        <v>0.57104853563970659</v>
      </c>
      <c r="BU1184" s="5">
        <f>VLOOKUP(_2025teamgamelogs[[#This Row],[TEAM_NAME]], LEAGUE_AVERAGES!$K$14:$M$43, 3, FALSE)</f>
        <v>0.56826296147062372</v>
      </c>
    </row>
    <row r="1185" spans="1:73" x14ac:dyDescent="0.2">
      <c r="A1185" t="s">
        <v>59</v>
      </c>
      <c r="B1185">
        <v>1610612745</v>
      </c>
      <c r="C1185" t="s">
        <v>104</v>
      </c>
      <c r="D1185" t="s">
        <v>105</v>
      </c>
      <c r="E1185">
        <v>22400568</v>
      </c>
      <c r="F1185" s="1">
        <v>45672</v>
      </c>
      <c r="G1185" t="s">
        <v>1108</v>
      </c>
      <c r="H1185" t="s">
        <v>63</v>
      </c>
      <c r="I1185">
        <v>48</v>
      </c>
      <c r="J1185">
        <v>49</v>
      </c>
      <c r="K1185">
        <v>94</v>
      </c>
      <c r="L1185">
        <v>0.52100000000000002</v>
      </c>
      <c r="M1185">
        <v>17</v>
      </c>
      <c r="N1185">
        <v>38</v>
      </c>
      <c r="O1185">
        <v>0.44700000000000001</v>
      </c>
      <c r="P1185">
        <v>13</v>
      </c>
      <c r="Q1185">
        <v>17</v>
      </c>
      <c r="R1185">
        <v>0.76500000000000001</v>
      </c>
      <c r="S1185">
        <v>14</v>
      </c>
      <c r="T1185">
        <v>26</v>
      </c>
      <c r="U1185">
        <v>40</v>
      </c>
      <c r="V1185">
        <v>28</v>
      </c>
      <c r="W1185">
        <v>11</v>
      </c>
      <c r="X1185">
        <v>14</v>
      </c>
      <c r="Y1185">
        <v>6</v>
      </c>
      <c r="Z1185">
        <v>7</v>
      </c>
      <c r="AA1185">
        <v>19</v>
      </c>
      <c r="AB1185">
        <v>16</v>
      </c>
      <c r="AC1185">
        <v>128</v>
      </c>
      <c r="AD1185">
        <v>20</v>
      </c>
      <c r="AE1185">
        <v>1</v>
      </c>
      <c r="AF1185">
        <v>1</v>
      </c>
      <c r="AG1185">
        <v>1</v>
      </c>
      <c r="AH1185">
        <v>1</v>
      </c>
      <c r="AI1185">
        <v>121</v>
      </c>
      <c r="AJ1185">
        <v>174</v>
      </c>
      <c r="AK1185">
        <v>570</v>
      </c>
      <c r="AL1185">
        <v>397</v>
      </c>
      <c r="AM1185">
        <v>410</v>
      </c>
      <c r="AN1185">
        <v>1078</v>
      </c>
      <c r="AO1185">
        <v>346</v>
      </c>
      <c r="AP1185">
        <v>1755</v>
      </c>
      <c r="AQ1185">
        <v>1778</v>
      </c>
      <c r="AR1185">
        <v>1438</v>
      </c>
      <c r="AS1185">
        <v>466</v>
      </c>
      <c r="AT1185">
        <v>2171</v>
      </c>
      <c r="AU1185">
        <v>1715</v>
      </c>
      <c r="AV1185">
        <v>840</v>
      </c>
      <c r="AW1185">
        <v>429</v>
      </c>
      <c r="AX1185">
        <v>81</v>
      </c>
      <c r="AY1185">
        <v>560</v>
      </c>
      <c r="AZ1185">
        <v>1902</v>
      </c>
      <c r="BA1185">
        <v>1258</v>
      </c>
      <c r="BB1185">
        <v>1670</v>
      </c>
      <c r="BC1185">
        <v>299</v>
      </c>
      <c r="BD1185">
        <v>231</v>
      </c>
      <c r="BE1185">
        <v>1</v>
      </c>
      <c r="BF1185" t="s">
        <v>71</v>
      </c>
      <c r="BG1185" t="s">
        <v>65</v>
      </c>
      <c r="BH1185" t="s">
        <v>941</v>
      </c>
      <c r="BI1185" s="4">
        <f xml:space="preserve"> _2025teamgamelogs[[#This Row],[FGA]] + (0.44 * _2025teamgamelogs[[#This Row],[FTA]]) + _2025teamgamelogs[[#This Row],[TOV]] - _2025teamgamelogs[[#This Row],[OREB]]</f>
        <v>98.48</v>
      </c>
      <c r="BJ1185" s="3">
        <f>_2025teamgamelogs[[#This Row],[TOV]]/_2025teamgamelogs[[#This Row],[POSSESIONS]]</f>
        <v>0.11169780666125101</v>
      </c>
      <c r="BK1185" s="4">
        <f>_2025teamgamelogs[[#This Row],[PTS]]/_2025teamgamelogs[[#This Row],[POSSESIONS]]</f>
        <v>1.2997562956945572</v>
      </c>
      <c r="BL1185" s="4">
        <f xml:space="preserve"> 100 * _2025teamgamelogs[[#This Row],[POINTS_PER_POSSESSION]]</f>
        <v>129.97562956945572</v>
      </c>
      <c r="BM1185" s="4">
        <f xml:space="preserve"> _2025teamgamelogs[[#This Row],[POSSESIONS]] / (_2025teamgamelogs[[#This Row],[MIN]]/48)</f>
        <v>98.48</v>
      </c>
      <c r="BN1185" s="3">
        <f>_2025teamgamelogs[[#This Row],[PTS]] / (2 * (_2025teamgamelogs[[#This Row],[FGA]] + 0.44 * _2025teamgamelogs[[#This Row],[FTA]]))</f>
        <v>0.63066614111154906</v>
      </c>
      <c r="BO1185" s="4">
        <f>VLOOKUP(_2025teamgamelogs[[#This Row],[MONTH]], LEAGUE_AVERAGES!$A$2:$B$8, 2, FALSE)</f>
        <v>111.93492093235156</v>
      </c>
      <c r="BP1185" s="5">
        <f>VLOOKUP(_2025teamgamelogs[[#This Row],[TEAM_NAME]], LEAGUE_AVERAGES!$A$14:$C$43, 2, FALSE)</f>
        <v>0.35034146341463424</v>
      </c>
      <c r="BQ1185" s="5">
        <f>VLOOKUP(_2025teamgamelogs[[#This Row],[TEAM_NAME]], LEAGUE_AVERAGES!$A$14:$C$43, 3, FALSE)</f>
        <v>0.35473170731707321</v>
      </c>
      <c r="BR1185" s="5">
        <f>VLOOKUP(_2025teamgamelogs[[#This Row],[TEAM_NAME]], LEAGUE_AVERAGES!$F$14:$H$43, 2, FALSE)</f>
        <v>0.45260975609756104</v>
      </c>
      <c r="BS1185" s="5">
        <f>VLOOKUP(_2025teamgamelogs[[#This Row],[TEAM_NAME]], LEAGUE_AVERAGES!$F$14:$H$43, 3, FALSE)</f>
        <v>0.45763414634146338</v>
      </c>
      <c r="BT1185" s="5">
        <f>VLOOKUP(_2025teamgamelogs[[#This Row],[TEAM_NAME]], LEAGUE_AVERAGES!$K$14:$M$43, 2, FALSE)</f>
        <v>0.55103752047014554</v>
      </c>
      <c r="BU1185" s="5">
        <f>VLOOKUP(_2025teamgamelogs[[#This Row],[TEAM_NAME]], LEAGUE_AVERAGES!$K$14:$M$43, 3, FALSE)</f>
        <v>0.55544482411316332</v>
      </c>
    </row>
    <row r="1186" spans="1:73" x14ac:dyDescent="0.2">
      <c r="A1186" t="s">
        <v>59</v>
      </c>
      <c r="B1186">
        <v>1610612740</v>
      </c>
      <c r="C1186" t="s">
        <v>77</v>
      </c>
      <c r="D1186" t="s">
        <v>78</v>
      </c>
      <c r="E1186">
        <v>22400566</v>
      </c>
      <c r="F1186" s="1">
        <v>45672</v>
      </c>
      <c r="G1186" t="s">
        <v>1109</v>
      </c>
      <c r="H1186" t="s">
        <v>63</v>
      </c>
      <c r="I1186">
        <v>48</v>
      </c>
      <c r="J1186">
        <v>43</v>
      </c>
      <c r="K1186">
        <v>97</v>
      </c>
      <c r="L1186">
        <v>0.443</v>
      </c>
      <c r="M1186">
        <v>13</v>
      </c>
      <c r="N1186">
        <v>39</v>
      </c>
      <c r="O1186">
        <v>0.33300000000000002</v>
      </c>
      <c r="P1186">
        <v>20</v>
      </c>
      <c r="Q1186">
        <v>24</v>
      </c>
      <c r="R1186">
        <v>0.83299999999999996</v>
      </c>
      <c r="S1186">
        <v>15</v>
      </c>
      <c r="T1186">
        <v>34</v>
      </c>
      <c r="U1186">
        <v>49</v>
      </c>
      <c r="V1186">
        <v>24</v>
      </c>
      <c r="W1186">
        <v>10</v>
      </c>
      <c r="X1186">
        <v>11</v>
      </c>
      <c r="Y1186">
        <v>8</v>
      </c>
      <c r="Z1186">
        <v>3</v>
      </c>
      <c r="AA1186">
        <v>20</v>
      </c>
      <c r="AB1186">
        <v>17</v>
      </c>
      <c r="AC1186">
        <v>119</v>
      </c>
      <c r="AD1186">
        <v>3</v>
      </c>
      <c r="AE1186">
        <v>1</v>
      </c>
      <c r="AF1186">
        <v>1</v>
      </c>
      <c r="AG1186">
        <v>1</v>
      </c>
      <c r="AH1186">
        <v>1</v>
      </c>
      <c r="AI1186">
        <v>121</v>
      </c>
      <c r="AJ1186">
        <v>866</v>
      </c>
      <c r="AK1186">
        <v>324</v>
      </c>
      <c r="AL1186">
        <v>1656</v>
      </c>
      <c r="AM1186">
        <v>1171</v>
      </c>
      <c r="AN1186">
        <v>933</v>
      </c>
      <c r="AO1186">
        <v>1468</v>
      </c>
      <c r="AP1186">
        <v>623</v>
      </c>
      <c r="AQ1186">
        <v>791</v>
      </c>
      <c r="AR1186">
        <v>699</v>
      </c>
      <c r="AS1186">
        <v>332</v>
      </c>
      <c r="AT1186">
        <v>926</v>
      </c>
      <c r="AU1186">
        <v>505</v>
      </c>
      <c r="AV1186">
        <v>1570</v>
      </c>
      <c r="AW1186">
        <v>264</v>
      </c>
      <c r="AX1186">
        <v>346</v>
      </c>
      <c r="AY1186">
        <v>187</v>
      </c>
      <c r="AZ1186">
        <v>384</v>
      </c>
      <c r="BA1186">
        <v>1491</v>
      </c>
      <c r="BB1186">
        <v>1444</v>
      </c>
      <c r="BC1186">
        <v>798</v>
      </c>
      <c r="BD1186">
        <v>1047</v>
      </c>
      <c r="BE1186">
        <v>1</v>
      </c>
      <c r="BF1186" t="s">
        <v>64</v>
      </c>
      <c r="BG1186" t="s">
        <v>65</v>
      </c>
      <c r="BH1186" t="s">
        <v>941</v>
      </c>
      <c r="BI1186" s="4">
        <f xml:space="preserve"> _2025teamgamelogs[[#This Row],[FGA]] + (0.44 * _2025teamgamelogs[[#This Row],[FTA]]) + _2025teamgamelogs[[#This Row],[TOV]] - _2025teamgamelogs[[#This Row],[OREB]]</f>
        <v>102.56</v>
      </c>
      <c r="BJ1186" s="3">
        <f>_2025teamgamelogs[[#This Row],[TOV]]/_2025teamgamelogs[[#This Row],[POSSESIONS]]</f>
        <v>9.750390015600624E-2</v>
      </c>
      <c r="BK1186" s="4">
        <f>_2025teamgamelogs[[#This Row],[PTS]]/_2025teamgamelogs[[#This Row],[POSSESIONS]]</f>
        <v>1.1602964118564743</v>
      </c>
      <c r="BL1186" s="4">
        <f xml:space="preserve"> 100 * _2025teamgamelogs[[#This Row],[POINTS_PER_POSSESSION]]</f>
        <v>116.02964118564742</v>
      </c>
      <c r="BM1186" s="4">
        <f xml:space="preserve"> _2025teamgamelogs[[#This Row],[POSSESIONS]] / (_2025teamgamelogs[[#This Row],[MIN]]/48)</f>
        <v>102.56</v>
      </c>
      <c r="BN1186" s="3">
        <f>_2025teamgamelogs[[#This Row],[PTS]] / (2 * (_2025teamgamelogs[[#This Row],[FGA]] + 0.44 * _2025teamgamelogs[[#This Row],[FTA]]))</f>
        <v>0.55317962067683157</v>
      </c>
      <c r="BO1186" s="4">
        <f>VLOOKUP(_2025teamgamelogs[[#This Row],[MONTH]], LEAGUE_AVERAGES!$A$2:$B$8, 2, FALSE)</f>
        <v>111.93492093235156</v>
      </c>
      <c r="BP1186" s="5">
        <f>VLOOKUP(_2025teamgamelogs[[#This Row],[TEAM_NAME]], LEAGUE_AVERAGES!$A$14:$C$43, 2, FALSE)</f>
        <v>0.35068292682926827</v>
      </c>
      <c r="BQ1186" s="5">
        <f>VLOOKUP(_2025teamgamelogs[[#This Row],[TEAM_NAME]], LEAGUE_AVERAGES!$A$14:$C$43, 3, FALSE)</f>
        <v>0.33902439024390252</v>
      </c>
      <c r="BR1186" s="5">
        <f>VLOOKUP(_2025teamgamelogs[[#This Row],[TEAM_NAME]], LEAGUE_AVERAGES!$F$14:$H$43, 2, FALSE)</f>
        <v>0.44770731707317085</v>
      </c>
      <c r="BS1186" s="5">
        <f>VLOOKUP(_2025teamgamelogs[[#This Row],[TEAM_NAME]], LEAGUE_AVERAGES!$F$14:$H$43, 3, FALSE)</f>
        <v>0.45721951219512191</v>
      </c>
      <c r="BT1186" s="5">
        <f>VLOOKUP(_2025teamgamelogs[[#This Row],[TEAM_NAME]], LEAGUE_AVERAGES!$K$14:$M$43, 2, FALSE)</f>
        <v>0.55230036801172144</v>
      </c>
      <c r="BU1186" s="5">
        <f>VLOOKUP(_2025teamgamelogs[[#This Row],[TEAM_NAME]], LEAGUE_AVERAGES!$K$14:$M$43, 3, FALSE)</f>
        <v>0.55239725408654039</v>
      </c>
    </row>
    <row r="1187" spans="1:73" x14ac:dyDescent="0.2">
      <c r="A1187" t="s">
        <v>59</v>
      </c>
      <c r="B1187">
        <v>1610612763</v>
      </c>
      <c r="C1187" t="s">
        <v>128</v>
      </c>
      <c r="D1187" t="s">
        <v>129</v>
      </c>
      <c r="E1187">
        <v>22400567</v>
      </c>
      <c r="F1187" s="1">
        <v>45672</v>
      </c>
      <c r="G1187" t="s">
        <v>1110</v>
      </c>
      <c r="H1187" t="s">
        <v>63</v>
      </c>
      <c r="I1187">
        <v>48</v>
      </c>
      <c r="J1187">
        <v>51</v>
      </c>
      <c r="K1187">
        <v>103</v>
      </c>
      <c r="L1187">
        <v>0.495</v>
      </c>
      <c r="M1187">
        <v>16</v>
      </c>
      <c r="N1187">
        <v>38</v>
      </c>
      <c r="O1187">
        <v>0.42099999999999999</v>
      </c>
      <c r="P1187">
        <v>11</v>
      </c>
      <c r="Q1187">
        <v>17</v>
      </c>
      <c r="R1187">
        <v>0.64700000000000002</v>
      </c>
      <c r="S1187">
        <v>14</v>
      </c>
      <c r="T1187">
        <v>38</v>
      </c>
      <c r="U1187">
        <v>52</v>
      </c>
      <c r="V1187">
        <v>28</v>
      </c>
      <c r="W1187">
        <v>8</v>
      </c>
      <c r="X1187">
        <v>7</v>
      </c>
      <c r="Y1187">
        <v>5</v>
      </c>
      <c r="Z1187">
        <v>11</v>
      </c>
      <c r="AA1187">
        <v>19</v>
      </c>
      <c r="AB1187">
        <v>17</v>
      </c>
      <c r="AC1187">
        <v>129</v>
      </c>
      <c r="AD1187">
        <v>14</v>
      </c>
      <c r="AE1187">
        <v>1</v>
      </c>
      <c r="AF1187">
        <v>1</v>
      </c>
      <c r="AG1187">
        <v>1</v>
      </c>
      <c r="AH1187">
        <v>1</v>
      </c>
      <c r="AI1187">
        <v>121</v>
      </c>
      <c r="AJ1187">
        <v>94</v>
      </c>
      <c r="AK1187">
        <v>77</v>
      </c>
      <c r="AL1187">
        <v>742</v>
      </c>
      <c r="AM1187">
        <v>567</v>
      </c>
      <c r="AN1187">
        <v>1078</v>
      </c>
      <c r="AO1187">
        <v>527</v>
      </c>
      <c r="AP1187">
        <v>2028</v>
      </c>
      <c r="AQ1187">
        <v>1778</v>
      </c>
      <c r="AR1187">
        <v>2210</v>
      </c>
      <c r="AS1187">
        <v>466</v>
      </c>
      <c r="AT1187">
        <v>377</v>
      </c>
      <c r="AU1187">
        <v>267</v>
      </c>
      <c r="AV1187">
        <v>840</v>
      </c>
      <c r="AW1187">
        <v>78</v>
      </c>
      <c r="AX1187">
        <v>1360</v>
      </c>
      <c r="AY1187">
        <v>889</v>
      </c>
      <c r="AZ1187">
        <v>2405</v>
      </c>
      <c r="BA1187">
        <v>1258</v>
      </c>
      <c r="BB1187">
        <v>1444</v>
      </c>
      <c r="BC1187">
        <v>270</v>
      </c>
      <c r="BD1187">
        <v>421</v>
      </c>
      <c r="BE1187">
        <v>1</v>
      </c>
      <c r="BF1187" t="s">
        <v>71</v>
      </c>
      <c r="BG1187" t="s">
        <v>65</v>
      </c>
      <c r="BH1187" t="s">
        <v>941</v>
      </c>
      <c r="BI1187" s="4">
        <f xml:space="preserve"> _2025teamgamelogs[[#This Row],[FGA]] + (0.44 * _2025teamgamelogs[[#This Row],[FTA]]) + _2025teamgamelogs[[#This Row],[TOV]] - _2025teamgamelogs[[#This Row],[OREB]]</f>
        <v>104.48</v>
      </c>
      <c r="BJ1187" s="3">
        <f>_2025teamgamelogs[[#This Row],[TOV]]/_2025teamgamelogs[[#This Row],[POSSESIONS]]</f>
        <v>7.6569678407350683E-2</v>
      </c>
      <c r="BK1187" s="4">
        <f>_2025teamgamelogs[[#This Row],[PTS]]/_2025teamgamelogs[[#This Row],[POSSESIONS]]</f>
        <v>1.2346860643185298</v>
      </c>
      <c r="BL1187" s="4">
        <f xml:space="preserve"> 100 * _2025teamgamelogs[[#This Row],[POINTS_PER_POSSESSION]]</f>
        <v>123.46860643185298</v>
      </c>
      <c r="BM1187" s="4">
        <f xml:space="preserve"> _2025teamgamelogs[[#This Row],[POSSESIONS]] / (_2025teamgamelogs[[#This Row],[MIN]]/48)</f>
        <v>104.48</v>
      </c>
      <c r="BN1187" s="3">
        <f>_2025teamgamelogs[[#This Row],[PTS]] / (2 * (_2025teamgamelogs[[#This Row],[FGA]] + 0.44 * _2025teamgamelogs[[#This Row],[FTA]]))</f>
        <v>0.58381607530774804</v>
      </c>
      <c r="BO1187" s="4">
        <f>VLOOKUP(_2025teamgamelogs[[#This Row],[MONTH]], LEAGUE_AVERAGES!$A$2:$B$8, 2, FALSE)</f>
        <v>111.93492093235156</v>
      </c>
      <c r="BP1187" s="5">
        <f>VLOOKUP(_2025teamgamelogs[[#This Row],[TEAM_NAME]], LEAGUE_AVERAGES!$A$14:$C$43, 2, FALSE)</f>
        <v>0.36546341463414628</v>
      </c>
      <c r="BQ1187" s="5">
        <f>VLOOKUP(_2025teamgamelogs[[#This Row],[TEAM_NAME]], LEAGUE_AVERAGES!$A$14:$C$43, 3, FALSE)</f>
        <v>0.36639024390243902</v>
      </c>
      <c r="BR1187" s="5">
        <f>VLOOKUP(_2025teamgamelogs[[#This Row],[TEAM_NAME]], LEAGUE_AVERAGES!$F$14:$H$43, 2, FALSE)</f>
        <v>0.48997560975609772</v>
      </c>
      <c r="BS1187" s="5">
        <f>VLOOKUP(_2025teamgamelogs[[#This Row],[TEAM_NAME]], LEAGUE_AVERAGES!$F$14:$H$43, 3, FALSE)</f>
        <v>0.46951219512195119</v>
      </c>
      <c r="BT1187" s="5">
        <f>VLOOKUP(_2025teamgamelogs[[#This Row],[TEAM_NAME]], LEAGUE_AVERAGES!$K$14:$M$43, 2, FALSE)</f>
        <v>0.59919613060605748</v>
      </c>
      <c r="BU1187" s="5">
        <f>VLOOKUP(_2025teamgamelogs[[#This Row],[TEAM_NAME]], LEAGUE_AVERAGES!$K$14:$M$43, 3, FALSE)</f>
        <v>0.57758119053457602</v>
      </c>
    </row>
    <row r="1188" spans="1:73" x14ac:dyDescent="0.2">
      <c r="A1188" t="s">
        <v>59</v>
      </c>
      <c r="B1188">
        <v>1610612752</v>
      </c>
      <c r="C1188" t="s">
        <v>67</v>
      </c>
      <c r="D1188" t="s">
        <v>68</v>
      </c>
      <c r="E1188">
        <v>22400561</v>
      </c>
      <c r="F1188" s="1">
        <v>45672</v>
      </c>
      <c r="G1188" t="s">
        <v>426</v>
      </c>
      <c r="H1188" t="s">
        <v>63</v>
      </c>
      <c r="I1188">
        <v>53</v>
      </c>
      <c r="J1188">
        <v>46</v>
      </c>
      <c r="K1188">
        <v>86</v>
      </c>
      <c r="L1188">
        <v>0.53500000000000003</v>
      </c>
      <c r="M1188">
        <v>16</v>
      </c>
      <c r="N1188">
        <v>37</v>
      </c>
      <c r="O1188">
        <v>0.432</v>
      </c>
      <c r="P1188">
        <v>17</v>
      </c>
      <c r="Q1188">
        <v>24</v>
      </c>
      <c r="R1188">
        <v>0.70799999999999996</v>
      </c>
      <c r="S1188">
        <v>15</v>
      </c>
      <c r="T1188">
        <v>30</v>
      </c>
      <c r="U1188">
        <v>45</v>
      </c>
      <c r="V1188">
        <v>28</v>
      </c>
      <c r="W1188">
        <v>16</v>
      </c>
      <c r="X1188">
        <v>10</v>
      </c>
      <c r="Y1188">
        <v>3</v>
      </c>
      <c r="Z1188">
        <v>2</v>
      </c>
      <c r="AA1188">
        <v>14</v>
      </c>
      <c r="AB1188">
        <v>19</v>
      </c>
      <c r="AC1188">
        <v>125</v>
      </c>
      <c r="AD1188">
        <v>6</v>
      </c>
      <c r="AE1188">
        <v>1</v>
      </c>
      <c r="AF1188">
        <v>1</v>
      </c>
      <c r="AG1188">
        <v>1</v>
      </c>
      <c r="AH1188">
        <v>1</v>
      </c>
      <c r="AI1188">
        <v>9</v>
      </c>
      <c r="AJ1188">
        <v>437</v>
      </c>
      <c r="AK1188">
        <v>1580</v>
      </c>
      <c r="AL1188">
        <v>261</v>
      </c>
      <c r="AM1188">
        <v>567</v>
      </c>
      <c r="AN1188">
        <v>1227</v>
      </c>
      <c r="AO1188">
        <v>441</v>
      </c>
      <c r="AP1188">
        <v>1052</v>
      </c>
      <c r="AQ1188">
        <v>791</v>
      </c>
      <c r="AR1188">
        <v>1893</v>
      </c>
      <c r="AS1188">
        <v>332</v>
      </c>
      <c r="AT1188">
        <v>1652</v>
      </c>
      <c r="AU1188">
        <v>976</v>
      </c>
      <c r="AV1188">
        <v>840</v>
      </c>
      <c r="AW1188">
        <v>1583</v>
      </c>
      <c r="AX1188">
        <v>539</v>
      </c>
      <c r="AY1188">
        <v>1712</v>
      </c>
      <c r="AZ1188">
        <v>158</v>
      </c>
      <c r="BA1188">
        <v>260</v>
      </c>
      <c r="BB1188">
        <v>971</v>
      </c>
      <c r="BC1188">
        <v>437</v>
      </c>
      <c r="BD1188">
        <v>854</v>
      </c>
      <c r="BE1188">
        <v>1</v>
      </c>
      <c r="BF1188" t="s">
        <v>71</v>
      </c>
      <c r="BG1188" t="s">
        <v>65</v>
      </c>
      <c r="BH1188" t="s">
        <v>941</v>
      </c>
      <c r="BI1188" s="4">
        <f xml:space="preserve"> _2025teamgamelogs[[#This Row],[FGA]] + (0.44 * _2025teamgamelogs[[#This Row],[FTA]]) + _2025teamgamelogs[[#This Row],[TOV]] - _2025teamgamelogs[[#This Row],[OREB]]</f>
        <v>97.56</v>
      </c>
      <c r="BJ1188" s="3">
        <f>_2025teamgamelogs[[#This Row],[TOV]]/_2025teamgamelogs[[#This Row],[POSSESIONS]]</f>
        <v>0.16400164001640016</v>
      </c>
      <c r="BK1188" s="4">
        <f>_2025teamgamelogs[[#This Row],[PTS]]/_2025teamgamelogs[[#This Row],[POSSESIONS]]</f>
        <v>1.2812628126281262</v>
      </c>
      <c r="BL1188" s="4">
        <f xml:space="preserve"> 100 * _2025teamgamelogs[[#This Row],[POINTS_PER_POSSESSION]]</f>
        <v>128.12628126281263</v>
      </c>
      <c r="BM1188" s="4">
        <f xml:space="preserve"> _2025teamgamelogs[[#This Row],[POSSESIONS]] / (_2025teamgamelogs[[#This Row],[MIN]]/48)</f>
        <v>88.356226415094341</v>
      </c>
      <c r="BN1188" s="3">
        <f>_2025teamgamelogs[[#This Row],[PTS]] / (2 * (_2025teamgamelogs[[#This Row],[FGA]] + 0.44 * _2025teamgamelogs[[#This Row],[FTA]]))</f>
        <v>0.64726594863297426</v>
      </c>
      <c r="BO1188" s="4">
        <f>VLOOKUP(_2025teamgamelogs[[#This Row],[MONTH]], LEAGUE_AVERAGES!$A$2:$B$8, 2, FALSE)</f>
        <v>111.93492093235156</v>
      </c>
      <c r="BP1188" s="5">
        <f>VLOOKUP(_2025teamgamelogs[[#This Row],[TEAM_NAME]], LEAGUE_AVERAGES!$A$14:$C$43, 2, FALSE)</f>
        <v>0.370219512195122</v>
      </c>
      <c r="BQ1188" s="5">
        <f>VLOOKUP(_2025teamgamelogs[[#This Row],[TEAM_NAME]], LEAGUE_AVERAGES!$A$14:$C$43, 3, FALSE)</f>
        <v>0.36224390243902438</v>
      </c>
      <c r="BR1188" s="5">
        <f>VLOOKUP(_2025teamgamelogs[[#This Row],[TEAM_NAME]], LEAGUE_AVERAGES!$F$14:$H$43, 2, FALSE)</f>
        <v>0.49358536585365859</v>
      </c>
      <c r="BS1188" s="5">
        <f>VLOOKUP(_2025teamgamelogs[[#This Row],[TEAM_NAME]], LEAGUE_AVERAGES!$F$14:$H$43, 3, FALSE)</f>
        <v>0.47975609756097559</v>
      </c>
      <c r="BT1188" s="5">
        <f>VLOOKUP(_2025teamgamelogs[[#This Row],[TEAM_NAME]], LEAGUE_AVERAGES!$K$14:$M$43, 2, FALSE)</f>
        <v>0.59525043511857889</v>
      </c>
      <c r="BU1188" s="5">
        <f>VLOOKUP(_2025teamgamelogs[[#This Row],[TEAM_NAME]], LEAGUE_AVERAGES!$K$14:$M$43, 3, FALSE)</f>
        <v>0.58413739951743537</v>
      </c>
    </row>
    <row r="1189" spans="1:73" x14ac:dyDescent="0.2">
      <c r="A1189" t="s">
        <v>59</v>
      </c>
      <c r="B1189">
        <v>1610612761</v>
      </c>
      <c r="C1189" t="s">
        <v>95</v>
      </c>
      <c r="D1189" t="s">
        <v>96</v>
      </c>
      <c r="E1189">
        <v>22400562</v>
      </c>
      <c r="F1189" s="1">
        <v>45672</v>
      </c>
      <c r="G1189" t="s">
        <v>1111</v>
      </c>
      <c r="H1189" t="s">
        <v>63</v>
      </c>
      <c r="I1189">
        <v>48</v>
      </c>
      <c r="J1189">
        <v>45</v>
      </c>
      <c r="K1189">
        <v>89</v>
      </c>
      <c r="L1189">
        <v>0.50600000000000001</v>
      </c>
      <c r="M1189">
        <v>11</v>
      </c>
      <c r="N1189">
        <v>34</v>
      </c>
      <c r="O1189">
        <v>0.32400000000000001</v>
      </c>
      <c r="P1189">
        <v>9</v>
      </c>
      <c r="Q1189">
        <v>15</v>
      </c>
      <c r="R1189">
        <v>0.6</v>
      </c>
      <c r="S1189">
        <v>13</v>
      </c>
      <c r="T1189">
        <v>43</v>
      </c>
      <c r="U1189">
        <v>56</v>
      </c>
      <c r="V1189">
        <v>35</v>
      </c>
      <c r="W1189">
        <v>11</v>
      </c>
      <c r="X1189">
        <v>4</v>
      </c>
      <c r="Y1189">
        <v>4</v>
      </c>
      <c r="Z1189">
        <v>8</v>
      </c>
      <c r="AA1189">
        <v>19</v>
      </c>
      <c r="AB1189">
        <v>16</v>
      </c>
      <c r="AC1189">
        <v>110</v>
      </c>
      <c r="AD1189">
        <v>13</v>
      </c>
      <c r="AE1189">
        <v>1</v>
      </c>
      <c r="AF1189">
        <v>1</v>
      </c>
      <c r="AG1189">
        <v>1</v>
      </c>
      <c r="AH1189">
        <v>1</v>
      </c>
      <c r="AI1189">
        <v>121</v>
      </c>
      <c r="AJ1189">
        <v>564</v>
      </c>
      <c r="AK1189">
        <v>1176</v>
      </c>
      <c r="AL1189">
        <v>625</v>
      </c>
      <c r="AM1189">
        <v>1661</v>
      </c>
      <c r="AN1189">
        <v>1627</v>
      </c>
      <c r="AO1189">
        <v>1646</v>
      </c>
      <c r="AP1189">
        <v>2256</v>
      </c>
      <c r="AQ1189">
        <v>2021</v>
      </c>
      <c r="AR1189">
        <v>2341</v>
      </c>
      <c r="AS1189">
        <v>652</v>
      </c>
      <c r="AT1189">
        <v>78</v>
      </c>
      <c r="AU1189">
        <v>99</v>
      </c>
      <c r="AV1189">
        <v>132</v>
      </c>
      <c r="AW1189">
        <v>429</v>
      </c>
      <c r="AX1189">
        <v>2190</v>
      </c>
      <c r="AY1189">
        <v>1274</v>
      </c>
      <c r="AZ1189">
        <v>2116</v>
      </c>
      <c r="BA1189">
        <v>1258</v>
      </c>
      <c r="BB1189">
        <v>1670</v>
      </c>
      <c r="BC1189">
        <v>1479</v>
      </c>
      <c r="BD1189">
        <v>467</v>
      </c>
      <c r="BE1189">
        <v>1</v>
      </c>
      <c r="BF1189" t="s">
        <v>64</v>
      </c>
      <c r="BG1189" t="s">
        <v>65</v>
      </c>
      <c r="BH1189" t="s">
        <v>941</v>
      </c>
      <c r="BI1189" s="4">
        <f xml:space="preserve"> _2025teamgamelogs[[#This Row],[FGA]] + (0.44 * _2025teamgamelogs[[#This Row],[FTA]]) + _2025teamgamelogs[[#This Row],[TOV]] - _2025teamgamelogs[[#This Row],[OREB]]</f>
        <v>93.6</v>
      </c>
      <c r="BJ1189" s="3">
        <f>_2025teamgamelogs[[#This Row],[TOV]]/_2025teamgamelogs[[#This Row],[POSSESIONS]]</f>
        <v>0.11752136752136753</v>
      </c>
      <c r="BK1189" s="4">
        <f>_2025teamgamelogs[[#This Row],[PTS]]/_2025teamgamelogs[[#This Row],[POSSESIONS]]</f>
        <v>1.1752136752136753</v>
      </c>
      <c r="BL1189" s="4">
        <f xml:space="preserve"> 100 * _2025teamgamelogs[[#This Row],[POINTS_PER_POSSESSION]]</f>
        <v>117.52136752136752</v>
      </c>
      <c r="BM1189" s="4">
        <f xml:space="preserve"> _2025teamgamelogs[[#This Row],[POSSESIONS]] / (_2025teamgamelogs[[#This Row],[MIN]]/48)</f>
        <v>93.6</v>
      </c>
      <c r="BN1189" s="3">
        <f>_2025teamgamelogs[[#This Row],[PTS]] / (2 * (_2025teamgamelogs[[#This Row],[FGA]] + 0.44 * _2025teamgamelogs[[#This Row],[FTA]]))</f>
        <v>0.57531380753138084</v>
      </c>
      <c r="BO1189" s="4">
        <f>VLOOKUP(_2025teamgamelogs[[#This Row],[MONTH]], LEAGUE_AVERAGES!$A$2:$B$8, 2, FALSE)</f>
        <v>111.93492093235156</v>
      </c>
      <c r="BP1189" s="5">
        <f>VLOOKUP(_2025teamgamelogs[[#This Row],[TEAM_NAME]], LEAGUE_AVERAGES!$A$14:$C$43, 2, FALSE)</f>
        <v>0.35443902439024388</v>
      </c>
      <c r="BQ1189" s="5">
        <f>VLOOKUP(_2025teamgamelogs[[#This Row],[TEAM_NAME]], LEAGUE_AVERAGES!$A$14:$C$43, 3, FALSE)</f>
        <v>0.34512195121951217</v>
      </c>
      <c r="BR1189" s="5">
        <f>VLOOKUP(_2025teamgamelogs[[#This Row],[TEAM_NAME]], LEAGUE_AVERAGES!$F$14:$H$43, 2, FALSE)</f>
        <v>0.46104878048780484</v>
      </c>
      <c r="BS1189" s="5">
        <f>VLOOKUP(_2025teamgamelogs[[#This Row],[TEAM_NAME]], LEAGUE_AVERAGES!$F$14:$H$43, 3, FALSE)</f>
        <v>0.45834146341463411</v>
      </c>
      <c r="BT1189" s="5">
        <f>VLOOKUP(_2025teamgamelogs[[#This Row],[TEAM_NAME]], LEAGUE_AVERAGES!$K$14:$M$43, 2, FALSE)</f>
        <v>0.55942918094792793</v>
      </c>
      <c r="BU1189" s="5">
        <f>VLOOKUP(_2025teamgamelogs[[#This Row],[TEAM_NAME]], LEAGUE_AVERAGES!$K$14:$M$43, 3, FALSE)</f>
        <v>0.54979583097447959</v>
      </c>
    </row>
    <row r="1190" spans="1:73" x14ac:dyDescent="0.2">
      <c r="A1190" t="s">
        <v>59</v>
      </c>
      <c r="B1190">
        <v>1610612744</v>
      </c>
      <c r="C1190" t="s">
        <v>98</v>
      </c>
      <c r="D1190" t="s">
        <v>99</v>
      </c>
      <c r="E1190">
        <v>22400565</v>
      </c>
      <c r="F1190" s="1">
        <v>45672</v>
      </c>
      <c r="G1190" t="s">
        <v>827</v>
      </c>
      <c r="H1190" t="s">
        <v>63</v>
      </c>
      <c r="I1190">
        <v>48</v>
      </c>
      <c r="J1190">
        <v>40</v>
      </c>
      <c r="K1190">
        <v>82</v>
      </c>
      <c r="L1190">
        <v>0.48799999999999999</v>
      </c>
      <c r="M1190">
        <v>18</v>
      </c>
      <c r="N1190">
        <v>36</v>
      </c>
      <c r="O1190">
        <v>0.5</v>
      </c>
      <c r="P1190">
        <v>18</v>
      </c>
      <c r="Q1190">
        <v>21</v>
      </c>
      <c r="R1190">
        <v>0.85699999999999998</v>
      </c>
      <c r="S1190">
        <v>14</v>
      </c>
      <c r="T1190">
        <v>31</v>
      </c>
      <c r="U1190">
        <v>45</v>
      </c>
      <c r="V1190">
        <v>26</v>
      </c>
      <c r="W1190">
        <v>13</v>
      </c>
      <c r="X1190">
        <v>8</v>
      </c>
      <c r="Y1190">
        <v>5</v>
      </c>
      <c r="Z1190">
        <v>7</v>
      </c>
      <c r="AA1190">
        <v>26</v>
      </c>
      <c r="AB1190">
        <v>17</v>
      </c>
      <c r="AC1190">
        <v>116</v>
      </c>
      <c r="AD1190">
        <v>1</v>
      </c>
      <c r="AE1190">
        <v>1</v>
      </c>
      <c r="AF1190">
        <v>1</v>
      </c>
      <c r="AG1190">
        <v>1</v>
      </c>
      <c r="AH1190">
        <v>1</v>
      </c>
      <c r="AI1190">
        <v>121</v>
      </c>
      <c r="AJ1190">
        <v>1438</v>
      </c>
      <c r="AK1190">
        <v>2022</v>
      </c>
      <c r="AL1190">
        <v>879</v>
      </c>
      <c r="AM1190">
        <v>288</v>
      </c>
      <c r="AN1190">
        <v>1366</v>
      </c>
      <c r="AO1190">
        <v>94</v>
      </c>
      <c r="AP1190">
        <v>889</v>
      </c>
      <c r="AQ1190">
        <v>1164</v>
      </c>
      <c r="AR1190">
        <v>515</v>
      </c>
      <c r="AS1190">
        <v>466</v>
      </c>
      <c r="AT1190">
        <v>1488</v>
      </c>
      <c r="AU1190">
        <v>976</v>
      </c>
      <c r="AV1190">
        <v>1195</v>
      </c>
      <c r="AW1190">
        <v>850</v>
      </c>
      <c r="AX1190">
        <v>1073</v>
      </c>
      <c r="AY1190">
        <v>889</v>
      </c>
      <c r="AZ1190">
        <v>1902</v>
      </c>
      <c r="BA1190">
        <v>2319</v>
      </c>
      <c r="BB1190">
        <v>1444</v>
      </c>
      <c r="BC1190">
        <v>1025</v>
      </c>
      <c r="BD1190">
        <v>1176</v>
      </c>
      <c r="BE1190">
        <v>1</v>
      </c>
      <c r="BF1190" t="s">
        <v>71</v>
      </c>
      <c r="BG1190" t="s">
        <v>65</v>
      </c>
      <c r="BH1190" t="s">
        <v>941</v>
      </c>
      <c r="BI1190" s="4">
        <f xml:space="preserve"> _2025teamgamelogs[[#This Row],[FGA]] + (0.44 * _2025teamgamelogs[[#This Row],[FTA]]) + _2025teamgamelogs[[#This Row],[TOV]] - _2025teamgamelogs[[#This Row],[OREB]]</f>
        <v>90.24</v>
      </c>
      <c r="BJ1190" s="3">
        <f>_2025teamgamelogs[[#This Row],[TOV]]/_2025teamgamelogs[[#This Row],[POSSESIONS]]</f>
        <v>0.14406028368794327</v>
      </c>
      <c r="BK1190" s="4">
        <f>_2025teamgamelogs[[#This Row],[PTS]]/_2025teamgamelogs[[#This Row],[POSSESIONS]]</f>
        <v>1.2854609929078016</v>
      </c>
      <c r="BL1190" s="4">
        <f xml:space="preserve"> 100 * _2025teamgamelogs[[#This Row],[POINTS_PER_POSSESSION]]</f>
        <v>128.54609929078015</v>
      </c>
      <c r="BM1190" s="4">
        <f xml:space="preserve"> _2025teamgamelogs[[#This Row],[POSSESIONS]] / (_2025teamgamelogs[[#This Row],[MIN]]/48)</f>
        <v>90.24</v>
      </c>
      <c r="BN1190" s="3">
        <f>_2025teamgamelogs[[#This Row],[PTS]] / (2 * (_2025teamgamelogs[[#This Row],[FGA]] + 0.44 * _2025teamgamelogs[[#This Row],[FTA]]))</f>
        <v>0.63568610258658487</v>
      </c>
      <c r="BO1190" s="4">
        <f>VLOOKUP(_2025teamgamelogs[[#This Row],[MONTH]], LEAGUE_AVERAGES!$A$2:$B$8, 2, FALSE)</f>
        <v>111.93492093235156</v>
      </c>
      <c r="BP1190" s="5">
        <f>VLOOKUP(_2025teamgamelogs[[#This Row],[TEAM_NAME]], LEAGUE_AVERAGES!$A$14:$C$43, 2, FALSE)</f>
        <v>0.36843902439024395</v>
      </c>
      <c r="BQ1190" s="5">
        <f>VLOOKUP(_2025teamgamelogs[[#This Row],[TEAM_NAME]], LEAGUE_AVERAGES!$A$14:$C$43, 3, FALSE)</f>
        <v>0.35765853658536584</v>
      </c>
      <c r="BR1190" s="5">
        <f>VLOOKUP(_2025teamgamelogs[[#This Row],[TEAM_NAME]], LEAGUE_AVERAGES!$F$14:$H$43, 2, FALSE)</f>
        <v>0.45136585365853665</v>
      </c>
      <c r="BS1190" s="5">
        <f>VLOOKUP(_2025teamgamelogs[[#This Row],[TEAM_NAME]], LEAGUE_AVERAGES!$F$14:$H$43, 3, FALSE)</f>
        <v>0.45180487804878061</v>
      </c>
      <c r="BT1190" s="5">
        <f>VLOOKUP(_2025teamgamelogs[[#This Row],[TEAM_NAME]], LEAGUE_AVERAGES!$K$14:$M$43, 2, FALSE)</f>
        <v>0.56832140437053513</v>
      </c>
      <c r="BU1190" s="5">
        <f>VLOOKUP(_2025teamgamelogs[[#This Row],[TEAM_NAME]], LEAGUE_AVERAGES!$K$14:$M$43, 3, FALSE)</f>
        <v>0.56980808391386595</v>
      </c>
    </row>
    <row r="1191" spans="1:73" x14ac:dyDescent="0.2">
      <c r="A1191" t="s">
        <v>59</v>
      </c>
      <c r="B1191">
        <v>1610612747</v>
      </c>
      <c r="C1191" t="s">
        <v>60</v>
      </c>
      <c r="D1191" t="s">
        <v>61</v>
      </c>
      <c r="E1191">
        <v>22400570</v>
      </c>
      <c r="F1191" s="1">
        <v>45672</v>
      </c>
      <c r="G1191" t="s">
        <v>1112</v>
      </c>
      <c r="H1191" t="s">
        <v>63</v>
      </c>
      <c r="I1191">
        <v>48</v>
      </c>
      <c r="J1191">
        <v>47</v>
      </c>
      <c r="K1191">
        <v>90</v>
      </c>
      <c r="L1191">
        <v>0.52200000000000002</v>
      </c>
      <c r="M1191">
        <v>13</v>
      </c>
      <c r="N1191">
        <v>34</v>
      </c>
      <c r="O1191">
        <v>0.38200000000000001</v>
      </c>
      <c r="P1191">
        <v>10</v>
      </c>
      <c r="Q1191">
        <v>14</v>
      </c>
      <c r="R1191">
        <v>0.71399999999999997</v>
      </c>
      <c r="S1191">
        <v>6</v>
      </c>
      <c r="T1191">
        <v>28</v>
      </c>
      <c r="U1191">
        <v>34</v>
      </c>
      <c r="V1191">
        <v>33</v>
      </c>
      <c r="W1191">
        <v>7</v>
      </c>
      <c r="X1191">
        <v>12</v>
      </c>
      <c r="Y1191">
        <v>4</v>
      </c>
      <c r="Z1191">
        <v>6</v>
      </c>
      <c r="AA1191">
        <v>12</v>
      </c>
      <c r="AB1191">
        <v>13</v>
      </c>
      <c r="AC1191">
        <v>117</v>
      </c>
      <c r="AD1191">
        <v>9</v>
      </c>
      <c r="AE1191">
        <v>1</v>
      </c>
      <c r="AF1191">
        <v>1</v>
      </c>
      <c r="AG1191">
        <v>1</v>
      </c>
      <c r="AH1191">
        <v>1</v>
      </c>
      <c r="AI1191">
        <v>121</v>
      </c>
      <c r="AJ1191">
        <v>335</v>
      </c>
      <c r="AK1191">
        <v>1029</v>
      </c>
      <c r="AL1191">
        <v>383</v>
      </c>
      <c r="AM1191">
        <v>1171</v>
      </c>
      <c r="AN1191">
        <v>1627</v>
      </c>
      <c r="AO1191">
        <v>943</v>
      </c>
      <c r="AP1191">
        <v>2148</v>
      </c>
      <c r="AQ1191">
        <v>2113</v>
      </c>
      <c r="AR1191">
        <v>1839</v>
      </c>
      <c r="AS1191">
        <v>2189</v>
      </c>
      <c r="AT1191">
        <v>1951</v>
      </c>
      <c r="AU1191">
        <v>2282</v>
      </c>
      <c r="AV1191">
        <v>240</v>
      </c>
      <c r="AW1191">
        <v>38</v>
      </c>
      <c r="AX1191">
        <v>217</v>
      </c>
      <c r="AY1191">
        <v>1274</v>
      </c>
      <c r="AZ1191">
        <v>1573</v>
      </c>
      <c r="BA1191">
        <v>92</v>
      </c>
      <c r="BB1191">
        <v>2202</v>
      </c>
      <c r="BC1191">
        <v>960</v>
      </c>
      <c r="BD1191">
        <v>672</v>
      </c>
      <c r="BE1191">
        <v>1</v>
      </c>
      <c r="BF1191" t="s">
        <v>64</v>
      </c>
      <c r="BG1191" t="s">
        <v>65</v>
      </c>
      <c r="BH1191" t="s">
        <v>941</v>
      </c>
      <c r="BI1191" s="4">
        <f xml:space="preserve"> _2025teamgamelogs[[#This Row],[FGA]] + (0.44 * _2025teamgamelogs[[#This Row],[FTA]]) + _2025teamgamelogs[[#This Row],[TOV]] - _2025teamgamelogs[[#This Row],[OREB]]</f>
        <v>97.16</v>
      </c>
      <c r="BJ1191" s="3">
        <f>_2025teamgamelogs[[#This Row],[TOV]]/_2025teamgamelogs[[#This Row],[POSSESIONS]]</f>
        <v>7.2046109510086456E-2</v>
      </c>
      <c r="BK1191" s="4">
        <f>_2025teamgamelogs[[#This Row],[PTS]]/_2025teamgamelogs[[#This Row],[POSSESIONS]]</f>
        <v>1.2041992589543022</v>
      </c>
      <c r="BL1191" s="4">
        <f xml:space="preserve"> 100 * _2025teamgamelogs[[#This Row],[POINTS_PER_POSSESSION]]</f>
        <v>120.41992589543023</v>
      </c>
      <c r="BM1191" s="4">
        <f xml:space="preserve"> _2025teamgamelogs[[#This Row],[POSSESIONS]] / (_2025teamgamelogs[[#This Row],[MIN]]/48)</f>
        <v>97.16</v>
      </c>
      <c r="BN1191" s="3">
        <f>_2025teamgamelogs[[#This Row],[PTS]] / (2 * (_2025teamgamelogs[[#This Row],[FGA]] + 0.44 * _2025teamgamelogs[[#This Row],[FTA]]))</f>
        <v>0.60836106489184694</v>
      </c>
      <c r="BO1191" s="4">
        <f>VLOOKUP(_2025teamgamelogs[[#This Row],[MONTH]], LEAGUE_AVERAGES!$A$2:$B$8, 2, FALSE)</f>
        <v>111.93492093235156</v>
      </c>
      <c r="BP1191" s="5">
        <f>VLOOKUP(_2025teamgamelogs[[#This Row],[TEAM_NAME]], LEAGUE_AVERAGES!$A$14:$C$43, 2, FALSE)</f>
        <v>0.37419512195121946</v>
      </c>
      <c r="BQ1191" s="5">
        <f>VLOOKUP(_2025teamgamelogs[[#This Row],[TEAM_NAME]], LEAGUE_AVERAGES!$A$14:$C$43, 3, FALSE)</f>
        <v>0.35536585365853657</v>
      </c>
      <c r="BR1191" s="5">
        <f>VLOOKUP(_2025teamgamelogs[[#This Row],[TEAM_NAME]], LEAGUE_AVERAGES!$F$14:$H$43, 2, FALSE)</f>
        <v>0.48560975609756091</v>
      </c>
      <c r="BS1191" s="5">
        <f>VLOOKUP(_2025teamgamelogs[[#This Row],[TEAM_NAME]], LEAGUE_AVERAGES!$F$14:$H$43, 3, FALSE)</f>
        <v>0.47373170731707315</v>
      </c>
      <c r="BT1191" s="5">
        <f>VLOOKUP(_2025teamgamelogs[[#This Row],[TEAM_NAME]], LEAGUE_AVERAGES!$K$14:$M$43, 2, FALSE)</f>
        <v>0.60200661119778875</v>
      </c>
      <c r="BU1191" s="5">
        <f>VLOOKUP(_2025teamgamelogs[[#This Row],[TEAM_NAME]], LEAGUE_AVERAGES!$K$14:$M$43, 3, FALSE)</f>
        <v>0.58416138772693449</v>
      </c>
    </row>
    <row r="1192" spans="1:73" x14ac:dyDescent="0.2">
      <c r="A1192" t="s">
        <v>59</v>
      </c>
      <c r="B1192">
        <v>1610612749</v>
      </c>
      <c r="C1192" t="s">
        <v>113</v>
      </c>
      <c r="D1192" t="s">
        <v>114</v>
      </c>
      <c r="E1192">
        <v>22400564</v>
      </c>
      <c r="F1192" s="1">
        <v>45672</v>
      </c>
      <c r="G1192" t="s">
        <v>775</v>
      </c>
      <c r="H1192" t="s">
        <v>63</v>
      </c>
      <c r="I1192">
        <v>48</v>
      </c>
      <c r="J1192">
        <v>45</v>
      </c>
      <c r="K1192">
        <v>72</v>
      </c>
      <c r="L1192">
        <v>0.625</v>
      </c>
      <c r="M1192">
        <v>7</v>
      </c>
      <c r="N1192">
        <v>12</v>
      </c>
      <c r="O1192">
        <v>0.58299999999999996</v>
      </c>
      <c r="P1192">
        <v>25</v>
      </c>
      <c r="Q1192">
        <v>35</v>
      </c>
      <c r="R1192">
        <v>0.71399999999999997</v>
      </c>
      <c r="S1192">
        <v>3</v>
      </c>
      <c r="T1192">
        <v>46</v>
      </c>
      <c r="U1192">
        <v>49</v>
      </c>
      <c r="V1192">
        <v>24</v>
      </c>
      <c r="W1192">
        <v>21</v>
      </c>
      <c r="X1192">
        <v>10</v>
      </c>
      <c r="Y1192">
        <v>10</v>
      </c>
      <c r="Z1192">
        <v>1</v>
      </c>
      <c r="AA1192">
        <v>20</v>
      </c>
      <c r="AB1192">
        <v>24</v>
      </c>
      <c r="AC1192">
        <v>122</v>
      </c>
      <c r="AD1192">
        <v>29</v>
      </c>
      <c r="AE1192">
        <v>1</v>
      </c>
      <c r="AF1192">
        <v>1</v>
      </c>
      <c r="AG1192">
        <v>1</v>
      </c>
      <c r="AH1192">
        <v>1</v>
      </c>
      <c r="AI1192">
        <v>121</v>
      </c>
      <c r="AJ1192">
        <v>564</v>
      </c>
      <c r="AK1192">
        <v>2443</v>
      </c>
      <c r="AL1192">
        <v>8</v>
      </c>
      <c r="AM1192">
        <v>2338</v>
      </c>
      <c r="AN1192">
        <v>2460</v>
      </c>
      <c r="AO1192">
        <v>6</v>
      </c>
      <c r="AP1192">
        <v>183</v>
      </c>
      <c r="AQ1192">
        <v>80</v>
      </c>
      <c r="AR1192">
        <v>1839</v>
      </c>
      <c r="AS1192">
        <v>2426</v>
      </c>
      <c r="AT1192">
        <v>27</v>
      </c>
      <c r="AU1192">
        <v>505</v>
      </c>
      <c r="AV1192">
        <v>1570</v>
      </c>
      <c r="AW1192">
        <v>2289</v>
      </c>
      <c r="AX1192">
        <v>539</v>
      </c>
      <c r="AY1192">
        <v>57</v>
      </c>
      <c r="AZ1192">
        <v>35</v>
      </c>
      <c r="BA1192">
        <v>1491</v>
      </c>
      <c r="BB1192">
        <v>215</v>
      </c>
      <c r="BC1192">
        <v>609</v>
      </c>
      <c r="BD1192">
        <v>81</v>
      </c>
      <c r="BE1192">
        <v>1</v>
      </c>
      <c r="BF1192" t="s">
        <v>64</v>
      </c>
      <c r="BG1192" t="s">
        <v>65</v>
      </c>
      <c r="BH1192" t="s">
        <v>941</v>
      </c>
      <c r="BI1192" s="4">
        <f xml:space="preserve"> _2025teamgamelogs[[#This Row],[FGA]] + (0.44 * _2025teamgamelogs[[#This Row],[FTA]]) + _2025teamgamelogs[[#This Row],[TOV]] - _2025teamgamelogs[[#This Row],[OREB]]</f>
        <v>105.4</v>
      </c>
      <c r="BJ1192" s="3">
        <f>_2025teamgamelogs[[#This Row],[TOV]]/_2025teamgamelogs[[#This Row],[POSSESIONS]]</f>
        <v>0.19924098671726753</v>
      </c>
      <c r="BK1192" s="4">
        <f>_2025teamgamelogs[[#This Row],[PTS]]/_2025teamgamelogs[[#This Row],[POSSESIONS]]</f>
        <v>1.1574952561669829</v>
      </c>
      <c r="BL1192" s="4">
        <f xml:space="preserve"> 100 * _2025teamgamelogs[[#This Row],[POINTS_PER_POSSESSION]]</f>
        <v>115.74952561669829</v>
      </c>
      <c r="BM1192" s="4">
        <f xml:space="preserve"> _2025teamgamelogs[[#This Row],[POSSESIONS]] / (_2025teamgamelogs[[#This Row],[MIN]]/48)</f>
        <v>105.4</v>
      </c>
      <c r="BN1192" s="3">
        <f>_2025teamgamelogs[[#This Row],[PTS]] / (2 * (_2025teamgamelogs[[#This Row],[FGA]] + 0.44 * _2025teamgamelogs[[#This Row],[FTA]]))</f>
        <v>0.69794050343249425</v>
      </c>
      <c r="BO1192" s="4">
        <f>VLOOKUP(_2025teamgamelogs[[#This Row],[MONTH]], LEAGUE_AVERAGES!$A$2:$B$8, 2, FALSE)</f>
        <v>111.93492093235156</v>
      </c>
      <c r="BP1192" s="5">
        <f>VLOOKUP(_2025teamgamelogs[[#This Row],[TEAM_NAME]], LEAGUE_AVERAGES!$A$14:$C$43, 2, FALSE)</f>
        <v>0.4062926829268293</v>
      </c>
      <c r="BQ1192" s="5">
        <f>VLOOKUP(_2025teamgamelogs[[#This Row],[TEAM_NAME]], LEAGUE_AVERAGES!$A$14:$C$43, 3, FALSE)</f>
        <v>0.36926829268292688</v>
      </c>
      <c r="BR1192" s="5">
        <f>VLOOKUP(_2025teamgamelogs[[#This Row],[TEAM_NAME]], LEAGUE_AVERAGES!$F$14:$H$43, 2, FALSE)</f>
        <v>0.49804878048780482</v>
      </c>
      <c r="BS1192" s="5">
        <f>VLOOKUP(_2025teamgamelogs[[#This Row],[TEAM_NAME]], LEAGUE_AVERAGES!$F$14:$H$43, 3, FALSE)</f>
        <v>0.47917073170731711</v>
      </c>
      <c r="BT1192" s="5">
        <f>VLOOKUP(_2025teamgamelogs[[#This Row],[TEAM_NAME]], LEAGUE_AVERAGES!$K$14:$M$43, 2, FALSE)</f>
        <v>0.61475494156948829</v>
      </c>
      <c r="BU1192" s="5">
        <f>VLOOKUP(_2025teamgamelogs[[#This Row],[TEAM_NAME]], LEAGUE_AVERAGES!$K$14:$M$43, 3, FALSE)</f>
        <v>0.58586037801226176</v>
      </c>
    </row>
    <row r="1193" spans="1:73" x14ac:dyDescent="0.2">
      <c r="A1193" t="s">
        <v>59</v>
      </c>
      <c r="B1193">
        <v>1610612751</v>
      </c>
      <c r="C1193" t="s">
        <v>89</v>
      </c>
      <c r="D1193" t="s">
        <v>90</v>
      </c>
      <c r="E1193">
        <v>22400571</v>
      </c>
      <c r="F1193" s="1">
        <v>45672</v>
      </c>
      <c r="G1193" t="s">
        <v>1113</v>
      </c>
      <c r="H1193" t="s">
        <v>70</v>
      </c>
      <c r="I1193">
        <v>48</v>
      </c>
      <c r="J1193">
        <v>25</v>
      </c>
      <c r="K1193">
        <v>83</v>
      </c>
      <c r="L1193">
        <v>0.30099999999999999</v>
      </c>
      <c r="M1193">
        <v>5</v>
      </c>
      <c r="N1193">
        <v>28</v>
      </c>
      <c r="O1193">
        <v>0.17899999999999999</v>
      </c>
      <c r="P1193">
        <v>12</v>
      </c>
      <c r="Q1193">
        <v>22</v>
      </c>
      <c r="R1193">
        <v>0.54500000000000004</v>
      </c>
      <c r="S1193">
        <v>15</v>
      </c>
      <c r="T1193">
        <v>24</v>
      </c>
      <c r="U1193">
        <v>39</v>
      </c>
      <c r="V1193">
        <v>15</v>
      </c>
      <c r="W1193">
        <v>22</v>
      </c>
      <c r="X1193">
        <v>9</v>
      </c>
      <c r="Y1193">
        <v>2</v>
      </c>
      <c r="Z1193">
        <v>3</v>
      </c>
      <c r="AA1193">
        <v>16</v>
      </c>
      <c r="AB1193">
        <v>17</v>
      </c>
      <c r="AC1193">
        <v>67</v>
      </c>
      <c r="AD1193">
        <v>-59</v>
      </c>
      <c r="AE1193">
        <v>1</v>
      </c>
      <c r="AF1193">
        <v>1231</v>
      </c>
      <c r="AG1193">
        <v>1231</v>
      </c>
      <c r="AH1193">
        <v>1231</v>
      </c>
      <c r="AI1193">
        <v>121</v>
      </c>
      <c r="AJ1193">
        <v>2459</v>
      </c>
      <c r="AK1193">
        <v>1922</v>
      </c>
      <c r="AL1193">
        <v>2459</v>
      </c>
      <c r="AM1193">
        <v>2427</v>
      </c>
      <c r="AN1193">
        <v>2228</v>
      </c>
      <c r="AO1193">
        <v>2430</v>
      </c>
      <c r="AP1193">
        <v>1889</v>
      </c>
      <c r="AQ1193">
        <v>1008</v>
      </c>
      <c r="AR1193">
        <v>2419</v>
      </c>
      <c r="AS1193">
        <v>332</v>
      </c>
      <c r="AT1193">
        <v>2333</v>
      </c>
      <c r="AU1193">
        <v>1833</v>
      </c>
      <c r="AV1193">
        <v>2434</v>
      </c>
      <c r="AW1193">
        <v>2345</v>
      </c>
      <c r="AX1193">
        <v>797</v>
      </c>
      <c r="AY1193">
        <v>2078</v>
      </c>
      <c r="AZ1193">
        <v>384</v>
      </c>
      <c r="BA1193">
        <v>570</v>
      </c>
      <c r="BB1193">
        <v>1444</v>
      </c>
      <c r="BC1193">
        <v>2460</v>
      </c>
      <c r="BD1193">
        <v>2460</v>
      </c>
      <c r="BE1193">
        <v>1</v>
      </c>
      <c r="BF1193" t="s">
        <v>71</v>
      </c>
      <c r="BG1193" t="s">
        <v>65</v>
      </c>
      <c r="BH1193" t="s">
        <v>941</v>
      </c>
      <c r="BI1193" s="4">
        <f xml:space="preserve"> _2025teamgamelogs[[#This Row],[FGA]] + (0.44 * _2025teamgamelogs[[#This Row],[FTA]]) + _2025teamgamelogs[[#This Row],[TOV]] - _2025teamgamelogs[[#This Row],[OREB]]</f>
        <v>99.68</v>
      </c>
      <c r="BJ1193" s="3">
        <f>_2025teamgamelogs[[#This Row],[TOV]]/_2025teamgamelogs[[#This Row],[POSSESIONS]]</f>
        <v>0.22070626003210272</v>
      </c>
      <c r="BK1193" s="4">
        <f>_2025teamgamelogs[[#This Row],[PTS]]/_2025teamgamelogs[[#This Row],[POSSESIONS]]</f>
        <v>0.6721508828250401</v>
      </c>
      <c r="BL1193" s="4">
        <f xml:space="preserve"> 100 * _2025teamgamelogs[[#This Row],[POINTS_PER_POSSESSION]]</f>
        <v>67.215088282504013</v>
      </c>
      <c r="BM1193" s="4">
        <f xml:space="preserve"> _2025teamgamelogs[[#This Row],[POSSESIONS]] / (_2025teamgamelogs[[#This Row],[MIN]]/48)</f>
        <v>99.68</v>
      </c>
      <c r="BN1193" s="3">
        <f>_2025teamgamelogs[[#This Row],[PTS]] / (2 * (_2025teamgamelogs[[#This Row],[FGA]] + 0.44 * _2025teamgamelogs[[#This Row],[FTA]]))</f>
        <v>0.36145878290893396</v>
      </c>
      <c r="BO1193" s="4">
        <f>VLOOKUP(_2025teamgamelogs[[#This Row],[MONTH]], LEAGUE_AVERAGES!$A$2:$B$8, 2, FALSE)</f>
        <v>111.93492093235156</v>
      </c>
      <c r="BP1193" s="5">
        <f>VLOOKUP(_2025teamgamelogs[[#This Row],[TEAM_NAME]], LEAGUE_AVERAGES!$A$14:$C$43, 2, FALSE)</f>
        <v>0.337609756097561</v>
      </c>
      <c r="BQ1193" s="5">
        <f>VLOOKUP(_2025teamgamelogs[[#This Row],[TEAM_NAME]], LEAGUE_AVERAGES!$A$14:$C$43, 3, FALSE)</f>
        <v>0.34709756097560968</v>
      </c>
      <c r="BR1193" s="5">
        <f>VLOOKUP(_2025teamgamelogs[[#This Row],[TEAM_NAME]], LEAGUE_AVERAGES!$F$14:$H$43, 2, FALSE)</f>
        <v>0.43748780487804872</v>
      </c>
      <c r="BS1193" s="5">
        <f>VLOOKUP(_2025teamgamelogs[[#This Row],[TEAM_NAME]], LEAGUE_AVERAGES!$F$14:$H$43, 3, FALSE)</f>
        <v>0.43895121951219529</v>
      </c>
      <c r="BT1193" s="5">
        <f>VLOOKUP(_2025teamgamelogs[[#This Row],[TEAM_NAME]], LEAGUE_AVERAGES!$K$14:$M$43, 2, FALSE)</f>
        <v>0.54767404365624284</v>
      </c>
      <c r="BU1193" s="5">
        <f>VLOOKUP(_2025teamgamelogs[[#This Row],[TEAM_NAME]], LEAGUE_AVERAGES!$K$14:$M$43, 3, FALSE)</f>
        <v>0.5592142433904097</v>
      </c>
    </row>
    <row r="1194" spans="1:73" x14ac:dyDescent="0.2">
      <c r="A1194" t="s">
        <v>59</v>
      </c>
      <c r="B1194">
        <v>1610612750</v>
      </c>
      <c r="C1194" t="s">
        <v>8</v>
      </c>
      <c r="D1194" t="s">
        <v>72</v>
      </c>
      <c r="E1194">
        <v>22400565</v>
      </c>
      <c r="F1194" s="1">
        <v>45672</v>
      </c>
      <c r="G1194" t="s">
        <v>834</v>
      </c>
      <c r="H1194" t="s">
        <v>70</v>
      </c>
      <c r="I1194">
        <v>48</v>
      </c>
      <c r="J1194">
        <v>38</v>
      </c>
      <c r="K1194">
        <v>86</v>
      </c>
      <c r="L1194">
        <v>0.442</v>
      </c>
      <c r="M1194">
        <v>17</v>
      </c>
      <c r="N1194">
        <v>37</v>
      </c>
      <c r="O1194">
        <v>0.45900000000000002</v>
      </c>
      <c r="P1194">
        <v>22</v>
      </c>
      <c r="Q1194">
        <v>29</v>
      </c>
      <c r="R1194">
        <v>0.75900000000000001</v>
      </c>
      <c r="S1194">
        <v>16</v>
      </c>
      <c r="T1194">
        <v>25</v>
      </c>
      <c r="U1194">
        <v>41</v>
      </c>
      <c r="V1194">
        <v>21</v>
      </c>
      <c r="W1194">
        <v>9</v>
      </c>
      <c r="X1194">
        <v>4</v>
      </c>
      <c r="Y1194">
        <v>7</v>
      </c>
      <c r="Z1194">
        <v>5</v>
      </c>
      <c r="AA1194">
        <v>17</v>
      </c>
      <c r="AB1194">
        <v>26</v>
      </c>
      <c r="AC1194">
        <v>115</v>
      </c>
      <c r="AD1194">
        <v>-1</v>
      </c>
      <c r="AE1194">
        <v>1</v>
      </c>
      <c r="AF1194">
        <v>1231</v>
      </c>
      <c r="AG1194">
        <v>1231</v>
      </c>
      <c r="AH1194">
        <v>1231</v>
      </c>
      <c r="AI1194">
        <v>121</v>
      </c>
      <c r="AJ1194">
        <v>1796</v>
      </c>
      <c r="AK1194">
        <v>1580</v>
      </c>
      <c r="AL1194">
        <v>1681</v>
      </c>
      <c r="AM1194">
        <v>410</v>
      </c>
      <c r="AN1194">
        <v>1227</v>
      </c>
      <c r="AO1194">
        <v>263</v>
      </c>
      <c r="AP1194">
        <v>406</v>
      </c>
      <c r="AQ1194">
        <v>325</v>
      </c>
      <c r="AR1194">
        <v>1506</v>
      </c>
      <c r="AS1194">
        <v>234</v>
      </c>
      <c r="AT1194">
        <v>2271</v>
      </c>
      <c r="AU1194">
        <v>1563</v>
      </c>
      <c r="AV1194">
        <v>2031</v>
      </c>
      <c r="AW1194">
        <v>152</v>
      </c>
      <c r="AX1194">
        <v>2190</v>
      </c>
      <c r="AY1194">
        <v>346</v>
      </c>
      <c r="AZ1194">
        <v>1188</v>
      </c>
      <c r="BA1194">
        <v>792</v>
      </c>
      <c r="BB1194">
        <v>94</v>
      </c>
      <c r="BC1194">
        <v>1095</v>
      </c>
      <c r="BD1194">
        <v>1231</v>
      </c>
      <c r="BE1194">
        <v>1</v>
      </c>
      <c r="BF1194" t="s">
        <v>64</v>
      </c>
      <c r="BG1194" t="s">
        <v>65</v>
      </c>
      <c r="BH1194" t="s">
        <v>941</v>
      </c>
      <c r="BI1194" s="4">
        <f xml:space="preserve"> _2025teamgamelogs[[#This Row],[FGA]] + (0.44 * _2025teamgamelogs[[#This Row],[FTA]]) + _2025teamgamelogs[[#This Row],[TOV]] - _2025teamgamelogs[[#This Row],[OREB]]</f>
        <v>91.76</v>
      </c>
      <c r="BJ1194" s="3">
        <f>_2025teamgamelogs[[#This Row],[TOV]]/_2025teamgamelogs[[#This Row],[POSSESIONS]]</f>
        <v>9.8081952920662588E-2</v>
      </c>
      <c r="BK1194" s="4">
        <f>_2025teamgamelogs[[#This Row],[PTS]]/_2025teamgamelogs[[#This Row],[POSSESIONS]]</f>
        <v>1.2532693984306886</v>
      </c>
      <c r="BL1194" s="4">
        <f xml:space="preserve"> 100 * _2025teamgamelogs[[#This Row],[POINTS_PER_POSSESSION]]</f>
        <v>125.32693984306886</v>
      </c>
      <c r="BM1194" s="4">
        <f xml:space="preserve"> _2025teamgamelogs[[#This Row],[POSSESIONS]] / (_2025teamgamelogs[[#This Row],[MIN]]/48)</f>
        <v>91.76</v>
      </c>
      <c r="BN1194" s="3">
        <f>_2025teamgamelogs[[#This Row],[PTS]] / (2 * (_2025teamgamelogs[[#This Row],[FGA]] + 0.44 * _2025teamgamelogs[[#This Row],[FTA]]))</f>
        <v>0.58221952207371397</v>
      </c>
      <c r="BO1194" s="4">
        <f>VLOOKUP(_2025teamgamelogs[[#This Row],[MONTH]], LEAGUE_AVERAGES!$A$2:$B$8, 2, FALSE)</f>
        <v>111.93492093235156</v>
      </c>
      <c r="BP1194" s="5">
        <f>VLOOKUP(_2025teamgamelogs[[#This Row],[TEAM_NAME]], LEAGUE_AVERAGES!$A$14:$C$43, 2, FALSE)</f>
        <v>0.38256097560975622</v>
      </c>
      <c r="BQ1194" s="5">
        <f>VLOOKUP(_2025teamgamelogs[[#This Row],[TEAM_NAME]], LEAGUE_AVERAGES!$A$14:$C$43, 3, FALSE)</f>
        <v>0.37156097560975615</v>
      </c>
      <c r="BR1194" s="5">
        <f>VLOOKUP(_2025teamgamelogs[[#This Row],[TEAM_NAME]], LEAGUE_AVERAGES!$F$14:$H$43, 2, FALSE)</f>
        <v>0.47402439024390242</v>
      </c>
      <c r="BS1194" s="5">
        <f>VLOOKUP(_2025teamgamelogs[[#This Row],[TEAM_NAME]], LEAGUE_AVERAGES!$F$14:$H$43, 3, FALSE)</f>
        <v>0.46580487804878057</v>
      </c>
      <c r="BT1194" s="5">
        <f>VLOOKUP(_2025teamgamelogs[[#This Row],[TEAM_NAME]], LEAGUE_AVERAGES!$K$14:$M$43, 2, FALSE)</f>
        <v>0.59446350940954662</v>
      </c>
      <c r="BU1194" s="5">
        <f>VLOOKUP(_2025teamgamelogs[[#This Row],[TEAM_NAME]], LEAGUE_AVERAGES!$K$14:$M$43, 3, FALSE)</f>
        <v>0.58583417827298701</v>
      </c>
    </row>
    <row r="1195" spans="1:73" x14ac:dyDescent="0.2">
      <c r="A1195" t="s">
        <v>59</v>
      </c>
      <c r="B1195">
        <v>1610612766</v>
      </c>
      <c r="C1195" t="s">
        <v>122</v>
      </c>
      <c r="D1195" t="s">
        <v>123</v>
      </c>
      <c r="E1195">
        <v>22400569</v>
      </c>
      <c r="F1195" s="1">
        <v>45672</v>
      </c>
      <c r="G1195" t="s">
        <v>1114</v>
      </c>
      <c r="H1195" t="s">
        <v>63</v>
      </c>
      <c r="I1195">
        <v>48</v>
      </c>
      <c r="J1195">
        <v>45</v>
      </c>
      <c r="K1195">
        <v>85</v>
      </c>
      <c r="L1195">
        <v>0.52900000000000003</v>
      </c>
      <c r="M1195">
        <v>12</v>
      </c>
      <c r="N1195">
        <v>39</v>
      </c>
      <c r="O1195">
        <v>0.308</v>
      </c>
      <c r="P1195">
        <v>15</v>
      </c>
      <c r="Q1195">
        <v>21</v>
      </c>
      <c r="R1195">
        <v>0.71399999999999997</v>
      </c>
      <c r="S1195">
        <v>11</v>
      </c>
      <c r="T1195">
        <v>34</v>
      </c>
      <c r="U1195">
        <v>45</v>
      </c>
      <c r="V1195">
        <v>27</v>
      </c>
      <c r="W1195">
        <v>18</v>
      </c>
      <c r="X1195">
        <v>6</v>
      </c>
      <c r="Y1195">
        <v>6</v>
      </c>
      <c r="Z1195">
        <v>4</v>
      </c>
      <c r="AA1195">
        <v>16</v>
      </c>
      <c r="AB1195">
        <v>18</v>
      </c>
      <c r="AC1195">
        <v>117</v>
      </c>
      <c r="AD1195">
        <v>5</v>
      </c>
      <c r="AE1195">
        <v>1</v>
      </c>
      <c r="AF1195">
        <v>1</v>
      </c>
      <c r="AG1195">
        <v>1</v>
      </c>
      <c r="AH1195">
        <v>1</v>
      </c>
      <c r="AI1195">
        <v>121</v>
      </c>
      <c r="AJ1195">
        <v>564</v>
      </c>
      <c r="AK1195">
        <v>1709</v>
      </c>
      <c r="AL1195">
        <v>318</v>
      </c>
      <c r="AM1195">
        <v>1413</v>
      </c>
      <c r="AN1195">
        <v>933</v>
      </c>
      <c r="AO1195">
        <v>1815</v>
      </c>
      <c r="AP1195">
        <v>1416</v>
      </c>
      <c r="AQ1195">
        <v>1164</v>
      </c>
      <c r="AR1195">
        <v>1839</v>
      </c>
      <c r="AS1195">
        <v>1051</v>
      </c>
      <c r="AT1195">
        <v>926</v>
      </c>
      <c r="AU1195">
        <v>976</v>
      </c>
      <c r="AV1195">
        <v>1013</v>
      </c>
      <c r="AW1195">
        <v>1953</v>
      </c>
      <c r="AX1195">
        <v>1702</v>
      </c>
      <c r="AY1195">
        <v>560</v>
      </c>
      <c r="AZ1195">
        <v>750</v>
      </c>
      <c r="BA1195">
        <v>570</v>
      </c>
      <c r="BB1195">
        <v>1204</v>
      </c>
      <c r="BC1195">
        <v>960</v>
      </c>
      <c r="BD1195">
        <v>922</v>
      </c>
      <c r="BE1195">
        <v>1</v>
      </c>
      <c r="BF1195" t="s">
        <v>71</v>
      </c>
      <c r="BG1195" t="s">
        <v>65</v>
      </c>
      <c r="BH1195" t="s">
        <v>941</v>
      </c>
      <c r="BI1195" s="4">
        <f xml:space="preserve"> _2025teamgamelogs[[#This Row],[FGA]] + (0.44 * _2025teamgamelogs[[#This Row],[FTA]]) + _2025teamgamelogs[[#This Row],[TOV]] - _2025teamgamelogs[[#This Row],[OREB]]</f>
        <v>101.24</v>
      </c>
      <c r="BJ1195" s="3">
        <f>_2025teamgamelogs[[#This Row],[TOV]]/_2025teamgamelogs[[#This Row],[POSSESIONS]]</f>
        <v>0.17779533781114185</v>
      </c>
      <c r="BK1195" s="4">
        <f>_2025teamgamelogs[[#This Row],[PTS]]/_2025teamgamelogs[[#This Row],[POSSESIONS]]</f>
        <v>1.155669695772422</v>
      </c>
      <c r="BL1195" s="4">
        <f xml:space="preserve"> 100 * _2025teamgamelogs[[#This Row],[POINTS_PER_POSSESSION]]</f>
        <v>115.56696957724219</v>
      </c>
      <c r="BM1195" s="4">
        <f xml:space="preserve"> _2025teamgamelogs[[#This Row],[POSSESIONS]] / (_2025teamgamelogs[[#This Row],[MIN]]/48)</f>
        <v>101.24</v>
      </c>
      <c r="BN1195" s="3">
        <f>_2025teamgamelogs[[#This Row],[PTS]] / (2 * (_2025teamgamelogs[[#This Row],[FGA]] + 0.44 * _2025teamgamelogs[[#This Row],[FTA]]))</f>
        <v>0.62075551782682514</v>
      </c>
      <c r="BO1195" s="4">
        <f>VLOOKUP(_2025teamgamelogs[[#This Row],[MONTH]], LEAGUE_AVERAGES!$A$2:$B$8, 2, FALSE)</f>
        <v>111.93492093235156</v>
      </c>
      <c r="BP1195" s="5">
        <f>VLOOKUP(_2025teamgamelogs[[#This Row],[TEAM_NAME]], LEAGUE_AVERAGES!$A$14:$C$43, 2, FALSE)</f>
        <v>0.33860975609756089</v>
      </c>
      <c r="BQ1195" s="5">
        <f>VLOOKUP(_2025teamgamelogs[[#This Row],[TEAM_NAME]], LEAGUE_AVERAGES!$A$14:$C$43, 3, FALSE)</f>
        <v>0.33580487804878045</v>
      </c>
      <c r="BR1195" s="5">
        <f>VLOOKUP(_2025teamgamelogs[[#This Row],[TEAM_NAME]], LEAGUE_AVERAGES!$F$14:$H$43, 2, FALSE)</f>
        <v>0.43492682926829268</v>
      </c>
      <c r="BS1195" s="5">
        <f>VLOOKUP(_2025teamgamelogs[[#This Row],[TEAM_NAME]], LEAGUE_AVERAGES!$F$14:$H$43, 3, FALSE)</f>
        <v>0.42697560975609755</v>
      </c>
      <c r="BT1195" s="5">
        <f>VLOOKUP(_2025teamgamelogs[[#This Row],[TEAM_NAME]], LEAGUE_AVERAGES!$K$14:$M$43, 2, FALSE)</f>
        <v>0.5424635833805308</v>
      </c>
      <c r="BU1195" s="5">
        <f>VLOOKUP(_2025teamgamelogs[[#This Row],[TEAM_NAME]], LEAGUE_AVERAGES!$K$14:$M$43, 3, FALSE)</f>
        <v>0.53419164265445196</v>
      </c>
    </row>
    <row r="1196" spans="1:73" x14ac:dyDescent="0.2">
      <c r="A1196" t="s">
        <v>59</v>
      </c>
      <c r="B1196">
        <v>1610612746</v>
      </c>
      <c r="C1196" t="s">
        <v>131</v>
      </c>
      <c r="D1196" t="s">
        <v>132</v>
      </c>
      <c r="E1196">
        <v>22400575</v>
      </c>
      <c r="F1196" s="1">
        <v>45673</v>
      </c>
      <c r="G1196" t="s">
        <v>1115</v>
      </c>
      <c r="H1196" t="s">
        <v>63</v>
      </c>
      <c r="I1196">
        <v>48</v>
      </c>
      <c r="J1196">
        <v>44</v>
      </c>
      <c r="K1196">
        <v>78</v>
      </c>
      <c r="L1196">
        <v>0.56399999999999995</v>
      </c>
      <c r="M1196">
        <v>10</v>
      </c>
      <c r="N1196">
        <v>23</v>
      </c>
      <c r="O1196">
        <v>0.435</v>
      </c>
      <c r="P1196">
        <v>20</v>
      </c>
      <c r="Q1196">
        <v>27</v>
      </c>
      <c r="R1196">
        <v>0.74099999999999999</v>
      </c>
      <c r="S1196">
        <v>8</v>
      </c>
      <c r="T1196">
        <v>42</v>
      </c>
      <c r="U1196">
        <v>50</v>
      </c>
      <c r="V1196">
        <v>23</v>
      </c>
      <c r="W1196">
        <v>18</v>
      </c>
      <c r="X1196">
        <v>9</v>
      </c>
      <c r="Y1196">
        <v>4</v>
      </c>
      <c r="Z1196">
        <v>1</v>
      </c>
      <c r="AA1196">
        <v>13</v>
      </c>
      <c r="AB1196">
        <v>17</v>
      </c>
      <c r="AC1196">
        <v>118</v>
      </c>
      <c r="AD1196">
        <v>29</v>
      </c>
      <c r="AE1196">
        <v>1</v>
      </c>
      <c r="AF1196">
        <v>1</v>
      </c>
      <c r="AG1196">
        <v>1</v>
      </c>
      <c r="AH1196">
        <v>1</v>
      </c>
      <c r="AI1196">
        <v>121</v>
      </c>
      <c r="AJ1196">
        <v>703</v>
      </c>
      <c r="AK1196">
        <v>2291</v>
      </c>
      <c r="AL1196">
        <v>100</v>
      </c>
      <c r="AM1196">
        <v>1891</v>
      </c>
      <c r="AN1196">
        <v>2421</v>
      </c>
      <c r="AO1196">
        <v>428</v>
      </c>
      <c r="AP1196">
        <v>623</v>
      </c>
      <c r="AQ1196">
        <v>471</v>
      </c>
      <c r="AR1196">
        <v>1641</v>
      </c>
      <c r="AS1196">
        <v>1800</v>
      </c>
      <c r="AT1196">
        <v>105</v>
      </c>
      <c r="AU1196">
        <v>427</v>
      </c>
      <c r="AV1196">
        <v>1759</v>
      </c>
      <c r="AW1196">
        <v>1953</v>
      </c>
      <c r="AX1196">
        <v>797</v>
      </c>
      <c r="AY1196">
        <v>1274</v>
      </c>
      <c r="AZ1196">
        <v>35</v>
      </c>
      <c r="BA1196">
        <v>148</v>
      </c>
      <c r="BB1196">
        <v>1444</v>
      </c>
      <c r="BC1196">
        <v>891</v>
      </c>
      <c r="BD1196">
        <v>81</v>
      </c>
      <c r="BE1196">
        <v>1</v>
      </c>
      <c r="BF1196" t="s">
        <v>71</v>
      </c>
      <c r="BG1196" t="s">
        <v>65</v>
      </c>
      <c r="BH1196" t="s">
        <v>941</v>
      </c>
      <c r="BI1196" s="4">
        <f xml:space="preserve"> _2025teamgamelogs[[#This Row],[FGA]] + (0.44 * _2025teamgamelogs[[#This Row],[FTA]]) + _2025teamgamelogs[[#This Row],[TOV]] - _2025teamgamelogs[[#This Row],[OREB]]</f>
        <v>99.88</v>
      </c>
      <c r="BJ1196" s="3">
        <f>_2025teamgamelogs[[#This Row],[TOV]]/_2025teamgamelogs[[#This Row],[POSSESIONS]]</f>
        <v>0.18021625951141371</v>
      </c>
      <c r="BK1196" s="4">
        <f>_2025teamgamelogs[[#This Row],[PTS]]/_2025teamgamelogs[[#This Row],[POSSESIONS]]</f>
        <v>1.1814177012414899</v>
      </c>
      <c r="BL1196" s="4">
        <f xml:space="preserve"> 100 * _2025teamgamelogs[[#This Row],[POINTS_PER_POSSESSION]]</f>
        <v>118.14177012414899</v>
      </c>
      <c r="BM1196" s="4">
        <f xml:space="preserve"> _2025teamgamelogs[[#This Row],[POSSESIONS]] / (_2025teamgamelogs[[#This Row],[MIN]]/48)</f>
        <v>99.88</v>
      </c>
      <c r="BN1196" s="3">
        <f>_2025teamgamelogs[[#This Row],[PTS]] / (2 * (_2025teamgamelogs[[#This Row],[FGA]] + 0.44 * _2025teamgamelogs[[#This Row],[FTA]]))</f>
        <v>0.65643079661771253</v>
      </c>
      <c r="BO1196" s="4">
        <f>VLOOKUP(_2025teamgamelogs[[#This Row],[MONTH]], LEAGUE_AVERAGES!$A$2:$B$8, 2, FALSE)</f>
        <v>111.93492093235156</v>
      </c>
      <c r="BP1196" s="5">
        <f>VLOOKUP(_2025teamgamelogs[[#This Row],[TEAM_NAME]], LEAGUE_AVERAGES!$A$14:$C$43, 2, FALSE)</f>
        <v>0.38978048780487806</v>
      </c>
      <c r="BQ1196" s="5">
        <f>VLOOKUP(_2025teamgamelogs[[#This Row],[TEAM_NAME]], LEAGUE_AVERAGES!$A$14:$C$43, 3, FALSE)</f>
        <v>0.36475609756097566</v>
      </c>
      <c r="BR1196" s="5">
        <f>VLOOKUP(_2025teamgamelogs[[#This Row],[TEAM_NAME]], LEAGUE_AVERAGES!$F$14:$H$43, 2, FALSE)</f>
        <v>0.49036585365853652</v>
      </c>
      <c r="BS1196" s="5">
        <f>VLOOKUP(_2025teamgamelogs[[#This Row],[TEAM_NAME]], LEAGUE_AVERAGES!$F$14:$H$43, 3, FALSE)</f>
        <v>0.47582926829268285</v>
      </c>
      <c r="BT1196" s="5">
        <f>VLOOKUP(_2025teamgamelogs[[#This Row],[TEAM_NAME]], LEAGUE_AVERAGES!$K$14:$M$43, 2, FALSE)</f>
        <v>0.59895938905835644</v>
      </c>
      <c r="BU1196" s="5">
        <f>VLOOKUP(_2025teamgamelogs[[#This Row],[TEAM_NAME]], LEAGUE_AVERAGES!$K$14:$M$43, 3, FALSE)</f>
        <v>0.58126724036545818</v>
      </c>
    </row>
    <row r="1197" spans="1:73" x14ac:dyDescent="0.2">
      <c r="A1197" t="s">
        <v>59</v>
      </c>
      <c r="B1197">
        <v>1610612757</v>
      </c>
      <c r="C1197" t="s">
        <v>116</v>
      </c>
      <c r="D1197" t="s">
        <v>117</v>
      </c>
      <c r="E1197">
        <v>22400575</v>
      </c>
      <c r="F1197" s="1">
        <v>45673</v>
      </c>
      <c r="G1197" t="s">
        <v>1116</v>
      </c>
      <c r="H1197" t="s">
        <v>70</v>
      </c>
      <c r="I1197">
        <v>48</v>
      </c>
      <c r="J1197">
        <v>34</v>
      </c>
      <c r="K1197">
        <v>91</v>
      </c>
      <c r="L1197">
        <v>0.374</v>
      </c>
      <c r="M1197">
        <v>9</v>
      </c>
      <c r="N1197">
        <v>34</v>
      </c>
      <c r="O1197">
        <v>0.26500000000000001</v>
      </c>
      <c r="P1197">
        <v>12</v>
      </c>
      <c r="Q1197">
        <v>13</v>
      </c>
      <c r="R1197">
        <v>0.92300000000000004</v>
      </c>
      <c r="S1197">
        <v>14</v>
      </c>
      <c r="T1197">
        <v>23</v>
      </c>
      <c r="U1197">
        <v>37</v>
      </c>
      <c r="V1197">
        <v>24</v>
      </c>
      <c r="W1197">
        <v>16</v>
      </c>
      <c r="X1197">
        <v>9</v>
      </c>
      <c r="Y1197">
        <v>1</v>
      </c>
      <c r="Z1197">
        <v>4</v>
      </c>
      <c r="AA1197">
        <v>17</v>
      </c>
      <c r="AB1197">
        <v>13</v>
      </c>
      <c r="AC1197">
        <v>89</v>
      </c>
      <c r="AD1197">
        <v>-29</v>
      </c>
      <c r="AE1197">
        <v>1</v>
      </c>
      <c r="AF1197">
        <v>1231</v>
      </c>
      <c r="AG1197">
        <v>1231</v>
      </c>
      <c r="AH1197">
        <v>1231</v>
      </c>
      <c r="AI1197">
        <v>121</v>
      </c>
      <c r="AJ1197">
        <v>2258</v>
      </c>
      <c r="AK1197">
        <v>899</v>
      </c>
      <c r="AL1197">
        <v>2368</v>
      </c>
      <c r="AM1197">
        <v>2097</v>
      </c>
      <c r="AN1197">
        <v>1627</v>
      </c>
      <c r="AO1197">
        <v>2170</v>
      </c>
      <c r="AP1197">
        <v>1889</v>
      </c>
      <c r="AQ1197">
        <v>2188</v>
      </c>
      <c r="AR1197">
        <v>155</v>
      </c>
      <c r="AS1197">
        <v>466</v>
      </c>
      <c r="AT1197">
        <v>2380</v>
      </c>
      <c r="AU1197">
        <v>2073</v>
      </c>
      <c r="AV1197">
        <v>1570</v>
      </c>
      <c r="AW1197">
        <v>1583</v>
      </c>
      <c r="AX1197">
        <v>797</v>
      </c>
      <c r="AY1197">
        <v>2304</v>
      </c>
      <c r="AZ1197">
        <v>750</v>
      </c>
      <c r="BA1197">
        <v>792</v>
      </c>
      <c r="BB1197">
        <v>2202</v>
      </c>
      <c r="BC1197">
        <v>2395</v>
      </c>
      <c r="BD1197">
        <v>2365</v>
      </c>
      <c r="BE1197">
        <v>1</v>
      </c>
      <c r="BF1197" t="s">
        <v>64</v>
      </c>
      <c r="BG1197" t="s">
        <v>65</v>
      </c>
      <c r="BH1197" t="s">
        <v>941</v>
      </c>
      <c r="BI1197" s="4">
        <f xml:space="preserve"> _2025teamgamelogs[[#This Row],[FGA]] + (0.44 * _2025teamgamelogs[[#This Row],[FTA]]) + _2025teamgamelogs[[#This Row],[TOV]] - _2025teamgamelogs[[#This Row],[OREB]]</f>
        <v>98.72</v>
      </c>
      <c r="BJ1197" s="3">
        <f>_2025teamgamelogs[[#This Row],[TOV]]/_2025teamgamelogs[[#This Row],[POSSESIONS]]</f>
        <v>0.16207455429497569</v>
      </c>
      <c r="BK1197" s="4">
        <f>_2025teamgamelogs[[#This Row],[PTS]]/_2025teamgamelogs[[#This Row],[POSSESIONS]]</f>
        <v>0.90153970826580232</v>
      </c>
      <c r="BL1197" s="4">
        <f xml:space="preserve"> 100 * _2025teamgamelogs[[#This Row],[POINTS_PER_POSSESSION]]</f>
        <v>90.153970826580235</v>
      </c>
      <c r="BM1197" s="4">
        <f xml:space="preserve"> _2025teamgamelogs[[#This Row],[POSSESIONS]] / (_2025teamgamelogs[[#This Row],[MIN]]/48)</f>
        <v>98.72</v>
      </c>
      <c r="BN1197" s="3">
        <f>_2025teamgamelogs[[#This Row],[PTS]] / (2 * (_2025teamgamelogs[[#This Row],[FGA]] + 0.44 * _2025teamgamelogs[[#This Row],[FTA]]))</f>
        <v>0.46009098428453266</v>
      </c>
      <c r="BO1197" s="4">
        <f>VLOOKUP(_2025teamgamelogs[[#This Row],[MONTH]], LEAGUE_AVERAGES!$A$2:$B$8, 2, FALSE)</f>
        <v>111.93492093235156</v>
      </c>
      <c r="BP1197" s="5">
        <f>VLOOKUP(_2025teamgamelogs[[#This Row],[TEAM_NAME]], LEAGUE_AVERAGES!$A$14:$C$43, 2, FALSE)</f>
        <v>0.3617317073170731</v>
      </c>
      <c r="BQ1197" s="5">
        <f>VLOOKUP(_2025teamgamelogs[[#This Row],[TEAM_NAME]], LEAGUE_AVERAGES!$A$14:$C$43, 3, FALSE)</f>
        <v>0.32368292682926825</v>
      </c>
      <c r="BR1197" s="5">
        <f>VLOOKUP(_2025teamgamelogs[[#This Row],[TEAM_NAME]], LEAGUE_AVERAGES!$F$14:$H$43, 2, FALSE)</f>
        <v>0.4560243902439024</v>
      </c>
      <c r="BS1197" s="5">
        <f>VLOOKUP(_2025teamgamelogs[[#This Row],[TEAM_NAME]], LEAGUE_AVERAGES!$F$14:$H$43, 3, FALSE)</f>
        <v>0.4473414634146341</v>
      </c>
      <c r="BT1197" s="5">
        <f>VLOOKUP(_2025teamgamelogs[[#This Row],[TEAM_NAME]], LEAGUE_AVERAGES!$K$14:$M$43, 2, FALSE)</f>
        <v>0.56794360073860606</v>
      </c>
      <c r="BU1197" s="5">
        <f>VLOOKUP(_2025teamgamelogs[[#This Row],[TEAM_NAME]], LEAGUE_AVERAGES!$K$14:$M$43, 3, FALSE)</f>
        <v>0.54561285519601899</v>
      </c>
    </row>
    <row r="1198" spans="1:73" x14ac:dyDescent="0.2">
      <c r="A1198" t="s">
        <v>59</v>
      </c>
      <c r="B1198">
        <v>1610612760</v>
      </c>
      <c r="C1198" t="s">
        <v>137</v>
      </c>
      <c r="D1198" t="s">
        <v>138</v>
      </c>
      <c r="E1198">
        <v>22400574</v>
      </c>
      <c r="F1198" s="1">
        <v>45673</v>
      </c>
      <c r="G1198" t="s">
        <v>1117</v>
      </c>
      <c r="H1198" t="s">
        <v>63</v>
      </c>
      <c r="I1198">
        <v>48</v>
      </c>
      <c r="J1198">
        <v>53</v>
      </c>
      <c r="K1198">
        <v>105</v>
      </c>
      <c r="L1198">
        <v>0.505</v>
      </c>
      <c r="M1198">
        <v>18</v>
      </c>
      <c r="N1198">
        <v>53</v>
      </c>
      <c r="O1198">
        <v>0.34</v>
      </c>
      <c r="P1198">
        <v>10</v>
      </c>
      <c r="Q1198">
        <v>11</v>
      </c>
      <c r="R1198">
        <v>0.90900000000000003</v>
      </c>
      <c r="S1198">
        <v>8</v>
      </c>
      <c r="T1198">
        <v>31</v>
      </c>
      <c r="U1198">
        <v>39</v>
      </c>
      <c r="V1198">
        <v>25</v>
      </c>
      <c r="W1198">
        <v>7</v>
      </c>
      <c r="X1198">
        <v>12</v>
      </c>
      <c r="Y1198">
        <v>5</v>
      </c>
      <c r="Z1198">
        <v>5</v>
      </c>
      <c r="AA1198">
        <v>20</v>
      </c>
      <c r="AB1198">
        <v>11</v>
      </c>
      <c r="AC1198">
        <v>134</v>
      </c>
      <c r="AD1198">
        <v>20</v>
      </c>
      <c r="AE1198">
        <v>1</v>
      </c>
      <c r="AF1198">
        <v>1</v>
      </c>
      <c r="AG1198">
        <v>1</v>
      </c>
      <c r="AH1198">
        <v>1</v>
      </c>
      <c r="AI1198">
        <v>121</v>
      </c>
      <c r="AJ1198">
        <v>40</v>
      </c>
      <c r="AK1198">
        <v>44</v>
      </c>
      <c r="AL1198">
        <v>661</v>
      </c>
      <c r="AM1198">
        <v>288</v>
      </c>
      <c r="AN1198">
        <v>41</v>
      </c>
      <c r="AO1198">
        <v>1462</v>
      </c>
      <c r="AP1198">
        <v>2148</v>
      </c>
      <c r="AQ1198">
        <v>2344</v>
      </c>
      <c r="AR1198">
        <v>208</v>
      </c>
      <c r="AS1198">
        <v>1800</v>
      </c>
      <c r="AT1198">
        <v>1488</v>
      </c>
      <c r="AU1198">
        <v>1833</v>
      </c>
      <c r="AV1198">
        <v>1358</v>
      </c>
      <c r="AW1198">
        <v>38</v>
      </c>
      <c r="AX1198">
        <v>217</v>
      </c>
      <c r="AY1198">
        <v>889</v>
      </c>
      <c r="AZ1198">
        <v>1188</v>
      </c>
      <c r="BA1198">
        <v>1491</v>
      </c>
      <c r="BB1198">
        <v>2370</v>
      </c>
      <c r="BC1198">
        <v>126</v>
      </c>
      <c r="BD1198">
        <v>231</v>
      </c>
      <c r="BE1198">
        <v>1</v>
      </c>
      <c r="BF1198" t="s">
        <v>64</v>
      </c>
      <c r="BG1198" t="s">
        <v>65</v>
      </c>
      <c r="BH1198" t="s">
        <v>941</v>
      </c>
      <c r="BI1198" s="4">
        <f xml:space="preserve"> _2025teamgamelogs[[#This Row],[FGA]] + (0.44 * _2025teamgamelogs[[#This Row],[FTA]]) + _2025teamgamelogs[[#This Row],[TOV]] - _2025teamgamelogs[[#This Row],[OREB]]</f>
        <v>108.84</v>
      </c>
      <c r="BJ1198" s="3">
        <f>_2025teamgamelogs[[#This Row],[TOV]]/_2025teamgamelogs[[#This Row],[POSSESIONS]]</f>
        <v>6.4314590224182289E-2</v>
      </c>
      <c r="BK1198" s="4">
        <f>_2025teamgamelogs[[#This Row],[PTS]]/_2025teamgamelogs[[#This Row],[POSSESIONS]]</f>
        <v>1.2311650128629179</v>
      </c>
      <c r="BL1198" s="4">
        <f xml:space="preserve"> 100 * _2025teamgamelogs[[#This Row],[POINTS_PER_POSSESSION]]</f>
        <v>123.11650128629179</v>
      </c>
      <c r="BM1198" s="4">
        <f xml:space="preserve"> _2025teamgamelogs[[#This Row],[POSSESIONS]] / (_2025teamgamelogs[[#This Row],[MIN]]/48)</f>
        <v>108.84</v>
      </c>
      <c r="BN1198" s="3">
        <f>_2025teamgamelogs[[#This Row],[PTS]] / (2 * (_2025teamgamelogs[[#This Row],[FGA]] + 0.44 * _2025teamgamelogs[[#This Row],[FTA]]))</f>
        <v>0.60997815003641653</v>
      </c>
      <c r="BO1198" s="4">
        <f>VLOOKUP(_2025teamgamelogs[[#This Row],[MONTH]], LEAGUE_AVERAGES!$A$2:$B$8, 2, FALSE)</f>
        <v>111.93492093235156</v>
      </c>
      <c r="BP1198" s="5">
        <f>VLOOKUP(_2025teamgamelogs[[#This Row],[TEAM_NAME]], LEAGUE_AVERAGES!$A$14:$C$43, 2, FALSE)</f>
        <v>0.38229268292682927</v>
      </c>
      <c r="BQ1198" s="5">
        <f>VLOOKUP(_2025teamgamelogs[[#This Row],[TEAM_NAME]], LEAGUE_AVERAGES!$A$14:$C$43, 3, FALSE)</f>
        <v>0.36500000000000005</v>
      </c>
      <c r="BR1198" s="5">
        <f>VLOOKUP(_2025teamgamelogs[[#This Row],[TEAM_NAME]], LEAGUE_AVERAGES!$F$14:$H$43, 2, FALSE)</f>
        <v>0.48607317073170736</v>
      </c>
      <c r="BS1198" s="5">
        <f>VLOOKUP(_2025teamgamelogs[[#This Row],[TEAM_NAME]], LEAGUE_AVERAGES!$F$14:$H$43, 3, FALSE)</f>
        <v>0.4780731707317073</v>
      </c>
      <c r="BT1198" s="5">
        <f>VLOOKUP(_2025teamgamelogs[[#This Row],[TEAM_NAME]], LEAGUE_AVERAGES!$K$14:$M$43, 2, FALSE)</f>
        <v>0.59971838422440138</v>
      </c>
      <c r="BU1198" s="5">
        <f>VLOOKUP(_2025teamgamelogs[[#This Row],[TEAM_NAME]], LEAGUE_AVERAGES!$K$14:$M$43, 3, FALSE)</f>
        <v>0.58679992881439635</v>
      </c>
    </row>
    <row r="1199" spans="1:73" x14ac:dyDescent="0.2">
      <c r="A1199" t="s">
        <v>59</v>
      </c>
      <c r="B1199">
        <v>1610612745</v>
      </c>
      <c r="C1199" t="s">
        <v>104</v>
      </c>
      <c r="D1199" t="s">
        <v>105</v>
      </c>
      <c r="E1199">
        <v>22400576</v>
      </c>
      <c r="F1199" s="1">
        <v>45673</v>
      </c>
      <c r="G1199" t="s">
        <v>693</v>
      </c>
      <c r="H1199" t="s">
        <v>70</v>
      </c>
      <c r="I1199">
        <v>48</v>
      </c>
      <c r="J1199">
        <v>49</v>
      </c>
      <c r="K1199">
        <v>93</v>
      </c>
      <c r="L1199">
        <v>0.52700000000000002</v>
      </c>
      <c r="M1199">
        <v>12</v>
      </c>
      <c r="N1199">
        <v>33</v>
      </c>
      <c r="O1199">
        <v>0.36399999999999999</v>
      </c>
      <c r="P1199">
        <v>17</v>
      </c>
      <c r="Q1199">
        <v>24</v>
      </c>
      <c r="R1199">
        <v>0.70799999999999996</v>
      </c>
      <c r="S1199">
        <v>12</v>
      </c>
      <c r="T1199">
        <v>34</v>
      </c>
      <c r="U1199">
        <v>46</v>
      </c>
      <c r="V1199">
        <v>24</v>
      </c>
      <c r="W1199">
        <v>14</v>
      </c>
      <c r="X1199">
        <v>10</v>
      </c>
      <c r="Y1199">
        <v>6</v>
      </c>
      <c r="Z1199">
        <v>3</v>
      </c>
      <c r="AA1199">
        <v>18</v>
      </c>
      <c r="AB1199">
        <v>15</v>
      </c>
      <c r="AC1199">
        <v>127</v>
      </c>
      <c r="AD1199">
        <v>-5</v>
      </c>
      <c r="AE1199">
        <v>1</v>
      </c>
      <c r="AF1199">
        <v>1231</v>
      </c>
      <c r="AG1199">
        <v>1231</v>
      </c>
      <c r="AH1199">
        <v>1231</v>
      </c>
      <c r="AI1199">
        <v>121</v>
      </c>
      <c r="AJ1199">
        <v>174</v>
      </c>
      <c r="AK1199">
        <v>664</v>
      </c>
      <c r="AL1199">
        <v>341</v>
      </c>
      <c r="AM1199">
        <v>1413</v>
      </c>
      <c r="AN1199">
        <v>1749</v>
      </c>
      <c r="AO1199">
        <v>1156</v>
      </c>
      <c r="AP1199">
        <v>1052</v>
      </c>
      <c r="AQ1199">
        <v>791</v>
      </c>
      <c r="AR1199">
        <v>1893</v>
      </c>
      <c r="AS1199">
        <v>848</v>
      </c>
      <c r="AT1199">
        <v>926</v>
      </c>
      <c r="AU1199">
        <v>835</v>
      </c>
      <c r="AV1199">
        <v>1570</v>
      </c>
      <c r="AW1199">
        <v>1092</v>
      </c>
      <c r="AX1199">
        <v>539</v>
      </c>
      <c r="AY1199">
        <v>560</v>
      </c>
      <c r="AZ1199">
        <v>384</v>
      </c>
      <c r="BA1199">
        <v>1018</v>
      </c>
      <c r="BB1199">
        <v>1892</v>
      </c>
      <c r="BC1199">
        <v>341</v>
      </c>
      <c r="BD1199">
        <v>1476</v>
      </c>
      <c r="BE1199">
        <v>1</v>
      </c>
      <c r="BF1199" t="s">
        <v>71</v>
      </c>
      <c r="BG1199" t="s">
        <v>65</v>
      </c>
      <c r="BH1199" t="s">
        <v>941</v>
      </c>
      <c r="BI1199" s="4">
        <f xml:space="preserve"> _2025teamgamelogs[[#This Row],[FGA]] + (0.44 * _2025teamgamelogs[[#This Row],[FTA]]) + _2025teamgamelogs[[#This Row],[TOV]] - _2025teamgamelogs[[#This Row],[OREB]]</f>
        <v>105.56</v>
      </c>
      <c r="BJ1199" s="3">
        <f>_2025teamgamelogs[[#This Row],[TOV]]/_2025teamgamelogs[[#This Row],[POSSESIONS]]</f>
        <v>0.1326259946949602</v>
      </c>
      <c r="BK1199" s="4">
        <f>_2025teamgamelogs[[#This Row],[PTS]]/_2025teamgamelogs[[#This Row],[POSSESIONS]]</f>
        <v>1.2031072375899963</v>
      </c>
      <c r="BL1199" s="4">
        <f xml:space="preserve"> 100 * _2025teamgamelogs[[#This Row],[POINTS_PER_POSSESSION]]</f>
        <v>120.31072375899963</v>
      </c>
      <c r="BM1199" s="4">
        <f xml:space="preserve"> _2025teamgamelogs[[#This Row],[POSSESIONS]] / (_2025teamgamelogs[[#This Row],[MIN]]/48)</f>
        <v>105.56</v>
      </c>
      <c r="BN1199" s="3">
        <f>_2025teamgamelogs[[#This Row],[PTS]] / (2 * (_2025teamgamelogs[[#This Row],[FGA]] + 0.44 * _2025teamgamelogs[[#This Row],[FTA]]))</f>
        <v>0.61317110853611434</v>
      </c>
      <c r="BO1199" s="4">
        <f>VLOOKUP(_2025teamgamelogs[[#This Row],[MONTH]], LEAGUE_AVERAGES!$A$2:$B$8, 2, FALSE)</f>
        <v>111.93492093235156</v>
      </c>
      <c r="BP1199" s="5">
        <f>VLOOKUP(_2025teamgamelogs[[#This Row],[TEAM_NAME]], LEAGUE_AVERAGES!$A$14:$C$43, 2, FALSE)</f>
        <v>0.35034146341463424</v>
      </c>
      <c r="BQ1199" s="5">
        <f>VLOOKUP(_2025teamgamelogs[[#This Row],[TEAM_NAME]], LEAGUE_AVERAGES!$A$14:$C$43, 3, FALSE)</f>
        <v>0.35473170731707321</v>
      </c>
      <c r="BR1199" s="5">
        <f>VLOOKUP(_2025teamgamelogs[[#This Row],[TEAM_NAME]], LEAGUE_AVERAGES!$F$14:$H$43, 2, FALSE)</f>
        <v>0.45260975609756104</v>
      </c>
      <c r="BS1199" s="5">
        <f>VLOOKUP(_2025teamgamelogs[[#This Row],[TEAM_NAME]], LEAGUE_AVERAGES!$F$14:$H$43, 3, FALSE)</f>
        <v>0.45763414634146338</v>
      </c>
      <c r="BT1199" s="5">
        <f>VLOOKUP(_2025teamgamelogs[[#This Row],[TEAM_NAME]], LEAGUE_AVERAGES!$K$14:$M$43, 2, FALSE)</f>
        <v>0.55103752047014554</v>
      </c>
      <c r="BU1199" s="5">
        <f>VLOOKUP(_2025teamgamelogs[[#This Row],[TEAM_NAME]], LEAGUE_AVERAGES!$K$14:$M$43, 3, FALSE)</f>
        <v>0.55544482411316332</v>
      </c>
    </row>
    <row r="1200" spans="1:73" x14ac:dyDescent="0.2">
      <c r="A1200" t="s">
        <v>59</v>
      </c>
      <c r="B1200">
        <v>1610612758</v>
      </c>
      <c r="C1200" t="s">
        <v>142</v>
      </c>
      <c r="D1200" t="s">
        <v>143</v>
      </c>
      <c r="E1200">
        <v>22400576</v>
      </c>
      <c r="F1200" s="1">
        <v>45673</v>
      </c>
      <c r="G1200" t="s">
        <v>688</v>
      </c>
      <c r="H1200" t="s">
        <v>63</v>
      </c>
      <c r="I1200">
        <v>48</v>
      </c>
      <c r="J1200">
        <v>49</v>
      </c>
      <c r="K1200">
        <v>98</v>
      </c>
      <c r="L1200">
        <v>0.5</v>
      </c>
      <c r="M1200">
        <v>14</v>
      </c>
      <c r="N1200">
        <v>33</v>
      </c>
      <c r="O1200">
        <v>0.42399999999999999</v>
      </c>
      <c r="P1200">
        <v>20</v>
      </c>
      <c r="Q1200">
        <v>22</v>
      </c>
      <c r="R1200">
        <v>0.90900000000000003</v>
      </c>
      <c r="S1200">
        <v>12</v>
      </c>
      <c r="T1200">
        <v>32</v>
      </c>
      <c r="U1200">
        <v>44</v>
      </c>
      <c r="V1200">
        <v>32</v>
      </c>
      <c r="W1200">
        <v>12</v>
      </c>
      <c r="X1200">
        <v>5</v>
      </c>
      <c r="Y1200">
        <v>3</v>
      </c>
      <c r="Z1200">
        <v>6</v>
      </c>
      <c r="AA1200">
        <v>15</v>
      </c>
      <c r="AB1200">
        <v>18</v>
      </c>
      <c r="AC1200">
        <v>132</v>
      </c>
      <c r="AD1200">
        <v>5</v>
      </c>
      <c r="AE1200">
        <v>1</v>
      </c>
      <c r="AF1200">
        <v>1</v>
      </c>
      <c r="AG1200">
        <v>1</v>
      </c>
      <c r="AH1200">
        <v>1</v>
      </c>
      <c r="AI1200">
        <v>121</v>
      </c>
      <c r="AJ1200">
        <v>174</v>
      </c>
      <c r="AK1200">
        <v>251</v>
      </c>
      <c r="AL1200">
        <v>663</v>
      </c>
      <c r="AM1200">
        <v>934</v>
      </c>
      <c r="AN1200">
        <v>1749</v>
      </c>
      <c r="AO1200">
        <v>508</v>
      </c>
      <c r="AP1200">
        <v>623</v>
      </c>
      <c r="AQ1200">
        <v>1008</v>
      </c>
      <c r="AR1200">
        <v>208</v>
      </c>
      <c r="AS1200">
        <v>848</v>
      </c>
      <c r="AT1200">
        <v>1307</v>
      </c>
      <c r="AU1200">
        <v>1127</v>
      </c>
      <c r="AV1200">
        <v>322</v>
      </c>
      <c r="AW1200">
        <v>640</v>
      </c>
      <c r="AX1200">
        <v>1998</v>
      </c>
      <c r="AY1200">
        <v>1712</v>
      </c>
      <c r="AZ1200">
        <v>1573</v>
      </c>
      <c r="BA1200">
        <v>398</v>
      </c>
      <c r="BB1200">
        <v>1204</v>
      </c>
      <c r="BC1200">
        <v>179</v>
      </c>
      <c r="BD1200">
        <v>922</v>
      </c>
      <c r="BE1200">
        <v>1</v>
      </c>
      <c r="BF1200" t="s">
        <v>64</v>
      </c>
      <c r="BG1200" t="s">
        <v>65</v>
      </c>
      <c r="BH1200" t="s">
        <v>941</v>
      </c>
      <c r="BI1200" s="4">
        <f xml:space="preserve"> _2025teamgamelogs[[#This Row],[FGA]] + (0.44 * _2025teamgamelogs[[#This Row],[FTA]]) + _2025teamgamelogs[[#This Row],[TOV]] - _2025teamgamelogs[[#This Row],[OREB]]</f>
        <v>107.68</v>
      </c>
      <c r="BJ1200" s="3">
        <f>_2025teamgamelogs[[#This Row],[TOV]]/_2025teamgamelogs[[#This Row],[POSSESIONS]]</f>
        <v>0.11144130757800891</v>
      </c>
      <c r="BK1200" s="4">
        <f>_2025teamgamelogs[[#This Row],[PTS]]/_2025teamgamelogs[[#This Row],[POSSESIONS]]</f>
        <v>1.2258543833580979</v>
      </c>
      <c r="BL1200" s="4">
        <f xml:space="preserve"> 100 * _2025teamgamelogs[[#This Row],[POINTS_PER_POSSESSION]]</f>
        <v>122.5854383358098</v>
      </c>
      <c r="BM1200" s="4">
        <f xml:space="preserve"> _2025teamgamelogs[[#This Row],[POSSESIONS]] / (_2025teamgamelogs[[#This Row],[MIN]]/48)</f>
        <v>107.68</v>
      </c>
      <c r="BN1200" s="3">
        <f>_2025teamgamelogs[[#This Row],[PTS]] / (2 * (_2025teamgamelogs[[#This Row],[FGA]] + 0.44 * _2025teamgamelogs[[#This Row],[FTA]]))</f>
        <v>0.61292719167904897</v>
      </c>
      <c r="BO1200" s="4">
        <f>VLOOKUP(_2025teamgamelogs[[#This Row],[MONTH]], LEAGUE_AVERAGES!$A$2:$B$8, 2, FALSE)</f>
        <v>111.93492093235156</v>
      </c>
      <c r="BP1200" s="5">
        <f>VLOOKUP(_2025teamgamelogs[[#This Row],[TEAM_NAME]], LEAGUE_AVERAGES!$A$14:$C$43, 2, FALSE)</f>
        <v>0.37158536585365853</v>
      </c>
      <c r="BQ1200" s="5">
        <f>VLOOKUP(_2025teamgamelogs[[#This Row],[TEAM_NAME]], LEAGUE_AVERAGES!$A$14:$C$43, 3, FALSE)</f>
        <v>0.34029268292682929</v>
      </c>
      <c r="BR1200" s="5">
        <f>VLOOKUP(_2025teamgamelogs[[#This Row],[TEAM_NAME]], LEAGUE_AVERAGES!$F$14:$H$43, 2, FALSE)</f>
        <v>0.4831951219512195</v>
      </c>
      <c r="BS1200" s="5">
        <f>VLOOKUP(_2025teamgamelogs[[#This Row],[TEAM_NAME]], LEAGUE_AVERAGES!$F$14:$H$43, 3, FALSE)</f>
        <v>0.47492682926829272</v>
      </c>
      <c r="BT1200" s="5">
        <f>VLOOKUP(_2025teamgamelogs[[#This Row],[TEAM_NAME]], LEAGUE_AVERAGES!$K$14:$M$43, 2, FALSE)</f>
        <v>0.59195463864629394</v>
      </c>
      <c r="BU1200" s="5">
        <f>VLOOKUP(_2025teamgamelogs[[#This Row],[TEAM_NAME]], LEAGUE_AVERAGES!$K$14:$M$43, 3, FALSE)</f>
        <v>0.57517865161129356</v>
      </c>
    </row>
    <row r="1201" spans="1:73" x14ac:dyDescent="0.2">
      <c r="A1201" t="s">
        <v>59</v>
      </c>
      <c r="B1201">
        <v>1610612764</v>
      </c>
      <c r="C1201" t="s">
        <v>148</v>
      </c>
      <c r="D1201" t="s">
        <v>149</v>
      </c>
      <c r="E1201">
        <v>22400573</v>
      </c>
      <c r="F1201" s="1">
        <v>45673</v>
      </c>
      <c r="G1201" t="s">
        <v>1118</v>
      </c>
      <c r="H1201" t="s">
        <v>70</v>
      </c>
      <c r="I1201">
        <v>48</v>
      </c>
      <c r="J1201">
        <v>46</v>
      </c>
      <c r="K1201">
        <v>92</v>
      </c>
      <c r="L1201">
        <v>0.5</v>
      </c>
      <c r="M1201">
        <v>13</v>
      </c>
      <c r="N1201">
        <v>41</v>
      </c>
      <c r="O1201">
        <v>0.317</v>
      </c>
      <c r="P1201">
        <v>18</v>
      </c>
      <c r="Q1201">
        <v>27</v>
      </c>
      <c r="R1201">
        <v>0.66700000000000004</v>
      </c>
      <c r="S1201">
        <v>12</v>
      </c>
      <c r="T1201">
        <v>33</v>
      </c>
      <c r="U1201">
        <v>45</v>
      </c>
      <c r="V1201">
        <v>28</v>
      </c>
      <c r="W1201">
        <v>13</v>
      </c>
      <c r="X1201">
        <v>13</v>
      </c>
      <c r="Y1201">
        <v>4</v>
      </c>
      <c r="Z1201">
        <v>4</v>
      </c>
      <c r="AA1201">
        <v>22</v>
      </c>
      <c r="AB1201">
        <v>23</v>
      </c>
      <c r="AC1201">
        <v>123</v>
      </c>
      <c r="AD1201">
        <v>-7</v>
      </c>
      <c r="AE1201">
        <v>1</v>
      </c>
      <c r="AF1201">
        <v>1231</v>
      </c>
      <c r="AG1201">
        <v>1231</v>
      </c>
      <c r="AH1201">
        <v>1231</v>
      </c>
      <c r="AI1201">
        <v>121</v>
      </c>
      <c r="AJ1201">
        <v>437</v>
      </c>
      <c r="AK1201">
        <v>768</v>
      </c>
      <c r="AL1201">
        <v>663</v>
      </c>
      <c r="AM1201">
        <v>1171</v>
      </c>
      <c r="AN1201">
        <v>681</v>
      </c>
      <c r="AO1201">
        <v>1724</v>
      </c>
      <c r="AP1201">
        <v>889</v>
      </c>
      <c r="AQ1201">
        <v>471</v>
      </c>
      <c r="AR1201">
        <v>2105</v>
      </c>
      <c r="AS1201">
        <v>848</v>
      </c>
      <c r="AT1201">
        <v>1131</v>
      </c>
      <c r="AU1201">
        <v>976</v>
      </c>
      <c r="AV1201">
        <v>840</v>
      </c>
      <c r="AW1201">
        <v>850</v>
      </c>
      <c r="AX1201">
        <v>137</v>
      </c>
      <c r="AY1201">
        <v>1274</v>
      </c>
      <c r="AZ1201">
        <v>750</v>
      </c>
      <c r="BA1201">
        <v>1887</v>
      </c>
      <c r="BB1201">
        <v>300</v>
      </c>
      <c r="BC1201">
        <v>549</v>
      </c>
      <c r="BD1201">
        <v>1608</v>
      </c>
      <c r="BE1201">
        <v>1</v>
      </c>
      <c r="BF1201" t="s">
        <v>64</v>
      </c>
      <c r="BG1201" t="s">
        <v>65</v>
      </c>
      <c r="BH1201" t="s">
        <v>941</v>
      </c>
      <c r="BI1201" s="4">
        <f xml:space="preserve"> _2025teamgamelogs[[#This Row],[FGA]] + (0.44 * _2025teamgamelogs[[#This Row],[FTA]]) + _2025teamgamelogs[[#This Row],[TOV]] - _2025teamgamelogs[[#This Row],[OREB]]</f>
        <v>104.88</v>
      </c>
      <c r="BJ1201" s="3">
        <f>_2025teamgamelogs[[#This Row],[TOV]]/_2025teamgamelogs[[#This Row],[POSSESIONS]]</f>
        <v>0.12395118230358505</v>
      </c>
      <c r="BK1201" s="4">
        <f>_2025teamgamelogs[[#This Row],[PTS]]/_2025teamgamelogs[[#This Row],[POSSESIONS]]</f>
        <v>1.1727688787185355</v>
      </c>
      <c r="BL1201" s="4">
        <f xml:space="preserve"> 100 * _2025teamgamelogs[[#This Row],[POINTS_PER_POSSESSION]]</f>
        <v>117.27688787185355</v>
      </c>
      <c r="BM1201" s="4">
        <f xml:space="preserve"> _2025teamgamelogs[[#This Row],[POSSESIONS]] / (_2025teamgamelogs[[#This Row],[MIN]]/48)</f>
        <v>104.88</v>
      </c>
      <c r="BN1201" s="3">
        <f>_2025teamgamelogs[[#This Row],[PTS]] / (2 * (_2025teamgamelogs[[#This Row],[FGA]] + 0.44 * _2025teamgamelogs[[#This Row],[FTA]]))</f>
        <v>0.59202926453600313</v>
      </c>
      <c r="BO1201" s="4">
        <f>VLOOKUP(_2025teamgamelogs[[#This Row],[MONTH]], LEAGUE_AVERAGES!$A$2:$B$8, 2, FALSE)</f>
        <v>111.93492093235156</v>
      </c>
      <c r="BP1201" s="5">
        <f>VLOOKUP(_2025teamgamelogs[[#This Row],[TEAM_NAME]], LEAGUE_AVERAGES!$A$14:$C$43, 2, FALSE)</f>
        <v>0.32842499999999997</v>
      </c>
      <c r="BQ1201" s="5">
        <f>VLOOKUP(_2025teamgamelogs[[#This Row],[TEAM_NAME]], LEAGUE_AVERAGES!$A$14:$C$43, 3, FALSE)</f>
        <v>0.33730952380952384</v>
      </c>
      <c r="BR1201" s="5">
        <f>VLOOKUP(_2025teamgamelogs[[#This Row],[TEAM_NAME]], LEAGUE_AVERAGES!$F$14:$H$43, 2, FALSE)</f>
        <v>0.44209999999999994</v>
      </c>
      <c r="BS1201" s="5">
        <f>VLOOKUP(_2025teamgamelogs[[#This Row],[TEAM_NAME]], LEAGUE_AVERAGES!$F$14:$H$43, 3, FALSE)</f>
        <v>0.4362619047619048</v>
      </c>
      <c r="BT1201" s="5">
        <f>VLOOKUP(_2025teamgamelogs[[#This Row],[TEAM_NAME]], LEAGUE_AVERAGES!$K$14:$M$43, 2, FALSE)</f>
        <v>0.55099578881797462</v>
      </c>
      <c r="BU1201" s="5">
        <f>VLOOKUP(_2025teamgamelogs[[#This Row],[TEAM_NAME]], LEAGUE_AVERAGES!$K$14:$M$43, 3, FALSE)</f>
        <v>0.54201342555394594</v>
      </c>
    </row>
    <row r="1202" spans="1:73" x14ac:dyDescent="0.2">
      <c r="A1202" t="s">
        <v>59</v>
      </c>
      <c r="B1202">
        <v>1610612756</v>
      </c>
      <c r="C1202" t="s">
        <v>80</v>
      </c>
      <c r="D1202" t="s">
        <v>81</v>
      </c>
      <c r="E1202">
        <v>22400573</v>
      </c>
      <c r="F1202" s="1">
        <v>45673</v>
      </c>
      <c r="G1202" t="s">
        <v>1119</v>
      </c>
      <c r="H1202" t="s">
        <v>63</v>
      </c>
      <c r="I1202">
        <v>48</v>
      </c>
      <c r="J1202">
        <v>44</v>
      </c>
      <c r="K1202">
        <v>85</v>
      </c>
      <c r="L1202">
        <v>0.51800000000000002</v>
      </c>
      <c r="M1202">
        <v>16</v>
      </c>
      <c r="N1202">
        <v>33</v>
      </c>
      <c r="O1202">
        <v>0.48499999999999999</v>
      </c>
      <c r="P1202">
        <v>26</v>
      </c>
      <c r="Q1202">
        <v>31</v>
      </c>
      <c r="R1202">
        <v>0.83899999999999997</v>
      </c>
      <c r="S1202">
        <v>10</v>
      </c>
      <c r="T1202">
        <v>37</v>
      </c>
      <c r="U1202">
        <v>47</v>
      </c>
      <c r="V1202">
        <v>33</v>
      </c>
      <c r="W1202">
        <v>16</v>
      </c>
      <c r="X1202">
        <v>10</v>
      </c>
      <c r="Y1202">
        <v>4</v>
      </c>
      <c r="Z1202">
        <v>4</v>
      </c>
      <c r="AA1202">
        <v>23</v>
      </c>
      <c r="AB1202">
        <v>22</v>
      </c>
      <c r="AC1202">
        <v>130</v>
      </c>
      <c r="AD1202">
        <v>7</v>
      </c>
      <c r="AE1202">
        <v>1</v>
      </c>
      <c r="AF1202">
        <v>1</v>
      </c>
      <c r="AG1202">
        <v>1</v>
      </c>
      <c r="AH1202">
        <v>1</v>
      </c>
      <c r="AI1202">
        <v>121</v>
      </c>
      <c r="AJ1202">
        <v>703</v>
      </c>
      <c r="AK1202">
        <v>1709</v>
      </c>
      <c r="AL1202">
        <v>433</v>
      </c>
      <c r="AM1202">
        <v>567</v>
      </c>
      <c r="AN1202">
        <v>1749</v>
      </c>
      <c r="AO1202">
        <v>159</v>
      </c>
      <c r="AP1202">
        <v>133</v>
      </c>
      <c r="AQ1202">
        <v>202</v>
      </c>
      <c r="AR1202">
        <v>685</v>
      </c>
      <c r="AS1202">
        <v>1308</v>
      </c>
      <c r="AT1202">
        <v>489</v>
      </c>
      <c r="AU1202">
        <v>705</v>
      </c>
      <c r="AV1202">
        <v>240</v>
      </c>
      <c r="AW1202">
        <v>1583</v>
      </c>
      <c r="AX1202">
        <v>539</v>
      </c>
      <c r="AY1202">
        <v>1274</v>
      </c>
      <c r="AZ1202">
        <v>750</v>
      </c>
      <c r="BA1202">
        <v>2046</v>
      </c>
      <c r="BB1202">
        <v>416</v>
      </c>
      <c r="BC1202">
        <v>239</v>
      </c>
      <c r="BD1202">
        <v>795</v>
      </c>
      <c r="BE1202">
        <v>1</v>
      </c>
      <c r="BF1202" t="s">
        <v>71</v>
      </c>
      <c r="BG1202" t="s">
        <v>65</v>
      </c>
      <c r="BH1202" t="s">
        <v>941</v>
      </c>
      <c r="BI1202" s="4">
        <f xml:space="preserve"> _2025teamgamelogs[[#This Row],[FGA]] + (0.44 * _2025teamgamelogs[[#This Row],[FTA]]) + _2025teamgamelogs[[#This Row],[TOV]] - _2025teamgamelogs[[#This Row],[OREB]]</f>
        <v>104.64</v>
      </c>
      <c r="BJ1202" s="3">
        <f>_2025teamgamelogs[[#This Row],[TOV]]/_2025teamgamelogs[[#This Row],[POSSESIONS]]</f>
        <v>0.1529051987767584</v>
      </c>
      <c r="BK1202" s="4">
        <f>_2025teamgamelogs[[#This Row],[PTS]]/_2025teamgamelogs[[#This Row],[POSSESIONS]]</f>
        <v>1.2423547400611621</v>
      </c>
      <c r="BL1202" s="4">
        <f xml:space="preserve"> 100 * _2025teamgamelogs[[#This Row],[POINTS_PER_POSSESSION]]</f>
        <v>124.23547400611621</v>
      </c>
      <c r="BM1202" s="4">
        <f xml:space="preserve"> _2025teamgamelogs[[#This Row],[POSSESIONS]] / (_2025teamgamelogs[[#This Row],[MIN]]/48)</f>
        <v>104.64</v>
      </c>
      <c r="BN1202" s="3">
        <f>_2025teamgamelogs[[#This Row],[PTS]] / (2 * (_2025teamgamelogs[[#This Row],[FGA]] + 0.44 * _2025teamgamelogs[[#This Row],[FTA]]))</f>
        <v>0.65896188158961877</v>
      </c>
      <c r="BO1202" s="4">
        <f>VLOOKUP(_2025teamgamelogs[[#This Row],[MONTH]], LEAGUE_AVERAGES!$A$2:$B$8, 2, FALSE)</f>
        <v>111.93492093235156</v>
      </c>
      <c r="BP1202" s="5">
        <f>VLOOKUP(_2025teamgamelogs[[#This Row],[TEAM_NAME]], LEAGUE_AVERAGES!$A$14:$C$43, 2, FALSE)</f>
        <v>0.37692682926829268</v>
      </c>
      <c r="BQ1202" s="5">
        <f>VLOOKUP(_2025teamgamelogs[[#This Row],[TEAM_NAME]], LEAGUE_AVERAGES!$A$14:$C$43, 3, FALSE)</f>
        <v>0.37741463414634141</v>
      </c>
      <c r="BR1202" s="5">
        <f>VLOOKUP(_2025teamgamelogs[[#This Row],[TEAM_NAME]], LEAGUE_AVERAGES!$F$14:$H$43, 2, FALSE)</f>
        <v>0.4768536585365854</v>
      </c>
      <c r="BS1202" s="5">
        <f>VLOOKUP(_2025teamgamelogs[[#This Row],[TEAM_NAME]], LEAGUE_AVERAGES!$F$14:$H$43, 3, FALSE)</f>
        <v>0.48056097560975608</v>
      </c>
      <c r="BT1202" s="5">
        <f>VLOOKUP(_2025teamgamelogs[[#This Row],[TEAM_NAME]], LEAGUE_AVERAGES!$K$14:$M$43, 2, FALSE)</f>
        <v>0.59622840480117467</v>
      </c>
      <c r="BU1202" s="5">
        <f>VLOOKUP(_2025teamgamelogs[[#This Row],[TEAM_NAME]], LEAGUE_AVERAGES!$K$14:$M$43, 3, FALSE)</f>
        <v>0.59682738613401276</v>
      </c>
    </row>
    <row r="1203" spans="1:73" x14ac:dyDescent="0.2">
      <c r="A1203" t="s">
        <v>59</v>
      </c>
      <c r="B1203">
        <v>1610612754</v>
      </c>
      <c r="C1203" t="s">
        <v>110</v>
      </c>
      <c r="D1203" t="s">
        <v>111</v>
      </c>
      <c r="E1203">
        <v>22400572</v>
      </c>
      <c r="F1203" s="1">
        <v>45673</v>
      </c>
      <c r="G1203" t="s">
        <v>112</v>
      </c>
      <c r="H1203" t="s">
        <v>63</v>
      </c>
      <c r="I1203">
        <v>48</v>
      </c>
      <c r="J1203">
        <v>41</v>
      </c>
      <c r="K1203">
        <v>89</v>
      </c>
      <c r="L1203">
        <v>0.46100000000000002</v>
      </c>
      <c r="M1203">
        <v>13</v>
      </c>
      <c r="N1203">
        <v>30</v>
      </c>
      <c r="O1203">
        <v>0.433</v>
      </c>
      <c r="P1203">
        <v>16</v>
      </c>
      <c r="Q1203">
        <v>22</v>
      </c>
      <c r="R1203">
        <v>0.72699999999999998</v>
      </c>
      <c r="S1203">
        <v>3</v>
      </c>
      <c r="T1203">
        <v>37</v>
      </c>
      <c r="U1203">
        <v>40</v>
      </c>
      <c r="V1203">
        <v>28</v>
      </c>
      <c r="W1203">
        <v>10</v>
      </c>
      <c r="X1203">
        <v>13</v>
      </c>
      <c r="Y1203">
        <v>8</v>
      </c>
      <c r="Z1203">
        <v>7</v>
      </c>
      <c r="AA1203">
        <v>17</v>
      </c>
      <c r="AB1203">
        <v>20</v>
      </c>
      <c r="AC1203">
        <v>111</v>
      </c>
      <c r="AD1203">
        <v>11</v>
      </c>
      <c r="AE1203">
        <v>1</v>
      </c>
      <c r="AF1203">
        <v>1</v>
      </c>
      <c r="AG1203">
        <v>1</v>
      </c>
      <c r="AH1203">
        <v>1</v>
      </c>
      <c r="AI1203">
        <v>121</v>
      </c>
      <c r="AJ1203">
        <v>1234</v>
      </c>
      <c r="AK1203">
        <v>1176</v>
      </c>
      <c r="AL1203">
        <v>1359</v>
      </c>
      <c r="AM1203">
        <v>1171</v>
      </c>
      <c r="AN1203">
        <v>2077</v>
      </c>
      <c r="AO1203">
        <v>433</v>
      </c>
      <c r="AP1203">
        <v>1228</v>
      </c>
      <c r="AQ1203">
        <v>1008</v>
      </c>
      <c r="AR1203">
        <v>1740</v>
      </c>
      <c r="AS1203">
        <v>2426</v>
      </c>
      <c r="AT1203">
        <v>489</v>
      </c>
      <c r="AU1203">
        <v>1715</v>
      </c>
      <c r="AV1203">
        <v>840</v>
      </c>
      <c r="AW1203">
        <v>264</v>
      </c>
      <c r="AX1203">
        <v>137</v>
      </c>
      <c r="AY1203">
        <v>187</v>
      </c>
      <c r="AZ1203">
        <v>1902</v>
      </c>
      <c r="BA1203">
        <v>792</v>
      </c>
      <c r="BB1203">
        <v>767</v>
      </c>
      <c r="BC1203">
        <v>1402</v>
      </c>
      <c r="BD1203">
        <v>563</v>
      </c>
      <c r="BE1203">
        <v>1</v>
      </c>
      <c r="BF1203" t="s">
        <v>71</v>
      </c>
      <c r="BG1203" t="s">
        <v>65</v>
      </c>
      <c r="BH1203" t="s">
        <v>941</v>
      </c>
      <c r="BI1203" s="4">
        <f xml:space="preserve"> _2025teamgamelogs[[#This Row],[FGA]] + (0.44 * _2025teamgamelogs[[#This Row],[FTA]]) + _2025teamgamelogs[[#This Row],[TOV]] - _2025teamgamelogs[[#This Row],[OREB]]</f>
        <v>105.68</v>
      </c>
      <c r="BJ1203" s="3">
        <f>_2025teamgamelogs[[#This Row],[TOV]]/_2025teamgamelogs[[#This Row],[POSSESIONS]]</f>
        <v>9.4625283875851618E-2</v>
      </c>
      <c r="BK1203" s="4">
        <f>_2025teamgamelogs[[#This Row],[PTS]]/_2025teamgamelogs[[#This Row],[POSSESIONS]]</f>
        <v>1.0503406510219531</v>
      </c>
      <c r="BL1203" s="4">
        <f xml:space="preserve"> 100 * _2025teamgamelogs[[#This Row],[POINTS_PER_POSSESSION]]</f>
        <v>105.03406510219531</v>
      </c>
      <c r="BM1203" s="4">
        <f xml:space="preserve"> _2025teamgamelogs[[#This Row],[POSSESIONS]] / (_2025teamgamelogs[[#This Row],[MIN]]/48)</f>
        <v>105.68</v>
      </c>
      <c r="BN1203" s="3">
        <f>_2025teamgamelogs[[#This Row],[PTS]] / (2 * (_2025teamgamelogs[[#This Row],[FGA]] + 0.44 * _2025teamgamelogs[[#This Row],[FTA]]))</f>
        <v>0.5624239967571949</v>
      </c>
      <c r="BO1203" s="4">
        <f>VLOOKUP(_2025teamgamelogs[[#This Row],[MONTH]], LEAGUE_AVERAGES!$A$2:$B$8, 2, FALSE)</f>
        <v>111.93492093235156</v>
      </c>
      <c r="BP1203" s="5">
        <f>VLOOKUP(_2025teamgamelogs[[#This Row],[TEAM_NAME]], LEAGUE_AVERAGES!$A$14:$C$43, 2, FALSE)</f>
        <v>0.37909999999999999</v>
      </c>
      <c r="BQ1203" s="5">
        <f>VLOOKUP(_2025teamgamelogs[[#This Row],[TEAM_NAME]], LEAGUE_AVERAGES!$A$14:$C$43, 3, FALSE)</f>
        <v>0.35511904761904761</v>
      </c>
      <c r="BR1203" s="5">
        <f>VLOOKUP(_2025teamgamelogs[[#This Row],[TEAM_NAME]], LEAGUE_AVERAGES!$F$14:$H$43, 2, FALSE)</f>
        <v>0.49785000000000013</v>
      </c>
      <c r="BS1203" s="5">
        <f>VLOOKUP(_2025teamgamelogs[[#This Row],[TEAM_NAME]], LEAGUE_AVERAGES!$F$14:$H$43, 3, FALSE)</f>
        <v>0.47942857142857148</v>
      </c>
      <c r="BT1203" s="5">
        <f>VLOOKUP(_2025teamgamelogs[[#This Row],[TEAM_NAME]], LEAGUE_AVERAGES!$K$14:$M$43, 2, FALSE)</f>
        <v>0.60805571751162091</v>
      </c>
      <c r="BU1203" s="5">
        <f>VLOOKUP(_2025teamgamelogs[[#This Row],[TEAM_NAME]], LEAGUE_AVERAGES!$K$14:$M$43, 3, FALSE)</f>
        <v>0.58190704341109034</v>
      </c>
    </row>
    <row r="1204" spans="1:73" x14ac:dyDescent="0.2">
      <c r="A1204" t="s">
        <v>59</v>
      </c>
      <c r="B1204">
        <v>1610612765</v>
      </c>
      <c r="C1204" t="s">
        <v>107</v>
      </c>
      <c r="D1204" t="s">
        <v>108</v>
      </c>
      <c r="E1204">
        <v>22400572</v>
      </c>
      <c r="F1204" s="1">
        <v>45673</v>
      </c>
      <c r="G1204" t="s">
        <v>109</v>
      </c>
      <c r="H1204" t="s">
        <v>70</v>
      </c>
      <c r="I1204">
        <v>48</v>
      </c>
      <c r="J1204">
        <v>36</v>
      </c>
      <c r="K1204">
        <v>91</v>
      </c>
      <c r="L1204">
        <v>0.39600000000000002</v>
      </c>
      <c r="M1204">
        <v>9</v>
      </c>
      <c r="N1204">
        <v>36</v>
      </c>
      <c r="O1204">
        <v>0.25</v>
      </c>
      <c r="P1204">
        <v>19</v>
      </c>
      <c r="Q1204">
        <v>22</v>
      </c>
      <c r="R1204">
        <v>0.86399999999999999</v>
      </c>
      <c r="S1204">
        <v>14</v>
      </c>
      <c r="T1204">
        <v>41</v>
      </c>
      <c r="U1204">
        <v>55</v>
      </c>
      <c r="V1204">
        <v>22</v>
      </c>
      <c r="W1204">
        <v>19</v>
      </c>
      <c r="X1204">
        <v>3</v>
      </c>
      <c r="Y1204">
        <v>7</v>
      </c>
      <c r="Z1204">
        <v>8</v>
      </c>
      <c r="AA1204">
        <v>20</v>
      </c>
      <c r="AB1204">
        <v>17</v>
      </c>
      <c r="AC1204">
        <v>100</v>
      </c>
      <c r="AD1204">
        <v>-11</v>
      </c>
      <c r="AE1204">
        <v>1</v>
      </c>
      <c r="AF1204">
        <v>1231</v>
      </c>
      <c r="AG1204">
        <v>1231</v>
      </c>
      <c r="AH1204">
        <v>1231</v>
      </c>
      <c r="AI1204">
        <v>121</v>
      </c>
      <c r="AJ1204">
        <v>2070</v>
      </c>
      <c r="AK1204">
        <v>899</v>
      </c>
      <c r="AL1204">
        <v>2242</v>
      </c>
      <c r="AM1204">
        <v>2097</v>
      </c>
      <c r="AN1204">
        <v>1366</v>
      </c>
      <c r="AO1204">
        <v>2236</v>
      </c>
      <c r="AP1204">
        <v>756</v>
      </c>
      <c r="AQ1204">
        <v>1008</v>
      </c>
      <c r="AR1204">
        <v>482</v>
      </c>
      <c r="AS1204">
        <v>466</v>
      </c>
      <c r="AT1204">
        <v>148</v>
      </c>
      <c r="AU1204">
        <v>135</v>
      </c>
      <c r="AV1204">
        <v>1909</v>
      </c>
      <c r="AW1204">
        <v>2098</v>
      </c>
      <c r="AX1204">
        <v>2344</v>
      </c>
      <c r="AY1204">
        <v>346</v>
      </c>
      <c r="AZ1204">
        <v>2116</v>
      </c>
      <c r="BA1204">
        <v>1491</v>
      </c>
      <c r="BB1204">
        <v>1444</v>
      </c>
      <c r="BC1204">
        <v>2099</v>
      </c>
      <c r="BD1204">
        <v>1848</v>
      </c>
      <c r="BE1204">
        <v>1</v>
      </c>
      <c r="BF1204" t="s">
        <v>64</v>
      </c>
      <c r="BG1204" t="s">
        <v>65</v>
      </c>
      <c r="BH1204" t="s">
        <v>941</v>
      </c>
      <c r="BI1204" s="4">
        <f xml:space="preserve"> _2025teamgamelogs[[#This Row],[FGA]] + (0.44 * _2025teamgamelogs[[#This Row],[FTA]]) + _2025teamgamelogs[[#This Row],[TOV]] - _2025teamgamelogs[[#This Row],[OREB]]</f>
        <v>105.68</v>
      </c>
      <c r="BJ1204" s="3">
        <f>_2025teamgamelogs[[#This Row],[TOV]]/_2025teamgamelogs[[#This Row],[POSSESIONS]]</f>
        <v>0.17978803936411808</v>
      </c>
      <c r="BK1204" s="4">
        <f>_2025teamgamelogs[[#This Row],[PTS]]/_2025teamgamelogs[[#This Row],[POSSESIONS]]</f>
        <v>0.94625283875851618</v>
      </c>
      <c r="BL1204" s="4">
        <f xml:space="preserve"> 100 * _2025teamgamelogs[[#This Row],[POINTS_PER_POSSESSION]]</f>
        <v>94.625283875851622</v>
      </c>
      <c r="BM1204" s="4">
        <f xml:space="preserve"> _2025teamgamelogs[[#This Row],[POSSESIONS]] / (_2025teamgamelogs[[#This Row],[MIN]]/48)</f>
        <v>105.68</v>
      </c>
      <c r="BN1204" s="3">
        <f>_2025teamgamelogs[[#This Row],[PTS]] / (2 * (_2025teamgamelogs[[#This Row],[FGA]] + 0.44 * _2025teamgamelogs[[#This Row],[FTA]]))</f>
        <v>0.4966229638458482</v>
      </c>
      <c r="BO1204" s="4">
        <f>VLOOKUP(_2025teamgamelogs[[#This Row],[MONTH]], LEAGUE_AVERAGES!$A$2:$B$8, 2, FALSE)</f>
        <v>111.93492093235156</v>
      </c>
      <c r="BP1204" s="5">
        <f>VLOOKUP(_2025teamgamelogs[[#This Row],[TEAM_NAME]], LEAGUE_AVERAGES!$A$14:$C$43, 2, FALSE)</f>
        <v>0.3560731707317073</v>
      </c>
      <c r="BQ1204" s="5">
        <f>VLOOKUP(_2025teamgamelogs[[#This Row],[TEAM_NAME]], LEAGUE_AVERAGES!$A$14:$C$43, 3, FALSE)</f>
        <v>0.3687804878048781</v>
      </c>
      <c r="BR1204" s="5">
        <f>VLOOKUP(_2025teamgamelogs[[#This Row],[TEAM_NAME]], LEAGUE_AVERAGES!$F$14:$H$43, 2, FALSE)</f>
        <v>0.47321951219512204</v>
      </c>
      <c r="BS1204" s="5">
        <f>VLOOKUP(_2025teamgamelogs[[#This Row],[TEAM_NAME]], LEAGUE_AVERAGES!$F$14:$H$43, 3, FALSE)</f>
        <v>0.48104878048780486</v>
      </c>
      <c r="BT1204" s="5">
        <f>VLOOKUP(_2025teamgamelogs[[#This Row],[TEAM_NAME]], LEAGUE_AVERAGES!$K$14:$M$43, 2, FALSE)</f>
        <v>0.57634444021190001</v>
      </c>
      <c r="BU1204" s="5">
        <f>VLOOKUP(_2025teamgamelogs[[#This Row],[TEAM_NAME]], LEAGUE_AVERAGES!$K$14:$M$43, 3, FALSE)</f>
        <v>0.58621097107374254</v>
      </c>
    </row>
    <row r="1205" spans="1:73" x14ac:dyDescent="0.2">
      <c r="A1205" t="s">
        <v>59</v>
      </c>
      <c r="B1205">
        <v>1610612739</v>
      </c>
      <c r="C1205" t="s">
        <v>119</v>
      </c>
      <c r="D1205" t="s">
        <v>120</v>
      </c>
      <c r="E1205">
        <v>22400574</v>
      </c>
      <c r="F1205" s="1">
        <v>45673</v>
      </c>
      <c r="G1205" t="s">
        <v>1120</v>
      </c>
      <c r="H1205" t="s">
        <v>70</v>
      </c>
      <c r="I1205">
        <v>48</v>
      </c>
      <c r="J1205">
        <v>42</v>
      </c>
      <c r="K1205">
        <v>90</v>
      </c>
      <c r="L1205">
        <v>0.46700000000000003</v>
      </c>
      <c r="M1205">
        <v>13</v>
      </c>
      <c r="N1205">
        <v>42</v>
      </c>
      <c r="O1205">
        <v>0.31</v>
      </c>
      <c r="P1205">
        <v>17</v>
      </c>
      <c r="Q1205">
        <v>21</v>
      </c>
      <c r="R1205">
        <v>0.81</v>
      </c>
      <c r="S1205">
        <v>11</v>
      </c>
      <c r="T1205">
        <v>38</v>
      </c>
      <c r="U1205">
        <v>49</v>
      </c>
      <c r="V1205">
        <v>32</v>
      </c>
      <c r="W1205">
        <v>21</v>
      </c>
      <c r="X1205">
        <v>2</v>
      </c>
      <c r="Y1205">
        <v>5</v>
      </c>
      <c r="Z1205">
        <v>5</v>
      </c>
      <c r="AA1205">
        <v>11</v>
      </c>
      <c r="AB1205">
        <v>20</v>
      </c>
      <c r="AC1205">
        <v>114</v>
      </c>
      <c r="AD1205">
        <v>-20</v>
      </c>
      <c r="AE1205">
        <v>1</v>
      </c>
      <c r="AF1205">
        <v>1231</v>
      </c>
      <c r="AG1205">
        <v>1231</v>
      </c>
      <c r="AH1205">
        <v>1231</v>
      </c>
      <c r="AI1205">
        <v>121</v>
      </c>
      <c r="AJ1205">
        <v>1068</v>
      </c>
      <c r="AK1205">
        <v>1029</v>
      </c>
      <c r="AL1205">
        <v>1245</v>
      </c>
      <c r="AM1205">
        <v>1171</v>
      </c>
      <c r="AN1205">
        <v>568</v>
      </c>
      <c r="AO1205">
        <v>1801</v>
      </c>
      <c r="AP1205">
        <v>1052</v>
      </c>
      <c r="AQ1205">
        <v>1164</v>
      </c>
      <c r="AR1205">
        <v>957</v>
      </c>
      <c r="AS1205">
        <v>1051</v>
      </c>
      <c r="AT1205">
        <v>377</v>
      </c>
      <c r="AU1205">
        <v>505</v>
      </c>
      <c r="AV1205">
        <v>322</v>
      </c>
      <c r="AW1205">
        <v>2289</v>
      </c>
      <c r="AX1205">
        <v>2421</v>
      </c>
      <c r="AY1205">
        <v>889</v>
      </c>
      <c r="AZ1205">
        <v>1188</v>
      </c>
      <c r="BA1205">
        <v>52</v>
      </c>
      <c r="BB1205">
        <v>767</v>
      </c>
      <c r="BC1205">
        <v>1168</v>
      </c>
      <c r="BD1205">
        <v>2202</v>
      </c>
      <c r="BE1205">
        <v>1</v>
      </c>
      <c r="BF1205" t="s">
        <v>71</v>
      </c>
      <c r="BG1205" t="s">
        <v>65</v>
      </c>
      <c r="BH1205" t="s">
        <v>941</v>
      </c>
      <c r="BI1205" s="4">
        <f xml:space="preserve"> _2025teamgamelogs[[#This Row],[FGA]] + (0.44 * _2025teamgamelogs[[#This Row],[FTA]]) + _2025teamgamelogs[[#This Row],[TOV]] - _2025teamgamelogs[[#This Row],[OREB]]</f>
        <v>109.24</v>
      </c>
      <c r="BJ1205" s="3">
        <f>_2025teamgamelogs[[#This Row],[TOV]]/_2025teamgamelogs[[#This Row],[POSSESIONS]]</f>
        <v>0.19223727572317834</v>
      </c>
      <c r="BK1205" s="4">
        <f>_2025teamgamelogs[[#This Row],[PTS]]/_2025teamgamelogs[[#This Row],[POSSESIONS]]</f>
        <v>1.0435737824972537</v>
      </c>
      <c r="BL1205" s="4">
        <f xml:space="preserve"> 100 * _2025teamgamelogs[[#This Row],[POINTS_PER_POSSESSION]]</f>
        <v>104.35737824972537</v>
      </c>
      <c r="BM1205" s="4">
        <f xml:space="preserve"> _2025teamgamelogs[[#This Row],[POSSESIONS]] / (_2025teamgamelogs[[#This Row],[MIN]]/48)</f>
        <v>109.24</v>
      </c>
      <c r="BN1205" s="3">
        <f>_2025teamgamelogs[[#This Row],[PTS]] / (2 * (_2025teamgamelogs[[#This Row],[FGA]] + 0.44 * _2025teamgamelogs[[#This Row],[FTA]]))</f>
        <v>0.57436517533252729</v>
      </c>
      <c r="BO1205" s="4">
        <f>VLOOKUP(_2025teamgamelogs[[#This Row],[MONTH]], LEAGUE_AVERAGES!$A$2:$B$8, 2, FALSE)</f>
        <v>111.93492093235156</v>
      </c>
      <c r="BP1205" s="5">
        <f>VLOOKUP(_2025teamgamelogs[[#This Row],[TEAM_NAME]], LEAGUE_AVERAGES!$A$14:$C$43, 2, FALSE)</f>
        <v>0.38409756097560971</v>
      </c>
      <c r="BQ1205" s="5">
        <f>VLOOKUP(_2025teamgamelogs[[#This Row],[TEAM_NAME]], LEAGUE_AVERAGES!$A$14:$C$43, 3, FALSE)</f>
        <v>0.38512195121951209</v>
      </c>
      <c r="BR1205" s="5">
        <f>VLOOKUP(_2025teamgamelogs[[#This Row],[TEAM_NAME]], LEAGUE_AVERAGES!$F$14:$H$43, 2, FALSE)</f>
        <v>0.49482926829268303</v>
      </c>
      <c r="BS1205" s="5">
        <f>VLOOKUP(_2025teamgamelogs[[#This Row],[TEAM_NAME]], LEAGUE_AVERAGES!$F$14:$H$43, 3, FALSE)</f>
        <v>0.4880731707317072</v>
      </c>
      <c r="BT1205" s="5">
        <f>VLOOKUP(_2025teamgamelogs[[#This Row],[TEAM_NAME]], LEAGUE_AVERAGES!$K$14:$M$43, 2, FALSE)</f>
        <v>0.61027349880699666</v>
      </c>
      <c r="BU1205" s="5">
        <f>VLOOKUP(_2025teamgamelogs[[#This Row],[TEAM_NAME]], LEAGUE_AVERAGES!$K$14:$M$43, 3, FALSE)</f>
        <v>0.60680781397749251</v>
      </c>
    </row>
    <row r="1206" spans="1:73" x14ac:dyDescent="0.2">
      <c r="A1206" t="s">
        <v>59</v>
      </c>
      <c r="B1206">
        <v>1610612738</v>
      </c>
      <c r="C1206" t="s">
        <v>74</v>
      </c>
      <c r="D1206" t="s">
        <v>75</v>
      </c>
      <c r="E1206">
        <v>22400577</v>
      </c>
      <c r="F1206" s="1">
        <v>45674</v>
      </c>
      <c r="G1206" t="s">
        <v>1121</v>
      </c>
      <c r="H1206" t="s">
        <v>63</v>
      </c>
      <c r="I1206">
        <v>48</v>
      </c>
      <c r="J1206">
        <v>42</v>
      </c>
      <c r="K1206">
        <v>80</v>
      </c>
      <c r="L1206">
        <v>0.52500000000000002</v>
      </c>
      <c r="M1206">
        <v>17</v>
      </c>
      <c r="N1206">
        <v>37</v>
      </c>
      <c r="O1206">
        <v>0.45900000000000002</v>
      </c>
      <c r="P1206">
        <v>20</v>
      </c>
      <c r="Q1206">
        <v>22</v>
      </c>
      <c r="R1206">
        <v>0.90900000000000003</v>
      </c>
      <c r="S1206">
        <v>11</v>
      </c>
      <c r="T1206">
        <v>30</v>
      </c>
      <c r="U1206">
        <v>41</v>
      </c>
      <c r="V1206">
        <v>25</v>
      </c>
      <c r="W1206">
        <v>10</v>
      </c>
      <c r="X1206">
        <v>6</v>
      </c>
      <c r="Y1206">
        <v>3</v>
      </c>
      <c r="Z1206">
        <v>3</v>
      </c>
      <c r="AA1206">
        <v>23</v>
      </c>
      <c r="AB1206">
        <v>19</v>
      </c>
      <c r="AC1206">
        <v>121</v>
      </c>
      <c r="AD1206">
        <v>27</v>
      </c>
      <c r="AE1206">
        <v>1</v>
      </c>
      <c r="AF1206">
        <v>1</v>
      </c>
      <c r="AG1206">
        <v>1</v>
      </c>
      <c r="AH1206">
        <v>1</v>
      </c>
      <c r="AI1206">
        <v>121</v>
      </c>
      <c r="AJ1206">
        <v>1068</v>
      </c>
      <c r="AK1206">
        <v>2190</v>
      </c>
      <c r="AL1206">
        <v>353</v>
      </c>
      <c r="AM1206">
        <v>410</v>
      </c>
      <c r="AN1206">
        <v>1227</v>
      </c>
      <c r="AO1206">
        <v>263</v>
      </c>
      <c r="AP1206">
        <v>623</v>
      </c>
      <c r="AQ1206">
        <v>1008</v>
      </c>
      <c r="AR1206">
        <v>208</v>
      </c>
      <c r="AS1206">
        <v>1051</v>
      </c>
      <c r="AT1206">
        <v>1652</v>
      </c>
      <c r="AU1206">
        <v>1563</v>
      </c>
      <c r="AV1206">
        <v>1358</v>
      </c>
      <c r="AW1206">
        <v>264</v>
      </c>
      <c r="AX1206">
        <v>1702</v>
      </c>
      <c r="AY1206">
        <v>1712</v>
      </c>
      <c r="AZ1206">
        <v>384</v>
      </c>
      <c r="BA1206">
        <v>2046</v>
      </c>
      <c r="BB1206">
        <v>971</v>
      </c>
      <c r="BC1206">
        <v>672</v>
      </c>
      <c r="BD1206">
        <v>107</v>
      </c>
      <c r="BE1206">
        <v>1</v>
      </c>
      <c r="BF1206" t="s">
        <v>64</v>
      </c>
      <c r="BG1206" t="s">
        <v>65</v>
      </c>
      <c r="BH1206" t="s">
        <v>941</v>
      </c>
      <c r="BI1206" s="4">
        <f xml:space="preserve"> _2025teamgamelogs[[#This Row],[FGA]] + (0.44 * _2025teamgamelogs[[#This Row],[FTA]]) + _2025teamgamelogs[[#This Row],[TOV]] - _2025teamgamelogs[[#This Row],[OREB]]</f>
        <v>88.68</v>
      </c>
      <c r="BJ1206" s="3">
        <f>_2025teamgamelogs[[#This Row],[TOV]]/_2025teamgamelogs[[#This Row],[POSSESIONS]]</f>
        <v>0.11276499774470003</v>
      </c>
      <c r="BK1206" s="4">
        <f>_2025teamgamelogs[[#This Row],[PTS]]/_2025teamgamelogs[[#This Row],[POSSESIONS]]</f>
        <v>1.3644564727108703</v>
      </c>
      <c r="BL1206" s="4">
        <f xml:space="preserve"> 100 * _2025teamgamelogs[[#This Row],[POINTS_PER_POSSESSION]]</f>
        <v>136.44564727108704</v>
      </c>
      <c r="BM1206" s="4">
        <f xml:space="preserve"> _2025teamgamelogs[[#This Row],[POSSESIONS]] / (_2025teamgamelogs[[#This Row],[MIN]]/48)</f>
        <v>88.68</v>
      </c>
      <c r="BN1206" s="3">
        <f>_2025teamgamelogs[[#This Row],[PTS]] / (2 * (_2025teamgamelogs[[#This Row],[FGA]] + 0.44 * _2025teamgamelogs[[#This Row],[FTA]]))</f>
        <v>0.67462087421944683</v>
      </c>
      <c r="BO1206" s="4">
        <f>VLOOKUP(_2025teamgamelogs[[#This Row],[MONTH]], LEAGUE_AVERAGES!$A$2:$B$8, 2, FALSE)</f>
        <v>111.93492093235156</v>
      </c>
      <c r="BP1206" s="5">
        <f>VLOOKUP(_2025teamgamelogs[[#This Row],[TEAM_NAME]], LEAGUE_AVERAGES!$A$14:$C$43, 2, FALSE)</f>
        <v>0.3739024390243903</v>
      </c>
      <c r="BQ1206" s="5">
        <f>VLOOKUP(_2025teamgamelogs[[#This Row],[TEAM_NAME]], LEAGUE_AVERAGES!$A$14:$C$43, 3, FALSE)</f>
        <v>0.36424390243902455</v>
      </c>
      <c r="BR1206" s="5">
        <f>VLOOKUP(_2025teamgamelogs[[#This Row],[TEAM_NAME]], LEAGUE_AVERAGES!$F$14:$H$43, 2, FALSE)</f>
        <v>0.46717073170731704</v>
      </c>
      <c r="BS1206" s="5">
        <f>VLOOKUP(_2025teamgamelogs[[#This Row],[TEAM_NAME]], LEAGUE_AVERAGES!$F$14:$H$43, 3, FALSE)</f>
        <v>0.45907317073170728</v>
      </c>
      <c r="BT1206" s="5">
        <f>VLOOKUP(_2025teamgamelogs[[#This Row],[TEAM_NAME]], LEAGUE_AVERAGES!$K$14:$M$43, 2, FALSE)</f>
        <v>0.59645910798675039</v>
      </c>
      <c r="BU1206" s="5">
        <f>VLOOKUP(_2025teamgamelogs[[#This Row],[TEAM_NAME]], LEAGUE_AVERAGES!$K$14:$M$43, 3, FALSE)</f>
        <v>0.58679053151616523</v>
      </c>
    </row>
    <row r="1207" spans="1:73" x14ac:dyDescent="0.2">
      <c r="A1207" t="s">
        <v>59</v>
      </c>
      <c r="B1207">
        <v>1610612747</v>
      </c>
      <c r="C1207" t="s">
        <v>60</v>
      </c>
      <c r="D1207" t="s">
        <v>61</v>
      </c>
      <c r="E1207">
        <v>22400585</v>
      </c>
      <c r="F1207" s="1">
        <v>45674</v>
      </c>
      <c r="G1207" t="s">
        <v>1122</v>
      </c>
      <c r="H1207" t="s">
        <v>63</v>
      </c>
      <c r="I1207">
        <v>48</v>
      </c>
      <c r="J1207">
        <v>38</v>
      </c>
      <c r="K1207">
        <v>82</v>
      </c>
      <c r="L1207">
        <v>0.46300000000000002</v>
      </c>
      <c r="M1207">
        <v>12</v>
      </c>
      <c r="N1207">
        <v>34</v>
      </c>
      <c r="O1207">
        <v>0.35299999999999998</v>
      </c>
      <c r="P1207">
        <v>14</v>
      </c>
      <c r="Q1207">
        <v>18</v>
      </c>
      <c r="R1207">
        <v>0.77800000000000002</v>
      </c>
      <c r="S1207">
        <v>6</v>
      </c>
      <c r="T1207">
        <v>28</v>
      </c>
      <c r="U1207">
        <v>34</v>
      </c>
      <c r="V1207">
        <v>24</v>
      </c>
      <c r="W1207">
        <v>10</v>
      </c>
      <c r="X1207">
        <v>6</v>
      </c>
      <c r="Y1207">
        <v>7</v>
      </c>
      <c r="Z1207">
        <v>6</v>
      </c>
      <c r="AA1207">
        <v>12</v>
      </c>
      <c r="AB1207">
        <v>14</v>
      </c>
      <c r="AC1207">
        <v>102</v>
      </c>
      <c r="AD1207">
        <v>1</v>
      </c>
      <c r="AE1207">
        <v>1</v>
      </c>
      <c r="AF1207">
        <v>1</v>
      </c>
      <c r="AG1207">
        <v>1</v>
      </c>
      <c r="AH1207">
        <v>1</v>
      </c>
      <c r="AI1207">
        <v>121</v>
      </c>
      <c r="AJ1207">
        <v>1796</v>
      </c>
      <c r="AK1207">
        <v>2022</v>
      </c>
      <c r="AL1207">
        <v>1308</v>
      </c>
      <c r="AM1207">
        <v>1413</v>
      </c>
      <c r="AN1207">
        <v>1627</v>
      </c>
      <c r="AO1207">
        <v>1275</v>
      </c>
      <c r="AP1207">
        <v>1571</v>
      </c>
      <c r="AQ1207">
        <v>1617</v>
      </c>
      <c r="AR1207">
        <v>1292</v>
      </c>
      <c r="AS1207">
        <v>2189</v>
      </c>
      <c r="AT1207">
        <v>1951</v>
      </c>
      <c r="AU1207">
        <v>2282</v>
      </c>
      <c r="AV1207">
        <v>1570</v>
      </c>
      <c r="AW1207">
        <v>264</v>
      </c>
      <c r="AX1207">
        <v>1702</v>
      </c>
      <c r="AY1207">
        <v>346</v>
      </c>
      <c r="AZ1207">
        <v>1573</v>
      </c>
      <c r="BA1207">
        <v>92</v>
      </c>
      <c r="BB1207">
        <v>2064</v>
      </c>
      <c r="BC1207">
        <v>2003</v>
      </c>
      <c r="BD1207">
        <v>1176</v>
      </c>
      <c r="BE1207">
        <v>1</v>
      </c>
      <c r="BF1207" t="s">
        <v>64</v>
      </c>
      <c r="BG1207" t="s">
        <v>65</v>
      </c>
      <c r="BH1207" t="s">
        <v>941</v>
      </c>
      <c r="BI1207" s="4">
        <f xml:space="preserve"> _2025teamgamelogs[[#This Row],[FGA]] + (0.44 * _2025teamgamelogs[[#This Row],[FTA]]) + _2025teamgamelogs[[#This Row],[TOV]] - _2025teamgamelogs[[#This Row],[OREB]]</f>
        <v>93.92</v>
      </c>
      <c r="BJ1207" s="3">
        <f>_2025teamgamelogs[[#This Row],[TOV]]/_2025teamgamelogs[[#This Row],[POSSESIONS]]</f>
        <v>0.10647359454855196</v>
      </c>
      <c r="BK1207" s="4">
        <f>_2025teamgamelogs[[#This Row],[PTS]]/_2025teamgamelogs[[#This Row],[POSSESIONS]]</f>
        <v>1.08603066439523</v>
      </c>
      <c r="BL1207" s="4">
        <f xml:space="preserve"> 100 * _2025teamgamelogs[[#This Row],[POINTS_PER_POSSESSION]]</f>
        <v>108.603066439523</v>
      </c>
      <c r="BM1207" s="4">
        <f xml:space="preserve"> _2025teamgamelogs[[#This Row],[POSSESIONS]] / (_2025teamgamelogs[[#This Row],[MIN]]/48)</f>
        <v>93.92</v>
      </c>
      <c r="BN1207" s="3">
        <f>_2025teamgamelogs[[#This Row],[PTS]] / (2 * (_2025teamgamelogs[[#This Row],[FGA]] + 0.44 * _2025teamgamelogs[[#This Row],[FTA]]))</f>
        <v>0.56717081850533801</v>
      </c>
      <c r="BO1207" s="4">
        <f>VLOOKUP(_2025teamgamelogs[[#This Row],[MONTH]], LEAGUE_AVERAGES!$A$2:$B$8, 2, FALSE)</f>
        <v>111.93492093235156</v>
      </c>
      <c r="BP1207" s="5">
        <f>VLOOKUP(_2025teamgamelogs[[#This Row],[TEAM_NAME]], LEAGUE_AVERAGES!$A$14:$C$43, 2, FALSE)</f>
        <v>0.37419512195121946</v>
      </c>
      <c r="BQ1207" s="5">
        <f>VLOOKUP(_2025teamgamelogs[[#This Row],[TEAM_NAME]], LEAGUE_AVERAGES!$A$14:$C$43, 3, FALSE)</f>
        <v>0.35536585365853657</v>
      </c>
      <c r="BR1207" s="5">
        <f>VLOOKUP(_2025teamgamelogs[[#This Row],[TEAM_NAME]], LEAGUE_AVERAGES!$F$14:$H$43, 2, FALSE)</f>
        <v>0.48560975609756091</v>
      </c>
      <c r="BS1207" s="5">
        <f>VLOOKUP(_2025teamgamelogs[[#This Row],[TEAM_NAME]], LEAGUE_AVERAGES!$F$14:$H$43, 3, FALSE)</f>
        <v>0.47373170731707315</v>
      </c>
      <c r="BT1207" s="5">
        <f>VLOOKUP(_2025teamgamelogs[[#This Row],[TEAM_NAME]], LEAGUE_AVERAGES!$K$14:$M$43, 2, FALSE)</f>
        <v>0.60200661119778875</v>
      </c>
      <c r="BU1207" s="5">
        <f>VLOOKUP(_2025teamgamelogs[[#This Row],[TEAM_NAME]], LEAGUE_AVERAGES!$K$14:$M$43, 3, FALSE)</f>
        <v>0.58416138772693449</v>
      </c>
    </row>
    <row r="1208" spans="1:73" x14ac:dyDescent="0.2">
      <c r="A1208" t="s">
        <v>59</v>
      </c>
      <c r="B1208">
        <v>1610612763</v>
      </c>
      <c r="C1208" t="s">
        <v>128</v>
      </c>
      <c r="D1208" t="s">
        <v>129</v>
      </c>
      <c r="E1208">
        <v>22400582</v>
      </c>
      <c r="F1208" s="1">
        <v>45674</v>
      </c>
      <c r="G1208" t="s">
        <v>1110</v>
      </c>
      <c r="H1208" t="s">
        <v>63</v>
      </c>
      <c r="I1208">
        <v>48</v>
      </c>
      <c r="J1208">
        <v>55</v>
      </c>
      <c r="K1208">
        <v>97</v>
      </c>
      <c r="L1208">
        <v>0.56699999999999995</v>
      </c>
      <c r="M1208">
        <v>19</v>
      </c>
      <c r="N1208">
        <v>44</v>
      </c>
      <c r="O1208">
        <v>0.432</v>
      </c>
      <c r="P1208">
        <v>11</v>
      </c>
      <c r="Q1208">
        <v>15</v>
      </c>
      <c r="R1208">
        <v>0.73299999999999998</v>
      </c>
      <c r="S1208">
        <v>10</v>
      </c>
      <c r="T1208">
        <v>31</v>
      </c>
      <c r="U1208">
        <v>41</v>
      </c>
      <c r="V1208">
        <v>39</v>
      </c>
      <c r="W1208">
        <v>9</v>
      </c>
      <c r="X1208">
        <v>9</v>
      </c>
      <c r="Y1208">
        <v>0</v>
      </c>
      <c r="Z1208">
        <v>8</v>
      </c>
      <c r="AA1208">
        <v>19</v>
      </c>
      <c r="AB1208">
        <v>15</v>
      </c>
      <c r="AC1208">
        <v>140</v>
      </c>
      <c r="AD1208">
        <v>28</v>
      </c>
      <c r="AE1208">
        <v>1</v>
      </c>
      <c r="AF1208">
        <v>1</v>
      </c>
      <c r="AG1208">
        <v>1</v>
      </c>
      <c r="AH1208">
        <v>1</v>
      </c>
      <c r="AI1208">
        <v>121</v>
      </c>
      <c r="AJ1208">
        <v>21</v>
      </c>
      <c r="AK1208">
        <v>324</v>
      </c>
      <c r="AL1208">
        <v>95</v>
      </c>
      <c r="AM1208">
        <v>182</v>
      </c>
      <c r="AN1208">
        <v>384</v>
      </c>
      <c r="AO1208">
        <v>449</v>
      </c>
      <c r="AP1208">
        <v>2028</v>
      </c>
      <c r="AQ1208">
        <v>2021</v>
      </c>
      <c r="AR1208">
        <v>1708</v>
      </c>
      <c r="AS1208">
        <v>1308</v>
      </c>
      <c r="AT1208">
        <v>1488</v>
      </c>
      <c r="AU1208">
        <v>1563</v>
      </c>
      <c r="AV1208">
        <v>27</v>
      </c>
      <c r="AW1208">
        <v>152</v>
      </c>
      <c r="AX1208">
        <v>797</v>
      </c>
      <c r="AY1208">
        <v>2427</v>
      </c>
      <c r="AZ1208">
        <v>2116</v>
      </c>
      <c r="BA1208">
        <v>1258</v>
      </c>
      <c r="BB1208">
        <v>1892</v>
      </c>
      <c r="BC1208">
        <v>52</v>
      </c>
      <c r="BD1208">
        <v>97</v>
      </c>
      <c r="BE1208">
        <v>1</v>
      </c>
      <c r="BF1208" t="s">
        <v>71</v>
      </c>
      <c r="BG1208" t="s">
        <v>65</v>
      </c>
      <c r="BH1208" t="s">
        <v>941</v>
      </c>
      <c r="BI1208" s="4">
        <f xml:space="preserve"> _2025teamgamelogs[[#This Row],[FGA]] + (0.44 * _2025teamgamelogs[[#This Row],[FTA]]) + _2025teamgamelogs[[#This Row],[TOV]] - _2025teamgamelogs[[#This Row],[OREB]]</f>
        <v>102.6</v>
      </c>
      <c r="BJ1208" s="3">
        <f>_2025teamgamelogs[[#This Row],[TOV]]/_2025teamgamelogs[[#This Row],[POSSESIONS]]</f>
        <v>8.7719298245614044E-2</v>
      </c>
      <c r="BK1208" s="4">
        <f>_2025teamgamelogs[[#This Row],[PTS]]/_2025teamgamelogs[[#This Row],[POSSESIONS]]</f>
        <v>1.3645224171539962</v>
      </c>
      <c r="BL1208" s="4">
        <f xml:space="preserve"> 100 * _2025teamgamelogs[[#This Row],[POINTS_PER_POSSESSION]]</f>
        <v>136.45224171539962</v>
      </c>
      <c r="BM1208" s="4">
        <f xml:space="preserve"> _2025teamgamelogs[[#This Row],[POSSESIONS]] / (_2025teamgamelogs[[#This Row],[MIN]]/48)</f>
        <v>102.6</v>
      </c>
      <c r="BN1208" s="3">
        <f>_2025teamgamelogs[[#This Row],[PTS]] / (2 * (_2025teamgamelogs[[#This Row],[FGA]] + 0.44 * _2025teamgamelogs[[#This Row],[FTA]]))</f>
        <v>0.67567567567567566</v>
      </c>
      <c r="BO1208" s="4">
        <f>VLOOKUP(_2025teamgamelogs[[#This Row],[MONTH]], LEAGUE_AVERAGES!$A$2:$B$8, 2, FALSE)</f>
        <v>111.93492093235156</v>
      </c>
      <c r="BP1208" s="5">
        <f>VLOOKUP(_2025teamgamelogs[[#This Row],[TEAM_NAME]], LEAGUE_AVERAGES!$A$14:$C$43, 2, FALSE)</f>
        <v>0.36546341463414628</v>
      </c>
      <c r="BQ1208" s="5">
        <f>VLOOKUP(_2025teamgamelogs[[#This Row],[TEAM_NAME]], LEAGUE_AVERAGES!$A$14:$C$43, 3, FALSE)</f>
        <v>0.36639024390243902</v>
      </c>
      <c r="BR1208" s="5">
        <f>VLOOKUP(_2025teamgamelogs[[#This Row],[TEAM_NAME]], LEAGUE_AVERAGES!$F$14:$H$43, 2, FALSE)</f>
        <v>0.48997560975609772</v>
      </c>
      <c r="BS1208" s="5">
        <f>VLOOKUP(_2025teamgamelogs[[#This Row],[TEAM_NAME]], LEAGUE_AVERAGES!$F$14:$H$43, 3, FALSE)</f>
        <v>0.46951219512195119</v>
      </c>
      <c r="BT1208" s="5">
        <f>VLOOKUP(_2025teamgamelogs[[#This Row],[TEAM_NAME]], LEAGUE_AVERAGES!$K$14:$M$43, 2, FALSE)</f>
        <v>0.59919613060605748</v>
      </c>
      <c r="BU1208" s="5">
        <f>VLOOKUP(_2025teamgamelogs[[#This Row],[TEAM_NAME]], LEAGUE_AVERAGES!$K$14:$M$43, 3, FALSE)</f>
        <v>0.57758119053457602</v>
      </c>
    </row>
    <row r="1209" spans="1:73" x14ac:dyDescent="0.2">
      <c r="A1209" t="s">
        <v>59</v>
      </c>
      <c r="B1209">
        <v>1610612751</v>
      </c>
      <c r="C1209" t="s">
        <v>89</v>
      </c>
      <c r="D1209" t="s">
        <v>90</v>
      </c>
      <c r="E1209">
        <v>22400585</v>
      </c>
      <c r="F1209" s="1">
        <v>45674</v>
      </c>
      <c r="G1209" t="s">
        <v>1123</v>
      </c>
      <c r="H1209" t="s">
        <v>70</v>
      </c>
      <c r="I1209">
        <v>48</v>
      </c>
      <c r="J1209">
        <v>37</v>
      </c>
      <c r="K1209">
        <v>82</v>
      </c>
      <c r="L1209">
        <v>0.45100000000000001</v>
      </c>
      <c r="M1209">
        <v>17</v>
      </c>
      <c r="N1209">
        <v>38</v>
      </c>
      <c r="O1209">
        <v>0.44700000000000001</v>
      </c>
      <c r="P1209">
        <v>10</v>
      </c>
      <c r="Q1209">
        <v>13</v>
      </c>
      <c r="R1209">
        <v>0.76900000000000002</v>
      </c>
      <c r="S1209">
        <v>12</v>
      </c>
      <c r="T1209">
        <v>33</v>
      </c>
      <c r="U1209">
        <v>45</v>
      </c>
      <c r="V1209">
        <v>28</v>
      </c>
      <c r="W1209">
        <v>17</v>
      </c>
      <c r="X1209">
        <v>5</v>
      </c>
      <c r="Y1209">
        <v>6</v>
      </c>
      <c r="Z1209">
        <v>7</v>
      </c>
      <c r="AA1209">
        <v>14</v>
      </c>
      <c r="AB1209">
        <v>12</v>
      </c>
      <c r="AC1209">
        <v>101</v>
      </c>
      <c r="AD1209">
        <v>-1</v>
      </c>
      <c r="AE1209">
        <v>1</v>
      </c>
      <c r="AF1209">
        <v>1231</v>
      </c>
      <c r="AG1209">
        <v>1231</v>
      </c>
      <c r="AH1209">
        <v>1231</v>
      </c>
      <c r="AI1209">
        <v>121</v>
      </c>
      <c r="AJ1209">
        <v>1946</v>
      </c>
      <c r="AK1209">
        <v>2022</v>
      </c>
      <c r="AL1209">
        <v>1525</v>
      </c>
      <c r="AM1209">
        <v>410</v>
      </c>
      <c r="AN1209">
        <v>1078</v>
      </c>
      <c r="AO1209">
        <v>346</v>
      </c>
      <c r="AP1209">
        <v>2148</v>
      </c>
      <c r="AQ1209">
        <v>2188</v>
      </c>
      <c r="AR1209">
        <v>1388</v>
      </c>
      <c r="AS1209">
        <v>848</v>
      </c>
      <c r="AT1209">
        <v>1131</v>
      </c>
      <c r="AU1209">
        <v>976</v>
      </c>
      <c r="AV1209">
        <v>840</v>
      </c>
      <c r="AW1209">
        <v>1759</v>
      </c>
      <c r="AX1209">
        <v>1998</v>
      </c>
      <c r="AY1209">
        <v>560</v>
      </c>
      <c r="AZ1209">
        <v>1902</v>
      </c>
      <c r="BA1209">
        <v>260</v>
      </c>
      <c r="BB1209">
        <v>2314</v>
      </c>
      <c r="BC1209">
        <v>2059</v>
      </c>
      <c r="BD1209">
        <v>1231</v>
      </c>
      <c r="BE1209">
        <v>1</v>
      </c>
      <c r="BF1209" t="s">
        <v>71</v>
      </c>
      <c r="BG1209" t="s">
        <v>65</v>
      </c>
      <c r="BH1209" t="s">
        <v>941</v>
      </c>
      <c r="BI1209" s="4">
        <f xml:space="preserve"> _2025teamgamelogs[[#This Row],[FGA]] + (0.44 * _2025teamgamelogs[[#This Row],[FTA]]) + _2025teamgamelogs[[#This Row],[TOV]] - _2025teamgamelogs[[#This Row],[OREB]]</f>
        <v>92.72</v>
      </c>
      <c r="BJ1209" s="3">
        <f>_2025teamgamelogs[[#This Row],[TOV]]/_2025teamgamelogs[[#This Row],[POSSESIONS]]</f>
        <v>0.18334771354616047</v>
      </c>
      <c r="BK1209" s="4">
        <f>_2025teamgamelogs[[#This Row],[PTS]]/_2025teamgamelogs[[#This Row],[POSSESIONS]]</f>
        <v>1.0893011216566004</v>
      </c>
      <c r="BL1209" s="4">
        <f xml:space="preserve"> 100 * _2025teamgamelogs[[#This Row],[POINTS_PER_POSSESSION]]</f>
        <v>108.93011216566005</v>
      </c>
      <c r="BM1209" s="4">
        <f xml:space="preserve"> _2025teamgamelogs[[#This Row],[POSSESIONS]] / (_2025teamgamelogs[[#This Row],[MIN]]/48)</f>
        <v>92.72</v>
      </c>
      <c r="BN1209" s="3">
        <f>_2025teamgamelogs[[#This Row],[PTS]] / (2 * (_2025teamgamelogs[[#This Row],[FGA]] + 0.44 * _2025teamgamelogs[[#This Row],[FTA]]))</f>
        <v>0.57569539443684448</v>
      </c>
      <c r="BO1209" s="4">
        <f>VLOOKUP(_2025teamgamelogs[[#This Row],[MONTH]], LEAGUE_AVERAGES!$A$2:$B$8, 2, FALSE)</f>
        <v>111.93492093235156</v>
      </c>
      <c r="BP1209" s="5">
        <f>VLOOKUP(_2025teamgamelogs[[#This Row],[TEAM_NAME]], LEAGUE_AVERAGES!$A$14:$C$43, 2, FALSE)</f>
        <v>0.337609756097561</v>
      </c>
      <c r="BQ1209" s="5">
        <f>VLOOKUP(_2025teamgamelogs[[#This Row],[TEAM_NAME]], LEAGUE_AVERAGES!$A$14:$C$43, 3, FALSE)</f>
        <v>0.34709756097560968</v>
      </c>
      <c r="BR1209" s="5">
        <f>VLOOKUP(_2025teamgamelogs[[#This Row],[TEAM_NAME]], LEAGUE_AVERAGES!$F$14:$H$43, 2, FALSE)</f>
        <v>0.43748780487804872</v>
      </c>
      <c r="BS1209" s="5">
        <f>VLOOKUP(_2025teamgamelogs[[#This Row],[TEAM_NAME]], LEAGUE_AVERAGES!$F$14:$H$43, 3, FALSE)</f>
        <v>0.43895121951219529</v>
      </c>
      <c r="BT1209" s="5">
        <f>VLOOKUP(_2025teamgamelogs[[#This Row],[TEAM_NAME]], LEAGUE_AVERAGES!$K$14:$M$43, 2, FALSE)</f>
        <v>0.54767404365624284</v>
      </c>
      <c r="BU1209" s="5">
        <f>VLOOKUP(_2025teamgamelogs[[#This Row],[TEAM_NAME]], LEAGUE_AVERAGES!$K$14:$M$43, 3, FALSE)</f>
        <v>0.5592142433904097</v>
      </c>
    </row>
    <row r="1210" spans="1:73" x14ac:dyDescent="0.2">
      <c r="A1210" t="s">
        <v>59</v>
      </c>
      <c r="B1210">
        <v>1610612762</v>
      </c>
      <c r="C1210" t="s">
        <v>125</v>
      </c>
      <c r="D1210" t="s">
        <v>126</v>
      </c>
      <c r="E1210">
        <v>22400581</v>
      </c>
      <c r="F1210" s="1">
        <v>45674</v>
      </c>
      <c r="G1210" t="s">
        <v>1124</v>
      </c>
      <c r="H1210" t="s">
        <v>70</v>
      </c>
      <c r="I1210">
        <v>48</v>
      </c>
      <c r="J1210">
        <v>43</v>
      </c>
      <c r="K1210">
        <v>86</v>
      </c>
      <c r="L1210">
        <v>0.5</v>
      </c>
      <c r="M1210">
        <v>13</v>
      </c>
      <c r="N1210">
        <v>38</v>
      </c>
      <c r="O1210">
        <v>0.34200000000000003</v>
      </c>
      <c r="P1210">
        <v>24</v>
      </c>
      <c r="Q1210">
        <v>30</v>
      </c>
      <c r="R1210">
        <v>0.8</v>
      </c>
      <c r="S1210">
        <v>7</v>
      </c>
      <c r="T1210">
        <v>33</v>
      </c>
      <c r="U1210">
        <v>40</v>
      </c>
      <c r="V1210">
        <v>30</v>
      </c>
      <c r="W1210">
        <v>16</v>
      </c>
      <c r="X1210">
        <v>7</v>
      </c>
      <c r="Y1210">
        <v>8</v>
      </c>
      <c r="Z1210">
        <v>8</v>
      </c>
      <c r="AA1210">
        <v>20</v>
      </c>
      <c r="AB1210">
        <v>24</v>
      </c>
      <c r="AC1210">
        <v>123</v>
      </c>
      <c r="AD1210">
        <v>-13</v>
      </c>
      <c r="AE1210">
        <v>1</v>
      </c>
      <c r="AF1210">
        <v>1231</v>
      </c>
      <c r="AG1210">
        <v>1231</v>
      </c>
      <c r="AH1210">
        <v>1231</v>
      </c>
      <c r="AI1210">
        <v>121</v>
      </c>
      <c r="AJ1210">
        <v>866</v>
      </c>
      <c r="AK1210">
        <v>1580</v>
      </c>
      <c r="AL1210">
        <v>663</v>
      </c>
      <c r="AM1210">
        <v>1171</v>
      </c>
      <c r="AN1210">
        <v>1078</v>
      </c>
      <c r="AO1210">
        <v>1411</v>
      </c>
      <c r="AP1210">
        <v>238</v>
      </c>
      <c r="AQ1210">
        <v>259</v>
      </c>
      <c r="AR1210">
        <v>1029</v>
      </c>
      <c r="AS1210">
        <v>2024</v>
      </c>
      <c r="AT1210">
        <v>1131</v>
      </c>
      <c r="AU1210">
        <v>1715</v>
      </c>
      <c r="AV1210">
        <v>541</v>
      </c>
      <c r="AW1210">
        <v>1583</v>
      </c>
      <c r="AX1210">
        <v>1360</v>
      </c>
      <c r="AY1210">
        <v>187</v>
      </c>
      <c r="AZ1210">
        <v>2116</v>
      </c>
      <c r="BA1210">
        <v>1491</v>
      </c>
      <c r="BB1210">
        <v>215</v>
      </c>
      <c r="BC1210">
        <v>549</v>
      </c>
      <c r="BD1210">
        <v>1945</v>
      </c>
      <c r="BE1210">
        <v>1</v>
      </c>
      <c r="BF1210" t="s">
        <v>71</v>
      </c>
      <c r="BG1210" t="s">
        <v>65</v>
      </c>
      <c r="BH1210" t="s">
        <v>941</v>
      </c>
      <c r="BI1210" s="4">
        <f xml:space="preserve"> _2025teamgamelogs[[#This Row],[FGA]] + (0.44 * _2025teamgamelogs[[#This Row],[FTA]]) + _2025teamgamelogs[[#This Row],[TOV]] - _2025teamgamelogs[[#This Row],[OREB]]</f>
        <v>108.2</v>
      </c>
      <c r="BJ1210" s="3">
        <f>_2025teamgamelogs[[#This Row],[TOV]]/_2025teamgamelogs[[#This Row],[POSSESIONS]]</f>
        <v>0.14787430683918668</v>
      </c>
      <c r="BK1210" s="4">
        <f>_2025teamgamelogs[[#This Row],[PTS]]/_2025teamgamelogs[[#This Row],[POSSESIONS]]</f>
        <v>1.1367837338262476</v>
      </c>
      <c r="BL1210" s="4">
        <f xml:space="preserve"> 100 * _2025teamgamelogs[[#This Row],[POINTS_PER_POSSESSION]]</f>
        <v>113.67837338262477</v>
      </c>
      <c r="BM1210" s="4">
        <f xml:space="preserve"> _2025teamgamelogs[[#This Row],[POSSESIONS]] / (_2025teamgamelogs[[#This Row],[MIN]]/48)</f>
        <v>108.2</v>
      </c>
      <c r="BN1210" s="3">
        <f>_2025teamgamelogs[[#This Row],[PTS]] / (2 * (_2025teamgamelogs[[#This Row],[FGA]] + 0.44 * _2025teamgamelogs[[#This Row],[FTA]]))</f>
        <v>0.61995967741935487</v>
      </c>
      <c r="BO1210" s="4">
        <f>VLOOKUP(_2025teamgamelogs[[#This Row],[MONTH]], LEAGUE_AVERAGES!$A$2:$B$8, 2, FALSE)</f>
        <v>111.93492093235156</v>
      </c>
      <c r="BP1210" s="5">
        <f>VLOOKUP(_2025teamgamelogs[[#This Row],[TEAM_NAME]], LEAGUE_AVERAGES!$A$14:$C$43, 2, FALSE)</f>
        <v>0.36446341463414633</v>
      </c>
      <c r="BQ1210" s="5">
        <f>VLOOKUP(_2025teamgamelogs[[#This Row],[TEAM_NAME]], LEAGUE_AVERAGES!$A$14:$C$43, 3, FALSE)</f>
        <v>0.3413170731707319</v>
      </c>
      <c r="BR1210" s="5">
        <f>VLOOKUP(_2025teamgamelogs[[#This Row],[TEAM_NAME]], LEAGUE_AVERAGES!$F$14:$H$43, 2, FALSE)</f>
        <v>0.4583902439024391</v>
      </c>
      <c r="BS1210" s="5">
        <f>VLOOKUP(_2025teamgamelogs[[#This Row],[TEAM_NAME]], LEAGUE_AVERAGES!$F$14:$H$43, 3, FALSE)</f>
        <v>0.45390243902439031</v>
      </c>
      <c r="BT1210" s="5">
        <f>VLOOKUP(_2025teamgamelogs[[#This Row],[TEAM_NAME]], LEAGUE_AVERAGES!$K$14:$M$43, 2, FALSE)</f>
        <v>0.57104853563970659</v>
      </c>
      <c r="BU1210" s="5">
        <f>VLOOKUP(_2025teamgamelogs[[#This Row],[TEAM_NAME]], LEAGUE_AVERAGES!$K$14:$M$43, 3, FALSE)</f>
        <v>0.56826296147062372</v>
      </c>
    </row>
    <row r="1211" spans="1:73" x14ac:dyDescent="0.2">
      <c r="A1211" t="s">
        <v>59</v>
      </c>
      <c r="B1211">
        <v>1610612760</v>
      </c>
      <c r="C1211" t="s">
        <v>137</v>
      </c>
      <c r="D1211" t="s">
        <v>138</v>
      </c>
      <c r="E1211">
        <v>22400583</v>
      </c>
      <c r="F1211" s="1">
        <v>45674</v>
      </c>
      <c r="G1211" t="s">
        <v>1125</v>
      </c>
      <c r="H1211" t="s">
        <v>70</v>
      </c>
      <c r="I1211">
        <v>48</v>
      </c>
      <c r="J1211">
        <v>35</v>
      </c>
      <c r="K1211">
        <v>91</v>
      </c>
      <c r="L1211">
        <v>0.38500000000000001</v>
      </c>
      <c r="M1211">
        <v>20</v>
      </c>
      <c r="N1211">
        <v>46</v>
      </c>
      <c r="O1211">
        <v>0.435</v>
      </c>
      <c r="P1211">
        <v>8</v>
      </c>
      <c r="Q1211">
        <v>12</v>
      </c>
      <c r="R1211">
        <v>0.66700000000000004</v>
      </c>
      <c r="S1211">
        <v>14</v>
      </c>
      <c r="T1211">
        <v>32</v>
      </c>
      <c r="U1211">
        <v>46</v>
      </c>
      <c r="V1211">
        <v>24</v>
      </c>
      <c r="W1211">
        <v>15</v>
      </c>
      <c r="X1211">
        <v>7</v>
      </c>
      <c r="Y1211">
        <v>2</v>
      </c>
      <c r="Z1211">
        <v>7</v>
      </c>
      <c r="AA1211">
        <v>20</v>
      </c>
      <c r="AB1211">
        <v>18</v>
      </c>
      <c r="AC1211">
        <v>98</v>
      </c>
      <c r="AD1211">
        <v>-8</v>
      </c>
      <c r="AE1211">
        <v>1</v>
      </c>
      <c r="AF1211">
        <v>1231</v>
      </c>
      <c r="AG1211">
        <v>1231</v>
      </c>
      <c r="AH1211">
        <v>1231</v>
      </c>
      <c r="AI1211">
        <v>121</v>
      </c>
      <c r="AJ1211">
        <v>2164</v>
      </c>
      <c r="AK1211">
        <v>899</v>
      </c>
      <c r="AL1211">
        <v>2322</v>
      </c>
      <c r="AM1211">
        <v>114</v>
      </c>
      <c r="AN1211">
        <v>249</v>
      </c>
      <c r="AO1211">
        <v>428</v>
      </c>
      <c r="AP1211">
        <v>2336</v>
      </c>
      <c r="AQ1211">
        <v>2282</v>
      </c>
      <c r="AR1211">
        <v>2105</v>
      </c>
      <c r="AS1211">
        <v>466</v>
      </c>
      <c r="AT1211">
        <v>1307</v>
      </c>
      <c r="AU1211">
        <v>835</v>
      </c>
      <c r="AV1211">
        <v>1570</v>
      </c>
      <c r="AW1211">
        <v>1341</v>
      </c>
      <c r="AX1211">
        <v>1360</v>
      </c>
      <c r="AY1211">
        <v>2078</v>
      </c>
      <c r="AZ1211">
        <v>1902</v>
      </c>
      <c r="BA1211">
        <v>1491</v>
      </c>
      <c r="BB1211">
        <v>1204</v>
      </c>
      <c r="BC1211">
        <v>2178</v>
      </c>
      <c r="BD1211">
        <v>1667</v>
      </c>
      <c r="BE1211">
        <v>1</v>
      </c>
      <c r="BF1211" t="s">
        <v>71</v>
      </c>
      <c r="BG1211" t="s">
        <v>65</v>
      </c>
      <c r="BH1211" t="s">
        <v>941</v>
      </c>
      <c r="BI1211" s="4">
        <f xml:space="preserve"> _2025teamgamelogs[[#This Row],[FGA]] + (0.44 * _2025teamgamelogs[[#This Row],[FTA]]) + _2025teamgamelogs[[#This Row],[TOV]] - _2025teamgamelogs[[#This Row],[OREB]]</f>
        <v>97.28</v>
      </c>
      <c r="BJ1211" s="3">
        <f>_2025teamgamelogs[[#This Row],[TOV]]/_2025teamgamelogs[[#This Row],[POSSESIONS]]</f>
        <v>0.15419407894736842</v>
      </c>
      <c r="BK1211" s="4">
        <f>_2025teamgamelogs[[#This Row],[PTS]]/_2025teamgamelogs[[#This Row],[POSSESIONS]]</f>
        <v>1.0074013157894737</v>
      </c>
      <c r="BL1211" s="4">
        <f xml:space="preserve"> 100 * _2025teamgamelogs[[#This Row],[POINTS_PER_POSSESSION]]</f>
        <v>100.74013157894737</v>
      </c>
      <c r="BM1211" s="4">
        <f xml:space="preserve"> _2025teamgamelogs[[#This Row],[POSSESIONS]] / (_2025teamgamelogs[[#This Row],[MIN]]/48)</f>
        <v>97.28</v>
      </c>
      <c r="BN1211" s="3">
        <f>_2025teamgamelogs[[#This Row],[PTS]] / (2 * (_2025teamgamelogs[[#This Row],[FGA]] + 0.44 * _2025teamgamelogs[[#This Row],[FTA]]))</f>
        <v>0.50893228084752806</v>
      </c>
      <c r="BO1211" s="4">
        <f>VLOOKUP(_2025teamgamelogs[[#This Row],[MONTH]], LEAGUE_AVERAGES!$A$2:$B$8, 2, FALSE)</f>
        <v>111.93492093235156</v>
      </c>
      <c r="BP1211" s="5">
        <f>VLOOKUP(_2025teamgamelogs[[#This Row],[TEAM_NAME]], LEAGUE_AVERAGES!$A$14:$C$43, 2, FALSE)</f>
        <v>0.38229268292682927</v>
      </c>
      <c r="BQ1211" s="5">
        <f>VLOOKUP(_2025teamgamelogs[[#This Row],[TEAM_NAME]], LEAGUE_AVERAGES!$A$14:$C$43, 3, FALSE)</f>
        <v>0.36500000000000005</v>
      </c>
      <c r="BR1211" s="5">
        <f>VLOOKUP(_2025teamgamelogs[[#This Row],[TEAM_NAME]], LEAGUE_AVERAGES!$F$14:$H$43, 2, FALSE)</f>
        <v>0.48607317073170736</v>
      </c>
      <c r="BS1211" s="5">
        <f>VLOOKUP(_2025teamgamelogs[[#This Row],[TEAM_NAME]], LEAGUE_AVERAGES!$F$14:$H$43, 3, FALSE)</f>
        <v>0.4780731707317073</v>
      </c>
      <c r="BT1211" s="5">
        <f>VLOOKUP(_2025teamgamelogs[[#This Row],[TEAM_NAME]], LEAGUE_AVERAGES!$K$14:$M$43, 2, FALSE)</f>
        <v>0.59971838422440138</v>
      </c>
      <c r="BU1211" s="5">
        <f>VLOOKUP(_2025teamgamelogs[[#This Row],[TEAM_NAME]], LEAGUE_AVERAGES!$K$14:$M$43, 3, FALSE)</f>
        <v>0.58679992881439635</v>
      </c>
    </row>
    <row r="1212" spans="1:73" x14ac:dyDescent="0.2">
      <c r="A1212" t="s">
        <v>59</v>
      </c>
      <c r="B1212">
        <v>1610612742</v>
      </c>
      <c r="C1212" t="s">
        <v>154</v>
      </c>
      <c r="D1212" t="s">
        <v>155</v>
      </c>
      <c r="E1212">
        <v>22400583</v>
      </c>
      <c r="F1212" s="1">
        <v>45674</v>
      </c>
      <c r="G1212" t="s">
        <v>1126</v>
      </c>
      <c r="H1212" t="s">
        <v>63</v>
      </c>
      <c r="I1212">
        <v>48</v>
      </c>
      <c r="J1212">
        <v>37</v>
      </c>
      <c r="K1212">
        <v>75</v>
      </c>
      <c r="L1212">
        <v>0.49299999999999999</v>
      </c>
      <c r="M1212">
        <v>16</v>
      </c>
      <c r="N1212">
        <v>41</v>
      </c>
      <c r="O1212">
        <v>0.39</v>
      </c>
      <c r="P1212">
        <v>16</v>
      </c>
      <c r="Q1212">
        <v>22</v>
      </c>
      <c r="R1212">
        <v>0.72699999999999998</v>
      </c>
      <c r="S1212">
        <v>6</v>
      </c>
      <c r="T1212">
        <v>37</v>
      </c>
      <c r="U1212">
        <v>43</v>
      </c>
      <c r="V1212">
        <v>25</v>
      </c>
      <c r="W1212">
        <v>17</v>
      </c>
      <c r="X1212">
        <v>11</v>
      </c>
      <c r="Y1212">
        <v>7</v>
      </c>
      <c r="Z1212">
        <v>2</v>
      </c>
      <c r="AA1212">
        <v>18</v>
      </c>
      <c r="AB1212">
        <v>20</v>
      </c>
      <c r="AC1212">
        <v>106</v>
      </c>
      <c r="AD1212">
        <v>8</v>
      </c>
      <c r="AE1212">
        <v>1</v>
      </c>
      <c r="AF1212">
        <v>1</v>
      </c>
      <c r="AG1212">
        <v>1</v>
      </c>
      <c r="AH1212">
        <v>1</v>
      </c>
      <c r="AI1212">
        <v>121</v>
      </c>
      <c r="AJ1212">
        <v>1946</v>
      </c>
      <c r="AK1212">
        <v>2395</v>
      </c>
      <c r="AL1212">
        <v>814</v>
      </c>
      <c r="AM1212">
        <v>567</v>
      </c>
      <c r="AN1212">
        <v>681</v>
      </c>
      <c r="AO1212">
        <v>848</v>
      </c>
      <c r="AP1212">
        <v>1228</v>
      </c>
      <c r="AQ1212">
        <v>1008</v>
      </c>
      <c r="AR1212">
        <v>1740</v>
      </c>
      <c r="AS1212">
        <v>2189</v>
      </c>
      <c r="AT1212">
        <v>489</v>
      </c>
      <c r="AU1212">
        <v>1282</v>
      </c>
      <c r="AV1212">
        <v>1358</v>
      </c>
      <c r="AW1212">
        <v>1759</v>
      </c>
      <c r="AX1212">
        <v>346</v>
      </c>
      <c r="AY1212">
        <v>346</v>
      </c>
      <c r="AZ1212">
        <v>158</v>
      </c>
      <c r="BA1212">
        <v>1018</v>
      </c>
      <c r="BB1212">
        <v>767</v>
      </c>
      <c r="BC1212">
        <v>1723</v>
      </c>
      <c r="BD1212">
        <v>727</v>
      </c>
      <c r="BE1212">
        <v>1</v>
      </c>
      <c r="BF1212" t="s">
        <v>64</v>
      </c>
      <c r="BG1212" t="s">
        <v>65</v>
      </c>
      <c r="BH1212" t="s">
        <v>941</v>
      </c>
      <c r="BI1212" s="4">
        <f xml:space="preserve"> _2025teamgamelogs[[#This Row],[FGA]] + (0.44 * _2025teamgamelogs[[#This Row],[FTA]]) + _2025teamgamelogs[[#This Row],[TOV]] - _2025teamgamelogs[[#This Row],[OREB]]</f>
        <v>95.68</v>
      </c>
      <c r="BJ1212" s="3">
        <f>_2025teamgamelogs[[#This Row],[TOV]]/_2025teamgamelogs[[#This Row],[POSSESIONS]]</f>
        <v>0.17767558528428093</v>
      </c>
      <c r="BK1212" s="4">
        <f>_2025teamgamelogs[[#This Row],[PTS]]/_2025teamgamelogs[[#This Row],[POSSESIONS]]</f>
        <v>1.1078595317725752</v>
      </c>
      <c r="BL1212" s="4">
        <f xml:space="preserve"> 100 * _2025teamgamelogs[[#This Row],[POINTS_PER_POSSESSION]]</f>
        <v>110.78595317725753</v>
      </c>
      <c r="BM1212" s="4">
        <f xml:space="preserve"> _2025teamgamelogs[[#This Row],[POSSESIONS]] / (_2025teamgamelogs[[#This Row],[MIN]]/48)</f>
        <v>95.68</v>
      </c>
      <c r="BN1212" s="3">
        <f>_2025teamgamelogs[[#This Row],[PTS]] / (2 * (_2025teamgamelogs[[#This Row],[FGA]] + 0.44 * _2025teamgamelogs[[#This Row],[FTA]]))</f>
        <v>0.6258856872933396</v>
      </c>
      <c r="BO1212" s="4">
        <f>VLOOKUP(_2025teamgamelogs[[#This Row],[MONTH]], LEAGUE_AVERAGES!$A$2:$B$8, 2, FALSE)</f>
        <v>111.93492093235156</v>
      </c>
      <c r="BP1212" s="5">
        <f>VLOOKUP(_2025teamgamelogs[[#This Row],[TEAM_NAME]], LEAGUE_AVERAGES!$A$14:$C$43, 2, FALSE)</f>
        <v>0.362375</v>
      </c>
      <c r="BQ1212" s="5">
        <f>VLOOKUP(_2025teamgamelogs[[#This Row],[TEAM_NAME]], LEAGUE_AVERAGES!$A$14:$C$43, 3, FALSE)</f>
        <v>0.36252380952380958</v>
      </c>
      <c r="BR1212" s="5">
        <f>VLOOKUP(_2025teamgamelogs[[#This Row],[TEAM_NAME]], LEAGUE_AVERAGES!$F$14:$H$43, 2, FALSE)</f>
        <v>0.47777500000000001</v>
      </c>
      <c r="BS1212" s="5">
        <f>VLOOKUP(_2025teamgamelogs[[#This Row],[TEAM_NAME]], LEAGUE_AVERAGES!$F$14:$H$43, 3, FALSE)</f>
        <v>0.48176190476190472</v>
      </c>
      <c r="BT1212" s="5">
        <f>VLOOKUP(_2025teamgamelogs[[#This Row],[TEAM_NAME]], LEAGUE_AVERAGES!$K$14:$M$43, 2, FALSE)</f>
        <v>0.58283558931438928</v>
      </c>
      <c r="BU1212" s="5">
        <f>VLOOKUP(_2025teamgamelogs[[#This Row],[TEAM_NAME]], LEAGUE_AVERAGES!$K$14:$M$43, 3, FALSE)</f>
        <v>0.5856179003364903</v>
      </c>
    </row>
    <row r="1213" spans="1:73" x14ac:dyDescent="0.2">
      <c r="A1213" t="s">
        <v>59</v>
      </c>
      <c r="B1213">
        <v>1610612740</v>
      </c>
      <c r="C1213" t="s">
        <v>77</v>
      </c>
      <c r="D1213" t="s">
        <v>78</v>
      </c>
      <c r="E1213">
        <v>22400581</v>
      </c>
      <c r="F1213" s="1">
        <v>45674</v>
      </c>
      <c r="G1213" t="s">
        <v>1127</v>
      </c>
      <c r="H1213" t="s">
        <v>63</v>
      </c>
      <c r="I1213">
        <v>48</v>
      </c>
      <c r="J1213">
        <v>47</v>
      </c>
      <c r="K1213">
        <v>100</v>
      </c>
      <c r="L1213">
        <v>0.47</v>
      </c>
      <c r="M1213">
        <v>22</v>
      </c>
      <c r="N1213">
        <v>50</v>
      </c>
      <c r="O1213">
        <v>0.44</v>
      </c>
      <c r="P1213">
        <v>20</v>
      </c>
      <c r="Q1213">
        <v>31</v>
      </c>
      <c r="R1213">
        <v>0.64500000000000002</v>
      </c>
      <c r="S1213">
        <v>21</v>
      </c>
      <c r="T1213">
        <v>35</v>
      </c>
      <c r="U1213">
        <v>56</v>
      </c>
      <c r="V1213">
        <v>34</v>
      </c>
      <c r="W1213">
        <v>13</v>
      </c>
      <c r="X1213">
        <v>9</v>
      </c>
      <c r="Y1213">
        <v>8</v>
      </c>
      <c r="Z1213">
        <v>8</v>
      </c>
      <c r="AA1213">
        <v>24</v>
      </c>
      <c r="AB1213">
        <v>20</v>
      </c>
      <c r="AC1213">
        <v>136</v>
      </c>
      <c r="AD1213">
        <v>13</v>
      </c>
      <c r="AE1213">
        <v>1</v>
      </c>
      <c r="AF1213">
        <v>1</v>
      </c>
      <c r="AG1213">
        <v>1</v>
      </c>
      <c r="AH1213">
        <v>1</v>
      </c>
      <c r="AI1213">
        <v>121</v>
      </c>
      <c r="AJ1213">
        <v>335</v>
      </c>
      <c r="AK1213">
        <v>153</v>
      </c>
      <c r="AL1213">
        <v>1194</v>
      </c>
      <c r="AM1213">
        <v>40</v>
      </c>
      <c r="AN1213">
        <v>104</v>
      </c>
      <c r="AO1213">
        <v>400</v>
      </c>
      <c r="AP1213">
        <v>623</v>
      </c>
      <c r="AQ1213">
        <v>202</v>
      </c>
      <c r="AR1213">
        <v>2230</v>
      </c>
      <c r="AS1213">
        <v>27</v>
      </c>
      <c r="AT1213">
        <v>769</v>
      </c>
      <c r="AU1213">
        <v>99</v>
      </c>
      <c r="AV1213">
        <v>186</v>
      </c>
      <c r="AW1213">
        <v>850</v>
      </c>
      <c r="AX1213">
        <v>797</v>
      </c>
      <c r="AY1213">
        <v>187</v>
      </c>
      <c r="AZ1213">
        <v>2116</v>
      </c>
      <c r="BA1213">
        <v>2162</v>
      </c>
      <c r="BB1213">
        <v>767</v>
      </c>
      <c r="BC1213">
        <v>95</v>
      </c>
      <c r="BD1213">
        <v>467</v>
      </c>
      <c r="BE1213">
        <v>1</v>
      </c>
      <c r="BF1213" t="s">
        <v>64</v>
      </c>
      <c r="BG1213" t="s">
        <v>65</v>
      </c>
      <c r="BH1213" t="s">
        <v>941</v>
      </c>
      <c r="BI1213" s="4">
        <f xml:space="preserve"> _2025teamgamelogs[[#This Row],[FGA]] + (0.44 * _2025teamgamelogs[[#This Row],[FTA]]) + _2025teamgamelogs[[#This Row],[TOV]] - _2025teamgamelogs[[#This Row],[OREB]]</f>
        <v>105.64</v>
      </c>
      <c r="BJ1213" s="3">
        <f>_2025teamgamelogs[[#This Row],[TOV]]/_2025teamgamelogs[[#This Row],[POSSESIONS]]</f>
        <v>0.12305944717909882</v>
      </c>
      <c r="BK1213" s="4">
        <f>_2025teamgamelogs[[#This Row],[PTS]]/_2025teamgamelogs[[#This Row],[POSSESIONS]]</f>
        <v>1.287391139719803</v>
      </c>
      <c r="BL1213" s="4">
        <f xml:space="preserve"> 100 * _2025teamgamelogs[[#This Row],[POINTS_PER_POSSESSION]]</f>
        <v>128.73911397198029</v>
      </c>
      <c r="BM1213" s="4">
        <f xml:space="preserve"> _2025teamgamelogs[[#This Row],[POSSESIONS]] / (_2025teamgamelogs[[#This Row],[MIN]]/48)</f>
        <v>105.64</v>
      </c>
      <c r="BN1213" s="3">
        <f>_2025teamgamelogs[[#This Row],[PTS]] / (2 * (_2025teamgamelogs[[#This Row],[FGA]] + 0.44 * _2025teamgamelogs[[#This Row],[FTA]]))</f>
        <v>0.59838085181274203</v>
      </c>
      <c r="BO1213" s="4">
        <f>VLOOKUP(_2025teamgamelogs[[#This Row],[MONTH]], LEAGUE_AVERAGES!$A$2:$B$8, 2, FALSE)</f>
        <v>111.93492093235156</v>
      </c>
      <c r="BP1213" s="5">
        <f>VLOOKUP(_2025teamgamelogs[[#This Row],[TEAM_NAME]], LEAGUE_AVERAGES!$A$14:$C$43, 2, FALSE)</f>
        <v>0.35068292682926827</v>
      </c>
      <c r="BQ1213" s="5">
        <f>VLOOKUP(_2025teamgamelogs[[#This Row],[TEAM_NAME]], LEAGUE_AVERAGES!$A$14:$C$43, 3, FALSE)</f>
        <v>0.33902439024390252</v>
      </c>
      <c r="BR1213" s="5">
        <f>VLOOKUP(_2025teamgamelogs[[#This Row],[TEAM_NAME]], LEAGUE_AVERAGES!$F$14:$H$43, 2, FALSE)</f>
        <v>0.44770731707317085</v>
      </c>
      <c r="BS1213" s="5">
        <f>VLOOKUP(_2025teamgamelogs[[#This Row],[TEAM_NAME]], LEAGUE_AVERAGES!$F$14:$H$43, 3, FALSE)</f>
        <v>0.45721951219512191</v>
      </c>
      <c r="BT1213" s="5">
        <f>VLOOKUP(_2025teamgamelogs[[#This Row],[TEAM_NAME]], LEAGUE_AVERAGES!$K$14:$M$43, 2, FALSE)</f>
        <v>0.55230036801172144</v>
      </c>
      <c r="BU1213" s="5">
        <f>VLOOKUP(_2025teamgamelogs[[#This Row],[TEAM_NAME]], LEAGUE_AVERAGES!$K$14:$M$43, 3, FALSE)</f>
        <v>0.55239725408654039</v>
      </c>
    </row>
    <row r="1214" spans="1:73" x14ac:dyDescent="0.2">
      <c r="A1214" t="s">
        <v>59</v>
      </c>
      <c r="B1214">
        <v>1610612749</v>
      </c>
      <c r="C1214" t="s">
        <v>113</v>
      </c>
      <c r="D1214" t="s">
        <v>114</v>
      </c>
      <c r="E1214">
        <v>22400580</v>
      </c>
      <c r="F1214" s="1">
        <v>45674</v>
      </c>
      <c r="G1214" t="s">
        <v>437</v>
      </c>
      <c r="H1214" t="s">
        <v>63</v>
      </c>
      <c r="I1214">
        <v>48</v>
      </c>
      <c r="J1214">
        <v>42</v>
      </c>
      <c r="K1214">
        <v>81</v>
      </c>
      <c r="L1214">
        <v>0.51900000000000002</v>
      </c>
      <c r="M1214">
        <v>13</v>
      </c>
      <c r="N1214">
        <v>31</v>
      </c>
      <c r="O1214">
        <v>0.41899999999999998</v>
      </c>
      <c r="P1214">
        <v>33</v>
      </c>
      <c r="Q1214">
        <v>41</v>
      </c>
      <c r="R1214">
        <v>0.80500000000000005</v>
      </c>
      <c r="S1214">
        <v>11</v>
      </c>
      <c r="T1214">
        <v>33</v>
      </c>
      <c r="U1214">
        <v>44</v>
      </c>
      <c r="V1214">
        <v>25</v>
      </c>
      <c r="W1214">
        <v>14</v>
      </c>
      <c r="X1214">
        <v>7</v>
      </c>
      <c r="Y1214">
        <v>5</v>
      </c>
      <c r="Z1214">
        <v>4</v>
      </c>
      <c r="AA1214">
        <v>23</v>
      </c>
      <c r="AB1214">
        <v>28</v>
      </c>
      <c r="AC1214">
        <v>130</v>
      </c>
      <c r="AD1214">
        <v>18</v>
      </c>
      <c r="AE1214">
        <v>1</v>
      </c>
      <c r="AF1214">
        <v>1</v>
      </c>
      <c r="AG1214">
        <v>1</v>
      </c>
      <c r="AH1214">
        <v>1</v>
      </c>
      <c r="AI1214">
        <v>121</v>
      </c>
      <c r="AJ1214">
        <v>1068</v>
      </c>
      <c r="AK1214">
        <v>2117</v>
      </c>
      <c r="AL1214">
        <v>419</v>
      </c>
      <c r="AM1214">
        <v>1171</v>
      </c>
      <c r="AN1214">
        <v>1971</v>
      </c>
      <c r="AO1214">
        <v>554</v>
      </c>
      <c r="AP1214">
        <v>16</v>
      </c>
      <c r="AQ1214">
        <v>18</v>
      </c>
      <c r="AR1214">
        <v>1027</v>
      </c>
      <c r="AS1214">
        <v>1051</v>
      </c>
      <c r="AT1214">
        <v>1131</v>
      </c>
      <c r="AU1214">
        <v>1127</v>
      </c>
      <c r="AV1214">
        <v>1358</v>
      </c>
      <c r="AW1214">
        <v>1092</v>
      </c>
      <c r="AX1214">
        <v>1360</v>
      </c>
      <c r="AY1214">
        <v>889</v>
      </c>
      <c r="AZ1214">
        <v>750</v>
      </c>
      <c r="BA1214">
        <v>2046</v>
      </c>
      <c r="BB1214">
        <v>40</v>
      </c>
      <c r="BC1214">
        <v>239</v>
      </c>
      <c r="BD1214">
        <v>287</v>
      </c>
      <c r="BE1214">
        <v>1</v>
      </c>
      <c r="BF1214" t="s">
        <v>64</v>
      </c>
      <c r="BG1214" t="s">
        <v>65</v>
      </c>
      <c r="BH1214" t="s">
        <v>941</v>
      </c>
      <c r="BI1214" s="4">
        <f xml:space="preserve"> _2025teamgamelogs[[#This Row],[FGA]] + (0.44 * _2025teamgamelogs[[#This Row],[FTA]]) + _2025teamgamelogs[[#This Row],[TOV]] - _2025teamgamelogs[[#This Row],[OREB]]</f>
        <v>102.03999999999999</v>
      </c>
      <c r="BJ1214" s="3">
        <f>_2025teamgamelogs[[#This Row],[TOV]]/_2025teamgamelogs[[#This Row],[POSSESIONS]]</f>
        <v>0.13720109760878088</v>
      </c>
      <c r="BK1214" s="4">
        <f>_2025teamgamelogs[[#This Row],[PTS]]/_2025teamgamelogs[[#This Row],[POSSESIONS]]</f>
        <v>1.2740101920815368</v>
      </c>
      <c r="BL1214" s="4">
        <f xml:space="preserve"> 100 * _2025teamgamelogs[[#This Row],[POINTS_PER_POSSESSION]]</f>
        <v>127.40101920815367</v>
      </c>
      <c r="BM1214" s="4">
        <f xml:space="preserve"> _2025teamgamelogs[[#This Row],[POSSESIONS]] / (_2025teamgamelogs[[#This Row],[MIN]]/48)</f>
        <v>102.03999999999999</v>
      </c>
      <c r="BN1214" s="3">
        <f>_2025teamgamelogs[[#This Row],[PTS]] / (2 * (_2025teamgamelogs[[#This Row],[FGA]] + 0.44 * _2025teamgamelogs[[#This Row],[FTA]]))</f>
        <v>0.65630048465266566</v>
      </c>
      <c r="BO1214" s="4">
        <f>VLOOKUP(_2025teamgamelogs[[#This Row],[MONTH]], LEAGUE_AVERAGES!$A$2:$B$8, 2, FALSE)</f>
        <v>111.93492093235156</v>
      </c>
      <c r="BP1214" s="5">
        <f>VLOOKUP(_2025teamgamelogs[[#This Row],[TEAM_NAME]], LEAGUE_AVERAGES!$A$14:$C$43, 2, FALSE)</f>
        <v>0.4062926829268293</v>
      </c>
      <c r="BQ1214" s="5">
        <f>VLOOKUP(_2025teamgamelogs[[#This Row],[TEAM_NAME]], LEAGUE_AVERAGES!$A$14:$C$43, 3, FALSE)</f>
        <v>0.36926829268292688</v>
      </c>
      <c r="BR1214" s="5">
        <f>VLOOKUP(_2025teamgamelogs[[#This Row],[TEAM_NAME]], LEAGUE_AVERAGES!$F$14:$H$43, 2, FALSE)</f>
        <v>0.49804878048780482</v>
      </c>
      <c r="BS1214" s="5">
        <f>VLOOKUP(_2025teamgamelogs[[#This Row],[TEAM_NAME]], LEAGUE_AVERAGES!$F$14:$H$43, 3, FALSE)</f>
        <v>0.47917073170731711</v>
      </c>
      <c r="BT1214" s="5">
        <f>VLOOKUP(_2025teamgamelogs[[#This Row],[TEAM_NAME]], LEAGUE_AVERAGES!$K$14:$M$43, 2, FALSE)</f>
        <v>0.61475494156948829</v>
      </c>
      <c r="BU1214" s="5">
        <f>VLOOKUP(_2025teamgamelogs[[#This Row],[TEAM_NAME]], LEAGUE_AVERAGES!$K$14:$M$43, 3, FALSE)</f>
        <v>0.58586037801226176</v>
      </c>
    </row>
    <row r="1215" spans="1:73" x14ac:dyDescent="0.2">
      <c r="A1215" t="s">
        <v>59</v>
      </c>
      <c r="B1215">
        <v>1610612761</v>
      </c>
      <c r="C1215" t="s">
        <v>95</v>
      </c>
      <c r="D1215" t="s">
        <v>96</v>
      </c>
      <c r="E1215">
        <v>22400580</v>
      </c>
      <c r="F1215" s="1">
        <v>45674</v>
      </c>
      <c r="G1215" t="s">
        <v>438</v>
      </c>
      <c r="H1215" t="s">
        <v>70</v>
      </c>
      <c r="I1215">
        <v>48</v>
      </c>
      <c r="J1215">
        <v>43</v>
      </c>
      <c r="K1215">
        <v>91</v>
      </c>
      <c r="L1215">
        <v>0.47299999999999998</v>
      </c>
      <c r="M1215">
        <v>8</v>
      </c>
      <c r="N1215">
        <v>34</v>
      </c>
      <c r="O1215">
        <v>0.23499999999999999</v>
      </c>
      <c r="P1215">
        <v>18</v>
      </c>
      <c r="Q1215">
        <v>24</v>
      </c>
      <c r="R1215">
        <v>0.75</v>
      </c>
      <c r="S1215">
        <v>13</v>
      </c>
      <c r="T1215">
        <v>30</v>
      </c>
      <c r="U1215">
        <v>43</v>
      </c>
      <c r="V1215">
        <v>31</v>
      </c>
      <c r="W1215">
        <v>14</v>
      </c>
      <c r="X1215">
        <v>6</v>
      </c>
      <c r="Y1215">
        <v>4</v>
      </c>
      <c r="Z1215">
        <v>5</v>
      </c>
      <c r="AA1215">
        <v>28</v>
      </c>
      <c r="AB1215">
        <v>23</v>
      </c>
      <c r="AC1215">
        <v>112</v>
      </c>
      <c r="AD1215">
        <v>-18</v>
      </c>
      <c r="AE1215">
        <v>1</v>
      </c>
      <c r="AF1215">
        <v>1231</v>
      </c>
      <c r="AG1215">
        <v>1231</v>
      </c>
      <c r="AH1215">
        <v>1231</v>
      </c>
      <c r="AI1215">
        <v>121</v>
      </c>
      <c r="AJ1215">
        <v>866</v>
      </c>
      <c r="AK1215">
        <v>899</v>
      </c>
      <c r="AL1215">
        <v>1142</v>
      </c>
      <c r="AM1215">
        <v>2251</v>
      </c>
      <c r="AN1215">
        <v>1627</v>
      </c>
      <c r="AO1215">
        <v>2322</v>
      </c>
      <c r="AP1215">
        <v>889</v>
      </c>
      <c r="AQ1215">
        <v>791</v>
      </c>
      <c r="AR1215">
        <v>1525</v>
      </c>
      <c r="AS1215">
        <v>652</v>
      </c>
      <c r="AT1215">
        <v>1652</v>
      </c>
      <c r="AU1215">
        <v>1282</v>
      </c>
      <c r="AV1215">
        <v>426</v>
      </c>
      <c r="AW1215">
        <v>1092</v>
      </c>
      <c r="AX1215">
        <v>1702</v>
      </c>
      <c r="AY1215">
        <v>1274</v>
      </c>
      <c r="AZ1215">
        <v>1188</v>
      </c>
      <c r="BA1215">
        <v>2403</v>
      </c>
      <c r="BB1215">
        <v>300</v>
      </c>
      <c r="BC1215">
        <v>1331</v>
      </c>
      <c r="BD1215">
        <v>2149</v>
      </c>
      <c r="BE1215">
        <v>1</v>
      </c>
      <c r="BF1215" t="s">
        <v>71</v>
      </c>
      <c r="BG1215" t="s">
        <v>65</v>
      </c>
      <c r="BH1215" t="s">
        <v>941</v>
      </c>
      <c r="BI1215" s="4">
        <f xml:space="preserve"> _2025teamgamelogs[[#This Row],[FGA]] + (0.44 * _2025teamgamelogs[[#This Row],[FTA]]) + _2025teamgamelogs[[#This Row],[TOV]] - _2025teamgamelogs[[#This Row],[OREB]]</f>
        <v>102.56</v>
      </c>
      <c r="BJ1215" s="3">
        <f>_2025teamgamelogs[[#This Row],[TOV]]/_2025teamgamelogs[[#This Row],[POSSESIONS]]</f>
        <v>0.13650546021840873</v>
      </c>
      <c r="BK1215" s="4">
        <f>_2025teamgamelogs[[#This Row],[PTS]]/_2025teamgamelogs[[#This Row],[POSSESIONS]]</f>
        <v>1.0920436817472698</v>
      </c>
      <c r="BL1215" s="4">
        <f xml:space="preserve"> 100 * _2025teamgamelogs[[#This Row],[POINTS_PER_POSSESSION]]</f>
        <v>109.20436817472698</v>
      </c>
      <c r="BM1215" s="4">
        <f xml:space="preserve"> _2025teamgamelogs[[#This Row],[POSSESIONS]] / (_2025teamgamelogs[[#This Row],[MIN]]/48)</f>
        <v>102.56</v>
      </c>
      <c r="BN1215" s="3">
        <f>_2025teamgamelogs[[#This Row],[PTS]] / (2 * (_2025teamgamelogs[[#This Row],[FGA]] + 0.44 * _2025teamgamelogs[[#This Row],[FTA]]))</f>
        <v>0.55139818826309572</v>
      </c>
      <c r="BO1215" s="4">
        <f>VLOOKUP(_2025teamgamelogs[[#This Row],[MONTH]], LEAGUE_AVERAGES!$A$2:$B$8, 2, FALSE)</f>
        <v>111.93492093235156</v>
      </c>
      <c r="BP1215" s="5">
        <f>VLOOKUP(_2025teamgamelogs[[#This Row],[TEAM_NAME]], LEAGUE_AVERAGES!$A$14:$C$43, 2, FALSE)</f>
        <v>0.35443902439024388</v>
      </c>
      <c r="BQ1215" s="5">
        <f>VLOOKUP(_2025teamgamelogs[[#This Row],[TEAM_NAME]], LEAGUE_AVERAGES!$A$14:$C$43, 3, FALSE)</f>
        <v>0.34512195121951217</v>
      </c>
      <c r="BR1215" s="5">
        <f>VLOOKUP(_2025teamgamelogs[[#This Row],[TEAM_NAME]], LEAGUE_AVERAGES!$F$14:$H$43, 2, FALSE)</f>
        <v>0.46104878048780484</v>
      </c>
      <c r="BS1215" s="5">
        <f>VLOOKUP(_2025teamgamelogs[[#This Row],[TEAM_NAME]], LEAGUE_AVERAGES!$F$14:$H$43, 3, FALSE)</f>
        <v>0.45834146341463411</v>
      </c>
      <c r="BT1215" s="5">
        <f>VLOOKUP(_2025teamgamelogs[[#This Row],[TEAM_NAME]], LEAGUE_AVERAGES!$K$14:$M$43, 2, FALSE)</f>
        <v>0.55942918094792793</v>
      </c>
      <c r="BU1215" s="5">
        <f>VLOOKUP(_2025teamgamelogs[[#This Row],[TEAM_NAME]], LEAGUE_AVERAGES!$K$14:$M$43, 3, FALSE)</f>
        <v>0.54979583097447959</v>
      </c>
    </row>
    <row r="1216" spans="1:73" x14ac:dyDescent="0.2">
      <c r="A1216" t="s">
        <v>59</v>
      </c>
      <c r="B1216">
        <v>1610612759</v>
      </c>
      <c r="C1216" t="s">
        <v>145</v>
      </c>
      <c r="D1216" t="s">
        <v>146</v>
      </c>
      <c r="E1216">
        <v>22400582</v>
      </c>
      <c r="F1216" s="1">
        <v>45674</v>
      </c>
      <c r="G1216" t="s">
        <v>1104</v>
      </c>
      <c r="H1216" t="s">
        <v>70</v>
      </c>
      <c r="I1216">
        <v>48</v>
      </c>
      <c r="J1216">
        <v>40</v>
      </c>
      <c r="K1216">
        <v>84</v>
      </c>
      <c r="L1216">
        <v>0.47599999999999998</v>
      </c>
      <c r="M1216">
        <v>13</v>
      </c>
      <c r="N1216">
        <v>36</v>
      </c>
      <c r="O1216">
        <v>0.36099999999999999</v>
      </c>
      <c r="P1216">
        <v>19</v>
      </c>
      <c r="Q1216">
        <v>23</v>
      </c>
      <c r="R1216">
        <v>0.82599999999999996</v>
      </c>
      <c r="S1216">
        <v>10</v>
      </c>
      <c r="T1216">
        <v>30</v>
      </c>
      <c r="U1216">
        <v>40</v>
      </c>
      <c r="V1216">
        <v>29</v>
      </c>
      <c r="W1216">
        <v>17</v>
      </c>
      <c r="X1216">
        <v>4</v>
      </c>
      <c r="Y1216">
        <v>8</v>
      </c>
      <c r="Z1216">
        <v>0</v>
      </c>
      <c r="AA1216">
        <v>15</v>
      </c>
      <c r="AB1216">
        <v>19</v>
      </c>
      <c r="AC1216">
        <v>112</v>
      </c>
      <c r="AD1216">
        <v>-28</v>
      </c>
      <c r="AE1216">
        <v>1</v>
      </c>
      <c r="AF1216">
        <v>1231</v>
      </c>
      <c r="AG1216">
        <v>1231</v>
      </c>
      <c r="AH1216">
        <v>1231</v>
      </c>
      <c r="AI1216">
        <v>121</v>
      </c>
      <c r="AJ1216">
        <v>1438</v>
      </c>
      <c r="AK1216">
        <v>1815</v>
      </c>
      <c r="AL1216">
        <v>1079</v>
      </c>
      <c r="AM1216">
        <v>1171</v>
      </c>
      <c r="AN1216">
        <v>1366</v>
      </c>
      <c r="AO1216">
        <v>1193</v>
      </c>
      <c r="AP1216">
        <v>756</v>
      </c>
      <c r="AQ1216">
        <v>899</v>
      </c>
      <c r="AR1216">
        <v>794</v>
      </c>
      <c r="AS1216">
        <v>1308</v>
      </c>
      <c r="AT1216">
        <v>1652</v>
      </c>
      <c r="AU1216">
        <v>1715</v>
      </c>
      <c r="AV1216">
        <v>687</v>
      </c>
      <c r="AW1216">
        <v>1759</v>
      </c>
      <c r="AX1216">
        <v>2190</v>
      </c>
      <c r="AY1216">
        <v>187</v>
      </c>
      <c r="AZ1216">
        <v>1</v>
      </c>
      <c r="BA1216">
        <v>398</v>
      </c>
      <c r="BB1216">
        <v>971</v>
      </c>
      <c r="BC1216">
        <v>1331</v>
      </c>
      <c r="BD1216">
        <v>2355</v>
      </c>
      <c r="BE1216">
        <v>1</v>
      </c>
      <c r="BF1216" t="s">
        <v>64</v>
      </c>
      <c r="BG1216" t="s">
        <v>65</v>
      </c>
      <c r="BH1216" t="s">
        <v>941</v>
      </c>
      <c r="BI1216" s="4">
        <f xml:space="preserve"> _2025teamgamelogs[[#This Row],[FGA]] + (0.44 * _2025teamgamelogs[[#This Row],[FTA]]) + _2025teamgamelogs[[#This Row],[TOV]] - _2025teamgamelogs[[#This Row],[OREB]]</f>
        <v>101.12</v>
      </c>
      <c r="BJ1216" s="3">
        <f>_2025teamgamelogs[[#This Row],[TOV]]/_2025teamgamelogs[[#This Row],[POSSESIONS]]</f>
        <v>0.16811708860759492</v>
      </c>
      <c r="BK1216" s="4">
        <f>_2025teamgamelogs[[#This Row],[PTS]]/_2025teamgamelogs[[#This Row],[POSSESIONS]]</f>
        <v>1.1075949367088607</v>
      </c>
      <c r="BL1216" s="4">
        <f xml:space="preserve"> 100 * _2025teamgamelogs[[#This Row],[POINTS_PER_POSSESSION]]</f>
        <v>110.75949367088607</v>
      </c>
      <c r="BM1216" s="4">
        <f xml:space="preserve"> _2025teamgamelogs[[#This Row],[POSSESIONS]] / (_2025teamgamelogs[[#This Row],[MIN]]/48)</f>
        <v>101.12</v>
      </c>
      <c r="BN1216" s="3">
        <f>_2025teamgamelogs[[#This Row],[PTS]] / (2 * (_2025teamgamelogs[[#This Row],[FGA]] + 0.44 * _2025teamgamelogs[[#This Row],[FTA]]))</f>
        <v>0.59498512537186565</v>
      </c>
      <c r="BO1216" s="4">
        <f>VLOOKUP(_2025teamgamelogs[[#This Row],[MONTH]], LEAGUE_AVERAGES!$A$2:$B$8, 2, FALSE)</f>
        <v>111.93492093235156</v>
      </c>
      <c r="BP1216" s="5">
        <f>VLOOKUP(_2025teamgamelogs[[#This Row],[TEAM_NAME]], LEAGUE_AVERAGES!$A$14:$C$43, 2, FALSE)</f>
        <v>0.36502500000000004</v>
      </c>
      <c r="BQ1216" s="5">
        <f>VLOOKUP(_2025teamgamelogs[[#This Row],[TEAM_NAME]], LEAGUE_AVERAGES!$A$14:$C$43, 3, FALSE)</f>
        <v>0.35016666666666663</v>
      </c>
      <c r="BR1216" s="5">
        <f>VLOOKUP(_2025teamgamelogs[[#This Row],[TEAM_NAME]], LEAGUE_AVERAGES!$F$14:$H$43, 2, FALSE)</f>
        <v>0.47877500000000017</v>
      </c>
      <c r="BS1216" s="5">
        <f>VLOOKUP(_2025teamgamelogs[[#This Row],[TEAM_NAME]], LEAGUE_AVERAGES!$F$14:$H$43, 3, FALSE)</f>
        <v>0.45407142857142868</v>
      </c>
      <c r="BT1216" s="5">
        <f>VLOOKUP(_2025teamgamelogs[[#This Row],[TEAM_NAME]], LEAGUE_AVERAGES!$K$14:$M$43, 2, FALSE)</f>
        <v>0.59112459331758582</v>
      </c>
      <c r="BU1216" s="5">
        <f>VLOOKUP(_2025teamgamelogs[[#This Row],[TEAM_NAME]], LEAGUE_AVERAGES!$K$14:$M$43, 3, FALSE)</f>
        <v>0.56254759440180246</v>
      </c>
    </row>
    <row r="1217" spans="1:73" x14ac:dyDescent="0.2">
      <c r="A1217" t="s">
        <v>59</v>
      </c>
      <c r="B1217">
        <v>1610612753</v>
      </c>
      <c r="C1217" t="s">
        <v>83</v>
      </c>
      <c r="D1217" t="s">
        <v>84</v>
      </c>
      <c r="E1217">
        <v>22400577</v>
      </c>
      <c r="F1217" s="1">
        <v>45674</v>
      </c>
      <c r="G1217" t="s">
        <v>1128</v>
      </c>
      <c r="H1217" t="s">
        <v>70</v>
      </c>
      <c r="I1217">
        <v>48</v>
      </c>
      <c r="J1217">
        <v>34</v>
      </c>
      <c r="K1217">
        <v>82</v>
      </c>
      <c r="L1217">
        <v>0.41499999999999998</v>
      </c>
      <c r="M1217">
        <v>5</v>
      </c>
      <c r="N1217">
        <v>32</v>
      </c>
      <c r="O1217">
        <v>0.156</v>
      </c>
      <c r="P1217">
        <v>21</v>
      </c>
      <c r="Q1217">
        <v>31</v>
      </c>
      <c r="R1217">
        <v>0.67700000000000005</v>
      </c>
      <c r="S1217">
        <v>12</v>
      </c>
      <c r="T1217">
        <v>25</v>
      </c>
      <c r="U1217">
        <v>37</v>
      </c>
      <c r="V1217">
        <v>15</v>
      </c>
      <c r="W1217">
        <v>12</v>
      </c>
      <c r="X1217">
        <v>3</v>
      </c>
      <c r="Y1217">
        <v>3</v>
      </c>
      <c r="Z1217">
        <v>3</v>
      </c>
      <c r="AA1217">
        <v>19</v>
      </c>
      <c r="AB1217">
        <v>23</v>
      </c>
      <c r="AC1217">
        <v>94</v>
      </c>
      <c r="AD1217">
        <v>-27</v>
      </c>
      <c r="AE1217">
        <v>1</v>
      </c>
      <c r="AF1217">
        <v>1231</v>
      </c>
      <c r="AG1217">
        <v>1231</v>
      </c>
      <c r="AH1217">
        <v>1231</v>
      </c>
      <c r="AI1217">
        <v>121</v>
      </c>
      <c r="AJ1217">
        <v>2258</v>
      </c>
      <c r="AK1217">
        <v>2022</v>
      </c>
      <c r="AL1217">
        <v>2048</v>
      </c>
      <c r="AM1217">
        <v>2427</v>
      </c>
      <c r="AN1217">
        <v>1863</v>
      </c>
      <c r="AO1217">
        <v>2447</v>
      </c>
      <c r="AP1217">
        <v>506</v>
      </c>
      <c r="AQ1217">
        <v>202</v>
      </c>
      <c r="AR1217">
        <v>2093</v>
      </c>
      <c r="AS1217">
        <v>848</v>
      </c>
      <c r="AT1217">
        <v>2271</v>
      </c>
      <c r="AU1217">
        <v>2073</v>
      </c>
      <c r="AV1217">
        <v>2434</v>
      </c>
      <c r="AW1217">
        <v>640</v>
      </c>
      <c r="AX1217">
        <v>2344</v>
      </c>
      <c r="AY1217">
        <v>1712</v>
      </c>
      <c r="AZ1217">
        <v>384</v>
      </c>
      <c r="BA1217">
        <v>1258</v>
      </c>
      <c r="BB1217">
        <v>300</v>
      </c>
      <c r="BC1217">
        <v>2304</v>
      </c>
      <c r="BD1217">
        <v>2342</v>
      </c>
      <c r="BE1217">
        <v>1</v>
      </c>
      <c r="BF1217" t="s">
        <v>71</v>
      </c>
      <c r="BG1217" t="s">
        <v>65</v>
      </c>
      <c r="BH1217" t="s">
        <v>941</v>
      </c>
      <c r="BI1217" s="4">
        <f xml:space="preserve"> _2025teamgamelogs[[#This Row],[FGA]] + (0.44 * _2025teamgamelogs[[#This Row],[FTA]]) + _2025teamgamelogs[[#This Row],[TOV]] - _2025teamgamelogs[[#This Row],[OREB]]</f>
        <v>95.64</v>
      </c>
      <c r="BJ1217" s="3">
        <f>_2025teamgamelogs[[#This Row],[TOV]]/_2025teamgamelogs[[#This Row],[POSSESIONS]]</f>
        <v>0.12547051442910917</v>
      </c>
      <c r="BK1217" s="4">
        <f>_2025teamgamelogs[[#This Row],[PTS]]/_2025teamgamelogs[[#This Row],[POSSESIONS]]</f>
        <v>0.9828523630280217</v>
      </c>
      <c r="BL1217" s="4">
        <f xml:space="preserve"> 100 * _2025teamgamelogs[[#This Row],[POINTS_PER_POSSESSION]]</f>
        <v>98.285236302802176</v>
      </c>
      <c r="BM1217" s="4">
        <f xml:space="preserve"> _2025teamgamelogs[[#This Row],[POSSESIONS]] / (_2025teamgamelogs[[#This Row],[MIN]]/48)</f>
        <v>95.64</v>
      </c>
      <c r="BN1217" s="3">
        <f>_2025teamgamelogs[[#This Row],[PTS]] / (2 * (_2025teamgamelogs[[#This Row],[FGA]] + 0.44 * _2025teamgamelogs[[#This Row],[FTA]]))</f>
        <v>0.49142618151401085</v>
      </c>
      <c r="BO1217" s="4">
        <f>VLOOKUP(_2025teamgamelogs[[#This Row],[MONTH]], LEAGUE_AVERAGES!$A$2:$B$8, 2, FALSE)</f>
        <v>111.93492093235156</v>
      </c>
      <c r="BP1217" s="5">
        <f>VLOOKUP(_2025teamgamelogs[[#This Row],[TEAM_NAME]], LEAGUE_AVERAGES!$A$14:$C$43, 2, FALSE)</f>
        <v>0.32192682926829269</v>
      </c>
      <c r="BQ1217" s="5">
        <f>VLOOKUP(_2025teamgamelogs[[#This Row],[TEAM_NAME]], LEAGUE_AVERAGES!$A$14:$C$43, 3, FALSE)</f>
        <v>0.31129268292682932</v>
      </c>
      <c r="BR1217" s="5">
        <f>VLOOKUP(_2025teamgamelogs[[#This Row],[TEAM_NAME]], LEAGUE_AVERAGES!$F$14:$H$43, 2, FALSE)</f>
        <v>0.44641463414634147</v>
      </c>
      <c r="BS1217" s="5">
        <f>VLOOKUP(_2025teamgamelogs[[#This Row],[TEAM_NAME]], LEAGUE_AVERAGES!$F$14:$H$43, 3, FALSE)</f>
        <v>0.44524390243902434</v>
      </c>
      <c r="BT1217" s="5">
        <f>VLOOKUP(_2025teamgamelogs[[#This Row],[TEAM_NAME]], LEAGUE_AVERAGES!$K$14:$M$43, 2, FALSE)</f>
        <v>0.55194019912665027</v>
      </c>
      <c r="BU1217" s="5">
        <f>VLOOKUP(_2025teamgamelogs[[#This Row],[TEAM_NAME]], LEAGUE_AVERAGES!$K$14:$M$43, 3, FALSE)</f>
        <v>0.54874950227645525</v>
      </c>
    </row>
    <row r="1218" spans="1:73" x14ac:dyDescent="0.2">
      <c r="A1218" t="s">
        <v>59</v>
      </c>
      <c r="B1218">
        <v>1610612750</v>
      </c>
      <c r="C1218" t="s">
        <v>8</v>
      </c>
      <c r="D1218" t="s">
        <v>72</v>
      </c>
      <c r="E1218">
        <v>22400578</v>
      </c>
      <c r="F1218" s="1">
        <v>45674</v>
      </c>
      <c r="G1218" t="s">
        <v>1129</v>
      </c>
      <c r="H1218" t="s">
        <v>63</v>
      </c>
      <c r="I1218">
        <v>48</v>
      </c>
      <c r="J1218">
        <v>42</v>
      </c>
      <c r="K1218">
        <v>79</v>
      </c>
      <c r="L1218">
        <v>0.53200000000000003</v>
      </c>
      <c r="M1218">
        <v>22</v>
      </c>
      <c r="N1218">
        <v>40</v>
      </c>
      <c r="O1218">
        <v>0.55000000000000004</v>
      </c>
      <c r="P1218">
        <v>10</v>
      </c>
      <c r="Q1218">
        <v>14</v>
      </c>
      <c r="R1218">
        <v>0.71399999999999997</v>
      </c>
      <c r="S1218">
        <v>11</v>
      </c>
      <c r="T1218">
        <v>35</v>
      </c>
      <c r="U1218">
        <v>46</v>
      </c>
      <c r="V1218">
        <v>23</v>
      </c>
      <c r="W1218">
        <v>16</v>
      </c>
      <c r="X1218">
        <v>5</v>
      </c>
      <c r="Y1218">
        <v>2</v>
      </c>
      <c r="Z1218">
        <v>4</v>
      </c>
      <c r="AA1218">
        <v>16</v>
      </c>
      <c r="AB1218">
        <v>13</v>
      </c>
      <c r="AC1218">
        <v>116</v>
      </c>
      <c r="AD1218">
        <v>17</v>
      </c>
      <c r="AE1218">
        <v>1</v>
      </c>
      <c r="AF1218">
        <v>1</v>
      </c>
      <c r="AG1218">
        <v>1</v>
      </c>
      <c r="AH1218">
        <v>1</v>
      </c>
      <c r="AI1218">
        <v>121</v>
      </c>
      <c r="AJ1218">
        <v>1068</v>
      </c>
      <c r="AK1218">
        <v>2245</v>
      </c>
      <c r="AL1218">
        <v>300</v>
      </c>
      <c r="AM1218">
        <v>40</v>
      </c>
      <c r="AN1218">
        <v>795</v>
      </c>
      <c r="AO1218">
        <v>26</v>
      </c>
      <c r="AP1218">
        <v>2148</v>
      </c>
      <c r="AQ1218">
        <v>2113</v>
      </c>
      <c r="AR1218">
        <v>1839</v>
      </c>
      <c r="AS1218">
        <v>1051</v>
      </c>
      <c r="AT1218">
        <v>769</v>
      </c>
      <c r="AU1218">
        <v>835</v>
      </c>
      <c r="AV1218">
        <v>1759</v>
      </c>
      <c r="AW1218">
        <v>1583</v>
      </c>
      <c r="AX1218">
        <v>1998</v>
      </c>
      <c r="AY1218">
        <v>2078</v>
      </c>
      <c r="AZ1218">
        <v>750</v>
      </c>
      <c r="BA1218">
        <v>570</v>
      </c>
      <c r="BB1218">
        <v>2202</v>
      </c>
      <c r="BC1218">
        <v>1025</v>
      </c>
      <c r="BD1218">
        <v>313</v>
      </c>
      <c r="BE1218">
        <v>1</v>
      </c>
      <c r="BF1218" t="s">
        <v>71</v>
      </c>
      <c r="BG1218" t="s">
        <v>65</v>
      </c>
      <c r="BH1218" t="s">
        <v>941</v>
      </c>
      <c r="BI1218" s="4">
        <f xml:space="preserve"> _2025teamgamelogs[[#This Row],[FGA]] + (0.44 * _2025teamgamelogs[[#This Row],[FTA]]) + _2025teamgamelogs[[#This Row],[TOV]] - _2025teamgamelogs[[#This Row],[OREB]]</f>
        <v>90.16</v>
      </c>
      <c r="BJ1218" s="3">
        <f>_2025teamgamelogs[[#This Row],[TOV]]/_2025teamgamelogs[[#This Row],[POSSESIONS]]</f>
        <v>0.1774622892635315</v>
      </c>
      <c r="BK1218" s="4">
        <f>_2025teamgamelogs[[#This Row],[PTS]]/_2025teamgamelogs[[#This Row],[POSSESIONS]]</f>
        <v>1.2866015971606035</v>
      </c>
      <c r="BL1218" s="4">
        <f xml:space="preserve"> 100 * _2025teamgamelogs[[#This Row],[POINTS_PER_POSSESSION]]</f>
        <v>128.66015971606035</v>
      </c>
      <c r="BM1218" s="4">
        <f xml:space="preserve"> _2025teamgamelogs[[#This Row],[POSSESIONS]] / (_2025teamgamelogs[[#This Row],[MIN]]/48)</f>
        <v>90.16</v>
      </c>
      <c r="BN1218" s="3">
        <f>_2025teamgamelogs[[#This Row],[PTS]] / (2 * (_2025teamgamelogs[[#This Row],[FGA]] + 0.44 * _2025teamgamelogs[[#This Row],[FTA]]))</f>
        <v>0.68107092531705027</v>
      </c>
      <c r="BO1218" s="4">
        <f>VLOOKUP(_2025teamgamelogs[[#This Row],[MONTH]], LEAGUE_AVERAGES!$A$2:$B$8, 2, FALSE)</f>
        <v>111.93492093235156</v>
      </c>
      <c r="BP1218" s="5">
        <f>VLOOKUP(_2025teamgamelogs[[#This Row],[TEAM_NAME]], LEAGUE_AVERAGES!$A$14:$C$43, 2, FALSE)</f>
        <v>0.38256097560975622</v>
      </c>
      <c r="BQ1218" s="5">
        <f>VLOOKUP(_2025teamgamelogs[[#This Row],[TEAM_NAME]], LEAGUE_AVERAGES!$A$14:$C$43, 3, FALSE)</f>
        <v>0.37156097560975615</v>
      </c>
      <c r="BR1218" s="5">
        <f>VLOOKUP(_2025teamgamelogs[[#This Row],[TEAM_NAME]], LEAGUE_AVERAGES!$F$14:$H$43, 2, FALSE)</f>
        <v>0.47402439024390242</v>
      </c>
      <c r="BS1218" s="5">
        <f>VLOOKUP(_2025teamgamelogs[[#This Row],[TEAM_NAME]], LEAGUE_AVERAGES!$F$14:$H$43, 3, FALSE)</f>
        <v>0.46580487804878057</v>
      </c>
      <c r="BT1218" s="5">
        <f>VLOOKUP(_2025teamgamelogs[[#This Row],[TEAM_NAME]], LEAGUE_AVERAGES!$K$14:$M$43, 2, FALSE)</f>
        <v>0.59446350940954662</v>
      </c>
      <c r="BU1218" s="5">
        <f>VLOOKUP(_2025teamgamelogs[[#This Row],[TEAM_NAME]], LEAGUE_AVERAGES!$K$14:$M$43, 3, FALSE)</f>
        <v>0.58583417827298701</v>
      </c>
    </row>
    <row r="1219" spans="1:73" x14ac:dyDescent="0.2">
      <c r="A1219" t="s">
        <v>59</v>
      </c>
      <c r="B1219">
        <v>1610612748</v>
      </c>
      <c r="C1219" t="s">
        <v>101</v>
      </c>
      <c r="D1219" t="s">
        <v>102</v>
      </c>
      <c r="E1219">
        <v>22400579</v>
      </c>
      <c r="F1219" s="1">
        <v>45674</v>
      </c>
      <c r="G1219" t="s">
        <v>1130</v>
      </c>
      <c r="H1219" t="s">
        <v>70</v>
      </c>
      <c r="I1219">
        <v>48</v>
      </c>
      <c r="J1219">
        <v>45</v>
      </c>
      <c r="K1219">
        <v>91</v>
      </c>
      <c r="L1219">
        <v>0.495</v>
      </c>
      <c r="M1219">
        <v>9</v>
      </c>
      <c r="N1219">
        <v>33</v>
      </c>
      <c r="O1219">
        <v>0.27300000000000002</v>
      </c>
      <c r="P1219">
        <v>14</v>
      </c>
      <c r="Q1219">
        <v>14</v>
      </c>
      <c r="R1219">
        <v>1</v>
      </c>
      <c r="S1219">
        <v>6</v>
      </c>
      <c r="T1219">
        <v>35</v>
      </c>
      <c r="U1219">
        <v>41</v>
      </c>
      <c r="V1219">
        <v>30</v>
      </c>
      <c r="W1219">
        <v>8</v>
      </c>
      <c r="X1219">
        <v>2</v>
      </c>
      <c r="Y1219">
        <v>0</v>
      </c>
      <c r="Z1219">
        <v>1</v>
      </c>
      <c r="AA1219">
        <v>15</v>
      </c>
      <c r="AB1219">
        <v>10</v>
      </c>
      <c r="AC1219">
        <v>113</v>
      </c>
      <c r="AD1219">
        <v>-20</v>
      </c>
      <c r="AE1219">
        <v>1</v>
      </c>
      <c r="AF1219">
        <v>1231</v>
      </c>
      <c r="AG1219">
        <v>1231</v>
      </c>
      <c r="AH1219">
        <v>1231</v>
      </c>
      <c r="AI1219">
        <v>121</v>
      </c>
      <c r="AJ1219">
        <v>564</v>
      </c>
      <c r="AK1219">
        <v>899</v>
      </c>
      <c r="AL1219">
        <v>761</v>
      </c>
      <c r="AM1219">
        <v>2097</v>
      </c>
      <c r="AN1219">
        <v>1749</v>
      </c>
      <c r="AO1219">
        <v>2122</v>
      </c>
      <c r="AP1219">
        <v>1571</v>
      </c>
      <c r="AQ1219">
        <v>2113</v>
      </c>
      <c r="AR1219">
        <v>1</v>
      </c>
      <c r="AS1219">
        <v>2189</v>
      </c>
      <c r="AT1219">
        <v>769</v>
      </c>
      <c r="AU1219">
        <v>1563</v>
      </c>
      <c r="AV1219">
        <v>541</v>
      </c>
      <c r="AW1219">
        <v>78</v>
      </c>
      <c r="AX1219">
        <v>2421</v>
      </c>
      <c r="AY1219">
        <v>2427</v>
      </c>
      <c r="AZ1219">
        <v>35</v>
      </c>
      <c r="BA1219">
        <v>398</v>
      </c>
      <c r="BB1219">
        <v>2410</v>
      </c>
      <c r="BC1219">
        <v>1250</v>
      </c>
      <c r="BD1219">
        <v>2202</v>
      </c>
      <c r="BE1219">
        <v>1</v>
      </c>
      <c r="BF1219" t="s">
        <v>64</v>
      </c>
      <c r="BG1219" t="s">
        <v>65</v>
      </c>
      <c r="BH1219" t="s">
        <v>941</v>
      </c>
      <c r="BI1219" s="4">
        <f xml:space="preserve"> _2025teamgamelogs[[#This Row],[FGA]] + (0.44 * _2025teamgamelogs[[#This Row],[FTA]]) + _2025teamgamelogs[[#This Row],[TOV]] - _2025teamgamelogs[[#This Row],[OREB]]</f>
        <v>99.16</v>
      </c>
      <c r="BJ1219" s="3">
        <f>_2025teamgamelogs[[#This Row],[TOV]]/_2025teamgamelogs[[#This Row],[POSSESIONS]]</f>
        <v>8.0677692617991126E-2</v>
      </c>
      <c r="BK1219" s="4">
        <f>_2025teamgamelogs[[#This Row],[PTS]]/_2025teamgamelogs[[#This Row],[POSSESIONS]]</f>
        <v>1.1395724082291248</v>
      </c>
      <c r="BL1219" s="4">
        <f xml:space="preserve"> 100 * _2025teamgamelogs[[#This Row],[POINTS_PER_POSSESSION]]</f>
        <v>113.95724082291248</v>
      </c>
      <c r="BM1219" s="4">
        <f xml:space="preserve"> _2025teamgamelogs[[#This Row],[POSSESIONS]] / (_2025teamgamelogs[[#This Row],[MIN]]/48)</f>
        <v>99.16</v>
      </c>
      <c r="BN1219" s="3">
        <f>_2025teamgamelogs[[#This Row],[PTS]] / (2 * (_2025teamgamelogs[[#This Row],[FGA]] + 0.44 * _2025teamgamelogs[[#This Row],[FTA]]))</f>
        <v>0.58151502675998357</v>
      </c>
      <c r="BO1219" s="4">
        <f>VLOOKUP(_2025teamgamelogs[[#This Row],[MONTH]], LEAGUE_AVERAGES!$A$2:$B$8, 2, FALSE)</f>
        <v>111.93492093235156</v>
      </c>
      <c r="BP1219" s="5">
        <f>VLOOKUP(_2025teamgamelogs[[#This Row],[TEAM_NAME]], LEAGUE_AVERAGES!$A$14:$C$43, 2, FALSE)</f>
        <v>0.38887804878048787</v>
      </c>
      <c r="BQ1219" s="5">
        <f>VLOOKUP(_2025teamgamelogs[[#This Row],[TEAM_NAME]], LEAGUE_AVERAGES!$A$14:$C$43, 3, FALSE)</f>
        <v>0.35180487804878063</v>
      </c>
      <c r="BR1219" s="5">
        <f>VLOOKUP(_2025teamgamelogs[[#This Row],[TEAM_NAME]], LEAGUE_AVERAGES!$F$14:$H$43, 2, FALSE)</f>
        <v>0.48178048780487814</v>
      </c>
      <c r="BS1219" s="5">
        <f>VLOOKUP(_2025teamgamelogs[[#This Row],[TEAM_NAME]], LEAGUE_AVERAGES!$F$14:$H$43, 3, FALSE)</f>
        <v>0.44997560975609752</v>
      </c>
      <c r="BT1219" s="5">
        <f>VLOOKUP(_2025teamgamelogs[[#This Row],[TEAM_NAME]], LEAGUE_AVERAGES!$K$14:$M$43, 2, FALSE)</f>
        <v>0.59307433364150897</v>
      </c>
      <c r="BU1219" s="5">
        <f>VLOOKUP(_2025teamgamelogs[[#This Row],[TEAM_NAME]], LEAGUE_AVERAGES!$K$14:$M$43, 3, FALSE)</f>
        <v>0.56311679796954139</v>
      </c>
    </row>
    <row r="1220" spans="1:73" x14ac:dyDescent="0.2">
      <c r="A1220" t="s">
        <v>59</v>
      </c>
      <c r="B1220">
        <v>1610612743</v>
      </c>
      <c r="C1220" t="s">
        <v>151</v>
      </c>
      <c r="D1220" t="s">
        <v>152</v>
      </c>
      <c r="E1220">
        <v>22400579</v>
      </c>
      <c r="F1220" s="1">
        <v>45674</v>
      </c>
      <c r="G1220" t="s">
        <v>1131</v>
      </c>
      <c r="H1220" t="s">
        <v>63</v>
      </c>
      <c r="I1220">
        <v>48</v>
      </c>
      <c r="J1220">
        <v>50</v>
      </c>
      <c r="K1220">
        <v>92</v>
      </c>
      <c r="L1220">
        <v>0.54300000000000004</v>
      </c>
      <c r="M1220">
        <v>16</v>
      </c>
      <c r="N1220">
        <v>33</v>
      </c>
      <c r="O1220">
        <v>0.48499999999999999</v>
      </c>
      <c r="P1220">
        <v>17</v>
      </c>
      <c r="Q1220">
        <v>19</v>
      </c>
      <c r="R1220">
        <v>0.89500000000000002</v>
      </c>
      <c r="S1220">
        <v>7</v>
      </c>
      <c r="T1220">
        <v>34</v>
      </c>
      <c r="U1220">
        <v>41</v>
      </c>
      <c r="V1220">
        <v>35</v>
      </c>
      <c r="W1220">
        <v>6</v>
      </c>
      <c r="X1220">
        <v>5</v>
      </c>
      <c r="Y1220">
        <v>1</v>
      </c>
      <c r="Z1220">
        <v>0</v>
      </c>
      <c r="AA1220">
        <v>10</v>
      </c>
      <c r="AB1220">
        <v>15</v>
      </c>
      <c r="AC1220">
        <v>133</v>
      </c>
      <c r="AD1220">
        <v>20</v>
      </c>
      <c r="AE1220">
        <v>1</v>
      </c>
      <c r="AF1220">
        <v>1</v>
      </c>
      <c r="AG1220">
        <v>1</v>
      </c>
      <c r="AH1220">
        <v>1</v>
      </c>
      <c r="AI1220">
        <v>121</v>
      </c>
      <c r="AJ1220">
        <v>131</v>
      </c>
      <c r="AK1220">
        <v>768</v>
      </c>
      <c r="AL1220">
        <v>206</v>
      </c>
      <c r="AM1220">
        <v>567</v>
      </c>
      <c r="AN1220">
        <v>1749</v>
      </c>
      <c r="AO1220">
        <v>159</v>
      </c>
      <c r="AP1220">
        <v>1052</v>
      </c>
      <c r="AQ1220">
        <v>1458</v>
      </c>
      <c r="AR1220">
        <v>284</v>
      </c>
      <c r="AS1220">
        <v>2024</v>
      </c>
      <c r="AT1220">
        <v>926</v>
      </c>
      <c r="AU1220">
        <v>1563</v>
      </c>
      <c r="AV1220">
        <v>132</v>
      </c>
      <c r="AW1220">
        <v>18</v>
      </c>
      <c r="AX1220">
        <v>1998</v>
      </c>
      <c r="AY1220">
        <v>2304</v>
      </c>
      <c r="AZ1220">
        <v>1</v>
      </c>
      <c r="BA1220">
        <v>25</v>
      </c>
      <c r="BB1220">
        <v>1892</v>
      </c>
      <c r="BC1220">
        <v>150</v>
      </c>
      <c r="BD1220">
        <v>231</v>
      </c>
      <c r="BE1220">
        <v>1</v>
      </c>
      <c r="BF1220" t="s">
        <v>71</v>
      </c>
      <c r="BG1220" t="s">
        <v>65</v>
      </c>
      <c r="BH1220" t="s">
        <v>941</v>
      </c>
      <c r="BI1220" s="4">
        <f xml:space="preserve"> _2025teamgamelogs[[#This Row],[FGA]] + (0.44 * _2025teamgamelogs[[#This Row],[FTA]]) + _2025teamgamelogs[[#This Row],[TOV]] - _2025teamgamelogs[[#This Row],[OREB]]</f>
        <v>99.36</v>
      </c>
      <c r="BJ1220" s="3">
        <f>_2025teamgamelogs[[#This Row],[TOV]]/_2025teamgamelogs[[#This Row],[POSSESIONS]]</f>
        <v>6.0386473429951688E-2</v>
      </c>
      <c r="BK1220" s="4">
        <f>_2025teamgamelogs[[#This Row],[PTS]]/_2025teamgamelogs[[#This Row],[POSSESIONS]]</f>
        <v>1.3385668276972624</v>
      </c>
      <c r="BL1220" s="4">
        <f xml:space="preserve"> 100 * _2025teamgamelogs[[#This Row],[POINTS_PER_POSSESSION]]</f>
        <v>133.85668276972623</v>
      </c>
      <c r="BM1220" s="4">
        <f xml:space="preserve"> _2025teamgamelogs[[#This Row],[POSSESIONS]] / (_2025teamgamelogs[[#This Row],[MIN]]/48)</f>
        <v>99.36</v>
      </c>
      <c r="BN1220" s="3">
        <f>_2025teamgamelogs[[#This Row],[PTS]] / (2 * (_2025teamgamelogs[[#This Row],[FGA]] + 0.44 * _2025teamgamelogs[[#This Row],[FTA]]))</f>
        <v>0.66261458748505386</v>
      </c>
      <c r="BO1220" s="4">
        <f>VLOOKUP(_2025teamgamelogs[[#This Row],[MONTH]], LEAGUE_AVERAGES!$A$2:$B$8, 2, FALSE)</f>
        <v>111.93492093235156</v>
      </c>
      <c r="BP1220" s="5">
        <f>VLOOKUP(_2025teamgamelogs[[#This Row],[TEAM_NAME]], LEAGUE_AVERAGES!$A$14:$C$43, 2, FALSE)</f>
        <v>0.39036585365853654</v>
      </c>
      <c r="BQ1220" s="5">
        <f>VLOOKUP(_2025teamgamelogs[[#This Row],[TEAM_NAME]], LEAGUE_AVERAGES!$A$14:$C$43, 3, FALSE)</f>
        <v>0.36282926829268303</v>
      </c>
      <c r="BR1220" s="5">
        <f>VLOOKUP(_2025teamgamelogs[[#This Row],[TEAM_NAME]], LEAGUE_AVERAGES!$F$14:$H$43, 2, FALSE)</f>
        <v>0.50741463414634147</v>
      </c>
      <c r="BS1220" s="5">
        <f>VLOOKUP(_2025teamgamelogs[[#This Row],[TEAM_NAME]], LEAGUE_AVERAGES!$F$14:$H$43, 3, FALSE)</f>
        <v>0.50717073170731708</v>
      </c>
      <c r="BT1220" s="5">
        <f>VLOOKUP(_2025teamgamelogs[[#This Row],[TEAM_NAME]], LEAGUE_AVERAGES!$K$14:$M$43, 2, FALSE)</f>
        <v>0.61183675116028358</v>
      </c>
      <c r="BU1220" s="5">
        <f>VLOOKUP(_2025teamgamelogs[[#This Row],[TEAM_NAME]], LEAGUE_AVERAGES!$K$14:$M$43, 3, FALSE)</f>
        <v>0.59871853787111373</v>
      </c>
    </row>
    <row r="1221" spans="1:73" x14ac:dyDescent="0.2">
      <c r="A1221" t="s">
        <v>59</v>
      </c>
      <c r="B1221">
        <v>1610612766</v>
      </c>
      <c r="C1221" t="s">
        <v>122</v>
      </c>
      <c r="D1221" t="s">
        <v>123</v>
      </c>
      <c r="E1221">
        <v>22400584</v>
      </c>
      <c r="F1221" s="1">
        <v>45674</v>
      </c>
      <c r="G1221" t="s">
        <v>781</v>
      </c>
      <c r="H1221" t="s">
        <v>63</v>
      </c>
      <c r="I1221">
        <v>48</v>
      </c>
      <c r="J1221">
        <v>48</v>
      </c>
      <c r="K1221">
        <v>96</v>
      </c>
      <c r="L1221">
        <v>0.5</v>
      </c>
      <c r="M1221">
        <v>13</v>
      </c>
      <c r="N1221">
        <v>34</v>
      </c>
      <c r="O1221">
        <v>0.38200000000000001</v>
      </c>
      <c r="P1221">
        <v>16</v>
      </c>
      <c r="Q1221">
        <v>20</v>
      </c>
      <c r="R1221">
        <v>0.8</v>
      </c>
      <c r="S1221">
        <v>13</v>
      </c>
      <c r="T1221">
        <v>31</v>
      </c>
      <c r="U1221">
        <v>44</v>
      </c>
      <c r="V1221">
        <v>26</v>
      </c>
      <c r="W1221">
        <v>12</v>
      </c>
      <c r="X1221">
        <v>9</v>
      </c>
      <c r="Y1221">
        <v>2</v>
      </c>
      <c r="Z1221">
        <v>3</v>
      </c>
      <c r="AA1221">
        <v>13</v>
      </c>
      <c r="AB1221">
        <v>18</v>
      </c>
      <c r="AC1221">
        <v>125</v>
      </c>
      <c r="AD1221">
        <v>2</v>
      </c>
      <c r="AE1221">
        <v>1</v>
      </c>
      <c r="AF1221">
        <v>1</v>
      </c>
      <c r="AG1221">
        <v>1</v>
      </c>
      <c r="AH1221">
        <v>1</v>
      </c>
      <c r="AI1221">
        <v>121</v>
      </c>
      <c r="AJ1221">
        <v>242</v>
      </c>
      <c r="AK1221">
        <v>392</v>
      </c>
      <c r="AL1221">
        <v>663</v>
      </c>
      <c r="AM1221">
        <v>1171</v>
      </c>
      <c r="AN1221">
        <v>1627</v>
      </c>
      <c r="AO1221">
        <v>943</v>
      </c>
      <c r="AP1221">
        <v>1228</v>
      </c>
      <c r="AQ1221">
        <v>1301</v>
      </c>
      <c r="AR1221">
        <v>1029</v>
      </c>
      <c r="AS1221">
        <v>652</v>
      </c>
      <c r="AT1221">
        <v>1488</v>
      </c>
      <c r="AU1221">
        <v>1127</v>
      </c>
      <c r="AV1221">
        <v>1195</v>
      </c>
      <c r="AW1221">
        <v>640</v>
      </c>
      <c r="AX1221">
        <v>797</v>
      </c>
      <c r="AY1221">
        <v>2078</v>
      </c>
      <c r="AZ1221">
        <v>384</v>
      </c>
      <c r="BA1221">
        <v>148</v>
      </c>
      <c r="BB1221">
        <v>1204</v>
      </c>
      <c r="BC1221">
        <v>437</v>
      </c>
      <c r="BD1221">
        <v>1106</v>
      </c>
      <c r="BE1221">
        <v>1</v>
      </c>
      <c r="BF1221" t="s">
        <v>71</v>
      </c>
      <c r="BG1221" t="s">
        <v>65</v>
      </c>
      <c r="BH1221" t="s">
        <v>941</v>
      </c>
      <c r="BI1221" s="4">
        <f xml:space="preserve"> _2025teamgamelogs[[#This Row],[FGA]] + (0.44 * _2025teamgamelogs[[#This Row],[FTA]]) + _2025teamgamelogs[[#This Row],[TOV]] - _2025teamgamelogs[[#This Row],[OREB]]</f>
        <v>103.8</v>
      </c>
      <c r="BJ1221" s="3">
        <f>_2025teamgamelogs[[#This Row],[TOV]]/_2025teamgamelogs[[#This Row],[POSSESIONS]]</f>
        <v>0.11560693641618497</v>
      </c>
      <c r="BK1221" s="4">
        <f>_2025teamgamelogs[[#This Row],[PTS]]/_2025teamgamelogs[[#This Row],[POSSESIONS]]</f>
        <v>1.2042389210019269</v>
      </c>
      <c r="BL1221" s="4">
        <f xml:space="preserve"> 100 * _2025teamgamelogs[[#This Row],[POINTS_PER_POSSESSION]]</f>
        <v>120.42389210019269</v>
      </c>
      <c r="BM1221" s="4">
        <f xml:space="preserve"> _2025teamgamelogs[[#This Row],[POSSESIONS]] / (_2025teamgamelogs[[#This Row],[MIN]]/48)</f>
        <v>103.8</v>
      </c>
      <c r="BN1221" s="3">
        <f>_2025teamgamelogs[[#This Row],[PTS]] / (2 * (_2025teamgamelogs[[#This Row],[FGA]] + 0.44 * _2025teamgamelogs[[#This Row],[FTA]]))</f>
        <v>0.59637404580152675</v>
      </c>
      <c r="BO1221" s="4">
        <f>VLOOKUP(_2025teamgamelogs[[#This Row],[MONTH]], LEAGUE_AVERAGES!$A$2:$B$8, 2, FALSE)</f>
        <v>111.93492093235156</v>
      </c>
      <c r="BP1221" s="5">
        <f>VLOOKUP(_2025teamgamelogs[[#This Row],[TEAM_NAME]], LEAGUE_AVERAGES!$A$14:$C$43, 2, FALSE)</f>
        <v>0.33860975609756089</v>
      </c>
      <c r="BQ1221" s="5">
        <f>VLOOKUP(_2025teamgamelogs[[#This Row],[TEAM_NAME]], LEAGUE_AVERAGES!$A$14:$C$43, 3, FALSE)</f>
        <v>0.33580487804878045</v>
      </c>
      <c r="BR1221" s="5">
        <f>VLOOKUP(_2025teamgamelogs[[#This Row],[TEAM_NAME]], LEAGUE_AVERAGES!$F$14:$H$43, 2, FALSE)</f>
        <v>0.43492682926829268</v>
      </c>
      <c r="BS1221" s="5">
        <f>VLOOKUP(_2025teamgamelogs[[#This Row],[TEAM_NAME]], LEAGUE_AVERAGES!$F$14:$H$43, 3, FALSE)</f>
        <v>0.42697560975609755</v>
      </c>
      <c r="BT1221" s="5">
        <f>VLOOKUP(_2025teamgamelogs[[#This Row],[TEAM_NAME]], LEAGUE_AVERAGES!$K$14:$M$43, 2, FALSE)</f>
        <v>0.5424635833805308</v>
      </c>
      <c r="BU1221" s="5">
        <f>VLOOKUP(_2025teamgamelogs[[#This Row],[TEAM_NAME]], LEAGUE_AVERAGES!$K$14:$M$43, 3, FALSE)</f>
        <v>0.53419164265445196</v>
      </c>
    </row>
    <row r="1222" spans="1:73" x14ac:dyDescent="0.2">
      <c r="A1222" t="s">
        <v>59</v>
      </c>
      <c r="B1222">
        <v>1610612741</v>
      </c>
      <c r="C1222" t="s">
        <v>86</v>
      </c>
      <c r="D1222" t="s">
        <v>87</v>
      </c>
      <c r="E1222">
        <v>22400584</v>
      </c>
      <c r="F1222" s="1">
        <v>45674</v>
      </c>
      <c r="G1222" t="s">
        <v>785</v>
      </c>
      <c r="H1222" t="s">
        <v>70</v>
      </c>
      <c r="I1222">
        <v>48</v>
      </c>
      <c r="J1222">
        <v>48</v>
      </c>
      <c r="K1222">
        <v>95</v>
      </c>
      <c r="L1222">
        <v>0.505</v>
      </c>
      <c r="M1222">
        <v>14</v>
      </c>
      <c r="N1222">
        <v>40</v>
      </c>
      <c r="O1222">
        <v>0.35</v>
      </c>
      <c r="P1222">
        <v>13</v>
      </c>
      <c r="Q1222">
        <v>14</v>
      </c>
      <c r="R1222">
        <v>0.92900000000000005</v>
      </c>
      <c r="S1222">
        <v>12</v>
      </c>
      <c r="T1222">
        <v>33</v>
      </c>
      <c r="U1222">
        <v>45</v>
      </c>
      <c r="V1222">
        <v>34</v>
      </c>
      <c r="W1222">
        <v>14</v>
      </c>
      <c r="X1222">
        <v>9</v>
      </c>
      <c r="Y1222">
        <v>3</v>
      </c>
      <c r="Z1222">
        <v>2</v>
      </c>
      <c r="AA1222">
        <v>18</v>
      </c>
      <c r="AB1222">
        <v>13</v>
      </c>
      <c r="AC1222">
        <v>123</v>
      </c>
      <c r="AD1222">
        <v>-2</v>
      </c>
      <c r="AE1222">
        <v>1</v>
      </c>
      <c r="AF1222">
        <v>1231</v>
      </c>
      <c r="AG1222">
        <v>1231</v>
      </c>
      <c r="AH1222">
        <v>1231</v>
      </c>
      <c r="AI1222">
        <v>121</v>
      </c>
      <c r="AJ1222">
        <v>242</v>
      </c>
      <c r="AK1222">
        <v>477</v>
      </c>
      <c r="AL1222">
        <v>649</v>
      </c>
      <c r="AM1222">
        <v>934</v>
      </c>
      <c r="AN1222">
        <v>795</v>
      </c>
      <c r="AO1222">
        <v>1311</v>
      </c>
      <c r="AP1222">
        <v>1755</v>
      </c>
      <c r="AQ1222">
        <v>2113</v>
      </c>
      <c r="AR1222">
        <v>140</v>
      </c>
      <c r="AS1222">
        <v>848</v>
      </c>
      <c r="AT1222">
        <v>1131</v>
      </c>
      <c r="AU1222">
        <v>976</v>
      </c>
      <c r="AV1222">
        <v>186</v>
      </c>
      <c r="AW1222">
        <v>1092</v>
      </c>
      <c r="AX1222">
        <v>797</v>
      </c>
      <c r="AY1222">
        <v>1712</v>
      </c>
      <c r="AZ1222">
        <v>158</v>
      </c>
      <c r="BA1222">
        <v>1018</v>
      </c>
      <c r="BB1222">
        <v>2202</v>
      </c>
      <c r="BC1222">
        <v>549</v>
      </c>
      <c r="BD1222">
        <v>1286</v>
      </c>
      <c r="BE1222">
        <v>1</v>
      </c>
      <c r="BF1222" t="s">
        <v>64</v>
      </c>
      <c r="BG1222" t="s">
        <v>65</v>
      </c>
      <c r="BH1222" t="s">
        <v>941</v>
      </c>
      <c r="BI1222" s="4">
        <f xml:space="preserve"> _2025teamgamelogs[[#This Row],[FGA]] + (0.44 * _2025teamgamelogs[[#This Row],[FTA]]) + _2025teamgamelogs[[#This Row],[TOV]] - _2025teamgamelogs[[#This Row],[OREB]]</f>
        <v>103.16</v>
      </c>
      <c r="BJ1222" s="3">
        <f>_2025teamgamelogs[[#This Row],[TOV]]/_2025teamgamelogs[[#This Row],[POSSESIONS]]</f>
        <v>0.13571151609150833</v>
      </c>
      <c r="BK1222" s="4">
        <f>_2025teamgamelogs[[#This Row],[PTS]]/_2025teamgamelogs[[#This Row],[POSSESIONS]]</f>
        <v>1.1923226056611089</v>
      </c>
      <c r="BL1222" s="4">
        <f xml:space="preserve"> 100 * _2025teamgamelogs[[#This Row],[POINTS_PER_POSSESSION]]</f>
        <v>119.2322605661109</v>
      </c>
      <c r="BM1222" s="4">
        <f xml:space="preserve"> _2025teamgamelogs[[#This Row],[POSSESIONS]] / (_2025teamgamelogs[[#This Row],[MIN]]/48)</f>
        <v>103.16</v>
      </c>
      <c r="BN1222" s="3">
        <f>_2025teamgamelogs[[#This Row],[PTS]] / (2 * (_2025teamgamelogs[[#This Row],[FGA]] + 0.44 * _2025teamgamelogs[[#This Row],[FTA]]))</f>
        <v>0.60794780545670224</v>
      </c>
      <c r="BO1222" s="4">
        <f>VLOOKUP(_2025teamgamelogs[[#This Row],[MONTH]], LEAGUE_AVERAGES!$A$2:$B$8, 2, FALSE)</f>
        <v>111.93492093235156</v>
      </c>
      <c r="BP1222" s="5">
        <f>VLOOKUP(_2025teamgamelogs[[#This Row],[TEAM_NAME]], LEAGUE_AVERAGES!$A$14:$C$43, 2, FALSE)</f>
        <v>0.36141463414634156</v>
      </c>
      <c r="BQ1222" s="5">
        <f>VLOOKUP(_2025teamgamelogs[[#This Row],[TEAM_NAME]], LEAGUE_AVERAGES!$A$14:$C$43, 3, FALSE)</f>
        <v>0.37548780487804878</v>
      </c>
      <c r="BR1222" s="5">
        <f>VLOOKUP(_2025teamgamelogs[[#This Row],[TEAM_NAME]], LEAGUE_AVERAGES!$F$14:$H$43, 2, FALSE)</f>
        <v>0.46404878048780479</v>
      </c>
      <c r="BS1222" s="5">
        <f>VLOOKUP(_2025teamgamelogs[[#This Row],[TEAM_NAME]], LEAGUE_AVERAGES!$F$14:$H$43, 3, FALSE)</f>
        <v>0.47712195121951223</v>
      </c>
      <c r="BT1222" s="5">
        <f>VLOOKUP(_2025teamgamelogs[[#This Row],[TEAM_NAME]], LEAGUE_AVERAGES!$K$14:$M$43, 2, FALSE)</f>
        <v>0.57631003599073594</v>
      </c>
      <c r="BU1222" s="5">
        <f>VLOOKUP(_2025teamgamelogs[[#This Row],[TEAM_NAME]], LEAGUE_AVERAGES!$K$14:$M$43, 3, FALSE)</f>
        <v>0.59556361257988066</v>
      </c>
    </row>
    <row r="1223" spans="1:73" x14ac:dyDescent="0.2">
      <c r="A1223" t="s">
        <v>59</v>
      </c>
      <c r="B1223">
        <v>1610612752</v>
      </c>
      <c r="C1223" t="s">
        <v>67</v>
      </c>
      <c r="D1223" t="s">
        <v>68</v>
      </c>
      <c r="E1223">
        <v>22400578</v>
      </c>
      <c r="F1223" s="1">
        <v>45674</v>
      </c>
      <c r="G1223" t="s">
        <v>1132</v>
      </c>
      <c r="H1223" t="s">
        <v>70</v>
      </c>
      <c r="I1223">
        <v>48</v>
      </c>
      <c r="J1223">
        <v>35</v>
      </c>
      <c r="K1223">
        <v>90</v>
      </c>
      <c r="L1223">
        <v>0.38900000000000001</v>
      </c>
      <c r="M1223">
        <v>14</v>
      </c>
      <c r="N1223">
        <v>34</v>
      </c>
      <c r="O1223">
        <v>0.41199999999999998</v>
      </c>
      <c r="P1223">
        <v>15</v>
      </c>
      <c r="Q1223">
        <v>17</v>
      </c>
      <c r="R1223">
        <v>0.88200000000000001</v>
      </c>
      <c r="S1223">
        <v>15</v>
      </c>
      <c r="T1223">
        <v>26</v>
      </c>
      <c r="U1223">
        <v>41</v>
      </c>
      <c r="V1223">
        <v>19</v>
      </c>
      <c r="W1223">
        <v>9</v>
      </c>
      <c r="X1223">
        <v>10</v>
      </c>
      <c r="Y1223">
        <v>4</v>
      </c>
      <c r="Z1223">
        <v>2</v>
      </c>
      <c r="AA1223">
        <v>13</v>
      </c>
      <c r="AB1223">
        <v>16</v>
      </c>
      <c r="AC1223">
        <v>99</v>
      </c>
      <c r="AD1223">
        <v>-17</v>
      </c>
      <c r="AE1223">
        <v>1</v>
      </c>
      <c r="AF1223">
        <v>1231</v>
      </c>
      <c r="AG1223">
        <v>1231</v>
      </c>
      <c r="AH1223">
        <v>1231</v>
      </c>
      <c r="AI1223">
        <v>121</v>
      </c>
      <c r="AJ1223">
        <v>2164</v>
      </c>
      <c r="AK1223">
        <v>1029</v>
      </c>
      <c r="AL1223">
        <v>2297</v>
      </c>
      <c r="AM1223">
        <v>934</v>
      </c>
      <c r="AN1223">
        <v>1627</v>
      </c>
      <c r="AO1223">
        <v>622</v>
      </c>
      <c r="AP1223">
        <v>1416</v>
      </c>
      <c r="AQ1223">
        <v>1778</v>
      </c>
      <c r="AR1223">
        <v>362</v>
      </c>
      <c r="AS1223">
        <v>332</v>
      </c>
      <c r="AT1223">
        <v>2171</v>
      </c>
      <c r="AU1223">
        <v>1563</v>
      </c>
      <c r="AV1223">
        <v>2257</v>
      </c>
      <c r="AW1223">
        <v>152</v>
      </c>
      <c r="AX1223">
        <v>539</v>
      </c>
      <c r="AY1223">
        <v>1274</v>
      </c>
      <c r="AZ1223">
        <v>158</v>
      </c>
      <c r="BA1223">
        <v>148</v>
      </c>
      <c r="BB1223">
        <v>1670</v>
      </c>
      <c r="BC1223">
        <v>2137</v>
      </c>
      <c r="BD1223">
        <v>2124</v>
      </c>
      <c r="BE1223">
        <v>1</v>
      </c>
      <c r="BF1223" t="s">
        <v>64</v>
      </c>
      <c r="BG1223" t="s">
        <v>65</v>
      </c>
      <c r="BH1223" t="s">
        <v>941</v>
      </c>
      <c r="BI1223" s="4">
        <f xml:space="preserve"> _2025teamgamelogs[[#This Row],[FGA]] + (0.44 * _2025teamgamelogs[[#This Row],[FTA]]) + _2025teamgamelogs[[#This Row],[TOV]] - _2025teamgamelogs[[#This Row],[OREB]]</f>
        <v>91.48</v>
      </c>
      <c r="BJ1223" s="3">
        <f>_2025teamgamelogs[[#This Row],[TOV]]/_2025teamgamelogs[[#This Row],[POSSESIONS]]</f>
        <v>9.838216003498032E-2</v>
      </c>
      <c r="BK1223" s="4">
        <f>_2025teamgamelogs[[#This Row],[PTS]]/_2025teamgamelogs[[#This Row],[POSSESIONS]]</f>
        <v>1.0822037603847836</v>
      </c>
      <c r="BL1223" s="4">
        <f xml:space="preserve"> 100 * _2025teamgamelogs[[#This Row],[POINTS_PER_POSSESSION]]</f>
        <v>108.22037603847836</v>
      </c>
      <c r="BM1223" s="4">
        <f xml:space="preserve"> _2025teamgamelogs[[#This Row],[POSSESIONS]] / (_2025teamgamelogs[[#This Row],[MIN]]/48)</f>
        <v>91.48</v>
      </c>
      <c r="BN1223" s="3">
        <f>_2025teamgamelogs[[#This Row],[PTS]] / (2 * (_2025teamgamelogs[[#This Row],[FGA]] + 0.44 * _2025teamgamelogs[[#This Row],[FTA]]))</f>
        <v>0.50779647107098891</v>
      </c>
      <c r="BO1223" s="4">
        <f>VLOOKUP(_2025teamgamelogs[[#This Row],[MONTH]], LEAGUE_AVERAGES!$A$2:$B$8, 2, FALSE)</f>
        <v>111.93492093235156</v>
      </c>
      <c r="BP1223" s="5">
        <f>VLOOKUP(_2025teamgamelogs[[#This Row],[TEAM_NAME]], LEAGUE_AVERAGES!$A$14:$C$43, 2, FALSE)</f>
        <v>0.370219512195122</v>
      </c>
      <c r="BQ1223" s="5">
        <f>VLOOKUP(_2025teamgamelogs[[#This Row],[TEAM_NAME]], LEAGUE_AVERAGES!$A$14:$C$43, 3, FALSE)</f>
        <v>0.36224390243902438</v>
      </c>
      <c r="BR1223" s="5">
        <f>VLOOKUP(_2025teamgamelogs[[#This Row],[TEAM_NAME]], LEAGUE_AVERAGES!$F$14:$H$43, 2, FALSE)</f>
        <v>0.49358536585365859</v>
      </c>
      <c r="BS1223" s="5">
        <f>VLOOKUP(_2025teamgamelogs[[#This Row],[TEAM_NAME]], LEAGUE_AVERAGES!$F$14:$H$43, 3, FALSE)</f>
        <v>0.47975609756097559</v>
      </c>
      <c r="BT1223" s="5">
        <f>VLOOKUP(_2025teamgamelogs[[#This Row],[TEAM_NAME]], LEAGUE_AVERAGES!$K$14:$M$43, 2, FALSE)</f>
        <v>0.59525043511857889</v>
      </c>
      <c r="BU1223" s="5">
        <f>VLOOKUP(_2025teamgamelogs[[#This Row],[TEAM_NAME]], LEAGUE_AVERAGES!$K$14:$M$43, 3, FALSE)</f>
        <v>0.58413739951743537</v>
      </c>
    </row>
    <row r="1224" spans="1:73" x14ac:dyDescent="0.2">
      <c r="A1224" t="s">
        <v>59</v>
      </c>
      <c r="B1224">
        <v>1610612750</v>
      </c>
      <c r="C1224" t="s">
        <v>8</v>
      </c>
      <c r="D1224" t="s">
        <v>72</v>
      </c>
      <c r="E1224">
        <v>22400590</v>
      </c>
      <c r="F1224" s="1">
        <v>45675</v>
      </c>
      <c r="G1224" t="s">
        <v>1133</v>
      </c>
      <c r="H1224" t="s">
        <v>70</v>
      </c>
      <c r="I1224">
        <v>48</v>
      </c>
      <c r="J1224">
        <v>43</v>
      </c>
      <c r="K1224">
        <v>90</v>
      </c>
      <c r="L1224">
        <v>0.47799999999999998</v>
      </c>
      <c r="M1224">
        <v>15</v>
      </c>
      <c r="N1224">
        <v>38</v>
      </c>
      <c r="O1224">
        <v>0.39500000000000002</v>
      </c>
      <c r="P1224">
        <v>16</v>
      </c>
      <c r="Q1224">
        <v>19</v>
      </c>
      <c r="R1224">
        <v>0.84199999999999997</v>
      </c>
      <c r="S1224">
        <v>9</v>
      </c>
      <c r="T1224">
        <v>33</v>
      </c>
      <c r="U1224">
        <v>42</v>
      </c>
      <c r="V1224">
        <v>27</v>
      </c>
      <c r="W1224">
        <v>8</v>
      </c>
      <c r="X1224">
        <v>4</v>
      </c>
      <c r="Y1224">
        <v>4</v>
      </c>
      <c r="Z1224">
        <v>1</v>
      </c>
      <c r="AA1224">
        <v>19</v>
      </c>
      <c r="AB1224">
        <v>18</v>
      </c>
      <c r="AC1224">
        <v>117</v>
      </c>
      <c r="AD1224">
        <v>-7</v>
      </c>
      <c r="AE1224">
        <v>1</v>
      </c>
      <c r="AF1224">
        <v>1231</v>
      </c>
      <c r="AG1224">
        <v>1231</v>
      </c>
      <c r="AH1224">
        <v>1231</v>
      </c>
      <c r="AI1224">
        <v>121</v>
      </c>
      <c r="AJ1224">
        <v>866</v>
      </c>
      <c r="AK1224">
        <v>1029</v>
      </c>
      <c r="AL1224">
        <v>1036</v>
      </c>
      <c r="AM1224">
        <v>733</v>
      </c>
      <c r="AN1224">
        <v>1078</v>
      </c>
      <c r="AO1224">
        <v>794</v>
      </c>
      <c r="AP1224">
        <v>1228</v>
      </c>
      <c r="AQ1224">
        <v>1458</v>
      </c>
      <c r="AR1224">
        <v>642</v>
      </c>
      <c r="AS1224">
        <v>1566</v>
      </c>
      <c r="AT1224">
        <v>1131</v>
      </c>
      <c r="AU1224">
        <v>1443</v>
      </c>
      <c r="AV1224">
        <v>1013</v>
      </c>
      <c r="AW1224">
        <v>78</v>
      </c>
      <c r="AX1224">
        <v>2190</v>
      </c>
      <c r="AY1224">
        <v>1274</v>
      </c>
      <c r="AZ1224">
        <v>35</v>
      </c>
      <c r="BA1224">
        <v>1258</v>
      </c>
      <c r="BB1224">
        <v>1204</v>
      </c>
      <c r="BC1224">
        <v>960</v>
      </c>
      <c r="BD1224">
        <v>1608</v>
      </c>
      <c r="BE1224">
        <v>1</v>
      </c>
      <c r="BF1224" t="s">
        <v>64</v>
      </c>
      <c r="BG1224" t="s">
        <v>65</v>
      </c>
      <c r="BH1224" t="s">
        <v>941</v>
      </c>
      <c r="BI1224" s="4">
        <f xml:space="preserve"> _2025teamgamelogs[[#This Row],[FGA]] + (0.44 * _2025teamgamelogs[[#This Row],[FTA]]) + _2025teamgamelogs[[#This Row],[TOV]] - _2025teamgamelogs[[#This Row],[OREB]]</f>
        <v>97.36</v>
      </c>
      <c r="BJ1224" s="3">
        <f>_2025teamgamelogs[[#This Row],[TOV]]/_2025teamgamelogs[[#This Row],[POSSESIONS]]</f>
        <v>8.2169268693508629E-2</v>
      </c>
      <c r="BK1224" s="4">
        <f>_2025teamgamelogs[[#This Row],[PTS]]/_2025teamgamelogs[[#This Row],[POSSESIONS]]</f>
        <v>1.2017255546425636</v>
      </c>
      <c r="BL1224" s="4">
        <f xml:space="preserve"> 100 * _2025teamgamelogs[[#This Row],[POINTS_PER_POSSESSION]]</f>
        <v>120.17255546425636</v>
      </c>
      <c r="BM1224" s="4">
        <f xml:space="preserve"> _2025teamgamelogs[[#This Row],[POSSESIONS]] / (_2025teamgamelogs[[#This Row],[MIN]]/48)</f>
        <v>97.36</v>
      </c>
      <c r="BN1224" s="3">
        <f>_2025teamgamelogs[[#This Row],[PTS]] / (2 * (_2025teamgamelogs[[#This Row],[FGA]] + 0.44 * _2025teamgamelogs[[#This Row],[FTA]]))</f>
        <v>0.59475396502643352</v>
      </c>
      <c r="BO1224" s="4">
        <f>VLOOKUP(_2025teamgamelogs[[#This Row],[MONTH]], LEAGUE_AVERAGES!$A$2:$B$8, 2, FALSE)</f>
        <v>111.93492093235156</v>
      </c>
      <c r="BP1224" s="5">
        <f>VLOOKUP(_2025teamgamelogs[[#This Row],[TEAM_NAME]], LEAGUE_AVERAGES!$A$14:$C$43, 2, FALSE)</f>
        <v>0.38256097560975622</v>
      </c>
      <c r="BQ1224" s="5">
        <f>VLOOKUP(_2025teamgamelogs[[#This Row],[TEAM_NAME]], LEAGUE_AVERAGES!$A$14:$C$43, 3, FALSE)</f>
        <v>0.37156097560975615</v>
      </c>
      <c r="BR1224" s="5">
        <f>VLOOKUP(_2025teamgamelogs[[#This Row],[TEAM_NAME]], LEAGUE_AVERAGES!$F$14:$H$43, 2, FALSE)</f>
        <v>0.47402439024390242</v>
      </c>
      <c r="BS1224" s="5">
        <f>VLOOKUP(_2025teamgamelogs[[#This Row],[TEAM_NAME]], LEAGUE_AVERAGES!$F$14:$H$43, 3, FALSE)</f>
        <v>0.46580487804878057</v>
      </c>
      <c r="BT1224" s="5">
        <f>VLOOKUP(_2025teamgamelogs[[#This Row],[TEAM_NAME]], LEAGUE_AVERAGES!$K$14:$M$43, 2, FALSE)</f>
        <v>0.59446350940954662</v>
      </c>
      <c r="BU1224" s="5">
        <f>VLOOKUP(_2025teamgamelogs[[#This Row],[TEAM_NAME]], LEAGUE_AVERAGES!$K$14:$M$43, 3, FALSE)</f>
        <v>0.58583417827298701</v>
      </c>
    </row>
    <row r="1225" spans="1:73" x14ac:dyDescent="0.2">
      <c r="A1225" t="s">
        <v>59</v>
      </c>
      <c r="B1225">
        <v>1610612738</v>
      </c>
      <c r="C1225" t="s">
        <v>74</v>
      </c>
      <c r="D1225" t="s">
        <v>75</v>
      </c>
      <c r="E1225">
        <v>22400587</v>
      </c>
      <c r="F1225" s="1">
        <v>45675</v>
      </c>
      <c r="G1225" t="s">
        <v>429</v>
      </c>
      <c r="H1225" t="s">
        <v>70</v>
      </c>
      <c r="I1225">
        <v>53</v>
      </c>
      <c r="J1225">
        <v>40</v>
      </c>
      <c r="K1225">
        <v>104</v>
      </c>
      <c r="L1225">
        <v>0.38500000000000001</v>
      </c>
      <c r="M1225">
        <v>15</v>
      </c>
      <c r="N1225">
        <v>52</v>
      </c>
      <c r="O1225">
        <v>0.28799999999999998</v>
      </c>
      <c r="P1225">
        <v>20</v>
      </c>
      <c r="Q1225">
        <v>23</v>
      </c>
      <c r="R1225">
        <v>0.87</v>
      </c>
      <c r="S1225">
        <v>17</v>
      </c>
      <c r="T1225">
        <v>36</v>
      </c>
      <c r="U1225">
        <v>53</v>
      </c>
      <c r="V1225">
        <v>23</v>
      </c>
      <c r="W1225">
        <v>14</v>
      </c>
      <c r="X1225">
        <v>13</v>
      </c>
      <c r="Y1225">
        <v>6</v>
      </c>
      <c r="Z1225">
        <v>10</v>
      </c>
      <c r="AA1225">
        <v>18</v>
      </c>
      <c r="AB1225">
        <v>17</v>
      </c>
      <c r="AC1225">
        <v>115</v>
      </c>
      <c r="AD1225">
        <v>-4</v>
      </c>
      <c r="AE1225">
        <v>1</v>
      </c>
      <c r="AF1225">
        <v>1231</v>
      </c>
      <c r="AG1225">
        <v>1231</v>
      </c>
      <c r="AH1225">
        <v>1231</v>
      </c>
      <c r="AI1225">
        <v>9</v>
      </c>
      <c r="AJ1225">
        <v>1438</v>
      </c>
      <c r="AK1225">
        <v>59</v>
      </c>
      <c r="AL1225">
        <v>2322</v>
      </c>
      <c r="AM1225">
        <v>733</v>
      </c>
      <c r="AN1225">
        <v>60</v>
      </c>
      <c r="AO1225">
        <v>2018</v>
      </c>
      <c r="AP1225">
        <v>623</v>
      </c>
      <c r="AQ1225">
        <v>899</v>
      </c>
      <c r="AR1225">
        <v>444</v>
      </c>
      <c r="AS1225">
        <v>160</v>
      </c>
      <c r="AT1225">
        <v>640</v>
      </c>
      <c r="AU1225">
        <v>209</v>
      </c>
      <c r="AV1225">
        <v>1759</v>
      </c>
      <c r="AW1225">
        <v>1092</v>
      </c>
      <c r="AX1225">
        <v>137</v>
      </c>
      <c r="AY1225">
        <v>560</v>
      </c>
      <c r="AZ1225">
        <v>2353</v>
      </c>
      <c r="BA1225">
        <v>1018</v>
      </c>
      <c r="BB1225">
        <v>1444</v>
      </c>
      <c r="BC1225">
        <v>1095</v>
      </c>
      <c r="BD1225">
        <v>1415</v>
      </c>
      <c r="BE1225">
        <v>1</v>
      </c>
      <c r="BF1225" t="s">
        <v>64</v>
      </c>
      <c r="BG1225" t="s">
        <v>65</v>
      </c>
      <c r="BH1225" t="s">
        <v>941</v>
      </c>
      <c r="BI1225" s="4">
        <f xml:space="preserve"> _2025teamgamelogs[[#This Row],[FGA]] + (0.44 * _2025teamgamelogs[[#This Row],[FTA]]) + _2025teamgamelogs[[#This Row],[TOV]] - _2025teamgamelogs[[#This Row],[OREB]]</f>
        <v>111.12</v>
      </c>
      <c r="BJ1225" s="3">
        <f>_2025teamgamelogs[[#This Row],[TOV]]/_2025teamgamelogs[[#This Row],[POSSESIONS]]</f>
        <v>0.12598992080633548</v>
      </c>
      <c r="BK1225" s="4">
        <f>_2025teamgamelogs[[#This Row],[PTS]]/_2025teamgamelogs[[#This Row],[POSSESIONS]]</f>
        <v>1.03491720662347</v>
      </c>
      <c r="BL1225" s="4">
        <f xml:space="preserve"> 100 * _2025teamgamelogs[[#This Row],[POINTS_PER_POSSESSION]]</f>
        <v>103.49172066234699</v>
      </c>
      <c r="BM1225" s="4">
        <f xml:space="preserve"> _2025teamgamelogs[[#This Row],[POSSESIONS]] / (_2025teamgamelogs[[#This Row],[MIN]]/48)</f>
        <v>100.63698113207546</v>
      </c>
      <c r="BN1225" s="3">
        <f>_2025teamgamelogs[[#This Row],[PTS]] / (2 * (_2025teamgamelogs[[#This Row],[FGA]] + 0.44 * _2025teamgamelogs[[#This Row],[FTA]]))</f>
        <v>0.50385559060637919</v>
      </c>
      <c r="BO1225" s="4">
        <f>VLOOKUP(_2025teamgamelogs[[#This Row],[MONTH]], LEAGUE_AVERAGES!$A$2:$B$8, 2, FALSE)</f>
        <v>111.93492093235156</v>
      </c>
      <c r="BP1225" s="5">
        <f>VLOOKUP(_2025teamgamelogs[[#This Row],[TEAM_NAME]], LEAGUE_AVERAGES!$A$14:$C$43, 2, FALSE)</f>
        <v>0.3739024390243903</v>
      </c>
      <c r="BQ1225" s="5">
        <f>VLOOKUP(_2025teamgamelogs[[#This Row],[TEAM_NAME]], LEAGUE_AVERAGES!$A$14:$C$43, 3, FALSE)</f>
        <v>0.36424390243902455</v>
      </c>
      <c r="BR1225" s="5">
        <f>VLOOKUP(_2025teamgamelogs[[#This Row],[TEAM_NAME]], LEAGUE_AVERAGES!$F$14:$H$43, 2, FALSE)</f>
        <v>0.46717073170731704</v>
      </c>
      <c r="BS1225" s="5">
        <f>VLOOKUP(_2025teamgamelogs[[#This Row],[TEAM_NAME]], LEAGUE_AVERAGES!$F$14:$H$43, 3, FALSE)</f>
        <v>0.45907317073170728</v>
      </c>
      <c r="BT1225" s="5">
        <f>VLOOKUP(_2025teamgamelogs[[#This Row],[TEAM_NAME]], LEAGUE_AVERAGES!$K$14:$M$43, 2, FALSE)</f>
        <v>0.59645910798675039</v>
      </c>
      <c r="BU1225" s="5">
        <f>VLOOKUP(_2025teamgamelogs[[#This Row],[TEAM_NAME]], LEAGUE_AVERAGES!$K$14:$M$43, 3, FALSE)</f>
        <v>0.58679053151616523</v>
      </c>
    </row>
    <row r="1226" spans="1:73" x14ac:dyDescent="0.2">
      <c r="A1226" t="s">
        <v>59</v>
      </c>
      <c r="B1226">
        <v>1610612737</v>
      </c>
      <c r="C1226" t="s">
        <v>92</v>
      </c>
      <c r="D1226" t="s">
        <v>93</v>
      </c>
      <c r="E1226">
        <v>22400587</v>
      </c>
      <c r="F1226" s="1">
        <v>45675</v>
      </c>
      <c r="G1226" t="s">
        <v>434</v>
      </c>
      <c r="H1226" t="s">
        <v>63</v>
      </c>
      <c r="I1226">
        <v>53</v>
      </c>
      <c r="J1226">
        <v>44</v>
      </c>
      <c r="K1226">
        <v>93</v>
      </c>
      <c r="L1226">
        <v>0.47299999999999998</v>
      </c>
      <c r="M1226">
        <v>9</v>
      </c>
      <c r="N1226">
        <v>37</v>
      </c>
      <c r="O1226">
        <v>0.24299999999999999</v>
      </c>
      <c r="P1226">
        <v>22</v>
      </c>
      <c r="Q1226">
        <v>28</v>
      </c>
      <c r="R1226">
        <v>0.78600000000000003</v>
      </c>
      <c r="S1226">
        <v>13</v>
      </c>
      <c r="T1226">
        <v>42</v>
      </c>
      <c r="U1226">
        <v>55</v>
      </c>
      <c r="V1226">
        <v>27</v>
      </c>
      <c r="W1226">
        <v>18</v>
      </c>
      <c r="X1226">
        <v>9</v>
      </c>
      <c r="Y1226">
        <v>10</v>
      </c>
      <c r="Z1226">
        <v>6</v>
      </c>
      <c r="AA1226">
        <v>17</v>
      </c>
      <c r="AB1226">
        <v>18</v>
      </c>
      <c r="AC1226">
        <v>119</v>
      </c>
      <c r="AD1226">
        <v>4</v>
      </c>
      <c r="AE1226">
        <v>1</v>
      </c>
      <c r="AF1226">
        <v>1</v>
      </c>
      <c r="AG1226">
        <v>1</v>
      </c>
      <c r="AH1226">
        <v>1</v>
      </c>
      <c r="AI1226">
        <v>9</v>
      </c>
      <c r="AJ1226">
        <v>703</v>
      </c>
      <c r="AK1226">
        <v>664</v>
      </c>
      <c r="AL1226">
        <v>1135</v>
      </c>
      <c r="AM1226">
        <v>2097</v>
      </c>
      <c r="AN1226">
        <v>1227</v>
      </c>
      <c r="AO1226">
        <v>2283</v>
      </c>
      <c r="AP1226">
        <v>406</v>
      </c>
      <c r="AQ1226">
        <v>377</v>
      </c>
      <c r="AR1226">
        <v>1221</v>
      </c>
      <c r="AS1226">
        <v>652</v>
      </c>
      <c r="AT1226">
        <v>105</v>
      </c>
      <c r="AU1226">
        <v>135</v>
      </c>
      <c r="AV1226">
        <v>1013</v>
      </c>
      <c r="AW1226">
        <v>1953</v>
      </c>
      <c r="AX1226">
        <v>797</v>
      </c>
      <c r="AY1226">
        <v>57</v>
      </c>
      <c r="AZ1226">
        <v>1573</v>
      </c>
      <c r="BA1226">
        <v>792</v>
      </c>
      <c r="BB1226">
        <v>1204</v>
      </c>
      <c r="BC1226">
        <v>798</v>
      </c>
      <c r="BD1226">
        <v>986</v>
      </c>
      <c r="BE1226">
        <v>1</v>
      </c>
      <c r="BF1226" t="s">
        <v>71</v>
      </c>
      <c r="BG1226" t="s">
        <v>65</v>
      </c>
      <c r="BH1226" t="s">
        <v>941</v>
      </c>
      <c r="BI1226" s="4">
        <f xml:space="preserve"> _2025teamgamelogs[[#This Row],[FGA]] + (0.44 * _2025teamgamelogs[[#This Row],[FTA]]) + _2025teamgamelogs[[#This Row],[TOV]] - _2025teamgamelogs[[#This Row],[OREB]]</f>
        <v>110.32</v>
      </c>
      <c r="BJ1226" s="3">
        <f>_2025teamgamelogs[[#This Row],[TOV]]/_2025teamgamelogs[[#This Row],[POSSESIONS]]</f>
        <v>0.16316171138506164</v>
      </c>
      <c r="BK1226" s="4">
        <f>_2025teamgamelogs[[#This Row],[PTS]]/_2025teamgamelogs[[#This Row],[POSSESIONS]]</f>
        <v>1.0786802030456852</v>
      </c>
      <c r="BL1226" s="4">
        <f xml:space="preserve"> 100 * _2025teamgamelogs[[#This Row],[POINTS_PER_POSSESSION]]</f>
        <v>107.86802030456852</v>
      </c>
      <c r="BM1226" s="4">
        <f xml:space="preserve"> _2025teamgamelogs[[#This Row],[POSSESIONS]] / (_2025teamgamelogs[[#This Row],[MIN]]/48)</f>
        <v>99.91245283018867</v>
      </c>
      <c r="BN1226" s="3">
        <f>_2025teamgamelogs[[#This Row],[PTS]] / (2 * (_2025teamgamelogs[[#This Row],[FGA]] + 0.44 * _2025teamgamelogs[[#This Row],[FTA]]))</f>
        <v>0.56494492973794153</v>
      </c>
      <c r="BO1226" s="4">
        <f>VLOOKUP(_2025teamgamelogs[[#This Row],[MONTH]], LEAGUE_AVERAGES!$A$2:$B$8, 2, FALSE)</f>
        <v>111.93492093235156</v>
      </c>
      <c r="BP1226" s="5">
        <f>VLOOKUP(_2025teamgamelogs[[#This Row],[TEAM_NAME]], LEAGUE_AVERAGES!$A$14:$C$43, 2, FALSE)</f>
        <v>0.35092500000000004</v>
      </c>
      <c r="BQ1226" s="5">
        <f>VLOOKUP(_2025teamgamelogs[[#This Row],[TEAM_NAME]], LEAGUE_AVERAGES!$A$14:$C$43, 3, FALSE)</f>
        <v>0.36290476190476195</v>
      </c>
      <c r="BR1226" s="5">
        <f>VLOOKUP(_2025teamgamelogs[[#This Row],[TEAM_NAME]], LEAGUE_AVERAGES!$F$14:$H$43, 2, FALSE)</f>
        <v>0.47670000000000012</v>
      </c>
      <c r="BS1226" s="5">
        <f>VLOOKUP(_2025teamgamelogs[[#This Row],[TEAM_NAME]], LEAGUE_AVERAGES!$F$14:$H$43, 3, FALSE)</f>
        <v>0.47069047619047621</v>
      </c>
      <c r="BT1226" s="5">
        <f>VLOOKUP(_2025teamgamelogs[[#This Row],[TEAM_NAME]], LEAGUE_AVERAGES!$K$14:$M$43, 2, FALSE)</f>
        <v>0.58493933923263275</v>
      </c>
      <c r="BU1226" s="5">
        <f>VLOOKUP(_2025teamgamelogs[[#This Row],[TEAM_NAME]], LEAGUE_AVERAGES!$K$14:$M$43, 3, FALSE)</f>
        <v>0.57722862424766153</v>
      </c>
    </row>
    <row r="1227" spans="1:73" x14ac:dyDescent="0.2">
      <c r="A1227" t="s">
        <v>59</v>
      </c>
      <c r="B1227">
        <v>1610612764</v>
      </c>
      <c r="C1227" t="s">
        <v>148</v>
      </c>
      <c r="D1227" t="s">
        <v>149</v>
      </c>
      <c r="E1227">
        <v>22400589</v>
      </c>
      <c r="F1227" s="1">
        <v>45675</v>
      </c>
      <c r="G1227" t="s">
        <v>1134</v>
      </c>
      <c r="H1227" t="s">
        <v>70</v>
      </c>
      <c r="I1227">
        <v>48</v>
      </c>
      <c r="J1227">
        <v>38</v>
      </c>
      <c r="K1227">
        <v>86</v>
      </c>
      <c r="L1227">
        <v>0.442</v>
      </c>
      <c r="M1227">
        <v>22</v>
      </c>
      <c r="N1227">
        <v>45</v>
      </c>
      <c r="O1227">
        <v>0.48899999999999999</v>
      </c>
      <c r="P1227">
        <v>16</v>
      </c>
      <c r="Q1227">
        <v>23</v>
      </c>
      <c r="R1227">
        <v>0.69599999999999995</v>
      </c>
      <c r="S1227">
        <v>11</v>
      </c>
      <c r="T1227">
        <v>33</v>
      </c>
      <c r="U1227">
        <v>44</v>
      </c>
      <c r="V1227">
        <v>24</v>
      </c>
      <c r="W1227">
        <v>14</v>
      </c>
      <c r="X1227">
        <v>5</v>
      </c>
      <c r="Y1227">
        <v>2</v>
      </c>
      <c r="Z1227">
        <v>7</v>
      </c>
      <c r="AA1227">
        <v>21</v>
      </c>
      <c r="AB1227">
        <v>18</v>
      </c>
      <c r="AC1227">
        <v>114</v>
      </c>
      <c r="AD1227">
        <v>-8</v>
      </c>
      <c r="AE1227">
        <v>1</v>
      </c>
      <c r="AF1227">
        <v>1231</v>
      </c>
      <c r="AG1227">
        <v>1231</v>
      </c>
      <c r="AH1227">
        <v>1231</v>
      </c>
      <c r="AI1227">
        <v>121</v>
      </c>
      <c r="AJ1227">
        <v>1796</v>
      </c>
      <c r="AK1227">
        <v>1580</v>
      </c>
      <c r="AL1227">
        <v>1681</v>
      </c>
      <c r="AM1227">
        <v>40</v>
      </c>
      <c r="AN1227">
        <v>312</v>
      </c>
      <c r="AO1227">
        <v>132</v>
      </c>
      <c r="AP1227">
        <v>1228</v>
      </c>
      <c r="AQ1227">
        <v>899</v>
      </c>
      <c r="AR1227">
        <v>1971</v>
      </c>
      <c r="AS1227">
        <v>1051</v>
      </c>
      <c r="AT1227">
        <v>1131</v>
      </c>
      <c r="AU1227">
        <v>1127</v>
      </c>
      <c r="AV1227">
        <v>1570</v>
      </c>
      <c r="AW1227">
        <v>1092</v>
      </c>
      <c r="AX1227">
        <v>1998</v>
      </c>
      <c r="AY1227">
        <v>2078</v>
      </c>
      <c r="AZ1227">
        <v>1902</v>
      </c>
      <c r="BA1227">
        <v>1694</v>
      </c>
      <c r="BB1227">
        <v>1204</v>
      </c>
      <c r="BC1227">
        <v>1168</v>
      </c>
      <c r="BD1227">
        <v>1667</v>
      </c>
      <c r="BE1227">
        <v>1</v>
      </c>
      <c r="BF1227" t="s">
        <v>71</v>
      </c>
      <c r="BG1227" t="s">
        <v>65</v>
      </c>
      <c r="BH1227" t="s">
        <v>941</v>
      </c>
      <c r="BI1227" s="4">
        <f xml:space="preserve"> _2025teamgamelogs[[#This Row],[FGA]] + (0.44 * _2025teamgamelogs[[#This Row],[FTA]]) + _2025teamgamelogs[[#This Row],[TOV]] - _2025teamgamelogs[[#This Row],[OREB]]</f>
        <v>99.12</v>
      </c>
      <c r="BJ1227" s="3">
        <f>_2025teamgamelogs[[#This Row],[TOV]]/_2025teamgamelogs[[#This Row],[POSSESIONS]]</f>
        <v>0.14124293785310735</v>
      </c>
      <c r="BK1227" s="4">
        <f>_2025teamgamelogs[[#This Row],[PTS]]/_2025teamgamelogs[[#This Row],[POSSESIONS]]</f>
        <v>1.1501210653753027</v>
      </c>
      <c r="BL1227" s="4">
        <f xml:space="preserve"> 100 * _2025teamgamelogs[[#This Row],[POINTS_PER_POSSESSION]]</f>
        <v>115.01210653753027</v>
      </c>
      <c r="BM1227" s="4">
        <f xml:space="preserve"> _2025teamgamelogs[[#This Row],[POSSESIONS]] / (_2025teamgamelogs[[#This Row],[MIN]]/48)</f>
        <v>99.12</v>
      </c>
      <c r="BN1227" s="3">
        <f>_2025teamgamelogs[[#This Row],[PTS]] / (2 * (_2025teamgamelogs[[#This Row],[FGA]] + 0.44 * _2025teamgamelogs[[#This Row],[FTA]]))</f>
        <v>0.59300873907615481</v>
      </c>
      <c r="BO1227" s="4">
        <f>VLOOKUP(_2025teamgamelogs[[#This Row],[MONTH]], LEAGUE_AVERAGES!$A$2:$B$8, 2, FALSE)</f>
        <v>111.93492093235156</v>
      </c>
      <c r="BP1227" s="5">
        <f>VLOOKUP(_2025teamgamelogs[[#This Row],[TEAM_NAME]], LEAGUE_AVERAGES!$A$14:$C$43, 2, FALSE)</f>
        <v>0.32842499999999997</v>
      </c>
      <c r="BQ1227" s="5">
        <f>VLOOKUP(_2025teamgamelogs[[#This Row],[TEAM_NAME]], LEAGUE_AVERAGES!$A$14:$C$43, 3, FALSE)</f>
        <v>0.33730952380952384</v>
      </c>
      <c r="BR1227" s="5">
        <f>VLOOKUP(_2025teamgamelogs[[#This Row],[TEAM_NAME]], LEAGUE_AVERAGES!$F$14:$H$43, 2, FALSE)</f>
        <v>0.44209999999999994</v>
      </c>
      <c r="BS1227" s="5">
        <f>VLOOKUP(_2025teamgamelogs[[#This Row],[TEAM_NAME]], LEAGUE_AVERAGES!$F$14:$H$43, 3, FALSE)</f>
        <v>0.4362619047619048</v>
      </c>
      <c r="BT1227" s="5">
        <f>VLOOKUP(_2025teamgamelogs[[#This Row],[TEAM_NAME]], LEAGUE_AVERAGES!$K$14:$M$43, 2, FALSE)</f>
        <v>0.55099578881797462</v>
      </c>
      <c r="BU1227" s="5">
        <f>VLOOKUP(_2025teamgamelogs[[#This Row],[TEAM_NAME]], LEAGUE_AVERAGES!$K$14:$M$43, 3, FALSE)</f>
        <v>0.54201342555394594</v>
      </c>
    </row>
    <row r="1228" spans="1:73" x14ac:dyDescent="0.2">
      <c r="A1228" t="s">
        <v>59</v>
      </c>
      <c r="B1228">
        <v>1610612757</v>
      </c>
      <c r="C1228" t="s">
        <v>116</v>
      </c>
      <c r="D1228" t="s">
        <v>117</v>
      </c>
      <c r="E1228">
        <v>22400591</v>
      </c>
      <c r="F1228" s="1">
        <v>45675</v>
      </c>
      <c r="G1228" t="s">
        <v>1135</v>
      </c>
      <c r="H1228" t="s">
        <v>70</v>
      </c>
      <c r="I1228">
        <v>48</v>
      </c>
      <c r="J1228">
        <v>39</v>
      </c>
      <c r="K1228">
        <v>86</v>
      </c>
      <c r="L1228">
        <v>0.45300000000000001</v>
      </c>
      <c r="M1228">
        <v>12</v>
      </c>
      <c r="N1228">
        <v>36</v>
      </c>
      <c r="O1228">
        <v>0.33300000000000002</v>
      </c>
      <c r="P1228">
        <v>13</v>
      </c>
      <c r="Q1228">
        <v>18</v>
      </c>
      <c r="R1228">
        <v>0.72199999999999998</v>
      </c>
      <c r="S1228">
        <v>8</v>
      </c>
      <c r="T1228">
        <v>32</v>
      </c>
      <c r="U1228">
        <v>40</v>
      </c>
      <c r="V1228">
        <v>28</v>
      </c>
      <c r="W1228">
        <v>19</v>
      </c>
      <c r="X1228">
        <v>6</v>
      </c>
      <c r="Y1228">
        <v>10</v>
      </c>
      <c r="Z1228">
        <v>4</v>
      </c>
      <c r="AA1228">
        <v>24</v>
      </c>
      <c r="AB1228">
        <v>18</v>
      </c>
      <c r="AC1228">
        <v>103</v>
      </c>
      <c r="AD1228">
        <v>-22</v>
      </c>
      <c r="AE1228">
        <v>1</v>
      </c>
      <c r="AF1228">
        <v>1231</v>
      </c>
      <c r="AG1228">
        <v>1231</v>
      </c>
      <c r="AH1228">
        <v>1231</v>
      </c>
      <c r="AI1228">
        <v>121</v>
      </c>
      <c r="AJ1228">
        <v>1609</v>
      </c>
      <c r="AK1228">
        <v>1580</v>
      </c>
      <c r="AL1228">
        <v>1495</v>
      </c>
      <c r="AM1228">
        <v>1413</v>
      </c>
      <c r="AN1228">
        <v>1366</v>
      </c>
      <c r="AO1228">
        <v>1468</v>
      </c>
      <c r="AP1228">
        <v>1755</v>
      </c>
      <c r="AQ1228">
        <v>1617</v>
      </c>
      <c r="AR1228">
        <v>1787</v>
      </c>
      <c r="AS1228">
        <v>1800</v>
      </c>
      <c r="AT1228">
        <v>1307</v>
      </c>
      <c r="AU1228">
        <v>1715</v>
      </c>
      <c r="AV1228">
        <v>840</v>
      </c>
      <c r="AW1228">
        <v>2098</v>
      </c>
      <c r="AX1228">
        <v>1702</v>
      </c>
      <c r="AY1228">
        <v>57</v>
      </c>
      <c r="AZ1228">
        <v>750</v>
      </c>
      <c r="BA1228">
        <v>2162</v>
      </c>
      <c r="BB1228">
        <v>1204</v>
      </c>
      <c r="BC1228">
        <v>1945</v>
      </c>
      <c r="BD1228">
        <v>2251</v>
      </c>
      <c r="BE1228">
        <v>1</v>
      </c>
      <c r="BF1228" t="s">
        <v>64</v>
      </c>
      <c r="BG1228" t="s">
        <v>65</v>
      </c>
      <c r="BH1228" t="s">
        <v>941</v>
      </c>
      <c r="BI1228" s="4">
        <f xml:space="preserve"> _2025teamgamelogs[[#This Row],[FGA]] + (0.44 * _2025teamgamelogs[[#This Row],[FTA]]) + _2025teamgamelogs[[#This Row],[TOV]] - _2025teamgamelogs[[#This Row],[OREB]]</f>
        <v>104.92</v>
      </c>
      <c r="BJ1228" s="3">
        <f>_2025teamgamelogs[[#This Row],[TOV]]/_2025teamgamelogs[[#This Row],[POSSESIONS]]</f>
        <v>0.18109035455585207</v>
      </c>
      <c r="BK1228" s="4">
        <f>_2025teamgamelogs[[#This Row],[PTS]]/_2025teamgamelogs[[#This Row],[POSSESIONS]]</f>
        <v>0.98170034311856647</v>
      </c>
      <c r="BL1228" s="4">
        <f xml:space="preserve"> 100 * _2025teamgamelogs[[#This Row],[POINTS_PER_POSSESSION]]</f>
        <v>98.170034311856654</v>
      </c>
      <c r="BM1228" s="4">
        <f xml:space="preserve"> _2025teamgamelogs[[#This Row],[POSSESIONS]] / (_2025teamgamelogs[[#This Row],[MIN]]/48)</f>
        <v>104.92</v>
      </c>
      <c r="BN1228" s="3">
        <f>_2025teamgamelogs[[#This Row],[PTS]] / (2 * (_2025teamgamelogs[[#This Row],[FGA]] + 0.44 * _2025teamgamelogs[[#This Row],[FTA]]))</f>
        <v>0.54833901192504253</v>
      </c>
      <c r="BO1228" s="4">
        <f>VLOOKUP(_2025teamgamelogs[[#This Row],[MONTH]], LEAGUE_AVERAGES!$A$2:$B$8, 2, FALSE)</f>
        <v>111.93492093235156</v>
      </c>
      <c r="BP1228" s="5">
        <f>VLOOKUP(_2025teamgamelogs[[#This Row],[TEAM_NAME]], LEAGUE_AVERAGES!$A$14:$C$43, 2, FALSE)</f>
        <v>0.3617317073170731</v>
      </c>
      <c r="BQ1228" s="5">
        <f>VLOOKUP(_2025teamgamelogs[[#This Row],[TEAM_NAME]], LEAGUE_AVERAGES!$A$14:$C$43, 3, FALSE)</f>
        <v>0.32368292682926825</v>
      </c>
      <c r="BR1228" s="5">
        <f>VLOOKUP(_2025teamgamelogs[[#This Row],[TEAM_NAME]], LEAGUE_AVERAGES!$F$14:$H$43, 2, FALSE)</f>
        <v>0.4560243902439024</v>
      </c>
      <c r="BS1228" s="5">
        <f>VLOOKUP(_2025teamgamelogs[[#This Row],[TEAM_NAME]], LEAGUE_AVERAGES!$F$14:$H$43, 3, FALSE)</f>
        <v>0.4473414634146341</v>
      </c>
      <c r="BT1228" s="5">
        <f>VLOOKUP(_2025teamgamelogs[[#This Row],[TEAM_NAME]], LEAGUE_AVERAGES!$K$14:$M$43, 2, FALSE)</f>
        <v>0.56794360073860606</v>
      </c>
      <c r="BU1228" s="5">
        <f>VLOOKUP(_2025teamgamelogs[[#This Row],[TEAM_NAME]], LEAGUE_AVERAGES!$K$14:$M$43, 3, FALSE)</f>
        <v>0.54561285519601899</v>
      </c>
    </row>
    <row r="1229" spans="1:73" x14ac:dyDescent="0.2">
      <c r="A1229" t="s">
        <v>59</v>
      </c>
      <c r="B1229">
        <v>1610612745</v>
      </c>
      <c r="C1229" t="s">
        <v>104</v>
      </c>
      <c r="D1229" t="s">
        <v>105</v>
      </c>
      <c r="E1229">
        <v>22400591</v>
      </c>
      <c r="F1229" s="1">
        <v>45675</v>
      </c>
      <c r="G1229" t="s">
        <v>1136</v>
      </c>
      <c r="H1229" t="s">
        <v>63</v>
      </c>
      <c r="I1229">
        <v>48</v>
      </c>
      <c r="J1229">
        <v>48</v>
      </c>
      <c r="K1229">
        <v>108</v>
      </c>
      <c r="L1229">
        <v>0.44400000000000001</v>
      </c>
      <c r="M1229">
        <v>14</v>
      </c>
      <c r="N1229">
        <v>31</v>
      </c>
      <c r="O1229">
        <v>0.45200000000000001</v>
      </c>
      <c r="P1229">
        <v>15</v>
      </c>
      <c r="Q1229">
        <v>22</v>
      </c>
      <c r="R1229">
        <v>0.68200000000000005</v>
      </c>
      <c r="S1229">
        <v>23</v>
      </c>
      <c r="T1229">
        <v>38</v>
      </c>
      <c r="U1229">
        <v>61</v>
      </c>
      <c r="V1229">
        <v>25</v>
      </c>
      <c r="W1229">
        <v>14</v>
      </c>
      <c r="X1229">
        <v>13</v>
      </c>
      <c r="Y1229">
        <v>4</v>
      </c>
      <c r="Z1229">
        <v>10</v>
      </c>
      <c r="AA1229">
        <v>18</v>
      </c>
      <c r="AB1229">
        <v>24</v>
      </c>
      <c r="AC1229">
        <v>125</v>
      </c>
      <c r="AD1229">
        <v>22</v>
      </c>
      <c r="AE1229">
        <v>1</v>
      </c>
      <c r="AF1229">
        <v>1</v>
      </c>
      <c r="AG1229">
        <v>1</v>
      </c>
      <c r="AH1229">
        <v>1</v>
      </c>
      <c r="AI1229">
        <v>121</v>
      </c>
      <c r="AJ1229">
        <v>242</v>
      </c>
      <c r="AK1229">
        <v>14</v>
      </c>
      <c r="AL1229">
        <v>1631</v>
      </c>
      <c r="AM1229">
        <v>934</v>
      </c>
      <c r="AN1229">
        <v>1971</v>
      </c>
      <c r="AO1229">
        <v>321</v>
      </c>
      <c r="AP1229">
        <v>1416</v>
      </c>
      <c r="AQ1229">
        <v>1008</v>
      </c>
      <c r="AR1229">
        <v>2059</v>
      </c>
      <c r="AS1229">
        <v>8</v>
      </c>
      <c r="AT1229">
        <v>377</v>
      </c>
      <c r="AU1229">
        <v>23</v>
      </c>
      <c r="AV1229">
        <v>1358</v>
      </c>
      <c r="AW1229">
        <v>1092</v>
      </c>
      <c r="AX1229">
        <v>137</v>
      </c>
      <c r="AY1229">
        <v>1274</v>
      </c>
      <c r="AZ1229">
        <v>2353</v>
      </c>
      <c r="BA1229">
        <v>1018</v>
      </c>
      <c r="BB1229">
        <v>215</v>
      </c>
      <c r="BC1229">
        <v>437</v>
      </c>
      <c r="BD1229">
        <v>194</v>
      </c>
      <c r="BE1229">
        <v>1</v>
      </c>
      <c r="BF1229" t="s">
        <v>71</v>
      </c>
      <c r="BG1229" t="s">
        <v>65</v>
      </c>
      <c r="BH1229" t="s">
        <v>941</v>
      </c>
      <c r="BI1229" s="4">
        <f xml:space="preserve"> _2025teamgamelogs[[#This Row],[FGA]] + (0.44 * _2025teamgamelogs[[#This Row],[FTA]]) + _2025teamgamelogs[[#This Row],[TOV]] - _2025teamgamelogs[[#This Row],[OREB]]</f>
        <v>108.68</v>
      </c>
      <c r="BJ1229" s="3">
        <f>_2025teamgamelogs[[#This Row],[TOV]]/_2025teamgamelogs[[#This Row],[POSSESIONS]]</f>
        <v>0.12881854987118144</v>
      </c>
      <c r="BK1229" s="4">
        <f>_2025teamgamelogs[[#This Row],[PTS]]/_2025teamgamelogs[[#This Row],[POSSESIONS]]</f>
        <v>1.1501656238498343</v>
      </c>
      <c r="BL1229" s="4">
        <f xml:space="preserve"> 100 * _2025teamgamelogs[[#This Row],[POINTS_PER_POSSESSION]]</f>
        <v>115.01656238498343</v>
      </c>
      <c r="BM1229" s="4">
        <f xml:space="preserve"> _2025teamgamelogs[[#This Row],[POSSESIONS]] / (_2025teamgamelogs[[#This Row],[MIN]]/48)</f>
        <v>108.68</v>
      </c>
      <c r="BN1229" s="3">
        <f>_2025teamgamelogs[[#This Row],[PTS]] / (2 * (_2025teamgamelogs[[#This Row],[FGA]] + 0.44 * _2025teamgamelogs[[#This Row],[FTA]]))</f>
        <v>0.53110129163834119</v>
      </c>
      <c r="BO1229" s="4">
        <f>VLOOKUP(_2025teamgamelogs[[#This Row],[MONTH]], LEAGUE_AVERAGES!$A$2:$B$8, 2, FALSE)</f>
        <v>111.93492093235156</v>
      </c>
      <c r="BP1229" s="5">
        <f>VLOOKUP(_2025teamgamelogs[[#This Row],[TEAM_NAME]], LEAGUE_AVERAGES!$A$14:$C$43, 2, FALSE)</f>
        <v>0.35034146341463424</v>
      </c>
      <c r="BQ1229" s="5">
        <f>VLOOKUP(_2025teamgamelogs[[#This Row],[TEAM_NAME]], LEAGUE_AVERAGES!$A$14:$C$43, 3, FALSE)</f>
        <v>0.35473170731707321</v>
      </c>
      <c r="BR1229" s="5">
        <f>VLOOKUP(_2025teamgamelogs[[#This Row],[TEAM_NAME]], LEAGUE_AVERAGES!$F$14:$H$43, 2, FALSE)</f>
        <v>0.45260975609756104</v>
      </c>
      <c r="BS1229" s="5">
        <f>VLOOKUP(_2025teamgamelogs[[#This Row],[TEAM_NAME]], LEAGUE_AVERAGES!$F$14:$H$43, 3, FALSE)</f>
        <v>0.45763414634146338</v>
      </c>
      <c r="BT1229" s="5">
        <f>VLOOKUP(_2025teamgamelogs[[#This Row],[TEAM_NAME]], LEAGUE_AVERAGES!$K$14:$M$43, 2, FALSE)</f>
        <v>0.55103752047014554</v>
      </c>
      <c r="BU1229" s="5">
        <f>VLOOKUP(_2025teamgamelogs[[#This Row],[TEAM_NAME]], LEAGUE_AVERAGES!$K$14:$M$43, 3, FALSE)</f>
        <v>0.55544482411316332</v>
      </c>
    </row>
    <row r="1230" spans="1:73" x14ac:dyDescent="0.2">
      <c r="A1230" t="s">
        <v>59</v>
      </c>
      <c r="B1230">
        <v>1610612756</v>
      </c>
      <c r="C1230" t="s">
        <v>80</v>
      </c>
      <c r="D1230" t="s">
        <v>81</v>
      </c>
      <c r="E1230">
        <v>22400586</v>
      </c>
      <c r="F1230" s="1">
        <v>45675</v>
      </c>
      <c r="G1230" t="s">
        <v>1137</v>
      </c>
      <c r="H1230" t="s">
        <v>63</v>
      </c>
      <c r="I1230">
        <v>48</v>
      </c>
      <c r="J1230">
        <v>43</v>
      </c>
      <c r="K1230">
        <v>86</v>
      </c>
      <c r="L1230">
        <v>0.5</v>
      </c>
      <c r="M1230">
        <v>7</v>
      </c>
      <c r="N1230">
        <v>25</v>
      </c>
      <c r="O1230">
        <v>0.28000000000000003</v>
      </c>
      <c r="P1230">
        <v>32</v>
      </c>
      <c r="Q1230">
        <v>40</v>
      </c>
      <c r="R1230">
        <v>0.8</v>
      </c>
      <c r="S1230">
        <v>13</v>
      </c>
      <c r="T1230">
        <v>37</v>
      </c>
      <c r="U1230">
        <v>50</v>
      </c>
      <c r="V1230">
        <v>25</v>
      </c>
      <c r="W1230">
        <v>10</v>
      </c>
      <c r="X1230">
        <v>6</v>
      </c>
      <c r="Y1230">
        <v>3</v>
      </c>
      <c r="Z1230">
        <v>3</v>
      </c>
      <c r="AA1230">
        <v>24</v>
      </c>
      <c r="AB1230">
        <v>27</v>
      </c>
      <c r="AC1230">
        <v>125</v>
      </c>
      <c r="AD1230">
        <v>4</v>
      </c>
      <c r="AE1230">
        <v>1</v>
      </c>
      <c r="AF1230">
        <v>1</v>
      </c>
      <c r="AG1230">
        <v>1</v>
      </c>
      <c r="AH1230">
        <v>1</v>
      </c>
      <c r="AI1230">
        <v>121</v>
      </c>
      <c r="AJ1230">
        <v>866</v>
      </c>
      <c r="AK1230">
        <v>1580</v>
      </c>
      <c r="AL1230">
        <v>663</v>
      </c>
      <c r="AM1230">
        <v>2338</v>
      </c>
      <c r="AN1230">
        <v>2375</v>
      </c>
      <c r="AO1230">
        <v>2073</v>
      </c>
      <c r="AP1230">
        <v>23</v>
      </c>
      <c r="AQ1230">
        <v>22</v>
      </c>
      <c r="AR1230">
        <v>1029</v>
      </c>
      <c r="AS1230">
        <v>652</v>
      </c>
      <c r="AT1230">
        <v>489</v>
      </c>
      <c r="AU1230">
        <v>427</v>
      </c>
      <c r="AV1230">
        <v>1358</v>
      </c>
      <c r="AW1230">
        <v>264</v>
      </c>
      <c r="AX1230">
        <v>1702</v>
      </c>
      <c r="AY1230">
        <v>1712</v>
      </c>
      <c r="AZ1230">
        <v>384</v>
      </c>
      <c r="BA1230">
        <v>2162</v>
      </c>
      <c r="BB1230">
        <v>59</v>
      </c>
      <c r="BC1230">
        <v>437</v>
      </c>
      <c r="BD1230">
        <v>986</v>
      </c>
      <c r="BE1230">
        <v>1</v>
      </c>
      <c r="BF1230" t="s">
        <v>71</v>
      </c>
      <c r="BG1230" t="s">
        <v>65</v>
      </c>
      <c r="BH1230" t="s">
        <v>941</v>
      </c>
      <c r="BI1230" s="4">
        <f xml:space="preserve"> _2025teamgamelogs[[#This Row],[FGA]] + (0.44 * _2025teamgamelogs[[#This Row],[FTA]]) + _2025teamgamelogs[[#This Row],[TOV]] - _2025teamgamelogs[[#This Row],[OREB]]</f>
        <v>100.6</v>
      </c>
      <c r="BJ1230" s="3">
        <f>_2025teamgamelogs[[#This Row],[TOV]]/_2025teamgamelogs[[#This Row],[POSSESIONS]]</f>
        <v>9.9403578528827044E-2</v>
      </c>
      <c r="BK1230" s="4">
        <f>_2025teamgamelogs[[#This Row],[PTS]]/_2025teamgamelogs[[#This Row],[POSSESIONS]]</f>
        <v>1.242544731610338</v>
      </c>
      <c r="BL1230" s="4">
        <f xml:space="preserve"> 100 * _2025teamgamelogs[[#This Row],[POINTS_PER_POSSESSION]]</f>
        <v>124.2544731610338</v>
      </c>
      <c r="BM1230" s="4">
        <f xml:space="preserve"> _2025teamgamelogs[[#This Row],[POSSESIONS]] / (_2025teamgamelogs[[#This Row],[MIN]]/48)</f>
        <v>100.6</v>
      </c>
      <c r="BN1230" s="3">
        <f>_2025teamgamelogs[[#This Row],[PTS]] / (2 * (_2025teamgamelogs[[#This Row],[FGA]] + 0.44 * _2025teamgamelogs[[#This Row],[FTA]]))</f>
        <v>0.60328185328185335</v>
      </c>
      <c r="BO1230" s="4">
        <f>VLOOKUP(_2025teamgamelogs[[#This Row],[MONTH]], LEAGUE_AVERAGES!$A$2:$B$8, 2, FALSE)</f>
        <v>111.93492093235156</v>
      </c>
      <c r="BP1230" s="5">
        <f>VLOOKUP(_2025teamgamelogs[[#This Row],[TEAM_NAME]], LEAGUE_AVERAGES!$A$14:$C$43, 2, FALSE)</f>
        <v>0.37692682926829268</v>
      </c>
      <c r="BQ1230" s="5">
        <f>VLOOKUP(_2025teamgamelogs[[#This Row],[TEAM_NAME]], LEAGUE_AVERAGES!$A$14:$C$43, 3, FALSE)</f>
        <v>0.37741463414634141</v>
      </c>
      <c r="BR1230" s="5">
        <f>VLOOKUP(_2025teamgamelogs[[#This Row],[TEAM_NAME]], LEAGUE_AVERAGES!$F$14:$H$43, 2, FALSE)</f>
        <v>0.4768536585365854</v>
      </c>
      <c r="BS1230" s="5">
        <f>VLOOKUP(_2025teamgamelogs[[#This Row],[TEAM_NAME]], LEAGUE_AVERAGES!$F$14:$H$43, 3, FALSE)</f>
        <v>0.48056097560975608</v>
      </c>
      <c r="BT1230" s="5">
        <f>VLOOKUP(_2025teamgamelogs[[#This Row],[TEAM_NAME]], LEAGUE_AVERAGES!$K$14:$M$43, 2, FALSE)</f>
        <v>0.59622840480117467</v>
      </c>
      <c r="BU1230" s="5">
        <f>VLOOKUP(_2025teamgamelogs[[#This Row],[TEAM_NAME]], LEAGUE_AVERAGES!$K$14:$M$43, 3, FALSE)</f>
        <v>0.59682738613401276</v>
      </c>
    </row>
    <row r="1231" spans="1:73" x14ac:dyDescent="0.2">
      <c r="A1231" t="s">
        <v>59</v>
      </c>
      <c r="B1231">
        <v>1610612765</v>
      </c>
      <c r="C1231" t="s">
        <v>107</v>
      </c>
      <c r="D1231" t="s">
        <v>108</v>
      </c>
      <c r="E1231">
        <v>22400586</v>
      </c>
      <c r="F1231" s="1">
        <v>45675</v>
      </c>
      <c r="G1231" t="s">
        <v>1138</v>
      </c>
      <c r="H1231" t="s">
        <v>70</v>
      </c>
      <c r="I1231">
        <v>48</v>
      </c>
      <c r="J1231">
        <v>44</v>
      </c>
      <c r="K1231">
        <v>94</v>
      </c>
      <c r="L1231">
        <v>0.46800000000000003</v>
      </c>
      <c r="M1231">
        <v>9</v>
      </c>
      <c r="N1231">
        <v>33</v>
      </c>
      <c r="O1231">
        <v>0.27300000000000002</v>
      </c>
      <c r="P1231">
        <v>24</v>
      </c>
      <c r="Q1231">
        <v>36</v>
      </c>
      <c r="R1231">
        <v>0.66700000000000004</v>
      </c>
      <c r="S1231">
        <v>15</v>
      </c>
      <c r="T1231">
        <v>28</v>
      </c>
      <c r="U1231">
        <v>43</v>
      </c>
      <c r="V1231">
        <v>22</v>
      </c>
      <c r="W1231">
        <v>9</v>
      </c>
      <c r="X1231">
        <v>5</v>
      </c>
      <c r="Y1231">
        <v>3</v>
      </c>
      <c r="Z1231">
        <v>3</v>
      </c>
      <c r="AA1231">
        <v>27</v>
      </c>
      <c r="AB1231">
        <v>24</v>
      </c>
      <c r="AC1231">
        <v>121</v>
      </c>
      <c r="AD1231">
        <v>-4</v>
      </c>
      <c r="AE1231">
        <v>1</v>
      </c>
      <c r="AF1231">
        <v>1231</v>
      </c>
      <c r="AG1231">
        <v>1231</v>
      </c>
      <c r="AH1231">
        <v>1231</v>
      </c>
      <c r="AI1231">
        <v>121</v>
      </c>
      <c r="AJ1231">
        <v>703</v>
      </c>
      <c r="AK1231">
        <v>570</v>
      </c>
      <c r="AL1231">
        <v>1227</v>
      </c>
      <c r="AM1231">
        <v>2097</v>
      </c>
      <c r="AN1231">
        <v>1749</v>
      </c>
      <c r="AO1231">
        <v>2122</v>
      </c>
      <c r="AP1231">
        <v>238</v>
      </c>
      <c r="AQ1231">
        <v>62</v>
      </c>
      <c r="AR1231">
        <v>2105</v>
      </c>
      <c r="AS1231">
        <v>332</v>
      </c>
      <c r="AT1231">
        <v>1951</v>
      </c>
      <c r="AU1231">
        <v>1282</v>
      </c>
      <c r="AV1231">
        <v>1909</v>
      </c>
      <c r="AW1231">
        <v>152</v>
      </c>
      <c r="AX1231">
        <v>1998</v>
      </c>
      <c r="AY1231">
        <v>1712</v>
      </c>
      <c r="AZ1231">
        <v>384</v>
      </c>
      <c r="BA1231">
        <v>2368</v>
      </c>
      <c r="BB1231">
        <v>215</v>
      </c>
      <c r="BC1231">
        <v>672</v>
      </c>
      <c r="BD1231">
        <v>1415</v>
      </c>
      <c r="BE1231">
        <v>1</v>
      </c>
      <c r="BF1231" t="s">
        <v>64</v>
      </c>
      <c r="BG1231" t="s">
        <v>65</v>
      </c>
      <c r="BH1231" t="s">
        <v>941</v>
      </c>
      <c r="BI1231" s="4">
        <f xml:space="preserve"> _2025teamgamelogs[[#This Row],[FGA]] + (0.44 * _2025teamgamelogs[[#This Row],[FTA]]) + _2025teamgamelogs[[#This Row],[TOV]] - _2025teamgamelogs[[#This Row],[OREB]]</f>
        <v>103.84</v>
      </c>
      <c r="BJ1231" s="3">
        <f>_2025teamgamelogs[[#This Row],[TOV]]/_2025teamgamelogs[[#This Row],[POSSESIONS]]</f>
        <v>8.6671802773497689E-2</v>
      </c>
      <c r="BK1231" s="4">
        <f>_2025teamgamelogs[[#This Row],[PTS]]/_2025teamgamelogs[[#This Row],[POSSESIONS]]</f>
        <v>1.1652542372881356</v>
      </c>
      <c r="BL1231" s="4">
        <f xml:space="preserve"> 100 * _2025teamgamelogs[[#This Row],[POINTS_PER_POSSESSION]]</f>
        <v>116.52542372881356</v>
      </c>
      <c r="BM1231" s="4">
        <f xml:space="preserve"> _2025teamgamelogs[[#This Row],[POSSESIONS]] / (_2025teamgamelogs[[#This Row],[MIN]]/48)</f>
        <v>103.84</v>
      </c>
      <c r="BN1231" s="3">
        <f>_2025teamgamelogs[[#This Row],[PTS]] / (2 * (_2025teamgamelogs[[#This Row],[FGA]] + 0.44 * _2025teamgamelogs[[#This Row],[FTA]]))</f>
        <v>0.55080116533139112</v>
      </c>
      <c r="BO1231" s="4">
        <f>VLOOKUP(_2025teamgamelogs[[#This Row],[MONTH]], LEAGUE_AVERAGES!$A$2:$B$8, 2, FALSE)</f>
        <v>111.93492093235156</v>
      </c>
      <c r="BP1231" s="5">
        <f>VLOOKUP(_2025teamgamelogs[[#This Row],[TEAM_NAME]], LEAGUE_AVERAGES!$A$14:$C$43, 2, FALSE)</f>
        <v>0.3560731707317073</v>
      </c>
      <c r="BQ1231" s="5">
        <f>VLOOKUP(_2025teamgamelogs[[#This Row],[TEAM_NAME]], LEAGUE_AVERAGES!$A$14:$C$43, 3, FALSE)</f>
        <v>0.3687804878048781</v>
      </c>
      <c r="BR1231" s="5">
        <f>VLOOKUP(_2025teamgamelogs[[#This Row],[TEAM_NAME]], LEAGUE_AVERAGES!$F$14:$H$43, 2, FALSE)</f>
        <v>0.47321951219512204</v>
      </c>
      <c r="BS1231" s="5">
        <f>VLOOKUP(_2025teamgamelogs[[#This Row],[TEAM_NAME]], LEAGUE_AVERAGES!$F$14:$H$43, 3, FALSE)</f>
        <v>0.48104878048780486</v>
      </c>
      <c r="BT1231" s="5">
        <f>VLOOKUP(_2025teamgamelogs[[#This Row],[TEAM_NAME]], LEAGUE_AVERAGES!$K$14:$M$43, 2, FALSE)</f>
        <v>0.57634444021190001</v>
      </c>
      <c r="BU1231" s="5">
        <f>VLOOKUP(_2025teamgamelogs[[#This Row],[TEAM_NAME]], LEAGUE_AVERAGES!$K$14:$M$43, 3, FALSE)</f>
        <v>0.58621097107374254</v>
      </c>
    </row>
    <row r="1232" spans="1:73" x14ac:dyDescent="0.2">
      <c r="A1232" t="s">
        <v>59</v>
      </c>
      <c r="B1232">
        <v>1610612754</v>
      </c>
      <c r="C1232" t="s">
        <v>110</v>
      </c>
      <c r="D1232" t="s">
        <v>111</v>
      </c>
      <c r="E1232">
        <v>22400588</v>
      </c>
      <c r="F1232" s="1">
        <v>45675</v>
      </c>
      <c r="G1232" t="s">
        <v>201</v>
      </c>
      <c r="H1232" t="s">
        <v>63</v>
      </c>
      <c r="I1232">
        <v>48</v>
      </c>
      <c r="J1232">
        <v>44</v>
      </c>
      <c r="K1232">
        <v>83</v>
      </c>
      <c r="L1232">
        <v>0.53</v>
      </c>
      <c r="M1232">
        <v>11</v>
      </c>
      <c r="N1232">
        <v>34</v>
      </c>
      <c r="O1232">
        <v>0.32400000000000001</v>
      </c>
      <c r="P1232">
        <v>16</v>
      </c>
      <c r="Q1232">
        <v>23</v>
      </c>
      <c r="R1232">
        <v>0.69599999999999995</v>
      </c>
      <c r="S1232">
        <v>14</v>
      </c>
      <c r="T1232">
        <v>36</v>
      </c>
      <c r="U1232">
        <v>50</v>
      </c>
      <c r="V1232">
        <v>30</v>
      </c>
      <c r="W1232">
        <v>18</v>
      </c>
      <c r="X1232">
        <v>4</v>
      </c>
      <c r="Y1232">
        <v>4</v>
      </c>
      <c r="Z1232">
        <v>1</v>
      </c>
      <c r="AA1232">
        <v>21</v>
      </c>
      <c r="AB1232">
        <v>19</v>
      </c>
      <c r="AC1232">
        <v>115</v>
      </c>
      <c r="AD1232">
        <v>13</v>
      </c>
      <c r="AE1232">
        <v>1</v>
      </c>
      <c r="AF1232">
        <v>1</v>
      </c>
      <c r="AG1232">
        <v>1</v>
      </c>
      <c r="AH1232">
        <v>1</v>
      </c>
      <c r="AI1232">
        <v>121</v>
      </c>
      <c r="AJ1232">
        <v>703</v>
      </c>
      <c r="AK1232">
        <v>1922</v>
      </c>
      <c r="AL1232">
        <v>311</v>
      </c>
      <c r="AM1232">
        <v>1661</v>
      </c>
      <c r="AN1232">
        <v>1627</v>
      </c>
      <c r="AO1232">
        <v>1646</v>
      </c>
      <c r="AP1232">
        <v>1228</v>
      </c>
      <c r="AQ1232">
        <v>899</v>
      </c>
      <c r="AR1232">
        <v>1971</v>
      </c>
      <c r="AS1232">
        <v>466</v>
      </c>
      <c r="AT1232">
        <v>640</v>
      </c>
      <c r="AU1232">
        <v>427</v>
      </c>
      <c r="AV1232">
        <v>541</v>
      </c>
      <c r="AW1232">
        <v>1953</v>
      </c>
      <c r="AX1232">
        <v>2190</v>
      </c>
      <c r="AY1232">
        <v>1274</v>
      </c>
      <c r="AZ1232">
        <v>35</v>
      </c>
      <c r="BA1232">
        <v>1694</v>
      </c>
      <c r="BB1232">
        <v>971</v>
      </c>
      <c r="BC1232">
        <v>1095</v>
      </c>
      <c r="BD1232">
        <v>467</v>
      </c>
      <c r="BE1232">
        <v>1</v>
      </c>
      <c r="BF1232" t="s">
        <v>64</v>
      </c>
      <c r="BG1232" t="s">
        <v>65</v>
      </c>
      <c r="BH1232" t="s">
        <v>941</v>
      </c>
      <c r="BI1232" s="4">
        <f xml:space="preserve"> _2025teamgamelogs[[#This Row],[FGA]] + (0.44 * _2025teamgamelogs[[#This Row],[FTA]]) + _2025teamgamelogs[[#This Row],[TOV]] - _2025teamgamelogs[[#This Row],[OREB]]</f>
        <v>97.12</v>
      </c>
      <c r="BJ1232" s="3">
        <f>_2025teamgamelogs[[#This Row],[TOV]]/_2025teamgamelogs[[#This Row],[POSSESIONS]]</f>
        <v>0.18533772652388797</v>
      </c>
      <c r="BK1232" s="4">
        <f>_2025teamgamelogs[[#This Row],[PTS]]/_2025teamgamelogs[[#This Row],[POSSESIONS]]</f>
        <v>1.1841021416803954</v>
      </c>
      <c r="BL1232" s="4">
        <f xml:space="preserve"> 100 * _2025teamgamelogs[[#This Row],[POINTS_PER_POSSESSION]]</f>
        <v>118.41021416803954</v>
      </c>
      <c r="BM1232" s="4">
        <f xml:space="preserve"> _2025teamgamelogs[[#This Row],[POSSESIONS]] / (_2025teamgamelogs[[#This Row],[MIN]]/48)</f>
        <v>97.12</v>
      </c>
      <c r="BN1232" s="3">
        <f>_2025teamgamelogs[[#This Row],[PTS]] / (2 * (_2025teamgamelogs[[#This Row],[FGA]] + 0.44 * _2025teamgamelogs[[#This Row],[FTA]]))</f>
        <v>0.61748281786941572</v>
      </c>
      <c r="BO1232" s="4">
        <f>VLOOKUP(_2025teamgamelogs[[#This Row],[MONTH]], LEAGUE_AVERAGES!$A$2:$B$8, 2, FALSE)</f>
        <v>111.93492093235156</v>
      </c>
      <c r="BP1232" s="5">
        <f>VLOOKUP(_2025teamgamelogs[[#This Row],[TEAM_NAME]], LEAGUE_AVERAGES!$A$14:$C$43, 2, FALSE)</f>
        <v>0.37909999999999999</v>
      </c>
      <c r="BQ1232" s="5">
        <f>VLOOKUP(_2025teamgamelogs[[#This Row],[TEAM_NAME]], LEAGUE_AVERAGES!$A$14:$C$43, 3, FALSE)</f>
        <v>0.35511904761904761</v>
      </c>
      <c r="BR1232" s="5">
        <f>VLOOKUP(_2025teamgamelogs[[#This Row],[TEAM_NAME]], LEAGUE_AVERAGES!$F$14:$H$43, 2, FALSE)</f>
        <v>0.49785000000000013</v>
      </c>
      <c r="BS1232" s="5">
        <f>VLOOKUP(_2025teamgamelogs[[#This Row],[TEAM_NAME]], LEAGUE_AVERAGES!$F$14:$H$43, 3, FALSE)</f>
        <v>0.47942857142857148</v>
      </c>
      <c r="BT1232" s="5">
        <f>VLOOKUP(_2025teamgamelogs[[#This Row],[TEAM_NAME]], LEAGUE_AVERAGES!$K$14:$M$43, 2, FALSE)</f>
        <v>0.60805571751162091</v>
      </c>
      <c r="BU1232" s="5">
        <f>VLOOKUP(_2025teamgamelogs[[#This Row],[TEAM_NAME]], LEAGUE_AVERAGES!$K$14:$M$43, 3, FALSE)</f>
        <v>0.58190704341109034</v>
      </c>
    </row>
    <row r="1233" spans="1:73" x14ac:dyDescent="0.2">
      <c r="A1233" t="s">
        <v>59</v>
      </c>
      <c r="B1233">
        <v>1610612755</v>
      </c>
      <c r="C1233" t="s">
        <v>134</v>
      </c>
      <c r="D1233" t="s">
        <v>135</v>
      </c>
      <c r="E1233">
        <v>22400588</v>
      </c>
      <c r="F1233" s="1">
        <v>45675</v>
      </c>
      <c r="G1233" t="s">
        <v>198</v>
      </c>
      <c r="H1233" t="s">
        <v>70</v>
      </c>
      <c r="I1233">
        <v>48</v>
      </c>
      <c r="J1233">
        <v>38</v>
      </c>
      <c r="K1233">
        <v>89</v>
      </c>
      <c r="L1233">
        <v>0.42699999999999999</v>
      </c>
      <c r="M1233">
        <v>10</v>
      </c>
      <c r="N1233">
        <v>34</v>
      </c>
      <c r="O1233">
        <v>0.29399999999999998</v>
      </c>
      <c r="P1233">
        <v>16</v>
      </c>
      <c r="Q1233">
        <v>22</v>
      </c>
      <c r="R1233">
        <v>0.72699999999999998</v>
      </c>
      <c r="S1233">
        <v>10</v>
      </c>
      <c r="T1233">
        <v>22</v>
      </c>
      <c r="U1233">
        <v>32</v>
      </c>
      <c r="V1233">
        <v>21</v>
      </c>
      <c r="W1233">
        <v>9</v>
      </c>
      <c r="X1233">
        <v>8</v>
      </c>
      <c r="Y1233">
        <v>1</v>
      </c>
      <c r="Z1233">
        <v>4</v>
      </c>
      <c r="AA1233">
        <v>19</v>
      </c>
      <c r="AB1233">
        <v>21</v>
      </c>
      <c r="AC1233">
        <v>102</v>
      </c>
      <c r="AD1233">
        <v>-13</v>
      </c>
      <c r="AE1233">
        <v>1</v>
      </c>
      <c r="AF1233">
        <v>1231</v>
      </c>
      <c r="AG1233">
        <v>1231</v>
      </c>
      <c r="AH1233">
        <v>1231</v>
      </c>
      <c r="AI1233">
        <v>121</v>
      </c>
      <c r="AJ1233">
        <v>1796</v>
      </c>
      <c r="AK1233">
        <v>1176</v>
      </c>
      <c r="AL1233">
        <v>1892</v>
      </c>
      <c r="AM1233">
        <v>1891</v>
      </c>
      <c r="AN1233">
        <v>1627</v>
      </c>
      <c r="AO1233">
        <v>1954</v>
      </c>
      <c r="AP1233">
        <v>1228</v>
      </c>
      <c r="AQ1233">
        <v>1008</v>
      </c>
      <c r="AR1233">
        <v>1740</v>
      </c>
      <c r="AS1233">
        <v>1308</v>
      </c>
      <c r="AT1233">
        <v>2412</v>
      </c>
      <c r="AU1233">
        <v>2378</v>
      </c>
      <c r="AV1233">
        <v>2031</v>
      </c>
      <c r="AW1233">
        <v>152</v>
      </c>
      <c r="AX1233">
        <v>1073</v>
      </c>
      <c r="AY1233">
        <v>2304</v>
      </c>
      <c r="AZ1233">
        <v>750</v>
      </c>
      <c r="BA1233">
        <v>1258</v>
      </c>
      <c r="BB1233">
        <v>575</v>
      </c>
      <c r="BC1233">
        <v>2003</v>
      </c>
      <c r="BD1233">
        <v>1945</v>
      </c>
      <c r="BE1233">
        <v>1</v>
      </c>
      <c r="BF1233" t="s">
        <v>71</v>
      </c>
      <c r="BG1233" t="s">
        <v>65</v>
      </c>
      <c r="BH1233" t="s">
        <v>941</v>
      </c>
      <c r="BI1233" s="4">
        <f xml:space="preserve"> _2025teamgamelogs[[#This Row],[FGA]] + (0.44 * _2025teamgamelogs[[#This Row],[FTA]]) + _2025teamgamelogs[[#This Row],[TOV]] - _2025teamgamelogs[[#This Row],[OREB]]</f>
        <v>97.68</v>
      </c>
      <c r="BJ1233" s="3">
        <f>_2025teamgamelogs[[#This Row],[TOV]]/_2025teamgamelogs[[#This Row],[POSSESIONS]]</f>
        <v>9.2137592137592136E-2</v>
      </c>
      <c r="BK1233" s="4">
        <f>_2025teamgamelogs[[#This Row],[PTS]]/_2025teamgamelogs[[#This Row],[POSSESIONS]]</f>
        <v>1.0442260442260443</v>
      </c>
      <c r="BL1233" s="4">
        <f xml:space="preserve"> 100 * _2025teamgamelogs[[#This Row],[POINTS_PER_POSSESSION]]</f>
        <v>104.42260442260442</v>
      </c>
      <c r="BM1233" s="4">
        <f xml:space="preserve"> _2025teamgamelogs[[#This Row],[POSSESIONS]] / (_2025teamgamelogs[[#This Row],[MIN]]/48)</f>
        <v>97.68</v>
      </c>
      <c r="BN1233" s="3">
        <f>_2025teamgamelogs[[#This Row],[PTS]] / (2 * (_2025teamgamelogs[[#This Row],[FGA]] + 0.44 * _2025teamgamelogs[[#This Row],[FTA]]))</f>
        <v>0.51682205107417911</v>
      </c>
      <c r="BO1233" s="4">
        <f>VLOOKUP(_2025teamgamelogs[[#This Row],[MONTH]], LEAGUE_AVERAGES!$A$2:$B$8, 2, FALSE)</f>
        <v>111.93492093235156</v>
      </c>
      <c r="BP1233" s="5">
        <f>VLOOKUP(_2025teamgamelogs[[#This Row],[TEAM_NAME]], LEAGUE_AVERAGES!$A$14:$C$43, 2, FALSE)</f>
        <v>0.34129268292682929</v>
      </c>
      <c r="BQ1233" s="5">
        <f>VLOOKUP(_2025teamgamelogs[[#This Row],[TEAM_NAME]], LEAGUE_AVERAGES!$A$14:$C$43, 3, FALSE)</f>
        <v>0.34026829268292691</v>
      </c>
      <c r="BR1233" s="5">
        <f>VLOOKUP(_2025teamgamelogs[[#This Row],[TEAM_NAME]], LEAGUE_AVERAGES!$F$14:$H$43, 2, FALSE)</f>
        <v>0.45178048780487812</v>
      </c>
      <c r="BS1233" s="5">
        <f>VLOOKUP(_2025teamgamelogs[[#This Row],[TEAM_NAME]], LEAGUE_AVERAGES!$F$14:$H$43, 3, FALSE)</f>
        <v>0.45797560975609758</v>
      </c>
      <c r="BT1233" s="5">
        <f>VLOOKUP(_2025teamgamelogs[[#This Row],[TEAM_NAME]], LEAGUE_AVERAGES!$K$14:$M$43, 2, FALSE)</f>
        <v>0.55774018976963147</v>
      </c>
      <c r="BU1233" s="5">
        <f>VLOOKUP(_2025teamgamelogs[[#This Row],[TEAM_NAME]], LEAGUE_AVERAGES!$K$14:$M$43, 3, FALSE)</f>
        <v>0.57066794818423772</v>
      </c>
    </row>
    <row r="1234" spans="1:73" x14ac:dyDescent="0.2">
      <c r="A1234" t="s">
        <v>59</v>
      </c>
      <c r="B1234">
        <v>1610612744</v>
      </c>
      <c r="C1234" t="s">
        <v>98</v>
      </c>
      <c r="D1234" t="s">
        <v>99</v>
      </c>
      <c r="E1234">
        <v>22400589</v>
      </c>
      <c r="F1234" s="1">
        <v>45675</v>
      </c>
      <c r="G1234" t="s">
        <v>1139</v>
      </c>
      <c r="H1234" t="s">
        <v>63</v>
      </c>
      <c r="I1234">
        <v>48</v>
      </c>
      <c r="J1234">
        <v>45</v>
      </c>
      <c r="K1234">
        <v>96</v>
      </c>
      <c r="L1234">
        <v>0.46899999999999997</v>
      </c>
      <c r="M1234">
        <v>14</v>
      </c>
      <c r="N1234">
        <v>41</v>
      </c>
      <c r="O1234">
        <v>0.34100000000000003</v>
      </c>
      <c r="P1234">
        <v>18</v>
      </c>
      <c r="Q1234">
        <v>24</v>
      </c>
      <c r="R1234">
        <v>0.75</v>
      </c>
      <c r="S1234">
        <v>17</v>
      </c>
      <c r="T1234">
        <v>38</v>
      </c>
      <c r="U1234">
        <v>55</v>
      </c>
      <c r="V1234">
        <v>24</v>
      </c>
      <c r="W1234">
        <v>10</v>
      </c>
      <c r="X1234">
        <v>6</v>
      </c>
      <c r="Y1234">
        <v>7</v>
      </c>
      <c r="Z1234">
        <v>2</v>
      </c>
      <c r="AA1234">
        <v>18</v>
      </c>
      <c r="AB1234">
        <v>21</v>
      </c>
      <c r="AC1234">
        <v>122</v>
      </c>
      <c r="AD1234">
        <v>8</v>
      </c>
      <c r="AE1234">
        <v>1</v>
      </c>
      <c r="AF1234">
        <v>1</v>
      </c>
      <c r="AG1234">
        <v>1</v>
      </c>
      <c r="AH1234">
        <v>1</v>
      </c>
      <c r="AI1234">
        <v>121</v>
      </c>
      <c r="AJ1234">
        <v>564</v>
      </c>
      <c r="AK1234">
        <v>392</v>
      </c>
      <c r="AL1234">
        <v>1220</v>
      </c>
      <c r="AM1234">
        <v>934</v>
      </c>
      <c r="AN1234">
        <v>681</v>
      </c>
      <c r="AO1234">
        <v>1431</v>
      </c>
      <c r="AP1234">
        <v>889</v>
      </c>
      <c r="AQ1234">
        <v>791</v>
      </c>
      <c r="AR1234">
        <v>1525</v>
      </c>
      <c r="AS1234">
        <v>160</v>
      </c>
      <c r="AT1234">
        <v>377</v>
      </c>
      <c r="AU1234">
        <v>135</v>
      </c>
      <c r="AV1234">
        <v>1570</v>
      </c>
      <c r="AW1234">
        <v>264</v>
      </c>
      <c r="AX1234">
        <v>1702</v>
      </c>
      <c r="AY1234">
        <v>346</v>
      </c>
      <c r="AZ1234">
        <v>158</v>
      </c>
      <c r="BA1234">
        <v>1018</v>
      </c>
      <c r="BB1234">
        <v>575</v>
      </c>
      <c r="BC1234">
        <v>609</v>
      </c>
      <c r="BD1234">
        <v>727</v>
      </c>
      <c r="BE1234">
        <v>1</v>
      </c>
      <c r="BF1234" t="s">
        <v>64</v>
      </c>
      <c r="BG1234" t="s">
        <v>65</v>
      </c>
      <c r="BH1234" t="s">
        <v>941</v>
      </c>
      <c r="BI1234" s="4">
        <f xml:space="preserve"> _2025teamgamelogs[[#This Row],[FGA]] + (0.44 * _2025teamgamelogs[[#This Row],[FTA]]) + _2025teamgamelogs[[#This Row],[TOV]] - _2025teamgamelogs[[#This Row],[OREB]]</f>
        <v>99.56</v>
      </c>
      <c r="BJ1234" s="3">
        <f>_2025teamgamelogs[[#This Row],[TOV]]/_2025teamgamelogs[[#This Row],[POSSESIONS]]</f>
        <v>0.1004419445560466</v>
      </c>
      <c r="BK1234" s="4">
        <f>_2025teamgamelogs[[#This Row],[PTS]]/_2025teamgamelogs[[#This Row],[POSSESIONS]]</f>
        <v>1.2253917235837686</v>
      </c>
      <c r="BL1234" s="4">
        <f xml:space="preserve"> 100 * _2025teamgamelogs[[#This Row],[POINTS_PER_POSSESSION]]</f>
        <v>122.53917235837686</v>
      </c>
      <c r="BM1234" s="4">
        <f xml:space="preserve"> _2025teamgamelogs[[#This Row],[POSSESIONS]] / (_2025teamgamelogs[[#This Row],[MIN]]/48)</f>
        <v>99.56</v>
      </c>
      <c r="BN1234" s="3">
        <f>_2025teamgamelogs[[#This Row],[PTS]] / (2 * (_2025teamgamelogs[[#This Row],[FGA]] + 0.44 * _2025teamgamelogs[[#This Row],[FTA]]))</f>
        <v>0.57244744744744747</v>
      </c>
      <c r="BO1234" s="4">
        <f>VLOOKUP(_2025teamgamelogs[[#This Row],[MONTH]], LEAGUE_AVERAGES!$A$2:$B$8, 2, FALSE)</f>
        <v>111.93492093235156</v>
      </c>
      <c r="BP1234" s="5">
        <f>VLOOKUP(_2025teamgamelogs[[#This Row],[TEAM_NAME]], LEAGUE_AVERAGES!$A$14:$C$43, 2, FALSE)</f>
        <v>0.36843902439024395</v>
      </c>
      <c r="BQ1234" s="5">
        <f>VLOOKUP(_2025teamgamelogs[[#This Row],[TEAM_NAME]], LEAGUE_AVERAGES!$A$14:$C$43, 3, FALSE)</f>
        <v>0.35765853658536584</v>
      </c>
      <c r="BR1234" s="5">
        <f>VLOOKUP(_2025teamgamelogs[[#This Row],[TEAM_NAME]], LEAGUE_AVERAGES!$F$14:$H$43, 2, FALSE)</f>
        <v>0.45136585365853665</v>
      </c>
      <c r="BS1234" s="5">
        <f>VLOOKUP(_2025teamgamelogs[[#This Row],[TEAM_NAME]], LEAGUE_AVERAGES!$F$14:$H$43, 3, FALSE)</f>
        <v>0.45180487804878061</v>
      </c>
      <c r="BT1234" s="5">
        <f>VLOOKUP(_2025teamgamelogs[[#This Row],[TEAM_NAME]], LEAGUE_AVERAGES!$K$14:$M$43, 2, FALSE)</f>
        <v>0.56832140437053513</v>
      </c>
      <c r="BU1234" s="5">
        <f>VLOOKUP(_2025teamgamelogs[[#This Row],[TEAM_NAME]], LEAGUE_AVERAGES!$K$14:$M$43, 3, FALSE)</f>
        <v>0.56980808391386595</v>
      </c>
    </row>
    <row r="1235" spans="1:73" x14ac:dyDescent="0.2">
      <c r="A1235" t="s">
        <v>59</v>
      </c>
      <c r="B1235">
        <v>1610612739</v>
      </c>
      <c r="C1235" t="s">
        <v>119</v>
      </c>
      <c r="D1235" t="s">
        <v>120</v>
      </c>
      <c r="E1235">
        <v>22400590</v>
      </c>
      <c r="F1235" s="1">
        <v>45675</v>
      </c>
      <c r="G1235" t="s">
        <v>1140</v>
      </c>
      <c r="H1235" t="s">
        <v>63</v>
      </c>
      <c r="I1235">
        <v>48</v>
      </c>
      <c r="J1235">
        <v>42</v>
      </c>
      <c r="K1235">
        <v>92</v>
      </c>
      <c r="L1235">
        <v>0.45700000000000002</v>
      </c>
      <c r="M1235">
        <v>17</v>
      </c>
      <c r="N1235">
        <v>48</v>
      </c>
      <c r="O1235">
        <v>0.35399999999999998</v>
      </c>
      <c r="P1235">
        <v>23</v>
      </c>
      <c r="Q1235">
        <v>25</v>
      </c>
      <c r="R1235">
        <v>0.92</v>
      </c>
      <c r="S1235">
        <v>13</v>
      </c>
      <c r="T1235">
        <v>34</v>
      </c>
      <c r="U1235">
        <v>47</v>
      </c>
      <c r="V1235">
        <v>27</v>
      </c>
      <c r="W1235">
        <v>8</v>
      </c>
      <c r="X1235">
        <v>4</v>
      </c>
      <c r="Y1235">
        <v>1</v>
      </c>
      <c r="Z1235">
        <v>4</v>
      </c>
      <c r="AA1235">
        <v>18</v>
      </c>
      <c r="AB1235">
        <v>19</v>
      </c>
      <c r="AC1235">
        <v>124</v>
      </c>
      <c r="AD1235">
        <v>7</v>
      </c>
      <c r="AE1235">
        <v>1</v>
      </c>
      <c r="AF1235">
        <v>1</v>
      </c>
      <c r="AG1235">
        <v>1</v>
      </c>
      <c r="AH1235">
        <v>1</v>
      </c>
      <c r="AI1235">
        <v>121</v>
      </c>
      <c r="AJ1235">
        <v>1068</v>
      </c>
      <c r="AK1235">
        <v>768</v>
      </c>
      <c r="AL1235">
        <v>1432</v>
      </c>
      <c r="AM1235">
        <v>410</v>
      </c>
      <c r="AN1235">
        <v>163</v>
      </c>
      <c r="AO1235">
        <v>1266</v>
      </c>
      <c r="AP1235">
        <v>314</v>
      </c>
      <c r="AQ1235">
        <v>666</v>
      </c>
      <c r="AR1235">
        <v>174</v>
      </c>
      <c r="AS1235">
        <v>652</v>
      </c>
      <c r="AT1235">
        <v>926</v>
      </c>
      <c r="AU1235">
        <v>705</v>
      </c>
      <c r="AV1235">
        <v>1013</v>
      </c>
      <c r="AW1235">
        <v>78</v>
      </c>
      <c r="AX1235">
        <v>2190</v>
      </c>
      <c r="AY1235">
        <v>2304</v>
      </c>
      <c r="AZ1235">
        <v>750</v>
      </c>
      <c r="BA1235">
        <v>1018</v>
      </c>
      <c r="BB1235">
        <v>971</v>
      </c>
      <c r="BC1235">
        <v>497</v>
      </c>
      <c r="BD1235">
        <v>795</v>
      </c>
      <c r="BE1235">
        <v>1</v>
      </c>
      <c r="BF1235" t="s">
        <v>71</v>
      </c>
      <c r="BG1235" t="s">
        <v>65</v>
      </c>
      <c r="BH1235" t="s">
        <v>941</v>
      </c>
      <c r="BI1235" s="4">
        <f xml:space="preserve"> _2025teamgamelogs[[#This Row],[FGA]] + (0.44 * _2025teamgamelogs[[#This Row],[FTA]]) + _2025teamgamelogs[[#This Row],[TOV]] - _2025teamgamelogs[[#This Row],[OREB]]</f>
        <v>98</v>
      </c>
      <c r="BJ1235" s="3">
        <f>_2025teamgamelogs[[#This Row],[TOV]]/_2025teamgamelogs[[#This Row],[POSSESIONS]]</f>
        <v>8.1632653061224483E-2</v>
      </c>
      <c r="BK1235" s="4">
        <f>_2025teamgamelogs[[#This Row],[PTS]]/_2025teamgamelogs[[#This Row],[POSSESIONS]]</f>
        <v>1.2653061224489797</v>
      </c>
      <c r="BL1235" s="4">
        <f xml:space="preserve"> 100 * _2025teamgamelogs[[#This Row],[POINTS_PER_POSSESSION]]</f>
        <v>126.53061224489797</v>
      </c>
      <c r="BM1235" s="4">
        <f xml:space="preserve"> _2025teamgamelogs[[#This Row],[POSSESIONS]] / (_2025teamgamelogs[[#This Row],[MIN]]/48)</f>
        <v>98</v>
      </c>
      <c r="BN1235" s="3">
        <f>_2025teamgamelogs[[#This Row],[PTS]] / (2 * (_2025teamgamelogs[[#This Row],[FGA]] + 0.44 * _2025teamgamelogs[[#This Row],[FTA]]))</f>
        <v>0.60194174757281549</v>
      </c>
      <c r="BO1235" s="4">
        <f>VLOOKUP(_2025teamgamelogs[[#This Row],[MONTH]], LEAGUE_AVERAGES!$A$2:$B$8, 2, FALSE)</f>
        <v>111.93492093235156</v>
      </c>
      <c r="BP1235" s="5">
        <f>VLOOKUP(_2025teamgamelogs[[#This Row],[TEAM_NAME]], LEAGUE_AVERAGES!$A$14:$C$43, 2, FALSE)</f>
        <v>0.38409756097560971</v>
      </c>
      <c r="BQ1235" s="5">
        <f>VLOOKUP(_2025teamgamelogs[[#This Row],[TEAM_NAME]], LEAGUE_AVERAGES!$A$14:$C$43, 3, FALSE)</f>
        <v>0.38512195121951209</v>
      </c>
      <c r="BR1235" s="5">
        <f>VLOOKUP(_2025teamgamelogs[[#This Row],[TEAM_NAME]], LEAGUE_AVERAGES!$F$14:$H$43, 2, FALSE)</f>
        <v>0.49482926829268303</v>
      </c>
      <c r="BS1235" s="5">
        <f>VLOOKUP(_2025teamgamelogs[[#This Row],[TEAM_NAME]], LEAGUE_AVERAGES!$F$14:$H$43, 3, FALSE)</f>
        <v>0.4880731707317072</v>
      </c>
      <c r="BT1235" s="5">
        <f>VLOOKUP(_2025teamgamelogs[[#This Row],[TEAM_NAME]], LEAGUE_AVERAGES!$K$14:$M$43, 2, FALSE)</f>
        <v>0.61027349880699666</v>
      </c>
      <c r="BU1235" s="5">
        <f>VLOOKUP(_2025teamgamelogs[[#This Row],[TEAM_NAME]], LEAGUE_AVERAGES!$K$14:$M$43, 3, FALSE)</f>
        <v>0.60680781397749251</v>
      </c>
    </row>
    <row r="1236" spans="1:73" x14ac:dyDescent="0.2">
      <c r="A1236" t="s">
        <v>59</v>
      </c>
      <c r="B1236">
        <v>1610612749</v>
      </c>
      <c r="C1236" t="s">
        <v>113</v>
      </c>
      <c r="D1236" t="s">
        <v>114</v>
      </c>
      <c r="E1236">
        <v>22400594</v>
      </c>
      <c r="F1236" s="1">
        <v>45676</v>
      </c>
      <c r="G1236" t="s">
        <v>1141</v>
      </c>
      <c r="H1236" t="s">
        <v>63</v>
      </c>
      <c r="I1236">
        <v>48</v>
      </c>
      <c r="J1236">
        <v>43</v>
      </c>
      <c r="K1236">
        <v>87</v>
      </c>
      <c r="L1236">
        <v>0.49399999999999999</v>
      </c>
      <c r="M1236">
        <v>14</v>
      </c>
      <c r="N1236">
        <v>37</v>
      </c>
      <c r="O1236">
        <v>0.378</v>
      </c>
      <c r="P1236">
        <v>23</v>
      </c>
      <c r="Q1236">
        <v>30</v>
      </c>
      <c r="R1236">
        <v>0.76700000000000002</v>
      </c>
      <c r="S1236">
        <v>7</v>
      </c>
      <c r="T1236">
        <v>41</v>
      </c>
      <c r="U1236">
        <v>48</v>
      </c>
      <c r="V1236">
        <v>31</v>
      </c>
      <c r="W1236">
        <v>7</v>
      </c>
      <c r="X1236">
        <v>2</v>
      </c>
      <c r="Y1236">
        <v>3</v>
      </c>
      <c r="Z1236">
        <v>4</v>
      </c>
      <c r="AA1236">
        <v>16</v>
      </c>
      <c r="AB1236">
        <v>25</v>
      </c>
      <c r="AC1236">
        <v>123</v>
      </c>
      <c r="AD1236">
        <v>14</v>
      </c>
      <c r="AE1236">
        <v>1</v>
      </c>
      <c r="AF1236">
        <v>1</v>
      </c>
      <c r="AG1236">
        <v>1</v>
      </c>
      <c r="AH1236">
        <v>1</v>
      </c>
      <c r="AI1236">
        <v>121</v>
      </c>
      <c r="AJ1236">
        <v>866</v>
      </c>
      <c r="AK1236">
        <v>1449</v>
      </c>
      <c r="AL1236">
        <v>773</v>
      </c>
      <c r="AM1236">
        <v>934</v>
      </c>
      <c r="AN1236">
        <v>1227</v>
      </c>
      <c r="AO1236">
        <v>993</v>
      </c>
      <c r="AP1236">
        <v>314</v>
      </c>
      <c r="AQ1236">
        <v>259</v>
      </c>
      <c r="AR1236">
        <v>1428</v>
      </c>
      <c r="AS1236">
        <v>2024</v>
      </c>
      <c r="AT1236">
        <v>148</v>
      </c>
      <c r="AU1236">
        <v>604</v>
      </c>
      <c r="AV1236">
        <v>426</v>
      </c>
      <c r="AW1236">
        <v>38</v>
      </c>
      <c r="AX1236">
        <v>2421</v>
      </c>
      <c r="AY1236">
        <v>1712</v>
      </c>
      <c r="AZ1236">
        <v>750</v>
      </c>
      <c r="BA1236">
        <v>570</v>
      </c>
      <c r="BB1236">
        <v>143</v>
      </c>
      <c r="BC1236">
        <v>549</v>
      </c>
      <c r="BD1236">
        <v>421</v>
      </c>
      <c r="BE1236">
        <v>1</v>
      </c>
      <c r="BF1236" t="s">
        <v>64</v>
      </c>
      <c r="BG1236" t="s">
        <v>65</v>
      </c>
      <c r="BH1236" t="s">
        <v>941</v>
      </c>
      <c r="BI1236" s="4">
        <f xml:space="preserve"> _2025teamgamelogs[[#This Row],[FGA]] + (0.44 * _2025teamgamelogs[[#This Row],[FTA]]) + _2025teamgamelogs[[#This Row],[TOV]] - _2025teamgamelogs[[#This Row],[OREB]]</f>
        <v>100.2</v>
      </c>
      <c r="BJ1236" s="3">
        <f>_2025teamgamelogs[[#This Row],[TOV]]/_2025teamgamelogs[[#This Row],[POSSESIONS]]</f>
        <v>6.9860279441117765E-2</v>
      </c>
      <c r="BK1236" s="4">
        <f>_2025teamgamelogs[[#This Row],[PTS]]/_2025teamgamelogs[[#This Row],[POSSESIONS]]</f>
        <v>1.2275449101796407</v>
      </c>
      <c r="BL1236" s="4">
        <f xml:space="preserve"> 100 * _2025teamgamelogs[[#This Row],[POINTS_PER_POSSESSION]]</f>
        <v>122.75449101796407</v>
      </c>
      <c r="BM1236" s="4">
        <f xml:space="preserve"> _2025teamgamelogs[[#This Row],[POSSESIONS]] / (_2025teamgamelogs[[#This Row],[MIN]]/48)</f>
        <v>100.2</v>
      </c>
      <c r="BN1236" s="3">
        <f>_2025teamgamelogs[[#This Row],[PTS]] / (2 * (_2025teamgamelogs[[#This Row],[FGA]] + 0.44 * _2025teamgamelogs[[#This Row],[FTA]]))</f>
        <v>0.61377245508982037</v>
      </c>
      <c r="BO1236" s="4">
        <f>VLOOKUP(_2025teamgamelogs[[#This Row],[MONTH]], LEAGUE_AVERAGES!$A$2:$B$8, 2, FALSE)</f>
        <v>111.93492093235156</v>
      </c>
      <c r="BP1236" s="5">
        <f>VLOOKUP(_2025teamgamelogs[[#This Row],[TEAM_NAME]], LEAGUE_AVERAGES!$A$14:$C$43, 2, FALSE)</f>
        <v>0.4062926829268293</v>
      </c>
      <c r="BQ1236" s="5">
        <f>VLOOKUP(_2025teamgamelogs[[#This Row],[TEAM_NAME]], LEAGUE_AVERAGES!$A$14:$C$43, 3, FALSE)</f>
        <v>0.36926829268292688</v>
      </c>
      <c r="BR1236" s="5">
        <f>VLOOKUP(_2025teamgamelogs[[#This Row],[TEAM_NAME]], LEAGUE_AVERAGES!$F$14:$H$43, 2, FALSE)</f>
        <v>0.49804878048780482</v>
      </c>
      <c r="BS1236" s="5">
        <f>VLOOKUP(_2025teamgamelogs[[#This Row],[TEAM_NAME]], LEAGUE_AVERAGES!$F$14:$H$43, 3, FALSE)</f>
        <v>0.47917073170731711</v>
      </c>
      <c r="BT1236" s="5">
        <f>VLOOKUP(_2025teamgamelogs[[#This Row],[TEAM_NAME]], LEAGUE_AVERAGES!$K$14:$M$43, 2, FALSE)</f>
        <v>0.61475494156948829</v>
      </c>
      <c r="BU1236" s="5">
        <f>VLOOKUP(_2025teamgamelogs[[#This Row],[TEAM_NAME]], LEAGUE_AVERAGES!$K$14:$M$43, 3, FALSE)</f>
        <v>0.58586037801226176</v>
      </c>
    </row>
    <row r="1237" spans="1:73" x14ac:dyDescent="0.2">
      <c r="A1237" t="s">
        <v>59</v>
      </c>
      <c r="B1237">
        <v>1610612757</v>
      </c>
      <c r="C1237" t="s">
        <v>116</v>
      </c>
      <c r="D1237" t="s">
        <v>117</v>
      </c>
      <c r="E1237">
        <v>22400597</v>
      </c>
      <c r="F1237" s="1">
        <v>45676</v>
      </c>
      <c r="G1237" t="s">
        <v>1142</v>
      </c>
      <c r="H1237" t="s">
        <v>63</v>
      </c>
      <c r="I1237">
        <v>48</v>
      </c>
      <c r="J1237">
        <v>42</v>
      </c>
      <c r="K1237">
        <v>89</v>
      </c>
      <c r="L1237">
        <v>0.47199999999999998</v>
      </c>
      <c r="M1237">
        <v>9</v>
      </c>
      <c r="N1237">
        <v>31</v>
      </c>
      <c r="O1237">
        <v>0.28999999999999998</v>
      </c>
      <c r="P1237">
        <v>20</v>
      </c>
      <c r="Q1237">
        <v>25</v>
      </c>
      <c r="R1237">
        <v>0.8</v>
      </c>
      <c r="S1237">
        <v>14</v>
      </c>
      <c r="T1237">
        <v>36</v>
      </c>
      <c r="U1237">
        <v>50</v>
      </c>
      <c r="V1237">
        <v>21</v>
      </c>
      <c r="W1237">
        <v>18</v>
      </c>
      <c r="X1237">
        <v>7</v>
      </c>
      <c r="Y1237">
        <v>6</v>
      </c>
      <c r="Z1237">
        <v>7</v>
      </c>
      <c r="AA1237">
        <v>19</v>
      </c>
      <c r="AB1237">
        <v>19</v>
      </c>
      <c r="AC1237">
        <v>113</v>
      </c>
      <c r="AD1237">
        <v>11</v>
      </c>
      <c r="AE1237">
        <v>1</v>
      </c>
      <c r="AF1237">
        <v>1</v>
      </c>
      <c r="AG1237">
        <v>1</v>
      </c>
      <c r="AH1237">
        <v>1</v>
      </c>
      <c r="AI1237">
        <v>121</v>
      </c>
      <c r="AJ1237">
        <v>1068</v>
      </c>
      <c r="AK1237">
        <v>1176</v>
      </c>
      <c r="AL1237">
        <v>1158</v>
      </c>
      <c r="AM1237">
        <v>2097</v>
      </c>
      <c r="AN1237">
        <v>1971</v>
      </c>
      <c r="AO1237">
        <v>1982</v>
      </c>
      <c r="AP1237">
        <v>623</v>
      </c>
      <c r="AQ1237">
        <v>666</v>
      </c>
      <c r="AR1237">
        <v>1029</v>
      </c>
      <c r="AS1237">
        <v>466</v>
      </c>
      <c r="AT1237">
        <v>640</v>
      </c>
      <c r="AU1237">
        <v>427</v>
      </c>
      <c r="AV1237">
        <v>2031</v>
      </c>
      <c r="AW1237">
        <v>1953</v>
      </c>
      <c r="AX1237">
        <v>1360</v>
      </c>
      <c r="AY1237">
        <v>560</v>
      </c>
      <c r="AZ1237">
        <v>1902</v>
      </c>
      <c r="BA1237">
        <v>1258</v>
      </c>
      <c r="BB1237">
        <v>971</v>
      </c>
      <c r="BC1237">
        <v>1250</v>
      </c>
      <c r="BD1237">
        <v>563</v>
      </c>
      <c r="BE1237">
        <v>1</v>
      </c>
      <c r="BF1237" t="s">
        <v>64</v>
      </c>
      <c r="BG1237" t="s">
        <v>65</v>
      </c>
      <c r="BH1237" t="s">
        <v>941</v>
      </c>
      <c r="BI1237" s="4">
        <f xml:space="preserve"> _2025teamgamelogs[[#This Row],[FGA]] + (0.44 * _2025teamgamelogs[[#This Row],[FTA]]) + _2025teamgamelogs[[#This Row],[TOV]] - _2025teamgamelogs[[#This Row],[OREB]]</f>
        <v>104</v>
      </c>
      <c r="BJ1237" s="3">
        <f>_2025teamgamelogs[[#This Row],[TOV]]/_2025teamgamelogs[[#This Row],[POSSESIONS]]</f>
        <v>0.17307692307692307</v>
      </c>
      <c r="BK1237" s="4">
        <f>_2025teamgamelogs[[#This Row],[PTS]]/_2025teamgamelogs[[#This Row],[POSSESIONS]]</f>
        <v>1.0865384615384615</v>
      </c>
      <c r="BL1237" s="4">
        <f xml:space="preserve"> 100 * _2025teamgamelogs[[#This Row],[POINTS_PER_POSSESSION]]</f>
        <v>108.65384615384615</v>
      </c>
      <c r="BM1237" s="4">
        <f xml:space="preserve"> _2025teamgamelogs[[#This Row],[POSSESIONS]] / (_2025teamgamelogs[[#This Row],[MIN]]/48)</f>
        <v>104</v>
      </c>
      <c r="BN1237" s="3">
        <f>_2025teamgamelogs[[#This Row],[PTS]] / (2 * (_2025teamgamelogs[[#This Row],[FGA]] + 0.44 * _2025teamgamelogs[[#This Row],[FTA]]))</f>
        <v>0.56499999999999995</v>
      </c>
      <c r="BO1237" s="4">
        <f>VLOOKUP(_2025teamgamelogs[[#This Row],[MONTH]], LEAGUE_AVERAGES!$A$2:$B$8, 2, FALSE)</f>
        <v>111.93492093235156</v>
      </c>
      <c r="BP1237" s="5">
        <f>VLOOKUP(_2025teamgamelogs[[#This Row],[TEAM_NAME]], LEAGUE_AVERAGES!$A$14:$C$43, 2, FALSE)</f>
        <v>0.3617317073170731</v>
      </c>
      <c r="BQ1237" s="5">
        <f>VLOOKUP(_2025teamgamelogs[[#This Row],[TEAM_NAME]], LEAGUE_AVERAGES!$A$14:$C$43, 3, FALSE)</f>
        <v>0.32368292682926825</v>
      </c>
      <c r="BR1237" s="5">
        <f>VLOOKUP(_2025teamgamelogs[[#This Row],[TEAM_NAME]], LEAGUE_AVERAGES!$F$14:$H$43, 2, FALSE)</f>
        <v>0.4560243902439024</v>
      </c>
      <c r="BS1237" s="5">
        <f>VLOOKUP(_2025teamgamelogs[[#This Row],[TEAM_NAME]], LEAGUE_AVERAGES!$F$14:$H$43, 3, FALSE)</f>
        <v>0.4473414634146341</v>
      </c>
      <c r="BT1237" s="5">
        <f>VLOOKUP(_2025teamgamelogs[[#This Row],[TEAM_NAME]], LEAGUE_AVERAGES!$K$14:$M$43, 2, FALSE)</f>
        <v>0.56794360073860606</v>
      </c>
      <c r="BU1237" s="5">
        <f>VLOOKUP(_2025teamgamelogs[[#This Row],[TEAM_NAME]], LEAGUE_AVERAGES!$K$14:$M$43, 3, FALSE)</f>
        <v>0.54561285519601899</v>
      </c>
    </row>
    <row r="1238" spans="1:73" x14ac:dyDescent="0.2">
      <c r="A1238" t="s">
        <v>59</v>
      </c>
      <c r="B1238">
        <v>1610612759</v>
      </c>
      <c r="C1238" t="s">
        <v>145</v>
      </c>
      <c r="D1238" t="s">
        <v>146</v>
      </c>
      <c r="E1238">
        <v>22400592</v>
      </c>
      <c r="F1238" s="1">
        <v>45676</v>
      </c>
      <c r="G1238" t="s">
        <v>1143</v>
      </c>
      <c r="H1238" t="s">
        <v>70</v>
      </c>
      <c r="I1238">
        <v>48</v>
      </c>
      <c r="J1238">
        <v>41</v>
      </c>
      <c r="K1238">
        <v>91</v>
      </c>
      <c r="L1238">
        <v>0.45100000000000001</v>
      </c>
      <c r="M1238">
        <v>15</v>
      </c>
      <c r="N1238">
        <v>40</v>
      </c>
      <c r="O1238">
        <v>0.375</v>
      </c>
      <c r="P1238">
        <v>10</v>
      </c>
      <c r="Q1238">
        <v>16</v>
      </c>
      <c r="R1238">
        <v>0.625</v>
      </c>
      <c r="S1238">
        <v>13</v>
      </c>
      <c r="T1238">
        <v>31</v>
      </c>
      <c r="U1238">
        <v>44</v>
      </c>
      <c r="V1238">
        <v>28</v>
      </c>
      <c r="W1238">
        <v>15</v>
      </c>
      <c r="X1238">
        <v>4</v>
      </c>
      <c r="Y1238">
        <v>5</v>
      </c>
      <c r="Z1238">
        <v>6</v>
      </c>
      <c r="AA1238">
        <v>9</v>
      </c>
      <c r="AB1238">
        <v>12</v>
      </c>
      <c r="AC1238">
        <v>107</v>
      </c>
      <c r="AD1238">
        <v>-21</v>
      </c>
      <c r="AE1238">
        <v>1</v>
      </c>
      <c r="AF1238">
        <v>1231</v>
      </c>
      <c r="AG1238">
        <v>1231</v>
      </c>
      <c r="AH1238">
        <v>1231</v>
      </c>
      <c r="AI1238">
        <v>121</v>
      </c>
      <c r="AJ1238">
        <v>1234</v>
      </c>
      <c r="AK1238">
        <v>899</v>
      </c>
      <c r="AL1238">
        <v>1533</v>
      </c>
      <c r="AM1238">
        <v>733</v>
      </c>
      <c r="AN1238">
        <v>795</v>
      </c>
      <c r="AO1238">
        <v>1024</v>
      </c>
      <c r="AP1238">
        <v>2148</v>
      </c>
      <c r="AQ1238">
        <v>1907</v>
      </c>
      <c r="AR1238">
        <v>2287</v>
      </c>
      <c r="AS1238">
        <v>652</v>
      </c>
      <c r="AT1238">
        <v>1488</v>
      </c>
      <c r="AU1238">
        <v>1127</v>
      </c>
      <c r="AV1238">
        <v>840</v>
      </c>
      <c r="AW1238">
        <v>1341</v>
      </c>
      <c r="AX1238">
        <v>2190</v>
      </c>
      <c r="AY1238">
        <v>889</v>
      </c>
      <c r="AZ1238">
        <v>1573</v>
      </c>
      <c r="BA1238">
        <v>9</v>
      </c>
      <c r="BB1238">
        <v>2314</v>
      </c>
      <c r="BC1238">
        <v>1677</v>
      </c>
      <c r="BD1238">
        <v>2231</v>
      </c>
      <c r="BE1238">
        <v>1</v>
      </c>
      <c r="BF1238" t="s">
        <v>71</v>
      </c>
      <c r="BG1238" t="s">
        <v>65</v>
      </c>
      <c r="BH1238" t="s">
        <v>941</v>
      </c>
      <c r="BI1238" s="4">
        <f xml:space="preserve"> _2025teamgamelogs[[#This Row],[FGA]] + (0.44 * _2025teamgamelogs[[#This Row],[FTA]]) + _2025teamgamelogs[[#This Row],[TOV]] - _2025teamgamelogs[[#This Row],[OREB]]</f>
        <v>100.04</v>
      </c>
      <c r="BJ1238" s="3">
        <f>_2025teamgamelogs[[#This Row],[TOV]]/_2025teamgamelogs[[#This Row],[POSSESIONS]]</f>
        <v>0.14994002399040382</v>
      </c>
      <c r="BK1238" s="4">
        <f>_2025teamgamelogs[[#This Row],[PTS]]/_2025teamgamelogs[[#This Row],[POSSESIONS]]</f>
        <v>1.0695721711315473</v>
      </c>
      <c r="BL1238" s="4">
        <f xml:space="preserve"> 100 * _2025teamgamelogs[[#This Row],[POINTS_PER_POSSESSION]]</f>
        <v>106.95721711315474</v>
      </c>
      <c r="BM1238" s="4">
        <f xml:space="preserve"> _2025teamgamelogs[[#This Row],[POSSESIONS]] / (_2025teamgamelogs[[#This Row],[MIN]]/48)</f>
        <v>100.04</v>
      </c>
      <c r="BN1238" s="3">
        <f>_2025teamgamelogs[[#This Row],[PTS]] / (2 * (_2025teamgamelogs[[#This Row],[FGA]] + 0.44 * _2025teamgamelogs[[#This Row],[FTA]]))</f>
        <v>0.54569563443492453</v>
      </c>
      <c r="BO1238" s="4">
        <f>VLOOKUP(_2025teamgamelogs[[#This Row],[MONTH]], LEAGUE_AVERAGES!$A$2:$B$8, 2, FALSE)</f>
        <v>111.93492093235156</v>
      </c>
      <c r="BP1238" s="5">
        <f>VLOOKUP(_2025teamgamelogs[[#This Row],[TEAM_NAME]], LEAGUE_AVERAGES!$A$14:$C$43, 2, FALSE)</f>
        <v>0.36502500000000004</v>
      </c>
      <c r="BQ1238" s="5">
        <f>VLOOKUP(_2025teamgamelogs[[#This Row],[TEAM_NAME]], LEAGUE_AVERAGES!$A$14:$C$43, 3, FALSE)</f>
        <v>0.35016666666666663</v>
      </c>
      <c r="BR1238" s="5">
        <f>VLOOKUP(_2025teamgamelogs[[#This Row],[TEAM_NAME]], LEAGUE_AVERAGES!$F$14:$H$43, 2, FALSE)</f>
        <v>0.47877500000000017</v>
      </c>
      <c r="BS1238" s="5">
        <f>VLOOKUP(_2025teamgamelogs[[#This Row],[TEAM_NAME]], LEAGUE_AVERAGES!$F$14:$H$43, 3, FALSE)</f>
        <v>0.45407142857142868</v>
      </c>
      <c r="BT1238" s="5">
        <f>VLOOKUP(_2025teamgamelogs[[#This Row],[TEAM_NAME]], LEAGUE_AVERAGES!$K$14:$M$43, 2, FALSE)</f>
        <v>0.59112459331758582</v>
      </c>
      <c r="BU1238" s="5">
        <f>VLOOKUP(_2025teamgamelogs[[#This Row],[TEAM_NAME]], LEAGUE_AVERAGES!$K$14:$M$43, 3, FALSE)</f>
        <v>0.56254759440180246</v>
      </c>
    </row>
    <row r="1239" spans="1:73" x14ac:dyDescent="0.2">
      <c r="A1239" t="s">
        <v>59</v>
      </c>
      <c r="B1239">
        <v>1610612755</v>
      </c>
      <c r="C1239" t="s">
        <v>134</v>
      </c>
      <c r="D1239" t="s">
        <v>135</v>
      </c>
      <c r="E1239">
        <v>22400594</v>
      </c>
      <c r="F1239" s="1">
        <v>45676</v>
      </c>
      <c r="G1239" t="s">
        <v>1144</v>
      </c>
      <c r="H1239" t="s">
        <v>70</v>
      </c>
      <c r="I1239">
        <v>48</v>
      </c>
      <c r="J1239">
        <v>39</v>
      </c>
      <c r="K1239">
        <v>86</v>
      </c>
      <c r="L1239">
        <v>0.45300000000000001</v>
      </c>
      <c r="M1239">
        <v>16</v>
      </c>
      <c r="N1239">
        <v>45</v>
      </c>
      <c r="O1239">
        <v>0.35599999999999998</v>
      </c>
      <c r="P1239">
        <v>15</v>
      </c>
      <c r="Q1239">
        <v>22</v>
      </c>
      <c r="R1239">
        <v>0.68200000000000005</v>
      </c>
      <c r="S1239">
        <v>5</v>
      </c>
      <c r="T1239">
        <v>33</v>
      </c>
      <c r="U1239">
        <v>38</v>
      </c>
      <c r="V1239">
        <v>26</v>
      </c>
      <c r="W1239">
        <v>9</v>
      </c>
      <c r="X1239">
        <v>4</v>
      </c>
      <c r="Y1239">
        <v>4</v>
      </c>
      <c r="Z1239">
        <v>3</v>
      </c>
      <c r="AA1239">
        <v>25</v>
      </c>
      <c r="AB1239">
        <v>16</v>
      </c>
      <c r="AC1239">
        <v>109</v>
      </c>
      <c r="AD1239">
        <v>-14</v>
      </c>
      <c r="AE1239">
        <v>1</v>
      </c>
      <c r="AF1239">
        <v>1231</v>
      </c>
      <c r="AG1239">
        <v>1231</v>
      </c>
      <c r="AH1239">
        <v>1231</v>
      </c>
      <c r="AI1239">
        <v>121</v>
      </c>
      <c r="AJ1239">
        <v>1609</v>
      </c>
      <c r="AK1239">
        <v>1580</v>
      </c>
      <c r="AL1239">
        <v>1495</v>
      </c>
      <c r="AM1239">
        <v>567</v>
      </c>
      <c r="AN1239">
        <v>312</v>
      </c>
      <c r="AO1239">
        <v>1251</v>
      </c>
      <c r="AP1239">
        <v>1416</v>
      </c>
      <c r="AQ1239">
        <v>1008</v>
      </c>
      <c r="AR1239">
        <v>2059</v>
      </c>
      <c r="AS1239">
        <v>2299</v>
      </c>
      <c r="AT1239">
        <v>1131</v>
      </c>
      <c r="AU1239">
        <v>1966</v>
      </c>
      <c r="AV1239">
        <v>1195</v>
      </c>
      <c r="AW1239">
        <v>152</v>
      </c>
      <c r="AX1239">
        <v>2190</v>
      </c>
      <c r="AY1239">
        <v>1274</v>
      </c>
      <c r="AZ1239">
        <v>384</v>
      </c>
      <c r="BA1239">
        <v>2247</v>
      </c>
      <c r="BB1239">
        <v>1670</v>
      </c>
      <c r="BC1239">
        <v>1548</v>
      </c>
      <c r="BD1239">
        <v>1995</v>
      </c>
      <c r="BE1239">
        <v>1</v>
      </c>
      <c r="BF1239" t="s">
        <v>71</v>
      </c>
      <c r="BG1239" t="s">
        <v>65</v>
      </c>
      <c r="BH1239" t="s">
        <v>941</v>
      </c>
      <c r="BI1239" s="4">
        <f xml:space="preserve"> _2025teamgamelogs[[#This Row],[FGA]] + (0.44 * _2025teamgamelogs[[#This Row],[FTA]]) + _2025teamgamelogs[[#This Row],[TOV]] - _2025teamgamelogs[[#This Row],[OREB]]</f>
        <v>99.68</v>
      </c>
      <c r="BJ1239" s="3">
        <f>_2025teamgamelogs[[#This Row],[TOV]]/_2025teamgamelogs[[#This Row],[POSSESIONS]]</f>
        <v>9.0288924558587474E-2</v>
      </c>
      <c r="BK1239" s="4">
        <f>_2025teamgamelogs[[#This Row],[PTS]]/_2025teamgamelogs[[#This Row],[POSSESIONS]]</f>
        <v>1.0934991974317816</v>
      </c>
      <c r="BL1239" s="4">
        <f xml:space="preserve"> 100 * _2025teamgamelogs[[#This Row],[POINTS_PER_POSSESSION]]</f>
        <v>109.34991974317816</v>
      </c>
      <c r="BM1239" s="4">
        <f xml:space="preserve"> _2025teamgamelogs[[#This Row],[POSSESIONS]] / (_2025teamgamelogs[[#This Row],[MIN]]/48)</f>
        <v>99.68</v>
      </c>
      <c r="BN1239" s="3">
        <f>_2025teamgamelogs[[#This Row],[PTS]] / (2 * (_2025teamgamelogs[[#This Row],[FGA]] + 0.44 * _2025teamgamelogs[[#This Row],[FTA]]))</f>
        <v>0.56960702341137115</v>
      </c>
      <c r="BO1239" s="4">
        <f>VLOOKUP(_2025teamgamelogs[[#This Row],[MONTH]], LEAGUE_AVERAGES!$A$2:$B$8, 2, FALSE)</f>
        <v>111.93492093235156</v>
      </c>
      <c r="BP1239" s="5">
        <f>VLOOKUP(_2025teamgamelogs[[#This Row],[TEAM_NAME]], LEAGUE_AVERAGES!$A$14:$C$43, 2, FALSE)</f>
        <v>0.34129268292682929</v>
      </c>
      <c r="BQ1239" s="5">
        <f>VLOOKUP(_2025teamgamelogs[[#This Row],[TEAM_NAME]], LEAGUE_AVERAGES!$A$14:$C$43, 3, FALSE)</f>
        <v>0.34026829268292691</v>
      </c>
      <c r="BR1239" s="5">
        <f>VLOOKUP(_2025teamgamelogs[[#This Row],[TEAM_NAME]], LEAGUE_AVERAGES!$F$14:$H$43, 2, FALSE)</f>
        <v>0.45178048780487812</v>
      </c>
      <c r="BS1239" s="5">
        <f>VLOOKUP(_2025teamgamelogs[[#This Row],[TEAM_NAME]], LEAGUE_AVERAGES!$F$14:$H$43, 3, FALSE)</f>
        <v>0.45797560975609758</v>
      </c>
      <c r="BT1239" s="5">
        <f>VLOOKUP(_2025teamgamelogs[[#This Row],[TEAM_NAME]], LEAGUE_AVERAGES!$K$14:$M$43, 2, FALSE)</f>
        <v>0.55774018976963147</v>
      </c>
      <c r="BU1239" s="5">
        <f>VLOOKUP(_2025teamgamelogs[[#This Row],[TEAM_NAME]], LEAGUE_AVERAGES!$K$14:$M$43, 3, FALSE)</f>
        <v>0.57066794818423772</v>
      </c>
    </row>
    <row r="1240" spans="1:73" x14ac:dyDescent="0.2">
      <c r="A1240" t="s">
        <v>59</v>
      </c>
      <c r="B1240">
        <v>1610612746</v>
      </c>
      <c r="C1240" t="s">
        <v>131</v>
      </c>
      <c r="D1240" t="s">
        <v>132</v>
      </c>
      <c r="E1240">
        <v>22400596</v>
      </c>
      <c r="F1240" s="1">
        <v>45676</v>
      </c>
      <c r="G1240" t="s">
        <v>1145</v>
      </c>
      <c r="H1240" t="s">
        <v>63</v>
      </c>
      <c r="I1240">
        <v>48</v>
      </c>
      <c r="J1240">
        <v>47</v>
      </c>
      <c r="K1240">
        <v>89</v>
      </c>
      <c r="L1240">
        <v>0.52800000000000002</v>
      </c>
      <c r="M1240">
        <v>11</v>
      </c>
      <c r="N1240">
        <v>30</v>
      </c>
      <c r="O1240">
        <v>0.36699999999999999</v>
      </c>
      <c r="P1240">
        <v>11</v>
      </c>
      <c r="Q1240">
        <v>14</v>
      </c>
      <c r="R1240">
        <v>0.78600000000000003</v>
      </c>
      <c r="S1240">
        <v>11</v>
      </c>
      <c r="T1240">
        <v>27</v>
      </c>
      <c r="U1240">
        <v>38</v>
      </c>
      <c r="V1240">
        <v>27</v>
      </c>
      <c r="W1240">
        <v>13</v>
      </c>
      <c r="X1240">
        <v>12</v>
      </c>
      <c r="Y1240">
        <v>4</v>
      </c>
      <c r="Z1240">
        <v>6</v>
      </c>
      <c r="AA1240">
        <v>12</v>
      </c>
      <c r="AB1240">
        <v>14</v>
      </c>
      <c r="AC1240">
        <v>116</v>
      </c>
      <c r="AD1240">
        <v>14</v>
      </c>
      <c r="AE1240">
        <v>1</v>
      </c>
      <c r="AF1240">
        <v>1</v>
      </c>
      <c r="AG1240">
        <v>1</v>
      </c>
      <c r="AH1240">
        <v>1</v>
      </c>
      <c r="AI1240">
        <v>121</v>
      </c>
      <c r="AJ1240">
        <v>335</v>
      </c>
      <c r="AK1240">
        <v>1176</v>
      </c>
      <c r="AL1240">
        <v>327</v>
      </c>
      <c r="AM1240">
        <v>1661</v>
      </c>
      <c r="AN1240">
        <v>2077</v>
      </c>
      <c r="AO1240">
        <v>1129</v>
      </c>
      <c r="AP1240">
        <v>2028</v>
      </c>
      <c r="AQ1240">
        <v>2113</v>
      </c>
      <c r="AR1240">
        <v>1221</v>
      </c>
      <c r="AS1240">
        <v>1051</v>
      </c>
      <c r="AT1240">
        <v>2068</v>
      </c>
      <c r="AU1240">
        <v>1966</v>
      </c>
      <c r="AV1240">
        <v>1013</v>
      </c>
      <c r="AW1240">
        <v>850</v>
      </c>
      <c r="AX1240">
        <v>217</v>
      </c>
      <c r="AY1240">
        <v>1274</v>
      </c>
      <c r="AZ1240">
        <v>1573</v>
      </c>
      <c r="BA1240">
        <v>92</v>
      </c>
      <c r="BB1240">
        <v>2064</v>
      </c>
      <c r="BC1240">
        <v>1025</v>
      </c>
      <c r="BD1240">
        <v>421</v>
      </c>
      <c r="BE1240">
        <v>1</v>
      </c>
      <c r="BF1240" t="s">
        <v>64</v>
      </c>
      <c r="BG1240" t="s">
        <v>65</v>
      </c>
      <c r="BH1240" t="s">
        <v>941</v>
      </c>
      <c r="BI1240" s="4">
        <f xml:space="preserve"> _2025teamgamelogs[[#This Row],[FGA]] + (0.44 * _2025teamgamelogs[[#This Row],[FTA]]) + _2025teamgamelogs[[#This Row],[TOV]] - _2025teamgamelogs[[#This Row],[OREB]]</f>
        <v>97.16</v>
      </c>
      <c r="BJ1240" s="3">
        <f>_2025teamgamelogs[[#This Row],[TOV]]/_2025teamgamelogs[[#This Row],[POSSESIONS]]</f>
        <v>0.13379991766158914</v>
      </c>
      <c r="BK1240" s="4">
        <f>_2025teamgamelogs[[#This Row],[PTS]]/_2025teamgamelogs[[#This Row],[POSSESIONS]]</f>
        <v>1.1939069575957184</v>
      </c>
      <c r="BL1240" s="4">
        <f xml:space="preserve"> 100 * _2025teamgamelogs[[#This Row],[POINTS_PER_POSSESSION]]</f>
        <v>119.39069575957184</v>
      </c>
      <c r="BM1240" s="4">
        <f xml:space="preserve"> _2025teamgamelogs[[#This Row],[POSSESIONS]] / (_2025teamgamelogs[[#This Row],[MIN]]/48)</f>
        <v>97.16</v>
      </c>
      <c r="BN1240" s="3">
        <f>_2025teamgamelogs[[#This Row],[PTS]] / (2 * (_2025teamgamelogs[[#This Row],[FGA]] + 0.44 * _2025teamgamelogs[[#This Row],[FTA]]))</f>
        <v>0.60949978982765873</v>
      </c>
      <c r="BO1240" s="4">
        <f>VLOOKUP(_2025teamgamelogs[[#This Row],[MONTH]], LEAGUE_AVERAGES!$A$2:$B$8, 2, FALSE)</f>
        <v>111.93492093235156</v>
      </c>
      <c r="BP1240" s="5">
        <f>VLOOKUP(_2025teamgamelogs[[#This Row],[TEAM_NAME]], LEAGUE_AVERAGES!$A$14:$C$43, 2, FALSE)</f>
        <v>0.38978048780487806</v>
      </c>
      <c r="BQ1240" s="5">
        <f>VLOOKUP(_2025teamgamelogs[[#This Row],[TEAM_NAME]], LEAGUE_AVERAGES!$A$14:$C$43, 3, FALSE)</f>
        <v>0.36475609756097566</v>
      </c>
      <c r="BR1240" s="5">
        <f>VLOOKUP(_2025teamgamelogs[[#This Row],[TEAM_NAME]], LEAGUE_AVERAGES!$F$14:$H$43, 2, FALSE)</f>
        <v>0.49036585365853652</v>
      </c>
      <c r="BS1240" s="5">
        <f>VLOOKUP(_2025teamgamelogs[[#This Row],[TEAM_NAME]], LEAGUE_AVERAGES!$F$14:$H$43, 3, FALSE)</f>
        <v>0.47582926829268285</v>
      </c>
      <c r="BT1240" s="5">
        <f>VLOOKUP(_2025teamgamelogs[[#This Row],[TEAM_NAME]], LEAGUE_AVERAGES!$K$14:$M$43, 2, FALSE)</f>
        <v>0.59895938905835644</v>
      </c>
      <c r="BU1240" s="5">
        <f>VLOOKUP(_2025teamgamelogs[[#This Row],[TEAM_NAME]], LEAGUE_AVERAGES!$K$14:$M$43, 3, FALSE)</f>
        <v>0.58126724036545818</v>
      </c>
    </row>
    <row r="1241" spans="1:73" x14ac:dyDescent="0.2">
      <c r="A1241" t="s">
        <v>59</v>
      </c>
      <c r="B1241">
        <v>1610612753</v>
      </c>
      <c r="C1241" t="s">
        <v>83</v>
      </c>
      <c r="D1241" t="s">
        <v>84</v>
      </c>
      <c r="E1241">
        <v>22400593</v>
      </c>
      <c r="F1241" s="1">
        <v>45676</v>
      </c>
      <c r="G1241" t="s">
        <v>1146</v>
      </c>
      <c r="H1241" t="s">
        <v>70</v>
      </c>
      <c r="I1241">
        <v>48</v>
      </c>
      <c r="J1241">
        <v>38</v>
      </c>
      <c r="K1241">
        <v>102</v>
      </c>
      <c r="L1241">
        <v>0.373</v>
      </c>
      <c r="M1241">
        <v>12</v>
      </c>
      <c r="N1241">
        <v>41</v>
      </c>
      <c r="O1241">
        <v>0.29299999999999998</v>
      </c>
      <c r="P1241">
        <v>12</v>
      </c>
      <c r="Q1241">
        <v>16</v>
      </c>
      <c r="R1241">
        <v>0.75</v>
      </c>
      <c r="S1241">
        <v>16</v>
      </c>
      <c r="T1241">
        <v>23</v>
      </c>
      <c r="U1241">
        <v>39</v>
      </c>
      <c r="V1241">
        <v>30</v>
      </c>
      <c r="W1241">
        <v>7</v>
      </c>
      <c r="X1241">
        <v>15</v>
      </c>
      <c r="Y1241">
        <v>6</v>
      </c>
      <c r="Z1241">
        <v>8</v>
      </c>
      <c r="AA1241">
        <v>19</v>
      </c>
      <c r="AB1241">
        <v>16</v>
      </c>
      <c r="AC1241">
        <v>100</v>
      </c>
      <c r="AD1241">
        <v>-13</v>
      </c>
      <c r="AE1241">
        <v>1</v>
      </c>
      <c r="AF1241">
        <v>1231</v>
      </c>
      <c r="AG1241">
        <v>1231</v>
      </c>
      <c r="AH1241">
        <v>1231</v>
      </c>
      <c r="AI1241">
        <v>121</v>
      </c>
      <c r="AJ1241">
        <v>1796</v>
      </c>
      <c r="AK1241">
        <v>96</v>
      </c>
      <c r="AL1241">
        <v>2372</v>
      </c>
      <c r="AM1241">
        <v>1413</v>
      </c>
      <c r="AN1241">
        <v>681</v>
      </c>
      <c r="AO1241">
        <v>1969</v>
      </c>
      <c r="AP1241">
        <v>1889</v>
      </c>
      <c r="AQ1241">
        <v>1907</v>
      </c>
      <c r="AR1241">
        <v>1525</v>
      </c>
      <c r="AS1241">
        <v>234</v>
      </c>
      <c r="AT1241">
        <v>2380</v>
      </c>
      <c r="AU1241">
        <v>1833</v>
      </c>
      <c r="AV1241">
        <v>541</v>
      </c>
      <c r="AW1241">
        <v>38</v>
      </c>
      <c r="AX1241">
        <v>46</v>
      </c>
      <c r="AY1241">
        <v>560</v>
      </c>
      <c r="AZ1241">
        <v>2116</v>
      </c>
      <c r="BA1241">
        <v>1258</v>
      </c>
      <c r="BB1241">
        <v>1670</v>
      </c>
      <c r="BC1241">
        <v>2099</v>
      </c>
      <c r="BD1241">
        <v>1945</v>
      </c>
      <c r="BE1241">
        <v>1</v>
      </c>
      <c r="BF1241" t="s">
        <v>64</v>
      </c>
      <c r="BG1241" t="s">
        <v>65</v>
      </c>
      <c r="BH1241" t="s">
        <v>941</v>
      </c>
      <c r="BI1241" s="4">
        <f xml:space="preserve"> _2025teamgamelogs[[#This Row],[FGA]] + (0.44 * _2025teamgamelogs[[#This Row],[FTA]]) + _2025teamgamelogs[[#This Row],[TOV]] - _2025teamgamelogs[[#This Row],[OREB]]</f>
        <v>100.04</v>
      </c>
      <c r="BJ1241" s="3">
        <f>_2025teamgamelogs[[#This Row],[TOV]]/_2025teamgamelogs[[#This Row],[POSSESIONS]]</f>
        <v>6.9972011195521794E-2</v>
      </c>
      <c r="BK1241" s="4">
        <f>_2025teamgamelogs[[#This Row],[PTS]]/_2025teamgamelogs[[#This Row],[POSSESIONS]]</f>
        <v>0.99960015993602558</v>
      </c>
      <c r="BL1241" s="4">
        <f xml:space="preserve"> 100 * _2025teamgamelogs[[#This Row],[POINTS_PER_POSSESSION]]</f>
        <v>99.960015993602553</v>
      </c>
      <c r="BM1241" s="4">
        <f xml:space="preserve"> _2025teamgamelogs[[#This Row],[POSSESIONS]] / (_2025teamgamelogs[[#This Row],[MIN]]/48)</f>
        <v>100.04</v>
      </c>
      <c r="BN1241" s="3">
        <f>_2025teamgamelogs[[#This Row],[PTS]] / (2 * (_2025teamgamelogs[[#This Row],[FGA]] + 0.44 * _2025teamgamelogs[[#This Row],[FTA]]))</f>
        <v>0.45854732208363902</v>
      </c>
      <c r="BO1241" s="4">
        <f>VLOOKUP(_2025teamgamelogs[[#This Row],[MONTH]], LEAGUE_AVERAGES!$A$2:$B$8, 2, FALSE)</f>
        <v>111.93492093235156</v>
      </c>
      <c r="BP1241" s="5">
        <f>VLOOKUP(_2025teamgamelogs[[#This Row],[TEAM_NAME]], LEAGUE_AVERAGES!$A$14:$C$43, 2, FALSE)</f>
        <v>0.32192682926829269</v>
      </c>
      <c r="BQ1241" s="5">
        <f>VLOOKUP(_2025teamgamelogs[[#This Row],[TEAM_NAME]], LEAGUE_AVERAGES!$A$14:$C$43, 3, FALSE)</f>
        <v>0.31129268292682932</v>
      </c>
      <c r="BR1241" s="5">
        <f>VLOOKUP(_2025teamgamelogs[[#This Row],[TEAM_NAME]], LEAGUE_AVERAGES!$F$14:$H$43, 2, FALSE)</f>
        <v>0.44641463414634147</v>
      </c>
      <c r="BS1241" s="5">
        <f>VLOOKUP(_2025teamgamelogs[[#This Row],[TEAM_NAME]], LEAGUE_AVERAGES!$F$14:$H$43, 3, FALSE)</f>
        <v>0.44524390243902434</v>
      </c>
      <c r="BT1241" s="5">
        <f>VLOOKUP(_2025teamgamelogs[[#This Row],[TEAM_NAME]], LEAGUE_AVERAGES!$K$14:$M$43, 2, FALSE)</f>
        <v>0.55194019912665027</v>
      </c>
      <c r="BU1241" s="5">
        <f>VLOOKUP(_2025teamgamelogs[[#This Row],[TEAM_NAME]], LEAGUE_AVERAGES!$K$14:$M$43, 3, FALSE)</f>
        <v>0.54874950227645525</v>
      </c>
    </row>
    <row r="1242" spans="1:73" x14ac:dyDescent="0.2">
      <c r="A1242" t="s">
        <v>59</v>
      </c>
      <c r="B1242">
        <v>1610612747</v>
      </c>
      <c r="C1242" t="s">
        <v>60</v>
      </c>
      <c r="D1242" t="s">
        <v>61</v>
      </c>
      <c r="E1242">
        <v>22400596</v>
      </c>
      <c r="F1242" s="1">
        <v>45676</v>
      </c>
      <c r="G1242" t="s">
        <v>1147</v>
      </c>
      <c r="H1242" t="s">
        <v>70</v>
      </c>
      <c r="I1242">
        <v>48</v>
      </c>
      <c r="J1242">
        <v>38</v>
      </c>
      <c r="K1242">
        <v>76</v>
      </c>
      <c r="L1242">
        <v>0.5</v>
      </c>
      <c r="M1242">
        <v>9</v>
      </c>
      <c r="N1242">
        <v>27</v>
      </c>
      <c r="O1242">
        <v>0.33300000000000002</v>
      </c>
      <c r="P1242">
        <v>17</v>
      </c>
      <c r="Q1242">
        <v>19</v>
      </c>
      <c r="R1242">
        <v>0.89500000000000002</v>
      </c>
      <c r="S1242">
        <v>5</v>
      </c>
      <c r="T1242">
        <v>28</v>
      </c>
      <c r="U1242">
        <v>33</v>
      </c>
      <c r="V1242">
        <v>26</v>
      </c>
      <c r="W1242">
        <v>17</v>
      </c>
      <c r="X1242">
        <v>6</v>
      </c>
      <c r="Y1242">
        <v>6</v>
      </c>
      <c r="Z1242">
        <v>4</v>
      </c>
      <c r="AA1242">
        <v>14</v>
      </c>
      <c r="AB1242">
        <v>12</v>
      </c>
      <c r="AC1242">
        <v>102</v>
      </c>
      <c r="AD1242">
        <v>-14</v>
      </c>
      <c r="AE1242">
        <v>1</v>
      </c>
      <c r="AF1242">
        <v>1231</v>
      </c>
      <c r="AG1242">
        <v>1231</v>
      </c>
      <c r="AH1242">
        <v>1231</v>
      </c>
      <c r="AI1242">
        <v>121</v>
      </c>
      <c r="AJ1242">
        <v>1796</v>
      </c>
      <c r="AK1242">
        <v>2372</v>
      </c>
      <c r="AL1242">
        <v>663</v>
      </c>
      <c r="AM1242">
        <v>2097</v>
      </c>
      <c r="AN1242">
        <v>2292</v>
      </c>
      <c r="AO1242">
        <v>1468</v>
      </c>
      <c r="AP1242">
        <v>1052</v>
      </c>
      <c r="AQ1242">
        <v>1458</v>
      </c>
      <c r="AR1242">
        <v>284</v>
      </c>
      <c r="AS1242">
        <v>2299</v>
      </c>
      <c r="AT1242">
        <v>1951</v>
      </c>
      <c r="AU1242">
        <v>2337</v>
      </c>
      <c r="AV1242">
        <v>1195</v>
      </c>
      <c r="AW1242">
        <v>1759</v>
      </c>
      <c r="AX1242">
        <v>1702</v>
      </c>
      <c r="AY1242">
        <v>560</v>
      </c>
      <c r="AZ1242">
        <v>750</v>
      </c>
      <c r="BA1242">
        <v>260</v>
      </c>
      <c r="BB1242">
        <v>2314</v>
      </c>
      <c r="BC1242">
        <v>2003</v>
      </c>
      <c r="BD1242">
        <v>1995</v>
      </c>
      <c r="BE1242">
        <v>1</v>
      </c>
      <c r="BF1242" t="s">
        <v>71</v>
      </c>
      <c r="BG1242" t="s">
        <v>65</v>
      </c>
      <c r="BH1242" t="s">
        <v>941</v>
      </c>
      <c r="BI1242" s="4">
        <f xml:space="preserve"> _2025teamgamelogs[[#This Row],[FGA]] + (0.44 * _2025teamgamelogs[[#This Row],[FTA]]) + _2025teamgamelogs[[#This Row],[TOV]] - _2025teamgamelogs[[#This Row],[OREB]]</f>
        <v>96.36</v>
      </c>
      <c r="BJ1242" s="3">
        <f>_2025teamgamelogs[[#This Row],[TOV]]/_2025teamgamelogs[[#This Row],[POSSESIONS]]</f>
        <v>0.17642175176421751</v>
      </c>
      <c r="BK1242" s="4">
        <f>_2025teamgamelogs[[#This Row],[PTS]]/_2025teamgamelogs[[#This Row],[POSSESIONS]]</f>
        <v>1.0585305105853051</v>
      </c>
      <c r="BL1242" s="4">
        <f xml:space="preserve"> 100 * _2025teamgamelogs[[#This Row],[POINTS_PER_POSSESSION]]</f>
        <v>105.85305105853051</v>
      </c>
      <c r="BM1242" s="4">
        <f xml:space="preserve"> _2025teamgamelogs[[#This Row],[POSSESIONS]] / (_2025teamgamelogs[[#This Row],[MIN]]/48)</f>
        <v>96.36</v>
      </c>
      <c r="BN1242" s="3">
        <f>_2025teamgamelogs[[#This Row],[PTS]] / (2 * (_2025teamgamelogs[[#This Row],[FGA]] + 0.44 * _2025teamgamelogs[[#This Row],[FTA]]))</f>
        <v>0.60455192034139404</v>
      </c>
      <c r="BO1242" s="4">
        <f>VLOOKUP(_2025teamgamelogs[[#This Row],[MONTH]], LEAGUE_AVERAGES!$A$2:$B$8, 2, FALSE)</f>
        <v>111.93492093235156</v>
      </c>
      <c r="BP1242" s="5">
        <f>VLOOKUP(_2025teamgamelogs[[#This Row],[TEAM_NAME]], LEAGUE_AVERAGES!$A$14:$C$43, 2, FALSE)</f>
        <v>0.37419512195121946</v>
      </c>
      <c r="BQ1242" s="5">
        <f>VLOOKUP(_2025teamgamelogs[[#This Row],[TEAM_NAME]], LEAGUE_AVERAGES!$A$14:$C$43, 3, FALSE)</f>
        <v>0.35536585365853657</v>
      </c>
      <c r="BR1242" s="5">
        <f>VLOOKUP(_2025teamgamelogs[[#This Row],[TEAM_NAME]], LEAGUE_AVERAGES!$F$14:$H$43, 2, FALSE)</f>
        <v>0.48560975609756091</v>
      </c>
      <c r="BS1242" s="5">
        <f>VLOOKUP(_2025teamgamelogs[[#This Row],[TEAM_NAME]], LEAGUE_AVERAGES!$F$14:$H$43, 3, FALSE)</f>
        <v>0.47373170731707315</v>
      </c>
      <c r="BT1242" s="5">
        <f>VLOOKUP(_2025teamgamelogs[[#This Row],[TEAM_NAME]], LEAGUE_AVERAGES!$K$14:$M$43, 2, FALSE)</f>
        <v>0.60200661119778875</v>
      </c>
      <c r="BU1242" s="5">
        <f>VLOOKUP(_2025teamgamelogs[[#This Row],[TEAM_NAME]], LEAGUE_AVERAGES!$K$14:$M$43, 3, FALSE)</f>
        <v>0.58416138772693449</v>
      </c>
    </row>
    <row r="1243" spans="1:73" x14ac:dyDescent="0.2">
      <c r="A1243" t="s">
        <v>59</v>
      </c>
      <c r="B1243">
        <v>1610612751</v>
      </c>
      <c r="C1243" t="s">
        <v>89</v>
      </c>
      <c r="D1243" t="s">
        <v>90</v>
      </c>
      <c r="E1243">
        <v>22400595</v>
      </c>
      <c r="F1243" s="1">
        <v>45676</v>
      </c>
      <c r="G1243" t="s">
        <v>1148</v>
      </c>
      <c r="H1243" t="s">
        <v>70</v>
      </c>
      <c r="I1243">
        <v>48</v>
      </c>
      <c r="J1243">
        <v>37</v>
      </c>
      <c r="K1243">
        <v>87</v>
      </c>
      <c r="L1243">
        <v>0.42499999999999999</v>
      </c>
      <c r="M1243">
        <v>12</v>
      </c>
      <c r="N1243">
        <v>43</v>
      </c>
      <c r="O1243">
        <v>0.27900000000000003</v>
      </c>
      <c r="P1243">
        <v>15</v>
      </c>
      <c r="Q1243">
        <v>19</v>
      </c>
      <c r="R1243">
        <v>0.78900000000000003</v>
      </c>
      <c r="S1243">
        <v>12</v>
      </c>
      <c r="T1243">
        <v>29</v>
      </c>
      <c r="U1243">
        <v>41</v>
      </c>
      <c r="V1243">
        <v>25</v>
      </c>
      <c r="W1243">
        <v>17</v>
      </c>
      <c r="X1243">
        <v>5</v>
      </c>
      <c r="Y1243">
        <v>3</v>
      </c>
      <c r="Z1243">
        <v>5</v>
      </c>
      <c r="AA1243">
        <v>13</v>
      </c>
      <c r="AB1243">
        <v>19</v>
      </c>
      <c r="AC1243">
        <v>101</v>
      </c>
      <c r="AD1243">
        <v>-26</v>
      </c>
      <c r="AE1243">
        <v>1</v>
      </c>
      <c r="AF1243">
        <v>1231</v>
      </c>
      <c r="AG1243">
        <v>1231</v>
      </c>
      <c r="AH1243">
        <v>1231</v>
      </c>
      <c r="AI1243">
        <v>121</v>
      </c>
      <c r="AJ1243">
        <v>1946</v>
      </c>
      <c r="AK1243">
        <v>1449</v>
      </c>
      <c r="AL1243">
        <v>1907</v>
      </c>
      <c r="AM1243">
        <v>1413</v>
      </c>
      <c r="AN1243">
        <v>471</v>
      </c>
      <c r="AO1243">
        <v>2084</v>
      </c>
      <c r="AP1243">
        <v>1416</v>
      </c>
      <c r="AQ1243">
        <v>1458</v>
      </c>
      <c r="AR1243">
        <v>1180</v>
      </c>
      <c r="AS1243">
        <v>848</v>
      </c>
      <c r="AT1243">
        <v>1807</v>
      </c>
      <c r="AU1243">
        <v>1563</v>
      </c>
      <c r="AV1243">
        <v>1358</v>
      </c>
      <c r="AW1243">
        <v>1759</v>
      </c>
      <c r="AX1243">
        <v>1998</v>
      </c>
      <c r="AY1243">
        <v>1712</v>
      </c>
      <c r="AZ1243">
        <v>1188</v>
      </c>
      <c r="BA1243">
        <v>148</v>
      </c>
      <c r="BB1243">
        <v>971</v>
      </c>
      <c r="BC1243">
        <v>2059</v>
      </c>
      <c r="BD1243">
        <v>2327</v>
      </c>
      <c r="BE1243">
        <v>1</v>
      </c>
      <c r="BF1243" t="s">
        <v>71</v>
      </c>
      <c r="BG1243" t="s">
        <v>65</v>
      </c>
      <c r="BH1243" t="s">
        <v>941</v>
      </c>
      <c r="BI1243" s="4">
        <f xml:space="preserve"> _2025teamgamelogs[[#This Row],[FGA]] + (0.44 * _2025teamgamelogs[[#This Row],[FTA]]) + _2025teamgamelogs[[#This Row],[TOV]] - _2025teamgamelogs[[#This Row],[OREB]]</f>
        <v>100.36</v>
      </c>
      <c r="BJ1243" s="3">
        <f>_2025teamgamelogs[[#This Row],[TOV]]/_2025teamgamelogs[[#This Row],[POSSESIONS]]</f>
        <v>0.16939019529693106</v>
      </c>
      <c r="BK1243" s="4">
        <f>_2025teamgamelogs[[#This Row],[PTS]]/_2025teamgamelogs[[#This Row],[POSSESIONS]]</f>
        <v>1.0063770426464727</v>
      </c>
      <c r="BL1243" s="4">
        <f xml:space="preserve"> 100 * _2025teamgamelogs[[#This Row],[POINTS_PER_POSSESSION]]</f>
        <v>100.63770426464727</v>
      </c>
      <c r="BM1243" s="4">
        <f xml:space="preserve"> _2025teamgamelogs[[#This Row],[POSSESIONS]] / (_2025teamgamelogs[[#This Row],[MIN]]/48)</f>
        <v>100.36</v>
      </c>
      <c r="BN1243" s="3">
        <f>_2025teamgamelogs[[#This Row],[PTS]] / (2 * (_2025teamgamelogs[[#This Row],[FGA]] + 0.44 * _2025teamgamelogs[[#This Row],[FTA]]))</f>
        <v>0.52957214765100669</v>
      </c>
      <c r="BO1243" s="4">
        <f>VLOOKUP(_2025teamgamelogs[[#This Row],[MONTH]], LEAGUE_AVERAGES!$A$2:$B$8, 2, FALSE)</f>
        <v>111.93492093235156</v>
      </c>
      <c r="BP1243" s="5">
        <f>VLOOKUP(_2025teamgamelogs[[#This Row],[TEAM_NAME]], LEAGUE_AVERAGES!$A$14:$C$43, 2, FALSE)</f>
        <v>0.337609756097561</v>
      </c>
      <c r="BQ1243" s="5">
        <f>VLOOKUP(_2025teamgamelogs[[#This Row],[TEAM_NAME]], LEAGUE_AVERAGES!$A$14:$C$43, 3, FALSE)</f>
        <v>0.34709756097560968</v>
      </c>
      <c r="BR1243" s="5">
        <f>VLOOKUP(_2025teamgamelogs[[#This Row],[TEAM_NAME]], LEAGUE_AVERAGES!$F$14:$H$43, 2, FALSE)</f>
        <v>0.43748780487804872</v>
      </c>
      <c r="BS1243" s="5">
        <f>VLOOKUP(_2025teamgamelogs[[#This Row],[TEAM_NAME]], LEAGUE_AVERAGES!$F$14:$H$43, 3, FALSE)</f>
        <v>0.43895121951219529</v>
      </c>
      <c r="BT1243" s="5">
        <f>VLOOKUP(_2025teamgamelogs[[#This Row],[TEAM_NAME]], LEAGUE_AVERAGES!$K$14:$M$43, 2, FALSE)</f>
        <v>0.54767404365624284</v>
      </c>
      <c r="BU1243" s="5">
        <f>VLOOKUP(_2025teamgamelogs[[#This Row],[TEAM_NAME]], LEAGUE_AVERAGES!$K$14:$M$43, 3, FALSE)</f>
        <v>0.5592142433904097</v>
      </c>
    </row>
    <row r="1244" spans="1:73" x14ac:dyDescent="0.2">
      <c r="A1244" t="s">
        <v>59</v>
      </c>
      <c r="B1244">
        <v>1610612743</v>
      </c>
      <c r="C1244" t="s">
        <v>151</v>
      </c>
      <c r="D1244" t="s">
        <v>152</v>
      </c>
      <c r="E1244">
        <v>22400593</v>
      </c>
      <c r="F1244" s="1">
        <v>45676</v>
      </c>
      <c r="G1244" t="s">
        <v>1149</v>
      </c>
      <c r="H1244" t="s">
        <v>63</v>
      </c>
      <c r="I1244">
        <v>48</v>
      </c>
      <c r="J1244">
        <v>40</v>
      </c>
      <c r="K1244">
        <v>77</v>
      </c>
      <c r="L1244">
        <v>0.51900000000000002</v>
      </c>
      <c r="M1244">
        <v>7</v>
      </c>
      <c r="N1244">
        <v>25</v>
      </c>
      <c r="O1244">
        <v>0.28000000000000003</v>
      </c>
      <c r="P1244">
        <v>26</v>
      </c>
      <c r="Q1244">
        <v>31</v>
      </c>
      <c r="R1244">
        <v>0.83899999999999997</v>
      </c>
      <c r="S1244">
        <v>13</v>
      </c>
      <c r="T1244">
        <v>44</v>
      </c>
      <c r="U1244">
        <v>57</v>
      </c>
      <c r="V1244">
        <v>24</v>
      </c>
      <c r="W1244">
        <v>21</v>
      </c>
      <c r="X1244">
        <v>6</v>
      </c>
      <c r="Y1244">
        <v>8</v>
      </c>
      <c r="Z1244">
        <v>6</v>
      </c>
      <c r="AA1244">
        <v>16</v>
      </c>
      <c r="AB1244">
        <v>19</v>
      </c>
      <c r="AC1244">
        <v>113</v>
      </c>
      <c r="AD1244">
        <v>13</v>
      </c>
      <c r="AE1244">
        <v>1</v>
      </c>
      <c r="AF1244">
        <v>1</v>
      </c>
      <c r="AG1244">
        <v>1</v>
      </c>
      <c r="AH1244">
        <v>1</v>
      </c>
      <c r="AI1244">
        <v>121</v>
      </c>
      <c r="AJ1244">
        <v>1438</v>
      </c>
      <c r="AK1244">
        <v>2335</v>
      </c>
      <c r="AL1244">
        <v>412</v>
      </c>
      <c r="AM1244">
        <v>2338</v>
      </c>
      <c r="AN1244">
        <v>2375</v>
      </c>
      <c r="AO1244">
        <v>2073</v>
      </c>
      <c r="AP1244">
        <v>133</v>
      </c>
      <c r="AQ1244">
        <v>202</v>
      </c>
      <c r="AR1244">
        <v>685</v>
      </c>
      <c r="AS1244">
        <v>652</v>
      </c>
      <c r="AT1244">
        <v>50</v>
      </c>
      <c r="AU1244">
        <v>74</v>
      </c>
      <c r="AV1244">
        <v>1570</v>
      </c>
      <c r="AW1244">
        <v>2289</v>
      </c>
      <c r="AX1244">
        <v>1702</v>
      </c>
      <c r="AY1244">
        <v>187</v>
      </c>
      <c r="AZ1244">
        <v>1573</v>
      </c>
      <c r="BA1244">
        <v>570</v>
      </c>
      <c r="BB1244">
        <v>971</v>
      </c>
      <c r="BC1244">
        <v>1250</v>
      </c>
      <c r="BD1244">
        <v>467</v>
      </c>
      <c r="BE1244">
        <v>1</v>
      </c>
      <c r="BF1244" t="s">
        <v>71</v>
      </c>
      <c r="BG1244" t="s">
        <v>65</v>
      </c>
      <c r="BH1244" t="s">
        <v>941</v>
      </c>
      <c r="BI1244" s="4">
        <f xml:space="preserve"> _2025teamgamelogs[[#This Row],[FGA]] + (0.44 * _2025teamgamelogs[[#This Row],[FTA]]) + _2025teamgamelogs[[#This Row],[TOV]] - _2025teamgamelogs[[#This Row],[OREB]]</f>
        <v>98.64</v>
      </c>
      <c r="BJ1244" s="3">
        <f>_2025teamgamelogs[[#This Row],[TOV]]/_2025teamgamelogs[[#This Row],[POSSESIONS]]</f>
        <v>0.21289537712895376</v>
      </c>
      <c r="BK1244" s="4">
        <f>_2025teamgamelogs[[#This Row],[PTS]]/_2025teamgamelogs[[#This Row],[POSSESIONS]]</f>
        <v>1.1455798864557989</v>
      </c>
      <c r="BL1244" s="4">
        <f xml:space="preserve"> 100 * _2025teamgamelogs[[#This Row],[POINTS_PER_POSSESSION]]</f>
        <v>114.55798864557988</v>
      </c>
      <c r="BM1244" s="4">
        <f xml:space="preserve"> _2025teamgamelogs[[#This Row],[POSSESIONS]] / (_2025teamgamelogs[[#This Row],[MIN]]/48)</f>
        <v>98.64</v>
      </c>
      <c r="BN1244" s="3">
        <f>_2025teamgamelogs[[#This Row],[PTS]] / (2 * (_2025teamgamelogs[[#This Row],[FGA]] + 0.44 * _2025teamgamelogs[[#This Row],[FTA]]))</f>
        <v>0.62334510150044131</v>
      </c>
      <c r="BO1244" s="4">
        <f>VLOOKUP(_2025teamgamelogs[[#This Row],[MONTH]], LEAGUE_AVERAGES!$A$2:$B$8, 2, FALSE)</f>
        <v>111.93492093235156</v>
      </c>
      <c r="BP1244" s="5">
        <f>VLOOKUP(_2025teamgamelogs[[#This Row],[TEAM_NAME]], LEAGUE_AVERAGES!$A$14:$C$43, 2, FALSE)</f>
        <v>0.39036585365853654</v>
      </c>
      <c r="BQ1244" s="5">
        <f>VLOOKUP(_2025teamgamelogs[[#This Row],[TEAM_NAME]], LEAGUE_AVERAGES!$A$14:$C$43, 3, FALSE)</f>
        <v>0.36282926829268303</v>
      </c>
      <c r="BR1244" s="5">
        <f>VLOOKUP(_2025teamgamelogs[[#This Row],[TEAM_NAME]], LEAGUE_AVERAGES!$F$14:$H$43, 2, FALSE)</f>
        <v>0.50741463414634147</v>
      </c>
      <c r="BS1244" s="5">
        <f>VLOOKUP(_2025teamgamelogs[[#This Row],[TEAM_NAME]], LEAGUE_AVERAGES!$F$14:$H$43, 3, FALSE)</f>
        <v>0.50717073170731708</v>
      </c>
      <c r="BT1244" s="5">
        <f>VLOOKUP(_2025teamgamelogs[[#This Row],[TEAM_NAME]], LEAGUE_AVERAGES!$K$14:$M$43, 2, FALSE)</f>
        <v>0.61183675116028358</v>
      </c>
      <c r="BU1244" s="5">
        <f>VLOOKUP(_2025teamgamelogs[[#This Row],[TEAM_NAME]], LEAGUE_AVERAGES!$K$14:$M$43, 3, FALSE)</f>
        <v>0.59871853787111373</v>
      </c>
    </row>
    <row r="1245" spans="1:73" x14ac:dyDescent="0.2">
      <c r="A1245" t="s">
        <v>59</v>
      </c>
      <c r="B1245">
        <v>1610612758</v>
      </c>
      <c r="C1245" t="s">
        <v>142</v>
      </c>
      <c r="D1245" t="s">
        <v>143</v>
      </c>
      <c r="E1245">
        <v>22400598</v>
      </c>
      <c r="F1245" s="1">
        <v>45676</v>
      </c>
      <c r="G1245" t="s">
        <v>1150</v>
      </c>
      <c r="H1245" t="s">
        <v>63</v>
      </c>
      <c r="I1245">
        <v>48</v>
      </c>
      <c r="J1245">
        <v>46</v>
      </c>
      <c r="K1245">
        <v>95</v>
      </c>
      <c r="L1245">
        <v>0.48399999999999999</v>
      </c>
      <c r="M1245">
        <v>12</v>
      </c>
      <c r="N1245">
        <v>39</v>
      </c>
      <c r="O1245">
        <v>0.308</v>
      </c>
      <c r="P1245">
        <v>19</v>
      </c>
      <c r="Q1245">
        <v>24</v>
      </c>
      <c r="R1245">
        <v>0.79200000000000004</v>
      </c>
      <c r="S1245">
        <v>10</v>
      </c>
      <c r="T1245">
        <v>41</v>
      </c>
      <c r="U1245">
        <v>51</v>
      </c>
      <c r="V1245">
        <v>28</v>
      </c>
      <c r="W1245">
        <v>12</v>
      </c>
      <c r="X1245">
        <v>12</v>
      </c>
      <c r="Y1245">
        <v>4</v>
      </c>
      <c r="Z1245">
        <v>1</v>
      </c>
      <c r="AA1245">
        <v>20</v>
      </c>
      <c r="AB1245">
        <v>16</v>
      </c>
      <c r="AC1245">
        <v>123</v>
      </c>
      <c r="AD1245">
        <v>23</v>
      </c>
      <c r="AE1245">
        <v>1</v>
      </c>
      <c r="AF1245">
        <v>1</v>
      </c>
      <c r="AG1245">
        <v>1</v>
      </c>
      <c r="AH1245">
        <v>1</v>
      </c>
      <c r="AI1245">
        <v>121</v>
      </c>
      <c r="AJ1245">
        <v>437</v>
      </c>
      <c r="AK1245">
        <v>477</v>
      </c>
      <c r="AL1245">
        <v>917</v>
      </c>
      <c r="AM1245">
        <v>1413</v>
      </c>
      <c r="AN1245">
        <v>933</v>
      </c>
      <c r="AO1245">
        <v>1815</v>
      </c>
      <c r="AP1245">
        <v>756</v>
      </c>
      <c r="AQ1245">
        <v>791</v>
      </c>
      <c r="AR1245">
        <v>1160</v>
      </c>
      <c r="AS1245">
        <v>1308</v>
      </c>
      <c r="AT1245">
        <v>148</v>
      </c>
      <c r="AU1245">
        <v>340</v>
      </c>
      <c r="AV1245">
        <v>840</v>
      </c>
      <c r="AW1245">
        <v>640</v>
      </c>
      <c r="AX1245">
        <v>217</v>
      </c>
      <c r="AY1245">
        <v>1274</v>
      </c>
      <c r="AZ1245">
        <v>35</v>
      </c>
      <c r="BA1245">
        <v>1491</v>
      </c>
      <c r="BB1245">
        <v>1670</v>
      </c>
      <c r="BC1245">
        <v>549</v>
      </c>
      <c r="BD1245">
        <v>168</v>
      </c>
      <c r="BE1245">
        <v>1</v>
      </c>
      <c r="BF1245" t="s">
        <v>64</v>
      </c>
      <c r="BG1245" t="s">
        <v>65</v>
      </c>
      <c r="BH1245" t="s">
        <v>941</v>
      </c>
      <c r="BI1245" s="4">
        <f xml:space="preserve"> _2025teamgamelogs[[#This Row],[FGA]] + (0.44 * _2025teamgamelogs[[#This Row],[FTA]]) + _2025teamgamelogs[[#This Row],[TOV]] - _2025teamgamelogs[[#This Row],[OREB]]</f>
        <v>107.56</v>
      </c>
      <c r="BJ1245" s="3">
        <f>_2025teamgamelogs[[#This Row],[TOV]]/_2025teamgamelogs[[#This Row],[POSSESIONS]]</f>
        <v>0.11156563778356265</v>
      </c>
      <c r="BK1245" s="4">
        <f>_2025teamgamelogs[[#This Row],[PTS]]/_2025teamgamelogs[[#This Row],[POSSESIONS]]</f>
        <v>1.1435477872815172</v>
      </c>
      <c r="BL1245" s="4">
        <f xml:space="preserve"> 100 * _2025teamgamelogs[[#This Row],[POINTS_PER_POSSESSION]]</f>
        <v>114.35477872815171</v>
      </c>
      <c r="BM1245" s="4">
        <f xml:space="preserve"> _2025teamgamelogs[[#This Row],[POSSESIONS]] / (_2025teamgamelogs[[#This Row],[MIN]]/48)</f>
        <v>107.56</v>
      </c>
      <c r="BN1245" s="3">
        <f>_2025teamgamelogs[[#This Row],[PTS]] / (2 * (_2025teamgamelogs[[#This Row],[FGA]] + 0.44 * _2025teamgamelogs[[#This Row],[FTA]]))</f>
        <v>0.58260704812428954</v>
      </c>
      <c r="BO1245" s="4">
        <f>VLOOKUP(_2025teamgamelogs[[#This Row],[MONTH]], LEAGUE_AVERAGES!$A$2:$B$8, 2, FALSE)</f>
        <v>111.93492093235156</v>
      </c>
      <c r="BP1245" s="5">
        <f>VLOOKUP(_2025teamgamelogs[[#This Row],[TEAM_NAME]], LEAGUE_AVERAGES!$A$14:$C$43, 2, FALSE)</f>
        <v>0.37158536585365853</v>
      </c>
      <c r="BQ1245" s="5">
        <f>VLOOKUP(_2025teamgamelogs[[#This Row],[TEAM_NAME]], LEAGUE_AVERAGES!$A$14:$C$43, 3, FALSE)</f>
        <v>0.34029268292682929</v>
      </c>
      <c r="BR1245" s="5">
        <f>VLOOKUP(_2025teamgamelogs[[#This Row],[TEAM_NAME]], LEAGUE_AVERAGES!$F$14:$H$43, 2, FALSE)</f>
        <v>0.4831951219512195</v>
      </c>
      <c r="BS1245" s="5">
        <f>VLOOKUP(_2025teamgamelogs[[#This Row],[TEAM_NAME]], LEAGUE_AVERAGES!$F$14:$H$43, 3, FALSE)</f>
        <v>0.47492682926829272</v>
      </c>
      <c r="BT1245" s="5">
        <f>VLOOKUP(_2025teamgamelogs[[#This Row],[TEAM_NAME]], LEAGUE_AVERAGES!$K$14:$M$43, 2, FALSE)</f>
        <v>0.59195463864629394</v>
      </c>
      <c r="BU1245" s="5">
        <f>VLOOKUP(_2025teamgamelogs[[#This Row],[TEAM_NAME]], LEAGUE_AVERAGES!$K$14:$M$43, 3, FALSE)</f>
        <v>0.57517865161129356</v>
      </c>
    </row>
    <row r="1246" spans="1:73" x14ac:dyDescent="0.2">
      <c r="A1246" t="s">
        <v>59</v>
      </c>
      <c r="B1246">
        <v>1610612764</v>
      </c>
      <c r="C1246" t="s">
        <v>148</v>
      </c>
      <c r="D1246" t="s">
        <v>149</v>
      </c>
      <c r="E1246">
        <v>22400598</v>
      </c>
      <c r="F1246" s="1">
        <v>45676</v>
      </c>
      <c r="G1246" t="s">
        <v>1151</v>
      </c>
      <c r="H1246" t="s">
        <v>70</v>
      </c>
      <c r="I1246">
        <v>48</v>
      </c>
      <c r="J1246">
        <v>32</v>
      </c>
      <c r="K1246">
        <v>89</v>
      </c>
      <c r="L1246">
        <v>0.36</v>
      </c>
      <c r="M1246">
        <v>10</v>
      </c>
      <c r="N1246">
        <v>42</v>
      </c>
      <c r="O1246">
        <v>0.23799999999999999</v>
      </c>
      <c r="P1246">
        <v>26</v>
      </c>
      <c r="Q1246">
        <v>32</v>
      </c>
      <c r="R1246">
        <v>0.81299999999999994</v>
      </c>
      <c r="S1246">
        <v>10</v>
      </c>
      <c r="T1246">
        <v>36</v>
      </c>
      <c r="U1246">
        <v>46</v>
      </c>
      <c r="V1246">
        <v>19</v>
      </c>
      <c r="W1246">
        <v>17</v>
      </c>
      <c r="X1246">
        <v>6</v>
      </c>
      <c r="Y1246">
        <v>1</v>
      </c>
      <c r="Z1246">
        <v>4</v>
      </c>
      <c r="AA1246">
        <v>16</v>
      </c>
      <c r="AB1246">
        <v>20</v>
      </c>
      <c r="AC1246">
        <v>100</v>
      </c>
      <c r="AD1246">
        <v>-23</v>
      </c>
      <c r="AE1246">
        <v>1</v>
      </c>
      <c r="AF1246">
        <v>1231</v>
      </c>
      <c r="AG1246">
        <v>1231</v>
      </c>
      <c r="AH1246">
        <v>1231</v>
      </c>
      <c r="AI1246">
        <v>121</v>
      </c>
      <c r="AJ1246">
        <v>2370</v>
      </c>
      <c r="AK1246">
        <v>1176</v>
      </c>
      <c r="AL1246">
        <v>2404</v>
      </c>
      <c r="AM1246">
        <v>1891</v>
      </c>
      <c r="AN1246">
        <v>568</v>
      </c>
      <c r="AO1246">
        <v>2308</v>
      </c>
      <c r="AP1246">
        <v>133</v>
      </c>
      <c r="AQ1246">
        <v>163</v>
      </c>
      <c r="AR1246">
        <v>924</v>
      </c>
      <c r="AS1246">
        <v>1308</v>
      </c>
      <c r="AT1246">
        <v>640</v>
      </c>
      <c r="AU1246">
        <v>835</v>
      </c>
      <c r="AV1246">
        <v>2257</v>
      </c>
      <c r="AW1246">
        <v>1759</v>
      </c>
      <c r="AX1246">
        <v>1702</v>
      </c>
      <c r="AY1246">
        <v>2304</v>
      </c>
      <c r="AZ1246">
        <v>750</v>
      </c>
      <c r="BA1246">
        <v>570</v>
      </c>
      <c r="BB1246">
        <v>767</v>
      </c>
      <c r="BC1246">
        <v>2099</v>
      </c>
      <c r="BD1246">
        <v>2268</v>
      </c>
      <c r="BE1246">
        <v>1</v>
      </c>
      <c r="BF1246" t="s">
        <v>71</v>
      </c>
      <c r="BG1246" t="s">
        <v>65</v>
      </c>
      <c r="BH1246" t="s">
        <v>941</v>
      </c>
      <c r="BI1246" s="4">
        <f xml:space="preserve"> _2025teamgamelogs[[#This Row],[FGA]] + (0.44 * _2025teamgamelogs[[#This Row],[FTA]]) + _2025teamgamelogs[[#This Row],[TOV]] - _2025teamgamelogs[[#This Row],[OREB]]</f>
        <v>110.08</v>
      </c>
      <c r="BJ1246" s="3">
        <f>_2025teamgamelogs[[#This Row],[TOV]]/_2025teamgamelogs[[#This Row],[POSSESIONS]]</f>
        <v>0.15443313953488372</v>
      </c>
      <c r="BK1246" s="4">
        <f>_2025teamgamelogs[[#This Row],[PTS]]/_2025teamgamelogs[[#This Row],[POSSESIONS]]</f>
        <v>0.90843023255813959</v>
      </c>
      <c r="BL1246" s="4">
        <f xml:space="preserve"> 100 * _2025teamgamelogs[[#This Row],[POINTS_PER_POSSESSION]]</f>
        <v>90.843023255813961</v>
      </c>
      <c r="BM1246" s="4">
        <f xml:space="preserve"> _2025teamgamelogs[[#This Row],[POSSESIONS]] / (_2025teamgamelogs[[#This Row],[MIN]]/48)</f>
        <v>110.08</v>
      </c>
      <c r="BN1246" s="3">
        <f>_2025teamgamelogs[[#This Row],[PTS]] / (2 * (_2025teamgamelogs[[#This Row],[FGA]] + 0.44 * _2025teamgamelogs[[#This Row],[FTA]]))</f>
        <v>0.48506014745828485</v>
      </c>
      <c r="BO1246" s="4">
        <f>VLOOKUP(_2025teamgamelogs[[#This Row],[MONTH]], LEAGUE_AVERAGES!$A$2:$B$8, 2, FALSE)</f>
        <v>111.93492093235156</v>
      </c>
      <c r="BP1246" s="5">
        <f>VLOOKUP(_2025teamgamelogs[[#This Row],[TEAM_NAME]], LEAGUE_AVERAGES!$A$14:$C$43, 2, FALSE)</f>
        <v>0.32842499999999997</v>
      </c>
      <c r="BQ1246" s="5">
        <f>VLOOKUP(_2025teamgamelogs[[#This Row],[TEAM_NAME]], LEAGUE_AVERAGES!$A$14:$C$43, 3, FALSE)</f>
        <v>0.33730952380952384</v>
      </c>
      <c r="BR1246" s="5">
        <f>VLOOKUP(_2025teamgamelogs[[#This Row],[TEAM_NAME]], LEAGUE_AVERAGES!$F$14:$H$43, 2, FALSE)</f>
        <v>0.44209999999999994</v>
      </c>
      <c r="BS1246" s="5">
        <f>VLOOKUP(_2025teamgamelogs[[#This Row],[TEAM_NAME]], LEAGUE_AVERAGES!$F$14:$H$43, 3, FALSE)</f>
        <v>0.4362619047619048</v>
      </c>
      <c r="BT1246" s="5">
        <f>VLOOKUP(_2025teamgamelogs[[#This Row],[TEAM_NAME]], LEAGUE_AVERAGES!$K$14:$M$43, 2, FALSE)</f>
        <v>0.55099578881797462</v>
      </c>
      <c r="BU1246" s="5">
        <f>VLOOKUP(_2025teamgamelogs[[#This Row],[TEAM_NAME]], LEAGUE_AVERAGES!$K$14:$M$43, 3, FALSE)</f>
        <v>0.54201342555394594</v>
      </c>
    </row>
    <row r="1247" spans="1:73" x14ac:dyDescent="0.2">
      <c r="A1247" t="s">
        <v>59</v>
      </c>
      <c r="B1247">
        <v>1610612741</v>
      </c>
      <c r="C1247" t="s">
        <v>86</v>
      </c>
      <c r="D1247" t="s">
        <v>87</v>
      </c>
      <c r="E1247">
        <v>22400597</v>
      </c>
      <c r="F1247" s="1">
        <v>45676</v>
      </c>
      <c r="G1247" t="s">
        <v>1152</v>
      </c>
      <c r="H1247" t="s">
        <v>70</v>
      </c>
      <c r="I1247">
        <v>48</v>
      </c>
      <c r="J1247">
        <v>36</v>
      </c>
      <c r="K1247">
        <v>81</v>
      </c>
      <c r="L1247">
        <v>0.44400000000000001</v>
      </c>
      <c r="M1247">
        <v>8</v>
      </c>
      <c r="N1247">
        <v>29</v>
      </c>
      <c r="O1247">
        <v>0.27600000000000002</v>
      </c>
      <c r="P1247">
        <v>22</v>
      </c>
      <c r="Q1247">
        <v>26</v>
      </c>
      <c r="R1247">
        <v>0.84599999999999997</v>
      </c>
      <c r="S1247">
        <v>8</v>
      </c>
      <c r="T1247">
        <v>28</v>
      </c>
      <c r="U1247">
        <v>36</v>
      </c>
      <c r="V1247">
        <v>21</v>
      </c>
      <c r="W1247">
        <v>16</v>
      </c>
      <c r="X1247">
        <v>10</v>
      </c>
      <c r="Y1247">
        <v>7</v>
      </c>
      <c r="Z1247">
        <v>6</v>
      </c>
      <c r="AA1247">
        <v>19</v>
      </c>
      <c r="AB1247">
        <v>19</v>
      </c>
      <c r="AC1247">
        <v>102</v>
      </c>
      <c r="AD1247">
        <v>-11</v>
      </c>
      <c r="AE1247">
        <v>1</v>
      </c>
      <c r="AF1247">
        <v>1231</v>
      </c>
      <c r="AG1247">
        <v>1231</v>
      </c>
      <c r="AH1247">
        <v>1231</v>
      </c>
      <c r="AI1247">
        <v>121</v>
      </c>
      <c r="AJ1247">
        <v>2070</v>
      </c>
      <c r="AK1247">
        <v>2117</v>
      </c>
      <c r="AL1247">
        <v>1631</v>
      </c>
      <c r="AM1247">
        <v>2251</v>
      </c>
      <c r="AN1247">
        <v>2163</v>
      </c>
      <c r="AO1247">
        <v>2103</v>
      </c>
      <c r="AP1247">
        <v>406</v>
      </c>
      <c r="AQ1247">
        <v>570</v>
      </c>
      <c r="AR1247">
        <v>605</v>
      </c>
      <c r="AS1247">
        <v>1800</v>
      </c>
      <c r="AT1247">
        <v>1951</v>
      </c>
      <c r="AU1247">
        <v>2164</v>
      </c>
      <c r="AV1247">
        <v>2031</v>
      </c>
      <c r="AW1247">
        <v>1583</v>
      </c>
      <c r="AX1247">
        <v>539</v>
      </c>
      <c r="AY1247">
        <v>346</v>
      </c>
      <c r="AZ1247">
        <v>1573</v>
      </c>
      <c r="BA1247">
        <v>1258</v>
      </c>
      <c r="BB1247">
        <v>971</v>
      </c>
      <c r="BC1247">
        <v>2003</v>
      </c>
      <c r="BD1247">
        <v>1848</v>
      </c>
      <c r="BE1247">
        <v>1</v>
      </c>
      <c r="BF1247" t="s">
        <v>71</v>
      </c>
      <c r="BG1247" t="s">
        <v>65</v>
      </c>
      <c r="BH1247" t="s">
        <v>941</v>
      </c>
      <c r="BI1247" s="4">
        <f xml:space="preserve"> _2025teamgamelogs[[#This Row],[FGA]] + (0.44 * _2025teamgamelogs[[#This Row],[FTA]]) + _2025teamgamelogs[[#This Row],[TOV]] - _2025teamgamelogs[[#This Row],[OREB]]</f>
        <v>100.44</v>
      </c>
      <c r="BJ1247" s="3">
        <f>_2025teamgamelogs[[#This Row],[TOV]]/_2025teamgamelogs[[#This Row],[POSSESIONS]]</f>
        <v>0.15929908403026682</v>
      </c>
      <c r="BK1247" s="4">
        <f>_2025teamgamelogs[[#This Row],[PTS]]/_2025teamgamelogs[[#This Row],[POSSESIONS]]</f>
        <v>1.015531660692951</v>
      </c>
      <c r="BL1247" s="4">
        <f xml:space="preserve"> 100 * _2025teamgamelogs[[#This Row],[POINTS_PER_POSSESSION]]</f>
        <v>101.5531660692951</v>
      </c>
      <c r="BM1247" s="4">
        <f xml:space="preserve"> _2025teamgamelogs[[#This Row],[POSSESIONS]] / (_2025teamgamelogs[[#This Row],[MIN]]/48)</f>
        <v>100.44</v>
      </c>
      <c r="BN1247" s="3">
        <f>_2025teamgamelogs[[#This Row],[PTS]] / (2 * (_2025teamgamelogs[[#This Row],[FGA]] + 0.44 * _2025teamgamelogs[[#This Row],[FTA]]))</f>
        <v>0.55170921678926876</v>
      </c>
      <c r="BO1247" s="4">
        <f>VLOOKUP(_2025teamgamelogs[[#This Row],[MONTH]], LEAGUE_AVERAGES!$A$2:$B$8, 2, FALSE)</f>
        <v>111.93492093235156</v>
      </c>
      <c r="BP1247" s="5">
        <f>VLOOKUP(_2025teamgamelogs[[#This Row],[TEAM_NAME]], LEAGUE_AVERAGES!$A$14:$C$43, 2, FALSE)</f>
        <v>0.36141463414634156</v>
      </c>
      <c r="BQ1247" s="5">
        <f>VLOOKUP(_2025teamgamelogs[[#This Row],[TEAM_NAME]], LEAGUE_AVERAGES!$A$14:$C$43, 3, FALSE)</f>
        <v>0.37548780487804878</v>
      </c>
      <c r="BR1247" s="5">
        <f>VLOOKUP(_2025teamgamelogs[[#This Row],[TEAM_NAME]], LEAGUE_AVERAGES!$F$14:$H$43, 2, FALSE)</f>
        <v>0.46404878048780479</v>
      </c>
      <c r="BS1247" s="5">
        <f>VLOOKUP(_2025teamgamelogs[[#This Row],[TEAM_NAME]], LEAGUE_AVERAGES!$F$14:$H$43, 3, FALSE)</f>
        <v>0.47712195121951223</v>
      </c>
      <c r="BT1247" s="5">
        <f>VLOOKUP(_2025teamgamelogs[[#This Row],[TEAM_NAME]], LEAGUE_AVERAGES!$K$14:$M$43, 2, FALSE)</f>
        <v>0.57631003599073594</v>
      </c>
      <c r="BU1247" s="5">
        <f>VLOOKUP(_2025teamgamelogs[[#This Row],[TEAM_NAME]], LEAGUE_AVERAGES!$K$14:$M$43, 3, FALSE)</f>
        <v>0.59556361257988066</v>
      </c>
    </row>
    <row r="1248" spans="1:73" x14ac:dyDescent="0.2">
      <c r="A1248" t="s">
        <v>59</v>
      </c>
      <c r="B1248">
        <v>1610612760</v>
      </c>
      <c r="C1248" t="s">
        <v>137</v>
      </c>
      <c r="D1248" t="s">
        <v>138</v>
      </c>
      <c r="E1248">
        <v>22400595</v>
      </c>
      <c r="F1248" s="1">
        <v>45676</v>
      </c>
      <c r="G1248" t="s">
        <v>1153</v>
      </c>
      <c r="H1248" t="s">
        <v>63</v>
      </c>
      <c r="I1248">
        <v>48</v>
      </c>
      <c r="J1248">
        <v>48</v>
      </c>
      <c r="K1248">
        <v>87</v>
      </c>
      <c r="L1248">
        <v>0.55200000000000005</v>
      </c>
      <c r="M1248">
        <v>19</v>
      </c>
      <c r="N1248">
        <v>43</v>
      </c>
      <c r="O1248">
        <v>0.442</v>
      </c>
      <c r="P1248">
        <v>12</v>
      </c>
      <c r="Q1248">
        <v>13</v>
      </c>
      <c r="R1248">
        <v>0.92300000000000004</v>
      </c>
      <c r="S1248">
        <v>8</v>
      </c>
      <c r="T1248">
        <v>35</v>
      </c>
      <c r="U1248">
        <v>43</v>
      </c>
      <c r="V1248">
        <v>37</v>
      </c>
      <c r="W1248">
        <v>12</v>
      </c>
      <c r="X1248">
        <v>8</v>
      </c>
      <c r="Y1248">
        <v>5</v>
      </c>
      <c r="Z1248">
        <v>3</v>
      </c>
      <c r="AA1248">
        <v>19</v>
      </c>
      <c r="AB1248">
        <v>13</v>
      </c>
      <c r="AC1248">
        <v>127</v>
      </c>
      <c r="AD1248">
        <v>26</v>
      </c>
      <c r="AE1248">
        <v>1</v>
      </c>
      <c r="AF1248">
        <v>1</v>
      </c>
      <c r="AG1248">
        <v>1</v>
      </c>
      <c r="AH1248">
        <v>1</v>
      </c>
      <c r="AI1248">
        <v>121</v>
      </c>
      <c r="AJ1248">
        <v>242</v>
      </c>
      <c r="AK1248">
        <v>1449</v>
      </c>
      <c r="AL1248">
        <v>150</v>
      </c>
      <c r="AM1248">
        <v>182</v>
      </c>
      <c r="AN1248">
        <v>471</v>
      </c>
      <c r="AO1248">
        <v>386</v>
      </c>
      <c r="AP1248">
        <v>1889</v>
      </c>
      <c r="AQ1248">
        <v>2188</v>
      </c>
      <c r="AR1248">
        <v>155</v>
      </c>
      <c r="AS1248">
        <v>1800</v>
      </c>
      <c r="AT1248">
        <v>769</v>
      </c>
      <c r="AU1248">
        <v>1282</v>
      </c>
      <c r="AV1248">
        <v>68</v>
      </c>
      <c r="AW1248">
        <v>640</v>
      </c>
      <c r="AX1248">
        <v>1073</v>
      </c>
      <c r="AY1248">
        <v>889</v>
      </c>
      <c r="AZ1248">
        <v>384</v>
      </c>
      <c r="BA1248">
        <v>1258</v>
      </c>
      <c r="BB1248">
        <v>2202</v>
      </c>
      <c r="BC1248">
        <v>341</v>
      </c>
      <c r="BD1248">
        <v>120</v>
      </c>
      <c r="BE1248">
        <v>1</v>
      </c>
      <c r="BF1248" t="s">
        <v>64</v>
      </c>
      <c r="BG1248" t="s">
        <v>65</v>
      </c>
      <c r="BH1248" t="s">
        <v>941</v>
      </c>
      <c r="BI1248" s="4">
        <f xml:space="preserve"> _2025teamgamelogs[[#This Row],[FGA]] + (0.44 * _2025teamgamelogs[[#This Row],[FTA]]) + _2025teamgamelogs[[#This Row],[TOV]] - _2025teamgamelogs[[#This Row],[OREB]]</f>
        <v>96.72</v>
      </c>
      <c r="BJ1248" s="3">
        <f>_2025teamgamelogs[[#This Row],[TOV]]/_2025teamgamelogs[[#This Row],[POSSESIONS]]</f>
        <v>0.12406947890818859</v>
      </c>
      <c r="BK1248" s="4">
        <f>_2025teamgamelogs[[#This Row],[PTS]]/_2025teamgamelogs[[#This Row],[POSSESIONS]]</f>
        <v>1.3130686517783292</v>
      </c>
      <c r="BL1248" s="4">
        <f xml:space="preserve"> 100 * _2025teamgamelogs[[#This Row],[POINTS_PER_POSSESSION]]</f>
        <v>131.30686517783292</v>
      </c>
      <c r="BM1248" s="4">
        <f xml:space="preserve"> _2025teamgamelogs[[#This Row],[POSSESIONS]] / (_2025teamgamelogs[[#This Row],[MIN]]/48)</f>
        <v>96.72</v>
      </c>
      <c r="BN1248" s="3">
        <f>_2025teamgamelogs[[#This Row],[PTS]] / (2 * (_2025teamgamelogs[[#This Row],[FGA]] + 0.44 * _2025teamgamelogs[[#This Row],[FTA]]))</f>
        <v>0.68485763589301119</v>
      </c>
      <c r="BO1248" s="4">
        <f>VLOOKUP(_2025teamgamelogs[[#This Row],[MONTH]], LEAGUE_AVERAGES!$A$2:$B$8, 2, FALSE)</f>
        <v>111.93492093235156</v>
      </c>
      <c r="BP1248" s="5">
        <f>VLOOKUP(_2025teamgamelogs[[#This Row],[TEAM_NAME]], LEAGUE_AVERAGES!$A$14:$C$43, 2, FALSE)</f>
        <v>0.38229268292682927</v>
      </c>
      <c r="BQ1248" s="5">
        <f>VLOOKUP(_2025teamgamelogs[[#This Row],[TEAM_NAME]], LEAGUE_AVERAGES!$A$14:$C$43, 3, FALSE)</f>
        <v>0.36500000000000005</v>
      </c>
      <c r="BR1248" s="5">
        <f>VLOOKUP(_2025teamgamelogs[[#This Row],[TEAM_NAME]], LEAGUE_AVERAGES!$F$14:$H$43, 2, FALSE)</f>
        <v>0.48607317073170736</v>
      </c>
      <c r="BS1248" s="5">
        <f>VLOOKUP(_2025teamgamelogs[[#This Row],[TEAM_NAME]], LEAGUE_AVERAGES!$F$14:$H$43, 3, FALSE)</f>
        <v>0.4780731707317073</v>
      </c>
      <c r="BT1248" s="5">
        <f>VLOOKUP(_2025teamgamelogs[[#This Row],[TEAM_NAME]], LEAGUE_AVERAGES!$K$14:$M$43, 2, FALSE)</f>
        <v>0.59971838422440138</v>
      </c>
      <c r="BU1248" s="5">
        <f>VLOOKUP(_2025teamgamelogs[[#This Row],[TEAM_NAME]], LEAGUE_AVERAGES!$K$14:$M$43, 3, FALSE)</f>
        <v>0.58679992881439635</v>
      </c>
    </row>
    <row r="1249" spans="1:73" x14ac:dyDescent="0.2">
      <c r="A1249" t="s">
        <v>59</v>
      </c>
      <c r="B1249">
        <v>1610612748</v>
      </c>
      <c r="C1249" t="s">
        <v>101</v>
      </c>
      <c r="D1249" t="s">
        <v>102</v>
      </c>
      <c r="E1249">
        <v>22400592</v>
      </c>
      <c r="F1249" s="1">
        <v>45676</v>
      </c>
      <c r="G1249" t="s">
        <v>1154</v>
      </c>
      <c r="H1249" t="s">
        <v>63</v>
      </c>
      <c r="I1249">
        <v>48</v>
      </c>
      <c r="J1249">
        <v>50</v>
      </c>
      <c r="K1249">
        <v>95</v>
      </c>
      <c r="L1249">
        <v>0.52600000000000002</v>
      </c>
      <c r="M1249">
        <v>18</v>
      </c>
      <c r="N1249">
        <v>33</v>
      </c>
      <c r="O1249">
        <v>0.54500000000000004</v>
      </c>
      <c r="P1249">
        <v>10</v>
      </c>
      <c r="Q1249">
        <v>10</v>
      </c>
      <c r="R1249">
        <v>1</v>
      </c>
      <c r="S1249">
        <v>12</v>
      </c>
      <c r="T1249">
        <v>37</v>
      </c>
      <c r="U1249">
        <v>49</v>
      </c>
      <c r="V1249">
        <v>35</v>
      </c>
      <c r="W1249">
        <v>11</v>
      </c>
      <c r="X1249">
        <v>8</v>
      </c>
      <c r="Y1249">
        <v>6</v>
      </c>
      <c r="Z1249">
        <v>5</v>
      </c>
      <c r="AA1249">
        <v>12</v>
      </c>
      <c r="AB1249">
        <v>9</v>
      </c>
      <c r="AC1249">
        <v>128</v>
      </c>
      <c r="AD1249">
        <v>21</v>
      </c>
      <c r="AE1249">
        <v>1</v>
      </c>
      <c r="AF1249">
        <v>1</v>
      </c>
      <c r="AG1249">
        <v>1</v>
      </c>
      <c r="AH1249">
        <v>1</v>
      </c>
      <c r="AI1249">
        <v>121</v>
      </c>
      <c r="AJ1249">
        <v>131</v>
      </c>
      <c r="AK1249">
        <v>477</v>
      </c>
      <c r="AL1249">
        <v>344</v>
      </c>
      <c r="AM1249">
        <v>288</v>
      </c>
      <c r="AN1249">
        <v>1749</v>
      </c>
      <c r="AO1249">
        <v>32</v>
      </c>
      <c r="AP1249">
        <v>2148</v>
      </c>
      <c r="AQ1249">
        <v>2381</v>
      </c>
      <c r="AR1249">
        <v>1</v>
      </c>
      <c r="AS1249">
        <v>848</v>
      </c>
      <c r="AT1249">
        <v>489</v>
      </c>
      <c r="AU1249">
        <v>505</v>
      </c>
      <c r="AV1249">
        <v>132</v>
      </c>
      <c r="AW1249">
        <v>429</v>
      </c>
      <c r="AX1249">
        <v>1073</v>
      </c>
      <c r="AY1249">
        <v>560</v>
      </c>
      <c r="AZ1249">
        <v>1188</v>
      </c>
      <c r="BA1249">
        <v>92</v>
      </c>
      <c r="BB1249">
        <v>2437</v>
      </c>
      <c r="BC1249">
        <v>299</v>
      </c>
      <c r="BD1249">
        <v>211</v>
      </c>
      <c r="BE1249">
        <v>1</v>
      </c>
      <c r="BF1249" t="s">
        <v>64</v>
      </c>
      <c r="BG1249" t="s">
        <v>65</v>
      </c>
      <c r="BH1249" t="s">
        <v>941</v>
      </c>
      <c r="BI1249" s="4">
        <f xml:space="preserve"> _2025teamgamelogs[[#This Row],[FGA]] + (0.44 * _2025teamgamelogs[[#This Row],[FTA]]) + _2025teamgamelogs[[#This Row],[TOV]] - _2025teamgamelogs[[#This Row],[OREB]]</f>
        <v>98.4</v>
      </c>
      <c r="BJ1249" s="3">
        <f>_2025teamgamelogs[[#This Row],[TOV]]/_2025teamgamelogs[[#This Row],[POSSESIONS]]</f>
        <v>0.11178861788617886</v>
      </c>
      <c r="BK1249" s="4">
        <f>_2025teamgamelogs[[#This Row],[PTS]]/_2025teamgamelogs[[#This Row],[POSSESIONS]]</f>
        <v>1.3008130081300813</v>
      </c>
      <c r="BL1249" s="4">
        <f xml:space="preserve"> 100 * _2025teamgamelogs[[#This Row],[POINTS_PER_POSSESSION]]</f>
        <v>130.08130081300811</v>
      </c>
      <c r="BM1249" s="4">
        <f xml:space="preserve"> _2025teamgamelogs[[#This Row],[POSSESIONS]] / (_2025teamgamelogs[[#This Row],[MIN]]/48)</f>
        <v>98.4</v>
      </c>
      <c r="BN1249" s="3">
        <f>_2025teamgamelogs[[#This Row],[PTS]] / (2 * (_2025teamgamelogs[[#This Row],[FGA]] + 0.44 * _2025teamgamelogs[[#This Row],[FTA]]))</f>
        <v>0.64386317907444668</v>
      </c>
      <c r="BO1249" s="4">
        <f>VLOOKUP(_2025teamgamelogs[[#This Row],[MONTH]], LEAGUE_AVERAGES!$A$2:$B$8, 2, FALSE)</f>
        <v>111.93492093235156</v>
      </c>
      <c r="BP1249" s="5">
        <f>VLOOKUP(_2025teamgamelogs[[#This Row],[TEAM_NAME]], LEAGUE_AVERAGES!$A$14:$C$43, 2, FALSE)</f>
        <v>0.38887804878048787</v>
      </c>
      <c r="BQ1249" s="5">
        <f>VLOOKUP(_2025teamgamelogs[[#This Row],[TEAM_NAME]], LEAGUE_AVERAGES!$A$14:$C$43, 3, FALSE)</f>
        <v>0.35180487804878063</v>
      </c>
      <c r="BR1249" s="5">
        <f>VLOOKUP(_2025teamgamelogs[[#This Row],[TEAM_NAME]], LEAGUE_AVERAGES!$F$14:$H$43, 2, FALSE)</f>
        <v>0.48178048780487814</v>
      </c>
      <c r="BS1249" s="5">
        <f>VLOOKUP(_2025teamgamelogs[[#This Row],[TEAM_NAME]], LEAGUE_AVERAGES!$F$14:$H$43, 3, FALSE)</f>
        <v>0.44997560975609752</v>
      </c>
      <c r="BT1249" s="5">
        <f>VLOOKUP(_2025teamgamelogs[[#This Row],[TEAM_NAME]], LEAGUE_AVERAGES!$K$14:$M$43, 2, FALSE)</f>
        <v>0.59307433364150897</v>
      </c>
      <c r="BU1249" s="5">
        <f>VLOOKUP(_2025teamgamelogs[[#This Row],[TEAM_NAME]], LEAGUE_AVERAGES!$K$14:$M$43, 3, FALSE)</f>
        <v>0.56311679796954139</v>
      </c>
    </row>
    <row r="1250" spans="1:73" x14ac:dyDescent="0.2">
      <c r="A1250" t="s">
        <v>59</v>
      </c>
      <c r="B1250">
        <v>1610612756</v>
      </c>
      <c r="C1250" t="s">
        <v>80</v>
      </c>
      <c r="D1250" t="s">
        <v>81</v>
      </c>
      <c r="E1250">
        <v>22400603</v>
      </c>
      <c r="F1250" s="1">
        <v>45677</v>
      </c>
      <c r="G1250" t="s">
        <v>1155</v>
      </c>
      <c r="H1250" t="s">
        <v>70</v>
      </c>
      <c r="I1250">
        <v>48</v>
      </c>
      <c r="J1250">
        <v>36</v>
      </c>
      <c r="K1250">
        <v>77</v>
      </c>
      <c r="L1250">
        <v>0.46800000000000003</v>
      </c>
      <c r="M1250">
        <v>10</v>
      </c>
      <c r="N1250">
        <v>26</v>
      </c>
      <c r="O1250">
        <v>0.38500000000000001</v>
      </c>
      <c r="P1250">
        <v>10</v>
      </c>
      <c r="Q1250">
        <v>13</v>
      </c>
      <c r="R1250">
        <v>0.76900000000000002</v>
      </c>
      <c r="S1250">
        <v>1</v>
      </c>
      <c r="T1250">
        <v>33</v>
      </c>
      <c r="U1250">
        <v>34</v>
      </c>
      <c r="V1250">
        <v>22</v>
      </c>
      <c r="W1250">
        <v>17</v>
      </c>
      <c r="X1250">
        <v>3</v>
      </c>
      <c r="Y1250">
        <v>5</v>
      </c>
      <c r="Z1250">
        <v>1</v>
      </c>
      <c r="AA1250">
        <v>20</v>
      </c>
      <c r="AB1250">
        <v>18</v>
      </c>
      <c r="AC1250">
        <v>92</v>
      </c>
      <c r="AD1250">
        <v>-26</v>
      </c>
      <c r="AE1250">
        <v>1</v>
      </c>
      <c r="AF1250">
        <v>1231</v>
      </c>
      <c r="AG1250">
        <v>1231</v>
      </c>
      <c r="AH1250">
        <v>1231</v>
      </c>
      <c r="AI1250">
        <v>121</v>
      </c>
      <c r="AJ1250">
        <v>2070</v>
      </c>
      <c r="AK1250">
        <v>2335</v>
      </c>
      <c r="AL1250">
        <v>1233</v>
      </c>
      <c r="AM1250">
        <v>1891</v>
      </c>
      <c r="AN1250">
        <v>2340</v>
      </c>
      <c r="AO1250">
        <v>909</v>
      </c>
      <c r="AP1250">
        <v>2148</v>
      </c>
      <c r="AQ1250">
        <v>2188</v>
      </c>
      <c r="AR1250">
        <v>1388</v>
      </c>
      <c r="AS1250">
        <v>2460</v>
      </c>
      <c r="AT1250">
        <v>1131</v>
      </c>
      <c r="AU1250">
        <v>2282</v>
      </c>
      <c r="AV1250">
        <v>1909</v>
      </c>
      <c r="AW1250">
        <v>1759</v>
      </c>
      <c r="AX1250">
        <v>2344</v>
      </c>
      <c r="AY1250">
        <v>889</v>
      </c>
      <c r="AZ1250">
        <v>35</v>
      </c>
      <c r="BA1250">
        <v>1491</v>
      </c>
      <c r="BB1250">
        <v>1204</v>
      </c>
      <c r="BC1250">
        <v>2353</v>
      </c>
      <c r="BD1250">
        <v>2327</v>
      </c>
      <c r="BE1250">
        <v>1</v>
      </c>
      <c r="BF1250" t="s">
        <v>71</v>
      </c>
      <c r="BG1250" t="s">
        <v>65</v>
      </c>
      <c r="BH1250" t="s">
        <v>941</v>
      </c>
      <c r="BI1250" s="4">
        <f xml:space="preserve"> _2025teamgamelogs[[#This Row],[FGA]] + (0.44 * _2025teamgamelogs[[#This Row],[FTA]]) + _2025teamgamelogs[[#This Row],[TOV]] - _2025teamgamelogs[[#This Row],[OREB]]</f>
        <v>98.72</v>
      </c>
      <c r="BJ1250" s="3">
        <f>_2025teamgamelogs[[#This Row],[TOV]]/_2025teamgamelogs[[#This Row],[POSSESIONS]]</f>
        <v>0.17220421393841168</v>
      </c>
      <c r="BK1250" s="4">
        <f>_2025teamgamelogs[[#This Row],[PTS]]/_2025teamgamelogs[[#This Row],[POSSESIONS]]</f>
        <v>0.93192868719611022</v>
      </c>
      <c r="BL1250" s="4">
        <f xml:space="preserve"> 100 * _2025teamgamelogs[[#This Row],[POINTS_PER_POSSESSION]]</f>
        <v>93.192868719611027</v>
      </c>
      <c r="BM1250" s="4">
        <f xml:space="preserve"> _2025teamgamelogs[[#This Row],[POSSESIONS]] / (_2025teamgamelogs[[#This Row],[MIN]]/48)</f>
        <v>98.72</v>
      </c>
      <c r="BN1250" s="3">
        <f>_2025teamgamelogs[[#This Row],[PTS]] / (2 * (_2025teamgamelogs[[#This Row],[FGA]] + 0.44 * _2025teamgamelogs[[#This Row],[FTA]]))</f>
        <v>0.55609284332688591</v>
      </c>
      <c r="BO1250" s="4">
        <f>VLOOKUP(_2025teamgamelogs[[#This Row],[MONTH]], LEAGUE_AVERAGES!$A$2:$B$8, 2, FALSE)</f>
        <v>111.93492093235156</v>
      </c>
      <c r="BP1250" s="5">
        <f>VLOOKUP(_2025teamgamelogs[[#This Row],[TEAM_NAME]], LEAGUE_AVERAGES!$A$14:$C$43, 2, FALSE)</f>
        <v>0.37692682926829268</v>
      </c>
      <c r="BQ1250" s="5">
        <f>VLOOKUP(_2025teamgamelogs[[#This Row],[TEAM_NAME]], LEAGUE_AVERAGES!$A$14:$C$43, 3, FALSE)</f>
        <v>0.37741463414634141</v>
      </c>
      <c r="BR1250" s="5">
        <f>VLOOKUP(_2025teamgamelogs[[#This Row],[TEAM_NAME]], LEAGUE_AVERAGES!$F$14:$H$43, 2, FALSE)</f>
        <v>0.4768536585365854</v>
      </c>
      <c r="BS1250" s="5">
        <f>VLOOKUP(_2025teamgamelogs[[#This Row],[TEAM_NAME]], LEAGUE_AVERAGES!$F$14:$H$43, 3, FALSE)</f>
        <v>0.48056097560975608</v>
      </c>
      <c r="BT1250" s="5">
        <f>VLOOKUP(_2025teamgamelogs[[#This Row],[TEAM_NAME]], LEAGUE_AVERAGES!$K$14:$M$43, 2, FALSE)</f>
        <v>0.59622840480117467</v>
      </c>
      <c r="BU1250" s="5">
        <f>VLOOKUP(_2025teamgamelogs[[#This Row],[TEAM_NAME]], LEAGUE_AVERAGES!$K$14:$M$43, 3, FALSE)</f>
        <v>0.59682738613401276</v>
      </c>
    </row>
    <row r="1251" spans="1:73" x14ac:dyDescent="0.2">
      <c r="A1251" t="s">
        <v>59</v>
      </c>
      <c r="B1251">
        <v>1610612766</v>
      </c>
      <c r="C1251" t="s">
        <v>122</v>
      </c>
      <c r="D1251" t="s">
        <v>123</v>
      </c>
      <c r="E1251">
        <v>22400599</v>
      </c>
      <c r="F1251" s="1">
        <v>45677</v>
      </c>
      <c r="G1251" t="s">
        <v>1156</v>
      </c>
      <c r="H1251" t="s">
        <v>63</v>
      </c>
      <c r="I1251">
        <v>48</v>
      </c>
      <c r="J1251">
        <v>40</v>
      </c>
      <c r="K1251">
        <v>98</v>
      </c>
      <c r="L1251">
        <v>0.40799999999999997</v>
      </c>
      <c r="M1251">
        <v>17</v>
      </c>
      <c r="N1251">
        <v>39</v>
      </c>
      <c r="O1251">
        <v>0.436</v>
      </c>
      <c r="P1251">
        <v>13</v>
      </c>
      <c r="Q1251">
        <v>18</v>
      </c>
      <c r="R1251">
        <v>0.72199999999999998</v>
      </c>
      <c r="S1251">
        <v>17</v>
      </c>
      <c r="T1251">
        <v>32</v>
      </c>
      <c r="U1251">
        <v>49</v>
      </c>
      <c r="V1251">
        <v>28</v>
      </c>
      <c r="W1251">
        <v>13</v>
      </c>
      <c r="X1251">
        <v>10</v>
      </c>
      <c r="Y1251">
        <v>7</v>
      </c>
      <c r="Z1251">
        <v>8</v>
      </c>
      <c r="AA1251">
        <v>16</v>
      </c>
      <c r="AB1251">
        <v>15</v>
      </c>
      <c r="AC1251">
        <v>110</v>
      </c>
      <c r="AD1251">
        <v>5</v>
      </c>
      <c r="AE1251">
        <v>1</v>
      </c>
      <c r="AF1251">
        <v>1</v>
      </c>
      <c r="AG1251">
        <v>1</v>
      </c>
      <c r="AH1251">
        <v>1</v>
      </c>
      <c r="AI1251">
        <v>121</v>
      </c>
      <c r="AJ1251">
        <v>1438</v>
      </c>
      <c r="AK1251">
        <v>251</v>
      </c>
      <c r="AL1251">
        <v>2119</v>
      </c>
      <c r="AM1251">
        <v>410</v>
      </c>
      <c r="AN1251">
        <v>933</v>
      </c>
      <c r="AO1251">
        <v>416</v>
      </c>
      <c r="AP1251">
        <v>1755</v>
      </c>
      <c r="AQ1251">
        <v>1617</v>
      </c>
      <c r="AR1251">
        <v>1787</v>
      </c>
      <c r="AS1251">
        <v>160</v>
      </c>
      <c r="AT1251">
        <v>1307</v>
      </c>
      <c r="AU1251">
        <v>505</v>
      </c>
      <c r="AV1251">
        <v>840</v>
      </c>
      <c r="AW1251">
        <v>850</v>
      </c>
      <c r="AX1251">
        <v>539</v>
      </c>
      <c r="AY1251">
        <v>346</v>
      </c>
      <c r="AZ1251">
        <v>2116</v>
      </c>
      <c r="BA1251">
        <v>570</v>
      </c>
      <c r="BB1251">
        <v>1892</v>
      </c>
      <c r="BC1251">
        <v>1479</v>
      </c>
      <c r="BD1251">
        <v>922</v>
      </c>
      <c r="BE1251">
        <v>1</v>
      </c>
      <c r="BF1251" t="s">
        <v>64</v>
      </c>
      <c r="BG1251" t="s">
        <v>65</v>
      </c>
      <c r="BH1251" t="s">
        <v>941</v>
      </c>
      <c r="BI1251" s="4">
        <f xml:space="preserve"> _2025teamgamelogs[[#This Row],[FGA]] + (0.44 * _2025teamgamelogs[[#This Row],[FTA]]) + _2025teamgamelogs[[#This Row],[TOV]] - _2025teamgamelogs[[#This Row],[OREB]]</f>
        <v>101.92</v>
      </c>
      <c r="BJ1251" s="3">
        <f>_2025teamgamelogs[[#This Row],[TOV]]/_2025teamgamelogs[[#This Row],[POSSESIONS]]</f>
        <v>0.12755102040816327</v>
      </c>
      <c r="BK1251" s="4">
        <f>_2025teamgamelogs[[#This Row],[PTS]]/_2025teamgamelogs[[#This Row],[POSSESIONS]]</f>
        <v>1.0792778649921506</v>
      </c>
      <c r="BL1251" s="4">
        <f xml:space="preserve"> 100 * _2025teamgamelogs[[#This Row],[POINTS_PER_POSSESSION]]</f>
        <v>107.92778649921506</v>
      </c>
      <c r="BM1251" s="4">
        <f xml:space="preserve"> _2025teamgamelogs[[#This Row],[POSSESIONS]] / (_2025teamgamelogs[[#This Row],[MIN]]/48)</f>
        <v>101.92</v>
      </c>
      <c r="BN1251" s="3">
        <f>_2025teamgamelogs[[#This Row],[PTS]] / (2 * (_2025teamgamelogs[[#This Row],[FGA]] + 0.44 * _2025teamgamelogs[[#This Row],[FTA]]))</f>
        <v>0.51925981873111782</v>
      </c>
      <c r="BO1251" s="4">
        <f>VLOOKUP(_2025teamgamelogs[[#This Row],[MONTH]], LEAGUE_AVERAGES!$A$2:$B$8, 2, FALSE)</f>
        <v>111.93492093235156</v>
      </c>
      <c r="BP1251" s="5">
        <f>VLOOKUP(_2025teamgamelogs[[#This Row],[TEAM_NAME]], LEAGUE_AVERAGES!$A$14:$C$43, 2, FALSE)</f>
        <v>0.33860975609756089</v>
      </c>
      <c r="BQ1251" s="5">
        <f>VLOOKUP(_2025teamgamelogs[[#This Row],[TEAM_NAME]], LEAGUE_AVERAGES!$A$14:$C$43, 3, FALSE)</f>
        <v>0.33580487804878045</v>
      </c>
      <c r="BR1251" s="5">
        <f>VLOOKUP(_2025teamgamelogs[[#This Row],[TEAM_NAME]], LEAGUE_AVERAGES!$F$14:$H$43, 2, FALSE)</f>
        <v>0.43492682926829268</v>
      </c>
      <c r="BS1251" s="5">
        <f>VLOOKUP(_2025teamgamelogs[[#This Row],[TEAM_NAME]], LEAGUE_AVERAGES!$F$14:$H$43, 3, FALSE)</f>
        <v>0.42697560975609755</v>
      </c>
      <c r="BT1251" s="5">
        <f>VLOOKUP(_2025teamgamelogs[[#This Row],[TEAM_NAME]], LEAGUE_AVERAGES!$K$14:$M$43, 2, FALSE)</f>
        <v>0.5424635833805308</v>
      </c>
      <c r="BU1251" s="5">
        <f>VLOOKUP(_2025teamgamelogs[[#This Row],[TEAM_NAME]], LEAGUE_AVERAGES!$K$14:$M$43, 3, FALSE)</f>
        <v>0.53419164265445196</v>
      </c>
    </row>
    <row r="1252" spans="1:73" x14ac:dyDescent="0.2">
      <c r="A1252" t="s">
        <v>59</v>
      </c>
      <c r="B1252">
        <v>1610612742</v>
      </c>
      <c r="C1252" t="s">
        <v>154</v>
      </c>
      <c r="D1252" t="s">
        <v>155</v>
      </c>
      <c r="E1252">
        <v>22400599</v>
      </c>
      <c r="F1252" s="1">
        <v>45677</v>
      </c>
      <c r="G1252" t="s">
        <v>1157</v>
      </c>
      <c r="H1252" t="s">
        <v>70</v>
      </c>
      <c r="I1252">
        <v>48</v>
      </c>
      <c r="J1252">
        <v>38</v>
      </c>
      <c r="K1252">
        <v>88</v>
      </c>
      <c r="L1252">
        <v>0.432</v>
      </c>
      <c r="M1252">
        <v>6</v>
      </c>
      <c r="N1252">
        <v>32</v>
      </c>
      <c r="O1252">
        <v>0.188</v>
      </c>
      <c r="P1252">
        <v>23</v>
      </c>
      <c r="Q1252">
        <v>26</v>
      </c>
      <c r="R1252">
        <v>0.88500000000000001</v>
      </c>
      <c r="S1252">
        <v>16</v>
      </c>
      <c r="T1252">
        <v>35</v>
      </c>
      <c r="U1252">
        <v>51</v>
      </c>
      <c r="V1252">
        <v>19</v>
      </c>
      <c r="W1252">
        <v>14</v>
      </c>
      <c r="X1252">
        <v>10</v>
      </c>
      <c r="Y1252">
        <v>8</v>
      </c>
      <c r="Z1252">
        <v>7</v>
      </c>
      <c r="AA1252">
        <v>15</v>
      </c>
      <c r="AB1252">
        <v>16</v>
      </c>
      <c r="AC1252">
        <v>105</v>
      </c>
      <c r="AD1252">
        <v>-5</v>
      </c>
      <c r="AE1252">
        <v>1</v>
      </c>
      <c r="AF1252">
        <v>1231</v>
      </c>
      <c r="AG1252">
        <v>1231</v>
      </c>
      <c r="AH1252">
        <v>1231</v>
      </c>
      <c r="AI1252">
        <v>121</v>
      </c>
      <c r="AJ1252">
        <v>1796</v>
      </c>
      <c r="AK1252">
        <v>1314</v>
      </c>
      <c r="AL1252">
        <v>1820</v>
      </c>
      <c r="AM1252">
        <v>2400</v>
      </c>
      <c r="AN1252">
        <v>1863</v>
      </c>
      <c r="AO1252">
        <v>2416</v>
      </c>
      <c r="AP1252">
        <v>314</v>
      </c>
      <c r="AQ1252">
        <v>570</v>
      </c>
      <c r="AR1252">
        <v>352</v>
      </c>
      <c r="AS1252">
        <v>234</v>
      </c>
      <c r="AT1252">
        <v>769</v>
      </c>
      <c r="AU1252">
        <v>340</v>
      </c>
      <c r="AV1252">
        <v>2257</v>
      </c>
      <c r="AW1252">
        <v>1092</v>
      </c>
      <c r="AX1252">
        <v>539</v>
      </c>
      <c r="AY1252">
        <v>187</v>
      </c>
      <c r="AZ1252">
        <v>1902</v>
      </c>
      <c r="BA1252">
        <v>398</v>
      </c>
      <c r="BB1252">
        <v>1670</v>
      </c>
      <c r="BC1252">
        <v>1790</v>
      </c>
      <c r="BD1252">
        <v>1476</v>
      </c>
      <c r="BE1252">
        <v>1</v>
      </c>
      <c r="BF1252" t="s">
        <v>71</v>
      </c>
      <c r="BG1252" t="s">
        <v>65</v>
      </c>
      <c r="BH1252" t="s">
        <v>941</v>
      </c>
      <c r="BI1252" s="4">
        <f xml:space="preserve"> _2025teamgamelogs[[#This Row],[FGA]] + (0.44 * _2025teamgamelogs[[#This Row],[FTA]]) + _2025teamgamelogs[[#This Row],[TOV]] - _2025teamgamelogs[[#This Row],[OREB]]</f>
        <v>97.44</v>
      </c>
      <c r="BJ1252" s="3">
        <f>_2025teamgamelogs[[#This Row],[TOV]]/_2025teamgamelogs[[#This Row],[POSSESIONS]]</f>
        <v>0.14367816091954022</v>
      </c>
      <c r="BK1252" s="4">
        <f>_2025teamgamelogs[[#This Row],[PTS]]/_2025teamgamelogs[[#This Row],[POSSESIONS]]</f>
        <v>1.0775862068965518</v>
      </c>
      <c r="BL1252" s="4">
        <f xml:space="preserve"> 100 * _2025teamgamelogs[[#This Row],[POINTS_PER_POSSESSION]]</f>
        <v>107.75862068965519</v>
      </c>
      <c r="BM1252" s="4">
        <f xml:space="preserve"> _2025teamgamelogs[[#This Row],[POSSESIONS]] / (_2025teamgamelogs[[#This Row],[MIN]]/48)</f>
        <v>97.44</v>
      </c>
      <c r="BN1252" s="3">
        <f>_2025teamgamelogs[[#This Row],[PTS]] / (2 * (_2025teamgamelogs[[#This Row],[FGA]] + 0.44 * _2025teamgamelogs[[#This Row],[FTA]]))</f>
        <v>0.52795655671761865</v>
      </c>
      <c r="BO1252" s="4">
        <f>VLOOKUP(_2025teamgamelogs[[#This Row],[MONTH]], LEAGUE_AVERAGES!$A$2:$B$8, 2, FALSE)</f>
        <v>111.93492093235156</v>
      </c>
      <c r="BP1252" s="5">
        <f>VLOOKUP(_2025teamgamelogs[[#This Row],[TEAM_NAME]], LEAGUE_AVERAGES!$A$14:$C$43, 2, FALSE)</f>
        <v>0.362375</v>
      </c>
      <c r="BQ1252" s="5">
        <f>VLOOKUP(_2025teamgamelogs[[#This Row],[TEAM_NAME]], LEAGUE_AVERAGES!$A$14:$C$43, 3, FALSE)</f>
        <v>0.36252380952380958</v>
      </c>
      <c r="BR1252" s="5">
        <f>VLOOKUP(_2025teamgamelogs[[#This Row],[TEAM_NAME]], LEAGUE_AVERAGES!$F$14:$H$43, 2, FALSE)</f>
        <v>0.47777500000000001</v>
      </c>
      <c r="BS1252" s="5">
        <f>VLOOKUP(_2025teamgamelogs[[#This Row],[TEAM_NAME]], LEAGUE_AVERAGES!$F$14:$H$43, 3, FALSE)</f>
        <v>0.48176190476190472</v>
      </c>
      <c r="BT1252" s="5">
        <f>VLOOKUP(_2025teamgamelogs[[#This Row],[TEAM_NAME]], LEAGUE_AVERAGES!$K$14:$M$43, 2, FALSE)</f>
        <v>0.58283558931438928</v>
      </c>
      <c r="BU1252" s="5">
        <f>VLOOKUP(_2025teamgamelogs[[#This Row],[TEAM_NAME]], LEAGUE_AVERAGES!$K$14:$M$43, 3, FALSE)</f>
        <v>0.5856179003364903</v>
      </c>
    </row>
    <row r="1253" spans="1:73" x14ac:dyDescent="0.2">
      <c r="A1253" t="s">
        <v>59</v>
      </c>
      <c r="B1253">
        <v>1610612750</v>
      </c>
      <c r="C1253" t="s">
        <v>8</v>
      </c>
      <c r="D1253" t="s">
        <v>72</v>
      </c>
      <c r="E1253">
        <v>22400601</v>
      </c>
      <c r="F1253" s="1">
        <v>45677</v>
      </c>
      <c r="G1253" t="s">
        <v>1158</v>
      </c>
      <c r="H1253" t="s">
        <v>70</v>
      </c>
      <c r="I1253">
        <v>48</v>
      </c>
      <c r="J1253">
        <v>36</v>
      </c>
      <c r="K1253">
        <v>93</v>
      </c>
      <c r="L1253">
        <v>0.38700000000000001</v>
      </c>
      <c r="M1253">
        <v>14</v>
      </c>
      <c r="N1253">
        <v>43</v>
      </c>
      <c r="O1253">
        <v>0.32600000000000001</v>
      </c>
      <c r="P1253">
        <v>20</v>
      </c>
      <c r="Q1253">
        <v>27</v>
      </c>
      <c r="R1253">
        <v>0.74099999999999999</v>
      </c>
      <c r="S1253">
        <v>17</v>
      </c>
      <c r="T1253">
        <v>35</v>
      </c>
      <c r="U1253">
        <v>52</v>
      </c>
      <c r="V1253">
        <v>25</v>
      </c>
      <c r="W1253">
        <v>16</v>
      </c>
      <c r="X1253">
        <v>5</v>
      </c>
      <c r="Y1253">
        <v>6</v>
      </c>
      <c r="Z1253">
        <v>4</v>
      </c>
      <c r="AA1253">
        <v>26</v>
      </c>
      <c r="AB1253">
        <v>22</v>
      </c>
      <c r="AC1253">
        <v>106</v>
      </c>
      <c r="AD1253">
        <v>-2</v>
      </c>
      <c r="AE1253">
        <v>1</v>
      </c>
      <c r="AF1253">
        <v>1231</v>
      </c>
      <c r="AG1253">
        <v>1231</v>
      </c>
      <c r="AH1253">
        <v>1231</v>
      </c>
      <c r="AI1253">
        <v>121</v>
      </c>
      <c r="AJ1253">
        <v>2070</v>
      </c>
      <c r="AK1253">
        <v>664</v>
      </c>
      <c r="AL1253">
        <v>2307</v>
      </c>
      <c r="AM1253">
        <v>934</v>
      </c>
      <c r="AN1253">
        <v>471</v>
      </c>
      <c r="AO1253">
        <v>1599</v>
      </c>
      <c r="AP1253">
        <v>623</v>
      </c>
      <c r="AQ1253">
        <v>471</v>
      </c>
      <c r="AR1253">
        <v>1641</v>
      </c>
      <c r="AS1253">
        <v>160</v>
      </c>
      <c r="AT1253">
        <v>769</v>
      </c>
      <c r="AU1253">
        <v>267</v>
      </c>
      <c r="AV1253">
        <v>1358</v>
      </c>
      <c r="AW1253">
        <v>1583</v>
      </c>
      <c r="AX1253">
        <v>1998</v>
      </c>
      <c r="AY1253">
        <v>560</v>
      </c>
      <c r="AZ1253">
        <v>750</v>
      </c>
      <c r="BA1253">
        <v>2319</v>
      </c>
      <c r="BB1253">
        <v>416</v>
      </c>
      <c r="BC1253">
        <v>1723</v>
      </c>
      <c r="BD1253">
        <v>1286</v>
      </c>
      <c r="BE1253">
        <v>1</v>
      </c>
      <c r="BF1253" t="s">
        <v>71</v>
      </c>
      <c r="BG1253" t="s">
        <v>65</v>
      </c>
      <c r="BH1253" t="s">
        <v>941</v>
      </c>
      <c r="BI1253" s="4">
        <f xml:space="preserve"> _2025teamgamelogs[[#This Row],[FGA]] + (0.44 * _2025teamgamelogs[[#This Row],[FTA]]) + _2025teamgamelogs[[#This Row],[TOV]] - _2025teamgamelogs[[#This Row],[OREB]]</f>
        <v>103.88</v>
      </c>
      <c r="BJ1253" s="3">
        <f>_2025teamgamelogs[[#This Row],[TOV]]/_2025teamgamelogs[[#This Row],[POSSESIONS]]</f>
        <v>0.15402387370042359</v>
      </c>
      <c r="BK1253" s="4">
        <f>_2025teamgamelogs[[#This Row],[PTS]]/_2025teamgamelogs[[#This Row],[POSSESIONS]]</f>
        <v>1.0204081632653061</v>
      </c>
      <c r="BL1253" s="4">
        <f xml:space="preserve"> 100 * _2025teamgamelogs[[#This Row],[POINTS_PER_POSSESSION]]</f>
        <v>102.04081632653062</v>
      </c>
      <c r="BM1253" s="4">
        <f xml:space="preserve"> _2025teamgamelogs[[#This Row],[POSSESIONS]] / (_2025teamgamelogs[[#This Row],[MIN]]/48)</f>
        <v>103.88</v>
      </c>
      <c r="BN1253" s="3">
        <f>_2025teamgamelogs[[#This Row],[PTS]] / (2 * (_2025teamgamelogs[[#This Row],[FGA]] + 0.44 * _2025teamgamelogs[[#This Row],[FTA]]))</f>
        <v>0.50533943554538518</v>
      </c>
      <c r="BO1253" s="4">
        <f>VLOOKUP(_2025teamgamelogs[[#This Row],[MONTH]], LEAGUE_AVERAGES!$A$2:$B$8, 2, FALSE)</f>
        <v>111.93492093235156</v>
      </c>
      <c r="BP1253" s="5">
        <f>VLOOKUP(_2025teamgamelogs[[#This Row],[TEAM_NAME]], LEAGUE_AVERAGES!$A$14:$C$43, 2, FALSE)</f>
        <v>0.38256097560975622</v>
      </c>
      <c r="BQ1253" s="5">
        <f>VLOOKUP(_2025teamgamelogs[[#This Row],[TEAM_NAME]], LEAGUE_AVERAGES!$A$14:$C$43, 3, FALSE)</f>
        <v>0.37156097560975615</v>
      </c>
      <c r="BR1253" s="5">
        <f>VLOOKUP(_2025teamgamelogs[[#This Row],[TEAM_NAME]], LEAGUE_AVERAGES!$F$14:$H$43, 2, FALSE)</f>
        <v>0.47402439024390242</v>
      </c>
      <c r="BS1253" s="5">
        <f>VLOOKUP(_2025teamgamelogs[[#This Row],[TEAM_NAME]], LEAGUE_AVERAGES!$F$14:$H$43, 3, FALSE)</f>
        <v>0.46580487804878057</v>
      </c>
      <c r="BT1253" s="5">
        <f>VLOOKUP(_2025teamgamelogs[[#This Row],[TEAM_NAME]], LEAGUE_AVERAGES!$K$14:$M$43, 2, FALSE)</f>
        <v>0.59446350940954662</v>
      </c>
      <c r="BU1253" s="5">
        <f>VLOOKUP(_2025teamgamelogs[[#This Row],[TEAM_NAME]], LEAGUE_AVERAGES!$K$14:$M$43, 3, FALSE)</f>
        <v>0.58583417827298701</v>
      </c>
    </row>
    <row r="1254" spans="1:73" x14ac:dyDescent="0.2">
      <c r="A1254" t="s">
        <v>59</v>
      </c>
      <c r="B1254">
        <v>1610612763</v>
      </c>
      <c r="C1254" t="s">
        <v>128</v>
      </c>
      <c r="D1254" t="s">
        <v>129</v>
      </c>
      <c r="E1254">
        <v>22400601</v>
      </c>
      <c r="F1254" s="1">
        <v>45677</v>
      </c>
      <c r="G1254" t="s">
        <v>1159</v>
      </c>
      <c r="H1254" t="s">
        <v>63</v>
      </c>
      <c r="I1254">
        <v>48</v>
      </c>
      <c r="J1254">
        <v>37</v>
      </c>
      <c r="K1254">
        <v>86</v>
      </c>
      <c r="L1254">
        <v>0.43</v>
      </c>
      <c r="M1254">
        <v>7</v>
      </c>
      <c r="N1254">
        <v>33</v>
      </c>
      <c r="O1254">
        <v>0.21199999999999999</v>
      </c>
      <c r="P1254">
        <v>27</v>
      </c>
      <c r="Q1254">
        <v>34</v>
      </c>
      <c r="R1254">
        <v>0.79400000000000004</v>
      </c>
      <c r="S1254">
        <v>13</v>
      </c>
      <c r="T1254">
        <v>34</v>
      </c>
      <c r="U1254">
        <v>47</v>
      </c>
      <c r="V1254">
        <v>19</v>
      </c>
      <c r="W1254">
        <v>13</v>
      </c>
      <c r="X1254">
        <v>9</v>
      </c>
      <c r="Y1254">
        <v>4</v>
      </c>
      <c r="Z1254">
        <v>6</v>
      </c>
      <c r="AA1254">
        <v>22</v>
      </c>
      <c r="AB1254">
        <v>26</v>
      </c>
      <c r="AC1254">
        <v>108</v>
      </c>
      <c r="AD1254">
        <v>2</v>
      </c>
      <c r="AE1254">
        <v>1</v>
      </c>
      <c r="AF1254">
        <v>1</v>
      </c>
      <c r="AG1254">
        <v>1</v>
      </c>
      <c r="AH1254">
        <v>1</v>
      </c>
      <c r="AI1254">
        <v>121</v>
      </c>
      <c r="AJ1254">
        <v>1946</v>
      </c>
      <c r="AK1254">
        <v>1580</v>
      </c>
      <c r="AL1254">
        <v>1840</v>
      </c>
      <c r="AM1254">
        <v>2338</v>
      </c>
      <c r="AN1254">
        <v>1749</v>
      </c>
      <c r="AO1254">
        <v>2383</v>
      </c>
      <c r="AP1254">
        <v>104</v>
      </c>
      <c r="AQ1254">
        <v>106</v>
      </c>
      <c r="AR1254">
        <v>1145</v>
      </c>
      <c r="AS1254">
        <v>652</v>
      </c>
      <c r="AT1254">
        <v>926</v>
      </c>
      <c r="AU1254">
        <v>705</v>
      </c>
      <c r="AV1254">
        <v>2257</v>
      </c>
      <c r="AW1254">
        <v>850</v>
      </c>
      <c r="AX1254">
        <v>797</v>
      </c>
      <c r="AY1254">
        <v>1274</v>
      </c>
      <c r="AZ1254">
        <v>1573</v>
      </c>
      <c r="BA1254">
        <v>1887</v>
      </c>
      <c r="BB1254">
        <v>94</v>
      </c>
      <c r="BC1254">
        <v>1616</v>
      </c>
      <c r="BD1254">
        <v>1106</v>
      </c>
      <c r="BE1254">
        <v>1</v>
      </c>
      <c r="BF1254" t="s">
        <v>64</v>
      </c>
      <c r="BG1254" t="s">
        <v>65</v>
      </c>
      <c r="BH1254" t="s">
        <v>941</v>
      </c>
      <c r="BI1254" s="4">
        <f xml:space="preserve"> _2025teamgamelogs[[#This Row],[FGA]] + (0.44 * _2025teamgamelogs[[#This Row],[FTA]]) + _2025teamgamelogs[[#This Row],[TOV]] - _2025teamgamelogs[[#This Row],[OREB]]</f>
        <v>100.96000000000001</v>
      </c>
      <c r="BJ1254" s="3">
        <f>_2025teamgamelogs[[#This Row],[TOV]]/_2025teamgamelogs[[#This Row],[POSSESIONS]]</f>
        <v>0.12876386687797145</v>
      </c>
      <c r="BK1254" s="4">
        <f>_2025teamgamelogs[[#This Row],[PTS]]/_2025teamgamelogs[[#This Row],[POSSESIONS]]</f>
        <v>1.06973058637084</v>
      </c>
      <c r="BL1254" s="4">
        <f xml:space="preserve"> 100 * _2025teamgamelogs[[#This Row],[POINTS_PER_POSSESSION]]</f>
        <v>106.97305863708399</v>
      </c>
      <c r="BM1254" s="4">
        <f xml:space="preserve"> _2025teamgamelogs[[#This Row],[POSSESIONS]] / (_2025teamgamelogs[[#This Row],[MIN]]/48)</f>
        <v>100.96000000000001</v>
      </c>
      <c r="BN1254" s="3">
        <f>_2025teamgamelogs[[#This Row],[PTS]] / (2 * (_2025teamgamelogs[[#This Row],[FGA]] + 0.44 * _2025teamgamelogs[[#This Row],[FTA]]))</f>
        <v>0.53486529318541998</v>
      </c>
      <c r="BO1254" s="4">
        <f>VLOOKUP(_2025teamgamelogs[[#This Row],[MONTH]], LEAGUE_AVERAGES!$A$2:$B$8, 2, FALSE)</f>
        <v>111.93492093235156</v>
      </c>
      <c r="BP1254" s="5">
        <f>VLOOKUP(_2025teamgamelogs[[#This Row],[TEAM_NAME]], LEAGUE_AVERAGES!$A$14:$C$43, 2, FALSE)</f>
        <v>0.36546341463414628</v>
      </c>
      <c r="BQ1254" s="5">
        <f>VLOOKUP(_2025teamgamelogs[[#This Row],[TEAM_NAME]], LEAGUE_AVERAGES!$A$14:$C$43, 3, FALSE)</f>
        <v>0.36639024390243902</v>
      </c>
      <c r="BR1254" s="5">
        <f>VLOOKUP(_2025teamgamelogs[[#This Row],[TEAM_NAME]], LEAGUE_AVERAGES!$F$14:$H$43, 2, FALSE)</f>
        <v>0.48997560975609772</v>
      </c>
      <c r="BS1254" s="5">
        <f>VLOOKUP(_2025teamgamelogs[[#This Row],[TEAM_NAME]], LEAGUE_AVERAGES!$F$14:$H$43, 3, FALSE)</f>
        <v>0.46951219512195119</v>
      </c>
      <c r="BT1254" s="5">
        <f>VLOOKUP(_2025teamgamelogs[[#This Row],[TEAM_NAME]], LEAGUE_AVERAGES!$K$14:$M$43, 2, FALSE)</f>
        <v>0.59919613060605748</v>
      </c>
      <c r="BU1254" s="5">
        <f>VLOOKUP(_2025teamgamelogs[[#This Row],[TEAM_NAME]], LEAGUE_AVERAGES!$K$14:$M$43, 3, FALSE)</f>
        <v>0.57758119053457602</v>
      </c>
    </row>
    <row r="1255" spans="1:73" x14ac:dyDescent="0.2">
      <c r="A1255" t="s">
        <v>59</v>
      </c>
      <c r="B1255">
        <v>1610612765</v>
      </c>
      <c r="C1255" t="s">
        <v>107</v>
      </c>
      <c r="D1255" t="s">
        <v>108</v>
      </c>
      <c r="E1255">
        <v>22400600</v>
      </c>
      <c r="F1255" s="1">
        <v>45677</v>
      </c>
      <c r="G1255" t="s">
        <v>1160</v>
      </c>
      <c r="H1255" t="s">
        <v>63</v>
      </c>
      <c r="I1255">
        <v>48</v>
      </c>
      <c r="J1255">
        <v>42</v>
      </c>
      <c r="K1255">
        <v>88</v>
      </c>
      <c r="L1255">
        <v>0.47699999999999998</v>
      </c>
      <c r="M1255">
        <v>10</v>
      </c>
      <c r="N1255">
        <v>27</v>
      </c>
      <c r="O1255">
        <v>0.37</v>
      </c>
      <c r="P1255">
        <v>13</v>
      </c>
      <c r="Q1255">
        <v>15</v>
      </c>
      <c r="R1255">
        <v>0.86699999999999999</v>
      </c>
      <c r="S1255">
        <v>13</v>
      </c>
      <c r="T1255">
        <v>39</v>
      </c>
      <c r="U1255">
        <v>52</v>
      </c>
      <c r="V1255">
        <v>21</v>
      </c>
      <c r="W1255">
        <v>23</v>
      </c>
      <c r="X1255">
        <v>12</v>
      </c>
      <c r="Y1255">
        <v>5</v>
      </c>
      <c r="Z1255">
        <v>1</v>
      </c>
      <c r="AA1255">
        <v>11</v>
      </c>
      <c r="AB1255">
        <v>17</v>
      </c>
      <c r="AC1255">
        <v>107</v>
      </c>
      <c r="AD1255">
        <v>11</v>
      </c>
      <c r="AE1255">
        <v>1</v>
      </c>
      <c r="AF1255">
        <v>1</v>
      </c>
      <c r="AG1255">
        <v>1</v>
      </c>
      <c r="AH1255">
        <v>1</v>
      </c>
      <c r="AI1255">
        <v>121</v>
      </c>
      <c r="AJ1255">
        <v>1068</v>
      </c>
      <c r="AK1255">
        <v>1314</v>
      </c>
      <c r="AL1255">
        <v>1049</v>
      </c>
      <c r="AM1255">
        <v>1891</v>
      </c>
      <c r="AN1255">
        <v>2292</v>
      </c>
      <c r="AO1255">
        <v>1094</v>
      </c>
      <c r="AP1255">
        <v>1755</v>
      </c>
      <c r="AQ1255">
        <v>2021</v>
      </c>
      <c r="AR1255">
        <v>459</v>
      </c>
      <c r="AS1255">
        <v>652</v>
      </c>
      <c r="AT1255">
        <v>277</v>
      </c>
      <c r="AU1255">
        <v>267</v>
      </c>
      <c r="AV1255">
        <v>2031</v>
      </c>
      <c r="AW1255">
        <v>2394</v>
      </c>
      <c r="AX1255">
        <v>217</v>
      </c>
      <c r="AY1255">
        <v>889</v>
      </c>
      <c r="AZ1255">
        <v>35</v>
      </c>
      <c r="BA1255">
        <v>52</v>
      </c>
      <c r="BB1255">
        <v>1444</v>
      </c>
      <c r="BC1255">
        <v>1677</v>
      </c>
      <c r="BD1255">
        <v>563</v>
      </c>
      <c r="BE1255">
        <v>1</v>
      </c>
      <c r="BF1255" t="s">
        <v>71</v>
      </c>
      <c r="BG1255" t="s">
        <v>65</v>
      </c>
      <c r="BH1255" t="s">
        <v>941</v>
      </c>
      <c r="BI1255" s="4">
        <f xml:space="preserve"> _2025teamgamelogs[[#This Row],[FGA]] + (0.44 * _2025teamgamelogs[[#This Row],[FTA]]) + _2025teamgamelogs[[#This Row],[TOV]] - _2025teamgamelogs[[#This Row],[OREB]]</f>
        <v>104.6</v>
      </c>
      <c r="BJ1255" s="3">
        <f>_2025teamgamelogs[[#This Row],[TOV]]/_2025teamgamelogs[[#This Row],[POSSESIONS]]</f>
        <v>0.21988527724665394</v>
      </c>
      <c r="BK1255" s="4">
        <f>_2025teamgamelogs[[#This Row],[PTS]]/_2025teamgamelogs[[#This Row],[POSSESIONS]]</f>
        <v>1.0229445506692161</v>
      </c>
      <c r="BL1255" s="4">
        <f xml:space="preserve"> 100 * _2025teamgamelogs[[#This Row],[POINTS_PER_POSSESSION]]</f>
        <v>102.29445506692161</v>
      </c>
      <c r="BM1255" s="4">
        <f xml:space="preserve"> _2025teamgamelogs[[#This Row],[POSSESIONS]] / (_2025teamgamelogs[[#This Row],[MIN]]/48)</f>
        <v>104.6</v>
      </c>
      <c r="BN1255" s="3">
        <f>_2025teamgamelogs[[#This Row],[PTS]] / (2 * (_2025teamgamelogs[[#This Row],[FGA]] + 0.44 * _2025teamgamelogs[[#This Row],[FTA]]))</f>
        <v>0.56553911205074003</v>
      </c>
      <c r="BO1255" s="4">
        <f>VLOOKUP(_2025teamgamelogs[[#This Row],[MONTH]], LEAGUE_AVERAGES!$A$2:$B$8, 2, FALSE)</f>
        <v>111.93492093235156</v>
      </c>
      <c r="BP1255" s="5">
        <f>VLOOKUP(_2025teamgamelogs[[#This Row],[TEAM_NAME]], LEAGUE_AVERAGES!$A$14:$C$43, 2, FALSE)</f>
        <v>0.3560731707317073</v>
      </c>
      <c r="BQ1255" s="5">
        <f>VLOOKUP(_2025teamgamelogs[[#This Row],[TEAM_NAME]], LEAGUE_AVERAGES!$A$14:$C$43, 3, FALSE)</f>
        <v>0.3687804878048781</v>
      </c>
      <c r="BR1255" s="5">
        <f>VLOOKUP(_2025teamgamelogs[[#This Row],[TEAM_NAME]], LEAGUE_AVERAGES!$F$14:$H$43, 2, FALSE)</f>
        <v>0.47321951219512204</v>
      </c>
      <c r="BS1255" s="5">
        <f>VLOOKUP(_2025teamgamelogs[[#This Row],[TEAM_NAME]], LEAGUE_AVERAGES!$F$14:$H$43, 3, FALSE)</f>
        <v>0.48104878048780486</v>
      </c>
      <c r="BT1255" s="5">
        <f>VLOOKUP(_2025teamgamelogs[[#This Row],[TEAM_NAME]], LEAGUE_AVERAGES!$K$14:$M$43, 2, FALSE)</f>
        <v>0.57634444021190001</v>
      </c>
      <c r="BU1255" s="5">
        <f>VLOOKUP(_2025teamgamelogs[[#This Row],[TEAM_NAME]], LEAGUE_AVERAGES!$K$14:$M$43, 3, FALSE)</f>
        <v>0.58621097107374254</v>
      </c>
    </row>
    <row r="1256" spans="1:73" x14ac:dyDescent="0.2">
      <c r="A1256" t="s">
        <v>59</v>
      </c>
      <c r="B1256">
        <v>1610612745</v>
      </c>
      <c r="C1256" t="s">
        <v>104</v>
      </c>
      <c r="D1256" t="s">
        <v>105</v>
      </c>
      <c r="E1256">
        <v>22400600</v>
      </c>
      <c r="F1256" s="1">
        <v>45677</v>
      </c>
      <c r="G1256" t="s">
        <v>1161</v>
      </c>
      <c r="H1256" t="s">
        <v>70</v>
      </c>
      <c r="I1256">
        <v>48</v>
      </c>
      <c r="J1256">
        <v>37</v>
      </c>
      <c r="K1256">
        <v>94</v>
      </c>
      <c r="L1256">
        <v>0.39400000000000002</v>
      </c>
      <c r="M1256">
        <v>11</v>
      </c>
      <c r="N1256">
        <v>39</v>
      </c>
      <c r="O1256">
        <v>0.28199999999999997</v>
      </c>
      <c r="P1256">
        <v>11</v>
      </c>
      <c r="Q1256">
        <v>16</v>
      </c>
      <c r="R1256">
        <v>0.68799999999999994</v>
      </c>
      <c r="S1256">
        <v>15</v>
      </c>
      <c r="T1256">
        <v>24</v>
      </c>
      <c r="U1256">
        <v>39</v>
      </c>
      <c r="V1256">
        <v>19</v>
      </c>
      <c r="W1256">
        <v>17</v>
      </c>
      <c r="X1256">
        <v>18</v>
      </c>
      <c r="Y1256">
        <v>1</v>
      </c>
      <c r="Z1256">
        <v>5</v>
      </c>
      <c r="AA1256">
        <v>17</v>
      </c>
      <c r="AB1256">
        <v>11</v>
      </c>
      <c r="AC1256">
        <v>96</v>
      </c>
      <c r="AD1256">
        <v>-11</v>
      </c>
      <c r="AE1256">
        <v>1</v>
      </c>
      <c r="AF1256">
        <v>1231</v>
      </c>
      <c r="AG1256">
        <v>1231</v>
      </c>
      <c r="AH1256">
        <v>1231</v>
      </c>
      <c r="AI1256">
        <v>121</v>
      </c>
      <c r="AJ1256">
        <v>1946</v>
      </c>
      <c r="AK1256">
        <v>570</v>
      </c>
      <c r="AL1256">
        <v>2264</v>
      </c>
      <c r="AM1256">
        <v>1661</v>
      </c>
      <c r="AN1256">
        <v>933</v>
      </c>
      <c r="AO1256">
        <v>2046</v>
      </c>
      <c r="AP1256">
        <v>2028</v>
      </c>
      <c r="AQ1256">
        <v>1907</v>
      </c>
      <c r="AR1256">
        <v>2020</v>
      </c>
      <c r="AS1256">
        <v>332</v>
      </c>
      <c r="AT1256">
        <v>2333</v>
      </c>
      <c r="AU1256">
        <v>1833</v>
      </c>
      <c r="AV1256">
        <v>2257</v>
      </c>
      <c r="AW1256">
        <v>1759</v>
      </c>
      <c r="AX1256">
        <v>3</v>
      </c>
      <c r="AY1256">
        <v>2304</v>
      </c>
      <c r="AZ1256">
        <v>1188</v>
      </c>
      <c r="BA1256">
        <v>792</v>
      </c>
      <c r="BB1256">
        <v>2370</v>
      </c>
      <c r="BC1256">
        <v>2258</v>
      </c>
      <c r="BD1256">
        <v>1848</v>
      </c>
      <c r="BE1256">
        <v>1</v>
      </c>
      <c r="BF1256" t="s">
        <v>64</v>
      </c>
      <c r="BG1256" t="s">
        <v>65</v>
      </c>
      <c r="BH1256" t="s">
        <v>941</v>
      </c>
      <c r="BI1256" s="4">
        <f xml:space="preserve"> _2025teamgamelogs[[#This Row],[FGA]] + (0.44 * _2025teamgamelogs[[#This Row],[FTA]]) + _2025teamgamelogs[[#This Row],[TOV]] - _2025teamgamelogs[[#This Row],[OREB]]</f>
        <v>103.04</v>
      </c>
      <c r="BJ1256" s="3">
        <f>_2025teamgamelogs[[#This Row],[TOV]]/_2025teamgamelogs[[#This Row],[POSSESIONS]]</f>
        <v>0.16498447204968944</v>
      </c>
      <c r="BK1256" s="4">
        <f>_2025teamgamelogs[[#This Row],[PTS]]/_2025teamgamelogs[[#This Row],[POSSESIONS]]</f>
        <v>0.93167701863354035</v>
      </c>
      <c r="BL1256" s="4">
        <f xml:space="preserve"> 100 * _2025teamgamelogs[[#This Row],[POINTS_PER_POSSESSION]]</f>
        <v>93.16770186335404</v>
      </c>
      <c r="BM1256" s="4">
        <f xml:space="preserve"> _2025teamgamelogs[[#This Row],[POSSESIONS]] / (_2025teamgamelogs[[#This Row],[MIN]]/48)</f>
        <v>103.04</v>
      </c>
      <c r="BN1256" s="3">
        <f>_2025teamgamelogs[[#This Row],[PTS]] / (2 * (_2025teamgamelogs[[#This Row],[FGA]] + 0.44 * _2025teamgamelogs[[#This Row],[FTA]]))</f>
        <v>0.47505938242280282</v>
      </c>
      <c r="BO1256" s="4">
        <f>VLOOKUP(_2025teamgamelogs[[#This Row],[MONTH]], LEAGUE_AVERAGES!$A$2:$B$8, 2, FALSE)</f>
        <v>111.93492093235156</v>
      </c>
      <c r="BP1256" s="5">
        <f>VLOOKUP(_2025teamgamelogs[[#This Row],[TEAM_NAME]], LEAGUE_AVERAGES!$A$14:$C$43, 2, FALSE)</f>
        <v>0.35034146341463424</v>
      </c>
      <c r="BQ1256" s="5">
        <f>VLOOKUP(_2025teamgamelogs[[#This Row],[TEAM_NAME]], LEAGUE_AVERAGES!$A$14:$C$43, 3, FALSE)</f>
        <v>0.35473170731707321</v>
      </c>
      <c r="BR1256" s="5">
        <f>VLOOKUP(_2025teamgamelogs[[#This Row],[TEAM_NAME]], LEAGUE_AVERAGES!$F$14:$H$43, 2, FALSE)</f>
        <v>0.45260975609756104</v>
      </c>
      <c r="BS1256" s="5">
        <f>VLOOKUP(_2025teamgamelogs[[#This Row],[TEAM_NAME]], LEAGUE_AVERAGES!$F$14:$H$43, 3, FALSE)</f>
        <v>0.45763414634146338</v>
      </c>
      <c r="BT1256" s="5">
        <f>VLOOKUP(_2025teamgamelogs[[#This Row],[TEAM_NAME]], LEAGUE_AVERAGES!$K$14:$M$43, 2, FALSE)</f>
        <v>0.55103752047014554</v>
      </c>
      <c r="BU1256" s="5">
        <f>VLOOKUP(_2025teamgamelogs[[#This Row],[TEAM_NAME]], LEAGUE_AVERAGES!$K$14:$M$43, 3, FALSE)</f>
        <v>0.55544482411316332</v>
      </c>
    </row>
    <row r="1257" spans="1:73" x14ac:dyDescent="0.2">
      <c r="A1257" t="s">
        <v>59</v>
      </c>
      <c r="B1257">
        <v>1610612739</v>
      </c>
      <c r="C1257" t="s">
        <v>119</v>
      </c>
      <c r="D1257" t="s">
        <v>120</v>
      </c>
      <c r="E1257">
        <v>22400603</v>
      </c>
      <c r="F1257" s="1">
        <v>45677</v>
      </c>
      <c r="G1257" t="s">
        <v>1162</v>
      </c>
      <c r="H1257" t="s">
        <v>63</v>
      </c>
      <c r="I1257">
        <v>48</v>
      </c>
      <c r="J1257">
        <v>41</v>
      </c>
      <c r="K1257">
        <v>95</v>
      </c>
      <c r="L1257">
        <v>0.432</v>
      </c>
      <c r="M1257">
        <v>19</v>
      </c>
      <c r="N1257">
        <v>46</v>
      </c>
      <c r="O1257">
        <v>0.41299999999999998</v>
      </c>
      <c r="P1257">
        <v>17</v>
      </c>
      <c r="Q1257">
        <v>23</v>
      </c>
      <c r="R1257">
        <v>0.73899999999999999</v>
      </c>
      <c r="S1257">
        <v>15</v>
      </c>
      <c r="T1257">
        <v>35</v>
      </c>
      <c r="U1257">
        <v>50</v>
      </c>
      <c r="V1257">
        <v>27</v>
      </c>
      <c r="W1257">
        <v>9</v>
      </c>
      <c r="X1257">
        <v>10</v>
      </c>
      <c r="Y1257">
        <v>1</v>
      </c>
      <c r="Z1257">
        <v>5</v>
      </c>
      <c r="AA1257">
        <v>18</v>
      </c>
      <c r="AB1257">
        <v>20</v>
      </c>
      <c r="AC1257">
        <v>118</v>
      </c>
      <c r="AD1257">
        <v>26</v>
      </c>
      <c r="AE1257">
        <v>1</v>
      </c>
      <c r="AF1257">
        <v>1</v>
      </c>
      <c r="AG1257">
        <v>1</v>
      </c>
      <c r="AH1257">
        <v>1</v>
      </c>
      <c r="AI1257">
        <v>121</v>
      </c>
      <c r="AJ1257">
        <v>1234</v>
      </c>
      <c r="AK1257">
        <v>477</v>
      </c>
      <c r="AL1257">
        <v>1832</v>
      </c>
      <c r="AM1257">
        <v>182</v>
      </c>
      <c r="AN1257">
        <v>249</v>
      </c>
      <c r="AO1257">
        <v>613</v>
      </c>
      <c r="AP1257">
        <v>1052</v>
      </c>
      <c r="AQ1257">
        <v>899</v>
      </c>
      <c r="AR1257">
        <v>1655</v>
      </c>
      <c r="AS1257">
        <v>332</v>
      </c>
      <c r="AT1257">
        <v>769</v>
      </c>
      <c r="AU1257">
        <v>427</v>
      </c>
      <c r="AV1257">
        <v>1013</v>
      </c>
      <c r="AW1257">
        <v>152</v>
      </c>
      <c r="AX1257">
        <v>539</v>
      </c>
      <c r="AY1257">
        <v>2304</v>
      </c>
      <c r="AZ1257">
        <v>1188</v>
      </c>
      <c r="BA1257">
        <v>1018</v>
      </c>
      <c r="BB1257">
        <v>767</v>
      </c>
      <c r="BC1257">
        <v>891</v>
      </c>
      <c r="BD1257">
        <v>120</v>
      </c>
      <c r="BE1257">
        <v>1</v>
      </c>
      <c r="BF1257" t="s">
        <v>64</v>
      </c>
      <c r="BG1257" t="s">
        <v>65</v>
      </c>
      <c r="BH1257" t="s">
        <v>941</v>
      </c>
      <c r="BI1257" s="4">
        <f xml:space="preserve"> _2025teamgamelogs[[#This Row],[FGA]] + (0.44 * _2025teamgamelogs[[#This Row],[FTA]]) + _2025teamgamelogs[[#This Row],[TOV]] - _2025teamgamelogs[[#This Row],[OREB]]</f>
        <v>99.12</v>
      </c>
      <c r="BJ1257" s="3">
        <f>_2025teamgamelogs[[#This Row],[TOV]]/_2025teamgamelogs[[#This Row],[POSSESIONS]]</f>
        <v>9.0799031476997569E-2</v>
      </c>
      <c r="BK1257" s="4">
        <f>_2025teamgamelogs[[#This Row],[PTS]]/_2025teamgamelogs[[#This Row],[POSSESIONS]]</f>
        <v>1.1904761904761905</v>
      </c>
      <c r="BL1257" s="4">
        <f xml:space="preserve"> 100 * _2025teamgamelogs[[#This Row],[POINTS_PER_POSSESSION]]</f>
        <v>119.04761904761905</v>
      </c>
      <c r="BM1257" s="4">
        <f xml:space="preserve"> _2025teamgamelogs[[#This Row],[POSSESIONS]] / (_2025teamgamelogs[[#This Row],[MIN]]/48)</f>
        <v>99.12</v>
      </c>
      <c r="BN1257" s="3">
        <f>_2025teamgamelogs[[#This Row],[PTS]] / (2 * (_2025teamgamelogs[[#This Row],[FGA]] + 0.44 * _2025teamgamelogs[[#This Row],[FTA]]))</f>
        <v>0.56126331811263319</v>
      </c>
      <c r="BO1257" s="4">
        <f>VLOOKUP(_2025teamgamelogs[[#This Row],[MONTH]], LEAGUE_AVERAGES!$A$2:$B$8, 2, FALSE)</f>
        <v>111.93492093235156</v>
      </c>
      <c r="BP1257" s="5">
        <f>VLOOKUP(_2025teamgamelogs[[#This Row],[TEAM_NAME]], LEAGUE_AVERAGES!$A$14:$C$43, 2, FALSE)</f>
        <v>0.38409756097560971</v>
      </c>
      <c r="BQ1257" s="5">
        <f>VLOOKUP(_2025teamgamelogs[[#This Row],[TEAM_NAME]], LEAGUE_AVERAGES!$A$14:$C$43, 3, FALSE)</f>
        <v>0.38512195121951209</v>
      </c>
      <c r="BR1257" s="5">
        <f>VLOOKUP(_2025teamgamelogs[[#This Row],[TEAM_NAME]], LEAGUE_AVERAGES!$F$14:$H$43, 2, FALSE)</f>
        <v>0.49482926829268303</v>
      </c>
      <c r="BS1257" s="5">
        <f>VLOOKUP(_2025teamgamelogs[[#This Row],[TEAM_NAME]], LEAGUE_AVERAGES!$F$14:$H$43, 3, FALSE)</f>
        <v>0.4880731707317072</v>
      </c>
      <c r="BT1257" s="5">
        <f>VLOOKUP(_2025teamgamelogs[[#This Row],[TEAM_NAME]], LEAGUE_AVERAGES!$K$14:$M$43, 2, FALSE)</f>
        <v>0.61027349880699666</v>
      </c>
      <c r="BU1257" s="5">
        <f>VLOOKUP(_2025teamgamelogs[[#This Row],[TEAM_NAME]], LEAGUE_AVERAGES!$K$14:$M$43, 3, FALSE)</f>
        <v>0.60680781397749251</v>
      </c>
    </row>
    <row r="1258" spans="1:73" x14ac:dyDescent="0.2">
      <c r="A1258" t="s">
        <v>59</v>
      </c>
      <c r="B1258">
        <v>1610612737</v>
      </c>
      <c r="C1258" t="s">
        <v>92</v>
      </c>
      <c r="D1258" t="s">
        <v>93</v>
      </c>
      <c r="E1258">
        <v>22400602</v>
      </c>
      <c r="F1258" s="1">
        <v>45677</v>
      </c>
      <c r="G1258" t="s">
        <v>777</v>
      </c>
      <c r="H1258" t="s">
        <v>70</v>
      </c>
      <c r="I1258">
        <v>48</v>
      </c>
      <c r="J1258">
        <v>40</v>
      </c>
      <c r="K1258">
        <v>85</v>
      </c>
      <c r="L1258">
        <v>0.47099999999999997</v>
      </c>
      <c r="M1258">
        <v>13</v>
      </c>
      <c r="N1258">
        <v>30</v>
      </c>
      <c r="O1258">
        <v>0.433</v>
      </c>
      <c r="P1258">
        <v>17</v>
      </c>
      <c r="Q1258">
        <v>22</v>
      </c>
      <c r="R1258">
        <v>0.77300000000000002</v>
      </c>
      <c r="S1258">
        <v>16</v>
      </c>
      <c r="T1258">
        <v>25</v>
      </c>
      <c r="U1258">
        <v>41</v>
      </c>
      <c r="V1258">
        <v>23</v>
      </c>
      <c r="W1258">
        <v>24</v>
      </c>
      <c r="X1258">
        <v>10</v>
      </c>
      <c r="Y1258">
        <v>6</v>
      </c>
      <c r="Z1258">
        <v>1</v>
      </c>
      <c r="AA1258">
        <v>21</v>
      </c>
      <c r="AB1258">
        <v>21</v>
      </c>
      <c r="AC1258">
        <v>110</v>
      </c>
      <c r="AD1258">
        <v>-9</v>
      </c>
      <c r="AE1258">
        <v>1</v>
      </c>
      <c r="AF1258">
        <v>1231</v>
      </c>
      <c r="AG1258">
        <v>1231</v>
      </c>
      <c r="AH1258">
        <v>1231</v>
      </c>
      <c r="AI1258">
        <v>121</v>
      </c>
      <c r="AJ1258">
        <v>1438</v>
      </c>
      <c r="AK1258">
        <v>1709</v>
      </c>
      <c r="AL1258">
        <v>1183</v>
      </c>
      <c r="AM1258">
        <v>1171</v>
      </c>
      <c r="AN1258">
        <v>2077</v>
      </c>
      <c r="AO1258">
        <v>433</v>
      </c>
      <c r="AP1258">
        <v>1052</v>
      </c>
      <c r="AQ1258">
        <v>1008</v>
      </c>
      <c r="AR1258">
        <v>1363</v>
      </c>
      <c r="AS1258">
        <v>234</v>
      </c>
      <c r="AT1258">
        <v>2271</v>
      </c>
      <c r="AU1258">
        <v>1563</v>
      </c>
      <c r="AV1258">
        <v>1759</v>
      </c>
      <c r="AW1258">
        <v>2418</v>
      </c>
      <c r="AX1258">
        <v>539</v>
      </c>
      <c r="AY1258">
        <v>560</v>
      </c>
      <c r="AZ1258">
        <v>35</v>
      </c>
      <c r="BA1258">
        <v>1694</v>
      </c>
      <c r="BB1258">
        <v>575</v>
      </c>
      <c r="BC1258">
        <v>1479</v>
      </c>
      <c r="BD1258">
        <v>1735</v>
      </c>
      <c r="BE1258">
        <v>1</v>
      </c>
      <c r="BF1258" t="s">
        <v>71</v>
      </c>
      <c r="BG1258" t="s">
        <v>65</v>
      </c>
      <c r="BH1258" t="s">
        <v>941</v>
      </c>
      <c r="BI1258" s="4">
        <f xml:space="preserve"> _2025teamgamelogs[[#This Row],[FGA]] + (0.44 * _2025teamgamelogs[[#This Row],[FTA]]) + _2025teamgamelogs[[#This Row],[TOV]] - _2025teamgamelogs[[#This Row],[OREB]]</f>
        <v>102.68</v>
      </c>
      <c r="BJ1258" s="3">
        <f>_2025teamgamelogs[[#This Row],[TOV]]/_2025teamgamelogs[[#This Row],[POSSESIONS]]</f>
        <v>0.2337358784573432</v>
      </c>
      <c r="BK1258" s="4">
        <f>_2025teamgamelogs[[#This Row],[PTS]]/_2025teamgamelogs[[#This Row],[POSSESIONS]]</f>
        <v>1.0712894429294897</v>
      </c>
      <c r="BL1258" s="4">
        <f xml:space="preserve"> 100 * _2025teamgamelogs[[#This Row],[POINTS_PER_POSSESSION]]</f>
        <v>107.12894429294897</v>
      </c>
      <c r="BM1258" s="4">
        <f xml:space="preserve"> _2025teamgamelogs[[#This Row],[POSSESIONS]] / (_2025teamgamelogs[[#This Row],[MIN]]/48)</f>
        <v>102.68</v>
      </c>
      <c r="BN1258" s="3">
        <f>_2025teamgamelogs[[#This Row],[PTS]] / (2 * (_2025teamgamelogs[[#This Row],[FGA]] + 0.44 * _2025teamgamelogs[[#This Row],[FTA]]))</f>
        <v>0.58090409801436416</v>
      </c>
      <c r="BO1258" s="4">
        <f>VLOOKUP(_2025teamgamelogs[[#This Row],[MONTH]], LEAGUE_AVERAGES!$A$2:$B$8, 2, FALSE)</f>
        <v>111.93492093235156</v>
      </c>
      <c r="BP1258" s="5">
        <f>VLOOKUP(_2025teamgamelogs[[#This Row],[TEAM_NAME]], LEAGUE_AVERAGES!$A$14:$C$43, 2, FALSE)</f>
        <v>0.35092500000000004</v>
      </c>
      <c r="BQ1258" s="5">
        <f>VLOOKUP(_2025teamgamelogs[[#This Row],[TEAM_NAME]], LEAGUE_AVERAGES!$A$14:$C$43, 3, FALSE)</f>
        <v>0.36290476190476195</v>
      </c>
      <c r="BR1258" s="5">
        <f>VLOOKUP(_2025teamgamelogs[[#This Row],[TEAM_NAME]], LEAGUE_AVERAGES!$F$14:$H$43, 2, FALSE)</f>
        <v>0.47670000000000012</v>
      </c>
      <c r="BS1258" s="5">
        <f>VLOOKUP(_2025teamgamelogs[[#This Row],[TEAM_NAME]], LEAGUE_AVERAGES!$F$14:$H$43, 3, FALSE)</f>
        <v>0.47069047619047621</v>
      </c>
      <c r="BT1258" s="5">
        <f>VLOOKUP(_2025teamgamelogs[[#This Row],[TEAM_NAME]], LEAGUE_AVERAGES!$K$14:$M$43, 2, FALSE)</f>
        <v>0.58493933923263275</v>
      </c>
      <c r="BU1258" s="5">
        <f>VLOOKUP(_2025teamgamelogs[[#This Row],[TEAM_NAME]], LEAGUE_AVERAGES!$K$14:$M$43, 3, FALSE)</f>
        <v>0.57722862424766153</v>
      </c>
    </row>
    <row r="1259" spans="1:73" x14ac:dyDescent="0.2">
      <c r="A1259" t="s">
        <v>59</v>
      </c>
      <c r="B1259">
        <v>1610612762</v>
      </c>
      <c r="C1259" t="s">
        <v>125</v>
      </c>
      <c r="D1259" t="s">
        <v>126</v>
      </c>
      <c r="E1259">
        <v>22400605</v>
      </c>
      <c r="F1259" s="1">
        <v>45677</v>
      </c>
      <c r="G1259" t="s">
        <v>1124</v>
      </c>
      <c r="H1259" t="s">
        <v>70</v>
      </c>
      <c r="I1259">
        <v>53</v>
      </c>
      <c r="J1259">
        <v>42</v>
      </c>
      <c r="K1259">
        <v>106</v>
      </c>
      <c r="L1259">
        <v>0.39600000000000002</v>
      </c>
      <c r="M1259">
        <v>11</v>
      </c>
      <c r="N1259">
        <v>46</v>
      </c>
      <c r="O1259">
        <v>0.23899999999999999</v>
      </c>
      <c r="P1259">
        <v>24</v>
      </c>
      <c r="Q1259">
        <v>30</v>
      </c>
      <c r="R1259">
        <v>0.8</v>
      </c>
      <c r="S1259">
        <v>19</v>
      </c>
      <c r="T1259">
        <v>44</v>
      </c>
      <c r="U1259">
        <v>63</v>
      </c>
      <c r="V1259">
        <v>25</v>
      </c>
      <c r="W1259">
        <v>14</v>
      </c>
      <c r="X1259">
        <v>6</v>
      </c>
      <c r="Y1259">
        <v>4</v>
      </c>
      <c r="Z1259">
        <v>8</v>
      </c>
      <c r="AA1259">
        <v>19</v>
      </c>
      <c r="AB1259">
        <v>24</v>
      </c>
      <c r="AC1259">
        <v>119</v>
      </c>
      <c r="AD1259">
        <v>-4</v>
      </c>
      <c r="AE1259">
        <v>1</v>
      </c>
      <c r="AF1259">
        <v>1231</v>
      </c>
      <c r="AG1259">
        <v>1231</v>
      </c>
      <c r="AH1259">
        <v>1231</v>
      </c>
      <c r="AI1259">
        <v>9</v>
      </c>
      <c r="AJ1259">
        <v>1068</v>
      </c>
      <c r="AK1259">
        <v>34</v>
      </c>
      <c r="AL1259">
        <v>2237</v>
      </c>
      <c r="AM1259">
        <v>1661</v>
      </c>
      <c r="AN1259">
        <v>249</v>
      </c>
      <c r="AO1259">
        <v>2303</v>
      </c>
      <c r="AP1259">
        <v>238</v>
      </c>
      <c r="AQ1259">
        <v>259</v>
      </c>
      <c r="AR1259">
        <v>1029</v>
      </c>
      <c r="AS1259">
        <v>61</v>
      </c>
      <c r="AT1259">
        <v>50</v>
      </c>
      <c r="AU1259">
        <v>12</v>
      </c>
      <c r="AV1259">
        <v>1358</v>
      </c>
      <c r="AW1259">
        <v>1092</v>
      </c>
      <c r="AX1259">
        <v>1702</v>
      </c>
      <c r="AY1259">
        <v>1274</v>
      </c>
      <c r="AZ1259">
        <v>2116</v>
      </c>
      <c r="BA1259">
        <v>1258</v>
      </c>
      <c r="BB1259">
        <v>215</v>
      </c>
      <c r="BC1259">
        <v>798</v>
      </c>
      <c r="BD1259">
        <v>1415</v>
      </c>
      <c r="BE1259">
        <v>1</v>
      </c>
      <c r="BF1259" t="s">
        <v>71</v>
      </c>
      <c r="BG1259" t="s">
        <v>65</v>
      </c>
      <c r="BH1259" t="s">
        <v>941</v>
      </c>
      <c r="BI1259" s="4">
        <f xml:space="preserve"> _2025teamgamelogs[[#This Row],[FGA]] + (0.44 * _2025teamgamelogs[[#This Row],[FTA]]) + _2025teamgamelogs[[#This Row],[TOV]] - _2025teamgamelogs[[#This Row],[OREB]]</f>
        <v>114.19999999999999</v>
      </c>
      <c r="BJ1259" s="3">
        <f>_2025teamgamelogs[[#This Row],[TOV]]/_2025teamgamelogs[[#This Row],[POSSESIONS]]</f>
        <v>0.12259194395796849</v>
      </c>
      <c r="BK1259" s="4">
        <f>_2025teamgamelogs[[#This Row],[PTS]]/_2025teamgamelogs[[#This Row],[POSSESIONS]]</f>
        <v>1.0420315236427322</v>
      </c>
      <c r="BL1259" s="4">
        <f xml:space="preserve"> 100 * _2025teamgamelogs[[#This Row],[POINTS_PER_POSSESSION]]</f>
        <v>104.20315236427322</v>
      </c>
      <c r="BM1259" s="4">
        <f xml:space="preserve"> _2025teamgamelogs[[#This Row],[POSSESIONS]] / (_2025teamgamelogs[[#This Row],[MIN]]/48)</f>
        <v>103.4264150943396</v>
      </c>
      <c r="BN1259" s="3">
        <f>_2025teamgamelogs[[#This Row],[PTS]] / (2 * (_2025teamgamelogs[[#This Row],[FGA]] + 0.44 * _2025teamgamelogs[[#This Row],[FTA]]))</f>
        <v>0.49916107382550334</v>
      </c>
      <c r="BO1259" s="4">
        <f>VLOOKUP(_2025teamgamelogs[[#This Row],[MONTH]], LEAGUE_AVERAGES!$A$2:$B$8, 2, FALSE)</f>
        <v>111.93492093235156</v>
      </c>
      <c r="BP1259" s="5">
        <f>VLOOKUP(_2025teamgamelogs[[#This Row],[TEAM_NAME]], LEAGUE_AVERAGES!$A$14:$C$43, 2, FALSE)</f>
        <v>0.36446341463414633</v>
      </c>
      <c r="BQ1259" s="5">
        <f>VLOOKUP(_2025teamgamelogs[[#This Row],[TEAM_NAME]], LEAGUE_AVERAGES!$A$14:$C$43, 3, FALSE)</f>
        <v>0.3413170731707319</v>
      </c>
      <c r="BR1259" s="5">
        <f>VLOOKUP(_2025teamgamelogs[[#This Row],[TEAM_NAME]], LEAGUE_AVERAGES!$F$14:$H$43, 2, FALSE)</f>
        <v>0.4583902439024391</v>
      </c>
      <c r="BS1259" s="5">
        <f>VLOOKUP(_2025teamgamelogs[[#This Row],[TEAM_NAME]], LEAGUE_AVERAGES!$F$14:$H$43, 3, FALSE)</f>
        <v>0.45390243902439031</v>
      </c>
      <c r="BT1259" s="5">
        <f>VLOOKUP(_2025teamgamelogs[[#This Row],[TEAM_NAME]], LEAGUE_AVERAGES!$K$14:$M$43, 2, FALSE)</f>
        <v>0.57104853563970659</v>
      </c>
      <c r="BU1259" s="5">
        <f>VLOOKUP(_2025teamgamelogs[[#This Row],[TEAM_NAME]], LEAGUE_AVERAGES!$K$14:$M$43, 3, FALSE)</f>
        <v>0.56826296147062372</v>
      </c>
    </row>
    <row r="1260" spans="1:73" x14ac:dyDescent="0.2">
      <c r="A1260" t="s">
        <v>59</v>
      </c>
      <c r="B1260">
        <v>1610612752</v>
      </c>
      <c r="C1260" t="s">
        <v>67</v>
      </c>
      <c r="D1260" t="s">
        <v>68</v>
      </c>
      <c r="E1260">
        <v>22400602</v>
      </c>
      <c r="F1260" s="1">
        <v>45677</v>
      </c>
      <c r="G1260" t="s">
        <v>778</v>
      </c>
      <c r="H1260" t="s">
        <v>63</v>
      </c>
      <c r="I1260">
        <v>48</v>
      </c>
      <c r="J1260">
        <v>47</v>
      </c>
      <c r="K1260">
        <v>90</v>
      </c>
      <c r="L1260">
        <v>0.52200000000000002</v>
      </c>
      <c r="M1260">
        <v>9</v>
      </c>
      <c r="N1260">
        <v>26</v>
      </c>
      <c r="O1260">
        <v>0.34599999999999997</v>
      </c>
      <c r="P1260">
        <v>16</v>
      </c>
      <c r="Q1260">
        <v>21</v>
      </c>
      <c r="R1260">
        <v>0.76200000000000001</v>
      </c>
      <c r="S1260">
        <v>12</v>
      </c>
      <c r="T1260">
        <v>27</v>
      </c>
      <c r="U1260">
        <v>39</v>
      </c>
      <c r="V1260">
        <v>31</v>
      </c>
      <c r="W1260">
        <v>16</v>
      </c>
      <c r="X1260">
        <v>8</v>
      </c>
      <c r="Y1260">
        <v>1</v>
      </c>
      <c r="Z1260">
        <v>6</v>
      </c>
      <c r="AA1260">
        <v>21</v>
      </c>
      <c r="AB1260">
        <v>21</v>
      </c>
      <c r="AC1260">
        <v>119</v>
      </c>
      <c r="AD1260">
        <v>9</v>
      </c>
      <c r="AE1260">
        <v>1</v>
      </c>
      <c r="AF1260">
        <v>1</v>
      </c>
      <c r="AG1260">
        <v>1</v>
      </c>
      <c r="AH1260">
        <v>1</v>
      </c>
      <c r="AI1260">
        <v>121</v>
      </c>
      <c r="AJ1260">
        <v>335</v>
      </c>
      <c r="AK1260">
        <v>1029</v>
      </c>
      <c r="AL1260">
        <v>383</v>
      </c>
      <c r="AM1260">
        <v>2097</v>
      </c>
      <c r="AN1260">
        <v>2340</v>
      </c>
      <c r="AO1260">
        <v>1348</v>
      </c>
      <c r="AP1260">
        <v>1228</v>
      </c>
      <c r="AQ1260">
        <v>1164</v>
      </c>
      <c r="AR1260">
        <v>1465</v>
      </c>
      <c r="AS1260">
        <v>848</v>
      </c>
      <c r="AT1260">
        <v>2068</v>
      </c>
      <c r="AU1260">
        <v>1833</v>
      </c>
      <c r="AV1260">
        <v>426</v>
      </c>
      <c r="AW1260">
        <v>1583</v>
      </c>
      <c r="AX1260">
        <v>1073</v>
      </c>
      <c r="AY1260">
        <v>2304</v>
      </c>
      <c r="AZ1260">
        <v>1573</v>
      </c>
      <c r="BA1260">
        <v>1694</v>
      </c>
      <c r="BB1260">
        <v>575</v>
      </c>
      <c r="BC1260">
        <v>798</v>
      </c>
      <c r="BD1260">
        <v>672</v>
      </c>
      <c r="BE1260">
        <v>1</v>
      </c>
      <c r="BF1260" t="s">
        <v>64</v>
      </c>
      <c r="BG1260" t="s">
        <v>65</v>
      </c>
      <c r="BH1260" t="s">
        <v>941</v>
      </c>
      <c r="BI1260" s="4">
        <f xml:space="preserve"> _2025teamgamelogs[[#This Row],[FGA]] + (0.44 * _2025teamgamelogs[[#This Row],[FTA]]) + _2025teamgamelogs[[#This Row],[TOV]] - _2025teamgamelogs[[#This Row],[OREB]]</f>
        <v>103.24</v>
      </c>
      <c r="BJ1260" s="3">
        <f>_2025teamgamelogs[[#This Row],[TOV]]/_2025teamgamelogs[[#This Row],[POSSESIONS]]</f>
        <v>0.15497869043006587</v>
      </c>
      <c r="BK1260" s="4">
        <f>_2025teamgamelogs[[#This Row],[PTS]]/_2025teamgamelogs[[#This Row],[POSSESIONS]]</f>
        <v>1.1526540100736149</v>
      </c>
      <c r="BL1260" s="4">
        <f xml:space="preserve"> 100 * _2025teamgamelogs[[#This Row],[POINTS_PER_POSSESSION]]</f>
        <v>115.26540100736149</v>
      </c>
      <c r="BM1260" s="4">
        <f xml:space="preserve"> _2025teamgamelogs[[#This Row],[POSSESIONS]] / (_2025teamgamelogs[[#This Row],[MIN]]/48)</f>
        <v>103.24</v>
      </c>
      <c r="BN1260" s="3">
        <f>_2025teamgamelogs[[#This Row],[PTS]] / (2 * (_2025teamgamelogs[[#This Row],[FGA]] + 0.44 * _2025teamgamelogs[[#This Row],[FTA]]))</f>
        <v>0.5995566303909714</v>
      </c>
      <c r="BO1260" s="4">
        <f>VLOOKUP(_2025teamgamelogs[[#This Row],[MONTH]], LEAGUE_AVERAGES!$A$2:$B$8, 2, FALSE)</f>
        <v>111.93492093235156</v>
      </c>
      <c r="BP1260" s="5">
        <f>VLOOKUP(_2025teamgamelogs[[#This Row],[TEAM_NAME]], LEAGUE_AVERAGES!$A$14:$C$43, 2, FALSE)</f>
        <v>0.370219512195122</v>
      </c>
      <c r="BQ1260" s="5">
        <f>VLOOKUP(_2025teamgamelogs[[#This Row],[TEAM_NAME]], LEAGUE_AVERAGES!$A$14:$C$43, 3, FALSE)</f>
        <v>0.36224390243902438</v>
      </c>
      <c r="BR1260" s="5">
        <f>VLOOKUP(_2025teamgamelogs[[#This Row],[TEAM_NAME]], LEAGUE_AVERAGES!$F$14:$H$43, 2, FALSE)</f>
        <v>0.49358536585365859</v>
      </c>
      <c r="BS1260" s="5">
        <f>VLOOKUP(_2025teamgamelogs[[#This Row],[TEAM_NAME]], LEAGUE_AVERAGES!$F$14:$H$43, 3, FALSE)</f>
        <v>0.47975609756097559</v>
      </c>
      <c r="BT1260" s="5">
        <f>VLOOKUP(_2025teamgamelogs[[#This Row],[TEAM_NAME]], LEAGUE_AVERAGES!$K$14:$M$43, 2, FALSE)</f>
        <v>0.59525043511857889</v>
      </c>
      <c r="BU1260" s="5">
        <f>VLOOKUP(_2025teamgamelogs[[#This Row],[TEAM_NAME]], LEAGUE_AVERAGES!$K$14:$M$43, 3, FALSE)</f>
        <v>0.58413739951743537</v>
      </c>
    </row>
    <row r="1261" spans="1:73" x14ac:dyDescent="0.2">
      <c r="A1261" t="s">
        <v>59</v>
      </c>
      <c r="B1261">
        <v>1610612738</v>
      </c>
      <c r="C1261" t="s">
        <v>74</v>
      </c>
      <c r="D1261" t="s">
        <v>75</v>
      </c>
      <c r="E1261">
        <v>22400604</v>
      </c>
      <c r="F1261" s="1">
        <v>45677</v>
      </c>
      <c r="G1261" t="s">
        <v>1163</v>
      </c>
      <c r="H1261" t="s">
        <v>63</v>
      </c>
      <c r="I1261">
        <v>48</v>
      </c>
      <c r="J1261">
        <v>49</v>
      </c>
      <c r="K1261">
        <v>92</v>
      </c>
      <c r="L1261">
        <v>0.53300000000000003</v>
      </c>
      <c r="M1261">
        <v>20</v>
      </c>
      <c r="N1261">
        <v>48</v>
      </c>
      <c r="O1261">
        <v>0.41699999999999998</v>
      </c>
      <c r="P1261">
        <v>7</v>
      </c>
      <c r="Q1261">
        <v>8</v>
      </c>
      <c r="R1261">
        <v>0.875</v>
      </c>
      <c r="S1261">
        <v>8</v>
      </c>
      <c r="T1261">
        <v>42</v>
      </c>
      <c r="U1261">
        <v>50</v>
      </c>
      <c r="V1261">
        <v>33</v>
      </c>
      <c r="W1261">
        <v>10</v>
      </c>
      <c r="X1261">
        <v>8</v>
      </c>
      <c r="Y1261">
        <v>9</v>
      </c>
      <c r="Z1261">
        <v>3</v>
      </c>
      <c r="AA1261">
        <v>8</v>
      </c>
      <c r="AB1261">
        <v>12</v>
      </c>
      <c r="AC1261">
        <v>125</v>
      </c>
      <c r="AD1261">
        <v>40</v>
      </c>
      <c r="AE1261">
        <v>1</v>
      </c>
      <c r="AF1261">
        <v>1</v>
      </c>
      <c r="AG1261">
        <v>1</v>
      </c>
      <c r="AH1261">
        <v>1</v>
      </c>
      <c r="AI1261">
        <v>121</v>
      </c>
      <c r="AJ1261">
        <v>174</v>
      </c>
      <c r="AK1261">
        <v>768</v>
      </c>
      <c r="AL1261">
        <v>291</v>
      </c>
      <c r="AM1261">
        <v>114</v>
      </c>
      <c r="AN1261">
        <v>163</v>
      </c>
      <c r="AO1261">
        <v>565</v>
      </c>
      <c r="AP1261">
        <v>2380</v>
      </c>
      <c r="AQ1261">
        <v>2420</v>
      </c>
      <c r="AR1261">
        <v>401</v>
      </c>
      <c r="AS1261">
        <v>1800</v>
      </c>
      <c r="AT1261">
        <v>105</v>
      </c>
      <c r="AU1261">
        <v>427</v>
      </c>
      <c r="AV1261">
        <v>240</v>
      </c>
      <c r="AW1261">
        <v>264</v>
      </c>
      <c r="AX1261">
        <v>1073</v>
      </c>
      <c r="AY1261">
        <v>109</v>
      </c>
      <c r="AZ1261">
        <v>384</v>
      </c>
      <c r="BA1261">
        <v>5</v>
      </c>
      <c r="BB1261">
        <v>2314</v>
      </c>
      <c r="BC1261">
        <v>437</v>
      </c>
      <c r="BD1261">
        <v>19</v>
      </c>
      <c r="BE1261">
        <v>1</v>
      </c>
      <c r="BF1261" t="s">
        <v>71</v>
      </c>
      <c r="BG1261" t="s">
        <v>65</v>
      </c>
      <c r="BH1261" t="s">
        <v>941</v>
      </c>
      <c r="BI1261" s="4">
        <f xml:space="preserve"> _2025teamgamelogs[[#This Row],[FGA]] + (0.44 * _2025teamgamelogs[[#This Row],[FTA]]) + _2025teamgamelogs[[#This Row],[TOV]] - _2025teamgamelogs[[#This Row],[OREB]]</f>
        <v>97.52</v>
      </c>
      <c r="BJ1261" s="3">
        <f>_2025teamgamelogs[[#This Row],[TOV]]/_2025teamgamelogs[[#This Row],[POSSESIONS]]</f>
        <v>0.10254306808859721</v>
      </c>
      <c r="BK1261" s="4">
        <f>_2025teamgamelogs[[#This Row],[PTS]]/_2025teamgamelogs[[#This Row],[POSSESIONS]]</f>
        <v>1.2817883511074653</v>
      </c>
      <c r="BL1261" s="4">
        <f xml:space="preserve"> 100 * _2025teamgamelogs[[#This Row],[POINTS_PER_POSSESSION]]</f>
        <v>128.17883511074652</v>
      </c>
      <c r="BM1261" s="4">
        <f xml:space="preserve"> _2025teamgamelogs[[#This Row],[POSSESIONS]] / (_2025teamgamelogs[[#This Row],[MIN]]/48)</f>
        <v>97.52</v>
      </c>
      <c r="BN1261" s="3">
        <f>_2025teamgamelogs[[#This Row],[PTS]] / (2 * (_2025teamgamelogs[[#This Row],[FGA]] + 0.44 * _2025teamgamelogs[[#This Row],[FTA]]))</f>
        <v>0.65431323283082077</v>
      </c>
      <c r="BO1261" s="4">
        <f>VLOOKUP(_2025teamgamelogs[[#This Row],[MONTH]], LEAGUE_AVERAGES!$A$2:$B$8, 2, FALSE)</f>
        <v>111.93492093235156</v>
      </c>
      <c r="BP1261" s="5">
        <f>VLOOKUP(_2025teamgamelogs[[#This Row],[TEAM_NAME]], LEAGUE_AVERAGES!$A$14:$C$43, 2, FALSE)</f>
        <v>0.3739024390243903</v>
      </c>
      <c r="BQ1261" s="5">
        <f>VLOOKUP(_2025teamgamelogs[[#This Row],[TEAM_NAME]], LEAGUE_AVERAGES!$A$14:$C$43, 3, FALSE)</f>
        <v>0.36424390243902455</v>
      </c>
      <c r="BR1261" s="5">
        <f>VLOOKUP(_2025teamgamelogs[[#This Row],[TEAM_NAME]], LEAGUE_AVERAGES!$F$14:$H$43, 2, FALSE)</f>
        <v>0.46717073170731704</v>
      </c>
      <c r="BS1261" s="5">
        <f>VLOOKUP(_2025teamgamelogs[[#This Row],[TEAM_NAME]], LEAGUE_AVERAGES!$F$14:$H$43, 3, FALSE)</f>
        <v>0.45907317073170728</v>
      </c>
      <c r="BT1261" s="5">
        <f>VLOOKUP(_2025teamgamelogs[[#This Row],[TEAM_NAME]], LEAGUE_AVERAGES!$K$14:$M$43, 2, FALSE)</f>
        <v>0.59645910798675039</v>
      </c>
      <c r="BU1261" s="5">
        <f>VLOOKUP(_2025teamgamelogs[[#This Row],[TEAM_NAME]], LEAGUE_AVERAGES!$K$14:$M$43, 3, FALSE)</f>
        <v>0.58679053151616523</v>
      </c>
    </row>
    <row r="1262" spans="1:73" x14ac:dyDescent="0.2">
      <c r="A1262" t="s">
        <v>59</v>
      </c>
      <c r="B1262">
        <v>1610612741</v>
      </c>
      <c r="C1262" t="s">
        <v>86</v>
      </c>
      <c r="D1262" t="s">
        <v>87</v>
      </c>
      <c r="E1262">
        <v>22400611</v>
      </c>
      <c r="F1262" s="1">
        <v>45677</v>
      </c>
      <c r="G1262" t="s">
        <v>1164</v>
      </c>
      <c r="H1262" t="s">
        <v>63</v>
      </c>
      <c r="I1262">
        <v>48</v>
      </c>
      <c r="J1262">
        <v>38</v>
      </c>
      <c r="K1262">
        <v>94</v>
      </c>
      <c r="L1262">
        <v>0.40400000000000003</v>
      </c>
      <c r="M1262">
        <v>15</v>
      </c>
      <c r="N1262">
        <v>46</v>
      </c>
      <c r="O1262">
        <v>0.32600000000000001</v>
      </c>
      <c r="P1262">
        <v>21</v>
      </c>
      <c r="Q1262">
        <v>26</v>
      </c>
      <c r="R1262">
        <v>0.80800000000000005</v>
      </c>
      <c r="S1262">
        <v>17</v>
      </c>
      <c r="T1262">
        <v>37</v>
      </c>
      <c r="U1262">
        <v>54</v>
      </c>
      <c r="V1262">
        <v>25</v>
      </c>
      <c r="W1262">
        <v>12</v>
      </c>
      <c r="X1262">
        <v>7</v>
      </c>
      <c r="Y1262">
        <v>6</v>
      </c>
      <c r="Z1262">
        <v>7</v>
      </c>
      <c r="AA1262">
        <v>17</v>
      </c>
      <c r="AB1262">
        <v>20</v>
      </c>
      <c r="AC1262">
        <v>112</v>
      </c>
      <c r="AD1262">
        <v>13</v>
      </c>
      <c r="AE1262">
        <v>1</v>
      </c>
      <c r="AF1262">
        <v>1</v>
      </c>
      <c r="AG1262">
        <v>1</v>
      </c>
      <c r="AH1262">
        <v>1</v>
      </c>
      <c r="AI1262">
        <v>121</v>
      </c>
      <c r="AJ1262">
        <v>1796</v>
      </c>
      <c r="AK1262">
        <v>570</v>
      </c>
      <c r="AL1262">
        <v>2166</v>
      </c>
      <c r="AM1262">
        <v>733</v>
      </c>
      <c r="AN1262">
        <v>249</v>
      </c>
      <c r="AO1262">
        <v>1594</v>
      </c>
      <c r="AP1262">
        <v>506</v>
      </c>
      <c r="AQ1262">
        <v>570</v>
      </c>
      <c r="AR1262">
        <v>993</v>
      </c>
      <c r="AS1262">
        <v>160</v>
      </c>
      <c r="AT1262">
        <v>489</v>
      </c>
      <c r="AU1262">
        <v>165</v>
      </c>
      <c r="AV1262">
        <v>1358</v>
      </c>
      <c r="AW1262">
        <v>640</v>
      </c>
      <c r="AX1262">
        <v>1360</v>
      </c>
      <c r="AY1262">
        <v>560</v>
      </c>
      <c r="AZ1262">
        <v>1902</v>
      </c>
      <c r="BA1262">
        <v>792</v>
      </c>
      <c r="BB1262">
        <v>767</v>
      </c>
      <c r="BC1262">
        <v>1331</v>
      </c>
      <c r="BD1262">
        <v>467</v>
      </c>
      <c r="BE1262">
        <v>1</v>
      </c>
      <c r="BF1262" t="s">
        <v>71</v>
      </c>
      <c r="BG1262" t="s">
        <v>65</v>
      </c>
      <c r="BH1262" t="s">
        <v>941</v>
      </c>
      <c r="BI1262" s="4">
        <f xml:space="preserve"> _2025teamgamelogs[[#This Row],[FGA]] + (0.44 * _2025teamgamelogs[[#This Row],[FTA]]) + _2025teamgamelogs[[#This Row],[TOV]] - _2025teamgamelogs[[#This Row],[OREB]]</f>
        <v>100.44</v>
      </c>
      <c r="BJ1262" s="3">
        <f>_2025teamgamelogs[[#This Row],[TOV]]/_2025teamgamelogs[[#This Row],[POSSESIONS]]</f>
        <v>0.11947431302270012</v>
      </c>
      <c r="BK1262" s="4">
        <f>_2025teamgamelogs[[#This Row],[PTS]]/_2025teamgamelogs[[#This Row],[POSSESIONS]]</f>
        <v>1.1150935882118678</v>
      </c>
      <c r="BL1262" s="4">
        <f xml:space="preserve"> 100 * _2025teamgamelogs[[#This Row],[POINTS_PER_POSSESSION]]</f>
        <v>111.50935882118678</v>
      </c>
      <c r="BM1262" s="4">
        <f xml:space="preserve"> _2025teamgamelogs[[#This Row],[POSSESIONS]] / (_2025teamgamelogs[[#This Row],[MIN]]/48)</f>
        <v>100.44</v>
      </c>
      <c r="BN1262" s="3">
        <f>_2025teamgamelogs[[#This Row],[PTS]] / (2 * (_2025teamgamelogs[[#This Row],[FGA]] + 0.44 * _2025teamgamelogs[[#This Row],[FTA]]))</f>
        <v>0.53110773899848251</v>
      </c>
      <c r="BO1262" s="4">
        <f>VLOOKUP(_2025teamgamelogs[[#This Row],[MONTH]], LEAGUE_AVERAGES!$A$2:$B$8, 2, FALSE)</f>
        <v>111.93492093235156</v>
      </c>
      <c r="BP1262" s="5">
        <f>VLOOKUP(_2025teamgamelogs[[#This Row],[TEAM_NAME]], LEAGUE_AVERAGES!$A$14:$C$43, 2, FALSE)</f>
        <v>0.36141463414634156</v>
      </c>
      <c r="BQ1262" s="5">
        <f>VLOOKUP(_2025teamgamelogs[[#This Row],[TEAM_NAME]], LEAGUE_AVERAGES!$A$14:$C$43, 3, FALSE)</f>
        <v>0.37548780487804878</v>
      </c>
      <c r="BR1262" s="5">
        <f>VLOOKUP(_2025teamgamelogs[[#This Row],[TEAM_NAME]], LEAGUE_AVERAGES!$F$14:$H$43, 2, FALSE)</f>
        <v>0.46404878048780479</v>
      </c>
      <c r="BS1262" s="5">
        <f>VLOOKUP(_2025teamgamelogs[[#This Row],[TEAM_NAME]], LEAGUE_AVERAGES!$F$14:$H$43, 3, FALSE)</f>
        <v>0.47712195121951223</v>
      </c>
      <c r="BT1262" s="5">
        <f>VLOOKUP(_2025teamgamelogs[[#This Row],[TEAM_NAME]], LEAGUE_AVERAGES!$K$14:$M$43, 2, FALSE)</f>
        <v>0.57631003599073594</v>
      </c>
      <c r="BU1262" s="5">
        <f>VLOOKUP(_2025teamgamelogs[[#This Row],[TEAM_NAME]], LEAGUE_AVERAGES!$K$14:$M$43, 3, FALSE)</f>
        <v>0.59556361257988066</v>
      </c>
    </row>
    <row r="1263" spans="1:73" x14ac:dyDescent="0.2">
      <c r="A1263" t="s">
        <v>59</v>
      </c>
      <c r="B1263">
        <v>1610612740</v>
      </c>
      <c r="C1263" t="s">
        <v>77</v>
      </c>
      <c r="D1263" t="s">
        <v>78</v>
      </c>
      <c r="E1263">
        <v>22400605</v>
      </c>
      <c r="F1263" s="1">
        <v>45677</v>
      </c>
      <c r="G1263" t="s">
        <v>1127</v>
      </c>
      <c r="H1263" t="s">
        <v>63</v>
      </c>
      <c r="I1263">
        <v>53</v>
      </c>
      <c r="J1263">
        <v>41</v>
      </c>
      <c r="K1263">
        <v>92</v>
      </c>
      <c r="L1263">
        <v>0.44600000000000001</v>
      </c>
      <c r="M1263">
        <v>15</v>
      </c>
      <c r="N1263">
        <v>41</v>
      </c>
      <c r="O1263">
        <v>0.36599999999999999</v>
      </c>
      <c r="P1263">
        <v>26</v>
      </c>
      <c r="Q1263">
        <v>29</v>
      </c>
      <c r="R1263">
        <v>0.89700000000000002</v>
      </c>
      <c r="S1263">
        <v>6</v>
      </c>
      <c r="T1263">
        <v>39</v>
      </c>
      <c r="U1263">
        <v>45</v>
      </c>
      <c r="V1263">
        <v>28</v>
      </c>
      <c r="W1263">
        <v>14</v>
      </c>
      <c r="X1263">
        <v>12</v>
      </c>
      <c r="Y1263">
        <v>8</v>
      </c>
      <c r="Z1263">
        <v>4</v>
      </c>
      <c r="AA1263">
        <v>24</v>
      </c>
      <c r="AB1263">
        <v>19</v>
      </c>
      <c r="AC1263">
        <v>123</v>
      </c>
      <c r="AD1263">
        <v>4</v>
      </c>
      <c r="AE1263">
        <v>1</v>
      </c>
      <c r="AF1263">
        <v>1</v>
      </c>
      <c r="AG1263">
        <v>1</v>
      </c>
      <c r="AH1263">
        <v>1</v>
      </c>
      <c r="AI1263">
        <v>9</v>
      </c>
      <c r="AJ1263">
        <v>1234</v>
      </c>
      <c r="AK1263">
        <v>768</v>
      </c>
      <c r="AL1263">
        <v>1606</v>
      </c>
      <c r="AM1263">
        <v>733</v>
      </c>
      <c r="AN1263">
        <v>681</v>
      </c>
      <c r="AO1263">
        <v>1141</v>
      </c>
      <c r="AP1263">
        <v>133</v>
      </c>
      <c r="AQ1263">
        <v>325</v>
      </c>
      <c r="AR1263">
        <v>280</v>
      </c>
      <c r="AS1263">
        <v>2189</v>
      </c>
      <c r="AT1263">
        <v>277</v>
      </c>
      <c r="AU1263">
        <v>976</v>
      </c>
      <c r="AV1263">
        <v>840</v>
      </c>
      <c r="AW1263">
        <v>1092</v>
      </c>
      <c r="AX1263">
        <v>217</v>
      </c>
      <c r="AY1263">
        <v>187</v>
      </c>
      <c r="AZ1263">
        <v>750</v>
      </c>
      <c r="BA1263">
        <v>2162</v>
      </c>
      <c r="BB1263">
        <v>971</v>
      </c>
      <c r="BC1263">
        <v>549</v>
      </c>
      <c r="BD1263">
        <v>986</v>
      </c>
      <c r="BE1263">
        <v>1</v>
      </c>
      <c r="BF1263" t="s">
        <v>64</v>
      </c>
      <c r="BG1263" t="s">
        <v>65</v>
      </c>
      <c r="BH1263" t="s">
        <v>941</v>
      </c>
      <c r="BI1263" s="4">
        <f xml:space="preserve"> _2025teamgamelogs[[#This Row],[FGA]] + (0.44 * _2025teamgamelogs[[#This Row],[FTA]]) + _2025teamgamelogs[[#This Row],[TOV]] - _2025teamgamelogs[[#This Row],[OREB]]</f>
        <v>112.76</v>
      </c>
      <c r="BJ1263" s="3">
        <f>_2025teamgamelogs[[#This Row],[TOV]]/_2025teamgamelogs[[#This Row],[POSSESIONS]]</f>
        <v>0.12415750266051791</v>
      </c>
      <c r="BK1263" s="4">
        <f>_2025teamgamelogs[[#This Row],[PTS]]/_2025teamgamelogs[[#This Row],[POSSESIONS]]</f>
        <v>1.0908123448031217</v>
      </c>
      <c r="BL1263" s="4">
        <f xml:space="preserve"> 100 * _2025teamgamelogs[[#This Row],[POINTS_PER_POSSESSION]]</f>
        <v>109.08123448031218</v>
      </c>
      <c r="BM1263" s="4">
        <f xml:space="preserve"> _2025teamgamelogs[[#This Row],[POSSESIONS]] / (_2025teamgamelogs[[#This Row],[MIN]]/48)</f>
        <v>102.12226415094339</v>
      </c>
      <c r="BN1263" s="3">
        <f>_2025teamgamelogs[[#This Row],[PTS]] / (2 * (_2025teamgamelogs[[#This Row],[FGA]] + 0.44 * _2025teamgamelogs[[#This Row],[FTA]]))</f>
        <v>0.58705612829324172</v>
      </c>
      <c r="BO1263" s="4">
        <f>VLOOKUP(_2025teamgamelogs[[#This Row],[MONTH]], LEAGUE_AVERAGES!$A$2:$B$8, 2, FALSE)</f>
        <v>111.93492093235156</v>
      </c>
      <c r="BP1263" s="5">
        <f>VLOOKUP(_2025teamgamelogs[[#This Row],[TEAM_NAME]], LEAGUE_AVERAGES!$A$14:$C$43, 2, FALSE)</f>
        <v>0.35068292682926827</v>
      </c>
      <c r="BQ1263" s="5">
        <f>VLOOKUP(_2025teamgamelogs[[#This Row],[TEAM_NAME]], LEAGUE_AVERAGES!$A$14:$C$43, 3, FALSE)</f>
        <v>0.33902439024390252</v>
      </c>
      <c r="BR1263" s="5">
        <f>VLOOKUP(_2025teamgamelogs[[#This Row],[TEAM_NAME]], LEAGUE_AVERAGES!$F$14:$H$43, 2, FALSE)</f>
        <v>0.44770731707317085</v>
      </c>
      <c r="BS1263" s="5">
        <f>VLOOKUP(_2025teamgamelogs[[#This Row],[TEAM_NAME]], LEAGUE_AVERAGES!$F$14:$H$43, 3, FALSE)</f>
        <v>0.45721951219512191</v>
      </c>
      <c r="BT1263" s="5">
        <f>VLOOKUP(_2025teamgamelogs[[#This Row],[TEAM_NAME]], LEAGUE_AVERAGES!$K$14:$M$43, 2, FALSE)</f>
        <v>0.55230036801172144</v>
      </c>
      <c r="BU1263" s="5">
        <f>VLOOKUP(_2025teamgamelogs[[#This Row],[TEAM_NAME]], LEAGUE_AVERAGES!$K$14:$M$43, 3, FALSE)</f>
        <v>0.55239725408654039</v>
      </c>
    </row>
    <row r="1264" spans="1:73" x14ac:dyDescent="0.2">
      <c r="A1264" t="s">
        <v>59</v>
      </c>
      <c r="B1264">
        <v>1610612744</v>
      </c>
      <c r="C1264" t="s">
        <v>98</v>
      </c>
      <c r="D1264" t="s">
        <v>99</v>
      </c>
      <c r="E1264">
        <v>22400604</v>
      </c>
      <c r="F1264" s="1">
        <v>45677</v>
      </c>
      <c r="G1264" t="s">
        <v>1165</v>
      </c>
      <c r="H1264" t="s">
        <v>70</v>
      </c>
      <c r="I1264">
        <v>48</v>
      </c>
      <c r="J1264">
        <v>32</v>
      </c>
      <c r="K1264">
        <v>92</v>
      </c>
      <c r="L1264">
        <v>0.34799999999999998</v>
      </c>
      <c r="M1264">
        <v>14</v>
      </c>
      <c r="N1264">
        <v>53</v>
      </c>
      <c r="O1264">
        <v>0.26400000000000001</v>
      </c>
      <c r="P1264">
        <v>7</v>
      </c>
      <c r="Q1264">
        <v>11</v>
      </c>
      <c r="R1264">
        <v>0.63600000000000001</v>
      </c>
      <c r="S1264">
        <v>10</v>
      </c>
      <c r="T1264">
        <v>28</v>
      </c>
      <c r="U1264">
        <v>38</v>
      </c>
      <c r="V1264">
        <v>28</v>
      </c>
      <c r="W1264">
        <v>12</v>
      </c>
      <c r="X1264">
        <v>8</v>
      </c>
      <c r="Y1264">
        <v>3</v>
      </c>
      <c r="Z1264">
        <v>9</v>
      </c>
      <c r="AA1264">
        <v>12</v>
      </c>
      <c r="AB1264">
        <v>8</v>
      </c>
      <c r="AC1264">
        <v>85</v>
      </c>
      <c r="AD1264">
        <v>-40</v>
      </c>
      <c r="AE1264">
        <v>1</v>
      </c>
      <c r="AF1264">
        <v>1231</v>
      </c>
      <c r="AG1264">
        <v>1231</v>
      </c>
      <c r="AH1264">
        <v>1231</v>
      </c>
      <c r="AI1264">
        <v>121</v>
      </c>
      <c r="AJ1264">
        <v>2370</v>
      </c>
      <c r="AK1264">
        <v>768</v>
      </c>
      <c r="AL1264">
        <v>2430</v>
      </c>
      <c r="AM1264">
        <v>934</v>
      </c>
      <c r="AN1264">
        <v>41</v>
      </c>
      <c r="AO1264">
        <v>2178</v>
      </c>
      <c r="AP1264">
        <v>2380</v>
      </c>
      <c r="AQ1264">
        <v>2344</v>
      </c>
      <c r="AR1264">
        <v>2249</v>
      </c>
      <c r="AS1264">
        <v>1308</v>
      </c>
      <c r="AT1264">
        <v>1951</v>
      </c>
      <c r="AU1264">
        <v>1966</v>
      </c>
      <c r="AV1264">
        <v>840</v>
      </c>
      <c r="AW1264">
        <v>640</v>
      </c>
      <c r="AX1264">
        <v>1073</v>
      </c>
      <c r="AY1264">
        <v>1712</v>
      </c>
      <c r="AZ1264">
        <v>2275</v>
      </c>
      <c r="BA1264">
        <v>92</v>
      </c>
      <c r="BB1264">
        <v>2453</v>
      </c>
      <c r="BC1264">
        <v>2439</v>
      </c>
      <c r="BD1264">
        <v>2439</v>
      </c>
      <c r="BE1264">
        <v>1</v>
      </c>
      <c r="BF1264" t="s">
        <v>64</v>
      </c>
      <c r="BG1264" t="s">
        <v>65</v>
      </c>
      <c r="BH1264" t="s">
        <v>941</v>
      </c>
      <c r="BI1264" s="4">
        <f xml:space="preserve"> _2025teamgamelogs[[#This Row],[FGA]] + (0.44 * _2025teamgamelogs[[#This Row],[FTA]]) + _2025teamgamelogs[[#This Row],[TOV]] - _2025teamgamelogs[[#This Row],[OREB]]</f>
        <v>98.84</v>
      </c>
      <c r="BJ1264" s="3">
        <f>_2025teamgamelogs[[#This Row],[TOV]]/_2025teamgamelogs[[#This Row],[POSSESIONS]]</f>
        <v>0.12140833670578713</v>
      </c>
      <c r="BK1264" s="4">
        <f>_2025teamgamelogs[[#This Row],[PTS]]/_2025teamgamelogs[[#This Row],[POSSESIONS]]</f>
        <v>0.85997571833265885</v>
      </c>
      <c r="BL1264" s="4">
        <f xml:space="preserve"> 100 * _2025teamgamelogs[[#This Row],[POINTS_PER_POSSESSION]]</f>
        <v>85.99757183326588</v>
      </c>
      <c r="BM1264" s="4">
        <f xml:space="preserve"> _2025teamgamelogs[[#This Row],[POSSESIONS]] / (_2025teamgamelogs[[#This Row],[MIN]]/48)</f>
        <v>98.84</v>
      </c>
      <c r="BN1264" s="3">
        <f>_2025teamgamelogs[[#This Row],[PTS]] / (2 * (_2025teamgamelogs[[#This Row],[FGA]] + 0.44 * _2025teamgamelogs[[#This Row],[FTA]]))</f>
        <v>0.43886823626600574</v>
      </c>
      <c r="BO1264" s="4">
        <f>VLOOKUP(_2025teamgamelogs[[#This Row],[MONTH]], LEAGUE_AVERAGES!$A$2:$B$8, 2, FALSE)</f>
        <v>111.93492093235156</v>
      </c>
      <c r="BP1264" s="5">
        <f>VLOOKUP(_2025teamgamelogs[[#This Row],[TEAM_NAME]], LEAGUE_AVERAGES!$A$14:$C$43, 2, FALSE)</f>
        <v>0.36843902439024395</v>
      </c>
      <c r="BQ1264" s="5">
        <f>VLOOKUP(_2025teamgamelogs[[#This Row],[TEAM_NAME]], LEAGUE_AVERAGES!$A$14:$C$43, 3, FALSE)</f>
        <v>0.35765853658536584</v>
      </c>
      <c r="BR1264" s="5">
        <f>VLOOKUP(_2025teamgamelogs[[#This Row],[TEAM_NAME]], LEAGUE_AVERAGES!$F$14:$H$43, 2, FALSE)</f>
        <v>0.45136585365853665</v>
      </c>
      <c r="BS1264" s="5">
        <f>VLOOKUP(_2025teamgamelogs[[#This Row],[TEAM_NAME]], LEAGUE_AVERAGES!$F$14:$H$43, 3, FALSE)</f>
        <v>0.45180487804878061</v>
      </c>
      <c r="BT1264" s="5">
        <f>VLOOKUP(_2025teamgamelogs[[#This Row],[TEAM_NAME]], LEAGUE_AVERAGES!$K$14:$M$43, 2, FALSE)</f>
        <v>0.56832140437053513</v>
      </c>
      <c r="BU1264" s="5">
        <f>VLOOKUP(_2025teamgamelogs[[#This Row],[TEAM_NAME]], LEAGUE_AVERAGES!$K$14:$M$43, 3, FALSE)</f>
        <v>0.56980808391386595</v>
      </c>
    </row>
    <row r="1265" spans="1:73" x14ac:dyDescent="0.2">
      <c r="A1265" t="s">
        <v>59</v>
      </c>
      <c r="B1265">
        <v>1610612746</v>
      </c>
      <c r="C1265" t="s">
        <v>131</v>
      </c>
      <c r="D1265" t="s">
        <v>132</v>
      </c>
      <c r="E1265">
        <v>22400611</v>
      </c>
      <c r="F1265" s="1">
        <v>45677</v>
      </c>
      <c r="G1265" t="s">
        <v>1166</v>
      </c>
      <c r="H1265" t="s">
        <v>70</v>
      </c>
      <c r="I1265">
        <v>48</v>
      </c>
      <c r="J1265">
        <v>37</v>
      </c>
      <c r="K1265">
        <v>94</v>
      </c>
      <c r="L1265">
        <v>0.39400000000000002</v>
      </c>
      <c r="M1265">
        <v>9</v>
      </c>
      <c r="N1265">
        <v>42</v>
      </c>
      <c r="O1265">
        <v>0.214</v>
      </c>
      <c r="P1265">
        <v>16</v>
      </c>
      <c r="Q1265">
        <v>17</v>
      </c>
      <c r="R1265">
        <v>0.94099999999999995</v>
      </c>
      <c r="S1265">
        <v>10</v>
      </c>
      <c r="T1265">
        <v>30</v>
      </c>
      <c r="U1265">
        <v>40</v>
      </c>
      <c r="V1265">
        <v>24</v>
      </c>
      <c r="W1265">
        <v>10</v>
      </c>
      <c r="X1265">
        <v>4</v>
      </c>
      <c r="Y1265">
        <v>7</v>
      </c>
      <c r="Z1265">
        <v>6</v>
      </c>
      <c r="AA1265">
        <v>20</v>
      </c>
      <c r="AB1265">
        <v>17</v>
      </c>
      <c r="AC1265">
        <v>99</v>
      </c>
      <c r="AD1265">
        <v>-13</v>
      </c>
      <c r="AE1265">
        <v>1</v>
      </c>
      <c r="AF1265">
        <v>1231</v>
      </c>
      <c r="AG1265">
        <v>1231</v>
      </c>
      <c r="AH1265">
        <v>1231</v>
      </c>
      <c r="AI1265">
        <v>121</v>
      </c>
      <c r="AJ1265">
        <v>1946</v>
      </c>
      <c r="AK1265">
        <v>570</v>
      </c>
      <c r="AL1265">
        <v>2264</v>
      </c>
      <c r="AM1265">
        <v>2097</v>
      </c>
      <c r="AN1265">
        <v>568</v>
      </c>
      <c r="AO1265">
        <v>2374</v>
      </c>
      <c r="AP1265">
        <v>1228</v>
      </c>
      <c r="AQ1265">
        <v>1778</v>
      </c>
      <c r="AR1265">
        <v>107</v>
      </c>
      <c r="AS1265">
        <v>1308</v>
      </c>
      <c r="AT1265">
        <v>1652</v>
      </c>
      <c r="AU1265">
        <v>1715</v>
      </c>
      <c r="AV1265">
        <v>1570</v>
      </c>
      <c r="AW1265">
        <v>264</v>
      </c>
      <c r="AX1265">
        <v>2190</v>
      </c>
      <c r="AY1265">
        <v>346</v>
      </c>
      <c r="AZ1265">
        <v>1573</v>
      </c>
      <c r="BA1265">
        <v>1491</v>
      </c>
      <c r="BB1265">
        <v>1444</v>
      </c>
      <c r="BC1265">
        <v>2137</v>
      </c>
      <c r="BD1265">
        <v>1945</v>
      </c>
      <c r="BE1265">
        <v>1</v>
      </c>
      <c r="BF1265" t="s">
        <v>64</v>
      </c>
      <c r="BG1265" t="s">
        <v>65</v>
      </c>
      <c r="BH1265" t="s">
        <v>941</v>
      </c>
      <c r="BI1265" s="4">
        <f xml:space="preserve"> _2025teamgamelogs[[#This Row],[FGA]] + (0.44 * _2025teamgamelogs[[#This Row],[FTA]]) + _2025teamgamelogs[[#This Row],[TOV]] - _2025teamgamelogs[[#This Row],[OREB]]</f>
        <v>101.48</v>
      </c>
      <c r="BJ1265" s="3">
        <f>_2025teamgamelogs[[#This Row],[TOV]]/_2025teamgamelogs[[#This Row],[POSSESIONS]]</f>
        <v>9.8541584548679534E-2</v>
      </c>
      <c r="BK1265" s="4">
        <f>_2025teamgamelogs[[#This Row],[PTS]]/_2025teamgamelogs[[#This Row],[POSSESIONS]]</f>
        <v>0.97556168703192747</v>
      </c>
      <c r="BL1265" s="4">
        <f xml:space="preserve"> 100 * _2025teamgamelogs[[#This Row],[POINTS_PER_POSSESSION]]</f>
        <v>97.556168703192753</v>
      </c>
      <c r="BM1265" s="4">
        <f xml:space="preserve"> _2025teamgamelogs[[#This Row],[POSSESIONS]] / (_2025teamgamelogs[[#This Row],[MIN]]/48)</f>
        <v>101.48</v>
      </c>
      <c r="BN1265" s="3">
        <f>_2025teamgamelogs[[#This Row],[PTS]] / (2 * (_2025teamgamelogs[[#This Row],[FGA]] + 0.44 * _2025teamgamelogs[[#This Row],[FTA]]))</f>
        <v>0.48778084351596374</v>
      </c>
      <c r="BO1265" s="4">
        <f>VLOOKUP(_2025teamgamelogs[[#This Row],[MONTH]], LEAGUE_AVERAGES!$A$2:$B$8, 2, FALSE)</f>
        <v>111.93492093235156</v>
      </c>
      <c r="BP1265" s="5">
        <f>VLOOKUP(_2025teamgamelogs[[#This Row],[TEAM_NAME]], LEAGUE_AVERAGES!$A$14:$C$43, 2, FALSE)</f>
        <v>0.38978048780487806</v>
      </c>
      <c r="BQ1265" s="5">
        <f>VLOOKUP(_2025teamgamelogs[[#This Row],[TEAM_NAME]], LEAGUE_AVERAGES!$A$14:$C$43, 3, FALSE)</f>
        <v>0.36475609756097566</v>
      </c>
      <c r="BR1265" s="5">
        <f>VLOOKUP(_2025teamgamelogs[[#This Row],[TEAM_NAME]], LEAGUE_AVERAGES!$F$14:$H$43, 2, FALSE)</f>
        <v>0.49036585365853652</v>
      </c>
      <c r="BS1265" s="5">
        <f>VLOOKUP(_2025teamgamelogs[[#This Row],[TEAM_NAME]], LEAGUE_AVERAGES!$F$14:$H$43, 3, FALSE)</f>
        <v>0.47582926829268285</v>
      </c>
      <c r="BT1265" s="5">
        <f>VLOOKUP(_2025teamgamelogs[[#This Row],[TEAM_NAME]], LEAGUE_AVERAGES!$K$14:$M$43, 2, FALSE)</f>
        <v>0.59895938905835644</v>
      </c>
      <c r="BU1265" s="5">
        <f>VLOOKUP(_2025teamgamelogs[[#This Row],[TEAM_NAME]], LEAGUE_AVERAGES!$K$14:$M$43, 3, FALSE)</f>
        <v>0.58126724036545818</v>
      </c>
    </row>
    <row r="1266" spans="1:73" x14ac:dyDescent="0.2">
      <c r="A1266" t="s">
        <v>59</v>
      </c>
      <c r="B1266">
        <v>1610612761</v>
      </c>
      <c r="C1266" t="s">
        <v>95</v>
      </c>
      <c r="D1266" t="s">
        <v>96</v>
      </c>
      <c r="E1266">
        <v>22400608</v>
      </c>
      <c r="F1266" s="1">
        <v>45678</v>
      </c>
      <c r="G1266" t="s">
        <v>962</v>
      </c>
      <c r="H1266" t="s">
        <v>63</v>
      </c>
      <c r="I1266">
        <v>48</v>
      </c>
      <c r="J1266">
        <v>39</v>
      </c>
      <c r="K1266">
        <v>73</v>
      </c>
      <c r="L1266">
        <v>0.53400000000000003</v>
      </c>
      <c r="M1266">
        <v>13</v>
      </c>
      <c r="N1266">
        <v>24</v>
      </c>
      <c r="O1266">
        <v>0.54200000000000004</v>
      </c>
      <c r="P1266">
        <v>18</v>
      </c>
      <c r="Q1266">
        <v>28</v>
      </c>
      <c r="R1266">
        <v>0.64300000000000002</v>
      </c>
      <c r="S1266">
        <v>5</v>
      </c>
      <c r="T1266">
        <v>37</v>
      </c>
      <c r="U1266">
        <v>42</v>
      </c>
      <c r="V1266">
        <v>29</v>
      </c>
      <c r="W1266">
        <v>12</v>
      </c>
      <c r="X1266">
        <v>7</v>
      </c>
      <c r="Y1266">
        <v>6</v>
      </c>
      <c r="Z1266">
        <v>2</v>
      </c>
      <c r="AA1266">
        <v>22</v>
      </c>
      <c r="AB1266">
        <v>24</v>
      </c>
      <c r="AC1266">
        <v>109</v>
      </c>
      <c r="AD1266">
        <v>16</v>
      </c>
      <c r="AE1266">
        <v>1</v>
      </c>
      <c r="AF1266">
        <v>1</v>
      </c>
      <c r="AG1266">
        <v>1</v>
      </c>
      <c r="AH1266">
        <v>1</v>
      </c>
      <c r="AI1266">
        <v>121</v>
      </c>
      <c r="AJ1266">
        <v>1609</v>
      </c>
      <c r="AK1266">
        <v>2432</v>
      </c>
      <c r="AL1266">
        <v>264</v>
      </c>
      <c r="AM1266">
        <v>1171</v>
      </c>
      <c r="AN1266">
        <v>2400</v>
      </c>
      <c r="AO1266">
        <v>36</v>
      </c>
      <c r="AP1266">
        <v>889</v>
      </c>
      <c r="AQ1266">
        <v>377</v>
      </c>
      <c r="AR1266">
        <v>2233</v>
      </c>
      <c r="AS1266">
        <v>2299</v>
      </c>
      <c r="AT1266">
        <v>489</v>
      </c>
      <c r="AU1266">
        <v>1443</v>
      </c>
      <c r="AV1266">
        <v>687</v>
      </c>
      <c r="AW1266">
        <v>640</v>
      </c>
      <c r="AX1266">
        <v>1360</v>
      </c>
      <c r="AY1266">
        <v>560</v>
      </c>
      <c r="AZ1266">
        <v>158</v>
      </c>
      <c r="BA1266">
        <v>1887</v>
      </c>
      <c r="BB1266">
        <v>215</v>
      </c>
      <c r="BC1266">
        <v>1548</v>
      </c>
      <c r="BD1266">
        <v>338</v>
      </c>
      <c r="BE1266">
        <v>1</v>
      </c>
      <c r="BF1266" t="s">
        <v>64</v>
      </c>
      <c r="BG1266" t="s">
        <v>65</v>
      </c>
      <c r="BH1266" t="s">
        <v>941</v>
      </c>
      <c r="BI1266" s="4">
        <f xml:space="preserve"> _2025teamgamelogs[[#This Row],[FGA]] + (0.44 * _2025teamgamelogs[[#This Row],[FTA]]) + _2025teamgamelogs[[#This Row],[TOV]] - _2025teamgamelogs[[#This Row],[OREB]]</f>
        <v>92.32</v>
      </c>
      <c r="BJ1266" s="3">
        <f>_2025teamgamelogs[[#This Row],[TOV]]/_2025teamgamelogs[[#This Row],[POSSESIONS]]</f>
        <v>0.12998266897746968</v>
      </c>
      <c r="BK1266" s="4">
        <f>_2025teamgamelogs[[#This Row],[PTS]]/_2025teamgamelogs[[#This Row],[POSSESIONS]]</f>
        <v>1.180675909878683</v>
      </c>
      <c r="BL1266" s="4">
        <f xml:space="preserve"> 100 * _2025teamgamelogs[[#This Row],[POINTS_PER_POSSESSION]]</f>
        <v>118.0675909878683</v>
      </c>
      <c r="BM1266" s="4">
        <f xml:space="preserve"> _2025teamgamelogs[[#This Row],[POSSESIONS]] / (_2025teamgamelogs[[#This Row],[MIN]]/48)</f>
        <v>92.32</v>
      </c>
      <c r="BN1266" s="3">
        <f>_2025teamgamelogs[[#This Row],[PTS]] / (2 * (_2025teamgamelogs[[#This Row],[FGA]] + 0.44 * _2025teamgamelogs[[#This Row],[FTA]]))</f>
        <v>0.6387716830754806</v>
      </c>
      <c r="BO1266" s="4">
        <f>VLOOKUP(_2025teamgamelogs[[#This Row],[MONTH]], LEAGUE_AVERAGES!$A$2:$B$8, 2, FALSE)</f>
        <v>111.93492093235156</v>
      </c>
      <c r="BP1266" s="5">
        <f>VLOOKUP(_2025teamgamelogs[[#This Row],[TEAM_NAME]], LEAGUE_AVERAGES!$A$14:$C$43, 2, FALSE)</f>
        <v>0.35443902439024388</v>
      </c>
      <c r="BQ1266" s="5">
        <f>VLOOKUP(_2025teamgamelogs[[#This Row],[TEAM_NAME]], LEAGUE_AVERAGES!$A$14:$C$43, 3, FALSE)</f>
        <v>0.34512195121951217</v>
      </c>
      <c r="BR1266" s="5">
        <f>VLOOKUP(_2025teamgamelogs[[#This Row],[TEAM_NAME]], LEAGUE_AVERAGES!$F$14:$H$43, 2, FALSE)</f>
        <v>0.46104878048780484</v>
      </c>
      <c r="BS1266" s="5">
        <f>VLOOKUP(_2025teamgamelogs[[#This Row],[TEAM_NAME]], LEAGUE_AVERAGES!$F$14:$H$43, 3, FALSE)</f>
        <v>0.45834146341463411</v>
      </c>
      <c r="BT1266" s="5">
        <f>VLOOKUP(_2025teamgamelogs[[#This Row],[TEAM_NAME]], LEAGUE_AVERAGES!$K$14:$M$43, 2, FALSE)</f>
        <v>0.55942918094792793</v>
      </c>
      <c r="BU1266" s="5">
        <f>VLOOKUP(_2025teamgamelogs[[#This Row],[TEAM_NAME]], LEAGUE_AVERAGES!$K$14:$M$43, 3, FALSE)</f>
        <v>0.54979583097447959</v>
      </c>
    </row>
    <row r="1267" spans="1:73" x14ac:dyDescent="0.2">
      <c r="A1267" t="s">
        <v>59</v>
      </c>
      <c r="B1267">
        <v>1610612752</v>
      </c>
      <c r="C1267" t="s">
        <v>67</v>
      </c>
      <c r="D1267" t="s">
        <v>68</v>
      </c>
      <c r="E1267">
        <v>22400606</v>
      </c>
      <c r="F1267" s="1">
        <v>45678</v>
      </c>
      <c r="G1267" t="s">
        <v>1167</v>
      </c>
      <c r="H1267" t="s">
        <v>63</v>
      </c>
      <c r="I1267">
        <v>48</v>
      </c>
      <c r="J1267">
        <v>40</v>
      </c>
      <c r="K1267">
        <v>87</v>
      </c>
      <c r="L1267">
        <v>0.46</v>
      </c>
      <c r="M1267">
        <v>8</v>
      </c>
      <c r="N1267">
        <v>28</v>
      </c>
      <c r="O1267">
        <v>0.28599999999999998</v>
      </c>
      <c r="P1267">
        <v>11</v>
      </c>
      <c r="Q1267">
        <v>14</v>
      </c>
      <c r="R1267">
        <v>0.78600000000000003</v>
      </c>
      <c r="S1267">
        <v>9</v>
      </c>
      <c r="T1267">
        <v>33</v>
      </c>
      <c r="U1267">
        <v>42</v>
      </c>
      <c r="V1267">
        <v>29</v>
      </c>
      <c r="W1267">
        <v>12</v>
      </c>
      <c r="X1267">
        <v>11</v>
      </c>
      <c r="Y1267">
        <v>3</v>
      </c>
      <c r="Z1267">
        <v>9</v>
      </c>
      <c r="AA1267">
        <v>20</v>
      </c>
      <c r="AB1267">
        <v>18</v>
      </c>
      <c r="AC1267">
        <v>99</v>
      </c>
      <c r="AD1267">
        <v>4</v>
      </c>
      <c r="AE1267">
        <v>1</v>
      </c>
      <c r="AF1267">
        <v>1</v>
      </c>
      <c r="AG1267">
        <v>1</v>
      </c>
      <c r="AH1267">
        <v>1</v>
      </c>
      <c r="AI1267">
        <v>121</v>
      </c>
      <c r="AJ1267">
        <v>1438</v>
      </c>
      <c r="AK1267">
        <v>1449</v>
      </c>
      <c r="AL1267">
        <v>1378</v>
      </c>
      <c r="AM1267">
        <v>2251</v>
      </c>
      <c r="AN1267">
        <v>2228</v>
      </c>
      <c r="AO1267">
        <v>2019</v>
      </c>
      <c r="AP1267">
        <v>2028</v>
      </c>
      <c r="AQ1267">
        <v>2113</v>
      </c>
      <c r="AR1267">
        <v>1221</v>
      </c>
      <c r="AS1267">
        <v>1566</v>
      </c>
      <c r="AT1267">
        <v>1131</v>
      </c>
      <c r="AU1267">
        <v>1443</v>
      </c>
      <c r="AV1267">
        <v>687</v>
      </c>
      <c r="AW1267">
        <v>640</v>
      </c>
      <c r="AX1267">
        <v>346</v>
      </c>
      <c r="AY1267">
        <v>1712</v>
      </c>
      <c r="AZ1267">
        <v>2275</v>
      </c>
      <c r="BA1267">
        <v>1491</v>
      </c>
      <c r="BB1267">
        <v>1204</v>
      </c>
      <c r="BC1267">
        <v>2137</v>
      </c>
      <c r="BD1267">
        <v>986</v>
      </c>
      <c r="BE1267">
        <v>1</v>
      </c>
      <c r="BF1267" t="s">
        <v>71</v>
      </c>
      <c r="BG1267" t="s">
        <v>65</v>
      </c>
      <c r="BH1267" t="s">
        <v>941</v>
      </c>
      <c r="BI1267" s="4">
        <f xml:space="preserve"> _2025teamgamelogs[[#This Row],[FGA]] + (0.44 * _2025teamgamelogs[[#This Row],[FTA]]) + _2025teamgamelogs[[#This Row],[TOV]] - _2025teamgamelogs[[#This Row],[OREB]]</f>
        <v>96.16</v>
      </c>
      <c r="BJ1267" s="3">
        <f>_2025teamgamelogs[[#This Row],[TOV]]/_2025teamgamelogs[[#This Row],[POSSESIONS]]</f>
        <v>0.12479201331114809</v>
      </c>
      <c r="BK1267" s="4">
        <f>_2025teamgamelogs[[#This Row],[PTS]]/_2025teamgamelogs[[#This Row],[POSSESIONS]]</f>
        <v>1.0295341098169717</v>
      </c>
      <c r="BL1267" s="4">
        <f xml:space="preserve"> 100 * _2025teamgamelogs[[#This Row],[POINTS_PER_POSSESSION]]</f>
        <v>102.95341098169717</v>
      </c>
      <c r="BM1267" s="4">
        <f xml:space="preserve"> _2025teamgamelogs[[#This Row],[POSSESIONS]] / (_2025teamgamelogs[[#This Row],[MIN]]/48)</f>
        <v>96.16</v>
      </c>
      <c r="BN1267" s="3">
        <f>_2025teamgamelogs[[#This Row],[PTS]] / (2 * (_2025teamgamelogs[[#This Row],[FGA]] + 0.44 * _2025teamgamelogs[[#This Row],[FTA]]))</f>
        <v>0.53134392443108636</v>
      </c>
      <c r="BO1267" s="4">
        <f>VLOOKUP(_2025teamgamelogs[[#This Row],[MONTH]], LEAGUE_AVERAGES!$A$2:$B$8, 2, FALSE)</f>
        <v>111.93492093235156</v>
      </c>
      <c r="BP1267" s="5">
        <f>VLOOKUP(_2025teamgamelogs[[#This Row],[TEAM_NAME]], LEAGUE_AVERAGES!$A$14:$C$43, 2, FALSE)</f>
        <v>0.370219512195122</v>
      </c>
      <c r="BQ1267" s="5">
        <f>VLOOKUP(_2025teamgamelogs[[#This Row],[TEAM_NAME]], LEAGUE_AVERAGES!$A$14:$C$43, 3, FALSE)</f>
        <v>0.36224390243902438</v>
      </c>
      <c r="BR1267" s="5">
        <f>VLOOKUP(_2025teamgamelogs[[#This Row],[TEAM_NAME]], LEAGUE_AVERAGES!$F$14:$H$43, 2, FALSE)</f>
        <v>0.49358536585365859</v>
      </c>
      <c r="BS1267" s="5">
        <f>VLOOKUP(_2025teamgamelogs[[#This Row],[TEAM_NAME]], LEAGUE_AVERAGES!$F$14:$H$43, 3, FALSE)</f>
        <v>0.47975609756097559</v>
      </c>
      <c r="BT1267" s="5">
        <f>VLOOKUP(_2025teamgamelogs[[#This Row],[TEAM_NAME]], LEAGUE_AVERAGES!$K$14:$M$43, 2, FALSE)</f>
        <v>0.59525043511857889</v>
      </c>
      <c r="BU1267" s="5">
        <f>VLOOKUP(_2025teamgamelogs[[#This Row],[TEAM_NAME]], LEAGUE_AVERAGES!$K$14:$M$43, 3, FALSE)</f>
        <v>0.58413739951743537</v>
      </c>
    </row>
    <row r="1268" spans="1:73" x14ac:dyDescent="0.2">
      <c r="A1268" t="s">
        <v>59</v>
      </c>
      <c r="B1268">
        <v>1610612743</v>
      </c>
      <c r="C1268" t="s">
        <v>151</v>
      </c>
      <c r="D1268" t="s">
        <v>152</v>
      </c>
      <c r="E1268">
        <v>22400609</v>
      </c>
      <c r="F1268" s="1">
        <v>45678</v>
      </c>
      <c r="G1268" t="s">
        <v>1168</v>
      </c>
      <c r="H1268" t="s">
        <v>63</v>
      </c>
      <c r="I1268">
        <v>48</v>
      </c>
      <c r="J1268">
        <v>52</v>
      </c>
      <c r="K1268">
        <v>85</v>
      </c>
      <c r="L1268">
        <v>0.61199999999999999</v>
      </c>
      <c r="M1268">
        <v>16</v>
      </c>
      <c r="N1268">
        <v>31</v>
      </c>
      <c r="O1268">
        <v>0.51600000000000001</v>
      </c>
      <c r="P1268">
        <v>24</v>
      </c>
      <c r="Q1268">
        <v>25</v>
      </c>
      <c r="R1268">
        <v>0.96</v>
      </c>
      <c r="S1268">
        <v>14</v>
      </c>
      <c r="T1268">
        <v>37</v>
      </c>
      <c r="U1268">
        <v>51</v>
      </c>
      <c r="V1268">
        <v>39</v>
      </c>
      <c r="W1268">
        <v>14</v>
      </c>
      <c r="X1268">
        <v>7</v>
      </c>
      <c r="Y1268">
        <v>4</v>
      </c>
      <c r="Z1268">
        <v>4</v>
      </c>
      <c r="AA1268">
        <v>10</v>
      </c>
      <c r="AB1268">
        <v>20</v>
      </c>
      <c r="AC1268">
        <v>144</v>
      </c>
      <c r="AD1268">
        <v>35</v>
      </c>
      <c r="AE1268">
        <v>1</v>
      </c>
      <c r="AF1268">
        <v>1</v>
      </c>
      <c r="AG1268">
        <v>1</v>
      </c>
      <c r="AH1268">
        <v>1</v>
      </c>
      <c r="AI1268">
        <v>121</v>
      </c>
      <c r="AJ1268">
        <v>64</v>
      </c>
      <c r="AK1268">
        <v>1709</v>
      </c>
      <c r="AL1268">
        <v>10</v>
      </c>
      <c r="AM1268">
        <v>567</v>
      </c>
      <c r="AN1268">
        <v>1971</v>
      </c>
      <c r="AO1268">
        <v>70</v>
      </c>
      <c r="AP1268">
        <v>238</v>
      </c>
      <c r="AQ1268">
        <v>666</v>
      </c>
      <c r="AR1268">
        <v>57</v>
      </c>
      <c r="AS1268">
        <v>466</v>
      </c>
      <c r="AT1268">
        <v>489</v>
      </c>
      <c r="AU1268">
        <v>340</v>
      </c>
      <c r="AV1268">
        <v>27</v>
      </c>
      <c r="AW1268">
        <v>1092</v>
      </c>
      <c r="AX1268">
        <v>1360</v>
      </c>
      <c r="AY1268">
        <v>1274</v>
      </c>
      <c r="AZ1268">
        <v>750</v>
      </c>
      <c r="BA1268">
        <v>25</v>
      </c>
      <c r="BB1268">
        <v>767</v>
      </c>
      <c r="BC1268">
        <v>23</v>
      </c>
      <c r="BD1268">
        <v>44</v>
      </c>
      <c r="BE1268">
        <v>1</v>
      </c>
      <c r="BF1268" t="s">
        <v>64</v>
      </c>
      <c r="BG1268" t="s">
        <v>65</v>
      </c>
      <c r="BH1268" t="s">
        <v>941</v>
      </c>
      <c r="BI1268" s="4">
        <f xml:space="preserve"> _2025teamgamelogs[[#This Row],[FGA]] + (0.44 * _2025teamgamelogs[[#This Row],[FTA]]) + _2025teamgamelogs[[#This Row],[TOV]] - _2025teamgamelogs[[#This Row],[OREB]]</f>
        <v>96</v>
      </c>
      <c r="BJ1268" s="3">
        <f>_2025teamgamelogs[[#This Row],[TOV]]/_2025teamgamelogs[[#This Row],[POSSESIONS]]</f>
        <v>0.14583333333333334</v>
      </c>
      <c r="BK1268" s="4">
        <f>_2025teamgamelogs[[#This Row],[PTS]]/_2025teamgamelogs[[#This Row],[POSSESIONS]]</f>
        <v>1.5</v>
      </c>
      <c r="BL1268" s="4">
        <f xml:space="preserve"> 100 * _2025teamgamelogs[[#This Row],[POINTS_PER_POSSESSION]]</f>
        <v>150</v>
      </c>
      <c r="BM1268" s="4">
        <f xml:space="preserve"> _2025teamgamelogs[[#This Row],[POSSESIONS]] / (_2025teamgamelogs[[#This Row],[MIN]]/48)</f>
        <v>96</v>
      </c>
      <c r="BN1268" s="3">
        <f>_2025teamgamelogs[[#This Row],[PTS]] / (2 * (_2025teamgamelogs[[#This Row],[FGA]] + 0.44 * _2025teamgamelogs[[#This Row],[FTA]]))</f>
        <v>0.75</v>
      </c>
      <c r="BO1268" s="4">
        <f>VLOOKUP(_2025teamgamelogs[[#This Row],[MONTH]], LEAGUE_AVERAGES!$A$2:$B$8, 2, FALSE)</f>
        <v>111.93492093235156</v>
      </c>
      <c r="BP1268" s="5">
        <f>VLOOKUP(_2025teamgamelogs[[#This Row],[TEAM_NAME]], LEAGUE_AVERAGES!$A$14:$C$43, 2, FALSE)</f>
        <v>0.39036585365853654</v>
      </c>
      <c r="BQ1268" s="5">
        <f>VLOOKUP(_2025teamgamelogs[[#This Row],[TEAM_NAME]], LEAGUE_AVERAGES!$A$14:$C$43, 3, FALSE)</f>
        <v>0.36282926829268303</v>
      </c>
      <c r="BR1268" s="5">
        <f>VLOOKUP(_2025teamgamelogs[[#This Row],[TEAM_NAME]], LEAGUE_AVERAGES!$F$14:$H$43, 2, FALSE)</f>
        <v>0.50741463414634147</v>
      </c>
      <c r="BS1268" s="5">
        <f>VLOOKUP(_2025teamgamelogs[[#This Row],[TEAM_NAME]], LEAGUE_AVERAGES!$F$14:$H$43, 3, FALSE)</f>
        <v>0.50717073170731708</v>
      </c>
      <c r="BT1268" s="5">
        <f>VLOOKUP(_2025teamgamelogs[[#This Row],[TEAM_NAME]], LEAGUE_AVERAGES!$K$14:$M$43, 2, FALSE)</f>
        <v>0.61183675116028358</v>
      </c>
      <c r="BU1268" s="5">
        <f>VLOOKUP(_2025teamgamelogs[[#This Row],[TEAM_NAME]], LEAGUE_AVERAGES!$K$14:$M$43, 3, FALSE)</f>
        <v>0.59871853787111373</v>
      </c>
    </row>
    <row r="1269" spans="1:73" x14ac:dyDescent="0.2">
      <c r="A1269" t="s">
        <v>59</v>
      </c>
      <c r="B1269">
        <v>1610612755</v>
      </c>
      <c r="C1269" t="s">
        <v>134</v>
      </c>
      <c r="D1269" t="s">
        <v>135</v>
      </c>
      <c r="E1269">
        <v>22400609</v>
      </c>
      <c r="F1269" s="1">
        <v>45678</v>
      </c>
      <c r="G1269" t="s">
        <v>1169</v>
      </c>
      <c r="H1269" t="s">
        <v>70</v>
      </c>
      <c r="I1269">
        <v>48</v>
      </c>
      <c r="J1269">
        <v>44</v>
      </c>
      <c r="K1269">
        <v>96</v>
      </c>
      <c r="L1269">
        <v>0.45800000000000002</v>
      </c>
      <c r="M1269">
        <v>15</v>
      </c>
      <c r="N1269">
        <v>38</v>
      </c>
      <c r="O1269">
        <v>0.39500000000000002</v>
      </c>
      <c r="P1269">
        <v>6</v>
      </c>
      <c r="Q1269">
        <v>8</v>
      </c>
      <c r="R1269">
        <v>0.75</v>
      </c>
      <c r="S1269">
        <v>8</v>
      </c>
      <c r="T1269">
        <v>17</v>
      </c>
      <c r="U1269">
        <v>25</v>
      </c>
      <c r="V1269">
        <v>34</v>
      </c>
      <c r="W1269">
        <v>10</v>
      </c>
      <c r="X1269">
        <v>7</v>
      </c>
      <c r="Y1269">
        <v>4</v>
      </c>
      <c r="Z1269">
        <v>4</v>
      </c>
      <c r="AA1269">
        <v>20</v>
      </c>
      <c r="AB1269">
        <v>10</v>
      </c>
      <c r="AC1269">
        <v>109</v>
      </c>
      <c r="AD1269">
        <v>-35</v>
      </c>
      <c r="AE1269">
        <v>1</v>
      </c>
      <c r="AF1269">
        <v>1231</v>
      </c>
      <c r="AG1269">
        <v>1231</v>
      </c>
      <c r="AH1269">
        <v>1231</v>
      </c>
      <c r="AI1269">
        <v>121</v>
      </c>
      <c r="AJ1269">
        <v>703</v>
      </c>
      <c r="AK1269">
        <v>392</v>
      </c>
      <c r="AL1269">
        <v>1406</v>
      </c>
      <c r="AM1269">
        <v>733</v>
      </c>
      <c r="AN1269">
        <v>1078</v>
      </c>
      <c r="AO1269">
        <v>794</v>
      </c>
      <c r="AP1269">
        <v>2408</v>
      </c>
      <c r="AQ1269">
        <v>2420</v>
      </c>
      <c r="AR1269">
        <v>1525</v>
      </c>
      <c r="AS1269">
        <v>1800</v>
      </c>
      <c r="AT1269">
        <v>2458</v>
      </c>
      <c r="AU1269">
        <v>2457</v>
      </c>
      <c r="AV1269">
        <v>186</v>
      </c>
      <c r="AW1269">
        <v>264</v>
      </c>
      <c r="AX1269">
        <v>1360</v>
      </c>
      <c r="AY1269">
        <v>1274</v>
      </c>
      <c r="AZ1269">
        <v>750</v>
      </c>
      <c r="BA1269">
        <v>1491</v>
      </c>
      <c r="BB1269">
        <v>2410</v>
      </c>
      <c r="BC1269">
        <v>1548</v>
      </c>
      <c r="BD1269">
        <v>2414</v>
      </c>
      <c r="BE1269">
        <v>1</v>
      </c>
      <c r="BF1269" t="s">
        <v>71</v>
      </c>
      <c r="BG1269" t="s">
        <v>65</v>
      </c>
      <c r="BH1269" t="s">
        <v>941</v>
      </c>
      <c r="BI1269" s="4">
        <f xml:space="preserve"> _2025teamgamelogs[[#This Row],[FGA]] + (0.44 * _2025teamgamelogs[[#This Row],[FTA]]) + _2025teamgamelogs[[#This Row],[TOV]] - _2025teamgamelogs[[#This Row],[OREB]]</f>
        <v>101.52</v>
      </c>
      <c r="BJ1269" s="3">
        <f>_2025teamgamelogs[[#This Row],[TOV]]/_2025teamgamelogs[[#This Row],[POSSESIONS]]</f>
        <v>9.8502758077226166E-2</v>
      </c>
      <c r="BK1269" s="4">
        <f>_2025teamgamelogs[[#This Row],[PTS]]/_2025teamgamelogs[[#This Row],[POSSESIONS]]</f>
        <v>1.0736800630417651</v>
      </c>
      <c r="BL1269" s="4">
        <f xml:space="preserve"> 100 * _2025teamgamelogs[[#This Row],[POINTS_PER_POSSESSION]]</f>
        <v>107.3680063041765</v>
      </c>
      <c r="BM1269" s="4">
        <f xml:space="preserve"> _2025teamgamelogs[[#This Row],[POSSESIONS]] / (_2025teamgamelogs[[#This Row],[MIN]]/48)</f>
        <v>101.52</v>
      </c>
      <c r="BN1269" s="3">
        <f>_2025teamgamelogs[[#This Row],[PTS]] / (2 * (_2025teamgamelogs[[#This Row],[FGA]] + 0.44 * _2025teamgamelogs[[#This Row],[FTA]]))</f>
        <v>0.54762861736334412</v>
      </c>
      <c r="BO1269" s="4">
        <f>VLOOKUP(_2025teamgamelogs[[#This Row],[MONTH]], LEAGUE_AVERAGES!$A$2:$B$8, 2, FALSE)</f>
        <v>111.93492093235156</v>
      </c>
      <c r="BP1269" s="5">
        <f>VLOOKUP(_2025teamgamelogs[[#This Row],[TEAM_NAME]], LEAGUE_AVERAGES!$A$14:$C$43, 2, FALSE)</f>
        <v>0.34129268292682929</v>
      </c>
      <c r="BQ1269" s="5">
        <f>VLOOKUP(_2025teamgamelogs[[#This Row],[TEAM_NAME]], LEAGUE_AVERAGES!$A$14:$C$43, 3, FALSE)</f>
        <v>0.34026829268292691</v>
      </c>
      <c r="BR1269" s="5">
        <f>VLOOKUP(_2025teamgamelogs[[#This Row],[TEAM_NAME]], LEAGUE_AVERAGES!$F$14:$H$43, 2, FALSE)</f>
        <v>0.45178048780487812</v>
      </c>
      <c r="BS1269" s="5">
        <f>VLOOKUP(_2025teamgamelogs[[#This Row],[TEAM_NAME]], LEAGUE_AVERAGES!$F$14:$H$43, 3, FALSE)</f>
        <v>0.45797560975609758</v>
      </c>
      <c r="BT1269" s="5">
        <f>VLOOKUP(_2025teamgamelogs[[#This Row],[TEAM_NAME]], LEAGUE_AVERAGES!$K$14:$M$43, 2, FALSE)</f>
        <v>0.55774018976963147</v>
      </c>
      <c r="BU1269" s="5">
        <f>VLOOKUP(_2025teamgamelogs[[#This Row],[TEAM_NAME]], LEAGUE_AVERAGES!$K$14:$M$43, 3, FALSE)</f>
        <v>0.57066794818423772</v>
      </c>
    </row>
    <row r="1270" spans="1:73" x14ac:dyDescent="0.2">
      <c r="A1270" t="s">
        <v>59</v>
      </c>
      <c r="B1270">
        <v>1610612757</v>
      </c>
      <c r="C1270" t="s">
        <v>116</v>
      </c>
      <c r="D1270" t="s">
        <v>117</v>
      </c>
      <c r="E1270">
        <v>22400607</v>
      </c>
      <c r="F1270" s="1">
        <v>45678</v>
      </c>
      <c r="G1270" t="s">
        <v>1170</v>
      </c>
      <c r="H1270" t="s">
        <v>63</v>
      </c>
      <c r="I1270">
        <v>48</v>
      </c>
      <c r="J1270">
        <v>43</v>
      </c>
      <c r="K1270">
        <v>87</v>
      </c>
      <c r="L1270">
        <v>0.49399999999999999</v>
      </c>
      <c r="M1270">
        <v>15</v>
      </c>
      <c r="N1270">
        <v>43</v>
      </c>
      <c r="O1270">
        <v>0.34899999999999998</v>
      </c>
      <c r="P1270">
        <v>15</v>
      </c>
      <c r="Q1270">
        <v>23</v>
      </c>
      <c r="R1270">
        <v>0.65200000000000002</v>
      </c>
      <c r="S1270">
        <v>11</v>
      </c>
      <c r="T1270">
        <v>36</v>
      </c>
      <c r="U1270">
        <v>47</v>
      </c>
      <c r="V1270">
        <v>25</v>
      </c>
      <c r="W1270">
        <v>8</v>
      </c>
      <c r="X1270">
        <v>3</v>
      </c>
      <c r="Y1270">
        <v>5</v>
      </c>
      <c r="Z1270">
        <v>3</v>
      </c>
      <c r="AA1270">
        <v>13</v>
      </c>
      <c r="AB1270">
        <v>14</v>
      </c>
      <c r="AC1270">
        <v>116</v>
      </c>
      <c r="AD1270">
        <v>9</v>
      </c>
      <c r="AE1270">
        <v>1</v>
      </c>
      <c r="AF1270">
        <v>1</v>
      </c>
      <c r="AG1270">
        <v>1</v>
      </c>
      <c r="AH1270">
        <v>1</v>
      </c>
      <c r="AI1270">
        <v>121</v>
      </c>
      <c r="AJ1270">
        <v>866</v>
      </c>
      <c r="AK1270">
        <v>1449</v>
      </c>
      <c r="AL1270">
        <v>773</v>
      </c>
      <c r="AM1270">
        <v>733</v>
      </c>
      <c r="AN1270">
        <v>471</v>
      </c>
      <c r="AO1270">
        <v>1327</v>
      </c>
      <c r="AP1270">
        <v>1416</v>
      </c>
      <c r="AQ1270">
        <v>899</v>
      </c>
      <c r="AR1270">
        <v>2193</v>
      </c>
      <c r="AS1270">
        <v>1051</v>
      </c>
      <c r="AT1270">
        <v>640</v>
      </c>
      <c r="AU1270">
        <v>705</v>
      </c>
      <c r="AV1270">
        <v>1358</v>
      </c>
      <c r="AW1270">
        <v>78</v>
      </c>
      <c r="AX1270">
        <v>2344</v>
      </c>
      <c r="AY1270">
        <v>889</v>
      </c>
      <c r="AZ1270">
        <v>384</v>
      </c>
      <c r="BA1270">
        <v>148</v>
      </c>
      <c r="BB1270">
        <v>2064</v>
      </c>
      <c r="BC1270">
        <v>1025</v>
      </c>
      <c r="BD1270">
        <v>672</v>
      </c>
      <c r="BE1270">
        <v>1</v>
      </c>
      <c r="BF1270" t="s">
        <v>71</v>
      </c>
      <c r="BG1270" t="s">
        <v>65</v>
      </c>
      <c r="BH1270" t="s">
        <v>941</v>
      </c>
      <c r="BI1270" s="4">
        <f xml:space="preserve"> _2025teamgamelogs[[#This Row],[FGA]] + (0.44 * _2025teamgamelogs[[#This Row],[FTA]]) + _2025teamgamelogs[[#This Row],[TOV]] - _2025teamgamelogs[[#This Row],[OREB]]</f>
        <v>94.12</v>
      </c>
      <c r="BJ1270" s="3">
        <f>_2025teamgamelogs[[#This Row],[TOV]]/_2025teamgamelogs[[#This Row],[POSSESIONS]]</f>
        <v>8.4997875053123673E-2</v>
      </c>
      <c r="BK1270" s="4">
        <f>_2025teamgamelogs[[#This Row],[PTS]]/_2025teamgamelogs[[#This Row],[POSSESIONS]]</f>
        <v>1.2324691882702932</v>
      </c>
      <c r="BL1270" s="4">
        <f xml:space="preserve"> 100 * _2025teamgamelogs[[#This Row],[POINTS_PER_POSSESSION]]</f>
        <v>123.24691882702932</v>
      </c>
      <c r="BM1270" s="4">
        <f xml:space="preserve"> _2025teamgamelogs[[#This Row],[POSSESIONS]] / (_2025teamgamelogs[[#This Row],[MIN]]/48)</f>
        <v>94.12</v>
      </c>
      <c r="BN1270" s="3">
        <f>_2025teamgamelogs[[#This Row],[PTS]] / (2 * (_2025teamgamelogs[[#This Row],[FGA]] + 0.44 * _2025teamgamelogs[[#This Row],[FTA]]))</f>
        <v>0.59719934102141681</v>
      </c>
      <c r="BO1270" s="4">
        <f>VLOOKUP(_2025teamgamelogs[[#This Row],[MONTH]], LEAGUE_AVERAGES!$A$2:$B$8, 2, FALSE)</f>
        <v>111.93492093235156</v>
      </c>
      <c r="BP1270" s="5">
        <f>VLOOKUP(_2025teamgamelogs[[#This Row],[TEAM_NAME]], LEAGUE_AVERAGES!$A$14:$C$43, 2, FALSE)</f>
        <v>0.3617317073170731</v>
      </c>
      <c r="BQ1270" s="5">
        <f>VLOOKUP(_2025teamgamelogs[[#This Row],[TEAM_NAME]], LEAGUE_AVERAGES!$A$14:$C$43, 3, FALSE)</f>
        <v>0.32368292682926825</v>
      </c>
      <c r="BR1270" s="5">
        <f>VLOOKUP(_2025teamgamelogs[[#This Row],[TEAM_NAME]], LEAGUE_AVERAGES!$F$14:$H$43, 2, FALSE)</f>
        <v>0.4560243902439024</v>
      </c>
      <c r="BS1270" s="5">
        <f>VLOOKUP(_2025teamgamelogs[[#This Row],[TEAM_NAME]], LEAGUE_AVERAGES!$F$14:$H$43, 3, FALSE)</f>
        <v>0.4473414634146341</v>
      </c>
      <c r="BT1270" s="5">
        <f>VLOOKUP(_2025teamgamelogs[[#This Row],[TEAM_NAME]], LEAGUE_AVERAGES!$K$14:$M$43, 2, FALSE)</f>
        <v>0.56794360073860606</v>
      </c>
      <c r="BU1270" s="5">
        <f>VLOOKUP(_2025teamgamelogs[[#This Row],[TEAM_NAME]], LEAGUE_AVERAGES!$K$14:$M$43, 3, FALSE)</f>
        <v>0.54561285519601899</v>
      </c>
    </row>
    <row r="1271" spans="1:73" x14ac:dyDescent="0.2">
      <c r="A1271" t="s">
        <v>59</v>
      </c>
      <c r="B1271">
        <v>1610612753</v>
      </c>
      <c r="C1271" t="s">
        <v>83</v>
      </c>
      <c r="D1271" t="s">
        <v>84</v>
      </c>
      <c r="E1271">
        <v>22400608</v>
      </c>
      <c r="F1271" s="1">
        <v>45678</v>
      </c>
      <c r="G1271" t="s">
        <v>967</v>
      </c>
      <c r="H1271" t="s">
        <v>70</v>
      </c>
      <c r="I1271">
        <v>48</v>
      </c>
      <c r="J1271">
        <v>35</v>
      </c>
      <c r="K1271">
        <v>85</v>
      </c>
      <c r="L1271">
        <v>0.41199999999999998</v>
      </c>
      <c r="M1271">
        <v>9</v>
      </c>
      <c r="N1271">
        <v>31</v>
      </c>
      <c r="O1271">
        <v>0.28999999999999998</v>
      </c>
      <c r="P1271">
        <v>14</v>
      </c>
      <c r="Q1271">
        <v>19</v>
      </c>
      <c r="R1271">
        <v>0.73699999999999999</v>
      </c>
      <c r="S1271">
        <v>14</v>
      </c>
      <c r="T1271">
        <v>34</v>
      </c>
      <c r="U1271">
        <v>48</v>
      </c>
      <c r="V1271">
        <v>16</v>
      </c>
      <c r="W1271">
        <v>14</v>
      </c>
      <c r="X1271">
        <v>5</v>
      </c>
      <c r="Y1271">
        <v>2</v>
      </c>
      <c r="Z1271">
        <v>6</v>
      </c>
      <c r="AA1271">
        <v>24</v>
      </c>
      <c r="AB1271">
        <v>22</v>
      </c>
      <c r="AC1271">
        <v>93</v>
      </c>
      <c r="AD1271">
        <v>-16</v>
      </c>
      <c r="AE1271">
        <v>1</v>
      </c>
      <c r="AF1271">
        <v>1231</v>
      </c>
      <c r="AG1271">
        <v>1231</v>
      </c>
      <c r="AH1271">
        <v>1231</v>
      </c>
      <c r="AI1271">
        <v>121</v>
      </c>
      <c r="AJ1271">
        <v>2164</v>
      </c>
      <c r="AK1271">
        <v>1709</v>
      </c>
      <c r="AL1271">
        <v>2077</v>
      </c>
      <c r="AM1271">
        <v>2097</v>
      </c>
      <c r="AN1271">
        <v>1971</v>
      </c>
      <c r="AO1271">
        <v>1982</v>
      </c>
      <c r="AP1271">
        <v>1571</v>
      </c>
      <c r="AQ1271">
        <v>1458</v>
      </c>
      <c r="AR1271">
        <v>1674</v>
      </c>
      <c r="AS1271">
        <v>466</v>
      </c>
      <c r="AT1271">
        <v>926</v>
      </c>
      <c r="AU1271">
        <v>604</v>
      </c>
      <c r="AV1271">
        <v>2415</v>
      </c>
      <c r="AW1271">
        <v>1092</v>
      </c>
      <c r="AX1271">
        <v>1998</v>
      </c>
      <c r="AY1271">
        <v>2078</v>
      </c>
      <c r="AZ1271">
        <v>1573</v>
      </c>
      <c r="BA1271">
        <v>2162</v>
      </c>
      <c r="BB1271">
        <v>416</v>
      </c>
      <c r="BC1271">
        <v>2330</v>
      </c>
      <c r="BD1271">
        <v>2086</v>
      </c>
      <c r="BE1271">
        <v>1</v>
      </c>
      <c r="BF1271" t="s">
        <v>71</v>
      </c>
      <c r="BG1271" t="s">
        <v>65</v>
      </c>
      <c r="BH1271" t="s">
        <v>941</v>
      </c>
      <c r="BI1271" s="4">
        <f xml:space="preserve"> _2025teamgamelogs[[#This Row],[FGA]] + (0.44 * _2025teamgamelogs[[#This Row],[FTA]]) + _2025teamgamelogs[[#This Row],[TOV]] - _2025teamgamelogs[[#This Row],[OREB]]</f>
        <v>93.36</v>
      </c>
      <c r="BJ1271" s="3">
        <f>_2025teamgamelogs[[#This Row],[TOV]]/_2025teamgamelogs[[#This Row],[POSSESIONS]]</f>
        <v>0.14995715509854327</v>
      </c>
      <c r="BK1271" s="4">
        <f>_2025teamgamelogs[[#This Row],[PTS]]/_2025teamgamelogs[[#This Row],[POSSESIONS]]</f>
        <v>0.99614395886889462</v>
      </c>
      <c r="BL1271" s="4">
        <f xml:space="preserve"> 100 * _2025teamgamelogs[[#This Row],[POINTS_PER_POSSESSION]]</f>
        <v>99.614395886889469</v>
      </c>
      <c r="BM1271" s="4">
        <f xml:space="preserve"> _2025teamgamelogs[[#This Row],[POSSESIONS]] / (_2025teamgamelogs[[#This Row],[MIN]]/48)</f>
        <v>93.36</v>
      </c>
      <c r="BN1271" s="3">
        <f>_2025teamgamelogs[[#This Row],[PTS]] / (2 * (_2025teamgamelogs[[#This Row],[FGA]] + 0.44 * _2025teamgamelogs[[#This Row],[FTA]]))</f>
        <v>0.49807197943444731</v>
      </c>
      <c r="BO1271" s="4">
        <f>VLOOKUP(_2025teamgamelogs[[#This Row],[MONTH]], LEAGUE_AVERAGES!$A$2:$B$8, 2, FALSE)</f>
        <v>111.93492093235156</v>
      </c>
      <c r="BP1271" s="5">
        <f>VLOOKUP(_2025teamgamelogs[[#This Row],[TEAM_NAME]], LEAGUE_AVERAGES!$A$14:$C$43, 2, FALSE)</f>
        <v>0.32192682926829269</v>
      </c>
      <c r="BQ1271" s="5">
        <f>VLOOKUP(_2025teamgamelogs[[#This Row],[TEAM_NAME]], LEAGUE_AVERAGES!$A$14:$C$43, 3, FALSE)</f>
        <v>0.31129268292682932</v>
      </c>
      <c r="BR1271" s="5">
        <f>VLOOKUP(_2025teamgamelogs[[#This Row],[TEAM_NAME]], LEAGUE_AVERAGES!$F$14:$H$43, 2, FALSE)</f>
        <v>0.44641463414634147</v>
      </c>
      <c r="BS1271" s="5">
        <f>VLOOKUP(_2025teamgamelogs[[#This Row],[TEAM_NAME]], LEAGUE_AVERAGES!$F$14:$H$43, 3, FALSE)</f>
        <v>0.44524390243902434</v>
      </c>
      <c r="BT1271" s="5">
        <f>VLOOKUP(_2025teamgamelogs[[#This Row],[TEAM_NAME]], LEAGUE_AVERAGES!$K$14:$M$43, 2, FALSE)</f>
        <v>0.55194019912665027</v>
      </c>
      <c r="BU1271" s="5">
        <f>VLOOKUP(_2025teamgamelogs[[#This Row],[TEAM_NAME]], LEAGUE_AVERAGES!$K$14:$M$43, 3, FALSE)</f>
        <v>0.54874950227645525</v>
      </c>
    </row>
    <row r="1272" spans="1:73" x14ac:dyDescent="0.2">
      <c r="A1272" t="s">
        <v>59</v>
      </c>
      <c r="B1272">
        <v>1610612751</v>
      </c>
      <c r="C1272" t="s">
        <v>89</v>
      </c>
      <c r="D1272" t="s">
        <v>90</v>
      </c>
      <c r="E1272">
        <v>22400606</v>
      </c>
      <c r="F1272" s="1">
        <v>45678</v>
      </c>
      <c r="G1272" t="s">
        <v>1171</v>
      </c>
      <c r="H1272" t="s">
        <v>70</v>
      </c>
      <c r="I1272">
        <v>48</v>
      </c>
      <c r="J1272">
        <v>32</v>
      </c>
      <c r="K1272">
        <v>86</v>
      </c>
      <c r="L1272">
        <v>0.372</v>
      </c>
      <c r="M1272">
        <v>12</v>
      </c>
      <c r="N1272">
        <v>40</v>
      </c>
      <c r="O1272">
        <v>0.3</v>
      </c>
      <c r="P1272">
        <v>19</v>
      </c>
      <c r="Q1272">
        <v>25</v>
      </c>
      <c r="R1272">
        <v>0.76</v>
      </c>
      <c r="S1272">
        <v>14</v>
      </c>
      <c r="T1272">
        <v>33</v>
      </c>
      <c r="U1272">
        <v>47</v>
      </c>
      <c r="V1272">
        <v>21</v>
      </c>
      <c r="W1272">
        <v>17</v>
      </c>
      <c r="X1272">
        <v>4</v>
      </c>
      <c r="Y1272">
        <v>9</v>
      </c>
      <c r="Z1272">
        <v>3</v>
      </c>
      <c r="AA1272">
        <v>18</v>
      </c>
      <c r="AB1272">
        <v>20</v>
      </c>
      <c r="AC1272">
        <v>95</v>
      </c>
      <c r="AD1272">
        <v>-4</v>
      </c>
      <c r="AE1272">
        <v>1</v>
      </c>
      <c r="AF1272">
        <v>1231</v>
      </c>
      <c r="AG1272">
        <v>1231</v>
      </c>
      <c r="AH1272">
        <v>1231</v>
      </c>
      <c r="AI1272">
        <v>121</v>
      </c>
      <c r="AJ1272">
        <v>2370</v>
      </c>
      <c r="AK1272">
        <v>1580</v>
      </c>
      <c r="AL1272">
        <v>2376</v>
      </c>
      <c r="AM1272">
        <v>1413</v>
      </c>
      <c r="AN1272">
        <v>795</v>
      </c>
      <c r="AO1272">
        <v>1895</v>
      </c>
      <c r="AP1272">
        <v>756</v>
      </c>
      <c r="AQ1272">
        <v>666</v>
      </c>
      <c r="AR1272">
        <v>1491</v>
      </c>
      <c r="AS1272">
        <v>466</v>
      </c>
      <c r="AT1272">
        <v>1131</v>
      </c>
      <c r="AU1272">
        <v>705</v>
      </c>
      <c r="AV1272">
        <v>2031</v>
      </c>
      <c r="AW1272">
        <v>1759</v>
      </c>
      <c r="AX1272">
        <v>2190</v>
      </c>
      <c r="AY1272">
        <v>109</v>
      </c>
      <c r="AZ1272">
        <v>384</v>
      </c>
      <c r="BA1272">
        <v>1018</v>
      </c>
      <c r="BB1272">
        <v>767</v>
      </c>
      <c r="BC1272">
        <v>2285</v>
      </c>
      <c r="BD1272">
        <v>1415</v>
      </c>
      <c r="BE1272">
        <v>1</v>
      </c>
      <c r="BF1272" t="s">
        <v>64</v>
      </c>
      <c r="BG1272" t="s">
        <v>65</v>
      </c>
      <c r="BH1272" t="s">
        <v>941</v>
      </c>
      <c r="BI1272" s="4">
        <f xml:space="preserve"> _2025teamgamelogs[[#This Row],[FGA]] + (0.44 * _2025teamgamelogs[[#This Row],[FTA]]) + _2025teamgamelogs[[#This Row],[TOV]] - _2025teamgamelogs[[#This Row],[OREB]]</f>
        <v>100</v>
      </c>
      <c r="BJ1272" s="3">
        <f>_2025teamgamelogs[[#This Row],[TOV]]/_2025teamgamelogs[[#This Row],[POSSESIONS]]</f>
        <v>0.17</v>
      </c>
      <c r="BK1272" s="4">
        <f>_2025teamgamelogs[[#This Row],[PTS]]/_2025teamgamelogs[[#This Row],[POSSESIONS]]</f>
        <v>0.95</v>
      </c>
      <c r="BL1272" s="4">
        <f xml:space="preserve"> 100 * _2025teamgamelogs[[#This Row],[POINTS_PER_POSSESSION]]</f>
        <v>95</v>
      </c>
      <c r="BM1272" s="4">
        <f xml:space="preserve"> _2025teamgamelogs[[#This Row],[POSSESIONS]] / (_2025teamgamelogs[[#This Row],[MIN]]/48)</f>
        <v>100</v>
      </c>
      <c r="BN1272" s="3">
        <f>_2025teamgamelogs[[#This Row],[PTS]] / (2 * (_2025teamgamelogs[[#This Row],[FGA]] + 0.44 * _2025teamgamelogs[[#This Row],[FTA]]))</f>
        <v>0.48969072164948452</v>
      </c>
      <c r="BO1272" s="4">
        <f>VLOOKUP(_2025teamgamelogs[[#This Row],[MONTH]], LEAGUE_AVERAGES!$A$2:$B$8, 2, FALSE)</f>
        <v>111.93492093235156</v>
      </c>
      <c r="BP1272" s="5">
        <f>VLOOKUP(_2025teamgamelogs[[#This Row],[TEAM_NAME]], LEAGUE_AVERAGES!$A$14:$C$43, 2, FALSE)</f>
        <v>0.337609756097561</v>
      </c>
      <c r="BQ1272" s="5">
        <f>VLOOKUP(_2025teamgamelogs[[#This Row],[TEAM_NAME]], LEAGUE_AVERAGES!$A$14:$C$43, 3, FALSE)</f>
        <v>0.34709756097560968</v>
      </c>
      <c r="BR1272" s="5">
        <f>VLOOKUP(_2025teamgamelogs[[#This Row],[TEAM_NAME]], LEAGUE_AVERAGES!$F$14:$H$43, 2, FALSE)</f>
        <v>0.43748780487804872</v>
      </c>
      <c r="BS1272" s="5">
        <f>VLOOKUP(_2025teamgamelogs[[#This Row],[TEAM_NAME]], LEAGUE_AVERAGES!$F$14:$H$43, 3, FALSE)</f>
        <v>0.43895121951219529</v>
      </c>
      <c r="BT1272" s="5">
        <f>VLOOKUP(_2025teamgamelogs[[#This Row],[TEAM_NAME]], LEAGUE_AVERAGES!$K$14:$M$43, 2, FALSE)</f>
        <v>0.54767404365624284</v>
      </c>
      <c r="BU1272" s="5">
        <f>VLOOKUP(_2025teamgamelogs[[#This Row],[TEAM_NAME]], LEAGUE_AVERAGES!$K$14:$M$43, 3, FALSE)</f>
        <v>0.5592142433904097</v>
      </c>
    </row>
    <row r="1273" spans="1:73" x14ac:dyDescent="0.2">
      <c r="A1273" t="s">
        <v>59</v>
      </c>
      <c r="B1273">
        <v>1610612747</v>
      </c>
      <c r="C1273" t="s">
        <v>60</v>
      </c>
      <c r="D1273" t="s">
        <v>61</v>
      </c>
      <c r="E1273">
        <v>22400610</v>
      </c>
      <c r="F1273" s="1">
        <v>45678</v>
      </c>
      <c r="G1273" t="s">
        <v>1172</v>
      </c>
      <c r="H1273" t="s">
        <v>63</v>
      </c>
      <c r="I1273">
        <v>48</v>
      </c>
      <c r="J1273">
        <v>43</v>
      </c>
      <c r="K1273">
        <v>90</v>
      </c>
      <c r="L1273">
        <v>0.47799999999999998</v>
      </c>
      <c r="M1273">
        <v>11</v>
      </c>
      <c r="N1273">
        <v>34</v>
      </c>
      <c r="O1273">
        <v>0.32400000000000001</v>
      </c>
      <c r="P1273">
        <v>14</v>
      </c>
      <c r="Q1273">
        <v>18</v>
      </c>
      <c r="R1273">
        <v>0.77800000000000002</v>
      </c>
      <c r="S1273">
        <v>7</v>
      </c>
      <c r="T1273">
        <v>43</v>
      </c>
      <c r="U1273">
        <v>50</v>
      </c>
      <c r="V1273">
        <v>30</v>
      </c>
      <c r="W1273">
        <v>11</v>
      </c>
      <c r="X1273">
        <v>6</v>
      </c>
      <c r="Y1273">
        <v>10</v>
      </c>
      <c r="Z1273">
        <v>8</v>
      </c>
      <c r="AA1273">
        <v>11</v>
      </c>
      <c r="AB1273">
        <v>18</v>
      </c>
      <c r="AC1273">
        <v>111</v>
      </c>
      <c r="AD1273">
        <v>23</v>
      </c>
      <c r="AE1273">
        <v>1</v>
      </c>
      <c r="AF1273">
        <v>1</v>
      </c>
      <c r="AG1273">
        <v>1</v>
      </c>
      <c r="AH1273">
        <v>1</v>
      </c>
      <c r="AI1273">
        <v>121</v>
      </c>
      <c r="AJ1273">
        <v>866</v>
      </c>
      <c r="AK1273">
        <v>1029</v>
      </c>
      <c r="AL1273">
        <v>1036</v>
      </c>
      <c r="AM1273">
        <v>1661</v>
      </c>
      <c r="AN1273">
        <v>1627</v>
      </c>
      <c r="AO1273">
        <v>1646</v>
      </c>
      <c r="AP1273">
        <v>1571</v>
      </c>
      <c r="AQ1273">
        <v>1617</v>
      </c>
      <c r="AR1273">
        <v>1292</v>
      </c>
      <c r="AS1273">
        <v>2024</v>
      </c>
      <c r="AT1273">
        <v>78</v>
      </c>
      <c r="AU1273">
        <v>427</v>
      </c>
      <c r="AV1273">
        <v>541</v>
      </c>
      <c r="AW1273">
        <v>429</v>
      </c>
      <c r="AX1273">
        <v>1702</v>
      </c>
      <c r="AY1273">
        <v>57</v>
      </c>
      <c r="AZ1273">
        <v>2116</v>
      </c>
      <c r="BA1273">
        <v>52</v>
      </c>
      <c r="BB1273">
        <v>1204</v>
      </c>
      <c r="BC1273">
        <v>1402</v>
      </c>
      <c r="BD1273">
        <v>168</v>
      </c>
      <c r="BE1273">
        <v>1</v>
      </c>
      <c r="BF1273" t="s">
        <v>64</v>
      </c>
      <c r="BG1273" t="s">
        <v>65</v>
      </c>
      <c r="BH1273" t="s">
        <v>941</v>
      </c>
      <c r="BI1273" s="4">
        <f xml:space="preserve"> _2025teamgamelogs[[#This Row],[FGA]] + (0.44 * _2025teamgamelogs[[#This Row],[FTA]]) + _2025teamgamelogs[[#This Row],[TOV]] - _2025teamgamelogs[[#This Row],[OREB]]</f>
        <v>101.92</v>
      </c>
      <c r="BJ1273" s="3">
        <f>_2025teamgamelogs[[#This Row],[TOV]]/_2025teamgamelogs[[#This Row],[POSSESIONS]]</f>
        <v>0.10792778649921507</v>
      </c>
      <c r="BK1273" s="4">
        <f>_2025teamgamelogs[[#This Row],[PTS]]/_2025teamgamelogs[[#This Row],[POSSESIONS]]</f>
        <v>1.0890894819466248</v>
      </c>
      <c r="BL1273" s="4">
        <f xml:space="preserve"> 100 * _2025teamgamelogs[[#This Row],[POINTS_PER_POSSESSION]]</f>
        <v>108.90894819466249</v>
      </c>
      <c r="BM1273" s="4">
        <f xml:space="preserve"> _2025teamgamelogs[[#This Row],[POSSESIONS]] / (_2025teamgamelogs[[#This Row],[MIN]]/48)</f>
        <v>101.92</v>
      </c>
      <c r="BN1273" s="3">
        <f>_2025teamgamelogs[[#This Row],[PTS]] / (2 * (_2025teamgamelogs[[#This Row],[FGA]] + 0.44 * _2025teamgamelogs[[#This Row],[FTA]]))</f>
        <v>0.56678921568627449</v>
      </c>
      <c r="BO1273" s="4">
        <f>VLOOKUP(_2025teamgamelogs[[#This Row],[MONTH]], LEAGUE_AVERAGES!$A$2:$B$8, 2, FALSE)</f>
        <v>111.93492093235156</v>
      </c>
      <c r="BP1273" s="5">
        <f>VLOOKUP(_2025teamgamelogs[[#This Row],[TEAM_NAME]], LEAGUE_AVERAGES!$A$14:$C$43, 2, FALSE)</f>
        <v>0.37419512195121946</v>
      </c>
      <c r="BQ1273" s="5">
        <f>VLOOKUP(_2025teamgamelogs[[#This Row],[TEAM_NAME]], LEAGUE_AVERAGES!$A$14:$C$43, 3, FALSE)</f>
        <v>0.35536585365853657</v>
      </c>
      <c r="BR1273" s="5">
        <f>VLOOKUP(_2025teamgamelogs[[#This Row],[TEAM_NAME]], LEAGUE_AVERAGES!$F$14:$H$43, 2, FALSE)</f>
        <v>0.48560975609756091</v>
      </c>
      <c r="BS1273" s="5">
        <f>VLOOKUP(_2025teamgamelogs[[#This Row],[TEAM_NAME]], LEAGUE_AVERAGES!$F$14:$H$43, 3, FALSE)</f>
        <v>0.47373170731707315</v>
      </c>
      <c r="BT1273" s="5">
        <f>VLOOKUP(_2025teamgamelogs[[#This Row],[TEAM_NAME]], LEAGUE_AVERAGES!$K$14:$M$43, 2, FALSE)</f>
        <v>0.60200661119778875</v>
      </c>
      <c r="BU1273" s="5">
        <f>VLOOKUP(_2025teamgamelogs[[#This Row],[TEAM_NAME]], LEAGUE_AVERAGES!$K$14:$M$43, 3, FALSE)</f>
        <v>0.58416138772693449</v>
      </c>
    </row>
    <row r="1274" spans="1:73" x14ac:dyDescent="0.2">
      <c r="A1274" t="s">
        <v>59</v>
      </c>
      <c r="B1274">
        <v>1610612748</v>
      </c>
      <c r="C1274" t="s">
        <v>101</v>
      </c>
      <c r="D1274" t="s">
        <v>102</v>
      </c>
      <c r="E1274">
        <v>22400607</v>
      </c>
      <c r="F1274" s="1">
        <v>45678</v>
      </c>
      <c r="G1274" t="s">
        <v>1173</v>
      </c>
      <c r="H1274" t="s">
        <v>70</v>
      </c>
      <c r="I1274">
        <v>48</v>
      </c>
      <c r="J1274">
        <v>41</v>
      </c>
      <c r="K1274">
        <v>93</v>
      </c>
      <c r="L1274">
        <v>0.441</v>
      </c>
      <c r="M1274">
        <v>14</v>
      </c>
      <c r="N1274">
        <v>42</v>
      </c>
      <c r="O1274">
        <v>0.33300000000000002</v>
      </c>
      <c r="P1274">
        <v>11</v>
      </c>
      <c r="Q1274">
        <v>12</v>
      </c>
      <c r="R1274">
        <v>0.91700000000000004</v>
      </c>
      <c r="S1274">
        <v>12</v>
      </c>
      <c r="T1274">
        <v>33</v>
      </c>
      <c r="U1274">
        <v>45</v>
      </c>
      <c r="V1274">
        <v>26</v>
      </c>
      <c r="W1274">
        <v>10</v>
      </c>
      <c r="X1274">
        <v>2</v>
      </c>
      <c r="Y1274">
        <v>3</v>
      </c>
      <c r="Z1274">
        <v>5</v>
      </c>
      <c r="AA1274">
        <v>14</v>
      </c>
      <c r="AB1274">
        <v>13</v>
      </c>
      <c r="AC1274">
        <v>107</v>
      </c>
      <c r="AD1274">
        <v>-9</v>
      </c>
      <c r="AE1274">
        <v>1</v>
      </c>
      <c r="AF1274">
        <v>1231</v>
      </c>
      <c r="AG1274">
        <v>1231</v>
      </c>
      <c r="AH1274">
        <v>1231</v>
      </c>
      <c r="AI1274">
        <v>121</v>
      </c>
      <c r="AJ1274">
        <v>1234</v>
      </c>
      <c r="AK1274">
        <v>664</v>
      </c>
      <c r="AL1274">
        <v>1690</v>
      </c>
      <c r="AM1274">
        <v>934</v>
      </c>
      <c r="AN1274">
        <v>568</v>
      </c>
      <c r="AO1274">
        <v>1468</v>
      </c>
      <c r="AP1274">
        <v>2028</v>
      </c>
      <c r="AQ1274">
        <v>2282</v>
      </c>
      <c r="AR1274">
        <v>182</v>
      </c>
      <c r="AS1274">
        <v>848</v>
      </c>
      <c r="AT1274">
        <v>1131</v>
      </c>
      <c r="AU1274">
        <v>976</v>
      </c>
      <c r="AV1274">
        <v>1195</v>
      </c>
      <c r="AW1274">
        <v>264</v>
      </c>
      <c r="AX1274">
        <v>2421</v>
      </c>
      <c r="AY1274">
        <v>1712</v>
      </c>
      <c r="AZ1274">
        <v>1188</v>
      </c>
      <c r="BA1274">
        <v>260</v>
      </c>
      <c r="BB1274">
        <v>2202</v>
      </c>
      <c r="BC1274">
        <v>1677</v>
      </c>
      <c r="BD1274">
        <v>1735</v>
      </c>
      <c r="BE1274">
        <v>1</v>
      </c>
      <c r="BF1274" t="s">
        <v>64</v>
      </c>
      <c r="BG1274" t="s">
        <v>65</v>
      </c>
      <c r="BH1274" t="s">
        <v>941</v>
      </c>
      <c r="BI1274" s="4">
        <f xml:space="preserve"> _2025teamgamelogs[[#This Row],[FGA]] + (0.44 * _2025teamgamelogs[[#This Row],[FTA]]) + _2025teamgamelogs[[#This Row],[TOV]] - _2025teamgamelogs[[#This Row],[OREB]]</f>
        <v>96.28</v>
      </c>
      <c r="BJ1274" s="3">
        <f>_2025teamgamelogs[[#This Row],[TOV]]/_2025teamgamelogs[[#This Row],[POSSESIONS]]</f>
        <v>0.1038637307852098</v>
      </c>
      <c r="BK1274" s="4">
        <f>_2025teamgamelogs[[#This Row],[PTS]]/_2025teamgamelogs[[#This Row],[POSSESIONS]]</f>
        <v>1.1113419194017449</v>
      </c>
      <c r="BL1274" s="4">
        <f xml:space="preserve"> 100 * _2025teamgamelogs[[#This Row],[POINTS_PER_POSSESSION]]</f>
        <v>111.13419194017449</v>
      </c>
      <c r="BM1274" s="4">
        <f xml:space="preserve"> _2025teamgamelogs[[#This Row],[POSSESIONS]] / (_2025teamgamelogs[[#This Row],[MIN]]/48)</f>
        <v>96.28</v>
      </c>
      <c r="BN1274" s="3">
        <f>_2025teamgamelogs[[#This Row],[PTS]] / (2 * (_2025teamgamelogs[[#This Row],[FGA]] + 0.44 * _2025teamgamelogs[[#This Row],[FTA]]))</f>
        <v>0.54436304436304439</v>
      </c>
      <c r="BO1274" s="4">
        <f>VLOOKUP(_2025teamgamelogs[[#This Row],[MONTH]], LEAGUE_AVERAGES!$A$2:$B$8, 2, FALSE)</f>
        <v>111.93492093235156</v>
      </c>
      <c r="BP1274" s="5">
        <f>VLOOKUP(_2025teamgamelogs[[#This Row],[TEAM_NAME]], LEAGUE_AVERAGES!$A$14:$C$43, 2, FALSE)</f>
        <v>0.38887804878048787</v>
      </c>
      <c r="BQ1274" s="5">
        <f>VLOOKUP(_2025teamgamelogs[[#This Row],[TEAM_NAME]], LEAGUE_AVERAGES!$A$14:$C$43, 3, FALSE)</f>
        <v>0.35180487804878063</v>
      </c>
      <c r="BR1274" s="5">
        <f>VLOOKUP(_2025teamgamelogs[[#This Row],[TEAM_NAME]], LEAGUE_AVERAGES!$F$14:$H$43, 2, FALSE)</f>
        <v>0.48178048780487814</v>
      </c>
      <c r="BS1274" s="5">
        <f>VLOOKUP(_2025teamgamelogs[[#This Row],[TEAM_NAME]], LEAGUE_AVERAGES!$F$14:$H$43, 3, FALSE)</f>
        <v>0.44997560975609752</v>
      </c>
      <c r="BT1274" s="5">
        <f>VLOOKUP(_2025teamgamelogs[[#This Row],[TEAM_NAME]], LEAGUE_AVERAGES!$K$14:$M$43, 2, FALSE)</f>
        <v>0.59307433364150897</v>
      </c>
      <c r="BU1274" s="5">
        <f>VLOOKUP(_2025teamgamelogs[[#This Row],[TEAM_NAME]], LEAGUE_AVERAGES!$K$14:$M$43, 3, FALSE)</f>
        <v>0.56311679796954139</v>
      </c>
    </row>
    <row r="1275" spans="1:73" x14ac:dyDescent="0.2">
      <c r="A1275" t="s">
        <v>59</v>
      </c>
      <c r="B1275">
        <v>1610612764</v>
      </c>
      <c r="C1275" t="s">
        <v>148</v>
      </c>
      <c r="D1275" t="s">
        <v>149</v>
      </c>
      <c r="E1275">
        <v>22400610</v>
      </c>
      <c r="F1275" s="1">
        <v>45678</v>
      </c>
      <c r="G1275" t="s">
        <v>1174</v>
      </c>
      <c r="H1275" t="s">
        <v>70</v>
      </c>
      <c r="I1275">
        <v>48</v>
      </c>
      <c r="J1275">
        <v>34</v>
      </c>
      <c r="K1275">
        <v>95</v>
      </c>
      <c r="L1275">
        <v>0.35799999999999998</v>
      </c>
      <c r="M1275">
        <v>11</v>
      </c>
      <c r="N1275">
        <v>43</v>
      </c>
      <c r="O1275">
        <v>0.25600000000000001</v>
      </c>
      <c r="P1275">
        <v>9</v>
      </c>
      <c r="Q1275">
        <v>13</v>
      </c>
      <c r="R1275">
        <v>0.69199999999999995</v>
      </c>
      <c r="S1275">
        <v>9</v>
      </c>
      <c r="T1275">
        <v>37</v>
      </c>
      <c r="U1275">
        <v>46</v>
      </c>
      <c r="V1275">
        <v>25</v>
      </c>
      <c r="W1275">
        <v>13</v>
      </c>
      <c r="X1275">
        <v>8</v>
      </c>
      <c r="Y1275">
        <v>8</v>
      </c>
      <c r="Z1275">
        <v>10</v>
      </c>
      <c r="AA1275">
        <v>18</v>
      </c>
      <c r="AB1275">
        <v>11</v>
      </c>
      <c r="AC1275">
        <v>88</v>
      </c>
      <c r="AD1275">
        <v>-23</v>
      </c>
      <c r="AE1275">
        <v>1</v>
      </c>
      <c r="AF1275">
        <v>1231</v>
      </c>
      <c r="AG1275">
        <v>1231</v>
      </c>
      <c r="AH1275">
        <v>1231</v>
      </c>
      <c r="AI1275">
        <v>121</v>
      </c>
      <c r="AJ1275">
        <v>2258</v>
      </c>
      <c r="AK1275">
        <v>477</v>
      </c>
      <c r="AL1275">
        <v>2406</v>
      </c>
      <c r="AM1275">
        <v>1661</v>
      </c>
      <c r="AN1275">
        <v>471</v>
      </c>
      <c r="AO1275">
        <v>2233</v>
      </c>
      <c r="AP1275">
        <v>2256</v>
      </c>
      <c r="AQ1275">
        <v>2188</v>
      </c>
      <c r="AR1275">
        <v>1984</v>
      </c>
      <c r="AS1275">
        <v>1566</v>
      </c>
      <c r="AT1275">
        <v>489</v>
      </c>
      <c r="AU1275">
        <v>835</v>
      </c>
      <c r="AV1275">
        <v>1358</v>
      </c>
      <c r="AW1275">
        <v>850</v>
      </c>
      <c r="AX1275">
        <v>1073</v>
      </c>
      <c r="AY1275">
        <v>187</v>
      </c>
      <c r="AZ1275">
        <v>2353</v>
      </c>
      <c r="BA1275">
        <v>1018</v>
      </c>
      <c r="BB1275">
        <v>2370</v>
      </c>
      <c r="BC1275">
        <v>2411</v>
      </c>
      <c r="BD1275">
        <v>2268</v>
      </c>
      <c r="BE1275">
        <v>1</v>
      </c>
      <c r="BF1275" t="s">
        <v>71</v>
      </c>
      <c r="BG1275" t="s">
        <v>65</v>
      </c>
      <c r="BH1275" t="s">
        <v>941</v>
      </c>
      <c r="BI1275" s="4">
        <f xml:space="preserve"> _2025teamgamelogs[[#This Row],[FGA]] + (0.44 * _2025teamgamelogs[[#This Row],[FTA]]) + _2025teamgamelogs[[#This Row],[TOV]] - _2025teamgamelogs[[#This Row],[OREB]]</f>
        <v>104.72</v>
      </c>
      <c r="BJ1275" s="3">
        <f>_2025teamgamelogs[[#This Row],[TOV]]/_2025teamgamelogs[[#This Row],[POSSESIONS]]</f>
        <v>0.12414056531703591</v>
      </c>
      <c r="BK1275" s="4">
        <f>_2025teamgamelogs[[#This Row],[PTS]]/_2025teamgamelogs[[#This Row],[POSSESIONS]]</f>
        <v>0.84033613445378152</v>
      </c>
      <c r="BL1275" s="4">
        <f xml:space="preserve"> 100 * _2025teamgamelogs[[#This Row],[POINTS_PER_POSSESSION]]</f>
        <v>84.033613445378151</v>
      </c>
      <c r="BM1275" s="4">
        <f xml:space="preserve"> _2025teamgamelogs[[#This Row],[POSSESIONS]] / (_2025teamgamelogs[[#This Row],[MIN]]/48)</f>
        <v>104.72</v>
      </c>
      <c r="BN1275" s="3">
        <f>_2025teamgamelogs[[#This Row],[PTS]] / (2 * (_2025teamgamelogs[[#This Row],[FGA]] + 0.44 * _2025teamgamelogs[[#This Row],[FTA]]))</f>
        <v>0.43685464654487688</v>
      </c>
      <c r="BO1275" s="4">
        <f>VLOOKUP(_2025teamgamelogs[[#This Row],[MONTH]], LEAGUE_AVERAGES!$A$2:$B$8, 2, FALSE)</f>
        <v>111.93492093235156</v>
      </c>
      <c r="BP1275" s="5">
        <f>VLOOKUP(_2025teamgamelogs[[#This Row],[TEAM_NAME]], LEAGUE_AVERAGES!$A$14:$C$43, 2, FALSE)</f>
        <v>0.32842499999999997</v>
      </c>
      <c r="BQ1275" s="5">
        <f>VLOOKUP(_2025teamgamelogs[[#This Row],[TEAM_NAME]], LEAGUE_AVERAGES!$A$14:$C$43, 3, FALSE)</f>
        <v>0.33730952380952384</v>
      </c>
      <c r="BR1275" s="5">
        <f>VLOOKUP(_2025teamgamelogs[[#This Row],[TEAM_NAME]], LEAGUE_AVERAGES!$F$14:$H$43, 2, FALSE)</f>
        <v>0.44209999999999994</v>
      </c>
      <c r="BS1275" s="5">
        <f>VLOOKUP(_2025teamgamelogs[[#This Row],[TEAM_NAME]], LEAGUE_AVERAGES!$F$14:$H$43, 3, FALSE)</f>
        <v>0.4362619047619048</v>
      </c>
      <c r="BT1275" s="5">
        <f>VLOOKUP(_2025teamgamelogs[[#This Row],[TEAM_NAME]], LEAGUE_AVERAGES!$K$14:$M$43, 2, FALSE)</f>
        <v>0.55099578881797462</v>
      </c>
      <c r="BU1275" s="5">
        <f>VLOOKUP(_2025teamgamelogs[[#This Row],[TEAM_NAME]], LEAGUE_AVERAGES!$K$14:$M$43, 3, FALSE)</f>
        <v>0.54201342555394594</v>
      </c>
    </row>
    <row r="1276" spans="1:73" x14ac:dyDescent="0.2">
      <c r="A1276" t="s">
        <v>59</v>
      </c>
      <c r="B1276">
        <v>1610612756</v>
      </c>
      <c r="C1276" t="s">
        <v>80</v>
      </c>
      <c r="D1276" t="s">
        <v>81</v>
      </c>
      <c r="E1276">
        <v>22400613</v>
      </c>
      <c r="F1276" s="1">
        <v>45679</v>
      </c>
      <c r="G1276" t="s">
        <v>1175</v>
      </c>
      <c r="H1276" t="s">
        <v>63</v>
      </c>
      <c r="I1276">
        <v>48</v>
      </c>
      <c r="J1276">
        <v>42</v>
      </c>
      <c r="K1276">
        <v>88</v>
      </c>
      <c r="L1276">
        <v>0.47699999999999998</v>
      </c>
      <c r="M1276">
        <v>14</v>
      </c>
      <c r="N1276">
        <v>41</v>
      </c>
      <c r="O1276">
        <v>0.34100000000000003</v>
      </c>
      <c r="P1276">
        <v>10</v>
      </c>
      <c r="Q1276">
        <v>13</v>
      </c>
      <c r="R1276">
        <v>0.76900000000000002</v>
      </c>
      <c r="S1276">
        <v>11</v>
      </c>
      <c r="T1276">
        <v>37</v>
      </c>
      <c r="U1276">
        <v>48</v>
      </c>
      <c r="V1276">
        <v>28</v>
      </c>
      <c r="W1276">
        <v>11</v>
      </c>
      <c r="X1276">
        <v>9</v>
      </c>
      <c r="Y1276">
        <v>1</v>
      </c>
      <c r="Z1276">
        <v>1</v>
      </c>
      <c r="AA1276">
        <v>12</v>
      </c>
      <c r="AB1276">
        <v>11</v>
      </c>
      <c r="AC1276">
        <v>108</v>
      </c>
      <c r="AD1276">
        <v>24</v>
      </c>
      <c r="AE1276">
        <v>1</v>
      </c>
      <c r="AF1276">
        <v>1</v>
      </c>
      <c r="AG1276">
        <v>1</v>
      </c>
      <c r="AH1276">
        <v>1</v>
      </c>
      <c r="AI1276">
        <v>121</v>
      </c>
      <c r="AJ1276">
        <v>1068</v>
      </c>
      <c r="AK1276">
        <v>1314</v>
      </c>
      <c r="AL1276">
        <v>1049</v>
      </c>
      <c r="AM1276">
        <v>934</v>
      </c>
      <c r="AN1276">
        <v>681</v>
      </c>
      <c r="AO1276">
        <v>1431</v>
      </c>
      <c r="AP1276">
        <v>2148</v>
      </c>
      <c r="AQ1276">
        <v>2188</v>
      </c>
      <c r="AR1276">
        <v>1388</v>
      </c>
      <c r="AS1276">
        <v>1051</v>
      </c>
      <c r="AT1276">
        <v>489</v>
      </c>
      <c r="AU1276">
        <v>604</v>
      </c>
      <c r="AV1276">
        <v>840</v>
      </c>
      <c r="AW1276">
        <v>429</v>
      </c>
      <c r="AX1276">
        <v>797</v>
      </c>
      <c r="AY1276">
        <v>2304</v>
      </c>
      <c r="AZ1276">
        <v>35</v>
      </c>
      <c r="BA1276">
        <v>92</v>
      </c>
      <c r="BB1276">
        <v>2370</v>
      </c>
      <c r="BC1276">
        <v>1616</v>
      </c>
      <c r="BD1276">
        <v>150</v>
      </c>
      <c r="BE1276">
        <v>1</v>
      </c>
      <c r="BF1276" t="s">
        <v>71</v>
      </c>
      <c r="BG1276" t="s">
        <v>65</v>
      </c>
      <c r="BH1276" t="s">
        <v>941</v>
      </c>
      <c r="BI1276" s="4">
        <f xml:space="preserve"> _2025teamgamelogs[[#This Row],[FGA]] + (0.44 * _2025teamgamelogs[[#This Row],[FTA]]) + _2025teamgamelogs[[#This Row],[TOV]] - _2025teamgamelogs[[#This Row],[OREB]]</f>
        <v>93.72</v>
      </c>
      <c r="BJ1276" s="3">
        <f>_2025teamgamelogs[[#This Row],[TOV]]/_2025teamgamelogs[[#This Row],[POSSESIONS]]</f>
        <v>0.11737089201877934</v>
      </c>
      <c r="BK1276" s="4">
        <f>_2025teamgamelogs[[#This Row],[PTS]]/_2025teamgamelogs[[#This Row],[POSSESIONS]]</f>
        <v>1.1523687580025608</v>
      </c>
      <c r="BL1276" s="4">
        <f xml:space="preserve"> 100 * _2025teamgamelogs[[#This Row],[POINTS_PER_POSSESSION]]</f>
        <v>115.23687580025607</v>
      </c>
      <c r="BM1276" s="4">
        <f xml:space="preserve"> _2025teamgamelogs[[#This Row],[POSSESIONS]] / (_2025teamgamelogs[[#This Row],[MIN]]/48)</f>
        <v>93.72</v>
      </c>
      <c r="BN1276" s="3">
        <f>_2025teamgamelogs[[#This Row],[PTS]] / (2 * (_2025teamgamelogs[[#This Row],[FGA]] + 0.44 * _2025teamgamelogs[[#This Row],[FTA]]))</f>
        <v>0.57618437900128039</v>
      </c>
      <c r="BO1276" s="4">
        <f>VLOOKUP(_2025teamgamelogs[[#This Row],[MONTH]], LEAGUE_AVERAGES!$A$2:$B$8, 2, FALSE)</f>
        <v>111.93492093235156</v>
      </c>
      <c r="BP1276" s="5">
        <f>VLOOKUP(_2025teamgamelogs[[#This Row],[TEAM_NAME]], LEAGUE_AVERAGES!$A$14:$C$43, 2, FALSE)</f>
        <v>0.37692682926829268</v>
      </c>
      <c r="BQ1276" s="5">
        <f>VLOOKUP(_2025teamgamelogs[[#This Row],[TEAM_NAME]], LEAGUE_AVERAGES!$A$14:$C$43, 3, FALSE)</f>
        <v>0.37741463414634141</v>
      </c>
      <c r="BR1276" s="5">
        <f>VLOOKUP(_2025teamgamelogs[[#This Row],[TEAM_NAME]], LEAGUE_AVERAGES!$F$14:$H$43, 2, FALSE)</f>
        <v>0.4768536585365854</v>
      </c>
      <c r="BS1276" s="5">
        <f>VLOOKUP(_2025teamgamelogs[[#This Row],[TEAM_NAME]], LEAGUE_AVERAGES!$F$14:$H$43, 3, FALSE)</f>
        <v>0.48056097560975608</v>
      </c>
      <c r="BT1276" s="5">
        <f>VLOOKUP(_2025teamgamelogs[[#This Row],[TEAM_NAME]], LEAGUE_AVERAGES!$K$14:$M$43, 2, FALSE)</f>
        <v>0.59622840480117467</v>
      </c>
      <c r="BU1276" s="5">
        <f>VLOOKUP(_2025teamgamelogs[[#This Row],[TEAM_NAME]], LEAGUE_AVERAGES!$K$14:$M$43, 3, FALSE)</f>
        <v>0.59682738613401276</v>
      </c>
    </row>
    <row r="1277" spans="1:73" x14ac:dyDescent="0.2">
      <c r="A1277" t="s">
        <v>59</v>
      </c>
      <c r="B1277">
        <v>1610612751</v>
      </c>
      <c r="C1277" t="s">
        <v>89</v>
      </c>
      <c r="D1277" t="s">
        <v>90</v>
      </c>
      <c r="E1277">
        <v>22400613</v>
      </c>
      <c r="F1277" s="1">
        <v>45679</v>
      </c>
      <c r="G1277" t="s">
        <v>1176</v>
      </c>
      <c r="H1277" t="s">
        <v>70</v>
      </c>
      <c r="I1277">
        <v>48</v>
      </c>
      <c r="J1277">
        <v>34</v>
      </c>
      <c r="K1277">
        <v>91</v>
      </c>
      <c r="L1277">
        <v>0.374</v>
      </c>
      <c r="M1277">
        <v>7</v>
      </c>
      <c r="N1277">
        <v>36</v>
      </c>
      <c r="O1277">
        <v>0.19400000000000001</v>
      </c>
      <c r="P1277">
        <v>9</v>
      </c>
      <c r="Q1277">
        <v>14</v>
      </c>
      <c r="R1277">
        <v>0.64300000000000002</v>
      </c>
      <c r="S1277">
        <v>20</v>
      </c>
      <c r="T1277">
        <v>32</v>
      </c>
      <c r="U1277">
        <v>52</v>
      </c>
      <c r="V1277">
        <v>16</v>
      </c>
      <c r="W1277">
        <v>17</v>
      </c>
      <c r="X1277">
        <v>8</v>
      </c>
      <c r="Y1277">
        <v>1</v>
      </c>
      <c r="Z1277">
        <v>1</v>
      </c>
      <c r="AA1277">
        <v>11</v>
      </c>
      <c r="AB1277">
        <v>12</v>
      </c>
      <c r="AC1277">
        <v>84</v>
      </c>
      <c r="AD1277">
        <v>-24</v>
      </c>
      <c r="AE1277">
        <v>1</v>
      </c>
      <c r="AF1277">
        <v>1231</v>
      </c>
      <c r="AG1277">
        <v>1231</v>
      </c>
      <c r="AH1277">
        <v>1231</v>
      </c>
      <c r="AI1277">
        <v>121</v>
      </c>
      <c r="AJ1277">
        <v>2258</v>
      </c>
      <c r="AK1277">
        <v>899</v>
      </c>
      <c r="AL1277">
        <v>2368</v>
      </c>
      <c r="AM1277">
        <v>2338</v>
      </c>
      <c r="AN1277">
        <v>1366</v>
      </c>
      <c r="AO1277">
        <v>2405</v>
      </c>
      <c r="AP1277">
        <v>2256</v>
      </c>
      <c r="AQ1277">
        <v>2113</v>
      </c>
      <c r="AR1277">
        <v>2233</v>
      </c>
      <c r="AS1277">
        <v>44</v>
      </c>
      <c r="AT1277">
        <v>1307</v>
      </c>
      <c r="AU1277">
        <v>267</v>
      </c>
      <c r="AV1277">
        <v>2415</v>
      </c>
      <c r="AW1277">
        <v>1759</v>
      </c>
      <c r="AX1277">
        <v>1073</v>
      </c>
      <c r="AY1277">
        <v>2304</v>
      </c>
      <c r="AZ1277">
        <v>35</v>
      </c>
      <c r="BA1277">
        <v>52</v>
      </c>
      <c r="BB1277">
        <v>2314</v>
      </c>
      <c r="BC1277">
        <v>2445</v>
      </c>
      <c r="BD1277">
        <v>2294</v>
      </c>
      <c r="BE1277">
        <v>1</v>
      </c>
      <c r="BF1277" t="s">
        <v>64</v>
      </c>
      <c r="BG1277" t="s">
        <v>65</v>
      </c>
      <c r="BH1277" t="s">
        <v>941</v>
      </c>
      <c r="BI1277" s="4">
        <f xml:space="preserve"> _2025teamgamelogs[[#This Row],[FGA]] + (0.44 * _2025teamgamelogs[[#This Row],[FTA]]) + _2025teamgamelogs[[#This Row],[TOV]] - _2025teamgamelogs[[#This Row],[OREB]]</f>
        <v>94.16</v>
      </c>
      <c r="BJ1277" s="3">
        <f>_2025teamgamelogs[[#This Row],[TOV]]/_2025teamgamelogs[[#This Row],[POSSESIONS]]</f>
        <v>0.18054375531011047</v>
      </c>
      <c r="BK1277" s="4">
        <f>_2025teamgamelogs[[#This Row],[PTS]]/_2025teamgamelogs[[#This Row],[POSSESIONS]]</f>
        <v>0.89209855564995755</v>
      </c>
      <c r="BL1277" s="4">
        <f xml:space="preserve"> 100 * _2025teamgamelogs[[#This Row],[POINTS_PER_POSSESSION]]</f>
        <v>89.209855564995749</v>
      </c>
      <c r="BM1277" s="4">
        <f xml:space="preserve"> _2025teamgamelogs[[#This Row],[POSSESIONS]] / (_2025teamgamelogs[[#This Row],[MIN]]/48)</f>
        <v>94.16</v>
      </c>
      <c r="BN1277" s="3">
        <f>_2025teamgamelogs[[#This Row],[PTS]] / (2 * (_2025teamgamelogs[[#This Row],[FGA]] + 0.44 * _2025teamgamelogs[[#This Row],[FTA]]))</f>
        <v>0.43227665706051877</v>
      </c>
      <c r="BO1277" s="4">
        <f>VLOOKUP(_2025teamgamelogs[[#This Row],[MONTH]], LEAGUE_AVERAGES!$A$2:$B$8, 2, FALSE)</f>
        <v>111.93492093235156</v>
      </c>
      <c r="BP1277" s="5">
        <f>VLOOKUP(_2025teamgamelogs[[#This Row],[TEAM_NAME]], LEAGUE_AVERAGES!$A$14:$C$43, 2, FALSE)</f>
        <v>0.337609756097561</v>
      </c>
      <c r="BQ1277" s="5">
        <f>VLOOKUP(_2025teamgamelogs[[#This Row],[TEAM_NAME]], LEAGUE_AVERAGES!$A$14:$C$43, 3, FALSE)</f>
        <v>0.34709756097560968</v>
      </c>
      <c r="BR1277" s="5">
        <f>VLOOKUP(_2025teamgamelogs[[#This Row],[TEAM_NAME]], LEAGUE_AVERAGES!$F$14:$H$43, 2, FALSE)</f>
        <v>0.43748780487804872</v>
      </c>
      <c r="BS1277" s="5">
        <f>VLOOKUP(_2025teamgamelogs[[#This Row],[TEAM_NAME]], LEAGUE_AVERAGES!$F$14:$H$43, 3, FALSE)</f>
        <v>0.43895121951219529</v>
      </c>
      <c r="BT1277" s="5">
        <f>VLOOKUP(_2025teamgamelogs[[#This Row],[TEAM_NAME]], LEAGUE_AVERAGES!$K$14:$M$43, 2, FALSE)</f>
        <v>0.54767404365624284</v>
      </c>
      <c r="BU1277" s="5">
        <f>VLOOKUP(_2025teamgamelogs[[#This Row],[TEAM_NAME]], LEAGUE_AVERAGES!$K$14:$M$43, 3, FALSE)</f>
        <v>0.5592142433904097</v>
      </c>
    </row>
    <row r="1278" spans="1:73" x14ac:dyDescent="0.2">
      <c r="A1278" t="s">
        <v>59</v>
      </c>
      <c r="B1278">
        <v>1610612762</v>
      </c>
      <c r="C1278" t="s">
        <v>125</v>
      </c>
      <c r="D1278" t="s">
        <v>126</v>
      </c>
      <c r="E1278">
        <v>22400618</v>
      </c>
      <c r="F1278" s="1">
        <v>45679</v>
      </c>
      <c r="G1278" t="s">
        <v>694</v>
      </c>
      <c r="H1278" t="s">
        <v>70</v>
      </c>
      <c r="I1278">
        <v>48</v>
      </c>
      <c r="J1278">
        <v>42</v>
      </c>
      <c r="K1278">
        <v>90</v>
      </c>
      <c r="L1278">
        <v>0.46700000000000003</v>
      </c>
      <c r="M1278">
        <v>14</v>
      </c>
      <c r="N1278">
        <v>37</v>
      </c>
      <c r="O1278">
        <v>0.378</v>
      </c>
      <c r="P1278">
        <v>16</v>
      </c>
      <c r="Q1278">
        <v>24</v>
      </c>
      <c r="R1278">
        <v>0.66700000000000004</v>
      </c>
      <c r="S1278">
        <v>23</v>
      </c>
      <c r="T1278">
        <v>29</v>
      </c>
      <c r="U1278">
        <v>52</v>
      </c>
      <c r="V1278">
        <v>25</v>
      </c>
      <c r="W1278">
        <v>27</v>
      </c>
      <c r="X1278">
        <v>3</v>
      </c>
      <c r="Y1278">
        <v>6</v>
      </c>
      <c r="Z1278">
        <v>4</v>
      </c>
      <c r="AA1278">
        <v>20</v>
      </c>
      <c r="AB1278">
        <v>23</v>
      </c>
      <c r="AC1278">
        <v>114</v>
      </c>
      <c r="AD1278">
        <v>-9</v>
      </c>
      <c r="AE1278">
        <v>1</v>
      </c>
      <c r="AF1278">
        <v>1231</v>
      </c>
      <c r="AG1278">
        <v>1231</v>
      </c>
      <c r="AH1278">
        <v>1231</v>
      </c>
      <c r="AI1278">
        <v>121</v>
      </c>
      <c r="AJ1278">
        <v>1068</v>
      </c>
      <c r="AK1278">
        <v>1029</v>
      </c>
      <c r="AL1278">
        <v>1245</v>
      </c>
      <c r="AM1278">
        <v>934</v>
      </c>
      <c r="AN1278">
        <v>1227</v>
      </c>
      <c r="AO1278">
        <v>993</v>
      </c>
      <c r="AP1278">
        <v>1228</v>
      </c>
      <c r="AQ1278">
        <v>791</v>
      </c>
      <c r="AR1278">
        <v>2105</v>
      </c>
      <c r="AS1278">
        <v>8</v>
      </c>
      <c r="AT1278">
        <v>1807</v>
      </c>
      <c r="AU1278">
        <v>267</v>
      </c>
      <c r="AV1278">
        <v>1358</v>
      </c>
      <c r="AW1278">
        <v>2451</v>
      </c>
      <c r="AX1278">
        <v>2344</v>
      </c>
      <c r="AY1278">
        <v>560</v>
      </c>
      <c r="AZ1278">
        <v>750</v>
      </c>
      <c r="BA1278">
        <v>1491</v>
      </c>
      <c r="BB1278">
        <v>300</v>
      </c>
      <c r="BC1278">
        <v>1168</v>
      </c>
      <c r="BD1278">
        <v>1735</v>
      </c>
      <c r="BE1278">
        <v>1</v>
      </c>
      <c r="BF1278" t="s">
        <v>71</v>
      </c>
      <c r="BG1278" t="s">
        <v>65</v>
      </c>
      <c r="BH1278" t="s">
        <v>941</v>
      </c>
      <c r="BI1278" s="4">
        <f xml:space="preserve"> _2025teamgamelogs[[#This Row],[FGA]] + (0.44 * _2025teamgamelogs[[#This Row],[FTA]]) + _2025teamgamelogs[[#This Row],[TOV]] - _2025teamgamelogs[[#This Row],[OREB]]</f>
        <v>104.56</v>
      </c>
      <c r="BJ1278" s="3">
        <f>_2025teamgamelogs[[#This Row],[TOV]]/_2025teamgamelogs[[#This Row],[POSSESIONS]]</f>
        <v>0.25822494261667939</v>
      </c>
      <c r="BK1278" s="4">
        <f>_2025teamgamelogs[[#This Row],[PTS]]/_2025teamgamelogs[[#This Row],[POSSESIONS]]</f>
        <v>1.090283091048202</v>
      </c>
      <c r="BL1278" s="4">
        <f xml:space="preserve"> 100 * _2025teamgamelogs[[#This Row],[POINTS_PER_POSSESSION]]</f>
        <v>109.0283091048202</v>
      </c>
      <c r="BM1278" s="4">
        <f xml:space="preserve"> _2025teamgamelogs[[#This Row],[POSSESIONS]] / (_2025teamgamelogs[[#This Row],[MIN]]/48)</f>
        <v>104.56</v>
      </c>
      <c r="BN1278" s="3">
        <f>_2025teamgamelogs[[#This Row],[PTS]] / (2 * (_2025teamgamelogs[[#This Row],[FGA]] + 0.44 * _2025teamgamelogs[[#This Row],[FTA]]))</f>
        <v>0.56682577565632453</v>
      </c>
      <c r="BO1278" s="4">
        <f>VLOOKUP(_2025teamgamelogs[[#This Row],[MONTH]], LEAGUE_AVERAGES!$A$2:$B$8, 2, FALSE)</f>
        <v>111.93492093235156</v>
      </c>
      <c r="BP1278" s="5">
        <f>VLOOKUP(_2025teamgamelogs[[#This Row],[TEAM_NAME]], LEAGUE_AVERAGES!$A$14:$C$43, 2, FALSE)</f>
        <v>0.36446341463414633</v>
      </c>
      <c r="BQ1278" s="5">
        <f>VLOOKUP(_2025teamgamelogs[[#This Row],[TEAM_NAME]], LEAGUE_AVERAGES!$A$14:$C$43, 3, FALSE)</f>
        <v>0.3413170731707319</v>
      </c>
      <c r="BR1278" s="5">
        <f>VLOOKUP(_2025teamgamelogs[[#This Row],[TEAM_NAME]], LEAGUE_AVERAGES!$F$14:$H$43, 2, FALSE)</f>
        <v>0.4583902439024391</v>
      </c>
      <c r="BS1278" s="5">
        <f>VLOOKUP(_2025teamgamelogs[[#This Row],[TEAM_NAME]], LEAGUE_AVERAGES!$F$14:$H$43, 3, FALSE)</f>
        <v>0.45390243902439031</v>
      </c>
      <c r="BT1278" s="5">
        <f>VLOOKUP(_2025teamgamelogs[[#This Row],[TEAM_NAME]], LEAGUE_AVERAGES!$K$14:$M$43, 2, FALSE)</f>
        <v>0.57104853563970659</v>
      </c>
      <c r="BU1278" s="5">
        <f>VLOOKUP(_2025teamgamelogs[[#This Row],[TEAM_NAME]], LEAGUE_AVERAGES!$K$14:$M$43, 3, FALSE)</f>
        <v>0.56826296147062372</v>
      </c>
    </row>
    <row r="1279" spans="1:73" x14ac:dyDescent="0.2">
      <c r="A1279" t="s">
        <v>59</v>
      </c>
      <c r="B1279">
        <v>1610612750</v>
      </c>
      <c r="C1279" t="s">
        <v>8</v>
      </c>
      <c r="D1279" t="s">
        <v>72</v>
      </c>
      <c r="E1279">
        <v>22400614</v>
      </c>
      <c r="F1279" s="1">
        <v>45679</v>
      </c>
      <c r="G1279" t="s">
        <v>879</v>
      </c>
      <c r="H1279" t="s">
        <v>63</v>
      </c>
      <c r="I1279">
        <v>48</v>
      </c>
      <c r="J1279">
        <v>37</v>
      </c>
      <c r="K1279">
        <v>81</v>
      </c>
      <c r="L1279">
        <v>0.45700000000000002</v>
      </c>
      <c r="M1279">
        <v>11</v>
      </c>
      <c r="N1279">
        <v>29</v>
      </c>
      <c r="O1279">
        <v>0.379</v>
      </c>
      <c r="P1279">
        <v>30</v>
      </c>
      <c r="Q1279">
        <v>34</v>
      </c>
      <c r="R1279">
        <v>0.88200000000000001</v>
      </c>
      <c r="S1279">
        <v>9</v>
      </c>
      <c r="T1279">
        <v>30</v>
      </c>
      <c r="U1279">
        <v>39</v>
      </c>
      <c r="V1279">
        <v>26</v>
      </c>
      <c r="W1279">
        <v>11</v>
      </c>
      <c r="X1279">
        <v>10</v>
      </c>
      <c r="Y1279">
        <v>8</v>
      </c>
      <c r="Z1279">
        <v>4</v>
      </c>
      <c r="AA1279">
        <v>18</v>
      </c>
      <c r="AB1279">
        <v>21</v>
      </c>
      <c r="AC1279">
        <v>115</v>
      </c>
      <c r="AD1279">
        <v>1</v>
      </c>
      <c r="AE1279">
        <v>1</v>
      </c>
      <c r="AF1279">
        <v>1</v>
      </c>
      <c r="AG1279">
        <v>1</v>
      </c>
      <c r="AH1279">
        <v>1</v>
      </c>
      <c r="AI1279">
        <v>121</v>
      </c>
      <c r="AJ1279">
        <v>1946</v>
      </c>
      <c r="AK1279">
        <v>2117</v>
      </c>
      <c r="AL1279">
        <v>1426</v>
      </c>
      <c r="AM1279">
        <v>1661</v>
      </c>
      <c r="AN1279">
        <v>2163</v>
      </c>
      <c r="AO1279">
        <v>983</v>
      </c>
      <c r="AP1279">
        <v>37</v>
      </c>
      <c r="AQ1279">
        <v>106</v>
      </c>
      <c r="AR1279">
        <v>362</v>
      </c>
      <c r="AS1279">
        <v>1566</v>
      </c>
      <c r="AT1279">
        <v>1652</v>
      </c>
      <c r="AU1279">
        <v>1833</v>
      </c>
      <c r="AV1279">
        <v>1195</v>
      </c>
      <c r="AW1279">
        <v>429</v>
      </c>
      <c r="AX1279">
        <v>539</v>
      </c>
      <c r="AY1279">
        <v>187</v>
      </c>
      <c r="AZ1279">
        <v>750</v>
      </c>
      <c r="BA1279">
        <v>1018</v>
      </c>
      <c r="BB1279">
        <v>575</v>
      </c>
      <c r="BC1279">
        <v>1095</v>
      </c>
      <c r="BD1279">
        <v>1176</v>
      </c>
      <c r="BE1279">
        <v>1</v>
      </c>
      <c r="BF1279" t="s">
        <v>71</v>
      </c>
      <c r="BG1279" t="s">
        <v>65</v>
      </c>
      <c r="BH1279" t="s">
        <v>941</v>
      </c>
      <c r="BI1279" s="4">
        <f xml:space="preserve"> _2025teamgamelogs[[#This Row],[FGA]] + (0.44 * _2025teamgamelogs[[#This Row],[FTA]]) + _2025teamgamelogs[[#This Row],[TOV]] - _2025teamgamelogs[[#This Row],[OREB]]</f>
        <v>97.960000000000008</v>
      </c>
      <c r="BJ1279" s="3">
        <f>_2025teamgamelogs[[#This Row],[TOV]]/_2025teamgamelogs[[#This Row],[POSSESIONS]]</f>
        <v>0.11229073091057573</v>
      </c>
      <c r="BK1279" s="4">
        <f>_2025teamgamelogs[[#This Row],[PTS]]/_2025teamgamelogs[[#This Row],[POSSESIONS]]</f>
        <v>1.1739485504287464</v>
      </c>
      <c r="BL1279" s="4">
        <f xml:space="preserve"> 100 * _2025teamgamelogs[[#This Row],[POINTS_PER_POSSESSION]]</f>
        <v>117.39485504287464</v>
      </c>
      <c r="BM1279" s="4">
        <f xml:space="preserve"> _2025teamgamelogs[[#This Row],[POSSESIONS]] / (_2025teamgamelogs[[#This Row],[MIN]]/48)</f>
        <v>97.960000000000008</v>
      </c>
      <c r="BN1279" s="3">
        <f>_2025teamgamelogs[[#This Row],[PTS]] / (2 * (_2025teamgamelogs[[#This Row],[FGA]] + 0.44 * _2025teamgamelogs[[#This Row],[FTA]]))</f>
        <v>0.59920800333472279</v>
      </c>
      <c r="BO1279" s="4">
        <f>VLOOKUP(_2025teamgamelogs[[#This Row],[MONTH]], LEAGUE_AVERAGES!$A$2:$B$8, 2, FALSE)</f>
        <v>111.93492093235156</v>
      </c>
      <c r="BP1279" s="5">
        <f>VLOOKUP(_2025teamgamelogs[[#This Row],[TEAM_NAME]], LEAGUE_AVERAGES!$A$14:$C$43, 2, FALSE)</f>
        <v>0.38256097560975622</v>
      </c>
      <c r="BQ1279" s="5">
        <f>VLOOKUP(_2025teamgamelogs[[#This Row],[TEAM_NAME]], LEAGUE_AVERAGES!$A$14:$C$43, 3, FALSE)</f>
        <v>0.37156097560975615</v>
      </c>
      <c r="BR1279" s="5">
        <f>VLOOKUP(_2025teamgamelogs[[#This Row],[TEAM_NAME]], LEAGUE_AVERAGES!$F$14:$H$43, 2, FALSE)</f>
        <v>0.47402439024390242</v>
      </c>
      <c r="BS1279" s="5">
        <f>VLOOKUP(_2025teamgamelogs[[#This Row],[TEAM_NAME]], LEAGUE_AVERAGES!$F$14:$H$43, 3, FALSE)</f>
        <v>0.46580487804878057</v>
      </c>
      <c r="BT1279" s="5">
        <f>VLOOKUP(_2025teamgamelogs[[#This Row],[TEAM_NAME]], LEAGUE_AVERAGES!$K$14:$M$43, 2, FALSE)</f>
        <v>0.59446350940954662</v>
      </c>
      <c r="BU1279" s="5">
        <f>VLOOKUP(_2025teamgamelogs[[#This Row],[TEAM_NAME]], LEAGUE_AVERAGES!$K$14:$M$43, 3, FALSE)</f>
        <v>0.58583417827298701</v>
      </c>
    </row>
    <row r="1280" spans="1:73" x14ac:dyDescent="0.2">
      <c r="A1280" t="s">
        <v>59</v>
      </c>
      <c r="B1280">
        <v>1610612742</v>
      </c>
      <c r="C1280" t="s">
        <v>154</v>
      </c>
      <c r="D1280" t="s">
        <v>155</v>
      </c>
      <c r="E1280">
        <v>22400614</v>
      </c>
      <c r="F1280" s="1">
        <v>45679</v>
      </c>
      <c r="G1280" t="s">
        <v>876</v>
      </c>
      <c r="H1280" t="s">
        <v>70</v>
      </c>
      <c r="I1280">
        <v>48</v>
      </c>
      <c r="J1280">
        <v>45</v>
      </c>
      <c r="K1280">
        <v>90</v>
      </c>
      <c r="L1280">
        <v>0.5</v>
      </c>
      <c r="M1280">
        <v>8</v>
      </c>
      <c r="N1280">
        <v>29</v>
      </c>
      <c r="O1280">
        <v>0.27600000000000002</v>
      </c>
      <c r="P1280">
        <v>16</v>
      </c>
      <c r="Q1280">
        <v>19</v>
      </c>
      <c r="R1280">
        <v>0.84199999999999997</v>
      </c>
      <c r="S1280">
        <v>7</v>
      </c>
      <c r="T1280">
        <v>31</v>
      </c>
      <c r="U1280">
        <v>38</v>
      </c>
      <c r="V1280">
        <v>24</v>
      </c>
      <c r="W1280">
        <v>15</v>
      </c>
      <c r="X1280">
        <v>5</v>
      </c>
      <c r="Y1280">
        <v>4</v>
      </c>
      <c r="Z1280">
        <v>8</v>
      </c>
      <c r="AA1280">
        <v>21</v>
      </c>
      <c r="AB1280">
        <v>18</v>
      </c>
      <c r="AC1280">
        <v>114</v>
      </c>
      <c r="AD1280">
        <v>-1</v>
      </c>
      <c r="AE1280">
        <v>1</v>
      </c>
      <c r="AF1280">
        <v>1231</v>
      </c>
      <c r="AG1280">
        <v>1231</v>
      </c>
      <c r="AH1280">
        <v>1231</v>
      </c>
      <c r="AI1280">
        <v>121</v>
      </c>
      <c r="AJ1280">
        <v>564</v>
      </c>
      <c r="AK1280">
        <v>1029</v>
      </c>
      <c r="AL1280">
        <v>663</v>
      </c>
      <c r="AM1280">
        <v>2251</v>
      </c>
      <c r="AN1280">
        <v>2163</v>
      </c>
      <c r="AO1280">
        <v>2103</v>
      </c>
      <c r="AP1280">
        <v>1228</v>
      </c>
      <c r="AQ1280">
        <v>1458</v>
      </c>
      <c r="AR1280">
        <v>642</v>
      </c>
      <c r="AS1280">
        <v>2024</v>
      </c>
      <c r="AT1280">
        <v>1488</v>
      </c>
      <c r="AU1280">
        <v>1966</v>
      </c>
      <c r="AV1280">
        <v>1570</v>
      </c>
      <c r="AW1280">
        <v>1341</v>
      </c>
      <c r="AX1280">
        <v>1998</v>
      </c>
      <c r="AY1280">
        <v>1274</v>
      </c>
      <c r="AZ1280">
        <v>2116</v>
      </c>
      <c r="BA1280">
        <v>1694</v>
      </c>
      <c r="BB1280">
        <v>1204</v>
      </c>
      <c r="BC1280">
        <v>1168</v>
      </c>
      <c r="BD1280">
        <v>1231</v>
      </c>
      <c r="BE1280">
        <v>1</v>
      </c>
      <c r="BF1280" t="s">
        <v>64</v>
      </c>
      <c r="BG1280" t="s">
        <v>65</v>
      </c>
      <c r="BH1280" t="s">
        <v>941</v>
      </c>
      <c r="BI1280" s="4">
        <f xml:space="preserve"> _2025teamgamelogs[[#This Row],[FGA]] + (0.44 * _2025teamgamelogs[[#This Row],[FTA]]) + _2025teamgamelogs[[#This Row],[TOV]] - _2025teamgamelogs[[#This Row],[OREB]]</f>
        <v>106.36</v>
      </c>
      <c r="BJ1280" s="3">
        <f>_2025teamgamelogs[[#This Row],[TOV]]/_2025teamgamelogs[[#This Row],[POSSESIONS]]</f>
        <v>0.14103046257991728</v>
      </c>
      <c r="BK1280" s="4">
        <f>_2025teamgamelogs[[#This Row],[PTS]]/_2025teamgamelogs[[#This Row],[POSSESIONS]]</f>
        <v>1.0718315156073712</v>
      </c>
      <c r="BL1280" s="4">
        <f xml:space="preserve"> 100 * _2025teamgamelogs[[#This Row],[POINTS_PER_POSSESSION]]</f>
        <v>107.18315156073712</v>
      </c>
      <c r="BM1280" s="4">
        <f xml:space="preserve"> _2025teamgamelogs[[#This Row],[POSSESIONS]] / (_2025teamgamelogs[[#This Row],[MIN]]/48)</f>
        <v>106.36</v>
      </c>
      <c r="BN1280" s="3">
        <f>_2025teamgamelogs[[#This Row],[PTS]] / (2 * (_2025teamgamelogs[[#This Row],[FGA]] + 0.44 * _2025teamgamelogs[[#This Row],[FTA]]))</f>
        <v>0.5795038633590891</v>
      </c>
      <c r="BO1280" s="4">
        <f>VLOOKUP(_2025teamgamelogs[[#This Row],[MONTH]], LEAGUE_AVERAGES!$A$2:$B$8, 2, FALSE)</f>
        <v>111.93492093235156</v>
      </c>
      <c r="BP1280" s="5">
        <f>VLOOKUP(_2025teamgamelogs[[#This Row],[TEAM_NAME]], LEAGUE_AVERAGES!$A$14:$C$43, 2, FALSE)</f>
        <v>0.362375</v>
      </c>
      <c r="BQ1280" s="5">
        <f>VLOOKUP(_2025teamgamelogs[[#This Row],[TEAM_NAME]], LEAGUE_AVERAGES!$A$14:$C$43, 3, FALSE)</f>
        <v>0.36252380952380958</v>
      </c>
      <c r="BR1280" s="5">
        <f>VLOOKUP(_2025teamgamelogs[[#This Row],[TEAM_NAME]], LEAGUE_AVERAGES!$F$14:$H$43, 2, FALSE)</f>
        <v>0.47777500000000001</v>
      </c>
      <c r="BS1280" s="5">
        <f>VLOOKUP(_2025teamgamelogs[[#This Row],[TEAM_NAME]], LEAGUE_AVERAGES!$F$14:$H$43, 3, FALSE)</f>
        <v>0.48176190476190472</v>
      </c>
      <c r="BT1280" s="5">
        <f>VLOOKUP(_2025teamgamelogs[[#This Row],[TEAM_NAME]], LEAGUE_AVERAGES!$K$14:$M$43, 2, FALSE)</f>
        <v>0.58283558931438928</v>
      </c>
      <c r="BU1280" s="5">
        <f>VLOOKUP(_2025teamgamelogs[[#This Row],[TEAM_NAME]], LEAGUE_AVERAGES!$K$14:$M$43, 3, FALSE)</f>
        <v>0.5856179003364903</v>
      </c>
    </row>
    <row r="1281" spans="1:73" x14ac:dyDescent="0.2">
      <c r="A1281" t="s">
        <v>59</v>
      </c>
      <c r="B1281">
        <v>1610612745</v>
      </c>
      <c r="C1281" t="s">
        <v>104</v>
      </c>
      <c r="D1281" t="s">
        <v>105</v>
      </c>
      <c r="E1281">
        <v>22400615</v>
      </c>
      <c r="F1281" s="1">
        <v>45679</v>
      </c>
      <c r="G1281" t="s">
        <v>1177</v>
      </c>
      <c r="H1281" t="s">
        <v>63</v>
      </c>
      <c r="I1281">
        <v>48</v>
      </c>
      <c r="J1281">
        <v>40</v>
      </c>
      <c r="K1281">
        <v>91</v>
      </c>
      <c r="L1281">
        <v>0.44</v>
      </c>
      <c r="M1281">
        <v>15</v>
      </c>
      <c r="N1281">
        <v>34</v>
      </c>
      <c r="O1281">
        <v>0.441</v>
      </c>
      <c r="P1281">
        <v>14</v>
      </c>
      <c r="Q1281">
        <v>20</v>
      </c>
      <c r="R1281">
        <v>0.7</v>
      </c>
      <c r="S1281">
        <v>20</v>
      </c>
      <c r="T1281">
        <v>33</v>
      </c>
      <c r="U1281">
        <v>53</v>
      </c>
      <c r="V1281">
        <v>25</v>
      </c>
      <c r="W1281">
        <v>22</v>
      </c>
      <c r="X1281">
        <v>8</v>
      </c>
      <c r="Y1281">
        <v>5</v>
      </c>
      <c r="Z1281">
        <v>5</v>
      </c>
      <c r="AA1281">
        <v>20</v>
      </c>
      <c r="AB1281">
        <v>18</v>
      </c>
      <c r="AC1281">
        <v>109</v>
      </c>
      <c r="AD1281">
        <v>1</v>
      </c>
      <c r="AE1281">
        <v>1</v>
      </c>
      <c r="AF1281">
        <v>1</v>
      </c>
      <c r="AG1281">
        <v>1</v>
      </c>
      <c r="AH1281">
        <v>1</v>
      </c>
      <c r="AI1281">
        <v>121</v>
      </c>
      <c r="AJ1281">
        <v>1438</v>
      </c>
      <c r="AK1281">
        <v>899</v>
      </c>
      <c r="AL1281">
        <v>1710</v>
      </c>
      <c r="AM1281">
        <v>733</v>
      </c>
      <c r="AN1281">
        <v>1627</v>
      </c>
      <c r="AO1281">
        <v>395</v>
      </c>
      <c r="AP1281">
        <v>1571</v>
      </c>
      <c r="AQ1281">
        <v>1301</v>
      </c>
      <c r="AR1281">
        <v>1932</v>
      </c>
      <c r="AS1281">
        <v>44</v>
      </c>
      <c r="AT1281">
        <v>1131</v>
      </c>
      <c r="AU1281">
        <v>209</v>
      </c>
      <c r="AV1281">
        <v>1358</v>
      </c>
      <c r="AW1281">
        <v>2345</v>
      </c>
      <c r="AX1281">
        <v>1073</v>
      </c>
      <c r="AY1281">
        <v>889</v>
      </c>
      <c r="AZ1281">
        <v>1188</v>
      </c>
      <c r="BA1281">
        <v>1491</v>
      </c>
      <c r="BB1281">
        <v>1204</v>
      </c>
      <c r="BC1281">
        <v>1548</v>
      </c>
      <c r="BD1281">
        <v>1176</v>
      </c>
      <c r="BE1281">
        <v>1</v>
      </c>
      <c r="BF1281" t="s">
        <v>64</v>
      </c>
      <c r="BG1281" t="s">
        <v>65</v>
      </c>
      <c r="BH1281" t="s">
        <v>941</v>
      </c>
      <c r="BI1281" s="4">
        <f xml:space="preserve"> _2025teamgamelogs[[#This Row],[FGA]] + (0.44 * _2025teamgamelogs[[#This Row],[FTA]]) + _2025teamgamelogs[[#This Row],[TOV]] - _2025teamgamelogs[[#This Row],[OREB]]</f>
        <v>101.8</v>
      </c>
      <c r="BJ1281" s="3">
        <f>_2025teamgamelogs[[#This Row],[TOV]]/_2025teamgamelogs[[#This Row],[POSSESIONS]]</f>
        <v>0.21611001964636542</v>
      </c>
      <c r="BK1281" s="4">
        <f>_2025teamgamelogs[[#This Row],[PTS]]/_2025teamgamelogs[[#This Row],[POSSESIONS]]</f>
        <v>1.0707269155206287</v>
      </c>
      <c r="BL1281" s="4">
        <f xml:space="preserve"> 100 * _2025teamgamelogs[[#This Row],[POINTS_PER_POSSESSION]]</f>
        <v>107.07269155206288</v>
      </c>
      <c r="BM1281" s="4">
        <f xml:space="preserve"> _2025teamgamelogs[[#This Row],[POSSESIONS]] / (_2025teamgamelogs[[#This Row],[MIN]]/48)</f>
        <v>101.8</v>
      </c>
      <c r="BN1281" s="3">
        <f>_2025teamgamelogs[[#This Row],[PTS]] / (2 * (_2025teamgamelogs[[#This Row],[FGA]] + 0.44 * _2025teamgamelogs[[#This Row],[FTA]]))</f>
        <v>0.54609218436873752</v>
      </c>
      <c r="BO1281" s="4">
        <f>VLOOKUP(_2025teamgamelogs[[#This Row],[MONTH]], LEAGUE_AVERAGES!$A$2:$B$8, 2, FALSE)</f>
        <v>111.93492093235156</v>
      </c>
      <c r="BP1281" s="5">
        <f>VLOOKUP(_2025teamgamelogs[[#This Row],[TEAM_NAME]], LEAGUE_AVERAGES!$A$14:$C$43, 2, FALSE)</f>
        <v>0.35034146341463424</v>
      </c>
      <c r="BQ1281" s="5">
        <f>VLOOKUP(_2025teamgamelogs[[#This Row],[TEAM_NAME]], LEAGUE_AVERAGES!$A$14:$C$43, 3, FALSE)</f>
        <v>0.35473170731707321</v>
      </c>
      <c r="BR1281" s="5">
        <f>VLOOKUP(_2025teamgamelogs[[#This Row],[TEAM_NAME]], LEAGUE_AVERAGES!$F$14:$H$43, 2, FALSE)</f>
        <v>0.45260975609756104</v>
      </c>
      <c r="BS1281" s="5">
        <f>VLOOKUP(_2025teamgamelogs[[#This Row],[TEAM_NAME]], LEAGUE_AVERAGES!$F$14:$H$43, 3, FALSE)</f>
        <v>0.45763414634146338</v>
      </c>
      <c r="BT1281" s="5">
        <f>VLOOKUP(_2025teamgamelogs[[#This Row],[TEAM_NAME]], LEAGUE_AVERAGES!$K$14:$M$43, 2, FALSE)</f>
        <v>0.55103752047014554</v>
      </c>
      <c r="BU1281" s="5">
        <f>VLOOKUP(_2025teamgamelogs[[#This Row],[TEAM_NAME]], LEAGUE_AVERAGES!$K$14:$M$43, 3, FALSE)</f>
        <v>0.55544482411316332</v>
      </c>
    </row>
    <row r="1282" spans="1:73" x14ac:dyDescent="0.2">
      <c r="A1282" t="s">
        <v>59</v>
      </c>
      <c r="B1282">
        <v>1610612760</v>
      </c>
      <c r="C1282" t="s">
        <v>137</v>
      </c>
      <c r="D1282" t="s">
        <v>138</v>
      </c>
      <c r="E1282">
        <v>22400618</v>
      </c>
      <c r="F1282" s="1">
        <v>45679</v>
      </c>
      <c r="G1282" t="s">
        <v>691</v>
      </c>
      <c r="H1282" t="s">
        <v>63</v>
      </c>
      <c r="I1282">
        <v>48</v>
      </c>
      <c r="J1282">
        <v>44</v>
      </c>
      <c r="K1282">
        <v>95</v>
      </c>
      <c r="L1282">
        <v>0.46300000000000002</v>
      </c>
      <c r="M1282">
        <v>12</v>
      </c>
      <c r="N1282">
        <v>39</v>
      </c>
      <c r="O1282">
        <v>0.308</v>
      </c>
      <c r="P1282">
        <v>23</v>
      </c>
      <c r="Q1282">
        <v>25</v>
      </c>
      <c r="R1282">
        <v>0.92</v>
      </c>
      <c r="S1282">
        <v>13</v>
      </c>
      <c r="T1282">
        <v>26</v>
      </c>
      <c r="U1282">
        <v>39</v>
      </c>
      <c r="V1282">
        <v>20</v>
      </c>
      <c r="W1282">
        <v>11</v>
      </c>
      <c r="X1282">
        <v>15</v>
      </c>
      <c r="Y1282">
        <v>4</v>
      </c>
      <c r="Z1282">
        <v>6</v>
      </c>
      <c r="AA1282">
        <v>23</v>
      </c>
      <c r="AB1282">
        <v>20</v>
      </c>
      <c r="AC1282">
        <v>123</v>
      </c>
      <c r="AD1282">
        <v>9</v>
      </c>
      <c r="AE1282">
        <v>1</v>
      </c>
      <c r="AF1282">
        <v>1</v>
      </c>
      <c r="AG1282">
        <v>1</v>
      </c>
      <c r="AH1282">
        <v>1</v>
      </c>
      <c r="AI1282">
        <v>121</v>
      </c>
      <c r="AJ1282">
        <v>703</v>
      </c>
      <c r="AK1282">
        <v>477</v>
      </c>
      <c r="AL1282">
        <v>1318</v>
      </c>
      <c r="AM1282">
        <v>1413</v>
      </c>
      <c r="AN1282">
        <v>933</v>
      </c>
      <c r="AO1282">
        <v>1815</v>
      </c>
      <c r="AP1282">
        <v>314</v>
      </c>
      <c r="AQ1282">
        <v>666</v>
      </c>
      <c r="AR1282">
        <v>174</v>
      </c>
      <c r="AS1282">
        <v>652</v>
      </c>
      <c r="AT1282">
        <v>2171</v>
      </c>
      <c r="AU1282">
        <v>1833</v>
      </c>
      <c r="AV1282">
        <v>2163</v>
      </c>
      <c r="AW1282">
        <v>429</v>
      </c>
      <c r="AX1282">
        <v>46</v>
      </c>
      <c r="AY1282">
        <v>1274</v>
      </c>
      <c r="AZ1282">
        <v>1573</v>
      </c>
      <c r="BA1282">
        <v>2046</v>
      </c>
      <c r="BB1282">
        <v>767</v>
      </c>
      <c r="BC1282">
        <v>549</v>
      </c>
      <c r="BD1282">
        <v>672</v>
      </c>
      <c r="BE1282">
        <v>1</v>
      </c>
      <c r="BF1282" t="s">
        <v>64</v>
      </c>
      <c r="BG1282" t="s">
        <v>65</v>
      </c>
      <c r="BH1282" t="s">
        <v>941</v>
      </c>
      <c r="BI1282" s="4">
        <f xml:space="preserve"> _2025teamgamelogs[[#This Row],[FGA]] + (0.44 * _2025teamgamelogs[[#This Row],[FTA]]) + _2025teamgamelogs[[#This Row],[TOV]] - _2025teamgamelogs[[#This Row],[OREB]]</f>
        <v>104</v>
      </c>
      <c r="BJ1282" s="3">
        <f>_2025teamgamelogs[[#This Row],[TOV]]/_2025teamgamelogs[[#This Row],[POSSESIONS]]</f>
        <v>0.10576923076923077</v>
      </c>
      <c r="BK1282" s="4">
        <f>_2025teamgamelogs[[#This Row],[PTS]]/_2025teamgamelogs[[#This Row],[POSSESIONS]]</f>
        <v>1.1826923076923077</v>
      </c>
      <c r="BL1282" s="4">
        <f xml:space="preserve"> 100 * _2025teamgamelogs[[#This Row],[POINTS_PER_POSSESSION]]</f>
        <v>118.26923076923077</v>
      </c>
      <c r="BM1282" s="4">
        <f xml:space="preserve"> _2025teamgamelogs[[#This Row],[POSSESIONS]] / (_2025teamgamelogs[[#This Row],[MIN]]/48)</f>
        <v>104</v>
      </c>
      <c r="BN1282" s="3">
        <f>_2025teamgamelogs[[#This Row],[PTS]] / (2 * (_2025teamgamelogs[[#This Row],[FGA]] + 0.44 * _2025teamgamelogs[[#This Row],[FTA]]))</f>
        <v>0.58018867924528306</v>
      </c>
      <c r="BO1282" s="4">
        <f>VLOOKUP(_2025teamgamelogs[[#This Row],[MONTH]], LEAGUE_AVERAGES!$A$2:$B$8, 2, FALSE)</f>
        <v>111.93492093235156</v>
      </c>
      <c r="BP1282" s="5">
        <f>VLOOKUP(_2025teamgamelogs[[#This Row],[TEAM_NAME]], LEAGUE_AVERAGES!$A$14:$C$43, 2, FALSE)</f>
        <v>0.38229268292682927</v>
      </c>
      <c r="BQ1282" s="5">
        <f>VLOOKUP(_2025teamgamelogs[[#This Row],[TEAM_NAME]], LEAGUE_AVERAGES!$A$14:$C$43, 3, FALSE)</f>
        <v>0.36500000000000005</v>
      </c>
      <c r="BR1282" s="5">
        <f>VLOOKUP(_2025teamgamelogs[[#This Row],[TEAM_NAME]], LEAGUE_AVERAGES!$F$14:$H$43, 2, FALSE)</f>
        <v>0.48607317073170736</v>
      </c>
      <c r="BS1282" s="5">
        <f>VLOOKUP(_2025teamgamelogs[[#This Row],[TEAM_NAME]], LEAGUE_AVERAGES!$F$14:$H$43, 3, FALSE)</f>
        <v>0.4780731707317073</v>
      </c>
      <c r="BT1282" s="5">
        <f>VLOOKUP(_2025teamgamelogs[[#This Row],[TEAM_NAME]], LEAGUE_AVERAGES!$K$14:$M$43, 2, FALSE)</f>
        <v>0.59971838422440138</v>
      </c>
      <c r="BU1282" s="5">
        <f>VLOOKUP(_2025teamgamelogs[[#This Row],[TEAM_NAME]], LEAGUE_AVERAGES!$K$14:$M$43, 3, FALSE)</f>
        <v>0.58679992881439635</v>
      </c>
    </row>
    <row r="1283" spans="1:73" x14ac:dyDescent="0.2">
      <c r="A1283" t="s">
        <v>59</v>
      </c>
      <c r="B1283">
        <v>1610612765</v>
      </c>
      <c r="C1283" t="s">
        <v>107</v>
      </c>
      <c r="D1283" t="s">
        <v>108</v>
      </c>
      <c r="E1283">
        <v>22400612</v>
      </c>
      <c r="F1283" s="1">
        <v>45679</v>
      </c>
      <c r="G1283" t="s">
        <v>1178</v>
      </c>
      <c r="H1283" t="s">
        <v>63</v>
      </c>
      <c r="I1283">
        <v>48</v>
      </c>
      <c r="J1283">
        <v>42</v>
      </c>
      <c r="K1283">
        <v>84</v>
      </c>
      <c r="L1283">
        <v>0.5</v>
      </c>
      <c r="M1283">
        <v>12</v>
      </c>
      <c r="N1283">
        <v>34</v>
      </c>
      <c r="O1283">
        <v>0.35299999999999998</v>
      </c>
      <c r="P1283">
        <v>18</v>
      </c>
      <c r="Q1283">
        <v>19</v>
      </c>
      <c r="R1283">
        <v>0.94699999999999995</v>
      </c>
      <c r="S1283">
        <v>7</v>
      </c>
      <c r="T1283">
        <v>44</v>
      </c>
      <c r="U1283">
        <v>51</v>
      </c>
      <c r="V1283">
        <v>27</v>
      </c>
      <c r="W1283">
        <v>21</v>
      </c>
      <c r="X1283">
        <v>7</v>
      </c>
      <c r="Y1283">
        <v>10</v>
      </c>
      <c r="Z1283">
        <v>3</v>
      </c>
      <c r="AA1283">
        <v>19</v>
      </c>
      <c r="AB1283">
        <v>14</v>
      </c>
      <c r="AC1283">
        <v>114</v>
      </c>
      <c r="AD1283">
        <v>10</v>
      </c>
      <c r="AE1283">
        <v>1</v>
      </c>
      <c r="AF1283">
        <v>1</v>
      </c>
      <c r="AG1283">
        <v>1</v>
      </c>
      <c r="AH1283">
        <v>1</v>
      </c>
      <c r="AI1283">
        <v>121</v>
      </c>
      <c r="AJ1283">
        <v>1068</v>
      </c>
      <c r="AK1283">
        <v>1815</v>
      </c>
      <c r="AL1283">
        <v>663</v>
      </c>
      <c r="AM1283">
        <v>1413</v>
      </c>
      <c r="AN1283">
        <v>1627</v>
      </c>
      <c r="AO1283">
        <v>1275</v>
      </c>
      <c r="AP1283">
        <v>889</v>
      </c>
      <c r="AQ1283">
        <v>1458</v>
      </c>
      <c r="AR1283">
        <v>86</v>
      </c>
      <c r="AS1283">
        <v>2024</v>
      </c>
      <c r="AT1283">
        <v>50</v>
      </c>
      <c r="AU1283">
        <v>340</v>
      </c>
      <c r="AV1283">
        <v>1013</v>
      </c>
      <c r="AW1283">
        <v>2289</v>
      </c>
      <c r="AX1283">
        <v>1360</v>
      </c>
      <c r="AY1283">
        <v>57</v>
      </c>
      <c r="AZ1283">
        <v>384</v>
      </c>
      <c r="BA1283">
        <v>1258</v>
      </c>
      <c r="BB1283">
        <v>2064</v>
      </c>
      <c r="BC1283">
        <v>1168</v>
      </c>
      <c r="BD1283">
        <v>614</v>
      </c>
      <c r="BE1283">
        <v>1</v>
      </c>
      <c r="BF1283" t="s">
        <v>71</v>
      </c>
      <c r="BG1283" t="s">
        <v>65</v>
      </c>
      <c r="BH1283" t="s">
        <v>941</v>
      </c>
      <c r="BI1283" s="4">
        <f xml:space="preserve"> _2025teamgamelogs[[#This Row],[FGA]] + (0.44 * _2025teamgamelogs[[#This Row],[FTA]]) + _2025teamgamelogs[[#This Row],[TOV]] - _2025teamgamelogs[[#This Row],[OREB]]</f>
        <v>106.36</v>
      </c>
      <c r="BJ1283" s="3">
        <f>_2025teamgamelogs[[#This Row],[TOV]]/_2025teamgamelogs[[#This Row],[POSSESIONS]]</f>
        <v>0.19744264761188418</v>
      </c>
      <c r="BK1283" s="4">
        <f>_2025teamgamelogs[[#This Row],[PTS]]/_2025teamgamelogs[[#This Row],[POSSESIONS]]</f>
        <v>1.0718315156073712</v>
      </c>
      <c r="BL1283" s="4">
        <f xml:space="preserve"> 100 * _2025teamgamelogs[[#This Row],[POINTS_PER_POSSESSION]]</f>
        <v>107.18315156073712</v>
      </c>
      <c r="BM1283" s="4">
        <f xml:space="preserve"> _2025teamgamelogs[[#This Row],[POSSESIONS]] / (_2025teamgamelogs[[#This Row],[MIN]]/48)</f>
        <v>106.36</v>
      </c>
      <c r="BN1283" s="3">
        <f>_2025teamgamelogs[[#This Row],[PTS]] / (2 * (_2025teamgamelogs[[#This Row],[FGA]] + 0.44 * _2025teamgamelogs[[#This Row],[FTA]]))</f>
        <v>0.6171502815071459</v>
      </c>
      <c r="BO1283" s="4">
        <f>VLOOKUP(_2025teamgamelogs[[#This Row],[MONTH]], LEAGUE_AVERAGES!$A$2:$B$8, 2, FALSE)</f>
        <v>111.93492093235156</v>
      </c>
      <c r="BP1283" s="5">
        <f>VLOOKUP(_2025teamgamelogs[[#This Row],[TEAM_NAME]], LEAGUE_AVERAGES!$A$14:$C$43, 2, FALSE)</f>
        <v>0.3560731707317073</v>
      </c>
      <c r="BQ1283" s="5">
        <f>VLOOKUP(_2025teamgamelogs[[#This Row],[TEAM_NAME]], LEAGUE_AVERAGES!$A$14:$C$43, 3, FALSE)</f>
        <v>0.3687804878048781</v>
      </c>
      <c r="BR1283" s="5">
        <f>VLOOKUP(_2025teamgamelogs[[#This Row],[TEAM_NAME]], LEAGUE_AVERAGES!$F$14:$H$43, 2, FALSE)</f>
        <v>0.47321951219512204</v>
      </c>
      <c r="BS1283" s="5">
        <f>VLOOKUP(_2025teamgamelogs[[#This Row],[TEAM_NAME]], LEAGUE_AVERAGES!$F$14:$H$43, 3, FALSE)</f>
        <v>0.48104878048780486</v>
      </c>
      <c r="BT1283" s="5">
        <f>VLOOKUP(_2025teamgamelogs[[#This Row],[TEAM_NAME]], LEAGUE_AVERAGES!$K$14:$M$43, 2, FALSE)</f>
        <v>0.57634444021190001</v>
      </c>
      <c r="BU1283" s="5">
        <f>VLOOKUP(_2025teamgamelogs[[#This Row],[TEAM_NAME]], LEAGUE_AVERAGES!$K$14:$M$43, 3, FALSE)</f>
        <v>0.58621097107374254</v>
      </c>
    </row>
    <row r="1284" spans="1:73" x14ac:dyDescent="0.2">
      <c r="A1284" t="s">
        <v>59</v>
      </c>
      <c r="B1284">
        <v>1610612738</v>
      </c>
      <c r="C1284" t="s">
        <v>74</v>
      </c>
      <c r="D1284" t="s">
        <v>75</v>
      </c>
      <c r="E1284">
        <v>22400620</v>
      </c>
      <c r="F1284" s="1">
        <v>45679</v>
      </c>
      <c r="G1284" t="s">
        <v>1179</v>
      </c>
      <c r="H1284" t="s">
        <v>63</v>
      </c>
      <c r="I1284">
        <v>53</v>
      </c>
      <c r="J1284">
        <v>41</v>
      </c>
      <c r="K1284">
        <v>90</v>
      </c>
      <c r="L1284">
        <v>0.45600000000000002</v>
      </c>
      <c r="M1284">
        <v>19</v>
      </c>
      <c r="N1284">
        <v>50</v>
      </c>
      <c r="O1284">
        <v>0.38</v>
      </c>
      <c r="P1284">
        <v>16</v>
      </c>
      <c r="Q1284">
        <v>20</v>
      </c>
      <c r="R1284">
        <v>0.8</v>
      </c>
      <c r="S1284">
        <v>8</v>
      </c>
      <c r="T1284">
        <v>24</v>
      </c>
      <c r="U1284">
        <v>32</v>
      </c>
      <c r="V1284">
        <v>24</v>
      </c>
      <c r="W1284">
        <v>19</v>
      </c>
      <c r="X1284">
        <v>11</v>
      </c>
      <c r="Y1284">
        <v>4</v>
      </c>
      <c r="Z1284">
        <v>6</v>
      </c>
      <c r="AA1284">
        <v>14</v>
      </c>
      <c r="AB1284">
        <v>25</v>
      </c>
      <c r="AC1284">
        <v>117</v>
      </c>
      <c r="AD1284">
        <v>4</v>
      </c>
      <c r="AE1284">
        <v>1</v>
      </c>
      <c r="AF1284">
        <v>1</v>
      </c>
      <c r="AG1284">
        <v>1</v>
      </c>
      <c r="AH1284">
        <v>1</v>
      </c>
      <c r="AI1284">
        <v>9</v>
      </c>
      <c r="AJ1284">
        <v>1234</v>
      </c>
      <c r="AK1284">
        <v>1029</v>
      </c>
      <c r="AL1284">
        <v>1449</v>
      </c>
      <c r="AM1284">
        <v>182</v>
      </c>
      <c r="AN1284">
        <v>104</v>
      </c>
      <c r="AO1284">
        <v>975</v>
      </c>
      <c r="AP1284">
        <v>1228</v>
      </c>
      <c r="AQ1284">
        <v>1301</v>
      </c>
      <c r="AR1284">
        <v>1029</v>
      </c>
      <c r="AS1284">
        <v>1800</v>
      </c>
      <c r="AT1284">
        <v>2333</v>
      </c>
      <c r="AU1284">
        <v>2378</v>
      </c>
      <c r="AV1284">
        <v>1570</v>
      </c>
      <c r="AW1284">
        <v>2098</v>
      </c>
      <c r="AX1284">
        <v>346</v>
      </c>
      <c r="AY1284">
        <v>1274</v>
      </c>
      <c r="AZ1284">
        <v>1573</v>
      </c>
      <c r="BA1284">
        <v>260</v>
      </c>
      <c r="BB1284">
        <v>143</v>
      </c>
      <c r="BC1284">
        <v>960</v>
      </c>
      <c r="BD1284">
        <v>986</v>
      </c>
      <c r="BE1284">
        <v>1</v>
      </c>
      <c r="BF1284" t="s">
        <v>71</v>
      </c>
      <c r="BG1284" t="s">
        <v>65</v>
      </c>
      <c r="BH1284" t="s">
        <v>941</v>
      </c>
      <c r="BI1284" s="4">
        <f xml:space="preserve"> _2025teamgamelogs[[#This Row],[FGA]] + (0.44 * _2025teamgamelogs[[#This Row],[FTA]]) + _2025teamgamelogs[[#This Row],[TOV]] - _2025teamgamelogs[[#This Row],[OREB]]</f>
        <v>109.8</v>
      </c>
      <c r="BJ1284" s="3">
        <f>_2025teamgamelogs[[#This Row],[TOV]]/_2025teamgamelogs[[#This Row],[POSSESIONS]]</f>
        <v>0.17304189435336978</v>
      </c>
      <c r="BK1284" s="4">
        <f>_2025teamgamelogs[[#This Row],[PTS]]/_2025teamgamelogs[[#This Row],[POSSESIONS]]</f>
        <v>1.0655737704918034</v>
      </c>
      <c r="BL1284" s="4">
        <f xml:space="preserve"> 100 * _2025teamgamelogs[[#This Row],[POINTS_PER_POSSESSION]]</f>
        <v>106.55737704918033</v>
      </c>
      <c r="BM1284" s="4">
        <f xml:space="preserve"> _2025teamgamelogs[[#This Row],[POSSESIONS]] / (_2025teamgamelogs[[#This Row],[MIN]]/48)</f>
        <v>99.441509433962253</v>
      </c>
      <c r="BN1284" s="3">
        <f>_2025teamgamelogs[[#This Row],[PTS]] / (2 * (_2025teamgamelogs[[#This Row],[FGA]] + 0.44 * _2025teamgamelogs[[#This Row],[FTA]]))</f>
        <v>0.5921052631578948</v>
      </c>
      <c r="BO1284" s="4">
        <f>VLOOKUP(_2025teamgamelogs[[#This Row],[MONTH]], LEAGUE_AVERAGES!$A$2:$B$8, 2, FALSE)</f>
        <v>111.93492093235156</v>
      </c>
      <c r="BP1284" s="5">
        <f>VLOOKUP(_2025teamgamelogs[[#This Row],[TEAM_NAME]], LEAGUE_AVERAGES!$A$14:$C$43, 2, FALSE)</f>
        <v>0.3739024390243903</v>
      </c>
      <c r="BQ1284" s="5">
        <f>VLOOKUP(_2025teamgamelogs[[#This Row],[TEAM_NAME]], LEAGUE_AVERAGES!$A$14:$C$43, 3, FALSE)</f>
        <v>0.36424390243902455</v>
      </c>
      <c r="BR1284" s="5">
        <f>VLOOKUP(_2025teamgamelogs[[#This Row],[TEAM_NAME]], LEAGUE_AVERAGES!$F$14:$H$43, 2, FALSE)</f>
        <v>0.46717073170731704</v>
      </c>
      <c r="BS1284" s="5">
        <f>VLOOKUP(_2025teamgamelogs[[#This Row],[TEAM_NAME]], LEAGUE_AVERAGES!$F$14:$H$43, 3, FALSE)</f>
        <v>0.45907317073170728</v>
      </c>
      <c r="BT1284" s="5">
        <f>VLOOKUP(_2025teamgamelogs[[#This Row],[TEAM_NAME]], LEAGUE_AVERAGES!$K$14:$M$43, 2, FALSE)</f>
        <v>0.59645910798675039</v>
      </c>
      <c r="BU1284" s="5">
        <f>VLOOKUP(_2025teamgamelogs[[#This Row],[TEAM_NAME]], LEAGUE_AVERAGES!$K$14:$M$43, 3, FALSE)</f>
        <v>0.58679053151616523</v>
      </c>
    </row>
    <row r="1285" spans="1:73" x14ac:dyDescent="0.2">
      <c r="A1285" t="s">
        <v>59</v>
      </c>
      <c r="B1285">
        <v>1610612763</v>
      </c>
      <c r="C1285" t="s">
        <v>128</v>
      </c>
      <c r="D1285" t="s">
        <v>129</v>
      </c>
      <c r="E1285">
        <v>22400616</v>
      </c>
      <c r="F1285" s="1">
        <v>45679</v>
      </c>
      <c r="G1285" t="s">
        <v>1180</v>
      </c>
      <c r="H1285" t="s">
        <v>63</v>
      </c>
      <c r="I1285">
        <v>48</v>
      </c>
      <c r="J1285">
        <v>49</v>
      </c>
      <c r="K1285">
        <v>98</v>
      </c>
      <c r="L1285">
        <v>0.5</v>
      </c>
      <c r="M1285">
        <v>21</v>
      </c>
      <c r="N1285">
        <v>47</v>
      </c>
      <c r="O1285">
        <v>0.44700000000000001</v>
      </c>
      <c r="P1285">
        <v>13</v>
      </c>
      <c r="Q1285">
        <v>14</v>
      </c>
      <c r="R1285">
        <v>0.92900000000000005</v>
      </c>
      <c r="S1285">
        <v>13</v>
      </c>
      <c r="T1285">
        <v>27</v>
      </c>
      <c r="U1285">
        <v>40</v>
      </c>
      <c r="V1285">
        <v>36</v>
      </c>
      <c r="W1285">
        <v>16</v>
      </c>
      <c r="X1285">
        <v>9</v>
      </c>
      <c r="Y1285">
        <v>6</v>
      </c>
      <c r="Z1285">
        <v>4</v>
      </c>
      <c r="AA1285">
        <v>30</v>
      </c>
      <c r="AB1285">
        <v>19</v>
      </c>
      <c r="AC1285">
        <v>132</v>
      </c>
      <c r="AD1285">
        <v>12</v>
      </c>
      <c r="AE1285">
        <v>1</v>
      </c>
      <c r="AF1285">
        <v>1</v>
      </c>
      <c r="AG1285">
        <v>1</v>
      </c>
      <c r="AH1285">
        <v>1</v>
      </c>
      <c r="AI1285">
        <v>121</v>
      </c>
      <c r="AJ1285">
        <v>174</v>
      </c>
      <c r="AK1285">
        <v>251</v>
      </c>
      <c r="AL1285">
        <v>663</v>
      </c>
      <c r="AM1285">
        <v>74</v>
      </c>
      <c r="AN1285">
        <v>200</v>
      </c>
      <c r="AO1285">
        <v>356</v>
      </c>
      <c r="AP1285">
        <v>1755</v>
      </c>
      <c r="AQ1285">
        <v>2113</v>
      </c>
      <c r="AR1285">
        <v>140</v>
      </c>
      <c r="AS1285">
        <v>652</v>
      </c>
      <c r="AT1285">
        <v>2068</v>
      </c>
      <c r="AU1285">
        <v>1715</v>
      </c>
      <c r="AV1285">
        <v>95</v>
      </c>
      <c r="AW1285">
        <v>1583</v>
      </c>
      <c r="AX1285">
        <v>797</v>
      </c>
      <c r="AY1285">
        <v>560</v>
      </c>
      <c r="AZ1285">
        <v>750</v>
      </c>
      <c r="BA1285">
        <v>2442</v>
      </c>
      <c r="BB1285">
        <v>971</v>
      </c>
      <c r="BC1285">
        <v>179</v>
      </c>
      <c r="BD1285">
        <v>517</v>
      </c>
      <c r="BE1285">
        <v>1</v>
      </c>
      <c r="BF1285" t="s">
        <v>64</v>
      </c>
      <c r="BG1285" t="s">
        <v>65</v>
      </c>
      <c r="BH1285" t="s">
        <v>941</v>
      </c>
      <c r="BI1285" s="4">
        <f xml:space="preserve"> _2025teamgamelogs[[#This Row],[FGA]] + (0.44 * _2025teamgamelogs[[#This Row],[FTA]]) + _2025teamgamelogs[[#This Row],[TOV]] - _2025teamgamelogs[[#This Row],[OREB]]</f>
        <v>107.16</v>
      </c>
      <c r="BJ1285" s="3">
        <f>_2025teamgamelogs[[#This Row],[TOV]]/_2025teamgamelogs[[#This Row],[POSSESIONS]]</f>
        <v>0.14930944382232178</v>
      </c>
      <c r="BK1285" s="4">
        <f>_2025teamgamelogs[[#This Row],[PTS]]/_2025teamgamelogs[[#This Row],[POSSESIONS]]</f>
        <v>1.2318029115341547</v>
      </c>
      <c r="BL1285" s="4">
        <f xml:space="preserve"> 100 * _2025teamgamelogs[[#This Row],[POINTS_PER_POSSESSION]]</f>
        <v>123.18029115341547</v>
      </c>
      <c r="BM1285" s="4">
        <f xml:space="preserve"> _2025teamgamelogs[[#This Row],[POSSESIONS]] / (_2025teamgamelogs[[#This Row],[MIN]]/48)</f>
        <v>107.16</v>
      </c>
      <c r="BN1285" s="3">
        <f>_2025teamgamelogs[[#This Row],[PTS]] / (2 * (_2025teamgamelogs[[#This Row],[FGA]] + 0.44 * _2025teamgamelogs[[#This Row],[FTA]]))</f>
        <v>0.63364055299539168</v>
      </c>
      <c r="BO1285" s="4">
        <f>VLOOKUP(_2025teamgamelogs[[#This Row],[MONTH]], LEAGUE_AVERAGES!$A$2:$B$8, 2, FALSE)</f>
        <v>111.93492093235156</v>
      </c>
      <c r="BP1285" s="5">
        <f>VLOOKUP(_2025teamgamelogs[[#This Row],[TEAM_NAME]], LEAGUE_AVERAGES!$A$14:$C$43, 2, FALSE)</f>
        <v>0.36546341463414628</v>
      </c>
      <c r="BQ1285" s="5">
        <f>VLOOKUP(_2025teamgamelogs[[#This Row],[TEAM_NAME]], LEAGUE_AVERAGES!$A$14:$C$43, 3, FALSE)</f>
        <v>0.36639024390243902</v>
      </c>
      <c r="BR1285" s="5">
        <f>VLOOKUP(_2025teamgamelogs[[#This Row],[TEAM_NAME]], LEAGUE_AVERAGES!$F$14:$H$43, 2, FALSE)</f>
        <v>0.48997560975609772</v>
      </c>
      <c r="BS1285" s="5">
        <f>VLOOKUP(_2025teamgamelogs[[#This Row],[TEAM_NAME]], LEAGUE_AVERAGES!$F$14:$H$43, 3, FALSE)</f>
        <v>0.46951219512195119</v>
      </c>
      <c r="BT1285" s="5">
        <f>VLOOKUP(_2025teamgamelogs[[#This Row],[TEAM_NAME]], LEAGUE_AVERAGES!$K$14:$M$43, 2, FALSE)</f>
        <v>0.59919613060605748</v>
      </c>
      <c r="BU1285" s="5">
        <f>VLOOKUP(_2025teamgamelogs[[#This Row],[TEAM_NAME]], LEAGUE_AVERAGES!$K$14:$M$43, 3, FALSE)</f>
        <v>0.57758119053457602</v>
      </c>
    </row>
    <row r="1286" spans="1:73" x14ac:dyDescent="0.2">
      <c r="A1286" t="s">
        <v>59</v>
      </c>
      <c r="B1286">
        <v>1610612744</v>
      </c>
      <c r="C1286" t="s">
        <v>98</v>
      </c>
      <c r="D1286" t="s">
        <v>99</v>
      </c>
      <c r="E1286">
        <v>22400619</v>
      </c>
      <c r="F1286" s="1">
        <v>45679</v>
      </c>
      <c r="G1286" t="s">
        <v>1181</v>
      </c>
      <c r="H1286" t="s">
        <v>70</v>
      </c>
      <c r="I1286">
        <v>48</v>
      </c>
      <c r="J1286">
        <v>43</v>
      </c>
      <c r="K1286">
        <v>92</v>
      </c>
      <c r="L1286">
        <v>0.46700000000000003</v>
      </c>
      <c r="M1286">
        <v>22</v>
      </c>
      <c r="N1286">
        <v>48</v>
      </c>
      <c r="O1286">
        <v>0.45800000000000002</v>
      </c>
      <c r="P1286">
        <v>9</v>
      </c>
      <c r="Q1286">
        <v>13</v>
      </c>
      <c r="R1286">
        <v>0.69199999999999995</v>
      </c>
      <c r="S1286">
        <v>12</v>
      </c>
      <c r="T1286">
        <v>32</v>
      </c>
      <c r="U1286">
        <v>44</v>
      </c>
      <c r="V1286">
        <v>31</v>
      </c>
      <c r="W1286">
        <v>19</v>
      </c>
      <c r="X1286">
        <v>5</v>
      </c>
      <c r="Y1286">
        <v>2</v>
      </c>
      <c r="Z1286">
        <v>7</v>
      </c>
      <c r="AA1286">
        <v>27</v>
      </c>
      <c r="AB1286">
        <v>14</v>
      </c>
      <c r="AC1286">
        <v>117</v>
      </c>
      <c r="AD1286">
        <v>-6</v>
      </c>
      <c r="AE1286">
        <v>1</v>
      </c>
      <c r="AF1286">
        <v>1231</v>
      </c>
      <c r="AG1286">
        <v>1231</v>
      </c>
      <c r="AH1286">
        <v>1231</v>
      </c>
      <c r="AI1286">
        <v>121</v>
      </c>
      <c r="AJ1286">
        <v>866</v>
      </c>
      <c r="AK1286">
        <v>768</v>
      </c>
      <c r="AL1286">
        <v>1235</v>
      </c>
      <c r="AM1286">
        <v>40</v>
      </c>
      <c r="AN1286">
        <v>163</v>
      </c>
      <c r="AO1286">
        <v>276</v>
      </c>
      <c r="AP1286">
        <v>2256</v>
      </c>
      <c r="AQ1286">
        <v>2188</v>
      </c>
      <c r="AR1286">
        <v>1984</v>
      </c>
      <c r="AS1286">
        <v>848</v>
      </c>
      <c r="AT1286">
        <v>1307</v>
      </c>
      <c r="AU1286">
        <v>1127</v>
      </c>
      <c r="AV1286">
        <v>426</v>
      </c>
      <c r="AW1286">
        <v>2098</v>
      </c>
      <c r="AX1286">
        <v>1998</v>
      </c>
      <c r="AY1286">
        <v>2078</v>
      </c>
      <c r="AZ1286">
        <v>1902</v>
      </c>
      <c r="BA1286">
        <v>2368</v>
      </c>
      <c r="BB1286">
        <v>2064</v>
      </c>
      <c r="BC1286">
        <v>960</v>
      </c>
      <c r="BD1286">
        <v>1540</v>
      </c>
      <c r="BE1286">
        <v>1</v>
      </c>
      <c r="BF1286" t="s">
        <v>71</v>
      </c>
      <c r="BG1286" t="s">
        <v>65</v>
      </c>
      <c r="BH1286" t="s">
        <v>941</v>
      </c>
      <c r="BI1286" s="4">
        <f xml:space="preserve"> _2025teamgamelogs[[#This Row],[FGA]] + (0.44 * _2025teamgamelogs[[#This Row],[FTA]]) + _2025teamgamelogs[[#This Row],[TOV]] - _2025teamgamelogs[[#This Row],[OREB]]</f>
        <v>104.72</v>
      </c>
      <c r="BJ1286" s="3">
        <f>_2025teamgamelogs[[#This Row],[TOV]]/_2025teamgamelogs[[#This Row],[POSSESIONS]]</f>
        <v>0.18143621084797557</v>
      </c>
      <c r="BK1286" s="4">
        <f>_2025teamgamelogs[[#This Row],[PTS]]/_2025teamgamelogs[[#This Row],[POSSESIONS]]</f>
        <v>1.1172650878533232</v>
      </c>
      <c r="BL1286" s="4">
        <f xml:space="preserve"> 100 * _2025teamgamelogs[[#This Row],[POINTS_PER_POSSESSION]]</f>
        <v>111.72650878533233</v>
      </c>
      <c r="BM1286" s="4">
        <f xml:space="preserve"> _2025teamgamelogs[[#This Row],[POSSESIONS]] / (_2025teamgamelogs[[#This Row],[MIN]]/48)</f>
        <v>104.72</v>
      </c>
      <c r="BN1286" s="3">
        <f>_2025teamgamelogs[[#This Row],[PTS]] / (2 * (_2025teamgamelogs[[#This Row],[FGA]] + 0.44 * _2025teamgamelogs[[#This Row],[FTA]]))</f>
        <v>0.59864920180106429</v>
      </c>
      <c r="BO1286" s="4">
        <f>VLOOKUP(_2025teamgamelogs[[#This Row],[MONTH]], LEAGUE_AVERAGES!$A$2:$B$8, 2, FALSE)</f>
        <v>111.93492093235156</v>
      </c>
      <c r="BP1286" s="5">
        <f>VLOOKUP(_2025teamgamelogs[[#This Row],[TEAM_NAME]], LEAGUE_AVERAGES!$A$14:$C$43, 2, FALSE)</f>
        <v>0.36843902439024395</v>
      </c>
      <c r="BQ1286" s="5">
        <f>VLOOKUP(_2025teamgamelogs[[#This Row],[TEAM_NAME]], LEAGUE_AVERAGES!$A$14:$C$43, 3, FALSE)</f>
        <v>0.35765853658536584</v>
      </c>
      <c r="BR1286" s="5">
        <f>VLOOKUP(_2025teamgamelogs[[#This Row],[TEAM_NAME]], LEAGUE_AVERAGES!$F$14:$H$43, 2, FALSE)</f>
        <v>0.45136585365853665</v>
      </c>
      <c r="BS1286" s="5">
        <f>VLOOKUP(_2025teamgamelogs[[#This Row],[TEAM_NAME]], LEAGUE_AVERAGES!$F$14:$H$43, 3, FALSE)</f>
        <v>0.45180487804878061</v>
      </c>
      <c r="BT1286" s="5">
        <f>VLOOKUP(_2025teamgamelogs[[#This Row],[TEAM_NAME]], LEAGUE_AVERAGES!$K$14:$M$43, 2, FALSE)</f>
        <v>0.56832140437053513</v>
      </c>
      <c r="BU1286" s="5">
        <f>VLOOKUP(_2025teamgamelogs[[#This Row],[TEAM_NAME]], LEAGUE_AVERAGES!$K$14:$M$43, 3, FALSE)</f>
        <v>0.56980808391386595</v>
      </c>
    </row>
    <row r="1287" spans="1:73" x14ac:dyDescent="0.2">
      <c r="A1287" t="s">
        <v>59</v>
      </c>
      <c r="B1287">
        <v>1610612766</v>
      </c>
      <c r="C1287" t="s">
        <v>122</v>
      </c>
      <c r="D1287" t="s">
        <v>123</v>
      </c>
      <c r="E1287">
        <v>22400616</v>
      </c>
      <c r="F1287" s="1">
        <v>45679</v>
      </c>
      <c r="G1287" t="s">
        <v>1182</v>
      </c>
      <c r="H1287" t="s">
        <v>70</v>
      </c>
      <c r="I1287">
        <v>48</v>
      </c>
      <c r="J1287">
        <v>41</v>
      </c>
      <c r="K1287">
        <v>86</v>
      </c>
      <c r="L1287">
        <v>0.47699999999999998</v>
      </c>
      <c r="M1287">
        <v>11</v>
      </c>
      <c r="N1287">
        <v>31</v>
      </c>
      <c r="O1287">
        <v>0.35499999999999998</v>
      </c>
      <c r="P1287">
        <v>27</v>
      </c>
      <c r="Q1287">
        <v>32</v>
      </c>
      <c r="R1287">
        <v>0.84399999999999997</v>
      </c>
      <c r="S1287">
        <v>11</v>
      </c>
      <c r="T1287">
        <v>22</v>
      </c>
      <c r="U1287">
        <v>33</v>
      </c>
      <c r="V1287">
        <v>27</v>
      </c>
      <c r="W1287">
        <v>16</v>
      </c>
      <c r="X1287">
        <v>9</v>
      </c>
      <c r="Y1287">
        <v>4</v>
      </c>
      <c r="Z1287">
        <v>6</v>
      </c>
      <c r="AA1287">
        <v>19</v>
      </c>
      <c r="AB1287">
        <v>30</v>
      </c>
      <c r="AC1287">
        <v>120</v>
      </c>
      <c r="AD1287">
        <v>-12</v>
      </c>
      <c r="AE1287">
        <v>1</v>
      </c>
      <c r="AF1287">
        <v>1231</v>
      </c>
      <c r="AG1287">
        <v>1231</v>
      </c>
      <c r="AH1287">
        <v>1231</v>
      </c>
      <c r="AI1287">
        <v>121</v>
      </c>
      <c r="AJ1287">
        <v>1234</v>
      </c>
      <c r="AK1287">
        <v>1580</v>
      </c>
      <c r="AL1287">
        <v>1059</v>
      </c>
      <c r="AM1287">
        <v>1661</v>
      </c>
      <c r="AN1287">
        <v>1971</v>
      </c>
      <c r="AO1287">
        <v>1255</v>
      </c>
      <c r="AP1287">
        <v>104</v>
      </c>
      <c r="AQ1287">
        <v>163</v>
      </c>
      <c r="AR1287">
        <v>638</v>
      </c>
      <c r="AS1287">
        <v>1051</v>
      </c>
      <c r="AT1287">
        <v>2412</v>
      </c>
      <c r="AU1287">
        <v>2337</v>
      </c>
      <c r="AV1287">
        <v>1013</v>
      </c>
      <c r="AW1287">
        <v>1583</v>
      </c>
      <c r="AX1287">
        <v>797</v>
      </c>
      <c r="AY1287">
        <v>1274</v>
      </c>
      <c r="AZ1287">
        <v>1573</v>
      </c>
      <c r="BA1287">
        <v>1258</v>
      </c>
      <c r="BB1287">
        <v>15</v>
      </c>
      <c r="BC1287">
        <v>735</v>
      </c>
      <c r="BD1287">
        <v>1899</v>
      </c>
      <c r="BE1287">
        <v>1</v>
      </c>
      <c r="BF1287" t="s">
        <v>71</v>
      </c>
      <c r="BG1287" t="s">
        <v>65</v>
      </c>
      <c r="BH1287" t="s">
        <v>941</v>
      </c>
      <c r="BI1287" s="4">
        <f xml:space="preserve"> _2025teamgamelogs[[#This Row],[FGA]] + (0.44 * _2025teamgamelogs[[#This Row],[FTA]]) + _2025teamgamelogs[[#This Row],[TOV]] - _2025teamgamelogs[[#This Row],[OREB]]</f>
        <v>105.08</v>
      </c>
      <c r="BJ1287" s="3">
        <f>_2025teamgamelogs[[#This Row],[TOV]]/_2025teamgamelogs[[#This Row],[POSSESIONS]]</f>
        <v>0.15226494099733537</v>
      </c>
      <c r="BK1287" s="4">
        <f>_2025teamgamelogs[[#This Row],[PTS]]/_2025teamgamelogs[[#This Row],[POSSESIONS]]</f>
        <v>1.1419870574800153</v>
      </c>
      <c r="BL1287" s="4">
        <f xml:space="preserve"> 100 * _2025teamgamelogs[[#This Row],[POINTS_PER_POSSESSION]]</f>
        <v>114.19870574800153</v>
      </c>
      <c r="BM1287" s="4">
        <f xml:space="preserve"> _2025teamgamelogs[[#This Row],[POSSESIONS]] / (_2025teamgamelogs[[#This Row],[MIN]]/48)</f>
        <v>105.08</v>
      </c>
      <c r="BN1287" s="3">
        <f>_2025teamgamelogs[[#This Row],[PTS]] / (2 * (_2025teamgamelogs[[#This Row],[FGA]] + 0.44 * _2025teamgamelogs[[#This Row],[FTA]]))</f>
        <v>0.59952038369304561</v>
      </c>
      <c r="BO1287" s="4">
        <f>VLOOKUP(_2025teamgamelogs[[#This Row],[MONTH]], LEAGUE_AVERAGES!$A$2:$B$8, 2, FALSE)</f>
        <v>111.93492093235156</v>
      </c>
      <c r="BP1287" s="5">
        <f>VLOOKUP(_2025teamgamelogs[[#This Row],[TEAM_NAME]], LEAGUE_AVERAGES!$A$14:$C$43, 2, FALSE)</f>
        <v>0.33860975609756089</v>
      </c>
      <c r="BQ1287" s="5">
        <f>VLOOKUP(_2025teamgamelogs[[#This Row],[TEAM_NAME]], LEAGUE_AVERAGES!$A$14:$C$43, 3, FALSE)</f>
        <v>0.33580487804878045</v>
      </c>
      <c r="BR1287" s="5">
        <f>VLOOKUP(_2025teamgamelogs[[#This Row],[TEAM_NAME]], LEAGUE_AVERAGES!$F$14:$H$43, 2, FALSE)</f>
        <v>0.43492682926829268</v>
      </c>
      <c r="BS1287" s="5">
        <f>VLOOKUP(_2025teamgamelogs[[#This Row],[TEAM_NAME]], LEAGUE_AVERAGES!$F$14:$H$43, 3, FALSE)</f>
        <v>0.42697560975609755</v>
      </c>
      <c r="BT1287" s="5">
        <f>VLOOKUP(_2025teamgamelogs[[#This Row],[TEAM_NAME]], LEAGUE_AVERAGES!$K$14:$M$43, 2, FALSE)</f>
        <v>0.5424635833805308</v>
      </c>
      <c r="BU1287" s="5">
        <f>VLOOKUP(_2025teamgamelogs[[#This Row],[TEAM_NAME]], LEAGUE_AVERAGES!$K$14:$M$43, 3, FALSE)</f>
        <v>0.53419164265445196</v>
      </c>
    </row>
    <row r="1288" spans="1:73" x14ac:dyDescent="0.2">
      <c r="A1288" t="s">
        <v>59</v>
      </c>
      <c r="B1288">
        <v>1610612746</v>
      </c>
      <c r="C1288" t="s">
        <v>131</v>
      </c>
      <c r="D1288" t="s">
        <v>132</v>
      </c>
      <c r="E1288">
        <v>22400620</v>
      </c>
      <c r="F1288" s="1">
        <v>45679</v>
      </c>
      <c r="G1288" t="s">
        <v>1183</v>
      </c>
      <c r="H1288" t="s">
        <v>70</v>
      </c>
      <c r="I1288">
        <v>53</v>
      </c>
      <c r="J1288">
        <v>47</v>
      </c>
      <c r="K1288">
        <v>90</v>
      </c>
      <c r="L1288">
        <v>0.52200000000000002</v>
      </c>
      <c r="M1288">
        <v>9</v>
      </c>
      <c r="N1288">
        <v>28</v>
      </c>
      <c r="O1288">
        <v>0.32100000000000001</v>
      </c>
      <c r="P1288">
        <v>10</v>
      </c>
      <c r="Q1288">
        <v>13</v>
      </c>
      <c r="R1288">
        <v>0.76900000000000002</v>
      </c>
      <c r="S1288">
        <v>9</v>
      </c>
      <c r="T1288">
        <v>31</v>
      </c>
      <c r="U1288">
        <v>40</v>
      </c>
      <c r="V1288">
        <v>24</v>
      </c>
      <c r="W1288">
        <v>23</v>
      </c>
      <c r="X1288">
        <v>11</v>
      </c>
      <c r="Y1288">
        <v>6</v>
      </c>
      <c r="Z1288">
        <v>4</v>
      </c>
      <c r="AA1288">
        <v>25</v>
      </c>
      <c r="AB1288">
        <v>14</v>
      </c>
      <c r="AC1288">
        <v>113</v>
      </c>
      <c r="AD1288">
        <v>-4</v>
      </c>
      <c r="AE1288">
        <v>1</v>
      </c>
      <c r="AF1288">
        <v>1231</v>
      </c>
      <c r="AG1288">
        <v>1231</v>
      </c>
      <c r="AH1288">
        <v>1231</v>
      </c>
      <c r="AI1288">
        <v>9</v>
      </c>
      <c r="AJ1288">
        <v>335</v>
      </c>
      <c r="AK1288">
        <v>1029</v>
      </c>
      <c r="AL1288">
        <v>383</v>
      </c>
      <c r="AM1288">
        <v>2097</v>
      </c>
      <c r="AN1288">
        <v>2228</v>
      </c>
      <c r="AO1288">
        <v>1685</v>
      </c>
      <c r="AP1288">
        <v>2148</v>
      </c>
      <c r="AQ1288">
        <v>2188</v>
      </c>
      <c r="AR1288">
        <v>1388</v>
      </c>
      <c r="AS1288">
        <v>1566</v>
      </c>
      <c r="AT1288">
        <v>1488</v>
      </c>
      <c r="AU1288">
        <v>1715</v>
      </c>
      <c r="AV1288">
        <v>1570</v>
      </c>
      <c r="AW1288">
        <v>2394</v>
      </c>
      <c r="AX1288">
        <v>346</v>
      </c>
      <c r="AY1288">
        <v>560</v>
      </c>
      <c r="AZ1288">
        <v>750</v>
      </c>
      <c r="BA1288">
        <v>2247</v>
      </c>
      <c r="BB1288">
        <v>2064</v>
      </c>
      <c r="BC1288">
        <v>1250</v>
      </c>
      <c r="BD1288">
        <v>1415</v>
      </c>
      <c r="BE1288">
        <v>1</v>
      </c>
      <c r="BF1288" t="s">
        <v>64</v>
      </c>
      <c r="BG1288" t="s">
        <v>65</v>
      </c>
      <c r="BH1288" t="s">
        <v>941</v>
      </c>
      <c r="BI1288" s="4">
        <f xml:space="preserve"> _2025teamgamelogs[[#This Row],[FGA]] + (0.44 * _2025teamgamelogs[[#This Row],[FTA]]) + _2025teamgamelogs[[#This Row],[TOV]] - _2025teamgamelogs[[#This Row],[OREB]]</f>
        <v>109.72</v>
      </c>
      <c r="BJ1288" s="3">
        <f>_2025teamgamelogs[[#This Row],[TOV]]/_2025teamgamelogs[[#This Row],[POSSESIONS]]</f>
        <v>0.2096244987240248</v>
      </c>
      <c r="BK1288" s="4">
        <f>_2025teamgamelogs[[#This Row],[PTS]]/_2025teamgamelogs[[#This Row],[POSSESIONS]]</f>
        <v>1.029894276339774</v>
      </c>
      <c r="BL1288" s="4">
        <f xml:space="preserve"> 100 * _2025teamgamelogs[[#This Row],[POINTS_PER_POSSESSION]]</f>
        <v>102.9894276339774</v>
      </c>
      <c r="BM1288" s="4">
        <f xml:space="preserve"> _2025teamgamelogs[[#This Row],[POSSESIONS]] / (_2025teamgamelogs[[#This Row],[MIN]]/48)</f>
        <v>99.369056603773572</v>
      </c>
      <c r="BN1288" s="3">
        <f>_2025teamgamelogs[[#This Row],[PTS]] / (2 * (_2025teamgamelogs[[#This Row],[FGA]] + 0.44 * _2025teamgamelogs[[#This Row],[FTA]]))</f>
        <v>0.59026326786460515</v>
      </c>
      <c r="BO1288" s="4">
        <f>VLOOKUP(_2025teamgamelogs[[#This Row],[MONTH]], LEAGUE_AVERAGES!$A$2:$B$8, 2, FALSE)</f>
        <v>111.93492093235156</v>
      </c>
      <c r="BP1288" s="5">
        <f>VLOOKUP(_2025teamgamelogs[[#This Row],[TEAM_NAME]], LEAGUE_AVERAGES!$A$14:$C$43, 2, FALSE)</f>
        <v>0.38978048780487806</v>
      </c>
      <c r="BQ1288" s="5">
        <f>VLOOKUP(_2025teamgamelogs[[#This Row],[TEAM_NAME]], LEAGUE_AVERAGES!$A$14:$C$43, 3, FALSE)</f>
        <v>0.36475609756097566</v>
      </c>
      <c r="BR1288" s="5">
        <f>VLOOKUP(_2025teamgamelogs[[#This Row],[TEAM_NAME]], LEAGUE_AVERAGES!$F$14:$H$43, 2, FALSE)</f>
        <v>0.49036585365853652</v>
      </c>
      <c r="BS1288" s="5">
        <f>VLOOKUP(_2025teamgamelogs[[#This Row],[TEAM_NAME]], LEAGUE_AVERAGES!$F$14:$H$43, 3, FALSE)</f>
        <v>0.47582926829268285</v>
      </c>
      <c r="BT1288" s="5">
        <f>VLOOKUP(_2025teamgamelogs[[#This Row],[TEAM_NAME]], LEAGUE_AVERAGES!$K$14:$M$43, 2, FALSE)</f>
        <v>0.59895938905835644</v>
      </c>
      <c r="BU1288" s="5">
        <f>VLOOKUP(_2025teamgamelogs[[#This Row],[TEAM_NAME]], LEAGUE_AVERAGES!$K$14:$M$43, 3, FALSE)</f>
        <v>0.58126724036545818</v>
      </c>
    </row>
    <row r="1289" spans="1:73" x14ac:dyDescent="0.2">
      <c r="A1289" t="s">
        <v>59</v>
      </c>
      <c r="B1289">
        <v>1610612739</v>
      </c>
      <c r="C1289" t="s">
        <v>119</v>
      </c>
      <c r="D1289" t="s">
        <v>120</v>
      </c>
      <c r="E1289">
        <v>22400615</v>
      </c>
      <c r="F1289" s="1">
        <v>45679</v>
      </c>
      <c r="G1289" t="s">
        <v>1184</v>
      </c>
      <c r="H1289" t="s">
        <v>70</v>
      </c>
      <c r="I1289">
        <v>48</v>
      </c>
      <c r="J1289">
        <v>41</v>
      </c>
      <c r="K1289">
        <v>97</v>
      </c>
      <c r="L1289">
        <v>0.42299999999999999</v>
      </c>
      <c r="M1289">
        <v>13</v>
      </c>
      <c r="N1289">
        <v>41</v>
      </c>
      <c r="O1289">
        <v>0.317</v>
      </c>
      <c r="P1289">
        <v>13</v>
      </c>
      <c r="Q1289">
        <v>19</v>
      </c>
      <c r="R1289">
        <v>0.68400000000000005</v>
      </c>
      <c r="S1289">
        <v>20</v>
      </c>
      <c r="T1289">
        <v>25</v>
      </c>
      <c r="U1289">
        <v>45</v>
      </c>
      <c r="V1289">
        <v>25</v>
      </c>
      <c r="W1289">
        <v>13</v>
      </c>
      <c r="X1289">
        <v>12</v>
      </c>
      <c r="Y1289">
        <v>5</v>
      </c>
      <c r="Z1289">
        <v>5</v>
      </c>
      <c r="AA1289">
        <v>18</v>
      </c>
      <c r="AB1289">
        <v>20</v>
      </c>
      <c r="AC1289">
        <v>108</v>
      </c>
      <c r="AD1289">
        <v>-1</v>
      </c>
      <c r="AE1289">
        <v>1</v>
      </c>
      <c r="AF1289">
        <v>1231</v>
      </c>
      <c r="AG1289">
        <v>1231</v>
      </c>
      <c r="AH1289">
        <v>1231</v>
      </c>
      <c r="AI1289">
        <v>121</v>
      </c>
      <c r="AJ1289">
        <v>1234</v>
      </c>
      <c r="AK1289">
        <v>324</v>
      </c>
      <c r="AL1289">
        <v>1941</v>
      </c>
      <c r="AM1289">
        <v>1171</v>
      </c>
      <c r="AN1289">
        <v>681</v>
      </c>
      <c r="AO1289">
        <v>1724</v>
      </c>
      <c r="AP1289">
        <v>1755</v>
      </c>
      <c r="AQ1289">
        <v>1458</v>
      </c>
      <c r="AR1289">
        <v>2037</v>
      </c>
      <c r="AS1289">
        <v>44</v>
      </c>
      <c r="AT1289">
        <v>2271</v>
      </c>
      <c r="AU1289">
        <v>976</v>
      </c>
      <c r="AV1289">
        <v>1358</v>
      </c>
      <c r="AW1289">
        <v>850</v>
      </c>
      <c r="AX1289">
        <v>217</v>
      </c>
      <c r="AY1289">
        <v>889</v>
      </c>
      <c r="AZ1289">
        <v>1188</v>
      </c>
      <c r="BA1289">
        <v>1018</v>
      </c>
      <c r="BB1289">
        <v>767</v>
      </c>
      <c r="BC1289">
        <v>1616</v>
      </c>
      <c r="BD1289">
        <v>1231</v>
      </c>
      <c r="BE1289">
        <v>1</v>
      </c>
      <c r="BF1289" t="s">
        <v>71</v>
      </c>
      <c r="BG1289" t="s">
        <v>65</v>
      </c>
      <c r="BH1289" t="s">
        <v>941</v>
      </c>
      <c r="BI1289" s="4">
        <f xml:space="preserve"> _2025teamgamelogs[[#This Row],[FGA]] + (0.44 * _2025teamgamelogs[[#This Row],[FTA]]) + _2025teamgamelogs[[#This Row],[TOV]] - _2025teamgamelogs[[#This Row],[OREB]]</f>
        <v>98.36</v>
      </c>
      <c r="BJ1289" s="3">
        <f>_2025teamgamelogs[[#This Row],[TOV]]/_2025teamgamelogs[[#This Row],[POSSESIONS]]</f>
        <v>0.13216754778365189</v>
      </c>
      <c r="BK1289" s="4">
        <f>_2025teamgamelogs[[#This Row],[PTS]]/_2025teamgamelogs[[#This Row],[POSSESIONS]]</f>
        <v>1.0980073200488003</v>
      </c>
      <c r="BL1289" s="4">
        <f xml:space="preserve"> 100 * _2025teamgamelogs[[#This Row],[POINTS_PER_POSSESSION]]</f>
        <v>109.80073200488003</v>
      </c>
      <c r="BM1289" s="4">
        <f xml:space="preserve"> _2025teamgamelogs[[#This Row],[POSSESIONS]] / (_2025teamgamelogs[[#This Row],[MIN]]/48)</f>
        <v>98.36</v>
      </c>
      <c r="BN1289" s="3">
        <f>_2025teamgamelogs[[#This Row],[PTS]] / (2 * (_2025teamgamelogs[[#This Row],[FGA]] + 0.44 * _2025teamgamelogs[[#This Row],[FTA]]))</f>
        <v>0.51252847380410027</v>
      </c>
      <c r="BO1289" s="4">
        <f>VLOOKUP(_2025teamgamelogs[[#This Row],[MONTH]], LEAGUE_AVERAGES!$A$2:$B$8, 2, FALSE)</f>
        <v>111.93492093235156</v>
      </c>
      <c r="BP1289" s="5">
        <f>VLOOKUP(_2025teamgamelogs[[#This Row],[TEAM_NAME]], LEAGUE_AVERAGES!$A$14:$C$43, 2, FALSE)</f>
        <v>0.38409756097560971</v>
      </c>
      <c r="BQ1289" s="5">
        <f>VLOOKUP(_2025teamgamelogs[[#This Row],[TEAM_NAME]], LEAGUE_AVERAGES!$A$14:$C$43, 3, FALSE)</f>
        <v>0.38512195121951209</v>
      </c>
      <c r="BR1289" s="5">
        <f>VLOOKUP(_2025teamgamelogs[[#This Row],[TEAM_NAME]], LEAGUE_AVERAGES!$F$14:$H$43, 2, FALSE)</f>
        <v>0.49482926829268303</v>
      </c>
      <c r="BS1289" s="5">
        <f>VLOOKUP(_2025teamgamelogs[[#This Row],[TEAM_NAME]], LEAGUE_AVERAGES!$F$14:$H$43, 3, FALSE)</f>
        <v>0.4880731707317072</v>
      </c>
      <c r="BT1289" s="5">
        <f>VLOOKUP(_2025teamgamelogs[[#This Row],[TEAM_NAME]], LEAGUE_AVERAGES!$K$14:$M$43, 2, FALSE)</f>
        <v>0.61027349880699666</v>
      </c>
      <c r="BU1289" s="5">
        <f>VLOOKUP(_2025teamgamelogs[[#This Row],[TEAM_NAME]], LEAGUE_AVERAGES!$K$14:$M$43, 3, FALSE)</f>
        <v>0.60680781397749251</v>
      </c>
    </row>
    <row r="1290" spans="1:73" x14ac:dyDescent="0.2">
      <c r="A1290" t="s">
        <v>59</v>
      </c>
      <c r="B1290">
        <v>1610612758</v>
      </c>
      <c r="C1290" t="s">
        <v>142</v>
      </c>
      <c r="D1290" t="s">
        <v>143</v>
      </c>
      <c r="E1290">
        <v>22400619</v>
      </c>
      <c r="F1290" s="1">
        <v>45679</v>
      </c>
      <c r="G1290" t="s">
        <v>1185</v>
      </c>
      <c r="H1290" t="s">
        <v>63</v>
      </c>
      <c r="I1290">
        <v>48</v>
      </c>
      <c r="J1290">
        <v>41</v>
      </c>
      <c r="K1290">
        <v>81</v>
      </c>
      <c r="L1290">
        <v>0.50600000000000001</v>
      </c>
      <c r="M1290">
        <v>11</v>
      </c>
      <c r="N1290">
        <v>30</v>
      </c>
      <c r="O1290">
        <v>0.36699999999999999</v>
      </c>
      <c r="P1290">
        <v>30</v>
      </c>
      <c r="Q1290">
        <v>32</v>
      </c>
      <c r="R1290">
        <v>0.93799999999999994</v>
      </c>
      <c r="S1290">
        <v>5</v>
      </c>
      <c r="T1290">
        <v>33</v>
      </c>
      <c r="U1290">
        <v>38</v>
      </c>
      <c r="V1290">
        <v>24</v>
      </c>
      <c r="W1290">
        <v>8</v>
      </c>
      <c r="X1290">
        <v>9</v>
      </c>
      <c r="Y1290">
        <v>7</v>
      </c>
      <c r="Z1290">
        <v>2</v>
      </c>
      <c r="AA1290">
        <v>14</v>
      </c>
      <c r="AB1290">
        <v>27</v>
      </c>
      <c r="AC1290">
        <v>123</v>
      </c>
      <c r="AD1290">
        <v>6</v>
      </c>
      <c r="AE1290">
        <v>1</v>
      </c>
      <c r="AF1290">
        <v>1</v>
      </c>
      <c r="AG1290">
        <v>1</v>
      </c>
      <c r="AH1290">
        <v>1</v>
      </c>
      <c r="AI1290">
        <v>121</v>
      </c>
      <c r="AJ1290">
        <v>1234</v>
      </c>
      <c r="AK1290">
        <v>2117</v>
      </c>
      <c r="AL1290">
        <v>583</v>
      </c>
      <c r="AM1290">
        <v>1661</v>
      </c>
      <c r="AN1290">
        <v>2077</v>
      </c>
      <c r="AO1290">
        <v>1129</v>
      </c>
      <c r="AP1290">
        <v>37</v>
      </c>
      <c r="AQ1290">
        <v>163</v>
      </c>
      <c r="AR1290">
        <v>121</v>
      </c>
      <c r="AS1290">
        <v>2299</v>
      </c>
      <c r="AT1290">
        <v>1131</v>
      </c>
      <c r="AU1290">
        <v>1966</v>
      </c>
      <c r="AV1290">
        <v>1570</v>
      </c>
      <c r="AW1290">
        <v>78</v>
      </c>
      <c r="AX1290">
        <v>797</v>
      </c>
      <c r="AY1290">
        <v>346</v>
      </c>
      <c r="AZ1290">
        <v>158</v>
      </c>
      <c r="BA1290">
        <v>260</v>
      </c>
      <c r="BB1290">
        <v>59</v>
      </c>
      <c r="BC1290">
        <v>549</v>
      </c>
      <c r="BD1290">
        <v>854</v>
      </c>
      <c r="BE1290">
        <v>1</v>
      </c>
      <c r="BF1290" t="s">
        <v>64</v>
      </c>
      <c r="BG1290" t="s">
        <v>65</v>
      </c>
      <c r="BH1290" t="s">
        <v>941</v>
      </c>
      <c r="BI1290" s="4">
        <f xml:space="preserve"> _2025teamgamelogs[[#This Row],[FGA]] + (0.44 * _2025teamgamelogs[[#This Row],[FTA]]) + _2025teamgamelogs[[#This Row],[TOV]] - _2025teamgamelogs[[#This Row],[OREB]]</f>
        <v>98.08</v>
      </c>
      <c r="BJ1290" s="3">
        <f>_2025teamgamelogs[[#This Row],[TOV]]/_2025teamgamelogs[[#This Row],[POSSESIONS]]</f>
        <v>8.1566068515497553E-2</v>
      </c>
      <c r="BK1290" s="4">
        <f>_2025teamgamelogs[[#This Row],[PTS]]/_2025teamgamelogs[[#This Row],[POSSESIONS]]</f>
        <v>1.254078303425775</v>
      </c>
      <c r="BL1290" s="4">
        <f xml:space="preserve"> 100 * _2025teamgamelogs[[#This Row],[POINTS_PER_POSSESSION]]</f>
        <v>125.4078303425775</v>
      </c>
      <c r="BM1290" s="4">
        <f xml:space="preserve"> _2025teamgamelogs[[#This Row],[POSSESIONS]] / (_2025teamgamelogs[[#This Row],[MIN]]/48)</f>
        <v>98.08</v>
      </c>
      <c r="BN1290" s="3">
        <f>_2025teamgamelogs[[#This Row],[PTS]] / (2 * (_2025teamgamelogs[[#This Row],[FGA]] + 0.44 * _2025teamgamelogs[[#This Row],[FTA]]))</f>
        <v>0.64682372738746319</v>
      </c>
      <c r="BO1290" s="4">
        <f>VLOOKUP(_2025teamgamelogs[[#This Row],[MONTH]], LEAGUE_AVERAGES!$A$2:$B$8, 2, FALSE)</f>
        <v>111.93492093235156</v>
      </c>
      <c r="BP1290" s="5">
        <f>VLOOKUP(_2025teamgamelogs[[#This Row],[TEAM_NAME]], LEAGUE_AVERAGES!$A$14:$C$43, 2, FALSE)</f>
        <v>0.37158536585365853</v>
      </c>
      <c r="BQ1290" s="5">
        <f>VLOOKUP(_2025teamgamelogs[[#This Row],[TEAM_NAME]], LEAGUE_AVERAGES!$A$14:$C$43, 3, FALSE)</f>
        <v>0.34029268292682929</v>
      </c>
      <c r="BR1290" s="5">
        <f>VLOOKUP(_2025teamgamelogs[[#This Row],[TEAM_NAME]], LEAGUE_AVERAGES!$F$14:$H$43, 2, FALSE)</f>
        <v>0.4831951219512195</v>
      </c>
      <c r="BS1290" s="5">
        <f>VLOOKUP(_2025teamgamelogs[[#This Row],[TEAM_NAME]], LEAGUE_AVERAGES!$F$14:$H$43, 3, FALSE)</f>
        <v>0.47492682926829272</v>
      </c>
      <c r="BT1290" s="5">
        <f>VLOOKUP(_2025teamgamelogs[[#This Row],[TEAM_NAME]], LEAGUE_AVERAGES!$K$14:$M$43, 2, FALSE)</f>
        <v>0.59195463864629394</v>
      </c>
      <c r="BU1290" s="5">
        <f>VLOOKUP(_2025teamgamelogs[[#This Row],[TEAM_NAME]], LEAGUE_AVERAGES!$K$14:$M$43, 3, FALSE)</f>
        <v>0.57517865161129356</v>
      </c>
    </row>
    <row r="1291" spans="1:73" x14ac:dyDescent="0.2">
      <c r="A1291" t="s">
        <v>59</v>
      </c>
      <c r="B1291">
        <v>1610612737</v>
      </c>
      <c r="C1291" t="s">
        <v>92</v>
      </c>
      <c r="D1291" t="s">
        <v>93</v>
      </c>
      <c r="E1291">
        <v>22400612</v>
      </c>
      <c r="F1291" s="1">
        <v>45679</v>
      </c>
      <c r="G1291" t="s">
        <v>1186</v>
      </c>
      <c r="H1291" t="s">
        <v>70</v>
      </c>
      <c r="I1291">
        <v>48</v>
      </c>
      <c r="J1291">
        <v>39</v>
      </c>
      <c r="K1291">
        <v>103</v>
      </c>
      <c r="L1291">
        <v>0.379</v>
      </c>
      <c r="M1291">
        <v>6</v>
      </c>
      <c r="N1291">
        <v>38</v>
      </c>
      <c r="O1291">
        <v>0.158</v>
      </c>
      <c r="P1291">
        <v>20</v>
      </c>
      <c r="Q1291">
        <v>26</v>
      </c>
      <c r="R1291">
        <v>0.76900000000000002</v>
      </c>
      <c r="S1291">
        <v>15</v>
      </c>
      <c r="T1291">
        <v>32</v>
      </c>
      <c r="U1291">
        <v>47</v>
      </c>
      <c r="V1291">
        <v>25</v>
      </c>
      <c r="W1291">
        <v>14</v>
      </c>
      <c r="X1291">
        <v>14</v>
      </c>
      <c r="Y1291">
        <v>3</v>
      </c>
      <c r="Z1291">
        <v>10</v>
      </c>
      <c r="AA1291">
        <v>14</v>
      </c>
      <c r="AB1291">
        <v>19</v>
      </c>
      <c r="AC1291">
        <v>104</v>
      </c>
      <c r="AD1291">
        <v>-10</v>
      </c>
      <c r="AE1291">
        <v>1</v>
      </c>
      <c r="AF1291">
        <v>1231</v>
      </c>
      <c r="AG1291">
        <v>1231</v>
      </c>
      <c r="AH1291">
        <v>1231</v>
      </c>
      <c r="AI1291">
        <v>121</v>
      </c>
      <c r="AJ1291">
        <v>1609</v>
      </c>
      <c r="AK1291">
        <v>77</v>
      </c>
      <c r="AL1291">
        <v>2350</v>
      </c>
      <c r="AM1291">
        <v>2400</v>
      </c>
      <c r="AN1291">
        <v>1078</v>
      </c>
      <c r="AO1291">
        <v>2446</v>
      </c>
      <c r="AP1291">
        <v>623</v>
      </c>
      <c r="AQ1291">
        <v>570</v>
      </c>
      <c r="AR1291">
        <v>1388</v>
      </c>
      <c r="AS1291">
        <v>332</v>
      </c>
      <c r="AT1291">
        <v>1307</v>
      </c>
      <c r="AU1291">
        <v>705</v>
      </c>
      <c r="AV1291">
        <v>1358</v>
      </c>
      <c r="AW1291">
        <v>1092</v>
      </c>
      <c r="AX1291">
        <v>81</v>
      </c>
      <c r="AY1291">
        <v>1712</v>
      </c>
      <c r="AZ1291">
        <v>2353</v>
      </c>
      <c r="BA1291">
        <v>260</v>
      </c>
      <c r="BB1291">
        <v>971</v>
      </c>
      <c r="BC1291">
        <v>1870</v>
      </c>
      <c r="BD1291">
        <v>1790</v>
      </c>
      <c r="BE1291">
        <v>1</v>
      </c>
      <c r="BF1291" t="s">
        <v>64</v>
      </c>
      <c r="BG1291" t="s">
        <v>65</v>
      </c>
      <c r="BH1291" t="s">
        <v>941</v>
      </c>
      <c r="BI1291" s="4">
        <f xml:space="preserve"> _2025teamgamelogs[[#This Row],[FGA]] + (0.44 * _2025teamgamelogs[[#This Row],[FTA]]) + _2025teamgamelogs[[#This Row],[TOV]] - _2025teamgamelogs[[#This Row],[OREB]]</f>
        <v>113.44</v>
      </c>
      <c r="BJ1291" s="3">
        <f>_2025teamgamelogs[[#This Row],[TOV]]/_2025teamgamelogs[[#This Row],[POSSESIONS]]</f>
        <v>0.12341325811001411</v>
      </c>
      <c r="BK1291" s="4">
        <f>_2025teamgamelogs[[#This Row],[PTS]]/_2025teamgamelogs[[#This Row],[POSSESIONS]]</f>
        <v>0.91678420310296194</v>
      </c>
      <c r="BL1291" s="4">
        <f xml:space="preserve"> 100 * _2025teamgamelogs[[#This Row],[POINTS_PER_POSSESSION]]</f>
        <v>91.67842031029619</v>
      </c>
      <c r="BM1291" s="4">
        <f xml:space="preserve"> _2025teamgamelogs[[#This Row],[POSSESIONS]] / (_2025teamgamelogs[[#This Row],[MIN]]/48)</f>
        <v>113.44</v>
      </c>
      <c r="BN1291" s="3">
        <f>_2025teamgamelogs[[#This Row],[PTS]] / (2 * (_2025teamgamelogs[[#This Row],[FGA]] + 0.44 * _2025teamgamelogs[[#This Row],[FTA]]))</f>
        <v>0.45438657811953864</v>
      </c>
      <c r="BO1291" s="4">
        <f>VLOOKUP(_2025teamgamelogs[[#This Row],[MONTH]], LEAGUE_AVERAGES!$A$2:$B$8, 2, FALSE)</f>
        <v>111.93492093235156</v>
      </c>
      <c r="BP1291" s="5">
        <f>VLOOKUP(_2025teamgamelogs[[#This Row],[TEAM_NAME]], LEAGUE_AVERAGES!$A$14:$C$43, 2, FALSE)</f>
        <v>0.35092500000000004</v>
      </c>
      <c r="BQ1291" s="5">
        <f>VLOOKUP(_2025teamgamelogs[[#This Row],[TEAM_NAME]], LEAGUE_AVERAGES!$A$14:$C$43, 3, FALSE)</f>
        <v>0.36290476190476195</v>
      </c>
      <c r="BR1291" s="5">
        <f>VLOOKUP(_2025teamgamelogs[[#This Row],[TEAM_NAME]], LEAGUE_AVERAGES!$F$14:$H$43, 2, FALSE)</f>
        <v>0.47670000000000012</v>
      </c>
      <c r="BS1291" s="5">
        <f>VLOOKUP(_2025teamgamelogs[[#This Row],[TEAM_NAME]], LEAGUE_AVERAGES!$F$14:$H$43, 3, FALSE)</f>
        <v>0.47069047619047621</v>
      </c>
      <c r="BT1291" s="5">
        <f>VLOOKUP(_2025teamgamelogs[[#This Row],[TEAM_NAME]], LEAGUE_AVERAGES!$K$14:$M$43, 2, FALSE)</f>
        <v>0.58493933923263275</v>
      </c>
      <c r="BU1291" s="5">
        <f>VLOOKUP(_2025teamgamelogs[[#This Row],[TEAM_NAME]], LEAGUE_AVERAGES!$K$14:$M$43, 3, FALSE)</f>
        <v>0.57722862424766153</v>
      </c>
    </row>
    <row r="1292" spans="1:73" x14ac:dyDescent="0.2">
      <c r="A1292" t="s">
        <v>59</v>
      </c>
      <c r="B1292">
        <v>1610612764</v>
      </c>
      <c r="C1292" t="s">
        <v>148</v>
      </c>
      <c r="D1292" t="s">
        <v>149</v>
      </c>
      <c r="E1292">
        <v>22400983</v>
      </c>
      <c r="F1292" s="1">
        <v>45680</v>
      </c>
      <c r="G1292" t="s">
        <v>1187</v>
      </c>
      <c r="H1292" t="s">
        <v>70</v>
      </c>
      <c r="I1292">
        <v>48</v>
      </c>
      <c r="J1292">
        <v>32</v>
      </c>
      <c r="K1292">
        <v>94</v>
      </c>
      <c r="L1292">
        <v>0.34</v>
      </c>
      <c r="M1292">
        <v>11</v>
      </c>
      <c r="N1292">
        <v>46</v>
      </c>
      <c r="O1292">
        <v>0.23899999999999999</v>
      </c>
      <c r="P1292">
        <v>18</v>
      </c>
      <c r="Q1292">
        <v>21</v>
      </c>
      <c r="R1292">
        <v>0.85699999999999998</v>
      </c>
      <c r="S1292">
        <v>14</v>
      </c>
      <c r="T1292">
        <v>35</v>
      </c>
      <c r="U1292">
        <v>49</v>
      </c>
      <c r="V1292">
        <v>24</v>
      </c>
      <c r="W1292">
        <v>16</v>
      </c>
      <c r="X1292">
        <v>14</v>
      </c>
      <c r="Y1292">
        <v>1</v>
      </c>
      <c r="Z1292">
        <v>7</v>
      </c>
      <c r="AA1292">
        <v>21</v>
      </c>
      <c r="AB1292">
        <v>19</v>
      </c>
      <c r="AC1292">
        <v>93</v>
      </c>
      <c r="AD1292">
        <v>-17</v>
      </c>
      <c r="AE1292">
        <v>1</v>
      </c>
      <c r="AF1292">
        <v>1231</v>
      </c>
      <c r="AG1292">
        <v>1231</v>
      </c>
      <c r="AH1292">
        <v>1231</v>
      </c>
      <c r="AI1292">
        <v>121</v>
      </c>
      <c r="AJ1292">
        <v>2370</v>
      </c>
      <c r="AK1292">
        <v>570</v>
      </c>
      <c r="AL1292">
        <v>2437</v>
      </c>
      <c r="AM1292">
        <v>1661</v>
      </c>
      <c r="AN1292">
        <v>249</v>
      </c>
      <c r="AO1292">
        <v>2303</v>
      </c>
      <c r="AP1292">
        <v>889</v>
      </c>
      <c r="AQ1292">
        <v>1164</v>
      </c>
      <c r="AR1292">
        <v>515</v>
      </c>
      <c r="AS1292">
        <v>466</v>
      </c>
      <c r="AT1292">
        <v>769</v>
      </c>
      <c r="AU1292">
        <v>505</v>
      </c>
      <c r="AV1292">
        <v>1570</v>
      </c>
      <c r="AW1292">
        <v>1583</v>
      </c>
      <c r="AX1292">
        <v>81</v>
      </c>
      <c r="AY1292">
        <v>2304</v>
      </c>
      <c r="AZ1292">
        <v>1902</v>
      </c>
      <c r="BA1292">
        <v>1694</v>
      </c>
      <c r="BB1292">
        <v>971</v>
      </c>
      <c r="BC1292">
        <v>2330</v>
      </c>
      <c r="BD1292">
        <v>2124</v>
      </c>
      <c r="BE1292">
        <v>1</v>
      </c>
      <c r="BF1292" t="s">
        <v>71</v>
      </c>
      <c r="BG1292" t="s">
        <v>65</v>
      </c>
      <c r="BH1292" t="s">
        <v>941</v>
      </c>
      <c r="BI1292" s="4">
        <f xml:space="preserve"> _2025teamgamelogs[[#This Row],[FGA]] + (0.44 * _2025teamgamelogs[[#This Row],[FTA]]) + _2025teamgamelogs[[#This Row],[TOV]] - _2025teamgamelogs[[#This Row],[OREB]]</f>
        <v>105.24</v>
      </c>
      <c r="BJ1292" s="3">
        <f>_2025teamgamelogs[[#This Row],[TOV]]/_2025teamgamelogs[[#This Row],[POSSESIONS]]</f>
        <v>0.15203344735841887</v>
      </c>
      <c r="BK1292" s="4">
        <f>_2025teamgamelogs[[#This Row],[PTS]]/_2025teamgamelogs[[#This Row],[POSSESIONS]]</f>
        <v>0.88369441277080962</v>
      </c>
      <c r="BL1292" s="4">
        <f xml:space="preserve"> 100 * _2025teamgamelogs[[#This Row],[POINTS_PER_POSSESSION]]</f>
        <v>88.369441277080966</v>
      </c>
      <c r="BM1292" s="4">
        <f xml:space="preserve"> _2025teamgamelogs[[#This Row],[POSSESIONS]] / (_2025teamgamelogs[[#This Row],[MIN]]/48)</f>
        <v>105.24</v>
      </c>
      <c r="BN1292" s="3">
        <f>_2025teamgamelogs[[#This Row],[PTS]] / (2 * (_2025teamgamelogs[[#This Row],[FGA]] + 0.44 * _2025teamgamelogs[[#This Row],[FTA]]))</f>
        <v>0.45040681906237895</v>
      </c>
      <c r="BO1292" s="4">
        <f>VLOOKUP(_2025teamgamelogs[[#This Row],[MONTH]], LEAGUE_AVERAGES!$A$2:$B$8, 2, FALSE)</f>
        <v>111.93492093235156</v>
      </c>
      <c r="BP1292" s="5">
        <f>VLOOKUP(_2025teamgamelogs[[#This Row],[TEAM_NAME]], LEAGUE_AVERAGES!$A$14:$C$43, 2, FALSE)</f>
        <v>0.32842499999999997</v>
      </c>
      <c r="BQ1292" s="5">
        <f>VLOOKUP(_2025teamgamelogs[[#This Row],[TEAM_NAME]], LEAGUE_AVERAGES!$A$14:$C$43, 3, FALSE)</f>
        <v>0.33730952380952384</v>
      </c>
      <c r="BR1292" s="5">
        <f>VLOOKUP(_2025teamgamelogs[[#This Row],[TEAM_NAME]], LEAGUE_AVERAGES!$F$14:$H$43, 2, FALSE)</f>
        <v>0.44209999999999994</v>
      </c>
      <c r="BS1292" s="5">
        <f>VLOOKUP(_2025teamgamelogs[[#This Row],[TEAM_NAME]], LEAGUE_AVERAGES!$F$14:$H$43, 3, FALSE)</f>
        <v>0.4362619047619048</v>
      </c>
      <c r="BT1292" s="5">
        <f>VLOOKUP(_2025teamgamelogs[[#This Row],[TEAM_NAME]], LEAGUE_AVERAGES!$K$14:$M$43, 2, FALSE)</f>
        <v>0.55099578881797462</v>
      </c>
      <c r="BU1292" s="5">
        <f>VLOOKUP(_2025teamgamelogs[[#This Row],[TEAM_NAME]], LEAGUE_AVERAGES!$K$14:$M$43, 3, FALSE)</f>
        <v>0.54201342555394594</v>
      </c>
    </row>
    <row r="1293" spans="1:73" x14ac:dyDescent="0.2">
      <c r="A1293" t="s">
        <v>59</v>
      </c>
      <c r="B1293">
        <v>1610612748</v>
      </c>
      <c r="C1293" t="s">
        <v>101</v>
      </c>
      <c r="D1293" t="s">
        <v>102</v>
      </c>
      <c r="E1293">
        <v>22400624</v>
      </c>
      <c r="F1293" s="1">
        <v>45680</v>
      </c>
      <c r="G1293" t="s">
        <v>1188</v>
      </c>
      <c r="H1293" t="s">
        <v>70</v>
      </c>
      <c r="I1293">
        <v>48</v>
      </c>
      <c r="J1293">
        <v>34</v>
      </c>
      <c r="K1293">
        <v>92</v>
      </c>
      <c r="L1293">
        <v>0.37</v>
      </c>
      <c r="M1293">
        <v>12</v>
      </c>
      <c r="N1293">
        <v>51</v>
      </c>
      <c r="O1293">
        <v>0.23499999999999999</v>
      </c>
      <c r="P1293">
        <v>16</v>
      </c>
      <c r="Q1293">
        <v>21</v>
      </c>
      <c r="R1293">
        <v>0.76200000000000001</v>
      </c>
      <c r="S1293">
        <v>13</v>
      </c>
      <c r="T1293">
        <v>37</v>
      </c>
      <c r="U1293">
        <v>50</v>
      </c>
      <c r="V1293">
        <v>26</v>
      </c>
      <c r="W1293">
        <v>11</v>
      </c>
      <c r="X1293">
        <v>3</v>
      </c>
      <c r="Y1293">
        <v>3</v>
      </c>
      <c r="Z1293">
        <v>6</v>
      </c>
      <c r="AA1293">
        <v>18</v>
      </c>
      <c r="AB1293">
        <v>14</v>
      </c>
      <c r="AC1293">
        <v>96</v>
      </c>
      <c r="AD1293">
        <v>-29</v>
      </c>
      <c r="AE1293">
        <v>1</v>
      </c>
      <c r="AF1293">
        <v>1231</v>
      </c>
      <c r="AG1293">
        <v>1231</v>
      </c>
      <c r="AH1293">
        <v>1231</v>
      </c>
      <c r="AI1293">
        <v>121</v>
      </c>
      <c r="AJ1293">
        <v>2258</v>
      </c>
      <c r="AK1293">
        <v>768</v>
      </c>
      <c r="AL1293">
        <v>2380</v>
      </c>
      <c r="AM1293">
        <v>1413</v>
      </c>
      <c r="AN1293">
        <v>83</v>
      </c>
      <c r="AO1293">
        <v>2322</v>
      </c>
      <c r="AP1293">
        <v>1228</v>
      </c>
      <c r="AQ1293">
        <v>1164</v>
      </c>
      <c r="AR1293">
        <v>1465</v>
      </c>
      <c r="AS1293">
        <v>652</v>
      </c>
      <c r="AT1293">
        <v>489</v>
      </c>
      <c r="AU1293">
        <v>427</v>
      </c>
      <c r="AV1293">
        <v>1195</v>
      </c>
      <c r="AW1293">
        <v>429</v>
      </c>
      <c r="AX1293">
        <v>2344</v>
      </c>
      <c r="AY1293">
        <v>1712</v>
      </c>
      <c r="AZ1293">
        <v>1573</v>
      </c>
      <c r="BA1293">
        <v>1018</v>
      </c>
      <c r="BB1293">
        <v>2064</v>
      </c>
      <c r="BC1293">
        <v>2258</v>
      </c>
      <c r="BD1293">
        <v>2365</v>
      </c>
      <c r="BE1293">
        <v>1</v>
      </c>
      <c r="BF1293" t="s">
        <v>71</v>
      </c>
      <c r="BG1293" t="s">
        <v>65</v>
      </c>
      <c r="BH1293" t="s">
        <v>941</v>
      </c>
      <c r="BI1293" s="4">
        <f xml:space="preserve"> _2025teamgamelogs[[#This Row],[FGA]] + (0.44 * _2025teamgamelogs[[#This Row],[FTA]]) + _2025teamgamelogs[[#This Row],[TOV]] - _2025teamgamelogs[[#This Row],[OREB]]</f>
        <v>99.24</v>
      </c>
      <c r="BJ1293" s="3">
        <f>_2025teamgamelogs[[#This Row],[TOV]]/_2025teamgamelogs[[#This Row],[POSSESIONS]]</f>
        <v>0.11084240225715437</v>
      </c>
      <c r="BK1293" s="4">
        <f>_2025teamgamelogs[[#This Row],[PTS]]/_2025teamgamelogs[[#This Row],[POSSESIONS]]</f>
        <v>0.96735187424425639</v>
      </c>
      <c r="BL1293" s="4">
        <f xml:space="preserve"> 100 * _2025teamgamelogs[[#This Row],[POINTS_PER_POSSESSION]]</f>
        <v>96.735187424425646</v>
      </c>
      <c r="BM1293" s="4">
        <f xml:space="preserve"> _2025teamgamelogs[[#This Row],[POSSESIONS]] / (_2025teamgamelogs[[#This Row],[MIN]]/48)</f>
        <v>99.24</v>
      </c>
      <c r="BN1293" s="3">
        <f>_2025teamgamelogs[[#This Row],[PTS]] / (2 * (_2025teamgamelogs[[#This Row],[FGA]] + 0.44 * _2025teamgamelogs[[#This Row],[FTA]]))</f>
        <v>0.47412090082971159</v>
      </c>
      <c r="BO1293" s="4">
        <f>VLOOKUP(_2025teamgamelogs[[#This Row],[MONTH]], LEAGUE_AVERAGES!$A$2:$B$8, 2, FALSE)</f>
        <v>111.93492093235156</v>
      </c>
      <c r="BP1293" s="5">
        <f>VLOOKUP(_2025teamgamelogs[[#This Row],[TEAM_NAME]], LEAGUE_AVERAGES!$A$14:$C$43, 2, FALSE)</f>
        <v>0.38887804878048787</v>
      </c>
      <c r="BQ1293" s="5">
        <f>VLOOKUP(_2025teamgamelogs[[#This Row],[TEAM_NAME]], LEAGUE_AVERAGES!$A$14:$C$43, 3, FALSE)</f>
        <v>0.35180487804878063</v>
      </c>
      <c r="BR1293" s="5">
        <f>VLOOKUP(_2025teamgamelogs[[#This Row],[TEAM_NAME]], LEAGUE_AVERAGES!$F$14:$H$43, 2, FALSE)</f>
        <v>0.48178048780487814</v>
      </c>
      <c r="BS1293" s="5">
        <f>VLOOKUP(_2025teamgamelogs[[#This Row],[TEAM_NAME]], LEAGUE_AVERAGES!$F$14:$H$43, 3, FALSE)</f>
        <v>0.44997560975609752</v>
      </c>
      <c r="BT1293" s="5">
        <f>VLOOKUP(_2025teamgamelogs[[#This Row],[TEAM_NAME]], LEAGUE_AVERAGES!$K$14:$M$43, 2, FALSE)</f>
        <v>0.59307433364150897</v>
      </c>
      <c r="BU1293" s="5">
        <f>VLOOKUP(_2025teamgamelogs[[#This Row],[TEAM_NAME]], LEAGUE_AVERAGES!$K$14:$M$43, 3, FALSE)</f>
        <v>0.56311679796954139</v>
      </c>
    </row>
    <row r="1294" spans="1:73" x14ac:dyDescent="0.2">
      <c r="A1294" t="s">
        <v>59</v>
      </c>
      <c r="B1294">
        <v>1610612758</v>
      </c>
      <c r="C1294" t="s">
        <v>142</v>
      </c>
      <c r="D1294" t="s">
        <v>143</v>
      </c>
      <c r="E1294">
        <v>22400626</v>
      </c>
      <c r="F1294" s="1">
        <v>45680</v>
      </c>
      <c r="G1294" t="s">
        <v>1189</v>
      </c>
      <c r="H1294" t="s">
        <v>70</v>
      </c>
      <c r="I1294">
        <v>48</v>
      </c>
      <c r="J1294">
        <v>47</v>
      </c>
      <c r="K1294">
        <v>107</v>
      </c>
      <c r="L1294">
        <v>0.439</v>
      </c>
      <c r="M1294">
        <v>15</v>
      </c>
      <c r="N1294">
        <v>41</v>
      </c>
      <c r="O1294">
        <v>0.36599999999999999</v>
      </c>
      <c r="P1294">
        <v>14</v>
      </c>
      <c r="Q1294">
        <v>19</v>
      </c>
      <c r="R1294">
        <v>0.73699999999999999</v>
      </c>
      <c r="S1294">
        <v>17</v>
      </c>
      <c r="T1294">
        <v>36</v>
      </c>
      <c r="U1294">
        <v>53</v>
      </c>
      <c r="V1294">
        <v>31</v>
      </c>
      <c r="W1294">
        <v>13</v>
      </c>
      <c r="X1294">
        <v>5</v>
      </c>
      <c r="Y1294">
        <v>3</v>
      </c>
      <c r="Z1294">
        <v>8</v>
      </c>
      <c r="AA1294">
        <v>20</v>
      </c>
      <c r="AB1294">
        <v>14</v>
      </c>
      <c r="AC1294">
        <v>123</v>
      </c>
      <c r="AD1294">
        <v>-9</v>
      </c>
      <c r="AE1294">
        <v>1</v>
      </c>
      <c r="AF1294">
        <v>1231</v>
      </c>
      <c r="AG1294">
        <v>1231</v>
      </c>
      <c r="AH1294">
        <v>1231</v>
      </c>
      <c r="AI1294">
        <v>121</v>
      </c>
      <c r="AJ1294">
        <v>335</v>
      </c>
      <c r="AK1294">
        <v>21</v>
      </c>
      <c r="AL1294">
        <v>1717</v>
      </c>
      <c r="AM1294">
        <v>733</v>
      </c>
      <c r="AN1294">
        <v>681</v>
      </c>
      <c r="AO1294">
        <v>1141</v>
      </c>
      <c r="AP1294">
        <v>1571</v>
      </c>
      <c r="AQ1294">
        <v>1458</v>
      </c>
      <c r="AR1294">
        <v>1674</v>
      </c>
      <c r="AS1294">
        <v>160</v>
      </c>
      <c r="AT1294">
        <v>640</v>
      </c>
      <c r="AU1294">
        <v>209</v>
      </c>
      <c r="AV1294">
        <v>426</v>
      </c>
      <c r="AW1294">
        <v>850</v>
      </c>
      <c r="AX1294">
        <v>1998</v>
      </c>
      <c r="AY1294">
        <v>1712</v>
      </c>
      <c r="AZ1294">
        <v>2116</v>
      </c>
      <c r="BA1294">
        <v>1491</v>
      </c>
      <c r="BB1294">
        <v>2064</v>
      </c>
      <c r="BC1294">
        <v>549</v>
      </c>
      <c r="BD1294">
        <v>1735</v>
      </c>
      <c r="BE1294">
        <v>1</v>
      </c>
      <c r="BF1294" t="s">
        <v>71</v>
      </c>
      <c r="BG1294" t="s">
        <v>65</v>
      </c>
      <c r="BH1294" t="s">
        <v>941</v>
      </c>
      <c r="BI1294" s="4">
        <f xml:space="preserve"> _2025teamgamelogs[[#This Row],[FGA]] + (0.44 * _2025teamgamelogs[[#This Row],[FTA]]) + _2025teamgamelogs[[#This Row],[TOV]] - _2025teamgamelogs[[#This Row],[OREB]]</f>
        <v>111.36000000000001</v>
      </c>
      <c r="BJ1294" s="3">
        <f>_2025teamgamelogs[[#This Row],[TOV]]/_2025teamgamelogs[[#This Row],[POSSESIONS]]</f>
        <v>0.11673850574712642</v>
      </c>
      <c r="BK1294" s="4">
        <f>_2025teamgamelogs[[#This Row],[PTS]]/_2025teamgamelogs[[#This Row],[POSSESIONS]]</f>
        <v>1.1045258620689653</v>
      </c>
      <c r="BL1294" s="4">
        <f xml:space="preserve"> 100 * _2025teamgamelogs[[#This Row],[POINTS_PER_POSSESSION]]</f>
        <v>110.45258620689653</v>
      </c>
      <c r="BM1294" s="4">
        <f xml:space="preserve"> _2025teamgamelogs[[#This Row],[POSSESIONS]] / (_2025teamgamelogs[[#This Row],[MIN]]/48)</f>
        <v>111.36000000000001</v>
      </c>
      <c r="BN1294" s="3">
        <f>_2025teamgamelogs[[#This Row],[PTS]] / (2 * (_2025teamgamelogs[[#This Row],[FGA]] + 0.44 * _2025teamgamelogs[[#This Row],[FTA]]))</f>
        <v>0.53311373092926495</v>
      </c>
      <c r="BO1294" s="4">
        <f>VLOOKUP(_2025teamgamelogs[[#This Row],[MONTH]], LEAGUE_AVERAGES!$A$2:$B$8, 2, FALSE)</f>
        <v>111.93492093235156</v>
      </c>
      <c r="BP1294" s="5">
        <f>VLOOKUP(_2025teamgamelogs[[#This Row],[TEAM_NAME]], LEAGUE_AVERAGES!$A$14:$C$43, 2, FALSE)</f>
        <v>0.37158536585365853</v>
      </c>
      <c r="BQ1294" s="5">
        <f>VLOOKUP(_2025teamgamelogs[[#This Row],[TEAM_NAME]], LEAGUE_AVERAGES!$A$14:$C$43, 3, FALSE)</f>
        <v>0.34029268292682929</v>
      </c>
      <c r="BR1294" s="5">
        <f>VLOOKUP(_2025teamgamelogs[[#This Row],[TEAM_NAME]], LEAGUE_AVERAGES!$F$14:$H$43, 2, FALSE)</f>
        <v>0.4831951219512195</v>
      </c>
      <c r="BS1294" s="5">
        <f>VLOOKUP(_2025teamgamelogs[[#This Row],[TEAM_NAME]], LEAGUE_AVERAGES!$F$14:$H$43, 3, FALSE)</f>
        <v>0.47492682926829272</v>
      </c>
      <c r="BT1294" s="5">
        <f>VLOOKUP(_2025teamgamelogs[[#This Row],[TEAM_NAME]], LEAGUE_AVERAGES!$K$14:$M$43, 2, FALSE)</f>
        <v>0.59195463864629394</v>
      </c>
      <c r="BU1294" s="5">
        <f>VLOOKUP(_2025teamgamelogs[[#This Row],[TEAM_NAME]], LEAGUE_AVERAGES!$K$14:$M$43, 3, FALSE)</f>
        <v>0.57517865161129356</v>
      </c>
    </row>
    <row r="1295" spans="1:73" x14ac:dyDescent="0.2">
      <c r="A1295" t="s">
        <v>59</v>
      </c>
      <c r="B1295">
        <v>1610612737</v>
      </c>
      <c r="C1295" t="s">
        <v>92</v>
      </c>
      <c r="D1295" t="s">
        <v>93</v>
      </c>
      <c r="E1295">
        <v>22400623</v>
      </c>
      <c r="F1295" s="1">
        <v>45680</v>
      </c>
      <c r="G1295" t="s">
        <v>1190</v>
      </c>
      <c r="H1295" t="s">
        <v>70</v>
      </c>
      <c r="I1295">
        <v>48</v>
      </c>
      <c r="J1295">
        <v>42</v>
      </c>
      <c r="K1295">
        <v>87</v>
      </c>
      <c r="L1295">
        <v>0.48299999999999998</v>
      </c>
      <c r="M1295">
        <v>13</v>
      </c>
      <c r="N1295">
        <v>37</v>
      </c>
      <c r="O1295">
        <v>0.35099999999999998</v>
      </c>
      <c r="P1295">
        <v>22</v>
      </c>
      <c r="Q1295">
        <v>30</v>
      </c>
      <c r="R1295">
        <v>0.73299999999999998</v>
      </c>
      <c r="S1295">
        <v>9</v>
      </c>
      <c r="T1295">
        <v>27</v>
      </c>
      <c r="U1295">
        <v>36</v>
      </c>
      <c r="V1295">
        <v>30</v>
      </c>
      <c r="W1295">
        <v>15</v>
      </c>
      <c r="X1295">
        <v>11</v>
      </c>
      <c r="Y1295">
        <v>2</v>
      </c>
      <c r="Z1295">
        <v>2</v>
      </c>
      <c r="AA1295">
        <v>21</v>
      </c>
      <c r="AB1295">
        <v>26</v>
      </c>
      <c r="AC1295">
        <v>119</v>
      </c>
      <c r="AD1295">
        <v>-3</v>
      </c>
      <c r="AE1295">
        <v>1</v>
      </c>
      <c r="AF1295">
        <v>1231</v>
      </c>
      <c r="AG1295">
        <v>1231</v>
      </c>
      <c r="AH1295">
        <v>1231</v>
      </c>
      <c r="AI1295">
        <v>121</v>
      </c>
      <c r="AJ1295">
        <v>1068</v>
      </c>
      <c r="AK1295">
        <v>1449</v>
      </c>
      <c r="AL1295">
        <v>969</v>
      </c>
      <c r="AM1295">
        <v>1171</v>
      </c>
      <c r="AN1295">
        <v>1227</v>
      </c>
      <c r="AO1295">
        <v>1294</v>
      </c>
      <c r="AP1295">
        <v>406</v>
      </c>
      <c r="AQ1295">
        <v>259</v>
      </c>
      <c r="AR1295">
        <v>1708</v>
      </c>
      <c r="AS1295">
        <v>1566</v>
      </c>
      <c r="AT1295">
        <v>2068</v>
      </c>
      <c r="AU1295">
        <v>2164</v>
      </c>
      <c r="AV1295">
        <v>541</v>
      </c>
      <c r="AW1295">
        <v>1341</v>
      </c>
      <c r="AX1295">
        <v>346</v>
      </c>
      <c r="AY1295">
        <v>2078</v>
      </c>
      <c r="AZ1295">
        <v>158</v>
      </c>
      <c r="BA1295">
        <v>1694</v>
      </c>
      <c r="BB1295">
        <v>94</v>
      </c>
      <c r="BC1295">
        <v>798</v>
      </c>
      <c r="BD1295">
        <v>1356</v>
      </c>
      <c r="BE1295">
        <v>1</v>
      </c>
      <c r="BF1295" t="s">
        <v>64</v>
      </c>
      <c r="BG1295" t="s">
        <v>65</v>
      </c>
      <c r="BH1295" t="s">
        <v>941</v>
      </c>
      <c r="BI1295" s="4">
        <f xml:space="preserve"> _2025teamgamelogs[[#This Row],[FGA]] + (0.44 * _2025teamgamelogs[[#This Row],[FTA]]) + _2025teamgamelogs[[#This Row],[TOV]] - _2025teamgamelogs[[#This Row],[OREB]]</f>
        <v>106.2</v>
      </c>
      <c r="BJ1295" s="3">
        <f>_2025teamgamelogs[[#This Row],[TOV]]/_2025teamgamelogs[[#This Row],[POSSESIONS]]</f>
        <v>0.14124293785310735</v>
      </c>
      <c r="BK1295" s="4">
        <f>_2025teamgamelogs[[#This Row],[PTS]]/_2025teamgamelogs[[#This Row],[POSSESIONS]]</f>
        <v>1.1205273069679849</v>
      </c>
      <c r="BL1295" s="4">
        <f xml:space="preserve"> 100 * _2025teamgamelogs[[#This Row],[POINTS_PER_POSSESSION]]</f>
        <v>112.05273069679849</v>
      </c>
      <c r="BM1295" s="4">
        <f xml:space="preserve"> _2025teamgamelogs[[#This Row],[POSSESIONS]] / (_2025teamgamelogs[[#This Row],[MIN]]/48)</f>
        <v>106.2</v>
      </c>
      <c r="BN1295" s="3">
        <f>_2025teamgamelogs[[#This Row],[PTS]] / (2 * (_2025teamgamelogs[[#This Row],[FGA]] + 0.44 * _2025teamgamelogs[[#This Row],[FTA]]))</f>
        <v>0.59381237524950103</v>
      </c>
      <c r="BO1295" s="4">
        <f>VLOOKUP(_2025teamgamelogs[[#This Row],[MONTH]], LEAGUE_AVERAGES!$A$2:$B$8, 2, FALSE)</f>
        <v>111.93492093235156</v>
      </c>
      <c r="BP1295" s="5">
        <f>VLOOKUP(_2025teamgamelogs[[#This Row],[TEAM_NAME]], LEAGUE_AVERAGES!$A$14:$C$43, 2, FALSE)</f>
        <v>0.35092500000000004</v>
      </c>
      <c r="BQ1295" s="5">
        <f>VLOOKUP(_2025teamgamelogs[[#This Row],[TEAM_NAME]], LEAGUE_AVERAGES!$A$14:$C$43, 3, FALSE)</f>
        <v>0.36290476190476195</v>
      </c>
      <c r="BR1295" s="5">
        <f>VLOOKUP(_2025teamgamelogs[[#This Row],[TEAM_NAME]], LEAGUE_AVERAGES!$F$14:$H$43, 2, FALSE)</f>
        <v>0.47670000000000012</v>
      </c>
      <c r="BS1295" s="5">
        <f>VLOOKUP(_2025teamgamelogs[[#This Row],[TEAM_NAME]], LEAGUE_AVERAGES!$F$14:$H$43, 3, FALSE)</f>
        <v>0.47069047619047621</v>
      </c>
      <c r="BT1295" s="5">
        <f>VLOOKUP(_2025teamgamelogs[[#This Row],[TEAM_NAME]], LEAGUE_AVERAGES!$K$14:$M$43, 2, FALSE)</f>
        <v>0.58493933923263275</v>
      </c>
      <c r="BU1295" s="5">
        <f>VLOOKUP(_2025teamgamelogs[[#This Row],[TEAM_NAME]], LEAGUE_AVERAGES!$K$14:$M$43, 3, FALSE)</f>
        <v>0.57722862424766153</v>
      </c>
    </row>
    <row r="1296" spans="1:73" x14ac:dyDescent="0.2">
      <c r="A1296" t="s">
        <v>59</v>
      </c>
      <c r="B1296">
        <v>1610612742</v>
      </c>
      <c r="C1296" t="s">
        <v>154</v>
      </c>
      <c r="D1296" t="s">
        <v>155</v>
      </c>
      <c r="E1296">
        <v>22400625</v>
      </c>
      <c r="F1296" s="1">
        <v>45680</v>
      </c>
      <c r="G1296" t="s">
        <v>497</v>
      </c>
      <c r="H1296" t="s">
        <v>63</v>
      </c>
      <c r="I1296">
        <v>48</v>
      </c>
      <c r="J1296">
        <v>39</v>
      </c>
      <c r="K1296">
        <v>74</v>
      </c>
      <c r="L1296">
        <v>0.52700000000000002</v>
      </c>
      <c r="M1296">
        <v>14</v>
      </c>
      <c r="N1296">
        <v>31</v>
      </c>
      <c r="O1296">
        <v>0.45200000000000001</v>
      </c>
      <c r="P1296">
        <v>29</v>
      </c>
      <c r="Q1296">
        <v>36</v>
      </c>
      <c r="R1296">
        <v>0.80600000000000005</v>
      </c>
      <c r="S1296">
        <v>8</v>
      </c>
      <c r="T1296">
        <v>35</v>
      </c>
      <c r="U1296">
        <v>43</v>
      </c>
      <c r="V1296">
        <v>25</v>
      </c>
      <c r="W1296">
        <v>20</v>
      </c>
      <c r="X1296">
        <v>9</v>
      </c>
      <c r="Y1296">
        <v>3</v>
      </c>
      <c r="Z1296">
        <v>4</v>
      </c>
      <c r="AA1296">
        <v>25</v>
      </c>
      <c r="AB1296">
        <v>27</v>
      </c>
      <c r="AC1296">
        <v>121</v>
      </c>
      <c r="AD1296">
        <v>6</v>
      </c>
      <c r="AE1296">
        <v>1</v>
      </c>
      <c r="AF1296">
        <v>1</v>
      </c>
      <c r="AG1296">
        <v>1</v>
      </c>
      <c r="AH1296">
        <v>1</v>
      </c>
      <c r="AI1296">
        <v>121</v>
      </c>
      <c r="AJ1296">
        <v>1609</v>
      </c>
      <c r="AK1296">
        <v>2419</v>
      </c>
      <c r="AL1296">
        <v>340</v>
      </c>
      <c r="AM1296">
        <v>934</v>
      </c>
      <c r="AN1296">
        <v>1971</v>
      </c>
      <c r="AO1296">
        <v>321</v>
      </c>
      <c r="AP1296">
        <v>56</v>
      </c>
      <c r="AQ1296">
        <v>62</v>
      </c>
      <c r="AR1296">
        <v>1022</v>
      </c>
      <c r="AS1296">
        <v>1800</v>
      </c>
      <c r="AT1296">
        <v>769</v>
      </c>
      <c r="AU1296">
        <v>1282</v>
      </c>
      <c r="AV1296">
        <v>1358</v>
      </c>
      <c r="AW1296">
        <v>2199</v>
      </c>
      <c r="AX1296">
        <v>797</v>
      </c>
      <c r="AY1296">
        <v>1712</v>
      </c>
      <c r="AZ1296">
        <v>750</v>
      </c>
      <c r="BA1296">
        <v>2247</v>
      </c>
      <c r="BB1296">
        <v>59</v>
      </c>
      <c r="BC1296">
        <v>672</v>
      </c>
      <c r="BD1296">
        <v>854</v>
      </c>
      <c r="BE1296">
        <v>1</v>
      </c>
      <c r="BF1296" t="s">
        <v>71</v>
      </c>
      <c r="BG1296" t="s">
        <v>65</v>
      </c>
      <c r="BH1296" t="s">
        <v>941</v>
      </c>
      <c r="BI1296" s="4">
        <f xml:space="preserve"> _2025teamgamelogs[[#This Row],[FGA]] + (0.44 * _2025teamgamelogs[[#This Row],[FTA]]) + _2025teamgamelogs[[#This Row],[TOV]] - _2025teamgamelogs[[#This Row],[OREB]]</f>
        <v>101.84</v>
      </c>
      <c r="BJ1296" s="3">
        <f>_2025teamgamelogs[[#This Row],[TOV]]/_2025teamgamelogs[[#This Row],[POSSESIONS]]</f>
        <v>0.19638648860958366</v>
      </c>
      <c r="BK1296" s="4">
        <f>_2025teamgamelogs[[#This Row],[PTS]]/_2025teamgamelogs[[#This Row],[POSSESIONS]]</f>
        <v>1.1881382560879812</v>
      </c>
      <c r="BL1296" s="4">
        <f xml:space="preserve"> 100 * _2025teamgamelogs[[#This Row],[POINTS_PER_POSSESSION]]</f>
        <v>118.81382560879811</v>
      </c>
      <c r="BM1296" s="4">
        <f xml:space="preserve"> _2025teamgamelogs[[#This Row],[POSSESIONS]] / (_2025teamgamelogs[[#This Row],[MIN]]/48)</f>
        <v>101.84</v>
      </c>
      <c r="BN1296" s="3">
        <f>_2025teamgamelogs[[#This Row],[PTS]] / (2 * (_2025teamgamelogs[[#This Row],[FGA]] + 0.44 * _2025teamgamelogs[[#This Row],[FTA]]))</f>
        <v>0.67341941228851288</v>
      </c>
      <c r="BO1296" s="4">
        <f>VLOOKUP(_2025teamgamelogs[[#This Row],[MONTH]], LEAGUE_AVERAGES!$A$2:$B$8, 2, FALSE)</f>
        <v>111.93492093235156</v>
      </c>
      <c r="BP1296" s="5">
        <f>VLOOKUP(_2025teamgamelogs[[#This Row],[TEAM_NAME]], LEAGUE_AVERAGES!$A$14:$C$43, 2, FALSE)</f>
        <v>0.362375</v>
      </c>
      <c r="BQ1296" s="5">
        <f>VLOOKUP(_2025teamgamelogs[[#This Row],[TEAM_NAME]], LEAGUE_AVERAGES!$A$14:$C$43, 3, FALSE)</f>
        <v>0.36252380952380958</v>
      </c>
      <c r="BR1296" s="5">
        <f>VLOOKUP(_2025teamgamelogs[[#This Row],[TEAM_NAME]], LEAGUE_AVERAGES!$F$14:$H$43, 2, FALSE)</f>
        <v>0.47777500000000001</v>
      </c>
      <c r="BS1296" s="5">
        <f>VLOOKUP(_2025teamgamelogs[[#This Row],[TEAM_NAME]], LEAGUE_AVERAGES!$F$14:$H$43, 3, FALSE)</f>
        <v>0.48176190476190472</v>
      </c>
      <c r="BT1296" s="5">
        <f>VLOOKUP(_2025teamgamelogs[[#This Row],[TEAM_NAME]], LEAGUE_AVERAGES!$K$14:$M$43, 2, FALSE)</f>
        <v>0.58283558931438928</v>
      </c>
      <c r="BU1296" s="5">
        <f>VLOOKUP(_2025teamgamelogs[[#This Row],[TEAM_NAME]], LEAGUE_AVERAGES!$K$14:$M$43, 3, FALSE)</f>
        <v>0.5856179003364903</v>
      </c>
    </row>
    <row r="1297" spans="1:73" x14ac:dyDescent="0.2">
      <c r="A1297" t="s">
        <v>59</v>
      </c>
      <c r="B1297">
        <v>1610612749</v>
      </c>
      <c r="C1297" t="s">
        <v>113</v>
      </c>
      <c r="D1297" t="s">
        <v>114</v>
      </c>
      <c r="E1297">
        <v>22400624</v>
      </c>
      <c r="F1297" s="1">
        <v>45680</v>
      </c>
      <c r="G1297" t="s">
        <v>1191</v>
      </c>
      <c r="H1297" t="s">
        <v>63</v>
      </c>
      <c r="I1297">
        <v>48</v>
      </c>
      <c r="J1297">
        <v>46</v>
      </c>
      <c r="K1297">
        <v>98</v>
      </c>
      <c r="L1297">
        <v>0.46899999999999997</v>
      </c>
      <c r="M1297">
        <v>18</v>
      </c>
      <c r="N1297">
        <v>40</v>
      </c>
      <c r="O1297">
        <v>0.45</v>
      </c>
      <c r="P1297">
        <v>15</v>
      </c>
      <c r="Q1297">
        <v>20</v>
      </c>
      <c r="R1297">
        <v>0.75</v>
      </c>
      <c r="S1297">
        <v>11</v>
      </c>
      <c r="T1297">
        <v>44</v>
      </c>
      <c r="U1297">
        <v>55</v>
      </c>
      <c r="V1297">
        <v>32</v>
      </c>
      <c r="W1297">
        <v>7</v>
      </c>
      <c r="X1297">
        <v>5</v>
      </c>
      <c r="Y1297">
        <v>6</v>
      </c>
      <c r="Z1297">
        <v>3</v>
      </c>
      <c r="AA1297">
        <v>14</v>
      </c>
      <c r="AB1297">
        <v>18</v>
      </c>
      <c r="AC1297">
        <v>125</v>
      </c>
      <c r="AD1297">
        <v>29</v>
      </c>
      <c r="AE1297">
        <v>1</v>
      </c>
      <c r="AF1297">
        <v>1</v>
      </c>
      <c r="AG1297">
        <v>1</v>
      </c>
      <c r="AH1297">
        <v>1</v>
      </c>
      <c r="AI1297">
        <v>121</v>
      </c>
      <c r="AJ1297">
        <v>437</v>
      </c>
      <c r="AK1297">
        <v>251</v>
      </c>
      <c r="AL1297">
        <v>1209</v>
      </c>
      <c r="AM1297">
        <v>288</v>
      </c>
      <c r="AN1297">
        <v>795</v>
      </c>
      <c r="AO1297">
        <v>331</v>
      </c>
      <c r="AP1297">
        <v>1416</v>
      </c>
      <c r="AQ1297">
        <v>1301</v>
      </c>
      <c r="AR1297">
        <v>1525</v>
      </c>
      <c r="AS1297">
        <v>1051</v>
      </c>
      <c r="AT1297">
        <v>50</v>
      </c>
      <c r="AU1297">
        <v>135</v>
      </c>
      <c r="AV1297">
        <v>322</v>
      </c>
      <c r="AW1297">
        <v>38</v>
      </c>
      <c r="AX1297">
        <v>1998</v>
      </c>
      <c r="AY1297">
        <v>560</v>
      </c>
      <c r="AZ1297">
        <v>384</v>
      </c>
      <c r="BA1297">
        <v>260</v>
      </c>
      <c r="BB1297">
        <v>1204</v>
      </c>
      <c r="BC1297">
        <v>437</v>
      </c>
      <c r="BD1297">
        <v>81</v>
      </c>
      <c r="BE1297">
        <v>1</v>
      </c>
      <c r="BF1297" t="s">
        <v>64</v>
      </c>
      <c r="BG1297" t="s">
        <v>65</v>
      </c>
      <c r="BH1297" t="s">
        <v>941</v>
      </c>
      <c r="BI1297" s="4">
        <f xml:space="preserve"> _2025teamgamelogs[[#This Row],[FGA]] + (0.44 * _2025teamgamelogs[[#This Row],[FTA]]) + _2025teamgamelogs[[#This Row],[TOV]] - _2025teamgamelogs[[#This Row],[OREB]]</f>
        <v>102.8</v>
      </c>
      <c r="BJ1297" s="3">
        <f>_2025teamgamelogs[[#This Row],[TOV]]/_2025teamgamelogs[[#This Row],[POSSESIONS]]</f>
        <v>6.809338521400779E-2</v>
      </c>
      <c r="BK1297" s="4">
        <f>_2025teamgamelogs[[#This Row],[PTS]]/_2025teamgamelogs[[#This Row],[POSSESIONS]]</f>
        <v>1.2159533073929962</v>
      </c>
      <c r="BL1297" s="4">
        <f xml:space="preserve"> 100 * _2025teamgamelogs[[#This Row],[POINTS_PER_POSSESSION]]</f>
        <v>121.59533073929963</v>
      </c>
      <c r="BM1297" s="4">
        <f xml:space="preserve"> _2025teamgamelogs[[#This Row],[POSSESIONS]] / (_2025teamgamelogs[[#This Row],[MIN]]/48)</f>
        <v>102.8</v>
      </c>
      <c r="BN1297" s="3">
        <f>_2025teamgamelogs[[#This Row],[PTS]] / (2 * (_2025teamgamelogs[[#This Row],[FGA]] + 0.44 * _2025teamgamelogs[[#This Row],[FTA]]))</f>
        <v>0.58520599250936334</v>
      </c>
      <c r="BO1297" s="4">
        <f>VLOOKUP(_2025teamgamelogs[[#This Row],[MONTH]], LEAGUE_AVERAGES!$A$2:$B$8, 2, FALSE)</f>
        <v>111.93492093235156</v>
      </c>
      <c r="BP1297" s="5">
        <f>VLOOKUP(_2025teamgamelogs[[#This Row],[TEAM_NAME]], LEAGUE_AVERAGES!$A$14:$C$43, 2, FALSE)</f>
        <v>0.4062926829268293</v>
      </c>
      <c r="BQ1297" s="5">
        <f>VLOOKUP(_2025teamgamelogs[[#This Row],[TEAM_NAME]], LEAGUE_AVERAGES!$A$14:$C$43, 3, FALSE)</f>
        <v>0.36926829268292688</v>
      </c>
      <c r="BR1297" s="5">
        <f>VLOOKUP(_2025teamgamelogs[[#This Row],[TEAM_NAME]], LEAGUE_AVERAGES!$F$14:$H$43, 2, FALSE)</f>
        <v>0.49804878048780482</v>
      </c>
      <c r="BS1297" s="5">
        <f>VLOOKUP(_2025teamgamelogs[[#This Row],[TEAM_NAME]], LEAGUE_AVERAGES!$F$14:$H$43, 3, FALSE)</f>
        <v>0.47917073170731711</v>
      </c>
      <c r="BT1297" s="5">
        <f>VLOOKUP(_2025teamgamelogs[[#This Row],[TEAM_NAME]], LEAGUE_AVERAGES!$K$14:$M$43, 2, FALSE)</f>
        <v>0.61475494156948829</v>
      </c>
      <c r="BU1297" s="5">
        <f>VLOOKUP(_2025teamgamelogs[[#This Row],[TEAM_NAME]], LEAGUE_AVERAGES!$K$14:$M$43, 3, FALSE)</f>
        <v>0.58586037801226176</v>
      </c>
    </row>
    <row r="1298" spans="1:73" x14ac:dyDescent="0.2">
      <c r="A1298" t="s">
        <v>59</v>
      </c>
      <c r="B1298">
        <v>1610612744</v>
      </c>
      <c r="C1298" t="s">
        <v>98</v>
      </c>
      <c r="D1298" t="s">
        <v>99</v>
      </c>
      <c r="E1298">
        <v>22400628</v>
      </c>
      <c r="F1298" s="1">
        <v>45680</v>
      </c>
      <c r="G1298" t="s">
        <v>1192</v>
      </c>
      <c r="H1298" t="s">
        <v>63</v>
      </c>
      <c r="I1298">
        <v>48</v>
      </c>
      <c r="J1298">
        <v>46</v>
      </c>
      <c r="K1298">
        <v>102</v>
      </c>
      <c r="L1298">
        <v>0.45100000000000001</v>
      </c>
      <c r="M1298">
        <v>25</v>
      </c>
      <c r="N1298">
        <v>57</v>
      </c>
      <c r="O1298">
        <v>0.439</v>
      </c>
      <c r="P1298">
        <v>14</v>
      </c>
      <c r="Q1298">
        <v>14</v>
      </c>
      <c r="R1298">
        <v>1</v>
      </c>
      <c r="S1298">
        <v>15</v>
      </c>
      <c r="T1298">
        <v>37</v>
      </c>
      <c r="U1298">
        <v>52</v>
      </c>
      <c r="V1298">
        <v>37</v>
      </c>
      <c r="W1298">
        <v>12</v>
      </c>
      <c r="X1298">
        <v>3</v>
      </c>
      <c r="Y1298">
        <v>6</v>
      </c>
      <c r="Z1298">
        <v>2</v>
      </c>
      <c r="AA1298">
        <v>21</v>
      </c>
      <c r="AB1298">
        <v>16</v>
      </c>
      <c r="AC1298">
        <v>131</v>
      </c>
      <c r="AD1298">
        <v>25</v>
      </c>
      <c r="AE1298">
        <v>1</v>
      </c>
      <c r="AF1298">
        <v>1</v>
      </c>
      <c r="AG1298">
        <v>1</v>
      </c>
      <c r="AH1298">
        <v>1</v>
      </c>
      <c r="AI1298">
        <v>121</v>
      </c>
      <c r="AJ1298">
        <v>437</v>
      </c>
      <c r="AK1298">
        <v>96</v>
      </c>
      <c r="AL1298">
        <v>1531</v>
      </c>
      <c r="AM1298">
        <v>8</v>
      </c>
      <c r="AN1298">
        <v>11</v>
      </c>
      <c r="AO1298">
        <v>409</v>
      </c>
      <c r="AP1298">
        <v>1571</v>
      </c>
      <c r="AQ1298">
        <v>2113</v>
      </c>
      <c r="AR1298">
        <v>1</v>
      </c>
      <c r="AS1298">
        <v>332</v>
      </c>
      <c r="AT1298">
        <v>489</v>
      </c>
      <c r="AU1298">
        <v>267</v>
      </c>
      <c r="AV1298">
        <v>68</v>
      </c>
      <c r="AW1298">
        <v>640</v>
      </c>
      <c r="AX1298">
        <v>2344</v>
      </c>
      <c r="AY1298">
        <v>560</v>
      </c>
      <c r="AZ1298">
        <v>158</v>
      </c>
      <c r="BA1298">
        <v>1694</v>
      </c>
      <c r="BB1298">
        <v>1670</v>
      </c>
      <c r="BC1298">
        <v>218</v>
      </c>
      <c r="BD1298">
        <v>135</v>
      </c>
      <c r="BE1298">
        <v>1</v>
      </c>
      <c r="BF1298" t="s">
        <v>64</v>
      </c>
      <c r="BG1298" t="s">
        <v>65</v>
      </c>
      <c r="BH1298" t="s">
        <v>941</v>
      </c>
      <c r="BI1298" s="4">
        <f xml:space="preserve"> _2025teamgamelogs[[#This Row],[FGA]] + (0.44 * _2025teamgamelogs[[#This Row],[FTA]]) + _2025teamgamelogs[[#This Row],[TOV]] - _2025teamgamelogs[[#This Row],[OREB]]</f>
        <v>105.16</v>
      </c>
      <c r="BJ1298" s="3">
        <f>_2025teamgamelogs[[#This Row],[TOV]]/_2025teamgamelogs[[#This Row],[POSSESIONS]]</f>
        <v>0.11411182959300115</v>
      </c>
      <c r="BK1298" s="4">
        <f>_2025teamgamelogs[[#This Row],[PTS]]/_2025teamgamelogs[[#This Row],[POSSESIONS]]</f>
        <v>1.2457208063902625</v>
      </c>
      <c r="BL1298" s="4">
        <f xml:space="preserve"> 100 * _2025teamgamelogs[[#This Row],[POINTS_PER_POSSESSION]]</f>
        <v>124.57208063902625</v>
      </c>
      <c r="BM1298" s="4">
        <f xml:space="preserve"> _2025teamgamelogs[[#This Row],[POSSESIONS]] / (_2025teamgamelogs[[#This Row],[MIN]]/48)</f>
        <v>105.16</v>
      </c>
      <c r="BN1298" s="3">
        <f>_2025teamgamelogs[[#This Row],[PTS]] / (2 * (_2025teamgamelogs[[#This Row],[FGA]] + 0.44 * _2025teamgamelogs[[#This Row],[FTA]]))</f>
        <v>0.60558431952662728</v>
      </c>
      <c r="BO1298" s="4">
        <f>VLOOKUP(_2025teamgamelogs[[#This Row],[MONTH]], LEAGUE_AVERAGES!$A$2:$B$8, 2, FALSE)</f>
        <v>111.93492093235156</v>
      </c>
      <c r="BP1298" s="5">
        <f>VLOOKUP(_2025teamgamelogs[[#This Row],[TEAM_NAME]], LEAGUE_AVERAGES!$A$14:$C$43, 2, FALSE)</f>
        <v>0.36843902439024395</v>
      </c>
      <c r="BQ1298" s="5">
        <f>VLOOKUP(_2025teamgamelogs[[#This Row],[TEAM_NAME]], LEAGUE_AVERAGES!$A$14:$C$43, 3, FALSE)</f>
        <v>0.35765853658536584</v>
      </c>
      <c r="BR1298" s="5">
        <f>VLOOKUP(_2025teamgamelogs[[#This Row],[TEAM_NAME]], LEAGUE_AVERAGES!$F$14:$H$43, 2, FALSE)</f>
        <v>0.45136585365853665</v>
      </c>
      <c r="BS1298" s="5">
        <f>VLOOKUP(_2025teamgamelogs[[#This Row],[TEAM_NAME]], LEAGUE_AVERAGES!$F$14:$H$43, 3, FALSE)</f>
        <v>0.45180487804878061</v>
      </c>
      <c r="BT1298" s="5">
        <f>VLOOKUP(_2025teamgamelogs[[#This Row],[TEAM_NAME]], LEAGUE_AVERAGES!$K$14:$M$43, 2, FALSE)</f>
        <v>0.56832140437053513</v>
      </c>
      <c r="BU1298" s="5">
        <f>VLOOKUP(_2025teamgamelogs[[#This Row],[TEAM_NAME]], LEAGUE_AVERAGES!$K$14:$M$43, 3, FALSE)</f>
        <v>0.56980808391386595</v>
      </c>
    </row>
    <row r="1299" spans="1:73" x14ac:dyDescent="0.2">
      <c r="A1299" t="s">
        <v>59</v>
      </c>
      <c r="B1299">
        <v>1610612759</v>
      </c>
      <c r="C1299" t="s">
        <v>145</v>
      </c>
      <c r="D1299" t="s">
        <v>146</v>
      </c>
      <c r="E1299">
        <v>22400621</v>
      </c>
      <c r="F1299" s="1">
        <v>45680</v>
      </c>
      <c r="G1299" t="s">
        <v>1193</v>
      </c>
      <c r="H1299" t="s">
        <v>63</v>
      </c>
      <c r="I1299">
        <v>48</v>
      </c>
      <c r="J1299">
        <v>58</v>
      </c>
      <c r="K1299">
        <v>96</v>
      </c>
      <c r="L1299">
        <v>0.60399999999999998</v>
      </c>
      <c r="M1299">
        <v>18</v>
      </c>
      <c r="N1299">
        <v>36</v>
      </c>
      <c r="O1299">
        <v>0.5</v>
      </c>
      <c r="P1299">
        <v>6</v>
      </c>
      <c r="Q1299">
        <v>6</v>
      </c>
      <c r="R1299">
        <v>1</v>
      </c>
      <c r="S1299">
        <v>15</v>
      </c>
      <c r="T1299">
        <v>42</v>
      </c>
      <c r="U1299">
        <v>57</v>
      </c>
      <c r="V1299">
        <v>43</v>
      </c>
      <c r="W1299">
        <v>20</v>
      </c>
      <c r="X1299">
        <v>10</v>
      </c>
      <c r="Y1299">
        <v>10</v>
      </c>
      <c r="Z1299">
        <v>2</v>
      </c>
      <c r="AA1299">
        <v>13</v>
      </c>
      <c r="AB1299">
        <v>9</v>
      </c>
      <c r="AC1299">
        <v>140</v>
      </c>
      <c r="AD1299">
        <v>30</v>
      </c>
      <c r="AE1299">
        <v>1</v>
      </c>
      <c r="AF1299">
        <v>1</v>
      </c>
      <c r="AG1299">
        <v>1</v>
      </c>
      <c r="AH1299">
        <v>1</v>
      </c>
      <c r="AI1299">
        <v>121</v>
      </c>
      <c r="AJ1299">
        <v>3</v>
      </c>
      <c r="AK1299">
        <v>392</v>
      </c>
      <c r="AL1299">
        <v>18</v>
      </c>
      <c r="AM1299">
        <v>288</v>
      </c>
      <c r="AN1299">
        <v>1366</v>
      </c>
      <c r="AO1299">
        <v>94</v>
      </c>
      <c r="AP1299">
        <v>2408</v>
      </c>
      <c r="AQ1299">
        <v>2444</v>
      </c>
      <c r="AR1299">
        <v>1</v>
      </c>
      <c r="AS1299">
        <v>332</v>
      </c>
      <c r="AT1299">
        <v>105</v>
      </c>
      <c r="AU1299">
        <v>74</v>
      </c>
      <c r="AV1299">
        <v>6</v>
      </c>
      <c r="AW1299">
        <v>2199</v>
      </c>
      <c r="AX1299">
        <v>539</v>
      </c>
      <c r="AY1299">
        <v>57</v>
      </c>
      <c r="AZ1299">
        <v>158</v>
      </c>
      <c r="BA1299">
        <v>148</v>
      </c>
      <c r="BB1299">
        <v>2437</v>
      </c>
      <c r="BC1299">
        <v>52</v>
      </c>
      <c r="BD1299">
        <v>69</v>
      </c>
      <c r="BE1299">
        <v>1</v>
      </c>
      <c r="BF1299" t="s">
        <v>71</v>
      </c>
      <c r="BG1299" t="s">
        <v>65</v>
      </c>
      <c r="BH1299" t="s">
        <v>941</v>
      </c>
      <c r="BI1299" s="4">
        <f xml:space="preserve"> _2025teamgamelogs[[#This Row],[FGA]] + (0.44 * _2025teamgamelogs[[#This Row],[FTA]]) + _2025teamgamelogs[[#This Row],[TOV]] - _2025teamgamelogs[[#This Row],[OREB]]</f>
        <v>103.64</v>
      </c>
      <c r="BJ1299" s="3">
        <f>_2025teamgamelogs[[#This Row],[TOV]]/_2025teamgamelogs[[#This Row],[POSSESIONS]]</f>
        <v>0.19297568506368198</v>
      </c>
      <c r="BK1299" s="4">
        <f>_2025teamgamelogs[[#This Row],[PTS]]/_2025teamgamelogs[[#This Row],[POSSESIONS]]</f>
        <v>1.3508297954457738</v>
      </c>
      <c r="BL1299" s="4">
        <f xml:space="preserve"> 100 * _2025teamgamelogs[[#This Row],[POINTS_PER_POSSESSION]]</f>
        <v>135.08297954457737</v>
      </c>
      <c r="BM1299" s="4">
        <f xml:space="preserve"> _2025teamgamelogs[[#This Row],[POSSESIONS]] / (_2025teamgamelogs[[#This Row],[MIN]]/48)</f>
        <v>103.64</v>
      </c>
      <c r="BN1299" s="3">
        <f>_2025teamgamelogs[[#This Row],[PTS]] / (2 * (_2025teamgamelogs[[#This Row],[FGA]] + 0.44 * _2025teamgamelogs[[#This Row],[FTA]]))</f>
        <v>0.70965125709651256</v>
      </c>
      <c r="BO1299" s="4">
        <f>VLOOKUP(_2025teamgamelogs[[#This Row],[MONTH]], LEAGUE_AVERAGES!$A$2:$B$8, 2, FALSE)</f>
        <v>111.93492093235156</v>
      </c>
      <c r="BP1299" s="5">
        <f>VLOOKUP(_2025teamgamelogs[[#This Row],[TEAM_NAME]], LEAGUE_AVERAGES!$A$14:$C$43, 2, FALSE)</f>
        <v>0.36502500000000004</v>
      </c>
      <c r="BQ1299" s="5">
        <f>VLOOKUP(_2025teamgamelogs[[#This Row],[TEAM_NAME]], LEAGUE_AVERAGES!$A$14:$C$43, 3, FALSE)</f>
        <v>0.35016666666666663</v>
      </c>
      <c r="BR1299" s="5">
        <f>VLOOKUP(_2025teamgamelogs[[#This Row],[TEAM_NAME]], LEAGUE_AVERAGES!$F$14:$H$43, 2, FALSE)</f>
        <v>0.47877500000000017</v>
      </c>
      <c r="BS1299" s="5">
        <f>VLOOKUP(_2025teamgamelogs[[#This Row],[TEAM_NAME]], LEAGUE_AVERAGES!$F$14:$H$43, 3, FALSE)</f>
        <v>0.45407142857142868</v>
      </c>
      <c r="BT1299" s="5">
        <f>VLOOKUP(_2025teamgamelogs[[#This Row],[TEAM_NAME]], LEAGUE_AVERAGES!$K$14:$M$43, 2, FALSE)</f>
        <v>0.59112459331758582</v>
      </c>
      <c r="BU1299" s="5">
        <f>VLOOKUP(_2025teamgamelogs[[#This Row],[TEAM_NAME]], LEAGUE_AVERAGES!$K$14:$M$43, 3, FALSE)</f>
        <v>0.56254759440180246</v>
      </c>
    </row>
    <row r="1300" spans="1:73" x14ac:dyDescent="0.2">
      <c r="A1300" t="s">
        <v>59</v>
      </c>
      <c r="B1300">
        <v>1610612760</v>
      </c>
      <c r="C1300" t="s">
        <v>137</v>
      </c>
      <c r="D1300" t="s">
        <v>138</v>
      </c>
      <c r="E1300">
        <v>22400625</v>
      </c>
      <c r="F1300" s="1">
        <v>45680</v>
      </c>
      <c r="G1300" t="s">
        <v>492</v>
      </c>
      <c r="H1300" t="s">
        <v>70</v>
      </c>
      <c r="I1300">
        <v>48</v>
      </c>
      <c r="J1300">
        <v>42</v>
      </c>
      <c r="K1300">
        <v>88</v>
      </c>
      <c r="L1300">
        <v>0.47699999999999998</v>
      </c>
      <c r="M1300">
        <v>15</v>
      </c>
      <c r="N1300">
        <v>37</v>
      </c>
      <c r="O1300">
        <v>0.40500000000000003</v>
      </c>
      <c r="P1300">
        <v>16</v>
      </c>
      <c r="Q1300">
        <v>22</v>
      </c>
      <c r="R1300">
        <v>0.72699999999999998</v>
      </c>
      <c r="S1300">
        <v>8</v>
      </c>
      <c r="T1300">
        <v>25</v>
      </c>
      <c r="U1300">
        <v>33</v>
      </c>
      <c r="V1300">
        <v>26</v>
      </c>
      <c r="W1300">
        <v>13</v>
      </c>
      <c r="X1300">
        <v>9</v>
      </c>
      <c r="Y1300">
        <v>4</v>
      </c>
      <c r="Z1300">
        <v>3</v>
      </c>
      <c r="AA1300">
        <v>27</v>
      </c>
      <c r="AB1300">
        <v>25</v>
      </c>
      <c r="AC1300">
        <v>115</v>
      </c>
      <c r="AD1300">
        <v>-6</v>
      </c>
      <c r="AE1300">
        <v>1</v>
      </c>
      <c r="AF1300">
        <v>1231</v>
      </c>
      <c r="AG1300">
        <v>1231</v>
      </c>
      <c r="AH1300">
        <v>1231</v>
      </c>
      <c r="AI1300">
        <v>121</v>
      </c>
      <c r="AJ1300">
        <v>1068</v>
      </c>
      <c r="AK1300">
        <v>1314</v>
      </c>
      <c r="AL1300">
        <v>1049</v>
      </c>
      <c r="AM1300">
        <v>733</v>
      </c>
      <c r="AN1300">
        <v>1227</v>
      </c>
      <c r="AO1300">
        <v>684</v>
      </c>
      <c r="AP1300">
        <v>1228</v>
      </c>
      <c r="AQ1300">
        <v>1008</v>
      </c>
      <c r="AR1300">
        <v>1740</v>
      </c>
      <c r="AS1300">
        <v>1800</v>
      </c>
      <c r="AT1300">
        <v>2271</v>
      </c>
      <c r="AU1300">
        <v>2337</v>
      </c>
      <c r="AV1300">
        <v>1195</v>
      </c>
      <c r="AW1300">
        <v>850</v>
      </c>
      <c r="AX1300">
        <v>797</v>
      </c>
      <c r="AY1300">
        <v>1274</v>
      </c>
      <c r="AZ1300">
        <v>384</v>
      </c>
      <c r="BA1300">
        <v>2368</v>
      </c>
      <c r="BB1300">
        <v>143</v>
      </c>
      <c r="BC1300">
        <v>1095</v>
      </c>
      <c r="BD1300">
        <v>1540</v>
      </c>
      <c r="BE1300">
        <v>1</v>
      </c>
      <c r="BF1300" t="s">
        <v>64</v>
      </c>
      <c r="BG1300" t="s">
        <v>65</v>
      </c>
      <c r="BH1300" t="s">
        <v>941</v>
      </c>
      <c r="BI1300" s="4">
        <f xml:space="preserve"> _2025teamgamelogs[[#This Row],[FGA]] + (0.44 * _2025teamgamelogs[[#This Row],[FTA]]) + _2025teamgamelogs[[#This Row],[TOV]] - _2025teamgamelogs[[#This Row],[OREB]]</f>
        <v>102.68</v>
      </c>
      <c r="BJ1300" s="3">
        <f>_2025teamgamelogs[[#This Row],[TOV]]/_2025teamgamelogs[[#This Row],[POSSESIONS]]</f>
        <v>0.12660693416439422</v>
      </c>
      <c r="BK1300" s="4">
        <f>_2025teamgamelogs[[#This Row],[PTS]]/_2025teamgamelogs[[#This Row],[POSSESIONS]]</f>
        <v>1.1199844176081029</v>
      </c>
      <c r="BL1300" s="4">
        <f xml:space="preserve"> 100 * _2025teamgamelogs[[#This Row],[POINTS_PER_POSSESSION]]</f>
        <v>111.99844176081028</v>
      </c>
      <c r="BM1300" s="4">
        <f xml:space="preserve"> _2025teamgamelogs[[#This Row],[POSSESIONS]] / (_2025teamgamelogs[[#This Row],[MIN]]/48)</f>
        <v>102.68</v>
      </c>
      <c r="BN1300" s="3">
        <f>_2025teamgamelogs[[#This Row],[PTS]] / (2 * (_2025teamgamelogs[[#This Row],[FGA]] + 0.44 * _2025teamgamelogs[[#This Row],[FTA]]))</f>
        <v>0.5886568386568386</v>
      </c>
      <c r="BO1300" s="4">
        <f>VLOOKUP(_2025teamgamelogs[[#This Row],[MONTH]], LEAGUE_AVERAGES!$A$2:$B$8, 2, FALSE)</f>
        <v>111.93492093235156</v>
      </c>
      <c r="BP1300" s="5">
        <f>VLOOKUP(_2025teamgamelogs[[#This Row],[TEAM_NAME]], LEAGUE_AVERAGES!$A$14:$C$43, 2, FALSE)</f>
        <v>0.38229268292682927</v>
      </c>
      <c r="BQ1300" s="5">
        <f>VLOOKUP(_2025teamgamelogs[[#This Row],[TEAM_NAME]], LEAGUE_AVERAGES!$A$14:$C$43, 3, FALSE)</f>
        <v>0.36500000000000005</v>
      </c>
      <c r="BR1300" s="5">
        <f>VLOOKUP(_2025teamgamelogs[[#This Row],[TEAM_NAME]], LEAGUE_AVERAGES!$F$14:$H$43, 2, FALSE)</f>
        <v>0.48607317073170736</v>
      </c>
      <c r="BS1300" s="5">
        <f>VLOOKUP(_2025teamgamelogs[[#This Row],[TEAM_NAME]], LEAGUE_AVERAGES!$F$14:$H$43, 3, FALSE)</f>
        <v>0.4780731707317073</v>
      </c>
      <c r="BT1300" s="5">
        <f>VLOOKUP(_2025teamgamelogs[[#This Row],[TEAM_NAME]], LEAGUE_AVERAGES!$K$14:$M$43, 2, FALSE)</f>
        <v>0.59971838422440138</v>
      </c>
      <c r="BU1300" s="5">
        <f>VLOOKUP(_2025teamgamelogs[[#This Row],[TEAM_NAME]], LEAGUE_AVERAGES!$K$14:$M$43, 3, FALSE)</f>
        <v>0.58679992881439635</v>
      </c>
    </row>
    <row r="1301" spans="1:73" x14ac:dyDescent="0.2">
      <c r="A1301" t="s">
        <v>59</v>
      </c>
      <c r="B1301">
        <v>1610612747</v>
      </c>
      <c r="C1301" t="s">
        <v>60</v>
      </c>
      <c r="D1301" t="s">
        <v>61</v>
      </c>
      <c r="E1301">
        <v>22400629</v>
      </c>
      <c r="F1301" s="1">
        <v>45680</v>
      </c>
      <c r="G1301" t="s">
        <v>1194</v>
      </c>
      <c r="H1301" t="s">
        <v>63</v>
      </c>
      <c r="I1301">
        <v>48</v>
      </c>
      <c r="J1301">
        <v>42</v>
      </c>
      <c r="K1301">
        <v>89</v>
      </c>
      <c r="L1301">
        <v>0.47199999999999998</v>
      </c>
      <c r="M1301">
        <v>15</v>
      </c>
      <c r="N1301">
        <v>35</v>
      </c>
      <c r="O1301">
        <v>0.42899999999999999</v>
      </c>
      <c r="P1301">
        <v>18</v>
      </c>
      <c r="Q1301">
        <v>20</v>
      </c>
      <c r="R1301">
        <v>0.9</v>
      </c>
      <c r="S1301">
        <v>10</v>
      </c>
      <c r="T1301">
        <v>43</v>
      </c>
      <c r="U1301">
        <v>53</v>
      </c>
      <c r="V1301">
        <v>27</v>
      </c>
      <c r="W1301">
        <v>10</v>
      </c>
      <c r="X1301">
        <v>4</v>
      </c>
      <c r="Y1301">
        <v>3</v>
      </c>
      <c r="Z1301">
        <v>6</v>
      </c>
      <c r="AA1301">
        <v>14</v>
      </c>
      <c r="AB1301">
        <v>17</v>
      </c>
      <c r="AC1301">
        <v>117</v>
      </c>
      <c r="AD1301">
        <v>21</v>
      </c>
      <c r="AE1301">
        <v>1</v>
      </c>
      <c r="AF1301">
        <v>1</v>
      </c>
      <c r="AG1301">
        <v>1</v>
      </c>
      <c r="AH1301">
        <v>1</v>
      </c>
      <c r="AI1301">
        <v>121</v>
      </c>
      <c r="AJ1301">
        <v>1068</v>
      </c>
      <c r="AK1301">
        <v>1176</v>
      </c>
      <c r="AL1301">
        <v>1158</v>
      </c>
      <c r="AM1301">
        <v>733</v>
      </c>
      <c r="AN1301">
        <v>1495</v>
      </c>
      <c r="AO1301">
        <v>461</v>
      </c>
      <c r="AP1301">
        <v>889</v>
      </c>
      <c r="AQ1301">
        <v>1301</v>
      </c>
      <c r="AR1301">
        <v>246</v>
      </c>
      <c r="AS1301">
        <v>1308</v>
      </c>
      <c r="AT1301">
        <v>78</v>
      </c>
      <c r="AU1301">
        <v>209</v>
      </c>
      <c r="AV1301">
        <v>1013</v>
      </c>
      <c r="AW1301">
        <v>264</v>
      </c>
      <c r="AX1301">
        <v>2190</v>
      </c>
      <c r="AY1301">
        <v>1712</v>
      </c>
      <c r="AZ1301">
        <v>1573</v>
      </c>
      <c r="BA1301">
        <v>260</v>
      </c>
      <c r="BB1301">
        <v>1444</v>
      </c>
      <c r="BC1301">
        <v>960</v>
      </c>
      <c r="BD1301">
        <v>211</v>
      </c>
      <c r="BE1301">
        <v>1</v>
      </c>
      <c r="BF1301" t="s">
        <v>64</v>
      </c>
      <c r="BG1301" t="s">
        <v>65</v>
      </c>
      <c r="BH1301" t="s">
        <v>941</v>
      </c>
      <c r="BI1301" s="4">
        <f xml:space="preserve"> _2025teamgamelogs[[#This Row],[FGA]] + (0.44 * _2025teamgamelogs[[#This Row],[FTA]]) + _2025teamgamelogs[[#This Row],[TOV]] - _2025teamgamelogs[[#This Row],[OREB]]</f>
        <v>97.8</v>
      </c>
      <c r="BJ1301" s="3">
        <f>_2025teamgamelogs[[#This Row],[TOV]]/_2025teamgamelogs[[#This Row],[POSSESIONS]]</f>
        <v>0.10224948875255624</v>
      </c>
      <c r="BK1301" s="4">
        <f>_2025teamgamelogs[[#This Row],[PTS]]/_2025teamgamelogs[[#This Row],[POSSESIONS]]</f>
        <v>1.196319018404908</v>
      </c>
      <c r="BL1301" s="4">
        <f xml:space="preserve"> 100 * _2025teamgamelogs[[#This Row],[POINTS_PER_POSSESSION]]</f>
        <v>119.6319018404908</v>
      </c>
      <c r="BM1301" s="4">
        <f xml:space="preserve"> _2025teamgamelogs[[#This Row],[POSSESIONS]] / (_2025teamgamelogs[[#This Row],[MIN]]/48)</f>
        <v>97.8</v>
      </c>
      <c r="BN1301" s="3">
        <f>_2025teamgamelogs[[#This Row],[PTS]] / (2 * (_2025teamgamelogs[[#This Row],[FGA]] + 0.44 * _2025teamgamelogs[[#This Row],[FTA]]))</f>
        <v>0.59815950920245398</v>
      </c>
      <c r="BO1301" s="4">
        <f>VLOOKUP(_2025teamgamelogs[[#This Row],[MONTH]], LEAGUE_AVERAGES!$A$2:$B$8, 2, FALSE)</f>
        <v>111.93492093235156</v>
      </c>
      <c r="BP1301" s="5">
        <f>VLOOKUP(_2025teamgamelogs[[#This Row],[TEAM_NAME]], LEAGUE_AVERAGES!$A$14:$C$43, 2, FALSE)</f>
        <v>0.37419512195121946</v>
      </c>
      <c r="BQ1301" s="5">
        <f>VLOOKUP(_2025teamgamelogs[[#This Row],[TEAM_NAME]], LEAGUE_AVERAGES!$A$14:$C$43, 3, FALSE)</f>
        <v>0.35536585365853657</v>
      </c>
      <c r="BR1301" s="5">
        <f>VLOOKUP(_2025teamgamelogs[[#This Row],[TEAM_NAME]], LEAGUE_AVERAGES!$F$14:$H$43, 2, FALSE)</f>
        <v>0.48560975609756091</v>
      </c>
      <c r="BS1301" s="5">
        <f>VLOOKUP(_2025teamgamelogs[[#This Row],[TEAM_NAME]], LEAGUE_AVERAGES!$F$14:$H$43, 3, FALSE)</f>
        <v>0.47373170731707315</v>
      </c>
      <c r="BT1301" s="5">
        <f>VLOOKUP(_2025teamgamelogs[[#This Row],[TEAM_NAME]], LEAGUE_AVERAGES!$K$14:$M$43, 2, FALSE)</f>
        <v>0.60200661119778875</v>
      </c>
      <c r="BU1301" s="5">
        <f>VLOOKUP(_2025teamgamelogs[[#This Row],[TEAM_NAME]], LEAGUE_AVERAGES!$K$14:$M$43, 3, FALSE)</f>
        <v>0.58416138772693449</v>
      </c>
    </row>
    <row r="1302" spans="1:73" x14ac:dyDescent="0.2">
      <c r="A1302" t="s">
        <v>59</v>
      </c>
      <c r="B1302">
        <v>1610612757</v>
      </c>
      <c r="C1302" t="s">
        <v>116</v>
      </c>
      <c r="D1302" t="s">
        <v>117</v>
      </c>
      <c r="E1302">
        <v>22400622</v>
      </c>
      <c r="F1302" s="1">
        <v>45680</v>
      </c>
      <c r="G1302" t="s">
        <v>1195</v>
      </c>
      <c r="H1302" t="s">
        <v>63</v>
      </c>
      <c r="I1302">
        <v>48</v>
      </c>
      <c r="J1302">
        <v>40</v>
      </c>
      <c r="K1302">
        <v>82</v>
      </c>
      <c r="L1302">
        <v>0.48799999999999999</v>
      </c>
      <c r="M1302">
        <v>9</v>
      </c>
      <c r="N1302">
        <v>28</v>
      </c>
      <c r="O1302">
        <v>0.32100000000000001</v>
      </c>
      <c r="P1302">
        <v>12</v>
      </c>
      <c r="Q1302">
        <v>19</v>
      </c>
      <c r="R1302">
        <v>0.63200000000000001</v>
      </c>
      <c r="S1302">
        <v>8</v>
      </c>
      <c r="T1302">
        <v>34</v>
      </c>
      <c r="U1302">
        <v>42</v>
      </c>
      <c r="V1302">
        <v>23</v>
      </c>
      <c r="W1302">
        <v>15</v>
      </c>
      <c r="X1302">
        <v>14</v>
      </c>
      <c r="Y1302">
        <v>12</v>
      </c>
      <c r="Z1302">
        <v>6</v>
      </c>
      <c r="AA1302">
        <v>21</v>
      </c>
      <c r="AB1302">
        <v>18</v>
      </c>
      <c r="AC1302">
        <v>101</v>
      </c>
      <c r="AD1302">
        <v>22</v>
      </c>
      <c r="AE1302">
        <v>1</v>
      </c>
      <c r="AF1302">
        <v>1</v>
      </c>
      <c r="AG1302">
        <v>1</v>
      </c>
      <c r="AH1302">
        <v>1</v>
      </c>
      <c r="AI1302">
        <v>121</v>
      </c>
      <c r="AJ1302">
        <v>1438</v>
      </c>
      <c r="AK1302">
        <v>2022</v>
      </c>
      <c r="AL1302">
        <v>879</v>
      </c>
      <c r="AM1302">
        <v>2097</v>
      </c>
      <c r="AN1302">
        <v>2228</v>
      </c>
      <c r="AO1302">
        <v>1685</v>
      </c>
      <c r="AP1302">
        <v>1889</v>
      </c>
      <c r="AQ1302">
        <v>1458</v>
      </c>
      <c r="AR1302">
        <v>2271</v>
      </c>
      <c r="AS1302">
        <v>1800</v>
      </c>
      <c r="AT1302">
        <v>926</v>
      </c>
      <c r="AU1302">
        <v>1443</v>
      </c>
      <c r="AV1302">
        <v>1759</v>
      </c>
      <c r="AW1302">
        <v>1341</v>
      </c>
      <c r="AX1302">
        <v>81</v>
      </c>
      <c r="AY1302">
        <v>18</v>
      </c>
      <c r="AZ1302">
        <v>1573</v>
      </c>
      <c r="BA1302">
        <v>1694</v>
      </c>
      <c r="BB1302">
        <v>1204</v>
      </c>
      <c r="BC1302">
        <v>2059</v>
      </c>
      <c r="BD1302">
        <v>194</v>
      </c>
      <c r="BE1302">
        <v>1</v>
      </c>
      <c r="BF1302" t="s">
        <v>71</v>
      </c>
      <c r="BG1302" t="s">
        <v>65</v>
      </c>
      <c r="BH1302" t="s">
        <v>941</v>
      </c>
      <c r="BI1302" s="4">
        <f xml:space="preserve"> _2025teamgamelogs[[#This Row],[FGA]] + (0.44 * _2025teamgamelogs[[#This Row],[FTA]]) + _2025teamgamelogs[[#This Row],[TOV]] - _2025teamgamelogs[[#This Row],[OREB]]</f>
        <v>97.36</v>
      </c>
      <c r="BJ1302" s="3">
        <f>_2025teamgamelogs[[#This Row],[TOV]]/_2025teamgamelogs[[#This Row],[POSSESIONS]]</f>
        <v>0.15406737880032867</v>
      </c>
      <c r="BK1302" s="4">
        <f>_2025teamgamelogs[[#This Row],[PTS]]/_2025teamgamelogs[[#This Row],[POSSESIONS]]</f>
        <v>1.0373870172555464</v>
      </c>
      <c r="BL1302" s="4">
        <f xml:space="preserve"> 100 * _2025teamgamelogs[[#This Row],[POINTS_PER_POSSESSION]]</f>
        <v>103.73870172555463</v>
      </c>
      <c r="BM1302" s="4">
        <f xml:space="preserve"> _2025teamgamelogs[[#This Row],[POSSESIONS]] / (_2025teamgamelogs[[#This Row],[MIN]]/48)</f>
        <v>97.36</v>
      </c>
      <c r="BN1302" s="3">
        <f>_2025teamgamelogs[[#This Row],[PTS]] / (2 * (_2025teamgamelogs[[#This Row],[FGA]] + 0.44 * _2025teamgamelogs[[#This Row],[FTA]]))</f>
        <v>0.55887560867640551</v>
      </c>
      <c r="BO1302" s="4">
        <f>VLOOKUP(_2025teamgamelogs[[#This Row],[MONTH]], LEAGUE_AVERAGES!$A$2:$B$8, 2, FALSE)</f>
        <v>111.93492093235156</v>
      </c>
      <c r="BP1302" s="5">
        <f>VLOOKUP(_2025teamgamelogs[[#This Row],[TEAM_NAME]], LEAGUE_AVERAGES!$A$14:$C$43, 2, FALSE)</f>
        <v>0.3617317073170731</v>
      </c>
      <c r="BQ1302" s="5">
        <f>VLOOKUP(_2025teamgamelogs[[#This Row],[TEAM_NAME]], LEAGUE_AVERAGES!$A$14:$C$43, 3, FALSE)</f>
        <v>0.32368292682926825</v>
      </c>
      <c r="BR1302" s="5">
        <f>VLOOKUP(_2025teamgamelogs[[#This Row],[TEAM_NAME]], LEAGUE_AVERAGES!$F$14:$H$43, 2, FALSE)</f>
        <v>0.4560243902439024</v>
      </c>
      <c r="BS1302" s="5">
        <f>VLOOKUP(_2025teamgamelogs[[#This Row],[TEAM_NAME]], LEAGUE_AVERAGES!$F$14:$H$43, 3, FALSE)</f>
        <v>0.4473414634146341</v>
      </c>
      <c r="BT1302" s="5">
        <f>VLOOKUP(_2025teamgamelogs[[#This Row],[TEAM_NAME]], LEAGUE_AVERAGES!$K$14:$M$43, 2, FALSE)</f>
        <v>0.56794360073860606</v>
      </c>
      <c r="BU1302" s="5">
        <f>VLOOKUP(_2025teamgamelogs[[#This Row],[TEAM_NAME]], LEAGUE_AVERAGES!$K$14:$M$43, 3, FALSE)</f>
        <v>0.54561285519601899</v>
      </c>
    </row>
    <row r="1303" spans="1:73" x14ac:dyDescent="0.2">
      <c r="A1303" t="s">
        <v>59</v>
      </c>
      <c r="B1303">
        <v>1610612761</v>
      </c>
      <c r="C1303" t="s">
        <v>95</v>
      </c>
      <c r="D1303" t="s">
        <v>96</v>
      </c>
      <c r="E1303">
        <v>22400623</v>
      </c>
      <c r="F1303" s="1">
        <v>45680</v>
      </c>
      <c r="G1303" t="s">
        <v>1196</v>
      </c>
      <c r="H1303" t="s">
        <v>63</v>
      </c>
      <c r="I1303">
        <v>48</v>
      </c>
      <c r="J1303">
        <v>47</v>
      </c>
      <c r="K1303">
        <v>81</v>
      </c>
      <c r="L1303">
        <v>0.57999999999999996</v>
      </c>
      <c r="M1303">
        <v>9</v>
      </c>
      <c r="N1303">
        <v>21</v>
      </c>
      <c r="O1303">
        <v>0.42899999999999999</v>
      </c>
      <c r="P1303">
        <v>19</v>
      </c>
      <c r="Q1303">
        <v>24</v>
      </c>
      <c r="R1303">
        <v>0.79200000000000004</v>
      </c>
      <c r="S1303">
        <v>6</v>
      </c>
      <c r="T1303">
        <v>33</v>
      </c>
      <c r="U1303">
        <v>39</v>
      </c>
      <c r="V1303">
        <v>32</v>
      </c>
      <c r="W1303">
        <v>20</v>
      </c>
      <c r="X1303">
        <v>10</v>
      </c>
      <c r="Y1303">
        <v>2</v>
      </c>
      <c r="Z1303">
        <v>2</v>
      </c>
      <c r="AA1303">
        <v>26</v>
      </c>
      <c r="AB1303">
        <v>21</v>
      </c>
      <c r="AC1303">
        <v>122</v>
      </c>
      <c r="AD1303">
        <v>3</v>
      </c>
      <c r="AE1303">
        <v>1</v>
      </c>
      <c r="AF1303">
        <v>1</v>
      </c>
      <c r="AG1303">
        <v>1</v>
      </c>
      <c r="AH1303">
        <v>1</v>
      </c>
      <c r="AI1303">
        <v>121</v>
      </c>
      <c r="AJ1303">
        <v>335</v>
      </c>
      <c r="AK1303">
        <v>2117</v>
      </c>
      <c r="AL1303">
        <v>44</v>
      </c>
      <c r="AM1303">
        <v>2097</v>
      </c>
      <c r="AN1303">
        <v>2448</v>
      </c>
      <c r="AO1303">
        <v>461</v>
      </c>
      <c r="AP1303">
        <v>756</v>
      </c>
      <c r="AQ1303">
        <v>791</v>
      </c>
      <c r="AR1303">
        <v>1160</v>
      </c>
      <c r="AS1303">
        <v>2189</v>
      </c>
      <c r="AT1303">
        <v>1131</v>
      </c>
      <c r="AU1303">
        <v>1833</v>
      </c>
      <c r="AV1303">
        <v>322</v>
      </c>
      <c r="AW1303">
        <v>2199</v>
      </c>
      <c r="AX1303">
        <v>539</v>
      </c>
      <c r="AY1303">
        <v>2078</v>
      </c>
      <c r="AZ1303">
        <v>158</v>
      </c>
      <c r="BA1303">
        <v>2319</v>
      </c>
      <c r="BB1303">
        <v>575</v>
      </c>
      <c r="BC1303">
        <v>609</v>
      </c>
      <c r="BD1303">
        <v>1047</v>
      </c>
      <c r="BE1303">
        <v>1</v>
      </c>
      <c r="BF1303" t="s">
        <v>71</v>
      </c>
      <c r="BG1303" t="s">
        <v>65</v>
      </c>
      <c r="BH1303" t="s">
        <v>941</v>
      </c>
      <c r="BI1303" s="4">
        <f xml:space="preserve"> _2025teamgamelogs[[#This Row],[FGA]] + (0.44 * _2025teamgamelogs[[#This Row],[FTA]]) + _2025teamgamelogs[[#This Row],[TOV]] - _2025teamgamelogs[[#This Row],[OREB]]</f>
        <v>105.56</v>
      </c>
      <c r="BJ1303" s="3">
        <f>_2025teamgamelogs[[#This Row],[TOV]]/_2025teamgamelogs[[#This Row],[POSSESIONS]]</f>
        <v>0.18946570670708601</v>
      </c>
      <c r="BK1303" s="4">
        <f>_2025teamgamelogs[[#This Row],[PTS]]/_2025teamgamelogs[[#This Row],[POSSESIONS]]</f>
        <v>1.1557408109132248</v>
      </c>
      <c r="BL1303" s="4">
        <f xml:space="preserve"> 100 * _2025teamgamelogs[[#This Row],[POINTS_PER_POSSESSION]]</f>
        <v>115.57408109132248</v>
      </c>
      <c r="BM1303" s="4">
        <f xml:space="preserve"> _2025teamgamelogs[[#This Row],[POSSESIONS]] / (_2025teamgamelogs[[#This Row],[MIN]]/48)</f>
        <v>105.56</v>
      </c>
      <c r="BN1303" s="3">
        <f>_2025teamgamelogs[[#This Row],[PTS]] / (2 * (_2025teamgamelogs[[#This Row],[FGA]] + 0.44 * _2025teamgamelogs[[#This Row],[FTA]]))</f>
        <v>0.66622979467016163</v>
      </c>
      <c r="BO1303" s="4">
        <f>VLOOKUP(_2025teamgamelogs[[#This Row],[MONTH]], LEAGUE_AVERAGES!$A$2:$B$8, 2, FALSE)</f>
        <v>111.93492093235156</v>
      </c>
      <c r="BP1303" s="5">
        <f>VLOOKUP(_2025teamgamelogs[[#This Row],[TEAM_NAME]], LEAGUE_AVERAGES!$A$14:$C$43, 2, FALSE)</f>
        <v>0.35443902439024388</v>
      </c>
      <c r="BQ1303" s="5">
        <f>VLOOKUP(_2025teamgamelogs[[#This Row],[TEAM_NAME]], LEAGUE_AVERAGES!$A$14:$C$43, 3, FALSE)</f>
        <v>0.34512195121951217</v>
      </c>
      <c r="BR1303" s="5">
        <f>VLOOKUP(_2025teamgamelogs[[#This Row],[TEAM_NAME]], LEAGUE_AVERAGES!$F$14:$H$43, 2, FALSE)</f>
        <v>0.46104878048780484</v>
      </c>
      <c r="BS1303" s="5">
        <f>VLOOKUP(_2025teamgamelogs[[#This Row],[TEAM_NAME]], LEAGUE_AVERAGES!$F$14:$H$43, 3, FALSE)</f>
        <v>0.45834146341463411</v>
      </c>
      <c r="BT1303" s="5">
        <f>VLOOKUP(_2025teamgamelogs[[#This Row],[TEAM_NAME]], LEAGUE_AVERAGES!$K$14:$M$43, 2, FALSE)</f>
        <v>0.55942918094792793</v>
      </c>
      <c r="BU1303" s="5">
        <f>VLOOKUP(_2025teamgamelogs[[#This Row],[TEAM_NAME]], LEAGUE_AVERAGES!$K$14:$M$43, 3, FALSE)</f>
        <v>0.54979583097447959</v>
      </c>
    </row>
    <row r="1304" spans="1:73" x14ac:dyDescent="0.2">
      <c r="A1304" t="s">
        <v>59</v>
      </c>
      <c r="B1304">
        <v>1610612753</v>
      </c>
      <c r="C1304" t="s">
        <v>83</v>
      </c>
      <c r="D1304" t="s">
        <v>84</v>
      </c>
      <c r="E1304">
        <v>22400622</v>
      </c>
      <c r="F1304" s="1">
        <v>45680</v>
      </c>
      <c r="G1304" t="s">
        <v>1197</v>
      </c>
      <c r="H1304" t="s">
        <v>70</v>
      </c>
      <c r="I1304">
        <v>48</v>
      </c>
      <c r="J1304">
        <v>26</v>
      </c>
      <c r="K1304">
        <v>76</v>
      </c>
      <c r="L1304">
        <v>0.34200000000000003</v>
      </c>
      <c r="M1304">
        <v>6</v>
      </c>
      <c r="N1304">
        <v>25</v>
      </c>
      <c r="O1304">
        <v>0.24</v>
      </c>
      <c r="P1304">
        <v>21</v>
      </c>
      <c r="Q1304">
        <v>31</v>
      </c>
      <c r="R1304">
        <v>0.67700000000000005</v>
      </c>
      <c r="S1304">
        <v>14</v>
      </c>
      <c r="T1304">
        <v>30</v>
      </c>
      <c r="U1304">
        <v>44</v>
      </c>
      <c r="V1304">
        <v>17</v>
      </c>
      <c r="W1304">
        <v>22</v>
      </c>
      <c r="X1304">
        <v>9</v>
      </c>
      <c r="Y1304">
        <v>6</v>
      </c>
      <c r="Z1304">
        <v>12</v>
      </c>
      <c r="AA1304">
        <v>18</v>
      </c>
      <c r="AB1304">
        <v>21</v>
      </c>
      <c r="AC1304">
        <v>79</v>
      </c>
      <c r="AD1304">
        <v>-22</v>
      </c>
      <c r="AE1304">
        <v>1</v>
      </c>
      <c r="AF1304">
        <v>1231</v>
      </c>
      <c r="AG1304">
        <v>1231</v>
      </c>
      <c r="AH1304">
        <v>1231</v>
      </c>
      <c r="AI1304">
        <v>121</v>
      </c>
      <c r="AJ1304">
        <v>2458</v>
      </c>
      <c r="AK1304">
        <v>2372</v>
      </c>
      <c r="AL1304">
        <v>2436</v>
      </c>
      <c r="AM1304">
        <v>2400</v>
      </c>
      <c r="AN1304">
        <v>2375</v>
      </c>
      <c r="AO1304">
        <v>2300</v>
      </c>
      <c r="AP1304">
        <v>506</v>
      </c>
      <c r="AQ1304">
        <v>202</v>
      </c>
      <c r="AR1304">
        <v>2093</v>
      </c>
      <c r="AS1304">
        <v>466</v>
      </c>
      <c r="AT1304">
        <v>1652</v>
      </c>
      <c r="AU1304">
        <v>1127</v>
      </c>
      <c r="AV1304">
        <v>2380</v>
      </c>
      <c r="AW1304">
        <v>2345</v>
      </c>
      <c r="AX1304">
        <v>797</v>
      </c>
      <c r="AY1304">
        <v>560</v>
      </c>
      <c r="AZ1304">
        <v>2430</v>
      </c>
      <c r="BA1304">
        <v>1018</v>
      </c>
      <c r="BB1304">
        <v>575</v>
      </c>
      <c r="BC1304">
        <v>2457</v>
      </c>
      <c r="BD1304">
        <v>2251</v>
      </c>
      <c r="BE1304">
        <v>1</v>
      </c>
      <c r="BF1304" t="s">
        <v>64</v>
      </c>
      <c r="BG1304" t="s">
        <v>65</v>
      </c>
      <c r="BH1304" t="s">
        <v>941</v>
      </c>
      <c r="BI1304" s="4">
        <f xml:space="preserve"> _2025teamgamelogs[[#This Row],[FGA]] + (0.44 * _2025teamgamelogs[[#This Row],[FTA]]) + _2025teamgamelogs[[#This Row],[TOV]] - _2025teamgamelogs[[#This Row],[OREB]]</f>
        <v>97.64</v>
      </c>
      <c r="BJ1304" s="3">
        <f>_2025teamgamelogs[[#This Row],[TOV]]/_2025teamgamelogs[[#This Row],[POSSESIONS]]</f>
        <v>0.22531749283080704</v>
      </c>
      <c r="BK1304" s="4">
        <f>_2025teamgamelogs[[#This Row],[PTS]]/_2025teamgamelogs[[#This Row],[POSSESIONS]]</f>
        <v>0.80909463334698895</v>
      </c>
      <c r="BL1304" s="4">
        <f xml:space="preserve"> 100 * _2025teamgamelogs[[#This Row],[POINTS_PER_POSSESSION]]</f>
        <v>80.909463334698899</v>
      </c>
      <c r="BM1304" s="4">
        <f xml:space="preserve"> _2025teamgamelogs[[#This Row],[POSSESIONS]] / (_2025teamgamelogs[[#This Row],[MIN]]/48)</f>
        <v>97.64</v>
      </c>
      <c r="BN1304" s="3">
        <f>_2025teamgamelogs[[#This Row],[PTS]] / (2 * (_2025teamgamelogs[[#This Row],[FGA]] + 0.44 * _2025teamgamelogs[[#This Row],[FTA]]))</f>
        <v>0.44065149486836236</v>
      </c>
      <c r="BO1304" s="4">
        <f>VLOOKUP(_2025teamgamelogs[[#This Row],[MONTH]], LEAGUE_AVERAGES!$A$2:$B$8, 2, FALSE)</f>
        <v>111.93492093235156</v>
      </c>
      <c r="BP1304" s="5">
        <f>VLOOKUP(_2025teamgamelogs[[#This Row],[TEAM_NAME]], LEAGUE_AVERAGES!$A$14:$C$43, 2, FALSE)</f>
        <v>0.32192682926829269</v>
      </c>
      <c r="BQ1304" s="5">
        <f>VLOOKUP(_2025teamgamelogs[[#This Row],[TEAM_NAME]], LEAGUE_AVERAGES!$A$14:$C$43, 3, FALSE)</f>
        <v>0.31129268292682932</v>
      </c>
      <c r="BR1304" s="5">
        <f>VLOOKUP(_2025teamgamelogs[[#This Row],[TEAM_NAME]], LEAGUE_AVERAGES!$F$14:$H$43, 2, FALSE)</f>
        <v>0.44641463414634147</v>
      </c>
      <c r="BS1304" s="5">
        <f>VLOOKUP(_2025teamgamelogs[[#This Row],[TEAM_NAME]], LEAGUE_AVERAGES!$F$14:$H$43, 3, FALSE)</f>
        <v>0.44524390243902434</v>
      </c>
      <c r="BT1304" s="5">
        <f>VLOOKUP(_2025teamgamelogs[[#This Row],[TEAM_NAME]], LEAGUE_AVERAGES!$K$14:$M$43, 2, FALSE)</f>
        <v>0.55194019912665027</v>
      </c>
      <c r="BU1304" s="5">
        <f>VLOOKUP(_2025teamgamelogs[[#This Row],[TEAM_NAME]], LEAGUE_AVERAGES!$K$14:$M$43, 3, FALSE)</f>
        <v>0.54874950227645525</v>
      </c>
    </row>
    <row r="1305" spans="1:73" x14ac:dyDescent="0.2">
      <c r="A1305" t="s">
        <v>59</v>
      </c>
      <c r="B1305">
        <v>1610612743</v>
      </c>
      <c r="C1305" t="s">
        <v>151</v>
      </c>
      <c r="D1305" t="s">
        <v>152</v>
      </c>
      <c r="E1305">
        <v>22400626</v>
      </c>
      <c r="F1305" s="1">
        <v>45680</v>
      </c>
      <c r="G1305" t="s">
        <v>1198</v>
      </c>
      <c r="H1305" t="s">
        <v>63</v>
      </c>
      <c r="I1305">
        <v>48</v>
      </c>
      <c r="J1305">
        <v>49</v>
      </c>
      <c r="K1305">
        <v>101</v>
      </c>
      <c r="L1305">
        <v>0.48499999999999999</v>
      </c>
      <c r="M1305">
        <v>13</v>
      </c>
      <c r="N1305">
        <v>37</v>
      </c>
      <c r="O1305">
        <v>0.35099999999999998</v>
      </c>
      <c r="P1305">
        <v>21</v>
      </c>
      <c r="Q1305">
        <v>31</v>
      </c>
      <c r="R1305">
        <v>0.67700000000000005</v>
      </c>
      <c r="S1305">
        <v>15</v>
      </c>
      <c r="T1305">
        <v>41</v>
      </c>
      <c r="U1305">
        <v>56</v>
      </c>
      <c r="V1305">
        <v>30</v>
      </c>
      <c r="W1305">
        <v>11</v>
      </c>
      <c r="X1305">
        <v>10</v>
      </c>
      <c r="Y1305">
        <v>8</v>
      </c>
      <c r="Z1305">
        <v>3</v>
      </c>
      <c r="AA1305">
        <v>14</v>
      </c>
      <c r="AB1305">
        <v>20</v>
      </c>
      <c r="AC1305">
        <v>132</v>
      </c>
      <c r="AD1305">
        <v>9</v>
      </c>
      <c r="AE1305">
        <v>1</v>
      </c>
      <c r="AF1305">
        <v>1</v>
      </c>
      <c r="AG1305">
        <v>1</v>
      </c>
      <c r="AH1305">
        <v>1</v>
      </c>
      <c r="AI1305">
        <v>121</v>
      </c>
      <c r="AJ1305">
        <v>174</v>
      </c>
      <c r="AK1305">
        <v>121</v>
      </c>
      <c r="AL1305">
        <v>904</v>
      </c>
      <c r="AM1305">
        <v>1171</v>
      </c>
      <c r="AN1305">
        <v>1227</v>
      </c>
      <c r="AO1305">
        <v>1294</v>
      </c>
      <c r="AP1305">
        <v>506</v>
      </c>
      <c r="AQ1305">
        <v>202</v>
      </c>
      <c r="AR1305">
        <v>2093</v>
      </c>
      <c r="AS1305">
        <v>332</v>
      </c>
      <c r="AT1305">
        <v>148</v>
      </c>
      <c r="AU1305">
        <v>99</v>
      </c>
      <c r="AV1305">
        <v>541</v>
      </c>
      <c r="AW1305">
        <v>429</v>
      </c>
      <c r="AX1305">
        <v>539</v>
      </c>
      <c r="AY1305">
        <v>187</v>
      </c>
      <c r="AZ1305">
        <v>384</v>
      </c>
      <c r="BA1305">
        <v>260</v>
      </c>
      <c r="BB1305">
        <v>767</v>
      </c>
      <c r="BC1305">
        <v>179</v>
      </c>
      <c r="BD1305">
        <v>672</v>
      </c>
      <c r="BE1305">
        <v>1</v>
      </c>
      <c r="BF1305" t="s">
        <v>64</v>
      </c>
      <c r="BG1305" t="s">
        <v>65</v>
      </c>
      <c r="BH1305" t="s">
        <v>941</v>
      </c>
      <c r="BI1305" s="4">
        <f xml:space="preserve"> _2025teamgamelogs[[#This Row],[FGA]] + (0.44 * _2025teamgamelogs[[#This Row],[FTA]]) + _2025teamgamelogs[[#This Row],[TOV]] - _2025teamgamelogs[[#This Row],[OREB]]</f>
        <v>110.64</v>
      </c>
      <c r="BJ1305" s="3">
        <f>_2025teamgamelogs[[#This Row],[TOV]]/_2025teamgamelogs[[#This Row],[POSSESIONS]]</f>
        <v>9.9421547360809839E-2</v>
      </c>
      <c r="BK1305" s="4">
        <f>_2025teamgamelogs[[#This Row],[PTS]]/_2025teamgamelogs[[#This Row],[POSSESIONS]]</f>
        <v>1.1930585683297179</v>
      </c>
      <c r="BL1305" s="4">
        <f xml:space="preserve"> 100 * _2025teamgamelogs[[#This Row],[POINTS_PER_POSSESSION]]</f>
        <v>119.30585683297178</v>
      </c>
      <c r="BM1305" s="4">
        <f xml:space="preserve"> _2025teamgamelogs[[#This Row],[POSSESIONS]] / (_2025teamgamelogs[[#This Row],[MIN]]/48)</f>
        <v>110.64</v>
      </c>
      <c r="BN1305" s="3">
        <f>_2025teamgamelogs[[#This Row],[PTS]] / (2 * (_2025teamgamelogs[[#This Row],[FGA]] + 0.44 * _2025teamgamelogs[[#This Row],[FTA]]))</f>
        <v>0.57571528262386606</v>
      </c>
      <c r="BO1305" s="4">
        <f>VLOOKUP(_2025teamgamelogs[[#This Row],[MONTH]], LEAGUE_AVERAGES!$A$2:$B$8, 2, FALSE)</f>
        <v>111.93492093235156</v>
      </c>
      <c r="BP1305" s="5">
        <f>VLOOKUP(_2025teamgamelogs[[#This Row],[TEAM_NAME]], LEAGUE_AVERAGES!$A$14:$C$43, 2, FALSE)</f>
        <v>0.39036585365853654</v>
      </c>
      <c r="BQ1305" s="5">
        <f>VLOOKUP(_2025teamgamelogs[[#This Row],[TEAM_NAME]], LEAGUE_AVERAGES!$A$14:$C$43, 3, FALSE)</f>
        <v>0.36282926829268303</v>
      </c>
      <c r="BR1305" s="5">
        <f>VLOOKUP(_2025teamgamelogs[[#This Row],[TEAM_NAME]], LEAGUE_AVERAGES!$F$14:$H$43, 2, FALSE)</f>
        <v>0.50741463414634147</v>
      </c>
      <c r="BS1305" s="5">
        <f>VLOOKUP(_2025teamgamelogs[[#This Row],[TEAM_NAME]], LEAGUE_AVERAGES!$F$14:$H$43, 3, FALSE)</f>
        <v>0.50717073170731708</v>
      </c>
      <c r="BT1305" s="5">
        <f>VLOOKUP(_2025teamgamelogs[[#This Row],[TEAM_NAME]], LEAGUE_AVERAGES!$K$14:$M$43, 2, FALSE)</f>
        <v>0.61183675116028358</v>
      </c>
      <c r="BU1305" s="5">
        <f>VLOOKUP(_2025teamgamelogs[[#This Row],[TEAM_NAME]], LEAGUE_AVERAGES!$K$14:$M$43, 3, FALSE)</f>
        <v>0.59871853787111373</v>
      </c>
    </row>
    <row r="1306" spans="1:73" x14ac:dyDescent="0.2">
      <c r="A1306" t="s">
        <v>59</v>
      </c>
      <c r="B1306">
        <v>1610612738</v>
      </c>
      <c r="C1306" t="s">
        <v>74</v>
      </c>
      <c r="D1306" t="s">
        <v>75</v>
      </c>
      <c r="E1306">
        <v>22400629</v>
      </c>
      <c r="F1306" s="1">
        <v>45680</v>
      </c>
      <c r="G1306" t="s">
        <v>1199</v>
      </c>
      <c r="H1306" t="s">
        <v>70</v>
      </c>
      <c r="I1306">
        <v>48</v>
      </c>
      <c r="J1306">
        <v>35</v>
      </c>
      <c r="K1306">
        <v>91</v>
      </c>
      <c r="L1306">
        <v>0.38500000000000001</v>
      </c>
      <c r="M1306">
        <v>14</v>
      </c>
      <c r="N1306">
        <v>41</v>
      </c>
      <c r="O1306">
        <v>0.34100000000000003</v>
      </c>
      <c r="P1306">
        <v>12</v>
      </c>
      <c r="Q1306">
        <v>18</v>
      </c>
      <c r="R1306">
        <v>0.66700000000000004</v>
      </c>
      <c r="S1306">
        <v>11</v>
      </c>
      <c r="T1306">
        <v>31</v>
      </c>
      <c r="U1306">
        <v>42</v>
      </c>
      <c r="V1306">
        <v>23</v>
      </c>
      <c r="W1306">
        <v>7</v>
      </c>
      <c r="X1306">
        <v>5</v>
      </c>
      <c r="Y1306">
        <v>6</v>
      </c>
      <c r="Z1306">
        <v>3</v>
      </c>
      <c r="AA1306">
        <v>17</v>
      </c>
      <c r="AB1306">
        <v>14</v>
      </c>
      <c r="AC1306">
        <v>96</v>
      </c>
      <c r="AD1306">
        <v>-21</v>
      </c>
      <c r="AE1306">
        <v>1</v>
      </c>
      <c r="AF1306">
        <v>1231</v>
      </c>
      <c r="AG1306">
        <v>1231</v>
      </c>
      <c r="AH1306">
        <v>1231</v>
      </c>
      <c r="AI1306">
        <v>121</v>
      </c>
      <c r="AJ1306">
        <v>2164</v>
      </c>
      <c r="AK1306">
        <v>899</v>
      </c>
      <c r="AL1306">
        <v>2322</v>
      </c>
      <c r="AM1306">
        <v>934</v>
      </c>
      <c r="AN1306">
        <v>681</v>
      </c>
      <c r="AO1306">
        <v>1431</v>
      </c>
      <c r="AP1306">
        <v>1889</v>
      </c>
      <c r="AQ1306">
        <v>1617</v>
      </c>
      <c r="AR1306">
        <v>2105</v>
      </c>
      <c r="AS1306">
        <v>1051</v>
      </c>
      <c r="AT1306">
        <v>1488</v>
      </c>
      <c r="AU1306">
        <v>1443</v>
      </c>
      <c r="AV1306">
        <v>1759</v>
      </c>
      <c r="AW1306">
        <v>38</v>
      </c>
      <c r="AX1306">
        <v>1998</v>
      </c>
      <c r="AY1306">
        <v>560</v>
      </c>
      <c r="AZ1306">
        <v>384</v>
      </c>
      <c r="BA1306">
        <v>792</v>
      </c>
      <c r="BB1306">
        <v>2064</v>
      </c>
      <c r="BC1306">
        <v>2258</v>
      </c>
      <c r="BD1306">
        <v>2231</v>
      </c>
      <c r="BE1306">
        <v>1</v>
      </c>
      <c r="BF1306" t="s">
        <v>71</v>
      </c>
      <c r="BG1306" t="s">
        <v>65</v>
      </c>
      <c r="BH1306" t="s">
        <v>941</v>
      </c>
      <c r="BI1306" s="4">
        <f xml:space="preserve"> _2025teamgamelogs[[#This Row],[FGA]] + (0.44 * _2025teamgamelogs[[#This Row],[FTA]]) + _2025teamgamelogs[[#This Row],[TOV]] - _2025teamgamelogs[[#This Row],[OREB]]</f>
        <v>94.92</v>
      </c>
      <c r="BJ1306" s="3">
        <f>_2025teamgamelogs[[#This Row],[TOV]]/_2025teamgamelogs[[#This Row],[POSSESIONS]]</f>
        <v>7.3746312684365781E-2</v>
      </c>
      <c r="BK1306" s="4">
        <f>_2025teamgamelogs[[#This Row],[PTS]]/_2025teamgamelogs[[#This Row],[POSSESIONS]]</f>
        <v>1.0113780025284449</v>
      </c>
      <c r="BL1306" s="4">
        <f xml:space="preserve"> 100 * _2025teamgamelogs[[#This Row],[POINTS_PER_POSSESSION]]</f>
        <v>101.13780025284449</v>
      </c>
      <c r="BM1306" s="4">
        <f xml:space="preserve"> _2025teamgamelogs[[#This Row],[POSSESIONS]] / (_2025teamgamelogs[[#This Row],[MIN]]/48)</f>
        <v>94.92</v>
      </c>
      <c r="BN1306" s="3">
        <f>_2025teamgamelogs[[#This Row],[PTS]] / (2 * (_2025teamgamelogs[[#This Row],[FGA]] + 0.44 * _2025teamgamelogs[[#This Row],[FTA]]))</f>
        <v>0.48524059846340478</v>
      </c>
      <c r="BO1306" s="4">
        <f>VLOOKUP(_2025teamgamelogs[[#This Row],[MONTH]], LEAGUE_AVERAGES!$A$2:$B$8, 2, FALSE)</f>
        <v>111.93492093235156</v>
      </c>
      <c r="BP1306" s="5">
        <f>VLOOKUP(_2025teamgamelogs[[#This Row],[TEAM_NAME]], LEAGUE_AVERAGES!$A$14:$C$43, 2, FALSE)</f>
        <v>0.3739024390243903</v>
      </c>
      <c r="BQ1306" s="5">
        <f>VLOOKUP(_2025teamgamelogs[[#This Row],[TEAM_NAME]], LEAGUE_AVERAGES!$A$14:$C$43, 3, FALSE)</f>
        <v>0.36424390243902455</v>
      </c>
      <c r="BR1306" s="5">
        <f>VLOOKUP(_2025teamgamelogs[[#This Row],[TEAM_NAME]], LEAGUE_AVERAGES!$F$14:$H$43, 2, FALSE)</f>
        <v>0.46717073170731704</v>
      </c>
      <c r="BS1306" s="5">
        <f>VLOOKUP(_2025teamgamelogs[[#This Row],[TEAM_NAME]], LEAGUE_AVERAGES!$F$14:$H$43, 3, FALSE)</f>
        <v>0.45907317073170728</v>
      </c>
      <c r="BT1306" s="5">
        <f>VLOOKUP(_2025teamgamelogs[[#This Row],[TEAM_NAME]], LEAGUE_AVERAGES!$K$14:$M$43, 2, FALSE)</f>
        <v>0.59645910798675039</v>
      </c>
      <c r="BU1306" s="5">
        <f>VLOOKUP(_2025teamgamelogs[[#This Row],[TEAM_NAME]], LEAGUE_AVERAGES!$K$14:$M$43, 3, FALSE)</f>
        <v>0.58679053151616523</v>
      </c>
    </row>
    <row r="1307" spans="1:73" x14ac:dyDescent="0.2">
      <c r="A1307" t="s">
        <v>59</v>
      </c>
      <c r="B1307">
        <v>1610612741</v>
      </c>
      <c r="C1307" t="s">
        <v>86</v>
      </c>
      <c r="D1307" t="s">
        <v>87</v>
      </c>
      <c r="E1307">
        <v>22400628</v>
      </c>
      <c r="F1307" s="1">
        <v>45680</v>
      </c>
      <c r="G1307" t="s">
        <v>1200</v>
      </c>
      <c r="H1307" t="s">
        <v>70</v>
      </c>
      <c r="I1307">
        <v>48</v>
      </c>
      <c r="J1307">
        <v>34</v>
      </c>
      <c r="K1307">
        <v>87</v>
      </c>
      <c r="L1307">
        <v>0.39100000000000001</v>
      </c>
      <c r="M1307">
        <v>16</v>
      </c>
      <c r="N1307">
        <v>40</v>
      </c>
      <c r="O1307">
        <v>0.4</v>
      </c>
      <c r="P1307">
        <v>22</v>
      </c>
      <c r="Q1307">
        <v>27</v>
      </c>
      <c r="R1307">
        <v>0.81499999999999995</v>
      </c>
      <c r="S1307">
        <v>10</v>
      </c>
      <c r="T1307">
        <v>32</v>
      </c>
      <c r="U1307">
        <v>42</v>
      </c>
      <c r="V1307">
        <v>22</v>
      </c>
      <c r="W1307">
        <v>13</v>
      </c>
      <c r="X1307">
        <v>7</v>
      </c>
      <c r="Y1307">
        <v>2</v>
      </c>
      <c r="Z1307">
        <v>6</v>
      </c>
      <c r="AA1307">
        <v>16</v>
      </c>
      <c r="AB1307">
        <v>21</v>
      </c>
      <c r="AC1307">
        <v>106</v>
      </c>
      <c r="AD1307">
        <v>-25</v>
      </c>
      <c r="AE1307">
        <v>1</v>
      </c>
      <c r="AF1307">
        <v>1231</v>
      </c>
      <c r="AG1307">
        <v>1231</v>
      </c>
      <c r="AH1307">
        <v>1231</v>
      </c>
      <c r="AI1307">
        <v>121</v>
      </c>
      <c r="AJ1307">
        <v>2258</v>
      </c>
      <c r="AK1307">
        <v>1449</v>
      </c>
      <c r="AL1307">
        <v>2285</v>
      </c>
      <c r="AM1307">
        <v>567</v>
      </c>
      <c r="AN1307">
        <v>795</v>
      </c>
      <c r="AO1307">
        <v>723</v>
      </c>
      <c r="AP1307">
        <v>406</v>
      </c>
      <c r="AQ1307">
        <v>471</v>
      </c>
      <c r="AR1307">
        <v>908</v>
      </c>
      <c r="AS1307">
        <v>1308</v>
      </c>
      <c r="AT1307">
        <v>1307</v>
      </c>
      <c r="AU1307">
        <v>1443</v>
      </c>
      <c r="AV1307">
        <v>1909</v>
      </c>
      <c r="AW1307">
        <v>850</v>
      </c>
      <c r="AX1307">
        <v>1360</v>
      </c>
      <c r="AY1307">
        <v>2078</v>
      </c>
      <c r="AZ1307">
        <v>1573</v>
      </c>
      <c r="BA1307">
        <v>570</v>
      </c>
      <c r="BB1307">
        <v>575</v>
      </c>
      <c r="BC1307">
        <v>1723</v>
      </c>
      <c r="BD1307">
        <v>2312</v>
      </c>
      <c r="BE1307">
        <v>1</v>
      </c>
      <c r="BF1307" t="s">
        <v>71</v>
      </c>
      <c r="BG1307" t="s">
        <v>65</v>
      </c>
      <c r="BH1307" t="s">
        <v>941</v>
      </c>
      <c r="BI1307" s="4">
        <f xml:space="preserve"> _2025teamgamelogs[[#This Row],[FGA]] + (0.44 * _2025teamgamelogs[[#This Row],[FTA]]) + _2025teamgamelogs[[#This Row],[TOV]] - _2025teamgamelogs[[#This Row],[OREB]]</f>
        <v>101.88</v>
      </c>
      <c r="BJ1307" s="3">
        <f>_2025teamgamelogs[[#This Row],[TOV]]/_2025teamgamelogs[[#This Row],[POSSESIONS]]</f>
        <v>0.1276010993325481</v>
      </c>
      <c r="BK1307" s="4">
        <f>_2025teamgamelogs[[#This Row],[PTS]]/_2025teamgamelogs[[#This Row],[POSSESIONS]]</f>
        <v>1.0404397330192383</v>
      </c>
      <c r="BL1307" s="4">
        <f xml:space="preserve"> 100 * _2025teamgamelogs[[#This Row],[POINTS_PER_POSSESSION]]</f>
        <v>104.04397330192383</v>
      </c>
      <c r="BM1307" s="4">
        <f xml:space="preserve"> _2025teamgamelogs[[#This Row],[POSSESIONS]] / (_2025teamgamelogs[[#This Row],[MIN]]/48)</f>
        <v>101.88</v>
      </c>
      <c r="BN1307" s="3">
        <f>_2025teamgamelogs[[#This Row],[PTS]] / (2 * (_2025teamgamelogs[[#This Row],[FGA]] + 0.44 * _2025teamgamelogs[[#This Row],[FTA]]))</f>
        <v>0.5360032362459547</v>
      </c>
      <c r="BO1307" s="4">
        <f>VLOOKUP(_2025teamgamelogs[[#This Row],[MONTH]], LEAGUE_AVERAGES!$A$2:$B$8, 2, FALSE)</f>
        <v>111.93492093235156</v>
      </c>
      <c r="BP1307" s="5">
        <f>VLOOKUP(_2025teamgamelogs[[#This Row],[TEAM_NAME]], LEAGUE_AVERAGES!$A$14:$C$43, 2, FALSE)</f>
        <v>0.36141463414634156</v>
      </c>
      <c r="BQ1307" s="5">
        <f>VLOOKUP(_2025teamgamelogs[[#This Row],[TEAM_NAME]], LEAGUE_AVERAGES!$A$14:$C$43, 3, FALSE)</f>
        <v>0.37548780487804878</v>
      </c>
      <c r="BR1307" s="5">
        <f>VLOOKUP(_2025teamgamelogs[[#This Row],[TEAM_NAME]], LEAGUE_AVERAGES!$F$14:$H$43, 2, FALSE)</f>
        <v>0.46404878048780479</v>
      </c>
      <c r="BS1307" s="5">
        <f>VLOOKUP(_2025teamgamelogs[[#This Row],[TEAM_NAME]], LEAGUE_AVERAGES!$F$14:$H$43, 3, FALSE)</f>
        <v>0.47712195121951223</v>
      </c>
      <c r="BT1307" s="5">
        <f>VLOOKUP(_2025teamgamelogs[[#This Row],[TEAM_NAME]], LEAGUE_AVERAGES!$K$14:$M$43, 2, FALSE)</f>
        <v>0.57631003599073594</v>
      </c>
      <c r="BU1307" s="5">
        <f>VLOOKUP(_2025teamgamelogs[[#This Row],[TEAM_NAME]], LEAGUE_AVERAGES!$K$14:$M$43, 3, FALSE)</f>
        <v>0.59556361257988066</v>
      </c>
    </row>
    <row r="1308" spans="1:73" x14ac:dyDescent="0.2">
      <c r="A1308" t="s">
        <v>59</v>
      </c>
      <c r="B1308">
        <v>1610612746</v>
      </c>
      <c r="C1308" t="s">
        <v>131</v>
      </c>
      <c r="D1308" t="s">
        <v>132</v>
      </c>
      <c r="E1308">
        <v>22400983</v>
      </c>
      <c r="F1308" s="1">
        <v>45680</v>
      </c>
      <c r="G1308" t="s">
        <v>1201</v>
      </c>
      <c r="H1308" t="s">
        <v>63</v>
      </c>
      <c r="I1308">
        <v>48</v>
      </c>
      <c r="J1308">
        <v>40</v>
      </c>
      <c r="K1308">
        <v>88</v>
      </c>
      <c r="L1308">
        <v>0.45500000000000002</v>
      </c>
      <c r="M1308">
        <v>13</v>
      </c>
      <c r="N1308">
        <v>38</v>
      </c>
      <c r="O1308">
        <v>0.34200000000000003</v>
      </c>
      <c r="P1308">
        <v>17</v>
      </c>
      <c r="Q1308">
        <v>18</v>
      </c>
      <c r="R1308">
        <v>0.94399999999999995</v>
      </c>
      <c r="S1308">
        <v>11</v>
      </c>
      <c r="T1308">
        <v>44</v>
      </c>
      <c r="U1308">
        <v>55</v>
      </c>
      <c r="V1308">
        <v>29</v>
      </c>
      <c r="W1308">
        <v>18</v>
      </c>
      <c r="X1308">
        <v>10</v>
      </c>
      <c r="Y1308">
        <v>7</v>
      </c>
      <c r="Z1308">
        <v>1</v>
      </c>
      <c r="AA1308">
        <v>19</v>
      </c>
      <c r="AB1308">
        <v>21</v>
      </c>
      <c r="AC1308">
        <v>110</v>
      </c>
      <c r="AD1308">
        <v>17</v>
      </c>
      <c r="AE1308">
        <v>1</v>
      </c>
      <c r="AF1308">
        <v>1</v>
      </c>
      <c r="AG1308">
        <v>1</v>
      </c>
      <c r="AH1308">
        <v>1</v>
      </c>
      <c r="AI1308">
        <v>121</v>
      </c>
      <c r="AJ1308">
        <v>1438</v>
      </c>
      <c r="AK1308">
        <v>1314</v>
      </c>
      <c r="AL1308">
        <v>1464</v>
      </c>
      <c r="AM1308">
        <v>1171</v>
      </c>
      <c r="AN1308">
        <v>1078</v>
      </c>
      <c r="AO1308">
        <v>1411</v>
      </c>
      <c r="AP1308">
        <v>1052</v>
      </c>
      <c r="AQ1308">
        <v>1617</v>
      </c>
      <c r="AR1308">
        <v>91</v>
      </c>
      <c r="AS1308">
        <v>1051</v>
      </c>
      <c r="AT1308">
        <v>50</v>
      </c>
      <c r="AU1308">
        <v>135</v>
      </c>
      <c r="AV1308">
        <v>687</v>
      </c>
      <c r="AW1308">
        <v>1953</v>
      </c>
      <c r="AX1308">
        <v>539</v>
      </c>
      <c r="AY1308">
        <v>346</v>
      </c>
      <c r="AZ1308">
        <v>35</v>
      </c>
      <c r="BA1308">
        <v>1258</v>
      </c>
      <c r="BB1308">
        <v>575</v>
      </c>
      <c r="BC1308">
        <v>1479</v>
      </c>
      <c r="BD1308">
        <v>313</v>
      </c>
      <c r="BE1308">
        <v>1</v>
      </c>
      <c r="BF1308" t="s">
        <v>64</v>
      </c>
      <c r="BG1308" t="s">
        <v>65</v>
      </c>
      <c r="BH1308" t="s">
        <v>941</v>
      </c>
      <c r="BI1308" s="4">
        <f xml:space="preserve"> _2025teamgamelogs[[#This Row],[FGA]] + (0.44 * _2025teamgamelogs[[#This Row],[FTA]]) + _2025teamgamelogs[[#This Row],[TOV]] - _2025teamgamelogs[[#This Row],[OREB]]</f>
        <v>102.92</v>
      </c>
      <c r="BJ1308" s="3">
        <f>_2025teamgamelogs[[#This Row],[TOV]]/_2025teamgamelogs[[#This Row],[POSSESIONS]]</f>
        <v>0.17489312087057909</v>
      </c>
      <c r="BK1308" s="4">
        <f>_2025teamgamelogs[[#This Row],[PTS]]/_2025teamgamelogs[[#This Row],[POSSESIONS]]</f>
        <v>1.0687912942090945</v>
      </c>
      <c r="BL1308" s="4">
        <f xml:space="preserve"> 100 * _2025teamgamelogs[[#This Row],[POINTS_PER_POSSESSION]]</f>
        <v>106.87912942090945</v>
      </c>
      <c r="BM1308" s="4">
        <f xml:space="preserve"> _2025teamgamelogs[[#This Row],[POSSESIONS]] / (_2025teamgamelogs[[#This Row],[MIN]]/48)</f>
        <v>102.92</v>
      </c>
      <c r="BN1308" s="3">
        <f>_2025teamgamelogs[[#This Row],[PTS]] / (2 * (_2025teamgamelogs[[#This Row],[FGA]] + 0.44 * _2025teamgamelogs[[#This Row],[FTA]]))</f>
        <v>0.57339449541284404</v>
      </c>
      <c r="BO1308" s="4">
        <f>VLOOKUP(_2025teamgamelogs[[#This Row],[MONTH]], LEAGUE_AVERAGES!$A$2:$B$8, 2, FALSE)</f>
        <v>111.93492093235156</v>
      </c>
      <c r="BP1308" s="5">
        <f>VLOOKUP(_2025teamgamelogs[[#This Row],[TEAM_NAME]], LEAGUE_AVERAGES!$A$14:$C$43, 2, FALSE)</f>
        <v>0.38978048780487806</v>
      </c>
      <c r="BQ1308" s="5">
        <f>VLOOKUP(_2025teamgamelogs[[#This Row],[TEAM_NAME]], LEAGUE_AVERAGES!$A$14:$C$43, 3, FALSE)</f>
        <v>0.36475609756097566</v>
      </c>
      <c r="BR1308" s="5">
        <f>VLOOKUP(_2025teamgamelogs[[#This Row],[TEAM_NAME]], LEAGUE_AVERAGES!$F$14:$H$43, 2, FALSE)</f>
        <v>0.49036585365853652</v>
      </c>
      <c r="BS1308" s="5">
        <f>VLOOKUP(_2025teamgamelogs[[#This Row],[TEAM_NAME]], LEAGUE_AVERAGES!$F$14:$H$43, 3, FALSE)</f>
        <v>0.47582926829268285</v>
      </c>
      <c r="BT1308" s="5">
        <f>VLOOKUP(_2025teamgamelogs[[#This Row],[TEAM_NAME]], LEAGUE_AVERAGES!$K$14:$M$43, 2, FALSE)</f>
        <v>0.59895938905835644</v>
      </c>
      <c r="BU1308" s="5">
        <f>VLOOKUP(_2025teamgamelogs[[#This Row],[TEAM_NAME]], LEAGUE_AVERAGES!$K$14:$M$43, 3, FALSE)</f>
        <v>0.58126724036545818</v>
      </c>
    </row>
    <row r="1309" spans="1:73" x14ac:dyDescent="0.2">
      <c r="A1309" t="s">
        <v>59</v>
      </c>
      <c r="B1309">
        <v>1610612754</v>
      </c>
      <c r="C1309" t="s">
        <v>110</v>
      </c>
      <c r="D1309" t="s">
        <v>111</v>
      </c>
      <c r="E1309">
        <v>22400621</v>
      </c>
      <c r="F1309" s="1">
        <v>45680</v>
      </c>
      <c r="G1309" t="s">
        <v>1202</v>
      </c>
      <c r="H1309" t="s">
        <v>70</v>
      </c>
      <c r="I1309">
        <v>48</v>
      </c>
      <c r="J1309">
        <v>44</v>
      </c>
      <c r="K1309">
        <v>97</v>
      </c>
      <c r="L1309">
        <v>0.45400000000000001</v>
      </c>
      <c r="M1309">
        <v>13</v>
      </c>
      <c r="N1309">
        <v>43</v>
      </c>
      <c r="O1309">
        <v>0.30199999999999999</v>
      </c>
      <c r="P1309">
        <v>9</v>
      </c>
      <c r="Q1309">
        <v>12</v>
      </c>
      <c r="R1309">
        <v>0.75</v>
      </c>
      <c r="S1309">
        <v>9</v>
      </c>
      <c r="T1309">
        <v>22</v>
      </c>
      <c r="U1309">
        <v>31</v>
      </c>
      <c r="V1309">
        <v>31</v>
      </c>
      <c r="W1309">
        <v>11</v>
      </c>
      <c r="X1309">
        <v>10</v>
      </c>
      <c r="Y1309">
        <v>2</v>
      </c>
      <c r="Z1309">
        <v>10</v>
      </c>
      <c r="AA1309">
        <v>9</v>
      </c>
      <c r="AB1309">
        <v>13</v>
      </c>
      <c r="AC1309">
        <v>110</v>
      </c>
      <c r="AD1309">
        <v>-30</v>
      </c>
      <c r="AE1309">
        <v>1</v>
      </c>
      <c r="AF1309">
        <v>1231</v>
      </c>
      <c r="AG1309">
        <v>1231</v>
      </c>
      <c r="AH1309">
        <v>1231</v>
      </c>
      <c r="AI1309">
        <v>121</v>
      </c>
      <c r="AJ1309">
        <v>703</v>
      </c>
      <c r="AK1309">
        <v>324</v>
      </c>
      <c r="AL1309">
        <v>1487</v>
      </c>
      <c r="AM1309">
        <v>1171</v>
      </c>
      <c r="AN1309">
        <v>471</v>
      </c>
      <c r="AO1309">
        <v>1885</v>
      </c>
      <c r="AP1309">
        <v>2256</v>
      </c>
      <c r="AQ1309">
        <v>2282</v>
      </c>
      <c r="AR1309">
        <v>1525</v>
      </c>
      <c r="AS1309">
        <v>1566</v>
      </c>
      <c r="AT1309">
        <v>2412</v>
      </c>
      <c r="AU1309">
        <v>2414</v>
      </c>
      <c r="AV1309">
        <v>426</v>
      </c>
      <c r="AW1309">
        <v>429</v>
      </c>
      <c r="AX1309">
        <v>539</v>
      </c>
      <c r="AY1309">
        <v>2078</v>
      </c>
      <c r="AZ1309">
        <v>2353</v>
      </c>
      <c r="BA1309">
        <v>9</v>
      </c>
      <c r="BB1309">
        <v>2202</v>
      </c>
      <c r="BC1309">
        <v>1479</v>
      </c>
      <c r="BD1309">
        <v>2381</v>
      </c>
      <c r="BE1309">
        <v>1</v>
      </c>
      <c r="BF1309" t="s">
        <v>71</v>
      </c>
      <c r="BG1309" t="s">
        <v>65</v>
      </c>
      <c r="BH1309" t="s">
        <v>941</v>
      </c>
      <c r="BI1309" s="4">
        <f xml:space="preserve"> _2025teamgamelogs[[#This Row],[FGA]] + (0.44 * _2025teamgamelogs[[#This Row],[FTA]]) + _2025teamgamelogs[[#This Row],[TOV]] - _2025teamgamelogs[[#This Row],[OREB]]</f>
        <v>104.28</v>
      </c>
      <c r="BJ1309" s="3">
        <f>_2025teamgamelogs[[#This Row],[TOV]]/_2025teamgamelogs[[#This Row],[POSSESIONS]]</f>
        <v>0.10548523206751055</v>
      </c>
      <c r="BK1309" s="4">
        <f>_2025teamgamelogs[[#This Row],[PTS]]/_2025teamgamelogs[[#This Row],[POSSESIONS]]</f>
        <v>1.0548523206751055</v>
      </c>
      <c r="BL1309" s="4">
        <f xml:space="preserve"> 100 * _2025teamgamelogs[[#This Row],[POINTS_PER_POSSESSION]]</f>
        <v>105.48523206751055</v>
      </c>
      <c r="BM1309" s="4">
        <f xml:space="preserve"> _2025teamgamelogs[[#This Row],[POSSESIONS]] / (_2025teamgamelogs[[#This Row],[MIN]]/48)</f>
        <v>104.28</v>
      </c>
      <c r="BN1309" s="3">
        <f>_2025teamgamelogs[[#This Row],[PTS]] / (2 * (_2025teamgamelogs[[#This Row],[FGA]] + 0.44 * _2025teamgamelogs[[#This Row],[FTA]]))</f>
        <v>0.53773953852170508</v>
      </c>
      <c r="BO1309" s="4">
        <f>VLOOKUP(_2025teamgamelogs[[#This Row],[MONTH]], LEAGUE_AVERAGES!$A$2:$B$8, 2, FALSE)</f>
        <v>111.93492093235156</v>
      </c>
      <c r="BP1309" s="5">
        <f>VLOOKUP(_2025teamgamelogs[[#This Row],[TEAM_NAME]], LEAGUE_AVERAGES!$A$14:$C$43, 2, FALSE)</f>
        <v>0.37909999999999999</v>
      </c>
      <c r="BQ1309" s="5">
        <f>VLOOKUP(_2025teamgamelogs[[#This Row],[TEAM_NAME]], LEAGUE_AVERAGES!$A$14:$C$43, 3, FALSE)</f>
        <v>0.35511904761904761</v>
      </c>
      <c r="BR1309" s="5">
        <f>VLOOKUP(_2025teamgamelogs[[#This Row],[TEAM_NAME]], LEAGUE_AVERAGES!$F$14:$H$43, 2, FALSE)</f>
        <v>0.49785000000000013</v>
      </c>
      <c r="BS1309" s="5">
        <f>VLOOKUP(_2025teamgamelogs[[#This Row],[TEAM_NAME]], LEAGUE_AVERAGES!$F$14:$H$43, 3, FALSE)</f>
        <v>0.47942857142857148</v>
      </c>
      <c r="BT1309" s="5">
        <f>VLOOKUP(_2025teamgamelogs[[#This Row],[TEAM_NAME]], LEAGUE_AVERAGES!$K$14:$M$43, 2, FALSE)</f>
        <v>0.60805571751162091</v>
      </c>
      <c r="BU1309" s="5">
        <f>VLOOKUP(_2025teamgamelogs[[#This Row],[TEAM_NAME]], LEAGUE_AVERAGES!$K$14:$M$43, 3, FALSE)</f>
        <v>0.58190704341109034</v>
      </c>
    </row>
    <row r="1310" spans="1:73" x14ac:dyDescent="0.2">
      <c r="A1310" t="s">
        <v>59</v>
      </c>
      <c r="B1310">
        <v>1610612763</v>
      </c>
      <c r="C1310" t="s">
        <v>128</v>
      </c>
      <c r="D1310" t="s">
        <v>129</v>
      </c>
      <c r="E1310">
        <v>22400632</v>
      </c>
      <c r="F1310" s="1">
        <v>45681</v>
      </c>
      <c r="G1310" t="s">
        <v>636</v>
      </c>
      <c r="H1310" t="s">
        <v>63</v>
      </c>
      <c r="I1310">
        <v>48</v>
      </c>
      <c r="J1310">
        <v>56</v>
      </c>
      <c r="K1310">
        <v>101</v>
      </c>
      <c r="L1310">
        <v>0.55400000000000005</v>
      </c>
      <c r="M1310">
        <v>19</v>
      </c>
      <c r="N1310">
        <v>42</v>
      </c>
      <c r="O1310">
        <v>0.45200000000000001</v>
      </c>
      <c r="P1310">
        <v>8</v>
      </c>
      <c r="Q1310">
        <v>8</v>
      </c>
      <c r="R1310">
        <v>1</v>
      </c>
      <c r="S1310">
        <v>16</v>
      </c>
      <c r="T1310">
        <v>27</v>
      </c>
      <c r="U1310">
        <v>43</v>
      </c>
      <c r="V1310">
        <v>38</v>
      </c>
      <c r="W1310">
        <v>13</v>
      </c>
      <c r="X1310">
        <v>8</v>
      </c>
      <c r="Y1310">
        <v>4</v>
      </c>
      <c r="Z1310">
        <v>3</v>
      </c>
      <c r="AA1310">
        <v>19</v>
      </c>
      <c r="AB1310">
        <v>10</v>
      </c>
      <c r="AC1310">
        <v>139</v>
      </c>
      <c r="AD1310">
        <v>13</v>
      </c>
      <c r="AE1310">
        <v>1</v>
      </c>
      <c r="AF1310">
        <v>1</v>
      </c>
      <c r="AG1310">
        <v>1</v>
      </c>
      <c r="AH1310">
        <v>1</v>
      </c>
      <c r="AI1310">
        <v>121</v>
      </c>
      <c r="AJ1310">
        <v>10</v>
      </c>
      <c r="AK1310">
        <v>121</v>
      </c>
      <c r="AL1310">
        <v>137</v>
      </c>
      <c r="AM1310">
        <v>182</v>
      </c>
      <c r="AN1310">
        <v>568</v>
      </c>
      <c r="AO1310">
        <v>311</v>
      </c>
      <c r="AP1310">
        <v>2336</v>
      </c>
      <c r="AQ1310">
        <v>2420</v>
      </c>
      <c r="AR1310">
        <v>1</v>
      </c>
      <c r="AS1310">
        <v>234</v>
      </c>
      <c r="AT1310">
        <v>2068</v>
      </c>
      <c r="AU1310">
        <v>1282</v>
      </c>
      <c r="AV1310">
        <v>44</v>
      </c>
      <c r="AW1310">
        <v>850</v>
      </c>
      <c r="AX1310">
        <v>1073</v>
      </c>
      <c r="AY1310">
        <v>1274</v>
      </c>
      <c r="AZ1310">
        <v>384</v>
      </c>
      <c r="BA1310">
        <v>1258</v>
      </c>
      <c r="BB1310">
        <v>2410</v>
      </c>
      <c r="BC1310">
        <v>66</v>
      </c>
      <c r="BD1310">
        <v>467</v>
      </c>
      <c r="BE1310">
        <v>1</v>
      </c>
      <c r="BF1310" t="s">
        <v>64</v>
      </c>
      <c r="BG1310" t="s">
        <v>65</v>
      </c>
      <c r="BH1310" t="s">
        <v>941</v>
      </c>
      <c r="BI1310" s="4">
        <f xml:space="preserve"> _2025teamgamelogs[[#This Row],[FGA]] + (0.44 * _2025teamgamelogs[[#This Row],[FTA]]) + _2025teamgamelogs[[#This Row],[TOV]] - _2025teamgamelogs[[#This Row],[OREB]]</f>
        <v>101.52</v>
      </c>
      <c r="BJ1310" s="3">
        <f>_2025teamgamelogs[[#This Row],[TOV]]/_2025teamgamelogs[[#This Row],[POSSESIONS]]</f>
        <v>0.12805358550039403</v>
      </c>
      <c r="BK1310" s="4">
        <f>_2025teamgamelogs[[#This Row],[PTS]]/_2025teamgamelogs[[#This Row],[POSSESIONS]]</f>
        <v>1.3691883372734437</v>
      </c>
      <c r="BL1310" s="4">
        <f xml:space="preserve"> 100 * _2025teamgamelogs[[#This Row],[POINTS_PER_POSSESSION]]</f>
        <v>136.91883372734438</v>
      </c>
      <c r="BM1310" s="4">
        <f xml:space="preserve"> _2025teamgamelogs[[#This Row],[POSSESIONS]] / (_2025teamgamelogs[[#This Row],[MIN]]/48)</f>
        <v>101.52</v>
      </c>
      <c r="BN1310" s="3">
        <f>_2025teamgamelogs[[#This Row],[PTS]] / (2 * (_2025teamgamelogs[[#This Row],[FGA]] + 0.44 * _2025teamgamelogs[[#This Row],[FTA]]))</f>
        <v>0.66494450822809037</v>
      </c>
      <c r="BO1310" s="4">
        <f>VLOOKUP(_2025teamgamelogs[[#This Row],[MONTH]], LEAGUE_AVERAGES!$A$2:$B$8, 2, FALSE)</f>
        <v>111.93492093235156</v>
      </c>
      <c r="BP1310" s="5">
        <f>VLOOKUP(_2025teamgamelogs[[#This Row],[TEAM_NAME]], LEAGUE_AVERAGES!$A$14:$C$43, 2, FALSE)</f>
        <v>0.36546341463414628</v>
      </c>
      <c r="BQ1310" s="5">
        <f>VLOOKUP(_2025teamgamelogs[[#This Row],[TEAM_NAME]], LEAGUE_AVERAGES!$A$14:$C$43, 3, FALSE)</f>
        <v>0.36639024390243902</v>
      </c>
      <c r="BR1310" s="5">
        <f>VLOOKUP(_2025teamgamelogs[[#This Row],[TEAM_NAME]], LEAGUE_AVERAGES!$F$14:$H$43, 2, FALSE)</f>
        <v>0.48997560975609772</v>
      </c>
      <c r="BS1310" s="5">
        <f>VLOOKUP(_2025teamgamelogs[[#This Row],[TEAM_NAME]], LEAGUE_AVERAGES!$F$14:$H$43, 3, FALSE)</f>
        <v>0.46951219512195119</v>
      </c>
      <c r="BT1310" s="5">
        <f>VLOOKUP(_2025teamgamelogs[[#This Row],[TEAM_NAME]], LEAGUE_AVERAGES!$K$14:$M$43, 2, FALSE)</f>
        <v>0.59919613060605748</v>
      </c>
      <c r="BU1310" s="5">
        <f>VLOOKUP(_2025teamgamelogs[[#This Row],[TEAM_NAME]], LEAGUE_AVERAGES!$K$14:$M$43, 3, FALSE)</f>
        <v>0.57758119053457602</v>
      </c>
    </row>
    <row r="1311" spans="1:73" x14ac:dyDescent="0.2">
      <c r="A1311" t="s">
        <v>59</v>
      </c>
      <c r="B1311">
        <v>1610612740</v>
      </c>
      <c r="C1311" t="s">
        <v>77</v>
      </c>
      <c r="D1311" t="s">
        <v>78</v>
      </c>
      <c r="E1311">
        <v>22400632</v>
      </c>
      <c r="F1311" s="1">
        <v>45681</v>
      </c>
      <c r="G1311" t="s">
        <v>640</v>
      </c>
      <c r="H1311" t="s">
        <v>70</v>
      </c>
      <c r="I1311">
        <v>48</v>
      </c>
      <c r="J1311">
        <v>45</v>
      </c>
      <c r="K1311">
        <v>83</v>
      </c>
      <c r="L1311">
        <v>0.54200000000000004</v>
      </c>
      <c r="M1311">
        <v>14</v>
      </c>
      <c r="N1311">
        <v>34</v>
      </c>
      <c r="O1311">
        <v>0.41199999999999998</v>
      </c>
      <c r="P1311">
        <v>22</v>
      </c>
      <c r="Q1311">
        <v>32</v>
      </c>
      <c r="R1311">
        <v>0.68799999999999994</v>
      </c>
      <c r="S1311">
        <v>8</v>
      </c>
      <c r="T1311">
        <v>27</v>
      </c>
      <c r="U1311">
        <v>35</v>
      </c>
      <c r="V1311">
        <v>30</v>
      </c>
      <c r="W1311">
        <v>13</v>
      </c>
      <c r="X1311">
        <v>6</v>
      </c>
      <c r="Y1311">
        <v>3</v>
      </c>
      <c r="Z1311">
        <v>4</v>
      </c>
      <c r="AA1311">
        <v>10</v>
      </c>
      <c r="AB1311">
        <v>19</v>
      </c>
      <c r="AC1311">
        <v>126</v>
      </c>
      <c r="AD1311">
        <v>-13</v>
      </c>
      <c r="AE1311">
        <v>1</v>
      </c>
      <c r="AF1311">
        <v>1231</v>
      </c>
      <c r="AG1311">
        <v>1231</v>
      </c>
      <c r="AH1311">
        <v>1231</v>
      </c>
      <c r="AI1311">
        <v>121</v>
      </c>
      <c r="AJ1311">
        <v>564</v>
      </c>
      <c r="AK1311">
        <v>1922</v>
      </c>
      <c r="AL1311">
        <v>213</v>
      </c>
      <c r="AM1311">
        <v>934</v>
      </c>
      <c r="AN1311">
        <v>1627</v>
      </c>
      <c r="AO1311">
        <v>622</v>
      </c>
      <c r="AP1311">
        <v>406</v>
      </c>
      <c r="AQ1311">
        <v>163</v>
      </c>
      <c r="AR1311">
        <v>2020</v>
      </c>
      <c r="AS1311">
        <v>1800</v>
      </c>
      <c r="AT1311">
        <v>2068</v>
      </c>
      <c r="AU1311">
        <v>2225</v>
      </c>
      <c r="AV1311">
        <v>541</v>
      </c>
      <c r="AW1311">
        <v>850</v>
      </c>
      <c r="AX1311">
        <v>1702</v>
      </c>
      <c r="AY1311">
        <v>1712</v>
      </c>
      <c r="AZ1311">
        <v>750</v>
      </c>
      <c r="BA1311">
        <v>25</v>
      </c>
      <c r="BB1311">
        <v>971</v>
      </c>
      <c r="BC1311">
        <v>389</v>
      </c>
      <c r="BD1311">
        <v>1945</v>
      </c>
      <c r="BE1311">
        <v>1</v>
      </c>
      <c r="BF1311" t="s">
        <v>71</v>
      </c>
      <c r="BG1311" t="s">
        <v>65</v>
      </c>
      <c r="BH1311" t="s">
        <v>941</v>
      </c>
      <c r="BI1311" s="4">
        <f xml:space="preserve"> _2025teamgamelogs[[#This Row],[FGA]] + (0.44 * _2025teamgamelogs[[#This Row],[FTA]]) + _2025teamgamelogs[[#This Row],[TOV]] - _2025teamgamelogs[[#This Row],[OREB]]</f>
        <v>102.08</v>
      </c>
      <c r="BJ1311" s="3">
        <f>_2025teamgamelogs[[#This Row],[TOV]]/_2025teamgamelogs[[#This Row],[POSSESIONS]]</f>
        <v>0.1273510971786834</v>
      </c>
      <c r="BK1311" s="4">
        <f>_2025teamgamelogs[[#This Row],[PTS]]/_2025teamgamelogs[[#This Row],[POSSESIONS]]</f>
        <v>1.2343260188087775</v>
      </c>
      <c r="BL1311" s="4">
        <f xml:space="preserve"> 100 * _2025teamgamelogs[[#This Row],[POINTS_PER_POSSESSION]]</f>
        <v>123.43260188087774</v>
      </c>
      <c r="BM1311" s="4">
        <f xml:space="preserve"> _2025teamgamelogs[[#This Row],[POSSESIONS]] / (_2025teamgamelogs[[#This Row],[MIN]]/48)</f>
        <v>102.08</v>
      </c>
      <c r="BN1311" s="3">
        <f>_2025teamgamelogs[[#This Row],[PTS]] / (2 * (_2025teamgamelogs[[#This Row],[FGA]] + 0.44 * _2025teamgamelogs[[#This Row],[FTA]]))</f>
        <v>0.64894932014833129</v>
      </c>
      <c r="BO1311" s="4">
        <f>VLOOKUP(_2025teamgamelogs[[#This Row],[MONTH]], LEAGUE_AVERAGES!$A$2:$B$8, 2, FALSE)</f>
        <v>111.93492093235156</v>
      </c>
      <c r="BP1311" s="5">
        <f>VLOOKUP(_2025teamgamelogs[[#This Row],[TEAM_NAME]], LEAGUE_AVERAGES!$A$14:$C$43, 2, FALSE)</f>
        <v>0.35068292682926827</v>
      </c>
      <c r="BQ1311" s="5">
        <f>VLOOKUP(_2025teamgamelogs[[#This Row],[TEAM_NAME]], LEAGUE_AVERAGES!$A$14:$C$43, 3, FALSE)</f>
        <v>0.33902439024390252</v>
      </c>
      <c r="BR1311" s="5">
        <f>VLOOKUP(_2025teamgamelogs[[#This Row],[TEAM_NAME]], LEAGUE_AVERAGES!$F$14:$H$43, 2, FALSE)</f>
        <v>0.44770731707317085</v>
      </c>
      <c r="BS1311" s="5">
        <f>VLOOKUP(_2025teamgamelogs[[#This Row],[TEAM_NAME]], LEAGUE_AVERAGES!$F$14:$H$43, 3, FALSE)</f>
        <v>0.45721951219512191</v>
      </c>
      <c r="BT1311" s="5">
        <f>VLOOKUP(_2025teamgamelogs[[#This Row],[TEAM_NAME]], LEAGUE_AVERAGES!$K$14:$M$43, 2, FALSE)</f>
        <v>0.55230036801172144</v>
      </c>
      <c r="BU1311" s="5">
        <f>VLOOKUP(_2025teamgamelogs[[#This Row],[TEAM_NAME]], LEAGUE_AVERAGES!$K$14:$M$43, 3, FALSE)</f>
        <v>0.55239725408654039</v>
      </c>
    </row>
    <row r="1312" spans="1:73" x14ac:dyDescent="0.2">
      <c r="A1312" t="s">
        <v>59</v>
      </c>
      <c r="B1312">
        <v>1610612766</v>
      </c>
      <c r="C1312" t="s">
        <v>122</v>
      </c>
      <c r="D1312" t="s">
        <v>123</v>
      </c>
      <c r="E1312">
        <v>22400630</v>
      </c>
      <c r="F1312" s="1">
        <v>45681</v>
      </c>
      <c r="G1312" t="s">
        <v>1203</v>
      </c>
      <c r="H1312" t="s">
        <v>70</v>
      </c>
      <c r="I1312">
        <v>48</v>
      </c>
      <c r="J1312">
        <v>32</v>
      </c>
      <c r="K1312">
        <v>85</v>
      </c>
      <c r="L1312">
        <v>0.376</v>
      </c>
      <c r="M1312">
        <v>9</v>
      </c>
      <c r="N1312">
        <v>31</v>
      </c>
      <c r="O1312">
        <v>0.28999999999999998</v>
      </c>
      <c r="P1312">
        <v>24</v>
      </c>
      <c r="Q1312">
        <v>28</v>
      </c>
      <c r="R1312">
        <v>0.85699999999999998</v>
      </c>
      <c r="S1312">
        <v>16</v>
      </c>
      <c r="T1312">
        <v>30</v>
      </c>
      <c r="U1312">
        <v>46</v>
      </c>
      <c r="V1312">
        <v>20</v>
      </c>
      <c r="W1312">
        <v>16</v>
      </c>
      <c r="X1312">
        <v>9</v>
      </c>
      <c r="Y1312">
        <v>6</v>
      </c>
      <c r="Z1312">
        <v>6</v>
      </c>
      <c r="AA1312">
        <v>28</v>
      </c>
      <c r="AB1312">
        <v>21</v>
      </c>
      <c r="AC1312">
        <v>97</v>
      </c>
      <c r="AD1312">
        <v>-5</v>
      </c>
      <c r="AE1312">
        <v>1</v>
      </c>
      <c r="AF1312">
        <v>1231</v>
      </c>
      <c r="AG1312">
        <v>1231</v>
      </c>
      <c r="AH1312">
        <v>1231</v>
      </c>
      <c r="AI1312">
        <v>121</v>
      </c>
      <c r="AJ1312">
        <v>2370</v>
      </c>
      <c r="AK1312">
        <v>1709</v>
      </c>
      <c r="AL1312">
        <v>2357</v>
      </c>
      <c r="AM1312">
        <v>2097</v>
      </c>
      <c r="AN1312">
        <v>1971</v>
      </c>
      <c r="AO1312">
        <v>1982</v>
      </c>
      <c r="AP1312">
        <v>238</v>
      </c>
      <c r="AQ1312">
        <v>377</v>
      </c>
      <c r="AR1312">
        <v>515</v>
      </c>
      <c r="AS1312">
        <v>234</v>
      </c>
      <c r="AT1312">
        <v>1652</v>
      </c>
      <c r="AU1312">
        <v>835</v>
      </c>
      <c r="AV1312">
        <v>2163</v>
      </c>
      <c r="AW1312">
        <v>1583</v>
      </c>
      <c r="AX1312">
        <v>797</v>
      </c>
      <c r="AY1312">
        <v>560</v>
      </c>
      <c r="AZ1312">
        <v>1573</v>
      </c>
      <c r="BA1312">
        <v>2403</v>
      </c>
      <c r="BB1312">
        <v>575</v>
      </c>
      <c r="BC1312">
        <v>2224</v>
      </c>
      <c r="BD1312">
        <v>1476</v>
      </c>
      <c r="BE1312">
        <v>1</v>
      </c>
      <c r="BF1312" t="s">
        <v>64</v>
      </c>
      <c r="BG1312" t="s">
        <v>65</v>
      </c>
      <c r="BH1312" t="s">
        <v>941</v>
      </c>
      <c r="BI1312" s="4">
        <f xml:space="preserve"> _2025teamgamelogs[[#This Row],[FGA]] + (0.44 * _2025teamgamelogs[[#This Row],[FTA]]) + _2025teamgamelogs[[#This Row],[TOV]] - _2025teamgamelogs[[#This Row],[OREB]]</f>
        <v>97.32</v>
      </c>
      <c r="BJ1312" s="3">
        <f>_2025teamgamelogs[[#This Row],[TOV]]/_2025teamgamelogs[[#This Row],[POSSESIONS]]</f>
        <v>0.16440608302507195</v>
      </c>
      <c r="BK1312" s="4">
        <f>_2025teamgamelogs[[#This Row],[PTS]]/_2025teamgamelogs[[#This Row],[POSSESIONS]]</f>
        <v>0.99671187833949859</v>
      </c>
      <c r="BL1312" s="4">
        <f xml:space="preserve"> 100 * _2025teamgamelogs[[#This Row],[POINTS_PER_POSSESSION]]</f>
        <v>99.671187833949858</v>
      </c>
      <c r="BM1312" s="4">
        <f xml:space="preserve"> _2025teamgamelogs[[#This Row],[POSSESIONS]] / (_2025teamgamelogs[[#This Row],[MIN]]/48)</f>
        <v>97.32</v>
      </c>
      <c r="BN1312" s="3">
        <f>_2025teamgamelogs[[#This Row],[PTS]] / (2 * (_2025teamgamelogs[[#This Row],[FGA]] + 0.44 * _2025teamgamelogs[[#This Row],[FTA]]))</f>
        <v>0.4983559391697493</v>
      </c>
      <c r="BO1312" s="4">
        <f>VLOOKUP(_2025teamgamelogs[[#This Row],[MONTH]], LEAGUE_AVERAGES!$A$2:$B$8, 2, FALSE)</f>
        <v>111.93492093235156</v>
      </c>
      <c r="BP1312" s="5">
        <f>VLOOKUP(_2025teamgamelogs[[#This Row],[TEAM_NAME]], LEAGUE_AVERAGES!$A$14:$C$43, 2, FALSE)</f>
        <v>0.33860975609756089</v>
      </c>
      <c r="BQ1312" s="5">
        <f>VLOOKUP(_2025teamgamelogs[[#This Row],[TEAM_NAME]], LEAGUE_AVERAGES!$A$14:$C$43, 3, FALSE)</f>
        <v>0.33580487804878045</v>
      </c>
      <c r="BR1312" s="5">
        <f>VLOOKUP(_2025teamgamelogs[[#This Row],[TEAM_NAME]], LEAGUE_AVERAGES!$F$14:$H$43, 2, FALSE)</f>
        <v>0.43492682926829268</v>
      </c>
      <c r="BS1312" s="5">
        <f>VLOOKUP(_2025teamgamelogs[[#This Row],[TEAM_NAME]], LEAGUE_AVERAGES!$F$14:$H$43, 3, FALSE)</f>
        <v>0.42697560975609755</v>
      </c>
      <c r="BT1312" s="5">
        <f>VLOOKUP(_2025teamgamelogs[[#This Row],[TEAM_NAME]], LEAGUE_AVERAGES!$K$14:$M$43, 2, FALSE)</f>
        <v>0.5424635833805308</v>
      </c>
      <c r="BU1312" s="5">
        <f>VLOOKUP(_2025teamgamelogs[[#This Row],[TEAM_NAME]], LEAGUE_AVERAGES!$K$14:$M$43, 3, FALSE)</f>
        <v>0.53419164265445196</v>
      </c>
    </row>
    <row r="1313" spans="1:73" x14ac:dyDescent="0.2">
      <c r="A1313" t="s">
        <v>59</v>
      </c>
      <c r="B1313">
        <v>1610612757</v>
      </c>
      <c r="C1313" t="s">
        <v>116</v>
      </c>
      <c r="D1313" t="s">
        <v>117</v>
      </c>
      <c r="E1313">
        <v>22400630</v>
      </c>
      <c r="F1313" s="1">
        <v>45681</v>
      </c>
      <c r="G1313" t="s">
        <v>1204</v>
      </c>
      <c r="H1313" t="s">
        <v>63</v>
      </c>
      <c r="I1313">
        <v>48</v>
      </c>
      <c r="J1313">
        <v>32</v>
      </c>
      <c r="K1313">
        <v>79</v>
      </c>
      <c r="L1313">
        <v>0.40500000000000003</v>
      </c>
      <c r="M1313">
        <v>11</v>
      </c>
      <c r="N1313">
        <v>38</v>
      </c>
      <c r="O1313">
        <v>0.28899999999999998</v>
      </c>
      <c r="P1313">
        <v>27</v>
      </c>
      <c r="Q1313">
        <v>39</v>
      </c>
      <c r="R1313">
        <v>0.69199999999999995</v>
      </c>
      <c r="S1313">
        <v>15</v>
      </c>
      <c r="T1313">
        <v>32</v>
      </c>
      <c r="U1313">
        <v>47</v>
      </c>
      <c r="V1313">
        <v>17</v>
      </c>
      <c r="W1313">
        <v>17</v>
      </c>
      <c r="X1313">
        <v>12</v>
      </c>
      <c r="Y1313">
        <v>6</v>
      </c>
      <c r="Z1313">
        <v>6</v>
      </c>
      <c r="AA1313">
        <v>21</v>
      </c>
      <c r="AB1313">
        <v>28</v>
      </c>
      <c r="AC1313">
        <v>102</v>
      </c>
      <c r="AD1313">
        <v>5</v>
      </c>
      <c r="AE1313">
        <v>1</v>
      </c>
      <c r="AF1313">
        <v>1</v>
      </c>
      <c r="AG1313">
        <v>1</v>
      </c>
      <c r="AH1313">
        <v>1</v>
      </c>
      <c r="AI1313">
        <v>121</v>
      </c>
      <c r="AJ1313">
        <v>2370</v>
      </c>
      <c r="AK1313">
        <v>2245</v>
      </c>
      <c r="AL1313">
        <v>2154</v>
      </c>
      <c r="AM1313">
        <v>1661</v>
      </c>
      <c r="AN1313">
        <v>1078</v>
      </c>
      <c r="AO1313">
        <v>2001</v>
      </c>
      <c r="AP1313">
        <v>104</v>
      </c>
      <c r="AQ1313">
        <v>28</v>
      </c>
      <c r="AR1313">
        <v>1984</v>
      </c>
      <c r="AS1313">
        <v>332</v>
      </c>
      <c r="AT1313">
        <v>1307</v>
      </c>
      <c r="AU1313">
        <v>705</v>
      </c>
      <c r="AV1313">
        <v>2380</v>
      </c>
      <c r="AW1313">
        <v>1759</v>
      </c>
      <c r="AX1313">
        <v>217</v>
      </c>
      <c r="AY1313">
        <v>560</v>
      </c>
      <c r="AZ1313">
        <v>1573</v>
      </c>
      <c r="BA1313">
        <v>1694</v>
      </c>
      <c r="BB1313">
        <v>40</v>
      </c>
      <c r="BC1313">
        <v>2003</v>
      </c>
      <c r="BD1313">
        <v>922</v>
      </c>
      <c r="BE1313">
        <v>1</v>
      </c>
      <c r="BF1313" t="s">
        <v>71</v>
      </c>
      <c r="BG1313" t="s">
        <v>65</v>
      </c>
      <c r="BH1313" t="s">
        <v>941</v>
      </c>
      <c r="BI1313" s="4">
        <f xml:space="preserve"> _2025teamgamelogs[[#This Row],[FGA]] + (0.44 * _2025teamgamelogs[[#This Row],[FTA]]) + _2025teamgamelogs[[#This Row],[TOV]] - _2025teamgamelogs[[#This Row],[OREB]]</f>
        <v>98.16</v>
      </c>
      <c r="BJ1313" s="3">
        <f>_2025teamgamelogs[[#This Row],[TOV]]/_2025teamgamelogs[[#This Row],[POSSESIONS]]</f>
        <v>0.17318663406682966</v>
      </c>
      <c r="BK1313" s="4">
        <f>_2025teamgamelogs[[#This Row],[PTS]]/_2025teamgamelogs[[#This Row],[POSSESIONS]]</f>
        <v>1.039119804400978</v>
      </c>
      <c r="BL1313" s="4">
        <f xml:space="preserve"> 100 * _2025teamgamelogs[[#This Row],[POINTS_PER_POSSESSION]]</f>
        <v>103.91198044009779</v>
      </c>
      <c r="BM1313" s="4">
        <f xml:space="preserve"> _2025teamgamelogs[[#This Row],[POSSESIONS]] / (_2025teamgamelogs[[#This Row],[MIN]]/48)</f>
        <v>98.16</v>
      </c>
      <c r="BN1313" s="3">
        <f>_2025teamgamelogs[[#This Row],[PTS]] / (2 * (_2025teamgamelogs[[#This Row],[FGA]] + 0.44 * _2025teamgamelogs[[#This Row],[FTA]]))</f>
        <v>0.53036605657237934</v>
      </c>
      <c r="BO1313" s="4">
        <f>VLOOKUP(_2025teamgamelogs[[#This Row],[MONTH]], LEAGUE_AVERAGES!$A$2:$B$8, 2, FALSE)</f>
        <v>111.93492093235156</v>
      </c>
      <c r="BP1313" s="5">
        <f>VLOOKUP(_2025teamgamelogs[[#This Row],[TEAM_NAME]], LEAGUE_AVERAGES!$A$14:$C$43, 2, FALSE)</f>
        <v>0.3617317073170731</v>
      </c>
      <c r="BQ1313" s="5">
        <f>VLOOKUP(_2025teamgamelogs[[#This Row],[TEAM_NAME]], LEAGUE_AVERAGES!$A$14:$C$43, 3, FALSE)</f>
        <v>0.32368292682926825</v>
      </c>
      <c r="BR1313" s="5">
        <f>VLOOKUP(_2025teamgamelogs[[#This Row],[TEAM_NAME]], LEAGUE_AVERAGES!$F$14:$H$43, 2, FALSE)</f>
        <v>0.4560243902439024</v>
      </c>
      <c r="BS1313" s="5">
        <f>VLOOKUP(_2025teamgamelogs[[#This Row],[TEAM_NAME]], LEAGUE_AVERAGES!$F$14:$H$43, 3, FALSE)</f>
        <v>0.4473414634146341</v>
      </c>
      <c r="BT1313" s="5">
        <f>VLOOKUP(_2025teamgamelogs[[#This Row],[TEAM_NAME]], LEAGUE_AVERAGES!$K$14:$M$43, 2, FALSE)</f>
        <v>0.56794360073860606</v>
      </c>
      <c r="BU1313" s="5">
        <f>VLOOKUP(_2025teamgamelogs[[#This Row],[TEAM_NAME]], LEAGUE_AVERAGES!$K$14:$M$43, 3, FALSE)</f>
        <v>0.54561285519601899</v>
      </c>
    </row>
    <row r="1314" spans="1:73" x14ac:dyDescent="0.2">
      <c r="A1314" t="s">
        <v>59</v>
      </c>
      <c r="B1314">
        <v>1610612739</v>
      </c>
      <c r="C1314" t="s">
        <v>119</v>
      </c>
      <c r="D1314" t="s">
        <v>120</v>
      </c>
      <c r="E1314">
        <v>22400631</v>
      </c>
      <c r="F1314" s="1">
        <v>45681</v>
      </c>
      <c r="G1314" t="s">
        <v>444</v>
      </c>
      <c r="H1314" t="s">
        <v>70</v>
      </c>
      <c r="I1314">
        <v>48</v>
      </c>
      <c r="J1314">
        <v>45</v>
      </c>
      <c r="K1314">
        <v>90</v>
      </c>
      <c r="L1314">
        <v>0.5</v>
      </c>
      <c r="M1314">
        <v>25</v>
      </c>
      <c r="N1314">
        <v>52</v>
      </c>
      <c r="O1314">
        <v>0.48099999999999998</v>
      </c>
      <c r="P1314">
        <v>14</v>
      </c>
      <c r="Q1314">
        <v>19</v>
      </c>
      <c r="R1314">
        <v>0.73699999999999999</v>
      </c>
      <c r="S1314">
        <v>10</v>
      </c>
      <c r="T1314">
        <v>27</v>
      </c>
      <c r="U1314">
        <v>37</v>
      </c>
      <c r="V1314">
        <v>30</v>
      </c>
      <c r="W1314">
        <v>16</v>
      </c>
      <c r="X1314">
        <v>10</v>
      </c>
      <c r="Y1314">
        <v>5</v>
      </c>
      <c r="Z1314">
        <v>6</v>
      </c>
      <c r="AA1314">
        <v>20</v>
      </c>
      <c r="AB1314">
        <v>16</v>
      </c>
      <c r="AC1314">
        <v>129</v>
      </c>
      <c r="AD1314">
        <v>-3</v>
      </c>
      <c r="AE1314">
        <v>1</v>
      </c>
      <c r="AF1314">
        <v>1231</v>
      </c>
      <c r="AG1314">
        <v>1231</v>
      </c>
      <c r="AH1314">
        <v>1231</v>
      </c>
      <c r="AI1314">
        <v>121</v>
      </c>
      <c r="AJ1314">
        <v>564</v>
      </c>
      <c r="AK1314">
        <v>1029</v>
      </c>
      <c r="AL1314">
        <v>663</v>
      </c>
      <c r="AM1314">
        <v>8</v>
      </c>
      <c r="AN1314">
        <v>60</v>
      </c>
      <c r="AO1314">
        <v>177</v>
      </c>
      <c r="AP1314">
        <v>1571</v>
      </c>
      <c r="AQ1314">
        <v>1458</v>
      </c>
      <c r="AR1314">
        <v>1674</v>
      </c>
      <c r="AS1314">
        <v>1308</v>
      </c>
      <c r="AT1314">
        <v>2068</v>
      </c>
      <c r="AU1314">
        <v>2073</v>
      </c>
      <c r="AV1314">
        <v>541</v>
      </c>
      <c r="AW1314">
        <v>1583</v>
      </c>
      <c r="AX1314">
        <v>539</v>
      </c>
      <c r="AY1314">
        <v>889</v>
      </c>
      <c r="AZ1314">
        <v>1573</v>
      </c>
      <c r="BA1314">
        <v>1491</v>
      </c>
      <c r="BB1314">
        <v>1670</v>
      </c>
      <c r="BC1314">
        <v>270</v>
      </c>
      <c r="BD1314">
        <v>1356</v>
      </c>
      <c r="BE1314">
        <v>1</v>
      </c>
      <c r="BF1314" t="s">
        <v>71</v>
      </c>
      <c r="BG1314" t="s">
        <v>65</v>
      </c>
      <c r="BH1314" t="s">
        <v>941</v>
      </c>
      <c r="BI1314" s="4">
        <f xml:space="preserve"> _2025teamgamelogs[[#This Row],[FGA]] + (0.44 * _2025teamgamelogs[[#This Row],[FTA]]) + _2025teamgamelogs[[#This Row],[TOV]] - _2025teamgamelogs[[#This Row],[OREB]]</f>
        <v>104.36</v>
      </c>
      <c r="BJ1314" s="3">
        <f>_2025teamgamelogs[[#This Row],[TOV]]/_2025teamgamelogs[[#This Row],[POSSESIONS]]</f>
        <v>0.15331544653123802</v>
      </c>
      <c r="BK1314" s="4">
        <f>_2025teamgamelogs[[#This Row],[PTS]]/_2025teamgamelogs[[#This Row],[POSSESIONS]]</f>
        <v>1.2361057876581065</v>
      </c>
      <c r="BL1314" s="4">
        <f xml:space="preserve"> 100 * _2025teamgamelogs[[#This Row],[POINTS_PER_POSSESSION]]</f>
        <v>123.61057876581066</v>
      </c>
      <c r="BM1314" s="4">
        <f xml:space="preserve"> _2025teamgamelogs[[#This Row],[POSSESIONS]] / (_2025teamgamelogs[[#This Row],[MIN]]/48)</f>
        <v>104.36</v>
      </c>
      <c r="BN1314" s="3">
        <f>_2025teamgamelogs[[#This Row],[PTS]] / (2 * (_2025teamgamelogs[[#This Row],[FGA]] + 0.44 * _2025teamgamelogs[[#This Row],[FTA]]))</f>
        <v>0.6557543716958113</v>
      </c>
      <c r="BO1314" s="4">
        <f>VLOOKUP(_2025teamgamelogs[[#This Row],[MONTH]], LEAGUE_AVERAGES!$A$2:$B$8, 2, FALSE)</f>
        <v>111.93492093235156</v>
      </c>
      <c r="BP1314" s="5">
        <f>VLOOKUP(_2025teamgamelogs[[#This Row],[TEAM_NAME]], LEAGUE_AVERAGES!$A$14:$C$43, 2, FALSE)</f>
        <v>0.38409756097560971</v>
      </c>
      <c r="BQ1314" s="5">
        <f>VLOOKUP(_2025teamgamelogs[[#This Row],[TEAM_NAME]], LEAGUE_AVERAGES!$A$14:$C$43, 3, FALSE)</f>
        <v>0.38512195121951209</v>
      </c>
      <c r="BR1314" s="5">
        <f>VLOOKUP(_2025teamgamelogs[[#This Row],[TEAM_NAME]], LEAGUE_AVERAGES!$F$14:$H$43, 2, FALSE)</f>
        <v>0.49482926829268303</v>
      </c>
      <c r="BS1314" s="5">
        <f>VLOOKUP(_2025teamgamelogs[[#This Row],[TEAM_NAME]], LEAGUE_AVERAGES!$F$14:$H$43, 3, FALSE)</f>
        <v>0.4880731707317072</v>
      </c>
      <c r="BT1314" s="5">
        <f>VLOOKUP(_2025teamgamelogs[[#This Row],[TEAM_NAME]], LEAGUE_AVERAGES!$K$14:$M$43, 2, FALSE)</f>
        <v>0.61027349880699666</v>
      </c>
      <c r="BU1314" s="5">
        <f>VLOOKUP(_2025teamgamelogs[[#This Row],[TEAM_NAME]], LEAGUE_AVERAGES!$K$14:$M$43, 3, FALSE)</f>
        <v>0.60680781397749251</v>
      </c>
    </row>
    <row r="1315" spans="1:73" x14ac:dyDescent="0.2">
      <c r="A1315" t="s">
        <v>59</v>
      </c>
      <c r="B1315">
        <v>1610612755</v>
      </c>
      <c r="C1315" t="s">
        <v>134</v>
      </c>
      <c r="D1315" t="s">
        <v>135</v>
      </c>
      <c r="E1315">
        <v>22400631</v>
      </c>
      <c r="F1315" s="1">
        <v>45681</v>
      </c>
      <c r="G1315" t="s">
        <v>455</v>
      </c>
      <c r="H1315" t="s">
        <v>63</v>
      </c>
      <c r="I1315">
        <v>48</v>
      </c>
      <c r="J1315">
        <v>44</v>
      </c>
      <c r="K1315">
        <v>87</v>
      </c>
      <c r="L1315">
        <v>0.50600000000000001</v>
      </c>
      <c r="M1315">
        <v>21</v>
      </c>
      <c r="N1315">
        <v>39</v>
      </c>
      <c r="O1315">
        <v>0.53800000000000003</v>
      </c>
      <c r="P1315">
        <v>23</v>
      </c>
      <c r="Q1315">
        <v>27</v>
      </c>
      <c r="R1315">
        <v>0.85199999999999998</v>
      </c>
      <c r="S1315">
        <v>16</v>
      </c>
      <c r="T1315">
        <v>27</v>
      </c>
      <c r="U1315">
        <v>43</v>
      </c>
      <c r="V1315">
        <v>23</v>
      </c>
      <c r="W1315">
        <v>18</v>
      </c>
      <c r="X1315">
        <v>9</v>
      </c>
      <c r="Y1315">
        <v>6</v>
      </c>
      <c r="Z1315">
        <v>5</v>
      </c>
      <c r="AA1315">
        <v>16</v>
      </c>
      <c r="AB1315">
        <v>20</v>
      </c>
      <c r="AC1315">
        <v>132</v>
      </c>
      <c r="AD1315">
        <v>3</v>
      </c>
      <c r="AE1315">
        <v>1</v>
      </c>
      <c r="AF1315">
        <v>1</v>
      </c>
      <c r="AG1315">
        <v>1</v>
      </c>
      <c r="AH1315">
        <v>1</v>
      </c>
      <c r="AI1315">
        <v>121</v>
      </c>
      <c r="AJ1315">
        <v>703</v>
      </c>
      <c r="AK1315">
        <v>1449</v>
      </c>
      <c r="AL1315">
        <v>610</v>
      </c>
      <c r="AM1315">
        <v>74</v>
      </c>
      <c r="AN1315">
        <v>933</v>
      </c>
      <c r="AO1315">
        <v>41</v>
      </c>
      <c r="AP1315">
        <v>314</v>
      </c>
      <c r="AQ1315">
        <v>471</v>
      </c>
      <c r="AR1315">
        <v>570</v>
      </c>
      <c r="AS1315">
        <v>234</v>
      </c>
      <c r="AT1315">
        <v>2068</v>
      </c>
      <c r="AU1315">
        <v>1282</v>
      </c>
      <c r="AV1315">
        <v>1759</v>
      </c>
      <c r="AW1315">
        <v>1953</v>
      </c>
      <c r="AX1315">
        <v>797</v>
      </c>
      <c r="AY1315">
        <v>560</v>
      </c>
      <c r="AZ1315">
        <v>1188</v>
      </c>
      <c r="BA1315">
        <v>570</v>
      </c>
      <c r="BB1315">
        <v>767</v>
      </c>
      <c r="BC1315">
        <v>179</v>
      </c>
      <c r="BD1315">
        <v>1047</v>
      </c>
      <c r="BE1315">
        <v>1</v>
      </c>
      <c r="BF1315" t="s">
        <v>64</v>
      </c>
      <c r="BG1315" t="s">
        <v>65</v>
      </c>
      <c r="BH1315" t="s">
        <v>941</v>
      </c>
      <c r="BI1315" s="4">
        <f xml:space="preserve"> _2025teamgamelogs[[#This Row],[FGA]] + (0.44 * _2025teamgamelogs[[#This Row],[FTA]]) + _2025teamgamelogs[[#This Row],[TOV]] - _2025teamgamelogs[[#This Row],[OREB]]</f>
        <v>100.88</v>
      </c>
      <c r="BJ1315" s="3">
        <f>_2025teamgamelogs[[#This Row],[TOV]]/_2025teamgamelogs[[#This Row],[POSSESIONS]]</f>
        <v>0.17842981760507534</v>
      </c>
      <c r="BK1315" s="4">
        <f>_2025teamgamelogs[[#This Row],[PTS]]/_2025teamgamelogs[[#This Row],[POSSESIONS]]</f>
        <v>1.3084853291038858</v>
      </c>
      <c r="BL1315" s="4">
        <f xml:space="preserve"> 100 * _2025teamgamelogs[[#This Row],[POINTS_PER_POSSESSION]]</f>
        <v>130.84853291038857</v>
      </c>
      <c r="BM1315" s="4">
        <f xml:space="preserve"> _2025teamgamelogs[[#This Row],[POSSESIONS]] / (_2025teamgamelogs[[#This Row],[MIN]]/48)</f>
        <v>100.88</v>
      </c>
      <c r="BN1315" s="3">
        <f>_2025teamgamelogs[[#This Row],[PTS]] / (2 * (_2025teamgamelogs[[#This Row],[FGA]] + 0.44 * _2025teamgamelogs[[#This Row],[FTA]]))</f>
        <v>0.66747572815533984</v>
      </c>
      <c r="BO1315" s="4">
        <f>VLOOKUP(_2025teamgamelogs[[#This Row],[MONTH]], LEAGUE_AVERAGES!$A$2:$B$8, 2, FALSE)</f>
        <v>111.93492093235156</v>
      </c>
      <c r="BP1315" s="5">
        <f>VLOOKUP(_2025teamgamelogs[[#This Row],[TEAM_NAME]], LEAGUE_AVERAGES!$A$14:$C$43, 2, FALSE)</f>
        <v>0.34129268292682929</v>
      </c>
      <c r="BQ1315" s="5">
        <f>VLOOKUP(_2025teamgamelogs[[#This Row],[TEAM_NAME]], LEAGUE_AVERAGES!$A$14:$C$43, 3, FALSE)</f>
        <v>0.34026829268292691</v>
      </c>
      <c r="BR1315" s="5">
        <f>VLOOKUP(_2025teamgamelogs[[#This Row],[TEAM_NAME]], LEAGUE_AVERAGES!$F$14:$H$43, 2, FALSE)</f>
        <v>0.45178048780487812</v>
      </c>
      <c r="BS1315" s="5">
        <f>VLOOKUP(_2025teamgamelogs[[#This Row],[TEAM_NAME]], LEAGUE_AVERAGES!$F$14:$H$43, 3, FALSE)</f>
        <v>0.45797560975609758</v>
      </c>
      <c r="BT1315" s="5">
        <f>VLOOKUP(_2025teamgamelogs[[#This Row],[TEAM_NAME]], LEAGUE_AVERAGES!$K$14:$M$43, 2, FALSE)</f>
        <v>0.55774018976963147</v>
      </c>
      <c r="BU1315" s="5">
        <f>VLOOKUP(_2025teamgamelogs[[#This Row],[TEAM_NAME]], LEAGUE_AVERAGES!$K$14:$M$43, 3, FALSE)</f>
        <v>0.57066794818423772</v>
      </c>
    </row>
    <row r="1316" spans="1:73" x14ac:dyDescent="0.2">
      <c r="A1316" t="s">
        <v>59</v>
      </c>
      <c r="B1316">
        <v>1610612746</v>
      </c>
      <c r="C1316" t="s">
        <v>131</v>
      </c>
      <c r="D1316" t="s">
        <v>132</v>
      </c>
      <c r="E1316">
        <v>22400646</v>
      </c>
      <c r="F1316" s="1">
        <v>45682</v>
      </c>
      <c r="G1316" t="s">
        <v>1205</v>
      </c>
      <c r="H1316" t="s">
        <v>63</v>
      </c>
      <c r="I1316">
        <v>48</v>
      </c>
      <c r="J1316">
        <v>44</v>
      </c>
      <c r="K1316">
        <v>97</v>
      </c>
      <c r="L1316">
        <v>0.45400000000000001</v>
      </c>
      <c r="M1316">
        <v>11</v>
      </c>
      <c r="N1316">
        <v>34</v>
      </c>
      <c r="O1316">
        <v>0.32400000000000001</v>
      </c>
      <c r="P1316">
        <v>28</v>
      </c>
      <c r="Q1316">
        <v>28</v>
      </c>
      <c r="R1316">
        <v>1</v>
      </c>
      <c r="S1316">
        <v>12</v>
      </c>
      <c r="T1316">
        <v>35</v>
      </c>
      <c r="U1316">
        <v>47</v>
      </c>
      <c r="V1316">
        <v>19</v>
      </c>
      <c r="W1316">
        <v>7</v>
      </c>
      <c r="X1316">
        <v>8</v>
      </c>
      <c r="Y1316">
        <v>3</v>
      </c>
      <c r="Z1316">
        <v>5</v>
      </c>
      <c r="AA1316">
        <v>23</v>
      </c>
      <c r="AB1316">
        <v>21</v>
      </c>
      <c r="AC1316">
        <v>127</v>
      </c>
      <c r="AD1316">
        <v>10</v>
      </c>
      <c r="AE1316">
        <v>1</v>
      </c>
      <c r="AF1316">
        <v>1</v>
      </c>
      <c r="AG1316">
        <v>1</v>
      </c>
      <c r="AH1316">
        <v>1</v>
      </c>
      <c r="AI1316">
        <v>121</v>
      </c>
      <c r="AJ1316">
        <v>703</v>
      </c>
      <c r="AK1316">
        <v>324</v>
      </c>
      <c r="AL1316">
        <v>1487</v>
      </c>
      <c r="AM1316">
        <v>1661</v>
      </c>
      <c r="AN1316">
        <v>1627</v>
      </c>
      <c r="AO1316">
        <v>1646</v>
      </c>
      <c r="AP1316">
        <v>75</v>
      </c>
      <c r="AQ1316">
        <v>377</v>
      </c>
      <c r="AR1316">
        <v>1</v>
      </c>
      <c r="AS1316">
        <v>848</v>
      </c>
      <c r="AT1316">
        <v>769</v>
      </c>
      <c r="AU1316">
        <v>705</v>
      </c>
      <c r="AV1316">
        <v>2257</v>
      </c>
      <c r="AW1316">
        <v>38</v>
      </c>
      <c r="AX1316">
        <v>1073</v>
      </c>
      <c r="AY1316">
        <v>1712</v>
      </c>
      <c r="AZ1316">
        <v>1188</v>
      </c>
      <c r="BA1316">
        <v>2046</v>
      </c>
      <c r="BB1316">
        <v>575</v>
      </c>
      <c r="BC1316">
        <v>341</v>
      </c>
      <c r="BD1316">
        <v>614</v>
      </c>
      <c r="BE1316">
        <v>1</v>
      </c>
      <c r="BF1316" t="s">
        <v>64</v>
      </c>
      <c r="BG1316" t="s">
        <v>65</v>
      </c>
      <c r="BH1316" t="s">
        <v>941</v>
      </c>
      <c r="BI1316" s="4">
        <f xml:space="preserve"> _2025teamgamelogs[[#This Row],[FGA]] + (0.44 * _2025teamgamelogs[[#This Row],[FTA]]) + _2025teamgamelogs[[#This Row],[TOV]] - _2025teamgamelogs[[#This Row],[OREB]]</f>
        <v>104.32</v>
      </c>
      <c r="BJ1316" s="3">
        <f>_2025teamgamelogs[[#This Row],[TOV]]/_2025teamgamelogs[[#This Row],[POSSESIONS]]</f>
        <v>6.7101226993865032E-2</v>
      </c>
      <c r="BK1316" s="4">
        <f>_2025teamgamelogs[[#This Row],[PTS]]/_2025teamgamelogs[[#This Row],[POSSESIONS]]</f>
        <v>1.2174079754601228</v>
      </c>
      <c r="BL1316" s="4">
        <f xml:space="preserve"> 100 * _2025teamgamelogs[[#This Row],[POINTS_PER_POSSESSION]]</f>
        <v>121.74079754601227</v>
      </c>
      <c r="BM1316" s="4">
        <f xml:space="preserve"> _2025teamgamelogs[[#This Row],[POSSESIONS]] / (_2025teamgamelogs[[#This Row],[MIN]]/48)</f>
        <v>104.32</v>
      </c>
      <c r="BN1316" s="3">
        <f>_2025teamgamelogs[[#This Row],[PTS]] / (2 * (_2025teamgamelogs[[#This Row],[FGA]] + 0.44 * _2025teamgamelogs[[#This Row],[FTA]]))</f>
        <v>0.58086351994145635</v>
      </c>
      <c r="BO1316" s="4">
        <f>VLOOKUP(_2025teamgamelogs[[#This Row],[MONTH]], LEAGUE_AVERAGES!$A$2:$B$8, 2, FALSE)</f>
        <v>111.93492093235156</v>
      </c>
      <c r="BP1316" s="5">
        <f>VLOOKUP(_2025teamgamelogs[[#This Row],[TEAM_NAME]], LEAGUE_AVERAGES!$A$14:$C$43, 2, FALSE)</f>
        <v>0.38978048780487806</v>
      </c>
      <c r="BQ1316" s="5">
        <f>VLOOKUP(_2025teamgamelogs[[#This Row],[TEAM_NAME]], LEAGUE_AVERAGES!$A$14:$C$43, 3, FALSE)</f>
        <v>0.36475609756097566</v>
      </c>
      <c r="BR1316" s="5">
        <f>VLOOKUP(_2025teamgamelogs[[#This Row],[TEAM_NAME]], LEAGUE_AVERAGES!$F$14:$H$43, 2, FALSE)</f>
        <v>0.49036585365853652</v>
      </c>
      <c r="BS1316" s="5">
        <f>VLOOKUP(_2025teamgamelogs[[#This Row],[TEAM_NAME]], LEAGUE_AVERAGES!$F$14:$H$43, 3, FALSE)</f>
        <v>0.47582926829268285</v>
      </c>
      <c r="BT1316" s="5">
        <f>VLOOKUP(_2025teamgamelogs[[#This Row],[TEAM_NAME]], LEAGUE_AVERAGES!$K$14:$M$43, 2, FALSE)</f>
        <v>0.59895938905835644</v>
      </c>
      <c r="BU1316" s="5">
        <f>VLOOKUP(_2025teamgamelogs[[#This Row],[TEAM_NAME]], LEAGUE_AVERAGES!$K$14:$M$43, 3, FALSE)</f>
        <v>0.58126724036545818</v>
      </c>
    </row>
    <row r="1317" spans="1:73" x14ac:dyDescent="0.2">
      <c r="A1317" t="s">
        <v>59</v>
      </c>
      <c r="B1317">
        <v>1610612744</v>
      </c>
      <c r="C1317" t="s">
        <v>98</v>
      </c>
      <c r="D1317" t="s">
        <v>99</v>
      </c>
      <c r="E1317">
        <v>22400644</v>
      </c>
      <c r="F1317" s="1">
        <v>45682</v>
      </c>
      <c r="G1317" t="s">
        <v>878</v>
      </c>
      <c r="H1317" t="s">
        <v>70</v>
      </c>
      <c r="I1317">
        <v>48</v>
      </c>
      <c r="J1317">
        <v>41</v>
      </c>
      <c r="K1317">
        <v>89</v>
      </c>
      <c r="L1317">
        <v>0.46100000000000002</v>
      </c>
      <c r="M1317">
        <v>16</v>
      </c>
      <c r="N1317">
        <v>46</v>
      </c>
      <c r="O1317">
        <v>0.34799999999999998</v>
      </c>
      <c r="P1317">
        <v>10</v>
      </c>
      <c r="Q1317">
        <v>16</v>
      </c>
      <c r="R1317">
        <v>0.625</v>
      </c>
      <c r="S1317">
        <v>11</v>
      </c>
      <c r="T1317">
        <v>27</v>
      </c>
      <c r="U1317">
        <v>38</v>
      </c>
      <c r="V1317">
        <v>30</v>
      </c>
      <c r="W1317">
        <v>14</v>
      </c>
      <c r="X1317">
        <v>10</v>
      </c>
      <c r="Y1317">
        <v>0</v>
      </c>
      <c r="Z1317">
        <v>2</v>
      </c>
      <c r="AA1317">
        <v>15</v>
      </c>
      <c r="AB1317">
        <v>13</v>
      </c>
      <c r="AC1317">
        <v>108</v>
      </c>
      <c r="AD1317">
        <v>-10</v>
      </c>
      <c r="AE1317">
        <v>1</v>
      </c>
      <c r="AF1317">
        <v>1231</v>
      </c>
      <c r="AG1317">
        <v>1231</v>
      </c>
      <c r="AH1317">
        <v>1231</v>
      </c>
      <c r="AI1317">
        <v>121</v>
      </c>
      <c r="AJ1317">
        <v>1234</v>
      </c>
      <c r="AK1317">
        <v>1176</v>
      </c>
      <c r="AL1317">
        <v>1359</v>
      </c>
      <c r="AM1317">
        <v>567</v>
      </c>
      <c r="AN1317">
        <v>249</v>
      </c>
      <c r="AO1317">
        <v>1337</v>
      </c>
      <c r="AP1317">
        <v>2148</v>
      </c>
      <c r="AQ1317">
        <v>1907</v>
      </c>
      <c r="AR1317">
        <v>2287</v>
      </c>
      <c r="AS1317">
        <v>1051</v>
      </c>
      <c r="AT1317">
        <v>2068</v>
      </c>
      <c r="AU1317">
        <v>1966</v>
      </c>
      <c r="AV1317">
        <v>541</v>
      </c>
      <c r="AW1317">
        <v>1092</v>
      </c>
      <c r="AX1317">
        <v>539</v>
      </c>
      <c r="AY1317">
        <v>2427</v>
      </c>
      <c r="AZ1317">
        <v>158</v>
      </c>
      <c r="BA1317">
        <v>398</v>
      </c>
      <c r="BB1317">
        <v>2202</v>
      </c>
      <c r="BC1317">
        <v>1616</v>
      </c>
      <c r="BD1317">
        <v>1790</v>
      </c>
      <c r="BE1317">
        <v>1</v>
      </c>
      <c r="BF1317" t="s">
        <v>64</v>
      </c>
      <c r="BG1317" t="s">
        <v>65</v>
      </c>
      <c r="BH1317" t="s">
        <v>941</v>
      </c>
      <c r="BI1317" s="4">
        <f xml:space="preserve"> _2025teamgamelogs[[#This Row],[FGA]] + (0.44 * _2025teamgamelogs[[#This Row],[FTA]]) + _2025teamgamelogs[[#This Row],[TOV]] - _2025teamgamelogs[[#This Row],[OREB]]</f>
        <v>99.04</v>
      </c>
      <c r="BJ1317" s="3">
        <f>_2025teamgamelogs[[#This Row],[TOV]]/_2025teamgamelogs[[#This Row],[POSSESIONS]]</f>
        <v>0.14135702746365103</v>
      </c>
      <c r="BK1317" s="4">
        <f>_2025teamgamelogs[[#This Row],[PTS]]/_2025teamgamelogs[[#This Row],[POSSESIONS]]</f>
        <v>1.0904684975767367</v>
      </c>
      <c r="BL1317" s="4">
        <f xml:space="preserve"> 100 * _2025teamgamelogs[[#This Row],[POINTS_PER_POSSESSION]]</f>
        <v>109.04684975767367</v>
      </c>
      <c r="BM1317" s="4">
        <f xml:space="preserve"> _2025teamgamelogs[[#This Row],[POSSESIONS]] / (_2025teamgamelogs[[#This Row],[MIN]]/48)</f>
        <v>99.04</v>
      </c>
      <c r="BN1317" s="3">
        <f>_2025teamgamelogs[[#This Row],[PTS]] / (2 * (_2025teamgamelogs[[#This Row],[FGA]] + 0.44 * _2025teamgamelogs[[#This Row],[FTA]]))</f>
        <v>0.56226572261557684</v>
      </c>
      <c r="BO1317" s="4">
        <f>VLOOKUP(_2025teamgamelogs[[#This Row],[MONTH]], LEAGUE_AVERAGES!$A$2:$B$8, 2, FALSE)</f>
        <v>111.93492093235156</v>
      </c>
      <c r="BP1317" s="5">
        <f>VLOOKUP(_2025teamgamelogs[[#This Row],[TEAM_NAME]], LEAGUE_AVERAGES!$A$14:$C$43, 2, FALSE)</f>
        <v>0.36843902439024395</v>
      </c>
      <c r="BQ1317" s="5">
        <f>VLOOKUP(_2025teamgamelogs[[#This Row],[TEAM_NAME]], LEAGUE_AVERAGES!$A$14:$C$43, 3, FALSE)</f>
        <v>0.35765853658536584</v>
      </c>
      <c r="BR1317" s="5">
        <f>VLOOKUP(_2025teamgamelogs[[#This Row],[TEAM_NAME]], LEAGUE_AVERAGES!$F$14:$H$43, 2, FALSE)</f>
        <v>0.45136585365853665</v>
      </c>
      <c r="BS1317" s="5">
        <f>VLOOKUP(_2025teamgamelogs[[#This Row],[TEAM_NAME]], LEAGUE_AVERAGES!$F$14:$H$43, 3, FALSE)</f>
        <v>0.45180487804878061</v>
      </c>
      <c r="BT1317" s="5">
        <f>VLOOKUP(_2025teamgamelogs[[#This Row],[TEAM_NAME]], LEAGUE_AVERAGES!$K$14:$M$43, 2, FALSE)</f>
        <v>0.56832140437053513</v>
      </c>
      <c r="BU1317" s="5">
        <f>VLOOKUP(_2025teamgamelogs[[#This Row],[TEAM_NAME]], LEAGUE_AVERAGES!$K$14:$M$43, 3, FALSE)</f>
        <v>0.56980808391386595</v>
      </c>
    </row>
    <row r="1318" spans="1:73" x14ac:dyDescent="0.2">
      <c r="A1318" t="s">
        <v>59</v>
      </c>
      <c r="B1318">
        <v>1610612745</v>
      </c>
      <c r="C1318" t="s">
        <v>104</v>
      </c>
      <c r="D1318" t="s">
        <v>105</v>
      </c>
      <c r="E1318">
        <v>22400640</v>
      </c>
      <c r="F1318" s="1">
        <v>45682</v>
      </c>
      <c r="G1318" t="s">
        <v>1206</v>
      </c>
      <c r="H1318" t="s">
        <v>63</v>
      </c>
      <c r="I1318">
        <v>48</v>
      </c>
      <c r="J1318">
        <v>45</v>
      </c>
      <c r="K1318">
        <v>82</v>
      </c>
      <c r="L1318">
        <v>0.54900000000000004</v>
      </c>
      <c r="M1318">
        <v>13</v>
      </c>
      <c r="N1318">
        <v>28</v>
      </c>
      <c r="O1318">
        <v>0.46400000000000002</v>
      </c>
      <c r="P1318">
        <v>32</v>
      </c>
      <c r="Q1318">
        <v>45</v>
      </c>
      <c r="R1318">
        <v>0.71099999999999997</v>
      </c>
      <c r="S1318">
        <v>14</v>
      </c>
      <c r="T1318">
        <v>31</v>
      </c>
      <c r="U1318">
        <v>45</v>
      </c>
      <c r="V1318">
        <v>26</v>
      </c>
      <c r="W1318">
        <v>11</v>
      </c>
      <c r="X1318">
        <v>5</v>
      </c>
      <c r="Y1318">
        <v>4</v>
      </c>
      <c r="Z1318">
        <v>5</v>
      </c>
      <c r="AA1318">
        <v>23</v>
      </c>
      <c r="AB1318">
        <v>30</v>
      </c>
      <c r="AC1318">
        <v>135</v>
      </c>
      <c r="AD1318">
        <v>4</v>
      </c>
      <c r="AE1318">
        <v>1</v>
      </c>
      <c r="AF1318">
        <v>1</v>
      </c>
      <c r="AG1318">
        <v>1</v>
      </c>
      <c r="AH1318">
        <v>1</v>
      </c>
      <c r="AI1318">
        <v>121</v>
      </c>
      <c r="AJ1318">
        <v>564</v>
      </c>
      <c r="AK1318">
        <v>2022</v>
      </c>
      <c r="AL1318">
        <v>164</v>
      </c>
      <c r="AM1318">
        <v>1171</v>
      </c>
      <c r="AN1318">
        <v>2228</v>
      </c>
      <c r="AO1318">
        <v>238</v>
      </c>
      <c r="AP1318">
        <v>23</v>
      </c>
      <c r="AQ1318">
        <v>9</v>
      </c>
      <c r="AR1318">
        <v>1887</v>
      </c>
      <c r="AS1318">
        <v>466</v>
      </c>
      <c r="AT1318">
        <v>1488</v>
      </c>
      <c r="AU1318">
        <v>976</v>
      </c>
      <c r="AV1318">
        <v>1195</v>
      </c>
      <c r="AW1318">
        <v>429</v>
      </c>
      <c r="AX1318">
        <v>1998</v>
      </c>
      <c r="AY1318">
        <v>1274</v>
      </c>
      <c r="AZ1318">
        <v>1188</v>
      </c>
      <c r="BA1318">
        <v>2046</v>
      </c>
      <c r="BB1318">
        <v>15</v>
      </c>
      <c r="BC1318">
        <v>110</v>
      </c>
      <c r="BD1318">
        <v>986</v>
      </c>
      <c r="BE1318">
        <v>1</v>
      </c>
      <c r="BF1318" t="s">
        <v>71</v>
      </c>
      <c r="BG1318" t="s">
        <v>65</v>
      </c>
      <c r="BH1318" t="s">
        <v>941</v>
      </c>
      <c r="BI1318" s="4">
        <f xml:space="preserve"> _2025teamgamelogs[[#This Row],[FGA]] + (0.44 * _2025teamgamelogs[[#This Row],[FTA]]) + _2025teamgamelogs[[#This Row],[TOV]] - _2025teamgamelogs[[#This Row],[OREB]]</f>
        <v>98.8</v>
      </c>
      <c r="BJ1318" s="3">
        <f>_2025teamgamelogs[[#This Row],[TOV]]/_2025teamgamelogs[[#This Row],[POSSESIONS]]</f>
        <v>0.11133603238866398</v>
      </c>
      <c r="BK1318" s="4">
        <f>_2025teamgamelogs[[#This Row],[PTS]]/_2025teamgamelogs[[#This Row],[POSSESIONS]]</f>
        <v>1.3663967611336032</v>
      </c>
      <c r="BL1318" s="4">
        <f xml:space="preserve"> 100 * _2025teamgamelogs[[#This Row],[POINTS_PER_POSSESSION]]</f>
        <v>136.63967611336031</v>
      </c>
      <c r="BM1318" s="4">
        <f xml:space="preserve"> _2025teamgamelogs[[#This Row],[POSSESIONS]] / (_2025teamgamelogs[[#This Row],[MIN]]/48)</f>
        <v>98.8</v>
      </c>
      <c r="BN1318" s="3">
        <f>_2025teamgamelogs[[#This Row],[PTS]] / (2 * (_2025teamgamelogs[[#This Row],[FGA]] + 0.44 * _2025teamgamelogs[[#This Row],[FTA]]))</f>
        <v>0.66306483300589392</v>
      </c>
      <c r="BO1318" s="4">
        <f>VLOOKUP(_2025teamgamelogs[[#This Row],[MONTH]], LEAGUE_AVERAGES!$A$2:$B$8, 2, FALSE)</f>
        <v>111.93492093235156</v>
      </c>
      <c r="BP1318" s="5">
        <f>VLOOKUP(_2025teamgamelogs[[#This Row],[TEAM_NAME]], LEAGUE_AVERAGES!$A$14:$C$43, 2, FALSE)</f>
        <v>0.35034146341463424</v>
      </c>
      <c r="BQ1318" s="5">
        <f>VLOOKUP(_2025teamgamelogs[[#This Row],[TEAM_NAME]], LEAGUE_AVERAGES!$A$14:$C$43, 3, FALSE)</f>
        <v>0.35473170731707321</v>
      </c>
      <c r="BR1318" s="5">
        <f>VLOOKUP(_2025teamgamelogs[[#This Row],[TEAM_NAME]], LEAGUE_AVERAGES!$F$14:$H$43, 2, FALSE)</f>
        <v>0.45260975609756104</v>
      </c>
      <c r="BS1318" s="5">
        <f>VLOOKUP(_2025teamgamelogs[[#This Row],[TEAM_NAME]], LEAGUE_AVERAGES!$F$14:$H$43, 3, FALSE)</f>
        <v>0.45763414634146338</v>
      </c>
      <c r="BT1318" s="5">
        <f>VLOOKUP(_2025teamgamelogs[[#This Row],[TEAM_NAME]], LEAGUE_AVERAGES!$K$14:$M$43, 2, FALSE)</f>
        <v>0.55103752047014554</v>
      </c>
      <c r="BU1318" s="5">
        <f>VLOOKUP(_2025teamgamelogs[[#This Row],[TEAM_NAME]], LEAGUE_AVERAGES!$K$14:$M$43, 3, FALSE)</f>
        <v>0.55544482411316332</v>
      </c>
    </row>
    <row r="1319" spans="1:73" x14ac:dyDescent="0.2">
      <c r="A1319" t="s">
        <v>59</v>
      </c>
      <c r="B1319">
        <v>1610612738</v>
      </c>
      <c r="C1319" t="s">
        <v>74</v>
      </c>
      <c r="D1319" t="s">
        <v>75</v>
      </c>
      <c r="E1319">
        <v>22400635</v>
      </c>
      <c r="F1319" s="1">
        <v>45682</v>
      </c>
      <c r="G1319" t="s">
        <v>1207</v>
      </c>
      <c r="H1319" t="s">
        <v>63</v>
      </c>
      <c r="I1319">
        <v>48</v>
      </c>
      <c r="J1319">
        <v>44</v>
      </c>
      <c r="K1319">
        <v>103</v>
      </c>
      <c r="L1319">
        <v>0.42699999999999999</v>
      </c>
      <c r="M1319">
        <v>20</v>
      </c>
      <c r="N1319">
        <v>52</v>
      </c>
      <c r="O1319">
        <v>0.38500000000000001</v>
      </c>
      <c r="P1319">
        <v>14</v>
      </c>
      <c r="Q1319">
        <v>19</v>
      </c>
      <c r="R1319">
        <v>0.73699999999999999</v>
      </c>
      <c r="S1319">
        <v>17</v>
      </c>
      <c r="T1319">
        <v>34</v>
      </c>
      <c r="U1319">
        <v>51</v>
      </c>
      <c r="V1319">
        <v>33</v>
      </c>
      <c r="W1319">
        <v>5</v>
      </c>
      <c r="X1319">
        <v>4</v>
      </c>
      <c r="Y1319">
        <v>5</v>
      </c>
      <c r="Z1319">
        <v>8</v>
      </c>
      <c r="AA1319">
        <v>24</v>
      </c>
      <c r="AB1319">
        <v>20</v>
      </c>
      <c r="AC1319">
        <v>122</v>
      </c>
      <c r="AD1319">
        <v>15</v>
      </c>
      <c r="AE1319">
        <v>1</v>
      </c>
      <c r="AF1319">
        <v>1</v>
      </c>
      <c r="AG1319">
        <v>1</v>
      </c>
      <c r="AH1319">
        <v>1</v>
      </c>
      <c r="AI1319">
        <v>121</v>
      </c>
      <c r="AJ1319">
        <v>703</v>
      </c>
      <c r="AK1319">
        <v>77</v>
      </c>
      <c r="AL1319">
        <v>1884</v>
      </c>
      <c r="AM1319">
        <v>114</v>
      </c>
      <c r="AN1319">
        <v>60</v>
      </c>
      <c r="AO1319">
        <v>909</v>
      </c>
      <c r="AP1319">
        <v>1571</v>
      </c>
      <c r="AQ1319">
        <v>1458</v>
      </c>
      <c r="AR1319">
        <v>1674</v>
      </c>
      <c r="AS1319">
        <v>160</v>
      </c>
      <c r="AT1319">
        <v>926</v>
      </c>
      <c r="AU1319">
        <v>340</v>
      </c>
      <c r="AV1319">
        <v>240</v>
      </c>
      <c r="AW1319">
        <v>6</v>
      </c>
      <c r="AX1319">
        <v>2190</v>
      </c>
      <c r="AY1319">
        <v>889</v>
      </c>
      <c r="AZ1319">
        <v>2116</v>
      </c>
      <c r="BA1319">
        <v>2162</v>
      </c>
      <c r="BB1319">
        <v>767</v>
      </c>
      <c r="BC1319">
        <v>609</v>
      </c>
      <c r="BD1319">
        <v>376</v>
      </c>
      <c r="BE1319">
        <v>1</v>
      </c>
      <c r="BF1319" t="s">
        <v>71</v>
      </c>
      <c r="BG1319" t="s">
        <v>65</v>
      </c>
      <c r="BH1319" t="s">
        <v>941</v>
      </c>
      <c r="BI1319" s="4">
        <f xml:space="preserve"> _2025teamgamelogs[[#This Row],[FGA]] + (0.44 * _2025teamgamelogs[[#This Row],[FTA]]) + _2025teamgamelogs[[#This Row],[TOV]] - _2025teamgamelogs[[#This Row],[OREB]]</f>
        <v>99.36</v>
      </c>
      <c r="BJ1319" s="3">
        <f>_2025teamgamelogs[[#This Row],[TOV]]/_2025teamgamelogs[[#This Row],[POSSESIONS]]</f>
        <v>5.032206119162641E-2</v>
      </c>
      <c r="BK1319" s="4">
        <f>_2025teamgamelogs[[#This Row],[PTS]]/_2025teamgamelogs[[#This Row],[POSSESIONS]]</f>
        <v>1.2278582930756843</v>
      </c>
      <c r="BL1319" s="4">
        <f xml:space="preserve"> 100 * _2025teamgamelogs[[#This Row],[POINTS_PER_POSSESSION]]</f>
        <v>122.78582930756843</v>
      </c>
      <c r="BM1319" s="4">
        <f xml:space="preserve"> _2025teamgamelogs[[#This Row],[POSSESIONS]] / (_2025teamgamelogs[[#This Row],[MIN]]/48)</f>
        <v>99.36</v>
      </c>
      <c r="BN1319" s="3">
        <f>_2025teamgamelogs[[#This Row],[PTS]] / (2 * (_2025teamgamelogs[[#This Row],[FGA]] + 0.44 * _2025teamgamelogs[[#This Row],[FTA]]))</f>
        <v>0.54777298850574718</v>
      </c>
      <c r="BO1319" s="4">
        <f>VLOOKUP(_2025teamgamelogs[[#This Row],[MONTH]], LEAGUE_AVERAGES!$A$2:$B$8, 2, FALSE)</f>
        <v>111.93492093235156</v>
      </c>
      <c r="BP1319" s="5">
        <f>VLOOKUP(_2025teamgamelogs[[#This Row],[TEAM_NAME]], LEAGUE_AVERAGES!$A$14:$C$43, 2, FALSE)</f>
        <v>0.3739024390243903</v>
      </c>
      <c r="BQ1319" s="5">
        <f>VLOOKUP(_2025teamgamelogs[[#This Row],[TEAM_NAME]], LEAGUE_AVERAGES!$A$14:$C$43, 3, FALSE)</f>
        <v>0.36424390243902455</v>
      </c>
      <c r="BR1319" s="5">
        <f>VLOOKUP(_2025teamgamelogs[[#This Row],[TEAM_NAME]], LEAGUE_AVERAGES!$F$14:$H$43, 2, FALSE)</f>
        <v>0.46717073170731704</v>
      </c>
      <c r="BS1319" s="5">
        <f>VLOOKUP(_2025teamgamelogs[[#This Row],[TEAM_NAME]], LEAGUE_AVERAGES!$F$14:$H$43, 3, FALSE)</f>
        <v>0.45907317073170728</v>
      </c>
      <c r="BT1319" s="5">
        <f>VLOOKUP(_2025teamgamelogs[[#This Row],[TEAM_NAME]], LEAGUE_AVERAGES!$K$14:$M$43, 2, FALSE)</f>
        <v>0.59645910798675039</v>
      </c>
      <c r="BU1319" s="5">
        <f>VLOOKUP(_2025teamgamelogs[[#This Row],[TEAM_NAME]], LEAGUE_AVERAGES!$K$14:$M$43, 3, FALSE)</f>
        <v>0.58679053151616523</v>
      </c>
    </row>
    <row r="1320" spans="1:73" x14ac:dyDescent="0.2">
      <c r="A1320" t="s">
        <v>59</v>
      </c>
      <c r="B1320">
        <v>1610612764</v>
      </c>
      <c r="C1320" t="s">
        <v>148</v>
      </c>
      <c r="D1320" t="s">
        <v>149</v>
      </c>
      <c r="E1320">
        <v>22400645</v>
      </c>
      <c r="F1320" s="1">
        <v>45682</v>
      </c>
      <c r="G1320" t="s">
        <v>1208</v>
      </c>
      <c r="H1320" t="s">
        <v>70</v>
      </c>
      <c r="I1320">
        <v>48</v>
      </c>
      <c r="J1320">
        <v>42</v>
      </c>
      <c r="K1320">
        <v>90</v>
      </c>
      <c r="L1320">
        <v>0.46700000000000003</v>
      </c>
      <c r="M1320">
        <v>18</v>
      </c>
      <c r="N1320">
        <v>41</v>
      </c>
      <c r="O1320">
        <v>0.439</v>
      </c>
      <c r="P1320">
        <v>7</v>
      </c>
      <c r="Q1320">
        <v>9</v>
      </c>
      <c r="R1320">
        <v>0.77800000000000002</v>
      </c>
      <c r="S1320">
        <v>5</v>
      </c>
      <c r="T1320">
        <v>32</v>
      </c>
      <c r="U1320">
        <v>37</v>
      </c>
      <c r="V1320">
        <v>28</v>
      </c>
      <c r="W1320">
        <v>8</v>
      </c>
      <c r="X1320">
        <v>8</v>
      </c>
      <c r="Y1320">
        <v>5</v>
      </c>
      <c r="Z1320">
        <v>4</v>
      </c>
      <c r="AA1320">
        <v>17</v>
      </c>
      <c r="AB1320">
        <v>11</v>
      </c>
      <c r="AC1320">
        <v>109</v>
      </c>
      <c r="AD1320">
        <v>-10</v>
      </c>
      <c r="AE1320">
        <v>1</v>
      </c>
      <c r="AF1320">
        <v>1231</v>
      </c>
      <c r="AG1320">
        <v>1231</v>
      </c>
      <c r="AH1320">
        <v>1231</v>
      </c>
      <c r="AI1320">
        <v>121</v>
      </c>
      <c r="AJ1320">
        <v>1068</v>
      </c>
      <c r="AK1320">
        <v>1029</v>
      </c>
      <c r="AL1320">
        <v>1245</v>
      </c>
      <c r="AM1320">
        <v>288</v>
      </c>
      <c r="AN1320">
        <v>681</v>
      </c>
      <c r="AO1320">
        <v>402</v>
      </c>
      <c r="AP1320">
        <v>2380</v>
      </c>
      <c r="AQ1320">
        <v>2406</v>
      </c>
      <c r="AR1320">
        <v>1292</v>
      </c>
      <c r="AS1320">
        <v>2299</v>
      </c>
      <c r="AT1320">
        <v>1307</v>
      </c>
      <c r="AU1320">
        <v>2073</v>
      </c>
      <c r="AV1320">
        <v>840</v>
      </c>
      <c r="AW1320">
        <v>78</v>
      </c>
      <c r="AX1320">
        <v>1073</v>
      </c>
      <c r="AY1320">
        <v>889</v>
      </c>
      <c r="AZ1320">
        <v>750</v>
      </c>
      <c r="BA1320">
        <v>792</v>
      </c>
      <c r="BB1320">
        <v>2370</v>
      </c>
      <c r="BC1320">
        <v>1548</v>
      </c>
      <c r="BD1320">
        <v>1790</v>
      </c>
      <c r="BE1320">
        <v>1</v>
      </c>
      <c r="BF1320" t="s">
        <v>71</v>
      </c>
      <c r="BG1320" t="s">
        <v>65</v>
      </c>
      <c r="BH1320" t="s">
        <v>941</v>
      </c>
      <c r="BI1320" s="4">
        <f xml:space="preserve"> _2025teamgamelogs[[#This Row],[FGA]] + (0.44 * _2025teamgamelogs[[#This Row],[FTA]]) + _2025teamgamelogs[[#This Row],[TOV]] - _2025teamgamelogs[[#This Row],[OREB]]</f>
        <v>96.96</v>
      </c>
      <c r="BJ1320" s="3">
        <f>_2025teamgamelogs[[#This Row],[TOV]]/_2025teamgamelogs[[#This Row],[POSSESIONS]]</f>
        <v>8.2508250825082508E-2</v>
      </c>
      <c r="BK1320" s="4">
        <f>_2025teamgamelogs[[#This Row],[PTS]]/_2025teamgamelogs[[#This Row],[POSSESIONS]]</f>
        <v>1.1241749174917492</v>
      </c>
      <c r="BL1320" s="4">
        <f xml:space="preserve"> 100 * _2025teamgamelogs[[#This Row],[POINTS_PER_POSSESSION]]</f>
        <v>112.41749174917493</v>
      </c>
      <c r="BM1320" s="4">
        <f xml:space="preserve"> _2025teamgamelogs[[#This Row],[POSSESIONS]] / (_2025teamgamelogs[[#This Row],[MIN]]/48)</f>
        <v>96.96</v>
      </c>
      <c r="BN1320" s="3">
        <f>_2025teamgamelogs[[#This Row],[PTS]] / (2 * (_2025teamgamelogs[[#This Row],[FGA]] + 0.44 * _2025teamgamelogs[[#This Row],[FTA]]))</f>
        <v>0.58003405704555133</v>
      </c>
      <c r="BO1320" s="4">
        <f>VLOOKUP(_2025teamgamelogs[[#This Row],[MONTH]], LEAGUE_AVERAGES!$A$2:$B$8, 2, FALSE)</f>
        <v>111.93492093235156</v>
      </c>
      <c r="BP1320" s="5">
        <f>VLOOKUP(_2025teamgamelogs[[#This Row],[TEAM_NAME]], LEAGUE_AVERAGES!$A$14:$C$43, 2, FALSE)</f>
        <v>0.32842499999999997</v>
      </c>
      <c r="BQ1320" s="5">
        <f>VLOOKUP(_2025teamgamelogs[[#This Row],[TEAM_NAME]], LEAGUE_AVERAGES!$A$14:$C$43, 3, FALSE)</f>
        <v>0.33730952380952384</v>
      </c>
      <c r="BR1320" s="5">
        <f>VLOOKUP(_2025teamgamelogs[[#This Row],[TEAM_NAME]], LEAGUE_AVERAGES!$F$14:$H$43, 2, FALSE)</f>
        <v>0.44209999999999994</v>
      </c>
      <c r="BS1320" s="5">
        <f>VLOOKUP(_2025teamgamelogs[[#This Row],[TEAM_NAME]], LEAGUE_AVERAGES!$F$14:$H$43, 3, FALSE)</f>
        <v>0.4362619047619048</v>
      </c>
      <c r="BT1320" s="5">
        <f>VLOOKUP(_2025teamgamelogs[[#This Row],[TEAM_NAME]], LEAGUE_AVERAGES!$K$14:$M$43, 2, FALSE)</f>
        <v>0.55099578881797462</v>
      </c>
      <c r="BU1320" s="5">
        <f>VLOOKUP(_2025teamgamelogs[[#This Row],[TEAM_NAME]], LEAGUE_AVERAGES!$K$14:$M$43, 3, FALSE)</f>
        <v>0.54201342555394594</v>
      </c>
    </row>
    <row r="1321" spans="1:73" x14ac:dyDescent="0.2">
      <c r="A1321" t="s">
        <v>59</v>
      </c>
      <c r="B1321">
        <v>1610612742</v>
      </c>
      <c r="C1321" t="s">
        <v>154</v>
      </c>
      <c r="D1321" t="s">
        <v>155</v>
      </c>
      <c r="E1321">
        <v>22400635</v>
      </c>
      <c r="F1321" s="1">
        <v>45682</v>
      </c>
      <c r="G1321" t="s">
        <v>1209</v>
      </c>
      <c r="H1321" t="s">
        <v>70</v>
      </c>
      <c r="I1321">
        <v>48</v>
      </c>
      <c r="J1321">
        <v>39</v>
      </c>
      <c r="K1321">
        <v>88</v>
      </c>
      <c r="L1321">
        <v>0.443</v>
      </c>
      <c r="M1321">
        <v>8</v>
      </c>
      <c r="N1321">
        <v>22</v>
      </c>
      <c r="O1321">
        <v>0.36399999999999999</v>
      </c>
      <c r="P1321">
        <v>21</v>
      </c>
      <c r="Q1321">
        <v>28</v>
      </c>
      <c r="R1321">
        <v>0.75</v>
      </c>
      <c r="S1321">
        <v>13</v>
      </c>
      <c r="T1321">
        <v>36</v>
      </c>
      <c r="U1321">
        <v>49</v>
      </c>
      <c r="V1321">
        <v>18</v>
      </c>
      <c r="W1321">
        <v>13</v>
      </c>
      <c r="X1321">
        <v>2</v>
      </c>
      <c r="Y1321">
        <v>8</v>
      </c>
      <c r="Z1321">
        <v>5</v>
      </c>
      <c r="AA1321">
        <v>20</v>
      </c>
      <c r="AB1321">
        <v>24</v>
      </c>
      <c r="AC1321">
        <v>107</v>
      </c>
      <c r="AD1321">
        <v>-15</v>
      </c>
      <c r="AE1321">
        <v>1</v>
      </c>
      <c r="AF1321">
        <v>1231</v>
      </c>
      <c r="AG1321">
        <v>1231</v>
      </c>
      <c r="AH1321">
        <v>1231</v>
      </c>
      <c r="AI1321">
        <v>121</v>
      </c>
      <c r="AJ1321">
        <v>1609</v>
      </c>
      <c r="AK1321">
        <v>1314</v>
      </c>
      <c r="AL1321">
        <v>1660</v>
      </c>
      <c r="AM1321">
        <v>2251</v>
      </c>
      <c r="AN1321">
        <v>2436</v>
      </c>
      <c r="AO1321">
        <v>1156</v>
      </c>
      <c r="AP1321">
        <v>506</v>
      </c>
      <c r="AQ1321">
        <v>377</v>
      </c>
      <c r="AR1321">
        <v>1525</v>
      </c>
      <c r="AS1321">
        <v>652</v>
      </c>
      <c r="AT1321">
        <v>640</v>
      </c>
      <c r="AU1321">
        <v>505</v>
      </c>
      <c r="AV1321">
        <v>2327</v>
      </c>
      <c r="AW1321">
        <v>850</v>
      </c>
      <c r="AX1321">
        <v>2421</v>
      </c>
      <c r="AY1321">
        <v>187</v>
      </c>
      <c r="AZ1321">
        <v>1188</v>
      </c>
      <c r="BA1321">
        <v>1491</v>
      </c>
      <c r="BB1321">
        <v>215</v>
      </c>
      <c r="BC1321">
        <v>1677</v>
      </c>
      <c r="BD1321">
        <v>2041</v>
      </c>
      <c r="BE1321">
        <v>1</v>
      </c>
      <c r="BF1321" t="s">
        <v>64</v>
      </c>
      <c r="BG1321" t="s">
        <v>65</v>
      </c>
      <c r="BH1321" t="s">
        <v>941</v>
      </c>
      <c r="BI1321" s="4">
        <f xml:space="preserve"> _2025teamgamelogs[[#This Row],[FGA]] + (0.44 * _2025teamgamelogs[[#This Row],[FTA]]) + _2025teamgamelogs[[#This Row],[TOV]] - _2025teamgamelogs[[#This Row],[OREB]]</f>
        <v>100.32</v>
      </c>
      <c r="BJ1321" s="3">
        <f>_2025teamgamelogs[[#This Row],[TOV]]/_2025teamgamelogs[[#This Row],[POSSESIONS]]</f>
        <v>0.12958532695374803</v>
      </c>
      <c r="BK1321" s="4">
        <f>_2025teamgamelogs[[#This Row],[PTS]]/_2025teamgamelogs[[#This Row],[POSSESIONS]]</f>
        <v>1.0665869218500799</v>
      </c>
      <c r="BL1321" s="4">
        <f xml:space="preserve"> 100 * _2025teamgamelogs[[#This Row],[POINTS_PER_POSSESSION]]</f>
        <v>106.65869218500799</v>
      </c>
      <c r="BM1321" s="4">
        <f xml:space="preserve"> _2025teamgamelogs[[#This Row],[POSSESIONS]] / (_2025teamgamelogs[[#This Row],[MIN]]/48)</f>
        <v>100.32</v>
      </c>
      <c r="BN1321" s="3">
        <f>_2025teamgamelogs[[#This Row],[PTS]] / (2 * (_2025teamgamelogs[[#This Row],[FGA]] + 0.44 * _2025teamgamelogs[[#This Row],[FTA]]))</f>
        <v>0.53329346092503993</v>
      </c>
      <c r="BO1321" s="4">
        <f>VLOOKUP(_2025teamgamelogs[[#This Row],[MONTH]], LEAGUE_AVERAGES!$A$2:$B$8, 2, FALSE)</f>
        <v>111.93492093235156</v>
      </c>
      <c r="BP1321" s="5">
        <f>VLOOKUP(_2025teamgamelogs[[#This Row],[TEAM_NAME]], LEAGUE_AVERAGES!$A$14:$C$43, 2, FALSE)</f>
        <v>0.362375</v>
      </c>
      <c r="BQ1321" s="5">
        <f>VLOOKUP(_2025teamgamelogs[[#This Row],[TEAM_NAME]], LEAGUE_AVERAGES!$A$14:$C$43, 3, FALSE)</f>
        <v>0.36252380952380958</v>
      </c>
      <c r="BR1321" s="5">
        <f>VLOOKUP(_2025teamgamelogs[[#This Row],[TEAM_NAME]], LEAGUE_AVERAGES!$F$14:$H$43, 2, FALSE)</f>
        <v>0.47777500000000001</v>
      </c>
      <c r="BS1321" s="5">
        <f>VLOOKUP(_2025teamgamelogs[[#This Row],[TEAM_NAME]], LEAGUE_AVERAGES!$F$14:$H$43, 3, FALSE)</f>
        <v>0.48176190476190472</v>
      </c>
      <c r="BT1321" s="5">
        <f>VLOOKUP(_2025teamgamelogs[[#This Row],[TEAM_NAME]], LEAGUE_AVERAGES!$K$14:$M$43, 2, FALSE)</f>
        <v>0.58283558931438928</v>
      </c>
      <c r="BU1321" s="5">
        <f>VLOOKUP(_2025teamgamelogs[[#This Row],[TEAM_NAME]], LEAGUE_AVERAGES!$K$14:$M$43, 3, FALSE)</f>
        <v>0.5856179003364903</v>
      </c>
    </row>
    <row r="1322" spans="1:73" x14ac:dyDescent="0.2">
      <c r="A1322" t="s">
        <v>59</v>
      </c>
      <c r="B1322">
        <v>1610612743</v>
      </c>
      <c r="C1322" t="s">
        <v>151</v>
      </c>
      <c r="D1322" t="s">
        <v>152</v>
      </c>
      <c r="E1322">
        <v>22400634</v>
      </c>
      <c r="F1322" s="1">
        <v>45682</v>
      </c>
      <c r="G1322" t="s">
        <v>262</v>
      </c>
      <c r="H1322" t="s">
        <v>70</v>
      </c>
      <c r="I1322">
        <v>48</v>
      </c>
      <c r="J1322">
        <v>43</v>
      </c>
      <c r="K1322">
        <v>88</v>
      </c>
      <c r="L1322">
        <v>0.48899999999999999</v>
      </c>
      <c r="M1322">
        <v>11</v>
      </c>
      <c r="N1322">
        <v>32</v>
      </c>
      <c r="O1322">
        <v>0.34399999999999997</v>
      </c>
      <c r="P1322">
        <v>7</v>
      </c>
      <c r="Q1322">
        <v>13</v>
      </c>
      <c r="R1322">
        <v>0.53800000000000003</v>
      </c>
      <c r="S1322">
        <v>14</v>
      </c>
      <c r="T1322">
        <v>22</v>
      </c>
      <c r="U1322">
        <v>36</v>
      </c>
      <c r="V1322">
        <v>32</v>
      </c>
      <c r="W1322">
        <v>20</v>
      </c>
      <c r="X1322">
        <v>7</v>
      </c>
      <c r="Y1322">
        <v>3</v>
      </c>
      <c r="Z1322">
        <v>4</v>
      </c>
      <c r="AA1322">
        <v>13</v>
      </c>
      <c r="AB1322">
        <v>14</v>
      </c>
      <c r="AC1322">
        <v>104</v>
      </c>
      <c r="AD1322">
        <v>-29</v>
      </c>
      <c r="AE1322">
        <v>1</v>
      </c>
      <c r="AF1322">
        <v>1231</v>
      </c>
      <c r="AG1322">
        <v>1231</v>
      </c>
      <c r="AH1322">
        <v>1231</v>
      </c>
      <c r="AI1322">
        <v>121</v>
      </c>
      <c r="AJ1322">
        <v>866</v>
      </c>
      <c r="AK1322">
        <v>1314</v>
      </c>
      <c r="AL1322">
        <v>853</v>
      </c>
      <c r="AM1322">
        <v>1661</v>
      </c>
      <c r="AN1322">
        <v>1863</v>
      </c>
      <c r="AO1322">
        <v>1374</v>
      </c>
      <c r="AP1322">
        <v>2380</v>
      </c>
      <c r="AQ1322">
        <v>2188</v>
      </c>
      <c r="AR1322">
        <v>2424</v>
      </c>
      <c r="AS1322">
        <v>466</v>
      </c>
      <c r="AT1322">
        <v>2412</v>
      </c>
      <c r="AU1322">
        <v>2164</v>
      </c>
      <c r="AV1322">
        <v>322</v>
      </c>
      <c r="AW1322">
        <v>2199</v>
      </c>
      <c r="AX1322">
        <v>1360</v>
      </c>
      <c r="AY1322">
        <v>1712</v>
      </c>
      <c r="AZ1322">
        <v>750</v>
      </c>
      <c r="BA1322">
        <v>148</v>
      </c>
      <c r="BB1322">
        <v>2064</v>
      </c>
      <c r="BC1322">
        <v>1870</v>
      </c>
      <c r="BD1322">
        <v>2365</v>
      </c>
      <c r="BE1322">
        <v>1</v>
      </c>
      <c r="BF1322" t="s">
        <v>71</v>
      </c>
      <c r="BG1322" t="s">
        <v>65</v>
      </c>
      <c r="BH1322" t="s">
        <v>941</v>
      </c>
      <c r="BI1322" s="4">
        <f xml:space="preserve"> _2025teamgamelogs[[#This Row],[FGA]] + (0.44 * _2025teamgamelogs[[#This Row],[FTA]]) + _2025teamgamelogs[[#This Row],[TOV]] - _2025teamgamelogs[[#This Row],[OREB]]</f>
        <v>99.72</v>
      </c>
      <c r="BJ1322" s="3">
        <f>_2025teamgamelogs[[#This Row],[TOV]]/_2025teamgamelogs[[#This Row],[POSSESIONS]]</f>
        <v>0.20056157240272765</v>
      </c>
      <c r="BK1322" s="4">
        <f>_2025teamgamelogs[[#This Row],[PTS]]/_2025teamgamelogs[[#This Row],[POSSESIONS]]</f>
        <v>1.0429201764941838</v>
      </c>
      <c r="BL1322" s="4">
        <f xml:space="preserve"> 100 * _2025teamgamelogs[[#This Row],[POINTS_PER_POSSESSION]]</f>
        <v>104.29201764941838</v>
      </c>
      <c r="BM1322" s="4">
        <f xml:space="preserve"> _2025teamgamelogs[[#This Row],[POSSESIONS]] / (_2025teamgamelogs[[#This Row],[MIN]]/48)</f>
        <v>99.72</v>
      </c>
      <c r="BN1322" s="3">
        <f>_2025teamgamelogs[[#This Row],[PTS]] / (2 * (_2025teamgamelogs[[#This Row],[FGA]] + 0.44 * _2025teamgamelogs[[#This Row],[FTA]]))</f>
        <v>0.55484421681604779</v>
      </c>
      <c r="BO1322" s="4">
        <f>VLOOKUP(_2025teamgamelogs[[#This Row],[MONTH]], LEAGUE_AVERAGES!$A$2:$B$8, 2, FALSE)</f>
        <v>111.93492093235156</v>
      </c>
      <c r="BP1322" s="5">
        <f>VLOOKUP(_2025teamgamelogs[[#This Row],[TEAM_NAME]], LEAGUE_AVERAGES!$A$14:$C$43, 2, FALSE)</f>
        <v>0.39036585365853654</v>
      </c>
      <c r="BQ1322" s="5">
        <f>VLOOKUP(_2025teamgamelogs[[#This Row],[TEAM_NAME]], LEAGUE_AVERAGES!$A$14:$C$43, 3, FALSE)</f>
        <v>0.36282926829268303</v>
      </c>
      <c r="BR1322" s="5">
        <f>VLOOKUP(_2025teamgamelogs[[#This Row],[TEAM_NAME]], LEAGUE_AVERAGES!$F$14:$H$43, 2, FALSE)</f>
        <v>0.50741463414634147</v>
      </c>
      <c r="BS1322" s="5">
        <f>VLOOKUP(_2025teamgamelogs[[#This Row],[TEAM_NAME]], LEAGUE_AVERAGES!$F$14:$H$43, 3, FALSE)</f>
        <v>0.50717073170731708</v>
      </c>
      <c r="BT1322" s="5">
        <f>VLOOKUP(_2025teamgamelogs[[#This Row],[TEAM_NAME]], LEAGUE_AVERAGES!$K$14:$M$43, 2, FALSE)</f>
        <v>0.61183675116028358</v>
      </c>
      <c r="BU1322" s="5">
        <f>VLOOKUP(_2025teamgamelogs[[#This Row],[TEAM_NAME]], LEAGUE_AVERAGES!$K$14:$M$43, 3, FALSE)</f>
        <v>0.59871853787111373</v>
      </c>
    </row>
    <row r="1323" spans="1:73" x14ac:dyDescent="0.2">
      <c r="A1323" t="s">
        <v>59</v>
      </c>
      <c r="B1323">
        <v>1610612752</v>
      </c>
      <c r="C1323" t="s">
        <v>67</v>
      </c>
      <c r="D1323" t="s">
        <v>68</v>
      </c>
      <c r="E1323">
        <v>22400641</v>
      </c>
      <c r="F1323" s="1">
        <v>45682</v>
      </c>
      <c r="G1323" t="s">
        <v>1210</v>
      </c>
      <c r="H1323" t="s">
        <v>63</v>
      </c>
      <c r="I1323">
        <v>48</v>
      </c>
      <c r="J1323">
        <v>52</v>
      </c>
      <c r="K1323">
        <v>105</v>
      </c>
      <c r="L1323">
        <v>0.495</v>
      </c>
      <c r="M1323">
        <v>17</v>
      </c>
      <c r="N1323">
        <v>36</v>
      </c>
      <c r="O1323">
        <v>0.47199999999999998</v>
      </c>
      <c r="P1323">
        <v>22</v>
      </c>
      <c r="Q1323">
        <v>23</v>
      </c>
      <c r="R1323">
        <v>0.95699999999999996</v>
      </c>
      <c r="S1323">
        <v>17</v>
      </c>
      <c r="T1323">
        <v>36</v>
      </c>
      <c r="U1323">
        <v>53</v>
      </c>
      <c r="V1323">
        <v>40</v>
      </c>
      <c r="W1323">
        <v>11</v>
      </c>
      <c r="X1323">
        <v>9</v>
      </c>
      <c r="Y1323">
        <v>4</v>
      </c>
      <c r="Z1323">
        <v>5</v>
      </c>
      <c r="AA1323">
        <v>13</v>
      </c>
      <c r="AB1323">
        <v>19</v>
      </c>
      <c r="AC1323">
        <v>143</v>
      </c>
      <c r="AD1323">
        <v>23</v>
      </c>
      <c r="AE1323">
        <v>1</v>
      </c>
      <c r="AF1323">
        <v>1</v>
      </c>
      <c r="AG1323">
        <v>1</v>
      </c>
      <c r="AH1323">
        <v>1</v>
      </c>
      <c r="AI1323">
        <v>121</v>
      </c>
      <c r="AJ1323">
        <v>64</v>
      </c>
      <c r="AK1323">
        <v>44</v>
      </c>
      <c r="AL1323">
        <v>741</v>
      </c>
      <c r="AM1323">
        <v>410</v>
      </c>
      <c r="AN1323">
        <v>1366</v>
      </c>
      <c r="AO1323">
        <v>201</v>
      </c>
      <c r="AP1323">
        <v>406</v>
      </c>
      <c r="AQ1323">
        <v>899</v>
      </c>
      <c r="AR1323">
        <v>63</v>
      </c>
      <c r="AS1323">
        <v>160</v>
      </c>
      <c r="AT1323">
        <v>640</v>
      </c>
      <c r="AU1323">
        <v>209</v>
      </c>
      <c r="AV1323">
        <v>17</v>
      </c>
      <c r="AW1323">
        <v>429</v>
      </c>
      <c r="AX1323">
        <v>797</v>
      </c>
      <c r="AY1323">
        <v>1274</v>
      </c>
      <c r="AZ1323">
        <v>1188</v>
      </c>
      <c r="BA1323">
        <v>148</v>
      </c>
      <c r="BB1323">
        <v>971</v>
      </c>
      <c r="BC1323">
        <v>33</v>
      </c>
      <c r="BD1323">
        <v>168</v>
      </c>
      <c r="BE1323">
        <v>1</v>
      </c>
      <c r="BF1323" t="s">
        <v>64</v>
      </c>
      <c r="BG1323" t="s">
        <v>65</v>
      </c>
      <c r="BH1323" t="s">
        <v>941</v>
      </c>
      <c r="BI1323" s="4">
        <f xml:space="preserve"> _2025teamgamelogs[[#This Row],[FGA]] + (0.44 * _2025teamgamelogs[[#This Row],[FTA]]) + _2025teamgamelogs[[#This Row],[TOV]] - _2025teamgamelogs[[#This Row],[OREB]]</f>
        <v>109.12</v>
      </c>
      <c r="BJ1323" s="3">
        <f>_2025teamgamelogs[[#This Row],[TOV]]/_2025teamgamelogs[[#This Row],[POSSESIONS]]</f>
        <v>0.10080645161290322</v>
      </c>
      <c r="BK1323" s="4">
        <f>_2025teamgamelogs[[#This Row],[PTS]]/_2025teamgamelogs[[#This Row],[POSSESIONS]]</f>
        <v>1.3104838709677418</v>
      </c>
      <c r="BL1323" s="4">
        <f xml:space="preserve"> 100 * _2025teamgamelogs[[#This Row],[POINTS_PER_POSSESSION]]</f>
        <v>131.04838709677418</v>
      </c>
      <c r="BM1323" s="4">
        <f xml:space="preserve"> _2025teamgamelogs[[#This Row],[POSSESIONS]] / (_2025teamgamelogs[[#This Row],[MIN]]/48)</f>
        <v>109.12</v>
      </c>
      <c r="BN1323" s="3">
        <f>_2025teamgamelogs[[#This Row],[PTS]] / (2 * (_2025teamgamelogs[[#This Row],[FGA]] + 0.44 * _2025teamgamelogs[[#This Row],[FTA]]))</f>
        <v>0.62109103544127864</v>
      </c>
      <c r="BO1323" s="4">
        <f>VLOOKUP(_2025teamgamelogs[[#This Row],[MONTH]], LEAGUE_AVERAGES!$A$2:$B$8, 2, FALSE)</f>
        <v>111.93492093235156</v>
      </c>
      <c r="BP1323" s="5">
        <f>VLOOKUP(_2025teamgamelogs[[#This Row],[TEAM_NAME]], LEAGUE_AVERAGES!$A$14:$C$43, 2, FALSE)</f>
        <v>0.370219512195122</v>
      </c>
      <c r="BQ1323" s="5">
        <f>VLOOKUP(_2025teamgamelogs[[#This Row],[TEAM_NAME]], LEAGUE_AVERAGES!$A$14:$C$43, 3, FALSE)</f>
        <v>0.36224390243902438</v>
      </c>
      <c r="BR1323" s="5">
        <f>VLOOKUP(_2025teamgamelogs[[#This Row],[TEAM_NAME]], LEAGUE_AVERAGES!$F$14:$H$43, 2, FALSE)</f>
        <v>0.49358536585365859</v>
      </c>
      <c r="BS1323" s="5">
        <f>VLOOKUP(_2025teamgamelogs[[#This Row],[TEAM_NAME]], LEAGUE_AVERAGES!$F$14:$H$43, 3, FALSE)</f>
        <v>0.47975609756097559</v>
      </c>
      <c r="BT1323" s="5">
        <f>VLOOKUP(_2025teamgamelogs[[#This Row],[TEAM_NAME]], LEAGUE_AVERAGES!$K$14:$M$43, 2, FALSE)</f>
        <v>0.59525043511857889</v>
      </c>
      <c r="BU1323" s="5">
        <f>VLOOKUP(_2025teamgamelogs[[#This Row],[TEAM_NAME]], LEAGUE_AVERAGES!$K$14:$M$43, 3, FALSE)</f>
        <v>0.58413739951743537</v>
      </c>
    </row>
    <row r="1324" spans="1:73" x14ac:dyDescent="0.2">
      <c r="A1324" t="s">
        <v>59</v>
      </c>
      <c r="B1324">
        <v>1610612741</v>
      </c>
      <c r="C1324" t="s">
        <v>86</v>
      </c>
      <c r="D1324" t="s">
        <v>87</v>
      </c>
      <c r="E1324">
        <v>22400642</v>
      </c>
      <c r="F1324" s="1">
        <v>45682</v>
      </c>
      <c r="G1324" t="s">
        <v>765</v>
      </c>
      <c r="H1324" t="s">
        <v>70</v>
      </c>
      <c r="I1324">
        <v>48</v>
      </c>
      <c r="J1324">
        <v>36</v>
      </c>
      <c r="K1324">
        <v>85</v>
      </c>
      <c r="L1324">
        <v>0.42399999999999999</v>
      </c>
      <c r="M1324">
        <v>12</v>
      </c>
      <c r="N1324">
        <v>38</v>
      </c>
      <c r="O1324">
        <v>0.316</v>
      </c>
      <c r="P1324">
        <v>13</v>
      </c>
      <c r="Q1324">
        <v>20</v>
      </c>
      <c r="R1324">
        <v>0.65</v>
      </c>
      <c r="S1324">
        <v>13</v>
      </c>
      <c r="T1324">
        <v>41</v>
      </c>
      <c r="U1324">
        <v>54</v>
      </c>
      <c r="V1324">
        <v>24</v>
      </c>
      <c r="W1324">
        <v>20</v>
      </c>
      <c r="X1324">
        <v>6</v>
      </c>
      <c r="Y1324">
        <v>3</v>
      </c>
      <c r="Z1324">
        <v>4</v>
      </c>
      <c r="AA1324">
        <v>16</v>
      </c>
      <c r="AB1324">
        <v>15</v>
      </c>
      <c r="AC1324">
        <v>97</v>
      </c>
      <c r="AD1324">
        <v>-12</v>
      </c>
      <c r="AE1324">
        <v>1</v>
      </c>
      <c r="AF1324">
        <v>1231</v>
      </c>
      <c r="AG1324">
        <v>1231</v>
      </c>
      <c r="AH1324">
        <v>1231</v>
      </c>
      <c r="AI1324">
        <v>121</v>
      </c>
      <c r="AJ1324">
        <v>2070</v>
      </c>
      <c r="AK1324">
        <v>1709</v>
      </c>
      <c r="AL1324">
        <v>1934</v>
      </c>
      <c r="AM1324">
        <v>1413</v>
      </c>
      <c r="AN1324">
        <v>1078</v>
      </c>
      <c r="AO1324">
        <v>1737</v>
      </c>
      <c r="AP1324">
        <v>1755</v>
      </c>
      <c r="AQ1324">
        <v>1301</v>
      </c>
      <c r="AR1324">
        <v>2199</v>
      </c>
      <c r="AS1324">
        <v>652</v>
      </c>
      <c r="AT1324">
        <v>148</v>
      </c>
      <c r="AU1324">
        <v>165</v>
      </c>
      <c r="AV1324">
        <v>1570</v>
      </c>
      <c r="AW1324">
        <v>2199</v>
      </c>
      <c r="AX1324">
        <v>1702</v>
      </c>
      <c r="AY1324">
        <v>1712</v>
      </c>
      <c r="AZ1324">
        <v>750</v>
      </c>
      <c r="BA1324">
        <v>570</v>
      </c>
      <c r="BB1324">
        <v>1892</v>
      </c>
      <c r="BC1324">
        <v>2224</v>
      </c>
      <c r="BD1324">
        <v>1899</v>
      </c>
      <c r="BE1324">
        <v>1</v>
      </c>
      <c r="BF1324" t="s">
        <v>64</v>
      </c>
      <c r="BG1324" t="s">
        <v>65</v>
      </c>
      <c r="BH1324" t="s">
        <v>941</v>
      </c>
      <c r="BI1324" s="4">
        <f xml:space="preserve"> _2025teamgamelogs[[#This Row],[FGA]] + (0.44 * _2025teamgamelogs[[#This Row],[FTA]]) + _2025teamgamelogs[[#This Row],[TOV]] - _2025teamgamelogs[[#This Row],[OREB]]</f>
        <v>100.8</v>
      </c>
      <c r="BJ1324" s="3">
        <f>_2025teamgamelogs[[#This Row],[TOV]]/_2025teamgamelogs[[#This Row],[POSSESIONS]]</f>
        <v>0.19841269841269843</v>
      </c>
      <c r="BK1324" s="4">
        <f>_2025teamgamelogs[[#This Row],[PTS]]/_2025teamgamelogs[[#This Row],[POSSESIONS]]</f>
        <v>0.96230158730158732</v>
      </c>
      <c r="BL1324" s="4">
        <f xml:space="preserve"> 100 * _2025teamgamelogs[[#This Row],[POINTS_PER_POSSESSION]]</f>
        <v>96.230158730158735</v>
      </c>
      <c r="BM1324" s="4">
        <f xml:space="preserve"> _2025teamgamelogs[[#This Row],[POSSESIONS]] / (_2025teamgamelogs[[#This Row],[MIN]]/48)</f>
        <v>100.8</v>
      </c>
      <c r="BN1324" s="3">
        <f>_2025teamgamelogs[[#This Row],[PTS]] / (2 * (_2025teamgamelogs[[#This Row],[FGA]] + 0.44 * _2025teamgamelogs[[#This Row],[FTA]]))</f>
        <v>0.51705756929637525</v>
      </c>
      <c r="BO1324" s="4">
        <f>VLOOKUP(_2025teamgamelogs[[#This Row],[MONTH]], LEAGUE_AVERAGES!$A$2:$B$8, 2, FALSE)</f>
        <v>111.93492093235156</v>
      </c>
      <c r="BP1324" s="5">
        <f>VLOOKUP(_2025teamgamelogs[[#This Row],[TEAM_NAME]], LEAGUE_AVERAGES!$A$14:$C$43, 2, FALSE)</f>
        <v>0.36141463414634156</v>
      </c>
      <c r="BQ1324" s="5">
        <f>VLOOKUP(_2025teamgamelogs[[#This Row],[TEAM_NAME]], LEAGUE_AVERAGES!$A$14:$C$43, 3, FALSE)</f>
        <v>0.37548780487804878</v>
      </c>
      <c r="BR1324" s="5">
        <f>VLOOKUP(_2025teamgamelogs[[#This Row],[TEAM_NAME]], LEAGUE_AVERAGES!$F$14:$H$43, 2, FALSE)</f>
        <v>0.46404878048780479</v>
      </c>
      <c r="BS1324" s="5">
        <f>VLOOKUP(_2025teamgamelogs[[#This Row],[TEAM_NAME]], LEAGUE_AVERAGES!$F$14:$H$43, 3, FALSE)</f>
        <v>0.47712195121951223</v>
      </c>
      <c r="BT1324" s="5">
        <f>VLOOKUP(_2025teamgamelogs[[#This Row],[TEAM_NAME]], LEAGUE_AVERAGES!$K$14:$M$43, 2, FALSE)</f>
        <v>0.57631003599073594</v>
      </c>
      <c r="BU1324" s="5">
        <f>VLOOKUP(_2025teamgamelogs[[#This Row],[TEAM_NAME]], LEAGUE_AVERAGES!$K$14:$M$43, 3, FALSE)</f>
        <v>0.59556361257988066</v>
      </c>
    </row>
    <row r="1325" spans="1:73" x14ac:dyDescent="0.2">
      <c r="A1325" t="s">
        <v>59</v>
      </c>
      <c r="B1325">
        <v>1610612748</v>
      </c>
      <c r="C1325" t="s">
        <v>101</v>
      </c>
      <c r="D1325" t="s">
        <v>102</v>
      </c>
      <c r="E1325">
        <v>22400636</v>
      </c>
      <c r="F1325" s="1">
        <v>45682</v>
      </c>
      <c r="G1325" t="s">
        <v>1211</v>
      </c>
      <c r="H1325" t="s">
        <v>63</v>
      </c>
      <c r="I1325">
        <v>48</v>
      </c>
      <c r="J1325">
        <v>35</v>
      </c>
      <c r="K1325">
        <v>79</v>
      </c>
      <c r="L1325">
        <v>0.443</v>
      </c>
      <c r="M1325">
        <v>13</v>
      </c>
      <c r="N1325">
        <v>28</v>
      </c>
      <c r="O1325">
        <v>0.46400000000000002</v>
      </c>
      <c r="P1325">
        <v>23</v>
      </c>
      <c r="Q1325">
        <v>24</v>
      </c>
      <c r="R1325">
        <v>0.95799999999999996</v>
      </c>
      <c r="S1325">
        <v>12</v>
      </c>
      <c r="T1325">
        <v>39</v>
      </c>
      <c r="U1325">
        <v>51</v>
      </c>
      <c r="V1325">
        <v>22</v>
      </c>
      <c r="W1325">
        <v>22</v>
      </c>
      <c r="X1325">
        <v>9</v>
      </c>
      <c r="Y1325">
        <v>6</v>
      </c>
      <c r="Z1325">
        <v>5</v>
      </c>
      <c r="AA1325">
        <v>23</v>
      </c>
      <c r="AB1325">
        <v>21</v>
      </c>
      <c r="AC1325">
        <v>106</v>
      </c>
      <c r="AD1325">
        <v>9</v>
      </c>
      <c r="AE1325">
        <v>1</v>
      </c>
      <c r="AF1325">
        <v>1</v>
      </c>
      <c r="AG1325">
        <v>1</v>
      </c>
      <c r="AH1325">
        <v>1</v>
      </c>
      <c r="AI1325">
        <v>121</v>
      </c>
      <c r="AJ1325">
        <v>2164</v>
      </c>
      <c r="AK1325">
        <v>2245</v>
      </c>
      <c r="AL1325">
        <v>1671</v>
      </c>
      <c r="AM1325">
        <v>1171</v>
      </c>
      <c r="AN1325">
        <v>2228</v>
      </c>
      <c r="AO1325">
        <v>238</v>
      </c>
      <c r="AP1325">
        <v>314</v>
      </c>
      <c r="AQ1325">
        <v>791</v>
      </c>
      <c r="AR1325">
        <v>60</v>
      </c>
      <c r="AS1325">
        <v>848</v>
      </c>
      <c r="AT1325">
        <v>277</v>
      </c>
      <c r="AU1325">
        <v>340</v>
      </c>
      <c r="AV1325">
        <v>1909</v>
      </c>
      <c r="AW1325">
        <v>2345</v>
      </c>
      <c r="AX1325">
        <v>797</v>
      </c>
      <c r="AY1325">
        <v>560</v>
      </c>
      <c r="AZ1325">
        <v>1188</v>
      </c>
      <c r="BA1325">
        <v>2046</v>
      </c>
      <c r="BB1325">
        <v>575</v>
      </c>
      <c r="BC1325">
        <v>1723</v>
      </c>
      <c r="BD1325">
        <v>672</v>
      </c>
      <c r="BE1325">
        <v>1</v>
      </c>
      <c r="BF1325" t="s">
        <v>71</v>
      </c>
      <c r="BG1325" t="s">
        <v>65</v>
      </c>
      <c r="BH1325" t="s">
        <v>941</v>
      </c>
      <c r="BI1325" s="4">
        <f xml:space="preserve"> _2025teamgamelogs[[#This Row],[FGA]] + (0.44 * _2025teamgamelogs[[#This Row],[FTA]]) + _2025teamgamelogs[[#This Row],[TOV]] - _2025teamgamelogs[[#This Row],[OREB]]</f>
        <v>99.56</v>
      </c>
      <c r="BJ1325" s="3">
        <f>_2025teamgamelogs[[#This Row],[TOV]]/_2025teamgamelogs[[#This Row],[POSSESIONS]]</f>
        <v>0.22097227802330252</v>
      </c>
      <c r="BK1325" s="4">
        <f>_2025teamgamelogs[[#This Row],[PTS]]/_2025teamgamelogs[[#This Row],[POSSESIONS]]</f>
        <v>1.0646846122940941</v>
      </c>
      <c r="BL1325" s="4">
        <f xml:space="preserve"> 100 * _2025teamgamelogs[[#This Row],[POINTS_PER_POSSESSION]]</f>
        <v>106.4684612294094</v>
      </c>
      <c r="BM1325" s="4">
        <f xml:space="preserve"> _2025teamgamelogs[[#This Row],[POSSESIONS]] / (_2025teamgamelogs[[#This Row],[MIN]]/48)</f>
        <v>99.56</v>
      </c>
      <c r="BN1325" s="3">
        <f>_2025teamgamelogs[[#This Row],[PTS]] / (2 * (_2025teamgamelogs[[#This Row],[FGA]] + 0.44 * _2025teamgamelogs[[#This Row],[FTA]]))</f>
        <v>0.59178204555605174</v>
      </c>
      <c r="BO1325" s="4">
        <f>VLOOKUP(_2025teamgamelogs[[#This Row],[MONTH]], LEAGUE_AVERAGES!$A$2:$B$8, 2, FALSE)</f>
        <v>111.93492093235156</v>
      </c>
      <c r="BP1325" s="5">
        <f>VLOOKUP(_2025teamgamelogs[[#This Row],[TEAM_NAME]], LEAGUE_AVERAGES!$A$14:$C$43, 2, FALSE)</f>
        <v>0.38887804878048787</v>
      </c>
      <c r="BQ1325" s="5">
        <f>VLOOKUP(_2025teamgamelogs[[#This Row],[TEAM_NAME]], LEAGUE_AVERAGES!$A$14:$C$43, 3, FALSE)</f>
        <v>0.35180487804878063</v>
      </c>
      <c r="BR1325" s="5">
        <f>VLOOKUP(_2025teamgamelogs[[#This Row],[TEAM_NAME]], LEAGUE_AVERAGES!$F$14:$H$43, 2, FALSE)</f>
        <v>0.48178048780487814</v>
      </c>
      <c r="BS1325" s="5">
        <f>VLOOKUP(_2025teamgamelogs[[#This Row],[TEAM_NAME]], LEAGUE_AVERAGES!$F$14:$H$43, 3, FALSE)</f>
        <v>0.44997560975609752</v>
      </c>
      <c r="BT1325" s="5">
        <f>VLOOKUP(_2025teamgamelogs[[#This Row],[TEAM_NAME]], LEAGUE_AVERAGES!$K$14:$M$43, 2, FALSE)</f>
        <v>0.59307433364150897</v>
      </c>
      <c r="BU1325" s="5">
        <f>VLOOKUP(_2025teamgamelogs[[#This Row],[TEAM_NAME]], LEAGUE_AVERAGES!$K$14:$M$43, 3, FALSE)</f>
        <v>0.56311679796954139</v>
      </c>
    </row>
    <row r="1326" spans="1:73" x14ac:dyDescent="0.2">
      <c r="A1326" t="s">
        <v>59</v>
      </c>
      <c r="B1326">
        <v>1610612755</v>
      </c>
      <c r="C1326" t="s">
        <v>134</v>
      </c>
      <c r="D1326" t="s">
        <v>135</v>
      </c>
      <c r="E1326">
        <v>22400642</v>
      </c>
      <c r="F1326" s="1">
        <v>45682</v>
      </c>
      <c r="G1326" t="s">
        <v>762</v>
      </c>
      <c r="H1326" t="s">
        <v>63</v>
      </c>
      <c r="I1326">
        <v>48</v>
      </c>
      <c r="J1326">
        <v>42</v>
      </c>
      <c r="K1326">
        <v>92</v>
      </c>
      <c r="L1326">
        <v>0.45700000000000002</v>
      </c>
      <c r="M1326">
        <v>13</v>
      </c>
      <c r="N1326">
        <v>45</v>
      </c>
      <c r="O1326">
        <v>0.28899999999999998</v>
      </c>
      <c r="P1326">
        <v>12</v>
      </c>
      <c r="Q1326">
        <v>17</v>
      </c>
      <c r="R1326">
        <v>0.70599999999999996</v>
      </c>
      <c r="S1326">
        <v>6</v>
      </c>
      <c r="T1326">
        <v>34</v>
      </c>
      <c r="U1326">
        <v>40</v>
      </c>
      <c r="V1326">
        <v>23</v>
      </c>
      <c r="W1326">
        <v>10</v>
      </c>
      <c r="X1326">
        <v>10</v>
      </c>
      <c r="Y1326">
        <v>4</v>
      </c>
      <c r="Z1326">
        <v>3</v>
      </c>
      <c r="AA1326">
        <v>15</v>
      </c>
      <c r="AB1326">
        <v>16</v>
      </c>
      <c r="AC1326">
        <v>109</v>
      </c>
      <c r="AD1326">
        <v>12</v>
      </c>
      <c r="AE1326">
        <v>1</v>
      </c>
      <c r="AF1326">
        <v>1</v>
      </c>
      <c r="AG1326">
        <v>1</v>
      </c>
      <c r="AH1326">
        <v>1</v>
      </c>
      <c r="AI1326">
        <v>121</v>
      </c>
      <c r="AJ1326">
        <v>1068</v>
      </c>
      <c r="AK1326">
        <v>768</v>
      </c>
      <c r="AL1326">
        <v>1432</v>
      </c>
      <c r="AM1326">
        <v>1171</v>
      </c>
      <c r="AN1326">
        <v>312</v>
      </c>
      <c r="AO1326">
        <v>2012</v>
      </c>
      <c r="AP1326">
        <v>1889</v>
      </c>
      <c r="AQ1326">
        <v>1778</v>
      </c>
      <c r="AR1326">
        <v>1904</v>
      </c>
      <c r="AS1326">
        <v>2189</v>
      </c>
      <c r="AT1326">
        <v>926</v>
      </c>
      <c r="AU1326">
        <v>1715</v>
      </c>
      <c r="AV1326">
        <v>1759</v>
      </c>
      <c r="AW1326">
        <v>264</v>
      </c>
      <c r="AX1326">
        <v>539</v>
      </c>
      <c r="AY1326">
        <v>1274</v>
      </c>
      <c r="AZ1326">
        <v>384</v>
      </c>
      <c r="BA1326">
        <v>398</v>
      </c>
      <c r="BB1326">
        <v>1670</v>
      </c>
      <c r="BC1326">
        <v>1548</v>
      </c>
      <c r="BD1326">
        <v>517</v>
      </c>
      <c r="BE1326">
        <v>1</v>
      </c>
      <c r="BF1326" t="s">
        <v>71</v>
      </c>
      <c r="BG1326" t="s">
        <v>65</v>
      </c>
      <c r="BH1326" t="s">
        <v>941</v>
      </c>
      <c r="BI1326" s="4">
        <f xml:space="preserve"> _2025teamgamelogs[[#This Row],[FGA]] + (0.44 * _2025teamgamelogs[[#This Row],[FTA]]) + _2025teamgamelogs[[#This Row],[TOV]] - _2025teamgamelogs[[#This Row],[OREB]]</f>
        <v>103.48</v>
      </c>
      <c r="BJ1326" s="3">
        <f>_2025teamgamelogs[[#This Row],[TOV]]/_2025teamgamelogs[[#This Row],[POSSESIONS]]</f>
        <v>9.6637031310398136E-2</v>
      </c>
      <c r="BK1326" s="4">
        <f>_2025teamgamelogs[[#This Row],[PTS]]/_2025teamgamelogs[[#This Row],[POSSESIONS]]</f>
        <v>1.0533436412833397</v>
      </c>
      <c r="BL1326" s="4">
        <f xml:space="preserve"> 100 * _2025teamgamelogs[[#This Row],[POINTS_PER_POSSESSION]]</f>
        <v>105.33436412833397</v>
      </c>
      <c r="BM1326" s="4">
        <f xml:space="preserve"> _2025teamgamelogs[[#This Row],[POSSESIONS]] / (_2025teamgamelogs[[#This Row],[MIN]]/48)</f>
        <v>103.48</v>
      </c>
      <c r="BN1326" s="3">
        <f>_2025teamgamelogs[[#This Row],[PTS]] / (2 * (_2025teamgamelogs[[#This Row],[FGA]] + 0.44 * _2025teamgamelogs[[#This Row],[FTA]]))</f>
        <v>0.54784881383192596</v>
      </c>
      <c r="BO1326" s="4">
        <f>VLOOKUP(_2025teamgamelogs[[#This Row],[MONTH]], LEAGUE_AVERAGES!$A$2:$B$8, 2, FALSE)</f>
        <v>111.93492093235156</v>
      </c>
      <c r="BP1326" s="5">
        <f>VLOOKUP(_2025teamgamelogs[[#This Row],[TEAM_NAME]], LEAGUE_AVERAGES!$A$14:$C$43, 2, FALSE)</f>
        <v>0.34129268292682929</v>
      </c>
      <c r="BQ1326" s="5">
        <f>VLOOKUP(_2025teamgamelogs[[#This Row],[TEAM_NAME]], LEAGUE_AVERAGES!$A$14:$C$43, 3, FALSE)</f>
        <v>0.34026829268292691</v>
      </c>
      <c r="BR1326" s="5">
        <f>VLOOKUP(_2025teamgamelogs[[#This Row],[TEAM_NAME]], LEAGUE_AVERAGES!$F$14:$H$43, 2, FALSE)</f>
        <v>0.45178048780487812</v>
      </c>
      <c r="BS1326" s="5">
        <f>VLOOKUP(_2025teamgamelogs[[#This Row],[TEAM_NAME]], LEAGUE_AVERAGES!$F$14:$H$43, 3, FALSE)</f>
        <v>0.45797560975609758</v>
      </c>
      <c r="BT1326" s="5">
        <f>VLOOKUP(_2025teamgamelogs[[#This Row],[TEAM_NAME]], LEAGUE_AVERAGES!$K$14:$M$43, 2, FALSE)</f>
        <v>0.55774018976963147</v>
      </c>
      <c r="BU1326" s="5">
        <f>VLOOKUP(_2025teamgamelogs[[#This Row],[TEAM_NAME]], LEAGUE_AVERAGES!$K$14:$M$43, 3, FALSE)</f>
        <v>0.57066794818423772</v>
      </c>
    </row>
    <row r="1327" spans="1:73" x14ac:dyDescent="0.2">
      <c r="A1327" t="s">
        <v>59</v>
      </c>
      <c r="B1327">
        <v>1610612766</v>
      </c>
      <c r="C1327" t="s">
        <v>122</v>
      </c>
      <c r="D1327" t="s">
        <v>123</v>
      </c>
      <c r="E1327">
        <v>22400637</v>
      </c>
      <c r="F1327" s="1">
        <v>45682</v>
      </c>
      <c r="G1327" t="s">
        <v>1212</v>
      </c>
      <c r="H1327" t="s">
        <v>63</v>
      </c>
      <c r="I1327">
        <v>48</v>
      </c>
      <c r="J1327">
        <v>42</v>
      </c>
      <c r="K1327">
        <v>84</v>
      </c>
      <c r="L1327">
        <v>0.5</v>
      </c>
      <c r="M1327">
        <v>21</v>
      </c>
      <c r="N1327">
        <v>50</v>
      </c>
      <c r="O1327">
        <v>0.42</v>
      </c>
      <c r="P1327">
        <v>18</v>
      </c>
      <c r="Q1327">
        <v>25</v>
      </c>
      <c r="R1327">
        <v>0.72</v>
      </c>
      <c r="S1327">
        <v>9</v>
      </c>
      <c r="T1327">
        <v>39</v>
      </c>
      <c r="U1327">
        <v>48</v>
      </c>
      <c r="V1327">
        <v>28</v>
      </c>
      <c r="W1327">
        <v>15</v>
      </c>
      <c r="X1327">
        <v>11</v>
      </c>
      <c r="Y1327">
        <v>5</v>
      </c>
      <c r="Z1327">
        <v>5</v>
      </c>
      <c r="AA1327">
        <v>18</v>
      </c>
      <c r="AB1327">
        <v>17</v>
      </c>
      <c r="AC1327">
        <v>123</v>
      </c>
      <c r="AD1327">
        <v>31</v>
      </c>
      <c r="AE1327">
        <v>1</v>
      </c>
      <c r="AF1327">
        <v>1</v>
      </c>
      <c r="AG1327">
        <v>1</v>
      </c>
      <c r="AH1327">
        <v>1</v>
      </c>
      <c r="AI1327">
        <v>121</v>
      </c>
      <c r="AJ1327">
        <v>1068</v>
      </c>
      <c r="AK1327">
        <v>1815</v>
      </c>
      <c r="AL1327">
        <v>663</v>
      </c>
      <c r="AM1327">
        <v>74</v>
      </c>
      <c r="AN1327">
        <v>104</v>
      </c>
      <c r="AO1327">
        <v>551</v>
      </c>
      <c r="AP1327">
        <v>889</v>
      </c>
      <c r="AQ1327">
        <v>666</v>
      </c>
      <c r="AR1327">
        <v>1811</v>
      </c>
      <c r="AS1327">
        <v>1566</v>
      </c>
      <c r="AT1327">
        <v>277</v>
      </c>
      <c r="AU1327">
        <v>604</v>
      </c>
      <c r="AV1327">
        <v>840</v>
      </c>
      <c r="AW1327">
        <v>1341</v>
      </c>
      <c r="AX1327">
        <v>346</v>
      </c>
      <c r="AY1327">
        <v>889</v>
      </c>
      <c r="AZ1327">
        <v>1188</v>
      </c>
      <c r="BA1327">
        <v>1018</v>
      </c>
      <c r="BB1327">
        <v>1444</v>
      </c>
      <c r="BC1327">
        <v>549</v>
      </c>
      <c r="BD1327">
        <v>62</v>
      </c>
      <c r="BE1327">
        <v>1</v>
      </c>
      <c r="BF1327" t="s">
        <v>64</v>
      </c>
      <c r="BG1327" t="s">
        <v>65</v>
      </c>
      <c r="BH1327" t="s">
        <v>941</v>
      </c>
      <c r="BI1327" s="4">
        <f xml:space="preserve"> _2025teamgamelogs[[#This Row],[FGA]] + (0.44 * _2025teamgamelogs[[#This Row],[FTA]]) + _2025teamgamelogs[[#This Row],[TOV]] - _2025teamgamelogs[[#This Row],[OREB]]</f>
        <v>101</v>
      </c>
      <c r="BJ1327" s="3">
        <f>_2025teamgamelogs[[#This Row],[TOV]]/_2025teamgamelogs[[#This Row],[POSSESIONS]]</f>
        <v>0.14851485148514851</v>
      </c>
      <c r="BK1327" s="4">
        <f>_2025teamgamelogs[[#This Row],[PTS]]/_2025teamgamelogs[[#This Row],[POSSESIONS]]</f>
        <v>1.2178217821782178</v>
      </c>
      <c r="BL1327" s="4">
        <f xml:space="preserve"> 100 * _2025teamgamelogs[[#This Row],[POINTS_PER_POSSESSION]]</f>
        <v>121.78217821782178</v>
      </c>
      <c r="BM1327" s="4">
        <f xml:space="preserve"> _2025teamgamelogs[[#This Row],[POSSESIONS]] / (_2025teamgamelogs[[#This Row],[MIN]]/48)</f>
        <v>101</v>
      </c>
      <c r="BN1327" s="3">
        <f>_2025teamgamelogs[[#This Row],[PTS]] / (2 * (_2025teamgamelogs[[#This Row],[FGA]] + 0.44 * _2025teamgamelogs[[#This Row],[FTA]]))</f>
        <v>0.64736842105263159</v>
      </c>
      <c r="BO1327" s="4">
        <f>VLOOKUP(_2025teamgamelogs[[#This Row],[MONTH]], LEAGUE_AVERAGES!$A$2:$B$8, 2, FALSE)</f>
        <v>111.93492093235156</v>
      </c>
      <c r="BP1327" s="5">
        <f>VLOOKUP(_2025teamgamelogs[[#This Row],[TEAM_NAME]], LEAGUE_AVERAGES!$A$14:$C$43, 2, FALSE)</f>
        <v>0.33860975609756089</v>
      </c>
      <c r="BQ1327" s="5">
        <f>VLOOKUP(_2025teamgamelogs[[#This Row],[TEAM_NAME]], LEAGUE_AVERAGES!$A$14:$C$43, 3, FALSE)</f>
        <v>0.33580487804878045</v>
      </c>
      <c r="BR1327" s="5">
        <f>VLOOKUP(_2025teamgamelogs[[#This Row],[TEAM_NAME]], LEAGUE_AVERAGES!$F$14:$H$43, 2, FALSE)</f>
        <v>0.43492682926829268</v>
      </c>
      <c r="BS1327" s="5">
        <f>VLOOKUP(_2025teamgamelogs[[#This Row],[TEAM_NAME]], LEAGUE_AVERAGES!$F$14:$H$43, 3, FALSE)</f>
        <v>0.42697560975609755</v>
      </c>
      <c r="BT1327" s="5">
        <f>VLOOKUP(_2025teamgamelogs[[#This Row],[TEAM_NAME]], LEAGUE_AVERAGES!$K$14:$M$43, 2, FALSE)</f>
        <v>0.5424635833805308</v>
      </c>
      <c r="BU1327" s="5">
        <f>VLOOKUP(_2025teamgamelogs[[#This Row],[TEAM_NAME]], LEAGUE_AVERAGES!$K$14:$M$43, 3, FALSE)</f>
        <v>0.53419164265445196</v>
      </c>
    </row>
    <row r="1328" spans="1:73" x14ac:dyDescent="0.2">
      <c r="A1328" t="s">
        <v>59</v>
      </c>
      <c r="B1328">
        <v>1610612763</v>
      </c>
      <c r="C1328" t="s">
        <v>128</v>
      </c>
      <c r="D1328" t="s">
        <v>129</v>
      </c>
      <c r="E1328">
        <v>22400643</v>
      </c>
      <c r="F1328" s="1">
        <v>45682</v>
      </c>
      <c r="G1328" t="s">
        <v>1213</v>
      </c>
      <c r="H1328" t="s">
        <v>63</v>
      </c>
      <c r="I1328">
        <v>48</v>
      </c>
      <c r="J1328">
        <v>43</v>
      </c>
      <c r="K1328">
        <v>84</v>
      </c>
      <c r="L1328">
        <v>0.51200000000000001</v>
      </c>
      <c r="M1328">
        <v>14</v>
      </c>
      <c r="N1328">
        <v>38</v>
      </c>
      <c r="O1328">
        <v>0.36799999999999999</v>
      </c>
      <c r="P1328">
        <v>25</v>
      </c>
      <c r="Q1328">
        <v>34</v>
      </c>
      <c r="R1328">
        <v>0.73499999999999999</v>
      </c>
      <c r="S1328">
        <v>13</v>
      </c>
      <c r="T1328">
        <v>32</v>
      </c>
      <c r="U1328">
        <v>45</v>
      </c>
      <c r="V1328">
        <v>28</v>
      </c>
      <c r="W1328">
        <v>17</v>
      </c>
      <c r="X1328">
        <v>10</v>
      </c>
      <c r="Y1328">
        <v>9</v>
      </c>
      <c r="Z1328">
        <v>5</v>
      </c>
      <c r="AA1328">
        <v>19</v>
      </c>
      <c r="AB1328">
        <v>22</v>
      </c>
      <c r="AC1328">
        <v>125</v>
      </c>
      <c r="AD1328">
        <v>22</v>
      </c>
      <c r="AE1328">
        <v>1</v>
      </c>
      <c r="AF1328">
        <v>1</v>
      </c>
      <c r="AG1328">
        <v>1</v>
      </c>
      <c r="AH1328">
        <v>1</v>
      </c>
      <c r="AI1328">
        <v>121</v>
      </c>
      <c r="AJ1328">
        <v>866</v>
      </c>
      <c r="AK1328">
        <v>1815</v>
      </c>
      <c r="AL1328">
        <v>510</v>
      </c>
      <c r="AM1328">
        <v>934</v>
      </c>
      <c r="AN1328">
        <v>1078</v>
      </c>
      <c r="AO1328">
        <v>1109</v>
      </c>
      <c r="AP1328">
        <v>183</v>
      </c>
      <c r="AQ1328">
        <v>106</v>
      </c>
      <c r="AR1328">
        <v>1703</v>
      </c>
      <c r="AS1328">
        <v>652</v>
      </c>
      <c r="AT1328">
        <v>1307</v>
      </c>
      <c r="AU1328">
        <v>976</v>
      </c>
      <c r="AV1328">
        <v>840</v>
      </c>
      <c r="AW1328">
        <v>1759</v>
      </c>
      <c r="AX1328">
        <v>539</v>
      </c>
      <c r="AY1328">
        <v>109</v>
      </c>
      <c r="AZ1328">
        <v>1188</v>
      </c>
      <c r="BA1328">
        <v>1258</v>
      </c>
      <c r="BB1328">
        <v>416</v>
      </c>
      <c r="BC1328">
        <v>437</v>
      </c>
      <c r="BD1328">
        <v>194</v>
      </c>
      <c r="BE1328">
        <v>1</v>
      </c>
      <c r="BF1328" t="s">
        <v>64</v>
      </c>
      <c r="BG1328" t="s">
        <v>65</v>
      </c>
      <c r="BH1328" t="s">
        <v>941</v>
      </c>
      <c r="BI1328" s="4">
        <f xml:space="preserve"> _2025teamgamelogs[[#This Row],[FGA]] + (0.44 * _2025teamgamelogs[[#This Row],[FTA]]) + _2025teamgamelogs[[#This Row],[TOV]] - _2025teamgamelogs[[#This Row],[OREB]]</f>
        <v>102.96000000000001</v>
      </c>
      <c r="BJ1328" s="3">
        <f>_2025teamgamelogs[[#This Row],[TOV]]/_2025teamgamelogs[[#This Row],[POSSESIONS]]</f>
        <v>0.16511266511266509</v>
      </c>
      <c r="BK1328" s="4">
        <f>_2025teamgamelogs[[#This Row],[PTS]]/_2025teamgamelogs[[#This Row],[POSSESIONS]]</f>
        <v>1.2140637140637141</v>
      </c>
      <c r="BL1328" s="4">
        <f xml:space="preserve"> 100 * _2025teamgamelogs[[#This Row],[POINTS_PER_POSSESSION]]</f>
        <v>121.40637140637141</v>
      </c>
      <c r="BM1328" s="4">
        <f xml:space="preserve"> _2025teamgamelogs[[#This Row],[POSSESIONS]] / (_2025teamgamelogs[[#This Row],[MIN]]/48)</f>
        <v>102.96000000000001</v>
      </c>
      <c r="BN1328" s="3">
        <f>_2025teamgamelogs[[#This Row],[PTS]] / (2 * (_2025teamgamelogs[[#This Row],[FGA]] + 0.44 * _2025teamgamelogs[[#This Row],[FTA]]))</f>
        <v>0.63156831042845585</v>
      </c>
      <c r="BO1328" s="4">
        <f>VLOOKUP(_2025teamgamelogs[[#This Row],[MONTH]], LEAGUE_AVERAGES!$A$2:$B$8, 2, FALSE)</f>
        <v>111.93492093235156</v>
      </c>
      <c r="BP1328" s="5">
        <f>VLOOKUP(_2025teamgamelogs[[#This Row],[TEAM_NAME]], LEAGUE_AVERAGES!$A$14:$C$43, 2, FALSE)</f>
        <v>0.36546341463414628</v>
      </c>
      <c r="BQ1328" s="5">
        <f>VLOOKUP(_2025teamgamelogs[[#This Row],[TEAM_NAME]], LEAGUE_AVERAGES!$A$14:$C$43, 3, FALSE)</f>
        <v>0.36639024390243902</v>
      </c>
      <c r="BR1328" s="5">
        <f>VLOOKUP(_2025teamgamelogs[[#This Row],[TEAM_NAME]], LEAGUE_AVERAGES!$F$14:$H$43, 2, FALSE)</f>
        <v>0.48997560975609772</v>
      </c>
      <c r="BS1328" s="5">
        <f>VLOOKUP(_2025teamgamelogs[[#This Row],[TEAM_NAME]], LEAGUE_AVERAGES!$F$14:$H$43, 3, FALSE)</f>
        <v>0.46951219512195119</v>
      </c>
      <c r="BT1328" s="5">
        <f>VLOOKUP(_2025teamgamelogs[[#This Row],[TEAM_NAME]], LEAGUE_AVERAGES!$K$14:$M$43, 2, FALSE)</f>
        <v>0.59919613060605748</v>
      </c>
      <c r="BU1328" s="5">
        <f>VLOOKUP(_2025teamgamelogs[[#This Row],[TEAM_NAME]], LEAGUE_AVERAGES!$K$14:$M$43, 3, FALSE)</f>
        <v>0.57758119053457602</v>
      </c>
    </row>
    <row r="1329" spans="1:73" x14ac:dyDescent="0.2">
      <c r="A1329" t="s">
        <v>59</v>
      </c>
      <c r="B1329">
        <v>1610612765</v>
      </c>
      <c r="C1329" t="s">
        <v>107</v>
      </c>
      <c r="D1329" t="s">
        <v>108</v>
      </c>
      <c r="E1329">
        <v>22400638</v>
      </c>
      <c r="F1329" s="1">
        <v>45682</v>
      </c>
      <c r="G1329" t="s">
        <v>569</v>
      </c>
      <c r="H1329" t="s">
        <v>70</v>
      </c>
      <c r="I1329">
        <v>48</v>
      </c>
      <c r="J1329">
        <v>40</v>
      </c>
      <c r="K1329">
        <v>86</v>
      </c>
      <c r="L1329">
        <v>0.46500000000000002</v>
      </c>
      <c r="M1329">
        <v>10</v>
      </c>
      <c r="N1329">
        <v>25</v>
      </c>
      <c r="O1329">
        <v>0.4</v>
      </c>
      <c r="P1329">
        <v>23</v>
      </c>
      <c r="Q1329">
        <v>28</v>
      </c>
      <c r="R1329">
        <v>0.82099999999999995</v>
      </c>
      <c r="S1329">
        <v>11</v>
      </c>
      <c r="T1329">
        <v>30</v>
      </c>
      <c r="U1329">
        <v>41</v>
      </c>
      <c r="V1329">
        <v>22</v>
      </c>
      <c r="W1329">
        <v>16</v>
      </c>
      <c r="X1329">
        <v>11</v>
      </c>
      <c r="Y1329">
        <v>5</v>
      </c>
      <c r="Z1329">
        <v>4</v>
      </c>
      <c r="AA1329">
        <v>25</v>
      </c>
      <c r="AB1329">
        <v>23</v>
      </c>
      <c r="AC1329">
        <v>113</v>
      </c>
      <c r="AD1329">
        <v>-8</v>
      </c>
      <c r="AE1329">
        <v>1</v>
      </c>
      <c r="AF1329">
        <v>1231</v>
      </c>
      <c r="AG1329">
        <v>1231</v>
      </c>
      <c r="AH1329">
        <v>1231</v>
      </c>
      <c r="AI1329">
        <v>121</v>
      </c>
      <c r="AJ1329">
        <v>1438</v>
      </c>
      <c r="AK1329">
        <v>1580</v>
      </c>
      <c r="AL1329">
        <v>1280</v>
      </c>
      <c r="AM1329">
        <v>1891</v>
      </c>
      <c r="AN1329">
        <v>2375</v>
      </c>
      <c r="AO1329">
        <v>723</v>
      </c>
      <c r="AP1329">
        <v>314</v>
      </c>
      <c r="AQ1329">
        <v>377</v>
      </c>
      <c r="AR1329">
        <v>844</v>
      </c>
      <c r="AS1329">
        <v>1051</v>
      </c>
      <c r="AT1329">
        <v>1652</v>
      </c>
      <c r="AU1329">
        <v>1563</v>
      </c>
      <c r="AV1329">
        <v>1909</v>
      </c>
      <c r="AW1329">
        <v>1583</v>
      </c>
      <c r="AX1329">
        <v>346</v>
      </c>
      <c r="AY1329">
        <v>889</v>
      </c>
      <c r="AZ1329">
        <v>750</v>
      </c>
      <c r="BA1329">
        <v>2247</v>
      </c>
      <c r="BB1329">
        <v>300</v>
      </c>
      <c r="BC1329">
        <v>1250</v>
      </c>
      <c r="BD1329">
        <v>1667</v>
      </c>
      <c r="BE1329">
        <v>1</v>
      </c>
      <c r="BF1329" t="s">
        <v>71</v>
      </c>
      <c r="BG1329" t="s">
        <v>65</v>
      </c>
      <c r="BH1329" t="s">
        <v>941</v>
      </c>
      <c r="BI1329" s="4">
        <f xml:space="preserve"> _2025teamgamelogs[[#This Row],[FGA]] + (0.44 * _2025teamgamelogs[[#This Row],[FTA]]) + _2025teamgamelogs[[#This Row],[TOV]] - _2025teamgamelogs[[#This Row],[OREB]]</f>
        <v>103.32</v>
      </c>
      <c r="BJ1329" s="3">
        <f>_2025teamgamelogs[[#This Row],[TOV]]/_2025teamgamelogs[[#This Row],[POSSESIONS]]</f>
        <v>0.15485869144405731</v>
      </c>
      <c r="BK1329" s="4">
        <f>_2025teamgamelogs[[#This Row],[PTS]]/_2025teamgamelogs[[#This Row],[POSSESIONS]]</f>
        <v>1.0936895083236546</v>
      </c>
      <c r="BL1329" s="4">
        <f xml:space="preserve"> 100 * _2025teamgamelogs[[#This Row],[POINTS_PER_POSSESSION]]</f>
        <v>109.36895083236547</v>
      </c>
      <c r="BM1329" s="4">
        <f xml:space="preserve"> _2025teamgamelogs[[#This Row],[POSSESIONS]] / (_2025teamgamelogs[[#This Row],[MIN]]/48)</f>
        <v>103.32</v>
      </c>
      <c r="BN1329" s="3">
        <f>_2025teamgamelogs[[#This Row],[PTS]] / (2 * (_2025teamgamelogs[[#This Row],[FGA]] + 0.44 * _2025teamgamelogs[[#This Row],[FTA]]))</f>
        <v>0.57465419039869814</v>
      </c>
      <c r="BO1329" s="4">
        <f>VLOOKUP(_2025teamgamelogs[[#This Row],[MONTH]], LEAGUE_AVERAGES!$A$2:$B$8, 2, FALSE)</f>
        <v>111.93492093235156</v>
      </c>
      <c r="BP1329" s="5">
        <f>VLOOKUP(_2025teamgamelogs[[#This Row],[TEAM_NAME]], LEAGUE_AVERAGES!$A$14:$C$43, 2, FALSE)</f>
        <v>0.3560731707317073</v>
      </c>
      <c r="BQ1329" s="5">
        <f>VLOOKUP(_2025teamgamelogs[[#This Row],[TEAM_NAME]], LEAGUE_AVERAGES!$A$14:$C$43, 3, FALSE)</f>
        <v>0.3687804878048781</v>
      </c>
      <c r="BR1329" s="5">
        <f>VLOOKUP(_2025teamgamelogs[[#This Row],[TEAM_NAME]], LEAGUE_AVERAGES!$F$14:$H$43, 2, FALSE)</f>
        <v>0.47321951219512204</v>
      </c>
      <c r="BS1329" s="5">
        <f>VLOOKUP(_2025teamgamelogs[[#This Row],[TEAM_NAME]], LEAGUE_AVERAGES!$F$14:$H$43, 3, FALSE)</f>
        <v>0.48104878048780486</v>
      </c>
      <c r="BT1329" s="5">
        <f>VLOOKUP(_2025teamgamelogs[[#This Row],[TEAM_NAME]], LEAGUE_AVERAGES!$K$14:$M$43, 2, FALSE)</f>
        <v>0.57634444021190001</v>
      </c>
      <c r="BU1329" s="5">
        <f>VLOOKUP(_2025teamgamelogs[[#This Row],[TEAM_NAME]], LEAGUE_AVERAGES!$K$14:$M$43, 3, FALSE)</f>
        <v>0.58621097107374254</v>
      </c>
    </row>
    <row r="1330" spans="1:73" x14ac:dyDescent="0.2">
      <c r="A1330" t="s">
        <v>59</v>
      </c>
      <c r="B1330">
        <v>1610612739</v>
      </c>
      <c r="C1330" t="s">
        <v>119</v>
      </c>
      <c r="D1330" t="s">
        <v>120</v>
      </c>
      <c r="E1330">
        <v>22400640</v>
      </c>
      <c r="F1330" s="1">
        <v>45682</v>
      </c>
      <c r="G1330" t="s">
        <v>1214</v>
      </c>
      <c r="H1330" t="s">
        <v>70</v>
      </c>
      <c r="I1330">
        <v>48</v>
      </c>
      <c r="J1330">
        <v>47</v>
      </c>
      <c r="K1330">
        <v>91</v>
      </c>
      <c r="L1330">
        <v>0.51600000000000001</v>
      </c>
      <c r="M1330">
        <v>17</v>
      </c>
      <c r="N1330">
        <v>39</v>
      </c>
      <c r="O1330">
        <v>0.436</v>
      </c>
      <c r="P1330">
        <v>20</v>
      </c>
      <c r="Q1330">
        <v>26</v>
      </c>
      <c r="R1330">
        <v>0.76900000000000002</v>
      </c>
      <c r="S1330">
        <v>10</v>
      </c>
      <c r="T1330">
        <v>30</v>
      </c>
      <c r="U1330">
        <v>40</v>
      </c>
      <c r="V1330">
        <v>28</v>
      </c>
      <c r="W1330">
        <v>11</v>
      </c>
      <c r="X1330">
        <v>4</v>
      </c>
      <c r="Y1330">
        <v>5</v>
      </c>
      <c r="Z1330">
        <v>4</v>
      </c>
      <c r="AA1330">
        <v>30</v>
      </c>
      <c r="AB1330">
        <v>23</v>
      </c>
      <c r="AC1330">
        <v>131</v>
      </c>
      <c r="AD1330">
        <v>-4</v>
      </c>
      <c r="AE1330">
        <v>1</v>
      </c>
      <c r="AF1330">
        <v>1231</v>
      </c>
      <c r="AG1330">
        <v>1231</v>
      </c>
      <c r="AH1330">
        <v>1231</v>
      </c>
      <c r="AI1330">
        <v>121</v>
      </c>
      <c r="AJ1330">
        <v>335</v>
      </c>
      <c r="AK1330">
        <v>899</v>
      </c>
      <c r="AL1330">
        <v>460</v>
      </c>
      <c r="AM1330">
        <v>410</v>
      </c>
      <c r="AN1330">
        <v>933</v>
      </c>
      <c r="AO1330">
        <v>416</v>
      </c>
      <c r="AP1330">
        <v>623</v>
      </c>
      <c r="AQ1330">
        <v>570</v>
      </c>
      <c r="AR1330">
        <v>1388</v>
      </c>
      <c r="AS1330">
        <v>1308</v>
      </c>
      <c r="AT1330">
        <v>1652</v>
      </c>
      <c r="AU1330">
        <v>1715</v>
      </c>
      <c r="AV1330">
        <v>840</v>
      </c>
      <c r="AW1330">
        <v>429</v>
      </c>
      <c r="AX1330">
        <v>2190</v>
      </c>
      <c r="AY1330">
        <v>889</v>
      </c>
      <c r="AZ1330">
        <v>750</v>
      </c>
      <c r="BA1330">
        <v>2442</v>
      </c>
      <c r="BB1330">
        <v>300</v>
      </c>
      <c r="BC1330">
        <v>218</v>
      </c>
      <c r="BD1330">
        <v>1415</v>
      </c>
      <c r="BE1330">
        <v>1</v>
      </c>
      <c r="BF1330" t="s">
        <v>64</v>
      </c>
      <c r="BG1330" t="s">
        <v>65</v>
      </c>
      <c r="BH1330" t="s">
        <v>941</v>
      </c>
      <c r="BI1330" s="4">
        <f xml:space="preserve"> _2025teamgamelogs[[#This Row],[FGA]] + (0.44 * _2025teamgamelogs[[#This Row],[FTA]]) + _2025teamgamelogs[[#This Row],[TOV]] - _2025teamgamelogs[[#This Row],[OREB]]</f>
        <v>103.44</v>
      </c>
      <c r="BJ1330" s="3">
        <f>_2025teamgamelogs[[#This Row],[TOV]]/_2025teamgamelogs[[#This Row],[POSSESIONS]]</f>
        <v>0.10634184068058779</v>
      </c>
      <c r="BK1330" s="4">
        <f>_2025teamgamelogs[[#This Row],[PTS]]/_2025teamgamelogs[[#This Row],[POSSESIONS]]</f>
        <v>1.2664346481051818</v>
      </c>
      <c r="BL1330" s="4">
        <f xml:space="preserve"> 100 * _2025teamgamelogs[[#This Row],[POINTS_PER_POSSESSION]]</f>
        <v>126.64346481051818</v>
      </c>
      <c r="BM1330" s="4">
        <f xml:space="preserve"> _2025teamgamelogs[[#This Row],[POSSESIONS]] / (_2025teamgamelogs[[#This Row],[MIN]]/48)</f>
        <v>103.44</v>
      </c>
      <c r="BN1330" s="3">
        <f>_2025teamgamelogs[[#This Row],[PTS]] / (2 * (_2025teamgamelogs[[#This Row],[FGA]] + 0.44 * _2025teamgamelogs[[#This Row],[FTA]]))</f>
        <v>0.63939867239359627</v>
      </c>
      <c r="BO1330" s="4">
        <f>VLOOKUP(_2025teamgamelogs[[#This Row],[MONTH]], LEAGUE_AVERAGES!$A$2:$B$8, 2, FALSE)</f>
        <v>111.93492093235156</v>
      </c>
      <c r="BP1330" s="5">
        <f>VLOOKUP(_2025teamgamelogs[[#This Row],[TEAM_NAME]], LEAGUE_AVERAGES!$A$14:$C$43, 2, FALSE)</f>
        <v>0.38409756097560971</v>
      </c>
      <c r="BQ1330" s="5">
        <f>VLOOKUP(_2025teamgamelogs[[#This Row],[TEAM_NAME]], LEAGUE_AVERAGES!$A$14:$C$43, 3, FALSE)</f>
        <v>0.38512195121951209</v>
      </c>
      <c r="BR1330" s="5">
        <f>VLOOKUP(_2025teamgamelogs[[#This Row],[TEAM_NAME]], LEAGUE_AVERAGES!$F$14:$H$43, 2, FALSE)</f>
        <v>0.49482926829268303</v>
      </c>
      <c r="BS1330" s="5">
        <f>VLOOKUP(_2025teamgamelogs[[#This Row],[TEAM_NAME]], LEAGUE_AVERAGES!$F$14:$H$43, 3, FALSE)</f>
        <v>0.4880731707317072</v>
      </c>
      <c r="BT1330" s="5">
        <f>VLOOKUP(_2025teamgamelogs[[#This Row],[TEAM_NAME]], LEAGUE_AVERAGES!$K$14:$M$43, 2, FALSE)</f>
        <v>0.61027349880699666</v>
      </c>
      <c r="BU1330" s="5">
        <f>VLOOKUP(_2025teamgamelogs[[#This Row],[TEAM_NAME]], LEAGUE_AVERAGES!$K$14:$M$43, 3, FALSE)</f>
        <v>0.60680781397749251</v>
      </c>
    </row>
    <row r="1331" spans="1:73" x14ac:dyDescent="0.2">
      <c r="A1331" t="s">
        <v>59</v>
      </c>
      <c r="B1331">
        <v>1610612750</v>
      </c>
      <c r="C1331" t="s">
        <v>8</v>
      </c>
      <c r="D1331" t="s">
        <v>72</v>
      </c>
      <c r="E1331">
        <v>22400634</v>
      </c>
      <c r="F1331" s="1">
        <v>45682</v>
      </c>
      <c r="G1331" t="s">
        <v>273</v>
      </c>
      <c r="H1331" t="s">
        <v>63</v>
      </c>
      <c r="I1331">
        <v>48</v>
      </c>
      <c r="J1331">
        <v>53</v>
      </c>
      <c r="K1331">
        <v>95</v>
      </c>
      <c r="L1331">
        <v>0.55800000000000005</v>
      </c>
      <c r="M1331">
        <v>14</v>
      </c>
      <c r="N1331">
        <v>30</v>
      </c>
      <c r="O1331">
        <v>0.46700000000000003</v>
      </c>
      <c r="P1331">
        <v>13</v>
      </c>
      <c r="Q1331">
        <v>15</v>
      </c>
      <c r="R1331">
        <v>0.86699999999999999</v>
      </c>
      <c r="S1331">
        <v>18</v>
      </c>
      <c r="T1331">
        <v>27</v>
      </c>
      <c r="U1331">
        <v>45</v>
      </c>
      <c r="V1331">
        <v>38</v>
      </c>
      <c r="W1331">
        <v>16</v>
      </c>
      <c r="X1331">
        <v>14</v>
      </c>
      <c r="Y1331">
        <v>4</v>
      </c>
      <c r="Z1331">
        <v>3</v>
      </c>
      <c r="AA1331">
        <v>14</v>
      </c>
      <c r="AB1331">
        <v>13</v>
      </c>
      <c r="AC1331">
        <v>133</v>
      </c>
      <c r="AD1331">
        <v>29</v>
      </c>
      <c r="AE1331">
        <v>1</v>
      </c>
      <c r="AF1331">
        <v>1</v>
      </c>
      <c r="AG1331">
        <v>1</v>
      </c>
      <c r="AH1331">
        <v>1</v>
      </c>
      <c r="AI1331">
        <v>121</v>
      </c>
      <c r="AJ1331">
        <v>40</v>
      </c>
      <c r="AK1331">
        <v>477</v>
      </c>
      <c r="AL1331">
        <v>127</v>
      </c>
      <c r="AM1331">
        <v>934</v>
      </c>
      <c r="AN1331">
        <v>2077</v>
      </c>
      <c r="AO1331">
        <v>221</v>
      </c>
      <c r="AP1331">
        <v>1755</v>
      </c>
      <c r="AQ1331">
        <v>2021</v>
      </c>
      <c r="AR1331">
        <v>459</v>
      </c>
      <c r="AS1331">
        <v>100</v>
      </c>
      <c r="AT1331">
        <v>2068</v>
      </c>
      <c r="AU1331">
        <v>976</v>
      </c>
      <c r="AV1331">
        <v>44</v>
      </c>
      <c r="AW1331">
        <v>1583</v>
      </c>
      <c r="AX1331">
        <v>81</v>
      </c>
      <c r="AY1331">
        <v>1274</v>
      </c>
      <c r="AZ1331">
        <v>384</v>
      </c>
      <c r="BA1331">
        <v>260</v>
      </c>
      <c r="BB1331">
        <v>2202</v>
      </c>
      <c r="BC1331">
        <v>150</v>
      </c>
      <c r="BD1331">
        <v>81</v>
      </c>
      <c r="BE1331">
        <v>1</v>
      </c>
      <c r="BF1331" t="s">
        <v>64</v>
      </c>
      <c r="BG1331" t="s">
        <v>65</v>
      </c>
      <c r="BH1331" t="s">
        <v>941</v>
      </c>
      <c r="BI1331" s="4">
        <f xml:space="preserve"> _2025teamgamelogs[[#This Row],[FGA]] + (0.44 * _2025teamgamelogs[[#This Row],[FTA]]) + _2025teamgamelogs[[#This Row],[TOV]] - _2025teamgamelogs[[#This Row],[OREB]]</f>
        <v>99.6</v>
      </c>
      <c r="BJ1331" s="3">
        <f>_2025teamgamelogs[[#This Row],[TOV]]/_2025teamgamelogs[[#This Row],[POSSESIONS]]</f>
        <v>0.1606425702811245</v>
      </c>
      <c r="BK1331" s="4">
        <f>_2025teamgamelogs[[#This Row],[PTS]]/_2025teamgamelogs[[#This Row],[POSSESIONS]]</f>
        <v>1.3353413654618476</v>
      </c>
      <c r="BL1331" s="4">
        <f xml:space="preserve"> 100 * _2025teamgamelogs[[#This Row],[POINTS_PER_POSSESSION]]</f>
        <v>133.53413654618475</v>
      </c>
      <c r="BM1331" s="4">
        <f xml:space="preserve"> _2025teamgamelogs[[#This Row],[POSSESIONS]] / (_2025teamgamelogs[[#This Row],[MIN]]/48)</f>
        <v>99.6</v>
      </c>
      <c r="BN1331" s="3">
        <f>_2025teamgamelogs[[#This Row],[PTS]] / (2 * (_2025teamgamelogs[[#This Row],[FGA]] + 0.44 * _2025teamgamelogs[[#This Row],[FTA]]))</f>
        <v>0.65452755905511817</v>
      </c>
      <c r="BO1331" s="4">
        <f>VLOOKUP(_2025teamgamelogs[[#This Row],[MONTH]], LEAGUE_AVERAGES!$A$2:$B$8, 2, FALSE)</f>
        <v>111.93492093235156</v>
      </c>
      <c r="BP1331" s="5">
        <f>VLOOKUP(_2025teamgamelogs[[#This Row],[TEAM_NAME]], LEAGUE_AVERAGES!$A$14:$C$43, 2, FALSE)</f>
        <v>0.38256097560975622</v>
      </c>
      <c r="BQ1331" s="5">
        <f>VLOOKUP(_2025teamgamelogs[[#This Row],[TEAM_NAME]], LEAGUE_AVERAGES!$A$14:$C$43, 3, FALSE)</f>
        <v>0.37156097560975615</v>
      </c>
      <c r="BR1331" s="5">
        <f>VLOOKUP(_2025teamgamelogs[[#This Row],[TEAM_NAME]], LEAGUE_AVERAGES!$F$14:$H$43, 2, FALSE)</f>
        <v>0.47402439024390242</v>
      </c>
      <c r="BS1331" s="5">
        <f>VLOOKUP(_2025teamgamelogs[[#This Row],[TEAM_NAME]], LEAGUE_AVERAGES!$F$14:$H$43, 3, FALSE)</f>
        <v>0.46580487804878057</v>
      </c>
      <c r="BT1331" s="5">
        <f>VLOOKUP(_2025teamgamelogs[[#This Row],[TEAM_NAME]], LEAGUE_AVERAGES!$K$14:$M$43, 2, FALSE)</f>
        <v>0.59446350940954662</v>
      </c>
      <c r="BU1331" s="5">
        <f>VLOOKUP(_2025teamgamelogs[[#This Row],[TEAM_NAME]], LEAGUE_AVERAGES!$K$14:$M$43, 3, FALSE)</f>
        <v>0.58583417827298701</v>
      </c>
    </row>
    <row r="1332" spans="1:73" x14ac:dyDescent="0.2">
      <c r="A1332" t="s">
        <v>59</v>
      </c>
      <c r="B1332">
        <v>1610612751</v>
      </c>
      <c r="C1332" t="s">
        <v>89</v>
      </c>
      <c r="D1332" t="s">
        <v>90</v>
      </c>
      <c r="E1332">
        <v>22400636</v>
      </c>
      <c r="F1332" s="1">
        <v>45682</v>
      </c>
      <c r="G1332" t="s">
        <v>1215</v>
      </c>
      <c r="H1332" t="s">
        <v>70</v>
      </c>
      <c r="I1332">
        <v>48</v>
      </c>
      <c r="J1332">
        <v>30</v>
      </c>
      <c r="K1332">
        <v>80</v>
      </c>
      <c r="L1332">
        <v>0.375</v>
      </c>
      <c r="M1332">
        <v>14</v>
      </c>
      <c r="N1332">
        <v>40</v>
      </c>
      <c r="O1332">
        <v>0.35</v>
      </c>
      <c r="P1332">
        <v>23</v>
      </c>
      <c r="Q1332">
        <v>26</v>
      </c>
      <c r="R1332">
        <v>0.88500000000000001</v>
      </c>
      <c r="S1332">
        <v>8</v>
      </c>
      <c r="T1332">
        <v>27</v>
      </c>
      <c r="U1332">
        <v>35</v>
      </c>
      <c r="V1332">
        <v>23</v>
      </c>
      <c r="W1332">
        <v>15</v>
      </c>
      <c r="X1332">
        <v>11</v>
      </c>
      <c r="Y1332">
        <v>5</v>
      </c>
      <c r="Z1332">
        <v>6</v>
      </c>
      <c r="AA1332">
        <v>21</v>
      </c>
      <c r="AB1332">
        <v>23</v>
      </c>
      <c r="AC1332">
        <v>97</v>
      </c>
      <c r="AD1332">
        <v>-9</v>
      </c>
      <c r="AE1332">
        <v>1</v>
      </c>
      <c r="AF1332">
        <v>1231</v>
      </c>
      <c r="AG1332">
        <v>1231</v>
      </c>
      <c r="AH1332">
        <v>1231</v>
      </c>
      <c r="AI1332">
        <v>121</v>
      </c>
      <c r="AJ1332">
        <v>2431</v>
      </c>
      <c r="AK1332">
        <v>2190</v>
      </c>
      <c r="AL1332">
        <v>2363</v>
      </c>
      <c r="AM1332">
        <v>934</v>
      </c>
      <c r="AN1332">
        <v>795</v>
      </c>
      <c r="AO1332">
        <v>1311</v>
      </c>
      <c r="AP1332">
        <v>314</v>
      </c>
      <c r="AQ1332">
        <v>570</v>
      </c>
      <c r="AR1332">
        <v>352</v>
      </c>
      <c r="AS1332">
        <v>1800</v>
      </c>
      <c r="AT1332">
        <v>2068</v>
      </c>
      <c r="AU1332">
        <v>2225</v>
      </c>
      <c r="AV1332">
        <v>1759</v>
      </c>
      <c r="AW1332">
        <v>1341</v>
      </c>
      <c r="AX1332">
        <v>346</v>
      </c>
      <c r="AY1332">
        <v>889</v>
      </c>
      <c r="AZ1332">
        <v>1573</v>
      </c>
      <c r="BA1332">
        <v>1694</v>
      </c>
      <c r="BB1332">
        <v>300</v>
      </c>
      <c r="BC1332">
        <v>2224</v>
      </c>
      <c r="BD1332">
        <v>1735</v>
      </c>
      <c r="BE1332">
        <v>1</v>
      </c>
      <c r="BF1332" t="s">
        <v>64</v>
      </c>
      <c r="BG1332" t="s">
        <v>65</v>
      </c>
      <c r="BH1332" t="s">
        <v>941</v>
      </c>
      <c r="BI1332" s="4">
        <f xml:space="preserve"> _2025teamgamelogs[[#This Row],[FGA]] + (0.44 * _2025teamgamelogs[[#This Row],[FTA]]) + _2025teamgamelogs[[#This Row],[TOV]] - _2025teamgamelogs[[#This Row],[OREB]]</f>
        <v>98.44</v>
      </c>
      <c r="BJ1332" s="3">
        <f>_2025teamgamelogs[[#This Row],[TOV]]/_2025teamgamelogs[[#This Row],[POSSESIONS]]</f>
        <v>0.15237708248679399</v>
      </c>
      <c r="BK1332" s="4">
        <f>_2025teamgamelogs[[#This Row],[PTS]]/_2025teamgamelogs[[#This Row],[POSSESIONS]]</f>
        <v>0.98537180008126779</v>
      </c>
      <c r="BL1332" s="4">
        <f xml:space="preserve"> 100 * _2025teamgamelogs[[#This Row],[POINTS_PER_POSSESSION]]</f>
        <v>98.537180008126782</v>
      </c>
      <c r="BM1332" s="4">
        <f xml:space="preserve"> _2025teamgamelogs[[#This Row],[POSSESIONS]] / (_2025teamgamelogs[[#This Row],[MIN]]/48)</f>
        <v>98.44</v>
      </c>
      <c r="BN1332" s="3">
        <f>_2025teamgamelogs[[#This Row],[PTS]] / (2 * (_2025teamgamelogs[[#This Row],[FGA]] + 0.44 * _2025teamgamelogs[[#This Row],[FTA]]))</f>
        <v>0.53040244969378825</v>
      </c>
      <c r="BO1332" s="4">
        <f>VLOOKUP(_2025teamgamelogs[[#This Row],[MONTH]], LEAGUE_AVERAGES!$A$2:$B$8, 2, FALSE)</f>
        <v>111.93492093235156</v>
      </c>
      <c r="BP1332" s="5">
        <f>VLOOKUP(_2025teamgamelogs[[#This Row],[TEAM_NAME]], LEAGUE_AVERAGES!$A$14:$C$43, 2, FALSE)</f>
        <v>0.337609756097561</v>
      </c>
      <c r="BQ1332" s="5">
        <f>VLOOKUP(_2025teamgamelogs[[#This Row],[TEAM_NAME]], LEAGUE_AVERAGES!$A$14:$C$43, 3, FALSE)</f>
        <v>0.34709756097560968</v>
      </c>
      <c r="BR1332" s="5">
        <f>VLOOKUP(_2025teamgamelogs[[#This Row],[TEAM_NAME]], LEAGUE_AVERAGES!$F$14:$H$43, 2, FALSE)</f>
        <v>0.43748780487804872</v>
      </c>
      <c r="BS1332" s="5">
        <f>VLOOKUP(_2025teamgamelogs[[#This Row],[TEAM_NAME]], LEAGUE_AVERAGES!$F$14:$H$43, 3, FALSE)</f>
        <v>0.43895121951219529</v>
      </c>
      <c r="BT1332" s="5">
        <f>VLOOKUP(_2025teamgamelogs[[#This Row],[TEAM_NAME]], LEAGUE_AVERAGES!$K$14:$M$43, 2, FALSE)</f>
        <v>0.54767404365624284</v>
      </c>
      <c r="BU1332" s="5">
        <f>VLOOKUP(_2025teamgamelogs[[#This Row],[TEAM_NAME]], LEAGUE_AVERAGES!$K$14:$M$43, 3, FALSE)</f>
        <v>0.5592142433904097</v>
      </c>
    </row>
    <row r="1333" spans="1:73" x14ac:dyDescent="0.2">
      <c r="A1333" t="s">
        <v>59</v>
      </c>
      <c r="B1333">
        <v>1610612737</v>
      </c>
      <c r="C1333" t="s">
        <v>92</v>
      </c>
      <c r="D1333" t="s">
        <v>93</v>
      </c>
      <c r="E1333">
        <v>22400639</v>
      </c>
      <c r="F1333" s="1">
        <v>45682</v>
      </c>
      <c r="G1333" t="s">
        <v>1190</v>
      </c>
      <c r="H1333" t="s">
        <v>70</v>
      </c>
      <c r="I1333">
        <v>48</v>
      </c>
      <c r="J1333">
        <v>33</v>
      </c>
      <c r="K1333">
        <v>84</v>
      </c>
      <c r="L1333">
        <v>0.39300000000000002</v>
      </c>
      <c r="M1333">
        <v>11</v>
      </c>
      <c r="N1333">
        <v>37</v>
      </c>
      <c r="O1333">
        <v>0.29699999999999999</v>
      </c>
      <c r="P1333">
        <v>17</v>
      </c>
      <c r="Q1333">
        <v>25</v>
      </c>
      <c r="R1333">
        <v>0.68</v>
      </c>
      <c r="S1333">
        <v>8</v>
      </c>
      <c r="T1333">
        <v>35</v>
      </c>
      <c r="U1333">
        <v>43</v>
      </c>
      <c r="V1333">
        <v>28</v>
      </c>
      <c r="W1333">
        <v>24</v>
      </c>
      <c r="X1333">
        <v>14</v>
      </c>
      <c r="Y1333">
        <v>5</v>
      </c>
      <c r="Z1333">
        <v>7</v>
      </c>
      <c r="AA1333">
        <v>20</v>
      </c>
      <c r="AB1333">
        <v>20</v>
      </c>
      <c r="AC1333">
        <v>94</v>
      </c>
      <c r="AD1333">
        <v>-23</v>
      </c>
      <c r="AE1333">
        <v>1</v>
      </c>
      <c r="AF1333">
        <v>1231</v>
      </c>
      <c r="AG1333">
        <v>1231</v>
      </c>
      <c r="AH1333">
        <v>1231</v>
      </c>
      <c r="AI1333">
        <v>121</v>
      </c>
      <c r="AJ1333">
        <v>2321</v>
      </c>
      <c r="AK1333">
        <v>1815</v>
      </c>
      <c r="AL1333">
        <v>2275</v>
      </c>
      <c r="AM1333">
        <v>1661</v>
      </c>
      <c r="AN1333">
        <v>1227</v>
      </c>
      <c r="AO1333">
        <v>1927</v>
      </c>
      <c r="AP1333">
        <v>1052</v>
      </c>
      <c r="AQ1333">
        <v>666</v>
      </c>
      <c r="AR1333">
        <v>2067</v>
      </c>
      <c r="AS1333">
        <v>1800</v>
      </c>
      <c r="AT1333">
        <v>769</v>
      </c>
      <c r="AU1333">
        <v>1282</v>
      </c>
      <c r="AV1333">
        <v>840</v>
      </c>
      <c r="AW1333">
        <v>2418</v>
      </c>
      <c r="AX1333">
        <v>81</v>
      </c>
      <c r="AY1333">
        <v>889</v>
      </c>
      <c r="AZ1333">
        <v>1902</v>
      </c>
      <c r="BA1333">
        <v>1491</v>
      </c>
      <c r="BB1333">
        <v>767</v>
      </c>
      <c r="BC1333">
        <v>2304</v>
      </c>
      <c r="BD1333">
        <v>2268</v>
      </c>
      <c r="BE1333">
        <v>1</v>
      </c>
      <c r="BF1333" t="s">
        <v>64</v>
      </c>
      <c r="BG1333" t="s">
        <v>65</v>
      </c>
      <c r="BH1333" t="s">
        <v>941</v>
      </c>
      <c r="BI1333" s="4">
        <f xml:space="preserve"> _2025teamgamelogs[[#This Row],[FGA]] + (0.44 * _2025teamgamelogs[[#This Row],[FTA]]) + _2025teamgamelogs[[#This Row],[TOV]] - _2025teamgamelogs[[#This Row],[OREB]]</f>
        <v>111</v>
      </c>
      <c r="BJ1333" s="3">
        <f>_2025teamgamelogs[[#This Row],[TOV]]/_2025teamgamelogs[[#This Row],[POSSESIONS]]</f>
        <v>0.21621621621621623</v>
      </c>
      <c r="BK1333" s="4">
        <f>_2025teamgamelogs[[#This Row],[PTS]]/_2025teamgamelogs[[#This Row],[POSSESIONS]]</f>
        <v>0.84684684684684686</v>
      </c>
      <c r="BL1333" s="4">
        <f xml:space="preserve"> 100 * _2025teamgamelogs[[#This Row],[POINTS_PER_POSSESSION]]</f>
        <v>84.684684684684683</v>
      </c>
      <c r="BM1333" s="4">
        <f xml:space="preserve"> _2025teamgamelogs[[#This Row],[POSSESIONS]] / (_2025teamgamelogs[[#This Row],[MIN]]/48)</f>
        <v>111</v>
      </c>
      <c r="BN1333" s="3">
        <f>_2025teamgamelogs[[#This Row],[PTS]] / (2 * (_2025teamgamelogs[[#This Row],[FGA]] + 0.44 * _2025teamgamelogs[[#This Row],[FTA]]))</f>
        <v>0.49473684210526314</v>
      </c>
      <c r="BO1333" s="4">
        <f>VLOOKUP(_2025teamgamelogs[[#This Row],[MONTH]], LEAGUE_AVERAGES!$A$2:$B$8, 2, FALSE)</f>
        <v>111.93492093235156</v>
      </c>
      <c r="BP1333" s="5">
        <f>VLOOKUP(_2025teamgamelogs[[#This Row],[TEAM_NAME]], LEAGUE_AVERAGES!$A$14:$C$43, 2, FALSE)</f>
        <v>0.35092500000000004</v>
      </c>
      <c r="BQ1333" s="5">
        <f>VLOOKUP(_2025teamgamelogs[[#This Row],[TEAM_NAME]], LEAGUE_AVERAGES!$A$14:$C$43, 3, FALSE)</f>
        <v>0.36290476190476195</v>
      </c>
      <c r="BR1333" s="5">
        <f>VLOOKUP(_2025teamgamelogs[[#This Row],[TEAM_NAME]], LEAGUE_AVERAGES!$F$14:$H$43, 2, FALSE)</f>
        <v>0.47670000000000012</v>
      </c>
      <c r="BS1333" s="5">
        <f>VLOOKUP(_2025teamgamelogs[[#This Row],[TEAM_NAME]], LEAGUE_AVERAGES!$F$14:$H$43, 3, FALSE)</f>
        <v>0.47069047619047621</v>
      </c>
      <c r="BT1333" s="5">
        <f>VLOOKUP(_2025teamgamelogs[[#This Row],[TEAM_NAME]], LEAGUE_AVERAGES!$K$14:$M$43, 2, FALSE)</f>
        <v>0.58493933923263275</v>
      </c>
      <c r="BU1333" s="5">
        <f>VLOOKUP(_2025teamgamelogs[[#This Row],[TEAM_NAME]], LEAGUE_AVERAGES!$K$14:$M$43, 3, FALSE)</f>
        <v>0.57722862424766153</v>
      </c>
    </row>
    <row r="1334" spans="1:73" x14ac:dyDescent="0.2">
      <c r="A1334" t="s">
        <v>59</v>
      </c>
      <c r="B1334">
        <v>1610612759</v>
      </c>
      <c r="C1334" t="s">
        <v>145</v>
      </c>
      <c r="D1334" t="s">
        <v>146</v>
      </c>
      <c r="E1334">
        <v>22400633</v>
      </c>
      <c r="F1334" s="1">
        <v>45682</v>
      </c>
      <c r="G1334" t="s">
        <v>1193</v>
      </c>
      <c r="H1334" t="s">
        <v>70</v>
      </c>
      <c r="I1334">
        <v>48</v>
      </c>
      <c r="J1334">
        <v>35</v>
      </c>
      <c r="K1334">
        <v>85</v>
      </c>
      <c r="L1334">
        <v>0.41199999999999998</v>
      </c>
      <c r="M1334">
        <v>11</v>
      </c>
      <c r="N1334">
        <v>32</v>
      </c>
      <c r="O1334">
        <v>0.34399999999999997</v>
      </c>
      <c r="P1334">
        <v>17</v>
      </c>
      <c r="Q1334">
        <v>25</v>
      </c>
      <c r="R1334">
        <v>0.68</v>
      </c>
      <c r="S1334">
        <v>15</v>
      </c>
      <c r="T1334">
        <v>29</v>
      </c>
      <c r="U1334">
        <v>44</v>
      </c>
      <c r="V1334">
        <v>22</v>
      </c>
      <c r="W1334">
        <v>24</v>
      </c>
      <c r="X1334">
        <v>9</v>
      </c>
      <c r="Y1334">
        <v>5</v>
      </c>
      <c r="Z1334">
        <v>9</v>
      </c>
      <c r="AA1334">
        <v>17</v>
      </c>
      <c r="AB1334">
        <v>20</v>
      </c>
      <c r="AC1334">
        <v>98</v>
      </c>
      <c r="AD1334">
        <v>-38</v>
      </c>
      <c r="AE1334">
        <v>1</v>
      </c>
      <c r="AF1334">
        <v>1231</v>
      </c>
      <c r="AG1334">
        <v>1231</v>
      </c>
      <c r="AH1334">
        <v>1231</v>
      </c>
      <c r="AI1334">
        <v>121</v>
      </c>
      <c r="AJ1334">
        <v>2164</v>
      </c>
      <c r="AK1334">
        <v>1709</v>
      </c>
      <c r="AL1334">
        <v>2077</v>
      </c>
      <c r="AM1334">
        <v>1661</v>
      </c>
      <c r="AN1334">
        <v>1863</v>
      </c>
      <c r="AO1334">
        <v>1374</v>
      </c>
      <c r="AP1334">
        <v>1052</v>
      </c>
      <c r="AQ1334">
        <v>666</v>
      </c>
      <c r="AR1334">
        <v>2067</v>
      </c>
      <c r="AS1334">
        <v>332</v>
      </c>
      <c r="AT1334">
        <v>1807</v>
      </c>
      <c r="AU1334">
        <v>1127</v>
      </c>
      <c r="AV1334">
        <v>1909</v>
      </c>
      <c r="AW1334">
        <v>2418</v>
      </c>
      <c r="AX1334">
        <v>797</v>
      </c>
      <c r="AY1334">
        <v>889</v>
      </c>
      <c r="AZ1334">
        <v>2275</v>
      </c>
      <c r="BA1334">
        <v>792</v>
      </c>
      <c r="BB1334">
        <v>767</v>
      </c>
      <c r="BC1334">
        <v>2178</v>
      </c>
      <c r="BD1334">
        <v>2434</v>
      </c>
      <c r="BE1334">
        <v>1</v>
      </c>
      <c r="BF1334" t="s">
        <v>71</v>
      </c>
      <c r="BG1334" t="s">
        <v>65</v>
      </c>
      <c r="BH1334" t="s">
        <v>941</v>
      </c>
      <c r="BI1334" s="4">
        <f xml:space="preserve"> _2025teamgamelogs[[#This Row],[FGA]] + (0.44 * _2025teamgamelogs[[#This Row],[FTA]]) + _2025teamgamelogs[[#This Row],[TOV]] - _2025teamgamelogs[[#This Row],[OREB]]</f>
        <v>105</v>
      </c>
      <c r="BJ1334" s="3">
        <f>_2025teamgamelogs[[#This Row],[TOV]]/_2025teamgamelogs[[#This Row],[POSSESIONS]]</f>
        <v>0.22857142857142856</v>
      </c>
      <c r="BK1334" s="4">
        <f>_2025teamgamelogs[[#This Row],[PTS]]/_2025teamgamelogs[[#This Row],[POSSESIONS]]</f>
        <v>0.93333333333333335</v>
      </c>
      <c r="BL1334" s="4">
        <f xml:space="preserve"> 100 * _2025teamgamelogs[[#This Row],[POINTS_PER_POSSESSION]]</f>
        <v>93.333333333333329</v>
      </c>
      <c r="BM1334" s="4">
        <f xml:space="preserve"> _2025teamgamelogs[[#This Row],[POSSESIONS]] / (_2025teamgamelogs[[#This Row],[MIN]]/48)</f>
        <v>105</v>
      </c>
      <c r="BN1334" s="3">
        <f>_2025teamgamelogs[[#This Row],[PTS]] / (2 * (_2025teamgamelogs[[#This Row],[FGA]] + 0.44 * _2025teamgamelogs[[#This Row],[FTA]]))</f>
        <v>0.51041666666666663</v>
      </c>
      <c r="BO1334" s="4">
        <f>VLOOKUP(_2025teamgamelogs[[#This Row],[MONTH]], LEAGUE_AVERAGES!$A$2:$B$8, 2, FALSE)</f>
        <v>111.93492093235156</v>
      </c>
      <c r="BP1334" s="5">
        <f>VLOOKUP(_2025teamgamelogs[[#This Row],[TEAM_NAME]], LEAGUE_AVERAGES!$A$14:$C$43, 2, FALSE)</f>
        <v>0.36502500000000004</v>
      </c>
      <c r="BQ1334" s="5">
        <f>VLOOKUP(_2025teamgamelogs[[#This Row],[TEAM_NAME]], LEAGUE_AVERAGES!$A$14:$C$43, 3, FALSE)</f>
        <v>0.35016666666666663</v>
      </c>
      <c r="BR1334" s="5">
        <f>VLOOKUP(_2025teamgamelogs[[#This Row],[TEAM_NAME]], LEAGUE_AVERAGES!$F$14:$H$43, 2, FALSE)</f>
        <v>0.47877500000000017</v>
      </c>
      <c r="BS1334" s="5">
        <f>VLOOKUP(_2025teamgamelogs[[#This Row],[TEAM_NAME]], LEAGUE_AVERAGES!$F$14:$H$43, 3, FALSE)</f>
        <v>0.45407142857142868</v>
      </c>
      <c r="BT1334" s="5">
        <f>VLOOKUP(_2025teamgamelogs[[#This Row],[TEAM_NAME]], LEAGUE_AVERAGES!$K$14:$M$43, 2, FALSE)</f>
        <v>0.59112459331758582</v>
      </c>
      <c r="BU1334" s="5">
        <f>VLOOKUP(_2025teamgamelogs[[#This Row],[TEAM_NAME]], LEAGUE_AVERAGES!$K$14:$M$43, 3, FALSE)</f>
        <v>0.56254759440180246</v>
      </c>
    </row>
    <row r="1335" spans="1:73" x14ac:dyDescent="0.2">
      <c r="A1335" t="s">
        <v>59</v>
      </c>
      <c r="B1335">
        <v>1610612758</v>
      </c>
      <c r="C1335" t="s">
        <v>142</v>
      </c>
      <c r="D1335" t="s">
        <v>143</v>
      </c>
      <c r="E1335">
        <v>22400641</v>
      </c>
      <c r="F1335" s="1">
        <v>45682</v>
      </c>
      <c r="G1335" t="s">
        <v>1216</v>
      </c>
      <c r="H1335" t="s">
        <v>70</v>
      </c>
      <c r="I1335">
        <v>48</v>
      </c>
      <c r="J1335">
        <v>46</v>
      </c>
      <c r="K1335">
        <v>95</v>
      </c>
      <c r="L1335">
        <v>0.48399999999999999</v>
      </c>
      <c r="M1335">
        <v>14</v>
      </c>
      <c r="N1335">
        <v>36</v>
      </c>
      <c r="O1335">
        <v>0.38900000000000001</v>
      </c>
      <c r="P1335">
        <v>14</v>
      </c>
      <c r="Q1335">
        <v>16</v>
      </c>
      <c r="R1335">
        <v>0.875</v>
      </c>
      <c r="S1335">
        <v>9</v>
      </c>
      <c r="T1335">
        <v>29</v>
      </c>
      <c r="U1335">
        <v>38</v>
      </c>
      <c r="V1335">
        <v>33</v>
      </c>
      <c r="W1335">
        <v>12</v>
      </c>
      <c r="X1335">
        <v>5</v>
      </c>
      <c r="Y1335">
        <v>5</v>
      </c>
      <c r="Z1335">
        <v>4</v>
      </c>
      <c r="AA1335">
        <v>19</v>
      </c>
      <c r="AB1335">
        <v>13</v>
      </c>
      <c r="AC1335">
        <v>120</v>
      </c>
      <c r="AD1335">
        <v>-23</v>
      </c>
      <c r="AE1335">
        <v>1</v>
      </c>
      <c r="AF1335">
        <v>1231</v>
      </c>
      <c r="AG1335">
        <v>1231</v>
      </c>
      <c r="AH1335">
        <v>1231</v>
      </c>
      <c r="AI1335">
        <v>121</v>
      </c>
      <c r="AJ1335">
        <v>437</v>
      </c>
      <c r="AK1335">
        <v>477</v>
      </c>
      <c r="AL1335">
        <v>917</v>
      </c>
      <c r="AM1335">
        <v>934</v>
      </c>
      <c r="AN1335">
        <v>1366</v>
      </c>
      <c r="AO1335">
        <v>865</v>
      </c>
      <c r="AP1335">
        <v>1571</v>
      </c>
      <c r="AQ1335">
        <v>1907</v>
      </c>
      <c r="AR1335">
        <v>401</v>
      </c>
      <c r="AS1335">
        <v>1566</v>
      </c>
      <c r="AT1335">
        <v>1807</v>
      </c>
      <c r="AU1335">
        <v>1966</v>
      </c>
      <c r="AV1335">
        <v>240</v>
      </c>
      <c r="AW1335">
        <v>640</v>
      </c>
      <c r="AX1335">
        <v>1998</v>
      </c>
      <c r="AY1335">
        <v>889</v>
      </c>
      <c r="AZ1335">
        <v>750</v>
      </c>
      <c r="BA1335">
        <v>1258</v>
      </c>
      <c r="BB1335">
        <v>2202</v>
      </c>
      <c r="BC1335">
        <v>735</v>
      </c>
      <c r="BD1335">
        <v>2268</v>
      </c>
      <c r="BE1335">
        <v>1</v>
      </c>
      <c r="BF1335" t="s">
        <v>71</v>
      </c>
      <c r="BG1335" t="s">
        <v>65</v>
      </c>
      <c r="BH1335" t="s">
        <v>941</v>
      </c>
      <c r="BI1335" s="4">
        <f xml:space="preserve"> _2025teamgamelogs[[#This Row],[FGA]] + (0.44 * _2025teamgamelogs[[#This Row],[FTA]]) + _2025teamgamelogs[[#This Row],[TOV]] - _2025teamgamelogs[[#This Row],[OREB]]</f>
        <v>105.04</v>
      </c>
      <c r="BJ1335" s="3">
        <f>_2025teamgamelogs[[#This Row],[TOV]]/_2025teamgamelogs[[#This Row],[POSSESIONS]]</f>
        <v>0.11424219345011423</v>
      </c>
      <c r="BK1335" s="4">
        <f>_2025teamgamelogs[[#This Row],[PTS]]/_2025teamgamelogs[[#This Row],[POSSESIONS]]</f>
        <v>1.1424219345011424</v>
      </c>
      <c r="BL1335" s="4">
        <f xml:space="preserve"> 100 * _2025teamgamelogs[[#This Row],[POINTS_PER_POSSESSION]]</f>
        <v>114.24219345011424</v>
      </c>
      <c r="BM1335" s="4">
        <f xml:space="preserve"> _2025teamgamelogs[[#This Row],[POSSESIONS]] / (_2025teamgamelogs[[#This Row],[MIN]]/48)</f>
        <v>105.04</v>
      </c>
      <c r="BN1335" s="3">
        <f>_2025teamgamelogs[[#This Row],[PTS]] / (2 * (_2025teamgamelogs[[#This Row],[FGA]] + 0.44 * _2025teamgamelogs[[#This Row],[FTA]]))</f>
        <v>0.58800470403763228</v>
      </c>
      <c r="BO1335" s="4">
        <f>VLOOKUP(_2025teamgamelogs[[#This Row],[MONTH]], LEAGUE_AVERAGES!$A$2:$B$8, 2, FALSE)</f>
        <v>111.93492093235156</v>
      </c>
      <c r="BP1335" s="5">
        <f>VLOOKUP(_2025teamgamelogs[[#This Row],[TEAM_NAME]], LEAGUE_AVERAGES!$A$14:$C$43, 2, FALSE)</f>
        <v>0.37158536585365853</v>
      </c>
      <c r="BQ1335" s="5">
        <f>VLOOKUP(_2025teamgamelogs[[#This Row],[TEAM_NAME]], LEAGUE_AVERAGES!$A$14:$C$43, 3, FALSE)</f>
        <v>0.34029268292682929</v>
      </c>
      <c r="BR1335" s="5">
        <f>VLOOKUP(_2025teamgamelogs[[#This Row],[TEAM_NAME]], LEAGUE_AVERAGES!$F$14:$H$43, 2, FALSE)</f>
        <v>0.4831951219512195</v>
      </c>
      <c r="BS1335" s="5">
        <f>VLOOKUP(_2025teamgamelogs[[#This Row],[TEAM_NAME]], LEAGUE_AVERAGES!$F$14:$H$43, 3, FALSE)</f>
        <v>0.47492682926829272</v>
      </c>
      <c r="BT1335" s="5">
        <f>VLOOKUP(_2025teamgamelogs[[#This Row],[TEAM_NAME]], LEAGUE_AVERAGES!$K$14:$M$43, 2, FALSE)</f>
        <v>0.59195463864629394</v>
      </c>
      <c r="BU1335" s="5">
        <f>VLOOKUP(_2025teamgamelogs[[#This Row],[TEAM_NAME]], LEAGUE_AVERAGES!$K$14:$M$43, 3, FALSE)</f>
        <v>0.57517865161129356</v>
      </c>
    </row>
    <row r="1336" spans="1:73" x14ac:dyDescent="0.2">
      <c r="A1336" t="s">
        <v>59</v>
      </c>
      <c r="B1336">
        <v>1610612754</v>
      </c>
      <c r="C1336" t="s">
        <v>110</v>
      </c>
      <c r="D1336" t="s">
        <v>111</v>
      </c>
      <c r="E1336">
        <v>22400633</v>
      </c>
      <c r="F1336" s="1">
        <v>45682</v>
      </c>
      <c r="G1336" t="s">
        <v>1202</v>
      </c>
      <c r="H1336" t="s">
        <v>63</v>
      </c>
      <c r="I1336">
        <v>48</v>
      </c>
      <c r="J1336">
        <v>53</v>
      </c>
      <c r="K1336">
        <v>102</v>
      </c>
      <c r="L1336">
        <v>0.52</v>
      </c>
      <c r="M1336">
        <v>17</v>
      </c>
      <c r="N1336">
        <v>39</v>
      </c>
      <c r="O1336">
        <v>0.436</v>
      </c>
      <c r="P1336">
        <v>13</v>
      </c>
      <c r="Q1336">
        <v>14</v>
      </c>
      <c r="R1336">
        <v>0.92900000000000005</v>
      </c>
      <c r="S1336">
        <v>16</v>
      </c>
      <c r="T1336">
        <v>34</v>
      </c>
      <c r="U1336">
        <v>50</v>
      </c>
      <c r="V1336">
        <v>32</v>
      </c>
      <c r="W1336">
        <v>10</v>
      </c>
      <c r="X1336">
        <v>14</v>
      </c>
      <c r="Y1336">
        <v>9</v>
      </c>
      <c r="Z1336">
        <v>5</v>
      </c>
      <c r="AA1336">
        <v>20</v>
      </c>
      <c r="AB1336">
        <v>17</v>
      </c>
      <c r="AC1336">
        <v>136</v>
      </c>
      <c r="AD1336">
        <v>38</v>
      </c>
      <c r="AE1336">
        <v>1</v>
      </c>
      <c r="AF1336">
        <v>1</v>
      </c>
      <c r="AG1336">
        <v>1</v>
      </c>
      <c r="AH1336">
        <v>1</v>
      </c>
      <c r="AI1336">
        <v>121</v>
      </c>
      <c r="AJ1336">
        <v>40</v>
      </c>
      <c r="AK1336">
        <v>96</v>
      </c>
      <c r="AL1336">
        <v>409</v>
      </c>
      <c r="AM1336">
        <v>410</v>
      </c>
      <c r="AN1336">
        <v>933</v>
      </c>
      <c r="AO1336">
        <v>416</v>
      </c>
      <c r="AP1336">
        <v>1755</v>
      </c>
      <c r="AQ1336">
        <v>2113</v>
      </c>
      <c r="AR1336">
        <v>140</v>
      </c>
      <c r="AS1336">
        <v>234</v>
      </c>
      <c r="AT1336">
        <v>926</v>
      </c>
      <c r="AU1336">
        <v>427</v>
      </c>
      <c r="AV1336">
        <v>322</v>
      </c>
      <c r="AW1336">
        <v>264</v>
      </c>
      <c r="AX1336">
        <v>81</v>
      </c>
      <c r="AY1336">
        <v>109</v>
      </c>
      <c r="AZ1336">
        <v>1188</v>
      </c>
      <c r="BA1336">
        <v>1491</v>
      </c>
      <c r="BB1336">
        <v>1444</v>
      </c>
      <c r="BC1336">
        <v>95</v>
      </c>
      <c r="BD1336">
        <v>24</v>
      </c>
      <c r="BE1336">
        <v>1</v>
      </c>
      <c r="BF1336" t="s">
        <v>71</v>
      </c>
      <c r="BG1336" t="s">
        <v>65</v>
      </c>
      <c r="BH1336" t="s">
        <v>941</v>
      </c>
      <c r="BI1336" s="4">
        <f xml:space="preserve"> _2025teamgamelogs[[#This Row],[FGA]] + (0.44 * _2025teamgamelogs[[#This Row],[FTA]]) + _2025teamgamelogs[[#This Row],[TOV]] - _2025teamgamelogs[[#This Row],[OREB]]</f>
        <v>102.16</v>
      </c>
      <c r="BJ1336" s="3">
        <f>_2025teamgamelogs[[#This Row],[TOV]]/_2025teamgamelogs[[#This Row],[POSSESIONS]]</f>
        <v>9.7885669537979642E-2</v>
      </c>
      <c r="BK1336" s="4">
        <f>_2025teamgamelogs[[#This Row],[PTS]]/_2025teamgamelogs[[#This Row],[POSSESIONS]]</f>
        <v>1.3312451057165231</v>
      </c>
      <c r="BL1336" s="4">
        <f xml:space="preserve"> 100 * _2025teamgamelogs[[#This Row],[POINTS_PER_POSSESSION]]</f>
        <v>133.12451057165231</v>
      </c>
      <c r="BM1336" s="4">
        <f xml:space="preserve"> _2025teamgamelogs[[#This Row],[POSSESIONS]] / (_2025teamgamelogs[[#This Row],[MIN]]/48)</f>
        <v>102.16</v>
      </c>
      <c r="BN1336" s="3">
        <f>_2025teamgamelogs[[#This Row],[PTS]] / (2 * (_2025teamgamelogs[[#This Row],[FGA]] + 0.44 * _2025teamgamelogs[[#This Row],[FTA]]))</f>
        <v>0.62869822485207105</v>
      </c>
      <c r="BO1336" s="4">
        <f>VLOOKUP(_2025teamgamelogs[[#This Row],[MONTH]], LEAGUE_AVERAGES!$A$2:$B$8, 2, FALSE)</f>
        <v>111.93492093235156</v>
      </c>
      <c r="BP1336" s="5">
        <f>VLOOKUP(_2025teamgamelogs[[#This Row],[TEAM_NAME]], LEAGUE_AVERAGES!$A$14:$C$43, 2, FALSE)</f>
        <v>0.37909999999999999</v>
      </c>
      <c r="BQ1336" s="5">
        <f>VLOOKUP(_2025teamgamelogs[[#This Row],[TEAM_NAME]], LEAGUE_AVERAGES!$A$14:$C$43, 3, FALSE)</f>
        <v>0.35511904761904761</v>
      </c>
      <c r="BR1336" s="5">
        <f>VLOOKUP(_2025teamgamelogs[[#This Row],[TEAM_NAME]], LEAGUE_AVERAGES!$F$14:$H$43, 2, FALSE)</f>
        <v>0.49785000000000013</v>
      </c>
      <c r="BS1336" s="5">
        <f>VLOOKUP(_2025teamgamelogs[[#This Row],[TEAM_NAME]], LEAGUE_AVERAGES!$F$14:$H$43, 3, FALSE)</f>
        <v>0.47942857142857148</v>
      </c>
      <c r="BT1336" s="5">
        <f>VLOOKUP(_2025teamgamelogs[[#This Row],[TEAM_NAME]], LEAGUE_AVERAGES!$K$14:$M$43, 2, FALSE)</f>
        <v>0.60805571751162091</v>
      </c>
      <c r="BU1336" s="5">
        <f>VLOOKUP(_2025teamgamelogs[[#This Row],[TEAM_NAME]], LEAGUE_AVERAGES!$K$14:$M$43, 3, FALSE)</f>
        <v>0.58190704341109034</v>
      </c>
    </row>
    <row r="1337" spans="1:73" x14ac:dyDescent="0.2">
      <c r="A1337" t="s">
        <v>59</v>
      </c>
      <c r="B1337">
        <v>1610612762</v>
      </c>
      <c r="C1337" t="s">
        <v>125</v>
      </c>
      <c r="D1337" t="s">
        <v>126</v>
      </c>
      <c r="E1337">
        <v>22400643</v>
      </c>
      <c r="F1337" s="1">
        <v>45682</v>
      </c>
      <c r="G1337" t="s">
        <v>1217</v>
      </c>
      <c r="H1337" t="s">
        <v>70</v>
      </c>
      <c r="I1337">
        <v>48</v>
      </c>
      <c r="J1337">
        <v>39</v>
      </c>
      <c r="K1337">
        <v>92</v>
      </c>
      <c r="L1337">
        <v>0.42399999999999999</v>
      </c>
      <c r="M1337">
        <v>12</v>
      </c>
      <c r="N1337">
        <v>47</v>
      </c>
      <c r="O1337">
        <v>0.255</v>
      </c>
      <c r="P1337">
        <v>13</v>
      </c>
      <c r="Q1337">
        <v>16</v>
      </c>
      <c r="R1337">
        <v>0.81299999999999994</v>
      </c>
      <c r="S1337">
        <v>14</v>
      </c>
      <c r="T1337">
        <v>26</v>
      </c>
      <c r="U1337">
        <v>40</v>
      </c>
      <c r="V1337">
        <v>27</v>
      </c>
      <c r="W1337">
        <v>17</v>
      </c>
      <c r="X1337">
        <v>8</v>
      </c>
      <c r="Y1337">
        <v>5</v>
      </c>
      <c r="Z1337">
        <v>9</v>
      </c>
      <c r="AA1337">
        <v>22</v>
      </c>
      <c r="AB1337">
        <v>19</v>
      </c>
      <c r="AC1337">
        <v>103</v>
      </c>
      <c r="AD1337">
        <v>-22</v>
      </c>
      <c r="AE1337">
        <v>1</v>
      </c>
      <c r="AF1337">
        <v>1231</v>
      </c>
      <c r="AG1337">
        <v>1231</v>
      </c>
      <c r="AH1337">
        <v>1231</v>
      </c>
      <c r="AI1337">
        <v>121</v>
      </c>
      <c r="AJ1337">
        <v>1609</v>
      </c>
      <c r="AK1337">
        <v>768</v>
      </c>
      <c r="AL1337">
        <v>1924</v>
      </c>
      <c r="AM1337">
        <v>1413</v>
      </c>
      <c r="AN1337">
        <v>200</v>
      </c>
      <c r="AO1337">
        <v>2235</v>
      </c>
      <c r="AP1337">
        <v>1755</v>
      </c>
      <c r="AQ1337">
        <v>1907</v>
      </c>
      <c r="AR1337">
        <v>924</v>
      </c>
      <c r="AS1337">
        <v>466</v>
      </c>
      <c r="AT1337">
        <v>2171</v>
      </c>
      <c r="AU1337">
        <v>1715</v>
      </c>
      <c r="AV1337">
        <v>1013</v>
      </c>
      <c r="AW1337">
        <v>1759</v>
      </c>
      <c r="AX1337">
        <v>1073</v>
      </c>
      <c r="AY1337">
        <v>889</v>
      </c>
      <c r="AZ1337">
        <v>2275</v>
      </c>
      <c r="BA1337">
        <v>1887</v>
      </c>
      <c r="BB1337">
        <v>971</v>
      </c>
      <c r="BC1337">
        <v>1945</v>
      </c>
      <c r="BD1337">
        <v>2251</v>
      </c>
      <c r="BE1337">
        <v>1</v>
      </c>
      <c r="BF1337" t="s">
        <v>71</v>
      </c>
      <c r="BG1337" t="s">
        <v>65</v>
      </c>
      <c r="BH1337" t="s">
        <v>941</v>
      </c>
      <c r="BI1337" s="4">
        <f xml:space="preserve"> _2025teamgamelogs[[#This Row],[FGA]] + (0.44 * _2025teamgamelogs[[#This Row],[FTA]]) + _2025teamgamelogs[[#This Row],[TOV]] - _2025teamgamelogs[[#This Row],[OREB]]</f>
        <v>102.04</v>
      </c>
      <c r="BJ1337" s="3">
        <f>_2025teamgamelogs[[#This Row],[TOV]]/_2025teamgamelogs[[#This Row],[POSSESIONS]]</f>
        <v>0.16660133281066247</v>
      </c>
      <c r="BK1337" s="4">
        <f>_2025teamgamelogs[[#This Row],[PTS]]/_2025teamgamelogs[[#This Row],[POSSESIONS]]</f>
        <v>1.009408075264602</v>
      </c>
      <c r="BL1337" s="4">
        <f xml:space="preserve"> 100 * _2025teamgamelogs[[#This Row],[POINTS_PER_POSSESSION]]</f>
        <v>100.94080752646019</v>
      </c>
      <c r="BM1337" s="4">
        <f xml:space="preserve"> _2025teamgamelogs[[#This Row],[POSSESIONS]] / (_2025teamgamelogs[[#This Row],[MIN]]/48)</f>
        <v>102.04</v>
      </c>
      <c r="BN1337" s="3">
        <f>_2025teamgamelogs[[#This Row],[PTS]] / (2 * (_2025teamgamelogs[[#This Row],[FGA]] + 0.44 * _2025teamgamelogs[[#This Row],[FTA]]))</f>
        <v>0.51999192245557346</v>
      </c>
      <c r="BO1337" s="4">
        <f>VLOOKUP(_2025teamgamelogs[[#This Row],[MONTH]], LEAGUE_AVERAGES!$A$2:$B$8, 2, FALSE)</f>
        <v>111.93492093235156</v>
      </c>
      <c r="BP1337" s="5">
        <f>VLOOKUP(_2025teamgamelogs[[#This Row],[TEAM_NAME]], LEAGUE_AVERAGES!$A$14:$C$43, 2, FALSE)</f>
        <v>0.36446341463414633</v>
      </c>
      <c r="BQ1337" s="5">
        <f>VLOOKUP(_2025teamgamelogs[[#This Row],[TEAM_NAME]], LEAGUE_AVERAGES!$A$14:$C$43, 3, FALSE)</f>
        <v>0.3413170731707319</v>
      </c>
      <c r="BR1337" s="5">
        <f>VLOOKUP(_2025teamgamelogs[[#This Row],[TEAM_NAME]], LEAGUE_AVERAGES!$F$14:$H$43, 2, FALSE)</f>
        <v>0.4583902439024391</v>
      </c>
      <c r="BS1337" s="5">
        <f>VLOOKUP(_2025teamgamelogs[[#This Row],[TEAM_NAME]], LEAGUE_AVERAGES!$F$14:$H$43, 3, FALSE)</f>
        <v>0.45390243902439031</v>
      </c>
      <c r="BT1337" s="5">
        <f>VLOOKUP(_2025teamgamelogs[[#This Row],[TEAM_NAME]], LEAGUE_AVERAGES!$K$14:$M$43, 2, FALSE)</f>
        <v>0.57104853563970659</v>
      </c>
      <c r="BU1337" s="5">
        <f>VLOOKUP(_2025teamgamelogs[[#This Row],[TEAM_NAME]], LEAGUE_AVERAGES!$K$14:$M$43, 3, FALSE)</f>
        <v>0.56826296147062372</v>
      </c>
    </row>
    <row r="1338" spans="1:73" x14ac:dyDescent="0.2">
      <c r="A1338" t="s">
        <v>59</v>
      </c>
      <c r="B1338">
        <v>1610612753</v>
      </c>
      <c r="C1338" t="s">
        <v>83</v>
      </c>
      <c r="D1338" t="s">
        <v>84</v>
      </c>
      <c r="E1338">
        <v>22400638</v>
      </c>
      <c r="F1338" s="1">
        <v>45682</v>
      </c>
      <c r="G1338" t="s">
        <v>560</v>
      </c>
      <c r="H1338" t="s">
        <v>63</v>
      </c>
      <c r="I1338">
        <v>48</v>
      </c>
      <c r="J1338">
        <v>40</v>
      </c>
      <c r="K1338">
        <v>83</v>
      </c>
      <c r="L1338">
        <v>0.48199999999999998</v>
      </c>
      <c r="M1338">
        <v>15</v>
      </c>
      <c r="N1338">
        <v>33</v>
      </c>
      <c r="O1338">
        <v>0.45500000000000002</v>
      </c>
      <c r="P1338">
        <v>26</v>
      </c>
      <c r="Q1338">
        <v>38</v>
      </c>
      <c r="R1338">
        <v>0.68400000000000005</v>
      </c>
      <c r="S1338">
        <v>8</v>
      </c>
      <c r="T1338">
        <v>32</v>
      </c>
      <c r="U1338">
        <v>40</v>
      </c>
      <c r="V1338">
        <v>22</v>
      </c>
      <c r="W1338">
        <v>15</v>
      </c>
      <c r="X1338">
        <v>8</v>
      </c>
      <c r="Y1338">
        <v>4</v>
      </c>
      <c r="Z1338">
        <v>5</v>
      </c>
      <c r="AA1338">
        <v>23</v>
      </c>
      <c r="AB1338">
        <v>25</v>
      </c>
      <c r="AC1338">
        <v>121</v>
      </c>
      <c r="AD1338">
        <v>8</v>
      </c>
      <c r="AE1338">
        <v>1</v>
      </c>
      <c r="AF1338">
        <v>1</v>
      </c>
      <c r="AG1338">
        <v>1</v>
      </c>
      <c r="AH1338">
        <v>1</v>
      </c>
      <c r="AI1338">
        <v>121</v>
      </c>
      <c r="AJ1338">
        <v>1438</v>
      </c>
      <c r="AK1338">
        <v>1922</v>
      </c>
      <c r="AL1338">
        <v>985</v>
      </c>
      <c r="AM1338">
        <v>733</v>
      </c>
      <c r="AN1338">
        <v>1749</v>
      </c>
      <c r="AO1338">
        <v>299</v>
      </c>
      <c r="AP1338">
        <v>133</v>
      </c>
      <c r="AQ1338">
        <v>39</v>
      </c>
      <c r="AR1338">
        <v>2037</v>
      </c>
      <c r="AS1338">
        <v>1800</v>
      </c>
      <c r="AT1338">
        <v>1307</v>
      </c>
      <c r="AU1338">
        <v>1715</v>
      </c>
      <c r="AV1338">
        <v>1909</v>
      </c>
      <c r="AW1338">
        <v>1341</v>
      </c>
      <c r="AX1338">
        <v>1073</v>
      </c>
      <c r="AY1338">
        <v>1274</v>
      </c>
      <c r="AZ1338">
        <v>1188</v>
      </c>
      <c r="BA1338">
        <v>2046</v>
      </c>
      <c r="BB1338">
        <v>143</v>
      </c>
      <c r="BC1338">
        <v>672</v>
      </c>
      <c r="BD1338">
        <v>727</v>
      </c>
      <c r="BE1338">
        <v>1</v>
      </c>
      <c r="BF1338" t="s">
        <v>64</v>
      </c>
      <c r="BG1338" t="s">
        <v>65</v>
      </c>
      <c r="BH1338" t="s">
        <v>941</v>
      </c>
      <c r="BI1338" s="4">
        <f xml:space="preserve"> _2025teamgamelogs[[#This Row],[FGA]] + (0.44 * _2025teamgamelogs[[#This Row],[FTA]]) + _2025teamgamelogs[[#This Row],[TOV]] - _2025teamgamelogs[[#This Row],[OREB]]</f>
        <v>106.72</v>
      </c>
      <c r="BJ1338" s="3">
        <f>_2025teamgamelogs[[#This Row],[TOV]]/_2025teamgamelogs[[#This Row],[POSSESIONS]]</f>
        <v>0.14055472263868066</v>
      </c>
      <c r="BK1338" s="4">
        <f>_2025teamgamelogs[[#This Row],[PTS]]/_2025teamgamelogs[[#This Row],[POSSESIONS]]</f>
        <v>1.133808095952024</v>
      </c>
      <c r="BL1338" s="4">
        <f xml:space="preserve"> 100 * _2025teamgamelogs[[#This Row],[POINTS_PER_POSSESSION]]</f>
        <v>113.38080959520241</v>
      </c>
      <c r="BM1338" s="4">
        <f xml:space="preserve"> _2025teamgamelogs[[#This Row],[POSSESIONS]] / (_2025teamgamelogs[[#This Row],[MIN]]/48)</f>
        <v>106.72</v>
      </c>
      <c r="BN1338" s="3">
        <f>_2025teamgamelogs[[#This Row],[PTS]] / (2 * (_2025teamgamelogs[[#This Row],[FGA]] + 0.44 * _2025teamgamelogs[[#This Row],[FTA]]))</f>
        <v>0.60669875651825111</v>
      </c>
      <c r="BO1338" s="4">
        <f>VLOOKUP(_2025teamgamelogs[[#This Row],[MONTH]], LEAGUE_AVERAGES!$A$2:$B$8, 2, FALSE)</f>
        <v>111.93492093235156</v>
      </c>
      <c r="BP1338" s="5">
        <f>VLOOKUP(_2025teamgamelogs[[#This Row],[TEAM_NAME]], LEAGUE_AVERAGES!$A$14:$C$43, 2, FALSE)</f>
        <v>0.32192682926829269</v>
      </c>
      <c r="BQ1338" s="5">
        <f>VLOOKUP(_2025teamgamelogs[[#This Row],[TEAM_NAME]], LEAGUE_AVERAGES!$A$14:$C$43, 3, FALSE)</f>
        <v>0.31129268292682932</v>
      </c>
      <c r="BR1338" s="5">
        <f>VLOOKUP(_2025teamgamelogs[[#This Row],[TEAM_NAME]], LEAGUE_AVERAGES!$F$14:$H$43, 2, FALSE)</f>
        <v>0.44641463414634147</v>
      </c>
      <c r="BS1338" s="5">
        <f>VLOOKUP(_2025teamgamelogs[[#This Row],[TEAM_NAME]], LEAGUE_AVERAGES!$F$14:$H$43, 3, FALSE)</f>
        <v>0.44524390243902434</v>
      </c>
      <c r="BT1338" s="5">
        <f>VLOOKUP(_2025teamgamelogs[[#This Row],[TEAM_NAME]], LEAGUE_AVERAGES!$K$14:$M$43, 2, FALSE)</f>
        <v>0.55194019912665027</v>
      </c>
      <c r="BU1338" s="5">
        <f>VLOOKUP(_2025teamgamelogs[[#This Row],[TEAM_NAME]], LEAGUE_AVERAGES!$K$14:$M$43, 3, FALSE)</f>
        <v>0.54874950227645525</v>
      </c>
    </row>
    <row r="1339" spans="1:73" x14ac:dyDescent="0.2">
      <c r="A1339" t="s">
        <v>59</v>
      </c>
      <c r="B1339">
        <v>1610612749</v>
      </c>
      <c r="C1339" t="s">
        <v>113</v>
      </c>
      <c r="D1339" t="s">
        <v>114</v>
      </c>
      <c r="E1339">
        <v>22400646</v>
      </c>
      <c r="F1339" s="1">
        <v>45682</v>
      </c>
      <c r="G1339" t="s">
        <v>1218</v>
      </c>
      <c r="H1339" t="s">
        <v>70</v>
      </c>
      <c r="I1339">
        <v>48</v>
      </c>
      <c r="J1339">
        <v>37</v>
      </c>
      <c r="K1339">
        <v>79</v>
      </c>
      <c r="L1339">
        <v>0.46800000000000003</v>
      </c>
      <c r="M1339">
        <v>13</v>
      </c>
      <c r="N1339">
        <v>35</v>
      </c>
      <c r="O1339">
        <v>0.371</v>
      </c>
      <c r="P1339">
        <v>30</v>
      </c>
      <c r="Q1339">
        <v>34</v>
      </c>
      <c r="R1339">
        <v>0.88200000000000001</v>
      </c>
      <c r="S1339">
        <v>5</v>
      </c>
      <c r="T1339">
        <v>37</v>
      </c>
      <c r="U1339">
        <v>42</v>
      </c>
      <c r="V1339">
        <v>24</v>
      </c>
      <c r="W1339">
        <v>13</v>
      </c>
      <c r="X1339">
        <v>2</v>
      </c>
      <c r="Y1339">
        <v>5</v>
      </c>
      <c r="Z1339">
        <v>3</v>
      </c>
      <c r="AA1339">
        <v>21</v>
      </c>
      <c r="AB1339">
        <v>23</v>
      </c>
      <c r="AC1339">
        <v>117</v>
      </c>
      <c r="AD1339">
        <v>-10</v>
      </c>
      <c r="AE1339">
        <v>1</v>
      </c>
      <c r="AF1339">
        <v>1231</v>
      </c>
      <c r="AG1339">
        <v>1231</v>
      </c>
      <c r="AH1339">
        <v>1231</v>
      </c>
      <c r="AI1339">
        <v>121</v>
      </c>
      <c r="AJ1339">
        <v>1946</v>
      </c>
      <c r="AK1339">
        <v>2245</v>
      </c>
      <c r="AL1339">
        <v>1223</v>
      </c>
      <c r="AM1339">
        <v>1171</v>
      </c>
      <c r="AN1339">
        <v>1495</v>
      </c>
      <c r="AO1339">
        <v>1077</v>
      </c>
      <c r="AP1339">
        <v>37</v>
      </c>
      <c r="AQ1339">
        <v>106</v>
      </c>
      <c r="AR1339">
        <v>362</v>
      </c>
      <c r="AS1339">
        <v>2299</v>
      </c>
      <c r="AT1339">
        <v>489</v>
      </c>
      <c r="AU1339">
        <v>1443</v>
      </c>
      <c r="AV1339">
        <v>1570</v>
      </c>
      <c r="AW1339">
        <v>850</v>
      </c>
      <c r="AX1339">
        <v>2421</v>
      </c>
      <c r="AY1339">
        <v>889</v>
      </c>
      <c r="AZ1339">
        <v>384</v>
      </c>
      <c r="BA1339">
        <v>1694</v>
      </c>
      <c r="BB1339">
        <v>300</v>
      </c>
      <c r="BC1339">
        <v>960</v>
      </c>
      <c r="BD1339">
        <v>1790</v>
      </c>
      <c r="BE1339">
        <v>1</v>
      </c>
      <c r="BF1339" t="s">
        <v>71</v>
      </c>
      <c r="BG1339" t="s">
        <v>65</v>
      </c>
      <c r="BH1339" t="s">
        <v>941</v>
      </c>
      <c r="BI1339" s="4">
        <f xml:space="preserve"> _2025teamgamelogs[[#This Row],[FGA]] + (0.44 * _2025teamgamelogs[[#This Row],[FTA]]) + _2025teamgamelogs[[#This Row],[TOV]] - _2025teamgamelogs[[#This Row],[OREB]]</f>
        <v>101.96000000000001</v>
      </c>
      <c r="BJ1339" s="3">
        <f>_2025teamgamelogs[[#This Row],[TOV]]/_2025teamgamelogs[[#This Row],[POSSESIONS]]</f>
        <v>0.12750098077677519</v>
      </c>
      <c r="BK1339" s="4">
        <f>_2025teamgamelogs[[#This Row],[PTS]]/_2025teamgamelogs[[#This Row],[POSSESIONS]]</f>
        <v>1.1475088269909768</v>
      </c>
      <c r="BL1339" s="4">
        <f xml:space="preserve"> 100 * _2025teamgamelogs[[#This Row],[POINTS_PER_POSSESSION]]</f>
        <v>114.75088269909767</v>
      </c>
      <c r="BM1339" s="4">
        <f xml:space="preserve"> _2025teamgamelogs[[#This Row],[POSSESIONS]] / (_2025teamgamelogs[[#This Row],[MIN]]/48)</f>
        <v>101.96000000000001</v>
      </c>
      <c r="BN1339" s="3">
        <f>_2025teamgamelogs[[#This Row],[PTS]] / (2 * (_2025teamgamelogs[[#This Row],[FGA]] + 0.44 * _2025teamgamelogs[[#This Row],[FTA]]))</f>
        <v>0.62260536398467425</v>
      </c>
      <c r="BO1339" s="4">
        <f>VLOOKUP(_2025teamgamelogs[[#This Row],[MONTH]], LEAGUE_AVERAGES!$A$2:$B$8, 2, FALSE)</f>
        <v>111.93492093235156</v>
      </c>
      <c r="BP1339" s="5">
        <f>VLOOKUP(_2025teamgamelogs[[#This Row],[TEAM_NAME]], LEAGUE_AVERAGES!$A$14:$C$43, 2, FALSE)</f>
        <v>0.4062926829268293</v>
      </c>
      <c r="BQ1339" s="5">
        <f>VLOOKUP(_2025teamgamelogs[[#This Row],[TEAM_NAME]], LEAGUE_AVERAGES!$A$14:$C$43, 3, FALSE)</f>
        <v>0.36926829268292688</v>
      </c>
      <c r="BR1339" s="5">
        <f>VLOOKUP(_2025teamgamelogs[[#This Row],[TEAM_NAME]], LEAGUE_AVERAGES!$F$14:$H$43, 2, FALSE)</f>
        <v>0.49804878048780482</v>
      </c>
      <c r="BS1339" s="5">
        <f>VLOOKUP(_2025teamgamelogs[[#This Row],[TEAM_NAME]], LEAGUE_AVERAGES!$F$14:$H$43, 3, FALSE)</f>
        <v>0.47917073170731711</v>
      </c>
      <c r="BT1339" s="5">
        <f>VLOOKUP(_2025teamgamelogs[[#This Row],[TEAM_NAME]], LEAGUE_AVERAGES!$K$14:$M$43, 2, FALSE)</f>
        <v>0.61475494156948829</v>
      </c>
      <c r="BU1339" s="5">
        <f>VLOOKUP(_2025teamgamelogs[[#This Row],[TEAM_NAME]], LEAGUE_AVERAGES!$K$14:$M$43, 3, FALSE)</f>
        <v>0.58586037801226176</v>
      </c>
    </row>
    <row r="1340" spans="1:73" x14ac:dyDescent="0.2">
      <c r="A1340" t="s">
        <v>59</v>
      </c>
      <c r="B1340">
        <v>1610612756</v>
      </c>
      <c r="C1340" t="s">
        <v>80</v>
      </c>
      <c r="D1340" t="s">
        <v>81</v>
      </c>
      <c r="E1340">
        <v>22400645</v>
      </c>
      <c r="F1340" s="1">
        <v>45682</v>
      </c>
      <c r="G1340" t="s">
        <v>1219</v>
      </c>
      <c r="H1340" t="s">
        <v>63</v>
      </c>
      <c r="I1340">
        <v>48</v>
      </c>
      <c r="J1340">
        <v>40</v>
      </c>
      <c r="K1340">
        <v>90</v>
      </c>
      <c r="L1340">
        <v>0.44400000000000001</v>
      </c>
      <c r="M1340">
        <v>13</v>
      </c>
      <c r="N1340">
        <v>40</v>
      </c>
      <c r="O1340">
        <v>0.32500000000000001</v>
      </c>
      <c r="P1340">
        <v>26</v>
      </c>
      <c r="Q1340">
        <v>28</v>
      </c>
      <c r="R1340">
        <v>0.92900000000000005</v>
      </c>
      <c r="S1340">
        <v>12</v>
      </c>
      <c r="T1340">
        <v>41</v>
      </c>
      <c r="U1340">
        <v>53</v>
      </c>
      <c r="V1340">
        <v>23</v>
      </c>
      <c r="W1340">
        <v>11</v>
      </c>
      <c r="X1340">
        <v>4</v>
      </c>
      <c r="Y1340">
        <v>4</v>
      </c>
      <c r="Z1340">
        <v>5</v>
      </c>
      <c r="AA1340">
        <v>11</v>
      </c>
      <c r="AB1340">
        <v>17</v>
      </c>
      <c r="AC1340">
        <v>119</v>
      </c>
      <c r="AD1340">
        <v>10</v>
      </c>
      <c r="AE1340">
        <v>1</v>
      </c>
      <c r="AF1340">
        <v>1</v>
      </c>
      <c r="AG1340">
        <v>1</v>
      </c>
      <c r="AH1340">
        <v>1</v>
      </c>
      <c r="AI1340">
        <v>121</v>
      </c>
      <c r="AJ1340">
        <v>1438</v>
      </c>
      <c r="AK1340">
        <v>1029</v>
      </c>
      <c r="AL1340">
        <v>1631</v>
      </c>
      <c r="AM1340">
        <v>1171</v>
      </c>
      <c r="AN1340">
        <v>795</v>
      </c>
      <c r="AO1340">
        <v>1614</v>
      </c>
      <c r="AP1340">
        <v>133</v>
      </c>
      <c r="AQ1340">
        <v>377</v>
      </c>
      <c r="AR1340">
        <v>140</v>
      </c>
      <c r="AS1340">
        <v>848</v>
      </c>
      <c r="AT1340">
        <v>148</v>
      </c>
      <c r="AU1340">
        <v>209</v>
      </c>
      <c r="AV1340">
        <v>1759</v>
      </c>
      <c r="AW1340">
        <v>429</v>
      </c>
      <c r="AX1340">
        <v>2190</v>
      </c>
      <c r="AY1340">
        <v>1274</v>
      </c>
      <c r="AZ1340">
        <v>1188</v>
      </c>
      <c r="BA1340">
        <v>52</v>
      </c>
      <c r="BB1340">
        <v>1444</v>
      </c>
      <c r="BC1340">
        <v>798</v>
      </c>
      <c r="BD1340">
        <v>614</v>
      </c>
      <c r="BE1340">
        <v>1</v>
      </c>
      <c r="BF1340" t="s">
        <v>64</v>
      </c>
      <c r="BG1340" t="s">
        <v>65</v>
      </c>
      <c r="BH1340" t="s">
        <v>941</v>
      </c>
      <c r="BI1340" s="4">
        <f xml:space="preserve"> _2025teamgamelogs[[#This Row],[FGA]] + (0.44 * _2025teamgamelogs[[#This Row],[FTA]]) + _2025teamgamelogs[[#This Row],[TOV]] - _2025teamgamelogs[[#This Row],[OREB]]</f>
        <v>101.32</v>
      </c>
      <c r="BJ1340" s="3">
        <f>_2025teamgamelogs[[#This Row],[TOV]]/_2025teamgamelogs[[#This Row],[POSSESIONS]]</f>
        <v>0.10856691669956574</v>
      </c>
      <c r="BK1340" s="4">
        <f>_2025teamgamelogs[[#This Row],[PTS]]/_2025teamgamelogs[[#This Row],[POSSESIONS]]</f>
        <v>1.174496644295302</v>
      </c>
      <c r="BL1340" s="4">
        <f xml:space="preserve"> 100 * _2025teamgamelogs[[#This Row],[POINTS_PER_POSSESSION]]</f>
        <v>117.4496644295302</v>
      </c>
      <c r="BM1340" s="4">
        <f xml:space="preserve"> _2025teamgamelogs[[#This Row],[POSSESIONS]] / (_2025teamgamelogs[[#This Row],[MIN]]/48)</f>
        <v>101.32</v>
      </c>
      <c r="BN1340" s="3">
        <f>_2025teamgamelogs[[#This Row],[PTS]] / (2 * (_2025teamgamelogs[[#This Row],[FGA]] + 0.44 * _2025teamgamelogs[[#This Row],[FTA]]))</f>
        <v>0.58150899139953094</v>
      </c>
      <c r="BO1340" s="4">
        <f>VLOOKUP(_2025teamgamelogs[[#This Row],[MONTH]], LEAGUE_AVERAGES!$A$2:$B$8, 2, FALSE)</f>
        <v>111.93492093235156</v>
      </c>
      <c r="BP1340" s="5">
        <f>VLOOKUP(_2025teamgamelogs[[#This Row],[TEAM_NAME]], LEAGUE_AVERAGES!$A$14:$C$43, 2, FALSE)</f>
        <v>0.37692682926829268</v>
      </c>
      <c r="BQ1340" s="5">
        <f>VLOOKUP(_2025teamgamelogs[[#This Row],[TEAM_NAME]], LEAGUE_AVERAGES!$A$14:$C$43, 3, FALSE)</f>
        <v>0.37741463414634141</v>
      </c>
      <c r="BR1340" s="5">
        <f>VLOOKUP(_2025teamgamelogs[[#This Row],[TEAM_NAME]], LEAGUE_AVERAGES!$F$14:$H$43, 2, FALSE)</f>
        <v>0.4768536585365854</v>
      </c>
      <c r="BS1340" s="5">
        <f>VLOOKUP(_2025teamgamelogs[[#This Row],[TEAM_NAME]], LEAGUE_AVERAGES!$F$14:$H$43, 3, FALSE)</f>
        <v>0.48056097560975608</v>
      </c>
      <c r="BT1340" s="5">
        <f>VLOOKUP(_2025teamgamelogs[[#This Row],[TEAM_NAME]], LEAGUE_AVERAGES!$K$14:$M$43, 2, FALSE)</f>
        <v>0.59622840480117467</v>
      </c>
      <c r="BU1340" s="5">
        <f>VLOOKUP(_2025teamgamelogs[[#This Row],[TEAM_NAME]], LEAGUE_AVERAGES!$K$14:$M$43, 3, FALSE)</f>
        <v>0.59682738613401276</v>
      </c>
    </row>
    <row r="1341" spans="1:73" x14ac:dyDescent="0.2">
      <c r="A1341" t="s">
        <v>59</v>
      </c>
      <c r="B1341">
        <v>1610612761</v>
      </c>
      <c r="C1341" t="s">
        <v>95</v>
      </c>
      <c r="D1341" t="s">
        <v>96</v>
      </c>
      <c r="E1341">
        <v>22400639</v>
      </c>
      <c r="F1341" s="1">
        <v>45682</v>
      </c>
      <c r="G1341" t="s">
        <v>1196</v>
      </c>
      <c r="H1341" t="s">
        <v>63</v>
      </c>
      <c r="I1341">
        <v>48</v>
      </c>
      <c r="J1341">
        <v>42</v>
      </c>
      <c r="K1341">
        <v>90</v>
      </c>
      <c r="L1341">
        <v>0.46700000000000003</v>
      </c>
      <c r="M1341">
        <v>11</v>
      </c>
      <c r="N1341">
        <v>30</v>
      </c>
      <c r="O1341">
        <v>0.36699999999999999</v>
      </c>
      <c r="P1341">
        <v>22</v>
      </c>
      <c r="Q1341">
        <v>25</v>
      </c>
      <c r="R1341">
        <v>0.88</v>
      </c>
      <c r="S1341">
        <v>9</v>
      </c>
      <c r="T1341">
        <v>42</v>
      </c>
      <c r="U1341">
        <v>51</v>
      </c>
      <c r="V1341">
        <v>31</v>
      </c>
      <c r="W1341">
        <v>21</v>
      </c>
      <c r="X1341">
        <v>11</v>
      </c>
      <c r="Y1341">
        <v>7</v>
      </c>
      <c r="Z1341">
        <v>5</v>
      </c>
      <c r="AA1341">
        <v>20</v>
      </c>
      <c r="AB1341">
        <v>20</v>
      </c>
      <c r="AC1341">
        <v>117</v>
      </c>
      <c r="AD1341">
        <v>23</v>
      </c>
      <c r="AE1341">
        <v>1</v>
      </c>
      <c r="AF1341">
        <v>1</v>
      </c>
      <c r="AG1341">
        <v>1</v>
      </c>
      <c r="AH1341">
        <v>1</v>
      </c>
      <c r="AI1341">
        <v>121</v>
      </c>
      <c r="AJ1341">
        <v>1068</v>
      </c>
      <c r="AK1341">
        <v>1029</v>
      </c>
      <c r="AL1341">
        <v>1245</v>
      </c>
      <c r="AM1341">
        <v>1661</v>
      </c>
      <c r="AN1341">
        <v>2077</v>
      </c>
      <c r="AO1341">
        <v>1129</v>
      </c>
      <c r="AP1341">
        <v>406</v>
      </c>
      <c r="AQ1341">
        <v>666</v>
      </c>
      <c r="AR1341">
        <v>381</v>
      </c>
      <c r="AS1341">
        <v>1566</v>
      </c>
      <c r="AT1341">
        <v>105</v>
      </c>
      <c r="AU1341">
        <v>340</v>
      </c>
      <c r="AV1341">
        <v>426</v>
      </c>
      <c r="AW1341">
        <v>2289</v>
      </c>
      <c r="AX1341">
        <v>346</v>
      </c>
      <c r="AY1341">
        <v>346</v>
      </c>
      <c r="AZ1341">
        <v>1188</v>
      </c>
      <c r="BA1341">
        <v>1491</v>
      </c>
      <c r="BB1341">
        <v>767</v>
      </c>
      <c r="BC1341">
        <v>960</v>
      </c>
      <c r="BD1341">
        <v>168</v>
      </c>
      <c r="BE1341">
        <v>1</v>
      </c>
      <c r="BF1341" t="s">
        <v>71</v>
      </c>
      <c r="BG1341" t="s">
        <v>65</v>
      </c>
      <c r="BH1341" t="s">
        <v>941</v>
      </c>
      <c r="BI1341" s="4">
        <f xml:space="preserve"> _2025teamgamelogs[[#This Row],[FGA]] + (0.44 * _2025teamgamelogs[[#This Row],[FTA]]) + _2025teamgamelogs[[#This Row],[TOV]] - _2025teamgamelogs[[#This Row],[OREB]]</f>
        <v>113</v>
      </c>
      <c r="BJ1341" s="3">
        <f>_2025teamgamelogs[[#This Row],[TOV]]/_2025teamgamelogs[[#This Row],[POSSESIONS]]</f>
        <v>0.18584070796460178</v>
      </c>
      <c r="BK1341" s="4">
        <f>_2025teamgamelogs[[#This Row],[PTS]]/_2025teamgamelogs[[#This Row],[POSSESIONS]]</f>
        <v>1.0353982300884956</v>
      </c>
      <c r="BL1341" s="4">
        <f xml:space="preserve"> 100 * _2025teamgamelogs[[#This Row],[POINTS_PER_POSSESSION]]</f>
        <v>103.53982300884957</v>
      </c>
      <c r="BM1341" s="4">
        <f xml:space="preserve"> _2025teamgamelogs[[#This Row],[POSSESIONS]] / (_2025teamgamelogs[[#This Row],[MIN]]/48)</f>
        <v>113</v>
      </c>
      <c r="BN1341" s="3">
        <f>_2025teamgamelogs[[#This Row],[PTS]] / (2 * (_2025teamgamelogs[[#This Row],[FGA]] + 0.44 * _2025teamgamelogs[[#This Row],[FTA]]))</f>
        <v>0.57920792079207917</v>
      </c>
      <c r="BO1341" s="4">
        <f>VLOOKUP(_2025teamgamelogs[[#This Row],[MONTH]], LEAGUE_AVERAGES!$A$2:$B$8, 2, FALSE)</f>
        <v>111.93492093235156</v>
      </c>
      <c r="BP1341" s="5">
        <f>VLOOKUP(_2025teamgamelogs[[#This Row],[TEAM_NAME]], LEAGUE_AVERAGES!$A$14:$C$43, 2, FALSE)</f>
        <v>0.35443902439024388</v>
      </c>
      <c r="BQ1341" s="5">
        <f>VLOOKUP(_2025teamgamelogs[[#This Row],[TEAM_NAME]], LEAGUE_AVERAGES!$A$14:$C$43, 3, FALSE)</f>
        <v>0.34512195121951217</v>
      </c>
      <c r="BR1341" s="5">
        <f>VLOOKUP(_2025teamgamelogs[[#This Row],[TEAM_NAME]], LEAGUE_AVERAGES!$F$14:$H$43, 2, FALSE)</f>
        <v>0.46104878048780484</v>
      </c>
      <c r="BS1341" s="5">
        <f>VLOOKUP(_2025teamgamelogs[[#This Row],[TEAM_NAME]], LEAGUE_AVERAGES!$F$14:$H$43, 3, FALSE)</f>
        <v>0.45834146341463411</v>
      </c>
      <c r="BT1341" s="5">
        <f>VLOOKUP(_2025teamgamelogs[[#This Row],[TEAM_NAME]], LEAGUE_AVERAGES!$K$14:$M$43, 2, FALSE)</f>
        <v>0.55942918094792793</v>
      </c>
      <c r="BU1341" s="5">
        <f>VLOOKUP(_2025teamgamelogs[[#This Row],[TEAM_NAME]], LEAGUE_AVERAGES!$K$14:$M$43, 3, FALSE)</f>
        <v>0.54979583097447959</v>
      </c>
    </row>
    <row r="1342" spans="1:73" x14ac:dyDescent="0.2">
      <c r="A1342" t="s">
        <v>59</v>
      </c>
      <c r="B1342">
        <v>1610612740</v>
      </c>
      <c r="C1342" t="s">
        <v>77</v>
      </c>
      <c r="D1342" t="s">
        <v>78</v>
      </c>
      <c r="E1342">
        <v>22400637</v>
      </c>
      <c r="F1342" s="1">
        <v>45682</v>
      </c>
      <c r="G1342" t="s">
        <v>1220</v>
      </c>
      <c r="H1342" t="s">
        <v>70</v>
      </c>
      <c r="I1342">
        <v>48</v>
      </c>
      <c r="J1342">
        <v>32</v>
      </c>
      <c r="K1342">
        <v>84</v>
      </c>
      <c r="L1342">
        <v>0.38100000000000001</v>
      </c>
      <c r="M1342">
        <v>8</v>
      </c>
      <c r="N1342">
        <v>31</v>
      </c>
      <c r="O1342">
        <v>0.25800000000000001</v>
      </c>
      <c r="P1342">
        <v>20</v>
      </c>
      <c r="Q1342">
        <v>26</v>
      </c>
      <c r="R1342">
        <v>0.76900000000000002</v>
      </c>
      <c r="S1342">
        <v>9</v>
      </c>
      <c r="T1342">
        <v>30</v>
      </c>
      <c r="U1342">
        <v>39</v>
      </c>
      <c r="V1342">
        <v>21</v>
      </c>
      <c r="W1342">
        <v>13</v>
      </c>
      <c r="X1342">
        <v>8</v>
      </c>
      <c r="Y1342">
        <v>5</v>
      </c>
      <c r="Z1342">
        <v>5</v>
      </c>
      <c r="AA1342">
        <v>17</v>
      </c>
      <c r="AB1342">
        <v>18</v>
      </c>
      <c r="AC1342">
        <v>92</v>
      </c>
      <c r="AD1342">
        <v>-31</v>
      </c>
      <c r="AE1342">
        <v>1</v>
      </c>
      <c r="AF1342">
        <v>1231</v>
      </c>
      <c r="AG1342">
        <v>1231</v>
      </c>
      <c r="AH1342">
        <v>1231</v>
      </c>
      <c r="AI1342">
        <v>121</v>
      </c>
      <c r="AJ1342">
        <v>2370</v>
      </c>
      <c r="AK1342">
        <v>1815</v>
      </c>
      <c r="AL1342">
        <v>2340</v>
      </c>
      <c r="AM1342">
        <v>2251</v>
      </c>
      <c r="AN1342">
        <v>1971</v>
      </c>
      <c r="AO1342">
        <v>2206</v>
      </c>
      <c r="AP1342">
        <v>623</v>
      </c>
      <c r="AQ1342">
        <v>570</v>
      </c>
      <c r="AR1342">
        <v>1388</v>
      </c>
      <c r="AS1342">
        <v>1566</v>
      </c>
      <c r="AT1342">
        <v>1652</v>
      </c>
      <c r="AU1342">
        <v>1833</v>
      </c>
      <c r="AV1342">
        <v>2031</v>
      </c>
      <c r="AW1342">
        <v>850</v>
      </c>
      <c r="AX1342">
        <v>1073</v>
      </c>
      <c r="AY1342">
        <v>889</v>
      </c>
      <c r="AZ1342">
        <v>1188</v>
      </c>
      <c r="BA1342">
        <v>792</v>
      </c>
      <c r="BB1342">
        <v>1204</v>
      </c>
      <c r="BC1342">
        <v>2353</v>
      </c>
      <c r="BD1342">
        <v>2393</v>
      </c>
      <c r="BE1342">
        <v>1</v>
      </c>
      <c r="BF1342" t="s">
        <v>71</v>
      </c>
      <c r="BG1342" t="s">
        <v>65</v>
      </c>
      <c r="BH1342" t="s">
        <v>941</v>
      </c>
      <c r="BI1342" s="4">
        <f xml:space="preserve"> _2025teamgamelogs[[#This Row],[FGA]] + (0.44 * _2025teamgamelogs[[#This Row],[FTA]]) + _2025teamgamelogs[[#This Row],[TOV]] - _2025teamgamelogs[[#This Row],[OREB]]</f>
        <v>99.44</v>
      </c>
      <c r="BJ1342" s="3">
        <f>_2025teamgamelogs[[#This Row],[TOV]]/_2025teamgamelogs[[#This Row],[POSSESIONS]]</f>
        <v>0.13073209975864844</v>
      </c>
      <c r="BK1342" s="4">
        <f>_2025teamgamelogs[[#This Row],[PTS]]/_2025teamgamelogs[[#This Row],[POSSESIONS]]</f>
        <v>0.92518101367658889</v>
      </c>
      <c r="BL1342" s="4">
        <f xml:space="preserve"> 100 * _2025teamgamelogs[[#This Row],[POINTS_PER_POSSESSION]]</f>
        <v>92.518101367658886</v>
      </c>
      <c r="BM1342" s="4">
        <f xml:space="preserve"> _2025teamgamelogs[[#This Row],[POSSESIONS]] / (_2025teamgamelogs[[#This Row],[MIN]]/48)</f>
        <v>99.44</v>
      </c>
      <c r="BN1342" s="3">
        <f>_2025teamgamelogs[[#This Row],[PTS]] / (2 * (_2025teamgamelogs[[#This Row],[FGA]] + 0.44 * _2025teamgamelogs[[#This Row],[FTA]]))</f>
        <v>0.48197820620284998</v>
      </c>
      <c r="BO1342" s="4">
        <f>VLOOKUP(_2025teamgamelogs[[#This Row],[MONTH]], LEAGUE_AVERAGES!$A$2:$B$8, 2, FALSE)</f>
        <v>111.93492093235156</v>
      </c>
      <c r="BP1342" s="5">
        <f>VLOOKUP(_2025teamgamelogs[[#This Row],[TEAM_NAME]], LEAGUE_AVERAGES!$A$14:$C$43, 2, FALSE)</f>
        <v>0.35068292682926827</v>
      </c>
      <c r="BQ1342" s="5">
        <f>VLOOKUP(_2025teamgamelogs[[#This Row],[TEAM_NAME]], LEAGUE_AVERAGES!$A$14:$C$43, 3, FALSE)</f>
        <v>0.33902439024390252</v>
      </c>
      <c r="BR1342" s="5">
        <f>VLOOKUP(_2025teamgamelogs[[#This Row],[TEAM_NAME]], LEAGUE_AVERAGES!$F$14:$H$43, 2, FALSE)</f>
        <v>0.44770731707317085</v>
      </c>
      <c r="BS1342" s="5">
        <f>VLOOKUP(_2025teamgamelogs[[#This Row],[TEAM_NAME]], LEAGUE_AVERAGES!$F$14:$H$43, 3, FALSE)</f>
        <v>0.45721951219512191</v>
      </c>
      <c r="BT1342" s="5">
        <f>VLOOKUP(_2025teamgamelogs[[#This Row],[TEAM_NAME]], LEAGUE_AVERAGES!$K$14:$M$43, 2, FALSE)</f>
        <v>0.55230036801172144</v>
      </c>
      <c r="BU1342" s="5">
        <f>VLOOKUP(_2025teamgamelogs[[#This Row],[TEAM_NAME]], LEAGUE_AVERAGES!$K$14:$M$43, 3, FALSE)</f>
        <v>0.55239725408654039</v>
      </c>
    </row>
    <row r="1343" spans="1:73" x14ac:dyDescent="0.2">
      <c r="A1343" t="s">
        <v>59</v>
      </c>
      <c r="B1343">
        <v>1610612747</v>
      </c>
      <c r="C1343" t="s">
        <v>60</v>
      </c>
      <c r="D1343" t="s">
        <v>61</v>
      </c>
      <c r="E1343">
        <v>22400644</v>
      </c>
      <c r="F1343" s="1">
        <v>45682</v>
      </c>
      <c r="G1343" t="s">
        <v>871</v>
      </c>
      <c r="H1343" t="s">
        <v>63</v>
      </c>
      <c r="I1343">
        <v>48</v>
      </c>
      <c r="J1343">
        <v>47</v>
      </c>
      <c r="K1343">
        <v>86</v>
      </c>
      <c r="L1343">
        <v>0.54700000000000004</v>
      </c>
      <c r="M1343">
        <v>10</v>
      </c>
      <c r="N1343">
        <v>29</v>
      </c>
      <c r="O1343">
        <v>0.34499999999999997</v>
      </c>
      <c r="P1343">
        <v>14</v>
      </c>
      <c r="Q1343">
        <v>17</v>
      </c>
      <c r="R1343">
        <v>0.82399999999999995</v>
      </c>
      <c r="S1343">
        <v>10</v>
      </c>
      <c r="T1343">
        <v>32</v>
      </c>
      <c r="U1343">
        <v>42</v>
      </c>
      <c r="V1343">
        <v>29</v>
      </c>
      <c r="W1343">
        <v>13</v>
      </c>
      <c r="X1343">
        <v>8</v>
      </c>
      <c r="Y1343">
        <v>2</v>
      </c>
      <c r="Z1343">
        <v>0</v>
      </c>
      <c r="AA1343">
        <v>13</v>
      </c>
      <c r="AB1343">
        <v>15</v>
      </c>
      <c r="AC1343">
        <v>118</v>
      </c>
      <c r="AD1343">
        <v>10</v>
      </c>
      <c r="AE1343">
        <v>1</v>
      </c>
      <c r="AF1343">
        <v>1</v>
      </c>
      <c r="AG1343">
        <v>1</v>
      </c>
      <c r="AH1343">
        <v>1</v>
      </c>
      <c r="AI1343">
        <v>121</v>
      </c>
      <c r="AJ1343">
        <v>335</v>
      </c>
      <c r="AK1343">
        <v>1580</v>
      </c>
      <c r="AL1343">
        <v>181</v>
      </c>
      <c r="AM1343">
        <v>1891</v>
      </c>
      <c r="AN1343">
        <v>2163</v>
      </c>
      <c r="AO1343">
        <v>1357</v>
      </c>
      <c r="AP1343">
        <v>1571</v>
      </c>
      <c r="AQ1343">
        <v>1778</v>
      </c>
      <c r="AR1343">
        <v>811</v>
      </c>
      <c r="AS1343">
        <v>1308</v>
      </c>
      <c r="AT1343">
        <v>1307</v>
      </c>
      <c r="AU1343">
        <v>1443</v>
      </c>
      <c r="AV1343">
        <v>687</v>
      </c>
      <c r="AW1343">
        <v>850</v>
      </c>
      <c r="AX1343">
        <v>1073</v>
      </c>
      <c r="AY1343">
        <v>2078</v>
      </c>
      <c r="AZ1343">
        <v>1</v>
      </c>
      <c r="BA1343">
        <v>148</v>
      </c>
      <c r="BB1343">
        <v>1892</v>
      </c>
      <c r="BC1343">
        <v>891</v>
      </c>
      <c r="BD1343">
        <v>614</v>
      </c>
      <c r="BE1343">
        <v>1</v>
      </c>
      <c r="BF1343" t="s">
        <v>71</v>
      </c>
      <c r="BG1343" t="s">
        <v>65</v>
      </c>
      <c r="BH1343" t="s">
        <v>941</v>
      </c>
      <c r="BI1343" s="4">
        <f xml:space="preserve"> _2025teamgamelogs[[#This Row],[FGA]] + (0.44 * _2025teamgamelogs[[#This Row],[FTA]]) + _2025teamgamelogs[[#This Row],[TOV]] - _2025teamgamelogs[[#This Row],[OREB]]</f>
        <v>96.48</v>
      </c>
      <c r="BJ1343" s="3">
        <f>_2025teamgamelogs[[#This Row],[TOV]]/_2025teamgamelogs[[#This Row],[POSSESIONS]]</f>
        <v>0.13474295190713101</v>
      </c>
      <c r="BK1343" s="4">
        <f>_2025teamgamelogs[[#This Row],[PTS]]/_2025teamgamelogs[[#This Row],[POSSESIONS]]</f>
        <v>1.2230514096185738</v>
      </c>
      <c r="BL1343" s="4">
        <f xml:space="preserve"> 100 * _2025teamgamelogs[[#This Row],[POINTS_PER_POSSESSION]]</f>
        <v>122.30514096185739</v>
      </c>
      <c r="BM1343" s="4">
        <f xml:space="preserve"> _2025teamgamelogs[[#This Row],[POSSESIONS]] / (_2025teamgamelogs[[#This Row],[MIN]]/48)</f>
        <v>96.48</v>
      </c>
      <c r="BN1343" s="3">
        <f>_2025teamgamelogs[[#This Row],[PTS]] / (2 * (_2025teamgamelogs[[#This Row],[FGA]] + 0.44 * _2025teamgamelogs[[#This Row],[FTA]]))</f>
        <v>0.63115104835258873</v>
      </c>
      <c r="BO1343" s="4">
        <f>VLOOKUP(_2025teamgamelogs[[#This Row],[MONTH]], LEAGUE_AVERAGES!$A$2:$B$8, 2, FALSE)</f>
        <v>111.93492093235156</v>
      </c>
      <c r="BP1343" s="5">
        <f>VLOOKUP(_2025teamgamelogs[[#This Row],[TEAM_NAME]], LEAGUE_AVERAGES!$A$14:$C$43, 2, FALSE)</f>
        <v>0.37419512195121946</v>
      </c>
      <c r="BQ1343" s="5">
        <f>VLOOKUP(_2025teamgamelogs[[#This Row],[TEAM_NAME]], LEAGUE_AVERAGES!$A$14:$C$43, 3, FALSE)</f>
        <v>0.35536585365853657</v>
      </c>
      <c r="BR1343" s="5">
        <f>VLOOKUP(_2025teamgamelogs[[#This Row],[TEAM_NAME]], LEAGUE_AVERAGES!$F$14:$H$43, 2, FALSE)</f>
        <v>0.48560975609756091</v>
      </c>
      <c r="BS1343" s="5">
        <f>VLOOKUP(_2025teamgamelogs[[#This Row],[TEAM_NAME]], LEAGUE_AVERAGES!$F$14:$H$43, 3, FALSE)</f>
        <v>0.47373170731707315</v>
      </c>
      <c r="BT1343" s="5">
        <f>VLOOKUP(_2025teamgamelogs[[#This Row],[TEAM_NAME]], LEAGUE_AVERAGES!$K$14:$M$43, 2, FALSE)</f>
        <v>0.60200661119778875</v>
      </c>
      <c r="BU1343" s="5">
        <f>VLOOKUP(_2025teamgamelogs[[#This Row],[TEAM_NAME]], LEAGUE_AVERAGES!$K$14:$M$43, 3, FALSE)</f>
        <v>0.58416138772693449</v>
      </c>
    </row>
    <row r="1344" spans="1:73" x14ac:dyDescent="0.2">
      <c r="A1344" t="s">
        <v>59</v>
      </c>
      <c r="B1344">
        <v>1610612757</v>
      </c>
      <c r="C1344" t="s">
        <v>116</v>
      </c>
      <c r="D1344" t="s">
        <v>117</v>
      </c>
      <c r="E1344">
        <v>22400647</v>
      </c>
      <c r="F1344" s="1">
        <v>45683</v>
      </c>
      <c r="G1344" t="s">
        <v>275</v>
      </c>
      <c r="H1344" t="s">
        <v>70</v>
      </c>
      <c r="I1344">
        <v>48</v>
      </c>
      <c r="J1344">
        <v>33</v>
      </c>
      <c r="K1344">
        <v>81</v>
      </c>
      <c r="L1344">
        <v>0.40699999999999997</v>
      </c>
      <c r="M1344">
        <v>18</v>
      </c>
      <c r="N1344">
        <v>40</v>
      </c>
      <c r="O1344">
        <v>0.45</v>
      </c>
      <c r="P1344">
        <v>24</v>
      </c>
      <c r="Q1344">
        <v>28</v>
      </c>
      <c r="R1344">
        <v>0.85699999999999998</v>
      </c>
      <c r="S1344">
        <v>13</v>
      </c>
      <c r="T1344">
        <v>31</v>
      </c>
      <c r="U1344">
        <v>44</v>
      </c>
      <c r="V1344">
        <v>21</v>
      </c>
      <c r="W1344">
        <v>15</v>
      </c>
      <c r="X1344">
        <v>2</v>
      </c>
      <c r="Y1344">
        <v>6</v>
      </c>
      <c r="Z1344">
        <v>3</v>
      </c>
      <c r="AA1344">
        <v>27</v>
      </c>
      <c r="AB1344">
        <v>19</v>
      </c>
      <c r="AC1344">
        <v>108</v>
      </c>
      <c r="AD1344">
        <v>-10</v>
      </c>
      <c r="AE1344">
        <v>1</v>
      </c>
      <c r="AF1344">
        <v>1231</v>
      </c>
      <c r="AG1344">
        <v>1231</v>
      </c>
      <c r="AH1344">
        <v>1231</v>
      </c>
      <c r="AI1344">
        <v>121</v>
      </c>
      <c r="AJ1344">
        <v>2321</v>
      </c>
      <c r="AK1344">
        <v>2117</v>
      </c>
      <c r="AL1344">
        <v>2129</v>
      </c>
      <c r="AM1344">
        <v>288</v>
      </c>
      <c r="AN1344">
        <v>795</v>
      </c>
      <c r="AO1344">
        <v>331</v>
      </c>
      <c r="AP1344">
        <v>238</v>
      </c>
      <c r="AQ1344">
        <v>377</v>
      </c>
      <c r="AR1344">
        <v>515</v>
      </c>
      <c r="AS1344">
        <v>652</v>
      </c>
      <c r="AT1344">
        <v>1488</v>
      </c>
      <c r="AU1344">
        <v>1127</v>
      </c>
      <c r="AV1344">
        <v>2031</v>
      </c>
      <c r="AW1344">
        <v>1341</v>
      </c>
      <c r="AX1344">
        <v>2421</v>
      </c>
      <c r="AY1344">
        <v>560</v>
      </c>
      <c r="AZ1344">
        <v>384</v>
      </c>
      <c r="BA1344">
        <v>2368</v>
      </c>
      <c r="BB1344">
        <v>971</v>
      </c>
      <c r="BC1344">
        <v>1616</v>
      </c>
      <c r="BD1344">
        <v>1790</v>
      </c>
      <c r="BE1344">
        <v>1</v>
      </c>
      <c r="BF1344" t="s">
        <v>64</v>
      </c>
      <c r="BG1344" t="s">
        <v>65</v>
      </c>
      <c r="BH1344" t="s">
        <v>941</v>
      </c>
      <c r="BI1344" s="4">
        <f xml:space="preserve"> _2025teamgamelogs[[#This Row],[FGA]] + (0.44 * _2025teamgamelogs[[#This Row],[FTA]]) + _2025teamgamelogs[[#This Row],[TOV]] - _2025teamgamelogs[[#This Row],[OREB]]</f>
        <v>95.32</v>
      </c>
      <c r="BJ1344" s="3">
        <f>_2025teamgamelogs[[#This Row],[TOV]]/_2025teamgamelogs[[#This Row],[POSSESIONS]]</f>
        <v>0.15736466638690727</v>
      </c>
      <c r="BK1344" s="4">
        <f>_2025teamgamelogs[[#This Row],[PTS]]/_2025teamgamelogs[[#This Row],[POSSESIONS]]</f>
        <v>1.1330255979857324</v>
      </c>
      <c r="BL1344" s="4">
        <f xml:space="preserve"> 100 * _2025teamgamelogs[[#This Row],[POINTS_PER_POSSESSION]]</f>
        <v>113.30255979857324</v>
      </c>
      <c r="BM1344" s="4">
        <f xml:space="preserve"> _2025teamgamelogs[[#This Row],[POSSESIONS]] / (_2025teamgamelogs[[#This Row],[MIN]]/48)</f>
        <v>95.32</v>
      </c>
      <c r="BN1344" s="3">
        <f>_2025teamgamelogs[[#This Row],[PTS]] / (2 * (_2025teamgamelogs[[#This Row],[FGA]] + 0.44 * _2025teamgamelogs[[#This Row],[FTA]]))</f>
        <v>0.57865409344192031</v>
      </c>
      <c r="BO1344" s="4">
        <f>VLOOKUP(_2025teamgamelogs[[#This Row],[MONTH]], LEAGUE_AVERAGES!$A$2:$B$8, 2, FALSE)</f>
        <v>111.93492093235156</v>
      </c>
      <c r="BP1344" s="5">
        <f>VLOOKUP(_2025teamgamelogs[[#This Row],[TEAM_NAME]], LEAGUE_AVERAGES!$A$14:$C$43, 2, FALSE)</f>
        <v>0.3617317073170731</v>
      </c>
      <c r="BQ1344" s="5">
        <f>VLOOKUP(_2025teamgamelogs[[#This Row],[TEAM_NAME]], LEAGUE_AVERAGES!$A$14:$C$43, 3, FALSE)</f>
        <v>0.32368292682926825</v>
      </c>
      <c r="BR1344" s="5">
        <f>VLOOKUP(_2025teamgamelogs[[#This Row],[TEAM_NAME]], LEAGUE_AVERAGES!$F$14:$H$43, 2, FALSE)</f>
        <v>0.4560243902439024</v>
      </c>
      <c r="BS1344" s="5">
        <f>VLOOKUP(_2025teamgamelogs[[#This Row],[TEAM_NAME]], LEAGUE_AVERAGES!$F$14:$H$43, 3, FALSE)</f>
        <v>0.4473414634146341</v>
      </c>
      <c r="BT1344" s="5">
        <f>VLOOKUP(_2025teamgamelogs[[#This Row],[TEAM_NAME]], LEAGUE_AVERAGES!$K$14:$M$43, 2, FALSE)</f>
        <v>0.56794360073860606</v>
      </c>
      <c r="BU1344" s="5">
        <f>VLOOKUP(_2025teamgamelogs[[#This Row],[TEAM_NAME]], LEAGUE_AVERAGES!$K$14:$M$43, 3, FALSE)</f>
        <v>0.54561285519601899</v>
      </c>
    </row>
    <row r="1345" spans="1:73" x14ac:dyDescent="0.2">
      <c r="A1345" t="s">
        <v>59</v>
      </c>
      <c r="B1345">
        <v>1610612760</v>
      </c>
      <c r="C1345" t="s">
        <v>137</v>
      </c>
      <c r="D1345" t="s">
        <v>138</v>
      </c>
      <c r="E1345">
        <v>22400647</v>
      </c>
      <c r="F1345" s="1">
        <v>45683</v>
      </c>
      <c r="G1345" t="s">
        <v>264</v>
      </c>
      <c r="H1345" t="s">
        <v>63</v>
      </c>
      <c r="I1345">
        <v>48</v>
      </c>
      <c r="J1345">
        <v>42</v>
      </c>
      <c r="K1345">
        <v>89</v>
      </c>
      <c r="L1345">
        <v>0.47199999999999998</v>
      </c>
      <c r="M1345">
        <v>10</v>
      </c>
      <c r="N1345">
        <v>30</v>
      </c>
      <c r="O1345">
        <v>0.33300000000000002</v>
      </c>
      <c r="P1345">
        <v>24</v>
      </c>
      <c r="Q1345">
        <v>29</v>
      </c>
      <c r="R1345">
        <v>0.82799999999999996</v>
      </c>
      <c r="S1345">
        <v>14</v>
      </c>
      <c r="T1345">
        <v>29</v>
      </c>
      <c r="U1345">
        <v>43</v>
      </c>
      <c r="V1345">
        <v>24</v>
      </c>
      <c r="W1345">
        <v>9</v>
      </c>
      <c r="X1345">
        <v>7</v>
      </c>
      <c r="Y1345">
        <v>3</v>
      </c>
      <c r="Z1345">
        <v>6</v>
      </c>
      <c r="AA1345">
        <v>19</v>
      </c>
      <c r="AB1345">
        <v>27</v>
      </c>
      <c r="AC1345">
        <v>118</v>
      </c>
      <c r="AD1345">
        <v>10</v>
      </c>
      <c r="AE1345">
        <v>1</v>
      </c>
      <c r="AF1345">
        <v>1</v>
      </c>
      <c r="AG1345">
        <v>1</v>
      </c>
      <c r="AH1345">
        <v>1</v>
      </c>
      <c r="AI1345">
        <v>121</v>
      </c>
      <c r="AJ1345">
        <v>1068</v>
      </c>
      <c r="AK1345">
        <v>1176</v>
      </c>
      <c r="AL1345">
        <v>1158</v>
      </c>
      <c r="AM1345">
        <v>1891</v>
      </c>
      <c r="AN1345">
        <v>2077</v>
      </c>
      <c r="AO1345">
        <v>1468</v>
      </c>
      <c r="AP1345">
        <v>238</v>
      </c>
      <c r="AQ1345">
        <v>325</v>
      </c>
      <c r="AR1345">
        <v>787</v>
      </c>
      <c r="AS1345">
        <v>466</v>
      </c>
      <c r="AT1345">
        <v>1807</v>
      </c>
      <c r="AU1345">
        <v>1282</v>
      </c>
      <c r="AV1345">
        <v>1570</v>
      </c>
      <c r="AW1345">
        <v>152</v>
      </c>
      <c r="AX1345">
        <v>1360</v>
      </c>
      <c r="AY1345">
        <v>1712</v>
      </c>
      <c r="AZ1345">
        <v>1573</v>
      </c>
      <c r="BA1345">
        <v>1258</v>
      </c>
      <c r="BB1345">
        <v>59</v>
      </c>
      <c r="BC1345">
        <v>891</v>
      </c>
      <c r="BD1345">
        <v>614</v>
      </c>
      <c r="BE1345">
        <v>1</v>
      </c>
      <c r="BF1345" t="s">
        <v>71</v>
      </c>
      <c r="BG1345" t="s">
        <v>65</v>
      </c>
      <c r="BH1345" t="s">
        <v>941</v>
      </c>
      <c r="BI1345" s="4">
        <f xml:space="preserve"> _2025teamgamelogs[[#This Row],[FGA]] + (0.44 * _2025teamgamelogs[[#This Row],[FTA]]) + _2025teamgamelogs[[#This Row],[TOV]] - _2025teamgamelogs[[#This Row],[OREB]]</f>
        <v>96.76</v>
      </c>
      <c r="BJ1345" s="3">
        <f>_2025teamgamelogs[[#This Row],[TOV]]/_2025teamgamelogs[[#This Row],[POSSESIONS]]</f>
        <v>9.3013642000826777E-2</v>
      </c>
      <c r="BK1345" s="4">
        <f>_2025teamgamelogs[[#This Row],[PTS]]/_2025teamgamelogs[[#This Row],[POSSESIONS]]</f>
        <v>1.2195121951219512</v>
      </c>
      <c r="BL1345" s="4">
        <f xml:space="preserve"> 100 * _2025teamgamelogs[[#This Row],[POINTS_PER_POSSESSION]]</f>
        <v>121.95121951219512</v>
      </c>
      <c r="BM1345" s="4">
        <f xml:space="preserve"> _2025teamgamelogs[[#This Row],[POSSESIONS]] / (_2025teamgamelogs[[#This Row],[MIN]]/48)</f>
        <v>96.76</v>
      </c>
      <c r="BN1345" s="3">
        <f>_2025teamgamelogs[[#This Row],[PTS]] / (2 * (_2025teamgamelogs[[#This Row],[FGA]] + 0.44 * _2025teamgamelogs[[#This Row],[FTA]]))</f>
        <v>0.57979559748427667</v>
      </c>
      <c r="BO1345" s="4">
        <f>VLOOKUP(_2025teamgamelogs[[#This Row],[MONTH]], LEAGUE_AVERAGES!$A$2:$B$8, 2, FALSE)</f>
        <v>111.93492093235156</v>
      </c>
      <c r="BP1345" s="5">
        <f>VLOOKUP(_2025teamgamelogs[[#This Row],[TEAM_NAME]], LEAGUE_AVERAGES!$A$14:$C$43, 2, FALSE)</f>
        <v>0.38229268292682927</v>
      </c>
      <c r="BQ1345" s="5">
        <f>VLOOKUP(_2025teamgamelogs[[#This Row],[TEAM_NAME]], LEAGUE_AVERAGES!$A$14:$C$43, 3, FALSE)</f>
        <v>0.36500000000000005</v>
      </c>
      <c r="BR1345" s="5">
        <f>VLOOKUP(_2025teamgamelogs[[#This Row],[TEAM_NAME]], LEAGUE_AVERAGES!$F$14:$H$43, 2, FALSE)</f>
        <v>0.48607317073170736</v>
      </c>
      <c r="BS1345" s="5">
        <f>VLOOKUP(_2025teamgamelogs[[#This Row],[TEAM_NAME]], LEAGUE_AVERAGES!$F$14:$H$43, 3, FALSE)</f>
        <v>0.4780731707317073</v>
      </c>
      <c r="BT1345" s="5">
        <f>VLOOKUP(_2025teamgamelogs[[#This Row],[TEAM_NAME]], LEAGUE_AVERAGES!$K$14:$M$43, 2, FALSE)</f>
        <v>0.59971838422440138</v>
      </c>
      <c r="BU1345" s="5">
        <f>VLOOKUP(_2025teamgamelogs[[#This Row],[TEAM_NAME]], LEAGUE_AVERAGES!$K$14:$M$43, 3, FALSE)</f>
        <v>0.58679992881439635</v>
      </c>
    </row>
    <row r="1346" spans="1:73" x14ac:dyDescent="0.2">
      <c r="A1346" t="s">
        <v>59</v>
      </c>
      <c r="B1346">
        <v>1610612745</v>
      </c>
      <c r="C1346" t="s">
        <v>104</v>
      </c>
      <c r="D1346" t="s">
        <v>105</v>
      </c>
      <c r="E1346">
        <v>22400650</v>
      </c>
      <c r="F1346" s="1">
        <v>45684</v>
      </c>
      <c r="G1346" t="s">
        <v>1221</v>
      </c>
      <c r="H1346" t="s">
        <v>63</v>
      </c>
      <c r="I1346">
        <v>48</v>
      </c>
      <c r="J1346">
        <v>41</v>
      </c>
      <c r="K1346">
        <v>92</v>
      </c>
      <c r="L1346">
        <v>0.44600000000000001</v>
      </c>
      <c r="M1346">
        <v>17</v>
      </c>
      <c r="N1346">
        <v>41</v>
      </c>
      <c r="O1346">
        <v>0.41499999999999998</v>
      </c>
      <c r="P1346">
        <v>15</v>
      </c>
      <c r="Q1346">
        <v>21</v>
      </c>
      <c r="R1346">
        <v>0.71399999999999997</v>
      </c>
      <c r="S1346">
        <v>12</v>
      </c>
      <c r="T1346">
        <v>27</v>
      </c>
      <c r="U1346">
        <v>39</v>
      </c>
      <c r="V1346">
        <v>29</v>
      </c>
      <c r="W1346">
        <v>8</v>
      </c>
      <c r="X1346">
        <v>7</v>
      </c>
      <c r="Y1346">
        <v>1</v>
      </c>
      <c r="Z1346">
        <v>4</v>
      </c>
      <c r="AA1346">
        <v>22</v>
      </c>
      <c r="AB1346">
        <v>20</v>
      </c>
      <c r="AC1346">
        <v>114</v>
      </c>
      <c r="AD1346">
        <v>2</v>
      </c>
      <c r="AE1346">
        <v>1</v>
      </c>
      <c r="AF1346">
        <v>1</v>
      </c>
      <c r="AG1346">
        <v>1</v>
      </c>
      <c r="AH1346">
        <v>1</v>
      </c>
      <c r="AI1346">
        <v>121</v>
      </c>
      <c r="AJ1346">
        <v>1234</v>
      </c>
      <c r="AK1346">
        <v>768</v>
      </c>
      <c r="AL1346">
        <v>1606</v>
      </c>
      <c r="AM1346">
        <v>410</v>
      </c>
      <c r="AN1346">
        <v>681</v>
      </c>
      <c r="AO1346">
        <v>596</v>
      </c>
      <c r="AP1346">
        <v>1416</v>
      </c>
      <c r="AQ1346">
        <v>1164</v>
      </c>
      <c r="AR1346">
        <v>1839</v>
      </c>
      <c r="AS1346">
        <v>848</v>
      </c>
      <c r="AT1346">
        <v>2068</v>
      </c>
      <c r="AU1346">
        <v>1833</v>
      </c>
      <c r="AV1346">
        <v>687</v>
      </c>
      <c r="AW1346">
        <v>78</v>
      </c>
      <c r="AX1346">
        <v>1360</v>
      </c>
      <c r="AY1346">
        <v>2304</v>
      </c>
      <c r="AZ1346">
        <v>750</v>
      </c>
      <c r="BA1346">
        <v>1887</v>
      </c>
      <c r="BB1346">
        <v>767</v>
      </c>
      <c r="BC1346">
        <v>1168</v>
      </c>
      <c r="BD1346">
        <v>1106</v>
      </c>
      <c r="BE1346">
        <v>1</v>
      </c>
      <c r="BF1346" t="s">
        <v>71</v>
      </c>
      <c r="BG1346" t="s">
        <v>65</v>
      </c>
      <c r="BH1346" t="s">
        <v>941</v>
      </c>
      <c r="BI1346" s="4">
        <f xml:space="preserve"> _2025teamgamelogs[[#This Row],[FGA]] + (0.44 * _2025teamgamelogs[[#This Row],[FTA]]) + _2025teamgamelogs[[#This Row],[TOV]] - _2025teamgamelogs[[#This Row],[OREB]]</f>
        <v>97.24</v>
      </c>
      <c r="BJ1346" s="3">
        <f>_2025teamgamelogs[[#This Row],[TOV]]/_2025teamgamelogs[[#This Row],[POSSESIONS]]</f>
        <v>8.2270670505964621E-2</v>
      </c>
      <c r="BK1346" s="4">
        <f>_2025teamgamelogs[[#This Row],[PTS]]/_2025teamgamelogs[[#This Row],[POSSESIONS]]</f>
        <v>1.172357054709996</v>
      </c>
      <c r="BL1346" s="4">
        <f xml:space="preserve"> 100 * _2025teamgamelogs[[#This Row],[POINTS_PER_POSSESSION]]</f>
        <v>117.23570547099959</v>
      </c>
      <c r="BM1346" s="4">
        <f xml:space="preserve"> _2025teamgamelogs[[#This Row],[POSSESIONS]] / (_2025teamgamelogs[[#This Row],[MIN]]/48)</f>
        <v>97.24</v>
      </c>
      <c r="BN1346" s="3">
        <f>_2025teamgamelogs[[#This Row],[PTS]] / (2 * (_2025teamgamelogs[[#This Row],[FGA]] + 0.44 * _2025teamgamelogs[[#This Row],[FTA]]))</f>
        <v>0.56301856973528253</v>
      </c>
      <c r="BO1346" s="4">
        <f>VLOOKUP(_2025teamgamelogs[[#This Row],[MONTH]], LEAGUE_AVERAGES!$A$2:$B$8, 2, FALSE)</f>
        <v>111.93492093235156</v>
      </c>
      <c r="BP1346" s="5">
        <f>VLOOKUP(_2025teamgamelogs[[#This Row],[TEAM_NAME]], LEAGUE_AVERAGES!$A$14:$C$43, 2, FALSE)</f>
        <v>0.35034146341463424</v>
      </c>
      <c r="BQ1346" s="5">
        <f>VLOOKUP(_2025teamgamelogs[[#This Row],[TEAM_NAME]], LEAGUE_AVERAGES!$A$14:$C$43, 3, FALSE)</f>
        <v>0.35473170731707321</v>
      </c>
      <c r="BR1346" s="5">
        <f>VLOOKUP(_2025teamgamelogs[[#This Row],[TEAM_NAME]], LEAGUE_AVERAGES!$F$14:$H$43, 2, FALSE)</f>
        <v>0.45260975609756104</v>
      </c>
      <c r="BS1346" s="5">
        <f>VLOOKUP(_2025teamgamelogs[[#This Row],[TEAM_NAME]], LEAGUE_AVERAGES!$F$14:$H$43, 3, FALSE)</f>
        <v>0.45763414634146338</v>
      </c>
      <c r="BT1346" s="5">
        <f>VLOOKUP(_2025teamgamelogs[[#This Row],[TEAM_NAME]], LEAGUE_AVERAGES!$K$14:$M$43, 2, FALSE)</f>
        <v>0.55103752047014554</v>
      </c>
      <c r="BU1346" s="5">
        <f>VLOOKUP(_2025teamgamelogs[[#This Row],[TEAM_NAME]], LEAGUE_AVERAGES!$K$14:$M$43, 3, FALSE)</f>
        <v>0.55544482411316332</v>
      </c>
    </row>
    <row r="1347" spans="1:73" x14ac:dyDescent="0.2">
      <c r="A1347" t="s">
        <v>59</v>
      </c>
      <c r="B1347">
        <v>1610612742</v>
      </c>
      <c r="C1347" t="s">
        <v>154</v>
      </c>
      <c r="D1347" t="s">
        <v>155</v>
      </c>
      <c r="E1347">
        <v>22400657</v>
      </c>
      <c r="F1347" s="1">
        <v>45684</v>
      </c>
      <c r="G1347" t="s">
        <v>1222</v>
      </c>
      <c r="H1347" t="s">
        <v>63</v>
      </c>
      <c r="I1347">
        <v>48</v>
      </c>
      <c r="J1347">
        <v>49</v>
      </c>
      <c r="K1347">
        <v>92</v>
      </c>
      <c r="L1347">
        <v>0.53300000000000003</v>
      </c>
      <c r="M1347">
        <v>20</v>
      </c>
      <c r="N1347">
        <v>45</v>
      </c>
      <c r="O1347">
        <v>0.44400000000000001</v>
      </c>
      <c r="P1347">
        <v>12</v>
      </c>
      <c r="Q1347">
        <v>17</v>
      </c>
      <c r="R1347">
        <v>0.70599999999999996</v>
      </c>
      <c r="S1347">
        <v>13</v>
      </c>
      <c r="T1347">
        <v>38</v>
      </c>
      <c r="U1347">
        <v>51</v>
      </c>
      <c r="V1347">
        <v>39</v>
      </c>
      <c r="W1347">
        <v>12</v>
      </c>
      <c r="X1347">
        <v>5</v>
      </c>
      <c r="Y1347">
        <v>7</v>
      </c>
      <c r="Z1347">
        <v>3</v>
      </c>
      <c r="AA1347">
        <v>20</v>
      </c>
      <c r="AB1347">
        <v>15</v>
      </c>
      <c r="AC1347">
        <v>130</v>
      </c>
      <c r="AD1347">
        <v>22</v>
      </c>
      <c r="AE1347">
        <v>1</v>
      </c>
      <c r="AF1347">
        <v>1</v>
      </c>
      <c r="AG1347">
        <v>1</v>
      </c>
      <c r="AH1347">
        <v>1</v>
      </c>
      <c r="AI1347">
        <v>121</v>
      </c>
      <c r="AJ1347">
        <v>174</v>
      </c>
      <c r="AK1347">
        <v>768</v>
      </c>
      <c r="AL1347">
        <v>291</v>
      </c>
      <c r="AM1347">
        <v>114</v>
      </c>
      <c r="AN1347">
        <v>312</v>
      </c>
      <c r="AO1347">
        <v>359</v>
      </c>
      <c r="AP1347">
        <v>1889</v>
      </c>
      <c r="AQ1347">
        <v>1778</v>
      </c>
      <c r="AR1347">
        <v>1904</v>
      </c>
      <c r="AS1347">
        <v>652</v>
      </c>
      <c r="AT1347">
        <v>377</v>
      </c>
      <c r="AU1347">
        <v>340</v>
      </c>
      <c r="AV1347">
        <v>27</v>
      </c>
      <c r="AW1347">
        <v>640</v>
      </c>
      <c r="AX1347">
        <v>1998</v>
      </c>
      <c r="AY1347">
        <v>346</v>
      </c>
      <c r="AZ1347">
        <v>384</v>
      </c>
      <c r="BA1347">
        <v>1491</v>
      </c>
      <c r="BB1347">
        <v>1892</v>
      </c>
      <c r="BC1347">
        <v>239</v>
      </c>
      <c r="BD1347">
        <v>194</v>
      </c>
      <c r="BE1347">
        <v>1</v>
      </c>
      <c r="BF1347" t="s">
        <v>64</v>
      </c>
      <c r="BG1347" t="s">
        <v>65</v>
      </c>
      <c r="BH1347" t="s">
        <v>941</v>
      </c>
      <c r="BI1347" s="4">
        <f xml:space="preserve"> _2025teamgamelogs[[#This Row],[FGA]] + (0.44 * _2025teamgamelogs[[#This Row],[FTA]]) + _2025teamgamelogs[[#This Row],[TOV]] - _2025teamgamelogs[[#This Row],[OREB]]</f>
        <v>98.48</v>
      </c>
      <c r="BJ1347" s="3">
        <f>_2025teamgamelogs[[#This Row],[TOV]]/_2025teamgamelogs[[#This Row],[POSSESIONS]]</f>
        <v>0.12185215272136474</v>
      </c>
      <c r="BK1347" s="4">
        <f>_2025teamgamelogs[[#This Row],[PTS]]/_2025teamgamelogs[[#This Row],[POSSESIONS]]</f>
        <v>1.3200649878147848</v>
      </c>
      <c r="BL1347" s="4">
        <f xml:space="preserve"> 100 * _2025teamgamelogs[[#This Row],[POINTS_PER_POSSESSION]]</f>
        <v>132.00649878147848</v>
      </c>
      <c r="BM1347" s="4">
        <f xml:space="preserve"> _2025teamgamelogs[[#This Row],[POSSESIONS]] / (_2025teamgamelogs[[#This Row],[MIN]]/48)</f>
        <v>98.48</v>
      </c>
      <c r="BN1347" s="3">
        <f>_2025teamgamelogs[[#This Row],[PTS]] / (2 * (_2025teamgamelogs[[#This Row],[FGA]] + 0.44 * _2025teamgamelogs[[#This Row],[FTA]]))</f>
        <v>0.65339766787293929</v>
      </c>
      <c r="BO1347" s="4">
        <f>VLOOKUP(_2025teamgamelogs[[#This Row],[MONTH]], LEAGUE_AVERAGES!$A$2:$B$8, 2, FALSE)</f>
        <v>111.93492093235156</v>
      </c>
      <c r="BP1347" s="5">
        <f>VLOOKUP(_2025teamgamelogs[[#This Row],[TEAM_NAME]], LEAGUE_AVERAGES!$A$14:$C$43, 2, FALSE)</f>
        <v>0.362375</v>
      </c>
      <c r="BQ1347" s="5">
        <f>VLOOKUP(_2025teamgamelogs[[#This Row],[TEAM_NAME]], LEAGUE_AVERAGES!$A$14:$C$43, 3, FALSE)</f>
        <v>0.36252380952380958</v>
      </c>
      <c r="BR1347" s="5">
        <f>VLOOKUP(_2025teamgamelogs[[#This Row],[TEAM_NAME]], LEAGUE_AVERAGES!$F$14:$H$43, 2, FALSE)</f>
        <v>0.47777500000000001</v>
      </c>
      <c r="BS1347" s="5">
        <f>VLOOKUP(_2025teamgamelogs[[#This Row],[TEAM_NAME]], LEAGUE_AVERAGES!$F$14:$H$43, 3, FALSE)</f>
        <v>0.48176190476190472</v>
      </c>
      <c r="BT1347" s="5">
        <f>VLOOKUP(_2025teamgamelogs[[#This Row],[TEAM_NAME]], LEAGUE_AVERAGES!$K$14:$M$43, 2, FALSE)</f>
        <v>0.58283558931438928</v>
      </c>
      <c r="BU1347" s="5">
        <f>VLOOKUP(_2025teamgamelogs[[#This Row],[TEAM_NAME]], LEAGUE_AVERAGES!$K$14:$M$43, 3, FALSE)</f>
        <v>0.5856179003364903</v>
      </c>
    </row>
    <row r="1348" spans="1:73" x14ac:dyDescent="0.2">
      <c r="A1348" t="s">
        <v>59</v>
      </c>
      <c r="B1348">
        <v>1610612763</v>
      </c>
      <c r="C1348" t="s">
        <v>128</v>
      </c>
      <c r="D1348" t="s">
        <v>129</v>
      </c>
      <c r="E1348">
        <v>22400653</v>
      </c>
      <c r="F1348" s="1">
        <v>45684</v>
      </c>
      <c r="G1348" t="s">
        <v>1223</v>
      </c>
      <c r="H1348" t="s">
        <v>70</v>
      </c>
      <c r="I1348">
        <v>48</v>
      </c>
      <c r="J1348">
        <v>41</v>
      </c>
      <c r="K1348">
        <v>91</v>
      </c>
      <c r="L1348">
        <v>0.45100000000000001</v>
      </c>
      <c r="M1348">
        <v>9</v>
      </c>
      <c r="N1348">
        <v>24</v>
      </c>
      <c r="O1348">
        <v>0.375</v>
      </c>
      <c r="P1348">
        <v>15</v>
      </c>
      <c r="Q1348">
        <v>17</v>
      </c>
      <c r="R1348">
        <v>0.88200000000000001</v>
      </c>
      <c r="S1348">
        <v>18</v>
      </c>
      <c r="T1348">
        <v>29</v>
      </c>
      <c r="U1348">
        <v>47</v>
      </c>
      <c r="V1348">
        <v>21</v>
      </c>
      <c r="W1348">
        <v>26</v>
      </c>
      <c r="X1348">
        <v>5</v>
      </c>
      <c r="Y1348">
        <v>9</v>
      </c>
      <c r="Z1348">
        <v>7</v>
      </c>
      <c r="AA1348">
        <v>16</v>
      </c>
      <c r="AB1348">
        <v>16</v>
      </c>
      <c r="AC1348">
        <v>106</v>
      </c>
      <c r="AD1348">
        <v>-37</v>
      </c>
      <c r="AE1348">
        <v>1</v>
      </c>
      <c r="AF1348">
        <v>1231</v>
      </c>
      <c r="AG1348">
        <v>1231</v>
      </c>
      <c r="AH1348">
        <v>1231</v>
      </c>
      <c r="AI1348">
        <v>121</v>
      </c>
      <c r="AJ1348">
        <v>1234</v>
      </c>
      <c r="AK1348">
        <v>899</v>
      </c>
      <c r="AL1348">
        <v>1533</v>
      </c>
      <c r="AM1348">
        <v>2097</v>
      </c>
      <c r="AN1348">
        <v>2400</v>
      </c>
      <c r="AO1348">
        <v>1024</v>
      </c>
      <c r="AP1348">
        <v>1416</v>
      </c>
      <c r="AQ1348">
        <v>1778</v>
      </c>
      <c r="AR1348">
        <v>362</v>
      </c>
      <c r="AS1348">
        <v>100</v>
      </c>
      <c r="AT1348">
        <v>1807</v>
      </c>
      <c r="AU1348">
        <v>705</v>
      </c>
      <c r="AV1348">
        <v>2031</v>
      </c>
      <c r="AW1348">
        <v>2444</v>
      </c>
      <c r="AX1348">
        <v>1998</v>
      </c>
      <c r="AY1348">
        <v>109</v>
      </c>
      <c r="AZ1348">
        <v>1902</v>
      </c>
      <c r="BA1348">
        <v>570</v>
      </c>
      <c r="BB1348">
        <v>1670</v>
      </c>
      <c r="BC1348">
        <v>1723</v>
      </c>
      <c r="BD1348">
        <v>2427</v>
      </c>
      <c r="BE1348">
        <v>1</v>
      </c>
      <c r="BF1348" t="s">
        <v>71</v>
      </c>
      <c r="BG1348" t="s">
        <v>65</v>
      </c>
      <c r="BH1348" t="s">
        <v>941</v>
      </c>
      <c r="BI1348" s="4">
        <f xml:space="preserve"> _2025teamgamelogs[[#This Row],[FGA]] + (0.44 * _2025teamgamelogs[[#This Row],[FTA]]) + _2025teamgamelogs[[#This Row],[TOV]] - _2025teamgamelogs[[#This Row],[OREB]]</f>
        <v>106.48</v>
      </c>
      <c r="BJ1348" s="3">
        <f>_2025teamgamelogs[[#This Row],[TOV]]/_2025teamgamelogs[[#This Row],[POSSESIONS]]</f>
        <v>0.24417731029301276</v>
      </c>
      <c r="BK1348" s="4">
        <f>_2025teamgamelogs[[#This Row],[PTS]]/_2025teamgamelogs[[#This Row],[POSSESIONS]]</f>
        <v>0.99549211119459047</v>
      </c>
      <c r="BL1348" s="4">
        <f xml:space="preserve"> 100 * _2025teamgamelogs[[#This Row],[POINTS_PER_POSSESSION]]</f>
        <v>99.549211119459045</v>
      </c>
      <c r="BM1348" s="4">
        <f xml:space="preserve"> _2025teamgamelogs[[#This Row],[POSSESIONS]] / (_2025teamgamelogs[[#This Row],[MIN]]/48)</f>
        <v>106.48</v>
      </c>
      <c r="BN1348" s="3">
        <f>_2025teamgamelogs[[#This Row],[PTS]] / (2 * (_2025teamgamelogs[[#This Row],[FGA]] + 0.44 * _2025teamgamelogs[[#This Row],[FTA]]))</f>
        <v>0.53818034118602764</v>
      </c>
      <c r="BO1348" s="4">
        <f>VLOOKUP(_2025teamgamelogs[[#This Row],[MONTH]], LEAGUE_AVERAGES!$A$2:$B$8, 2, FALSE)</f>
        <v>111.93492093235156</v>
      </c>
      <c r="BP1348" s="5">
        <f>VLOOKUP(_2025teamgamelogs[[#This Row],[TEAM_NAME]], LEAGUE_AVERAGES!$A$14:$C$43, 2, FALSE)</f>
        <v>0.36546341463414628</v>
      </c>
      <c r="BQ1348" s="5">
        <f>VLOOKUP(_2025teamgamelogs[[#This Row],[TEAM_NAME]], LEAGUE_AVERAGES!$A$14:$C$43, 3, FALSE)</f>
        <v>0.36639024390243902</v>
      </c>
      <c r="BR1348" s="5">
        <f>VLOOKUP(_2025teamgamelogs[[#This Row],[TEAM_NAME]], LEAGUE_AVERAGES!$F$14:$H$43, 2, FALSE)</f>
        <v>0.48997560975609772</v>
      </c>
      <c r="BS1348" s="5">
        <f>VLOOKUP(_2025teamgamelogs[[#This Row],[TEAM_NAME]], LEAGUE_AVERAGES!$F$14:$H$43, 3, FALSE)</f>
        <v>0.46951219512195119</v>
      </c>
      <c r="BT1348" s="5">
        <f>VLOOKUP(_2025teamgamelogs[[#This Row],[TEAM_NAME]], LEAGUE_AVERAGES!$K$14:$M$43, 2, FALSE)</f>
        <v>0.59919613060605748</v>
      </c>
      <c r="BU1348" s="5">
        <f>VLOOKUP(_2025teamgamelogs[[#This Row],[TEAM_NAME]], LEAGUE_AVERAGES!$K$14:$M$43, 3, FALSE)</f>
        <v>0.57758119053457602</v>
      </c>
    </row>
    <row r="1349" spans="1:73" x14ac:dyDescent="0.2">
      <c r="A1349" t="s">
        <v>59</v>
      </c>
      <c r="B1349">
        <v>1610612746</v>
      </c>
      <c r="C1349" t="s">
        <v>131</v>
      </c>
      <c r="D1349" t="s">
        <v>132</v>
      </c>
      <c r="E1349">
        <v>22400659</v>
      </c>
      <c r="F1349" s="1">
        <v>45684</v>
      </c>
      <c r="G1349" t="s">
        <v>1224</v>
      </c>
      <c r="H1349" t="s">
        <v>70</v>
      </c>
      <c r="I1349">
        <v>48</v>
      </c>
      <c r="J1349">
        <v>41</v>
      </c>
      <c r="K1349">
        <v>83</v>
      </c>
      <c r="L1349">
        <v>0.49399999999999999</v>
      </c>
      <c r="M1349">
        <v>10</v>
      </c>
      <c r="N1349">
        <v>32</v>
      </c>
      <c r="O1349">
        <v>0.313</v>
      </c>
      <c r="P1349">
        <v>17</v>
      </c>
      <c r="Q1349">
        <v>20</v>
      </c>
      <c r="R1349">
        <v>0.85</v>
      </c>
      <c r="S1349">
        <v>10</v>
      </c>
      <c r="T1349">
        <v>32</v>
      </c>
      <c r="U1349">
        <v>42</v>
      </c>
      <c r="V1349">
        <v>22</v>
      </c>
      <c r="W1349">
        <v>15</v>
      </c>
      <c r="X1349">
        <v>12</v>
      </c>
      <c r="Y1349">
        <v>5</v>
      </c>
      <c r="Z1349">
        <v>5</v>
      </c>
      <c r="AA1349">
        <v>15</v>
      </c>
      <c r="AB1349">
        <v>17</v>
      </c>
      <c r="AC1349">
        <v>109</v>
      </c>
      <c r="AD1349">
        <v>-2</v>
      </c>
      <c r="AE1349">
        <v>1</v>
      </c>
      <c r="AF1349">
        <v>1231</v>
      </c>
      <c r="AG1349">
        <v>1231</v>
      </c>
      <c r="AH1349">
        <v>1231</v>
      </c>
      <c r="AI1349">
        <v>121</v>
      </c>
      <c r="AJ1349">
        <v>1234</v>
      </c>
      <c r="AK1349">
        <v>1922</v>
      </c>
      <c r="AL1349">
        <v>788</v>
      </c>
      <c r="AM1349">
        <v>1891</v>
      </c>
      <c r="AN1349">
        <v>1863</v>
      </c>
      <c r="AO1349">
        <v>1774</v>
      </c>
      <c r="AP1349">
        <v>1052</v>
      </c>
      <c r="AQ1349">
        <v>1301</v>
      </c>
      <c r="AR1349">
        <v>583</v>
      </c>
      <c r="AS1349">
        <v>1308</v>
      </c>
      <c r="AT1349">
        <v>1307</v>
      </c>
      <c r="AU1349">
        <v>1443</v>
      </c>
      <c r="AV1349">
        <v>1909</v>
      </c>
      <c r="AW1349">
        <v>1341</v>
      </c>
      <c r="AX1349">
        <v>217</v>
      </c>
      <c r="AY1349">
        <v>889</v>
      </c>
      <c r="AZ1349">
        <v>1188</v>
      </c>
      <c r="BA1349">
        <v>398</v>
      </c>
      <c r="BB1349">
        <v>1444</v>
      </c>
      <c r="BC1349">
        <v>1548</v>
      </c>
      <c r="BD1349">
        <v>1286</v>
      </c>
      <c r="BE1349">
        <v>1</v>
      </c>
      <c r="BF1349" t="s">
        <v>71</v>
      </c>
      <c r="BG1349" t="s">
        <v>65</v>
      </c>
      <c r="BH1349" t="s">
        <v>941</v>
      </c>
      <c r="BI1349" s="4">
        <f xml:space="preserve"> _2025teamgamelogs[[#This Row],[FGA]] + (0.44 * _2025teamgamelogs[[#This Row],[FTA]]) + _2025teamgamelogs[[#This Row],[TOV]] - _2025teamgamelogs[[#This Row],[OREB]]</f>
        <v>96.8</v>
      </c>
      <c r="BJ1349" s="3">
        <f>_2025teamgamelogs[[#This Row],[TOV]]/_2025teamgamelogs[[#This Row],[POSSESIONS]]</f>
        <v>0.15495867768595042</v>
      </c>
      <c r="BK1349" s="4">
        <f>_2025teamgamelogs[[#This Row],[PTS]]/_2025teamgamelogs[[#This Row],[POSSESIONS]]</f>
        <v>1.1260330578512396</v>
      </c>
      <c r="BL1349" s="4">
        <f xml:space="preserve"> 100 * _2025teamgamelogs[[#This Row],[POINTS_PER_POSSESSION]]</f>
        <v>112.60330578512396</v>
      </c>
      <c r="BM1349" s="4">
        <f xml:space="preserve"> _2025teamgamelogs[[#This Row],[POSSESIONS]] / (_2025teamgamelogs[[#This Row],[MIN]]/48)</f>
        <v>96.8</v>
      </c>
      <c r="BN1349" s="3">
        <f>_2025teamgamelogs[[#This Row],[PTS]] / (2 * (_2025teamgamelogs[[#This Row],[FGA]] + 0.44 * _2025teamgamelogs[[#This Row],[FTA]]))</f>
        <v>0.59368191721132901</v>
      </c>
      <c r="BO1349" s="4">
        <f>VLOOKUP(_2025teamgamelogs[[#This Row],[MONTH]], LEAGUE_AVERAGES!$A$2:$B$8, 2, FALSE)</f>
        <v>111.93492093235156</v>
      </c>
      <c r="BP1349" s="5">
        <f>VLOOKUP(_2025teamgamelogs[[#This Row],[TEAM_NAME]], LEAGUE_AVERAGES!$A$14:$C$43, 2, FALSE)</f>
        <v>0.38978048780487806</v>
      </c>
      <c r="BQ1349" s="5">
        <f>VLOOKUP(_2025teamgamelogs[[#This Row],[TEAM_NAME]], LEAGUE_AVERAGES!$A$14:$C$43, 3, FALSE)</f>
        <v>0.36475609756097566</v>
      </c>
      <c r="BR1349" s="5">
        <f>VLOOKUP(_2025teamgamelogs[[#This Row],[TEAM_NAME]], LEAGUE_AVERAGES!$F$14:$H$43, 2, FALSE)</f>
        <v>0.49036585365853652</v>
      </c>
      <c r="BS1349" s="5">
        <f>VLOOKUP(_2025teamgamelogs[[#This Row],[TEAM_NAME]], LEAGUE_AVERAGES!$F$14:$H$43, 3, FALSE)</f>
        <v>0.47582926829268285</v>
      </c>
      <c r="BT1349" s="5">
        <f>VLOOKUP(_2025teamgamelogs[[#This Row],[TEAM_NAME]], LEAGUE_AVERAGES!$K$14:$M$43, 2, FALSE)</f>
        <v>0.59895938905835644</v>
      </c>
      <c r="BU1349" s="5">
        <f>VLOOKUP(_2025teamgamelogs[[#This Row],[TEAM_NAME]], LEAGUE_AVERAGES!$K$14:$M$43, 3, FALSE)</f>
        <v>0.58126724036545818</v>
      </c>
    </row>
    <row r="1350" spans="1:73" x14ac:dyDescent="0.2">
      <c r="A1350" t="s">
        <v>59</v>
      </c>
      <c r="B1350">
        <v>1610612756</v>
      </c>
      <c r="C1350" t="s">
        <v>80</v>
      </c>
      <c r="D1350" t="s">
        <v>81</v>
      </c>
      <c r="E1350">
        <v>22400659</v>
      </c>
      <c r="F1350" s="1">
        <v>45684</v>
      </c>
      <c r="G1350" t="s">
        <v>1225</v>
      </c>
      <c r="H1350" t="s">
        <v>63</v>
      </c>
      <c r="I1350">
        <v>48</v>
      </c>
      <c r="J1350">
        <v>40</v>
      </c>
      <c r="K1350">
        <v>85</v>
      </c>
      <c r="L1350">
        <v>0.47099999999999997</v>
      </c>
      <c r="M1350">
        <v>22</v>
      </c>
      <c r="N1350">
        <v>47</v>
      </c>
      <c r="O1350">
        <v>0.46800000000000003</v>
      </c>
      <c r="P1350">
        <v>9</v>
      </c>
      <c r="Q1350">
        <v>11</v>
      </c>
      <c r="R1350">
        <v>0.81799999999999995</v>
      </c>
      <c r="S1350">
        <v>11</v>
      </c>
      <c r="T1350">
        <v>28</v>
      </c>
      <c r="U1350">
        <v>39</v>
      </c>
      <c r="V1350">
        <v>23</v>
      </c>
      <c r="W1350">
        <v>17</v>
      </c>
      <c r="X1350">
        <v>10</v>
      </c>
      <c r="Y1350">
        <v>5</v>
      </c>
      <c r="Z1350">
        <v>5</v>
      </c>
      <c r="AA1350">
        <v>17</v>
      </c>
      <c r="AB1350">
        <v>15</v>
      </c>
      <c r="AC1350">
        <v>111</v>
      </c>
      <c r="AD1350">
        <v>2</v>
      </c>
      <c r="AE1350">
        <v>1</v>
      </c>
      <c r="AF1350">
        <v>1</v>
      </c>
      <c r="AG1350">
        <v>1</v>
      </c>
      <c r="AH1350">
        <v>1</v>
      </c>
      <c r="AI1350">
        <v>121</v>
      </c>
      <c r="AJ1350">
        <v>1438</v>
      </c>
      <c r="AK1350">
        <v>1709</v>
      </c>
      <c r="AL1350">
        <v>1183</v>
      </c>
      <c r="AM1350">
        <v>40</v>
      </c>
      <c r="AN1350">
        <v>200</v>
      </c>
      <c r="AO1350">
        <v>219</v>
      </c>
      <c r="AP1350">
        <v>2256</v>
      </c>
      <c r="AQ1350">
        <v>2344</v>
      </c>
      <c r="AR1350">
        <v>864</v>
      </c>
      <c r="AS1350">
        <v>1051</v>
      </c>
      <c r="AT1350">
        <v>1951</v>
      </c>
      <c r="AU1350">
        <v>1833</v>
      </c>
      <c r="AV1350">
        <v>1759</v>
      </c>
      <c r="AW1350">
        <v>1759</v>
      </c>
      <c r="AX1350">
        <v>539</v>
      </c>
      <c r="AY1350">
        <v>889</v>
      </c>
      <c r="AZ1350">
        <v>1188</v>
      </c>
      <c r="BA1350">
        <v>792</v>
      </c>
      <c r="BB1350">
        <v>1892</v>
      </c>
      <c r="BC1350">
        <v>1402</v>
      </c>
      <c r="BD1350">
        <v>1106</v>
      </c>
      <c r="BE1350">
        <v>1</v>
      </c>
      <c r="BF1350" t="s">
        <v>64</v>
      </c>
      <c r="BG1350" t="s">
        <v>65</v>
      </c>
      <c r="BH1350" t="s">
        <v>941</v>
      </c>
      <c r="BI1350" s="4">
        <f xml:space="preserve"> _2025teamgamelogs[[#This Row],[FGA]] + (0.44 * _2025teamgamelogs[[#This Row],[FTA]]) + _2025teamgamelogs[[#This Row],[TOV]] - _2025teamgamelogs[[#This Row],[OREB]]</f>
        <v>95.84</v>
      </c>
      <c r="BJ1350" s="3">
        <f>_2025teamgamelogs[[#This Row],[TOV]]/_2025teamgamelogs[[#This Row],[POSSESIONS]]</f>
        <v>0.17737896494156927</v>
      </c>
      <c r="BK1350" s="4">
        <f>_2025teamgamelogs[[#This Row],[PTS]]/_2025teamgamelogs[[#This Row],[POSSESIONS]]</f>
        <v>1.1581803005008346</v>
      </c>
      <c r="BL1350" s="4">
        <f xml:space="preserve"> 100 * _2025teamgamelogs[[#This Row],[POINTS_PER_POSSESSION]]</f>
        <v>115.81803005008346</v>
      </c>
      <c r="BM1350" s="4">
        <f xml:space="preserve"> _2025teamgamelogs[[#This Row],[POSSESIONS]] / (_2025teamgamelogs[[#This Row],[MIN]]/48)</f>
        <v>95.84</v>
      </c>
      <c r="BN1350" s="3">
        <f>_2025teamgamelogs[[#This Row],[PTS]] / (2 * (_2025teamgamelogs[[#This Row],[FGA]] + 0.44 * _2025teamgamelogs[[#This Row],[FTA]]))</f>
        <v>0.61776491540516476</v>
      </c>
      <c r="BO1350" s="4">
        <f>VLOOKUP(_2025teamgamelogs[[#This Row],[MONTH]], LEAGUE_AVERAGES!$A$2:$B$8, 2, FALSE)</f>
        <v>111.93492093235156</v>
      </c>
      <c r="BP1350" s="5">
        <f>VLOOKUP(_2025teamgamelogs[[#This Row],[TEAM_NAME]], LEAGUE_AVERAGES!$A$14:$C$43, 2, FALSE)</f>
        <v>0.37692682926829268</v>
      </c>
      <c r="BQ1350" s="5">
        <f>VLOOKUP(_2025teamgamelogs[[#This Row],[TEAM_NAME]], LEAGUE_AVERAGES!$A$14:$C$43, 3, FALSE)</f>
        <v>0.37741463414634141</v>
      </c>
      <c r="BR1350" s="5">
        <f>VLOOKUP(_2025teamgamelogs[[#This Row],[TEAM_NAME]], LEAGUE_AVERAGES!$F$14:$H$43, 2, FALSE)</f>
        <v>0.4768536585365854</v>
      </c>
      <c r="BS1350" s="5">
        <f>VLOOKUP(_2025teamgamelogs[[#This Row],[TEAM_NAME]], LEAGUE_AVERAGES!$F$14:$H$43, 3, FALSE)</f>
        <v>0.48056097560975608</v>
      </c>
      <c r="BT1350" s="5">
        <f>VLOOKUP(_2025teamgamelogs[[#This Row],[TEAM_NAME]], LEAGUE_AVERAGES!$K$14:$M$43, 2, FALSE)</f>
        <v>0.59622840480117467</v>
      </c>
      <c r="BU1350" s="5">
        <f>VLOOKUP(_2025teamgamelogs[[#This Row],[TEAM_NAME]], LEAGUE_AVERAGES!$K$14:$M$43, 3, FALSE)</f>
        <v>0.59682738613401276</v>
      </c>
    </row>
    <row r="1351" spans="1:73" x14ac:dyDescent="0.2">
      <c r="A1351" t="s">
        <v>59</v>
      </c>
      <c r="B1351">
        <v>1610612741</v>
      </c>
      <c r="C1351" t="s">
        <v>86</v>
      </c>
      <c r="D1351" t="s">
        <v>87</v>
      </c>
      <c r="E1351">
        <v>22400655</v>
      </c>
      <c r="F1351" s="1">
        <v>45684</v>
      </c>
      <c r="G1351" t="s">
        <v>1226</v>
      </c>
      <c r="H1351" t="s">
        <v>63</v>
      </c>
      <c r="I1351">
        <v>48</v>
      </c>
      <c r="J1351">
        <v>49</v>
      </c>
      <c r="K1351">
        <v>98</v>
      </c>
      <c r="L1351">
        <v>0.5</v>
      </c>
      <c r="M1351">
        <v>24</v>
      </c>
      <c r="N1351">
        <v>53</v>
      </c>
      <c r="O1351">
        <v>0.45300000000000001</v>
      </c>
      <c r="P1351">
        <v>7</v>
      </c>
      <c r="Q1351">
        <v>8</v>
      </c>
      <c r="R1351">
        <v>0.875</v>
      </c>
      <c r="S1351">
        <v>13</v>
      </c>
      <c r="T1351">
        <v>34</v>
      </c>
      <c r="U1351">
        <v>47</v>
      </c>
      <c r="V1351">
        <v>35</v>
      </c>
      <c r="W1351">
        <v>17</v>
      </c>
      <c r="X1351">
        <v>11</v>
      </c>
      <c r="Y1351">
        <v>5</v>
      </c>
      <c r="Z1351">
        <v>5</v>
      </c>
      <c r="AA1351">
        <v>14</v>
      </c>
      <c r="AB1351">
        <v>11</v>
      </c>
      <c r="AC1351">
        <v>129</v>
      </c>
      <c r="AD1351">
        <v>8</v>
      </c>
      <c r="AE1351">
        <v>1</v>
      </c>
      <c r="AF1351">
        <v>1</v>
      </c>
      <c r="AG1351">
        <v>1</v>
      </c>
      <c r="AH1351">
        <v>1</v>
      </c>
      <c r="AI1351">
        <v>121</v>
      </c>
      <c r="AJ1351">
        <v>174</v>
      </c>
      <c r="AK1351">
        <v>251</v>
      </c>
      <c r="AL1351">
        <v>663</v>
      </c>
      <c r="AM1351">
        <v>12</v>
      </c>
      <c r="AN1351">
        <v>41</v>
      </c>
      <c r="AO1351">
        <v>309</v>
      </c>
      <c r="AP1351">
        <v>2380</v>
      </c>
      <c r="AQ1351">
        <v>2420</v>
      </c>
      <c r="AR1351">
        <v>401</v>
      </c>
      <c r="AS1351">
        <v>652</v>
      </c>
      <c r="AT1351">
        <v>926</v>
      </c>
      <c r="AU1351">
        <v>705</v>
      </c>
      <c r="AV1351">
        <v>132</v>
      </c>
      <c r="AW1351">
        <v>1759</v>
      </c>
      <c r="AX1351">
        <v>346</v>
      </c>
      <c r="AY1351">
        <v>889</v>
      </c>
      <c r="AZ1351">
        <v>1188</v>
      </c>
      <c r="BA1351">
        <v>260</v>
      </c>
      <c r="BB1351">
        <v>2370</v>
      </c>
      <c r="BC1351">
        <v>270</v>
      </c>
      <c r="BD1351">
        <v>727</v>
      </c>
      <c r="BE1351">
        <v>1</v>
      </c>
      <c r="BF1351" t="s">
        <v>64</v>
      </c>
      <c r="BG1351" t="s">
        <v>65</v>
      </c>
      <c r="BH1351" t="s">
        <v>941</v>
      </c>
      <c r="BI1351" s="4">
        <f xml:space="preserve"> _2025teamgamelogs[[#This Row],[FGA]] + (0.44 * _2025teamgamelogs[[#This Row],[FTA]]) + _2025teamgamelogs[[#This Row],[TOV]] - _2025teamgamelogs[[#This Row],[OREB]]</f>
        <v>105.52</v>
      </c>
      <c r="BJ1351" s="3">
        <f>_2025teamgamelogs[[#This Row],[TOV]]/_2025teamgamelogs[[#This Row],[POSSESIONS]]</f>
        <v>0.16110689916603488</v>
      </c>
      <c r="BK1351" s="4">
        <f>_2025teamgamelogs[[#This Row],[PTS]]/_2025teamgamelogs[[#This Row],[POSSESIONS]]</f>
        <v>1.2225170583775589</v>
      </c>
      <c r="BL1351" s="4">
        <f xml:space="preserve"> 100 * _2025teamgamelogs[[#This Row],[POINTS_PER_POSSESSION]]</f>
        <v>122.25170583775589</v>
      </c>
      <c r="BM1351" s="4">
        <f xml:space="preserve"> _2025teamgamelogs[[#This Row],[POSSESIONS]] / (_2025teamgamelogs[[#This Row],[MIN]]/48)</f>
        <v>105.52</v>
      </c>
      <c r="BN1351" s="3">
        <f>_2025teamgamelogs[[#This Row],[PTS]] / (2 * (_2025teamgamelogs[[#This Row],[FGA]] + 0.44 * _2025teamgamelogs[[#This Row],[FTA]]))</f>
        <v>0.63534278959810875</v>
      </c>
      <c r="BO1351" s="4">
        <f>VLOOKUP(_2025teamgamelogs[[#This Row],[MONTH]], LEAGUE_AVERAGES!$A$2:$B$8, 2, FALSE)</f>
        <v>111.93492093235156</v>
      </c>
      <c r="BP1351" s="5">
        <f>VLOOKUP(_2025teamgamelogs[[#This Row],[TEAM_NAME]], LEAGUE_AVERAGES!$A$14:$C$43, 2, FALSE)</f>
        <v>0.36141463414634156</v>
      </c>
      <c r="BQ1351" s="5">
        <f>VLOOKUP(_2025teamgamelogs[[#This Row],[TEAM_NAME]], LEAGUE_AVERAGES!$A$14:$C$43, 3, FALSE)</f>
        <v>0.37548780487804878</v>
      </c>
      <c r="BR1351" s="5">
        <f>VLOOKUP(_2025teamgamelogs[[#This Row],[TEAM_NAME]], LEAGUE_AVERAGES!$F$14:$H$43, 2, FALSE)</f>
        <v>0.46404878048780479</v>
      </c>
      <c r="BS1351" s="5">
        <f>VLOOKUP(_2025teamgamelogs[[#This Row],[TEAM_NAME]], LEAGUE_AVERAGES!$F$14:$H$43, 3, FALSE)</f>
        <v>0.47712195121951223</v>
      </c>
      <c r="BT1351" s="5">
        <f>VLOOKUP(_2025teamgamelogs[[#This Row],[TEAM_NAME]], LEAGUE_AVERAGES!$K$14:$M$43, 2, FALSE)</f>
        <v>0.57631003599073594</v>
      </c>
      <c r="BU1351" s="5">
        <f>VLOOKUP(_2025teamgamelogs[[#This Row],[TEAM_NAME]], LEAGUE_AVERAGES!$K$14:$M$43, 3, FALSE)</f>
        <v>0.59556361257988066</v>
      </c>
    </row>
    <row r="1352" spans="1:73" x14ac:dyDescent="0.2">
      <c r="A1352" t="s">
        <v>59</v>
      </c>
      <c r="B1352">
        <v>1610612738</v>
      </c>
      <c r="C1352" t="s">
        <v>74</v>
      </c>
      <c r="D1352" t="s">
        <v>75</v>
      </c>
      <c r="E1352">
        <v>22400650</v>
      </c>
      <c r="F1352" s="1">
        <v>45684</v>
      </c>
      <c r="G1352" t="s">
        <v>1227</v>
      </c>
      <c r="H1352" t="s">
        <v>70</v>
      </c>
      <c r="I1352">
        <v>48</v>
      </c>
      <c r="J1352">
        <v>39</v>
      </c>
      <c r="K1352">
        <v>80</v>
      </c>
      <c r="L1352">
        <v>0.48799999999999999</v>
      </c>
      <c r="M1352">
        <v>15</v>
      </c>
      <c r="N1352">
        <v>39</v>
      </c>
      <c r="O1352">
        <v>0.38500000000000001</v>
      </c>
      <c r="P1352">
        <v>19</v>
      </c>
      <c r="Q1352">
        <v>20</v>
      </c>
      <c r="R1352">
        <v>0.95</v>
      </c>
      <c r="S1352">
        <v>7</v>
      </c>
      <c r="T1352">
        <v>34</v>
      </c>
      <c r="U1352">
        <v>41</v>
      </c>
      <c r="V1352">
        <v>21</v>
      </c>
      <c r="W1352">
        <v>15</v>
      </c>
      <c r="X1352">
        <v>4</v>
      </c>
      <c r="Y1352">
        <v>4</v>
      </c>
      <c r="Z1352">
        <v>1</v>
      </c>
      <c r="AA1352">
        <v>20</v>
      </c>
      <c r="AB1352">
        <v>22</v>
      </c>
      <c r="AC1352">
        <v>112</v>
      </c>
      <c r="AD1352">
        <v>-2</v>
      </c>
      <c r="AE1352">
        <v>1</v>
      </c>
      <c r="AF1352">
        <v>1231</v>
      </c>
      <c r="AG1352">
        <v>1231</v>
      </c>
      <c r="AH1352">
        <v>1231</v>
      </c>
      <c r="AI1352">
        <v>121</v>
      </c>
      <c r="AJ1352">
        <v>1609</v>
      </c>
      <c r="AK1352">
        <v>2190</v>
      </c>
      <c r="AL1352">
        <v>889</v>
      </c>
      <c r="AM1352">
        <v>733</v>
      </c>
      <c r="AN1352">
        <v>933</v>
      </c>
      <c r="AO1352">
        <v>909</v>
      </c>
      <c r="AP1352">
        <v>756</v>
      </c>
      <c r="AQ1352">
        <v>1301</v>
      </c>
      <c r="AR1352">
        <v>77</v>
      </c>
      <c r="AS1352">
        <v>2024</v>
      </c>
      <c r="AT1352">
        <v>926</v>
      </c>
      <c r="AU1352">
        <v>1563</v>
      </c>
      <c r="AV1352">
        <v>2031</v>
      </c>
      <c r="AW1352">
        <v>1341</v>
      </c>
      <c r="AX1352">
        <v>2190</v>
      </c>
      <c r="AY1352">
        <v>1274</v>
      </c>
      <c r="AZ1352">
        <v>35</v>
      </c>
      <c r="BA1352">
        <v>1491</v>
      </c>
      <c r="BB1352">
        <v>416</v>
      </c>
      <c r="BC1352">
        <v>1331</v>
      </c>
      <c r="BD1352">
        <v>1286</v>
      </c>
      <c r="BE1352">
        <v>1</v>
      </c>
      <c r="BF1352" t="s">
        <v>64</v>
      </c>
      <c r="BG1352" t="s">
        <v>65</v>
      </c>
      <c r="BH1352" t="s">
        <v>941</v>
      </c>
      <c r="BI1352" s="4">
        <f xml:space="preserve"> _2025teamgamelogs[[#This Row],[FGA]] + (0.44 * _2025teamgamelogs[[#This Row],[FTA]]) + _2025teamgamelogs[[#This Row],[TOV]] - _2025teamgamelogs[[#This Row],[OREB]]</f>
        <v>96.8</v>
      </c>
      <c r="BJ1352" s="3">
        <f>_2025teamgamelogs[[#This Row],[TOV]]/_2025teamgamelogs[[#This Row],[POSSESIONS]]</f>
        <v>0.15495867768595042</v>
      </c>
      <c r="BK1352" s="4">
        <f>_2025teamgamelogs[[#This Row],[PTS]]/_2025teamgamelogs[[#This Row],[POSSESIONS]]</f>
        <v>1.1570247933884299</v>
      </c>
      <c r="BL1352" s="4">
        <f xml:space="preserve"> 100 * _2025teamgamelogs[[#This Row],[POINTS_PER_POSSESSION]]</f>
        <v>115.70247933884299</v>
      </c>
      <c r="BM1352" s="4">
        <f xml:space="preserve"> _2025teamgamelogs[[#This Row],[POSSESIONS]] / (_2025teamgamelogs[[#This Row],[MIN]]/48)</f>
        <v>96.8</v>
      </c>
      <c r="BN1352" s="3">
        <f>_2025teamgamelogs[[#This Row],[PTS]] / (2 * (_2025teamgamelogs[[#This Row],[FGA]] + 0.44 * _2025teamgamelogs[[#This Row],[FTA]]))</f>
        <v>0.63063063063063063</v>
      </c>
      <c r="BO1352" s="4">
        <f>VLOOKUP(_2025teamgamelogs[[#This Row],[MONTH]], LEAGUE_AVERAGES!$A$2:$B$8, 2, FALSE)</f>
        <v>111.93492093235156</v>
      </c>
      <c r="BP1352" s="5">
        <f>VLOOKUP(_2025teamgamelogs[[#This Row],[TEAM_NAME]], LEAGUE_AVERAGES!$A$14:$C$43, 2, FALSE)</f>
        <v>0.3739024390243903</v>
      </c>
      <c r="BQ1352" s="5">
        <f>VLOOKUP(_2025teamgamelogs[[#This Row],[TEAM_NAME]], LEAGUE_AVERAGES!$A$14:$C$43, 3, FALSE)</f>
        <v>0.36424390243902455</v>
      </c>
      <c r="BR1352" s="5">
        <f>VLOOKUP(_2025teamgamelogs[[#This Row],[TEAM_NAME]], LEAGUE_AVERAGES!$F$14:$H$43, 2, FALSE)</f>
        <v>0.46717073170731704</v>
      </c>
      <c r="BS1352" s="5">
        <f>VLOOKUP(_2025teamgamelogs[[#This Row],[TEAM_NAME]], LEAGUE_AVERAGES!$F$14:$H$43, 3, FALSE)</f>
        <v>0.45907317073170728</v>
      </c>
      <c r="BT1352" s="5">
        <f>VLOOKUP(_2025teamgamelogs[[#This Row],[TEAM_NAME]], LEAGUE_AVERAGES!$K$14:$M$43, 2, FALSE)</f>
        <v>0.59645910798675039</v>
      </c>
      <c r="BU1352" s="5">
        <f>VLOOKUP(_2025teamgamelogs[[#This Row],[TEAM_NAME]], LEAGUE_AVERAGES!$K$14:$M$43, 3, FALSE)</f>
        <v>0.58679053151616523</v>
      </c>
    </row>
    <row r="1353" spans="1:73" x14ac:dyDescent="0.2">
      <c r="A1353" t="s">
        <v>59</v>
      </c>
      <c r="B1353">
        <v>1610612752</v>
      </c>
      <c r="C1353" t="s">
        <v>67</v>
      </c>
      <c r="D1353" t="s">
        <v>68</v>
      </c>
      <c r="E1353">
        <v>22400653</v>
      </c>
      <c r="F1353" s="1">
        <v>45684</v>
      </c>
      <c r="G1353" t="s">
        <v>1228</v>
      </c>
      <c r="H1353" t="s">
        <v>63</v>
      </c>
      <c r="I1353">
        <v>48</v>
      </c>
      <c r="J1353">
        <v>56</v>
      </c>
      <c r="K1353">
        <v>108</v>
      </c>
      <c r="L1353">
        <v>0.51900000000000002</v>
      </c>
      <c r="M1353">
        <v>17</v>
      </c>
      <c r="N1353">
        <v>44</v>
      </c>
      <c r="O1353">
        <v>0.38600000000000001</v>
      </c>
      <c r="P1353">
        <v>14</v>
      </c>
      <c r="Q1353">
        <v>18</v>
      </c>
      <c r="R1353">
        <v>0.77800000000000002</v>
      </c>
      <c r="S1353">
        <v>17</v>
      </c>
      <c r="T1353">
        <v>29</v>
      </c>
      <c r="U1353">
        <v>46</v>
      </c>
      <c r="V1353">
        <v>32</v>
      </c>
      <c r="W1353">
        <v>11</v>
      </c>
      <c r="X1353">
        <v>20</v>
      </c>
      <c r="Y1353">
        <v>7</v>
      </c>
      <c r="Z1353">
        <v>9</v>
      </c>
      <c r="AA1353">
        <v>16</v>
      </c>
      <c r="AB1353">
        <v>16</v>
      </c>
      <c r="AC1353">
        <v>143</v>
      </c>
      <c r="AD1353">
        <v>37</v>
      </c>
      <c r="AE1353">
        <v>1</v>
      </c>
      <c r="AF1353">
        <v>1</v>
      </c>
      <c r="AG1353">
        <v>1</v>
      </c>
      <c r="AH1353">
        <v>1</v>
      </c>
      <c r="AI1353">
        <v>121</v>
      </c>
      <c r="AJ1353">
        <v>10</v>
      </c>
      <c r="AK1353">
        <v>14</v>
      </c>
      <c r="AL1353">
        <v>419</v>
      </c>
      <c r="AM1353">
        <v>410</v>
      </c>
      <c r="AN1353">
        <v>384</v>
      </c>
      <c r="AO1353">
        <v>899</v>
      </c>
      <c r="AP1353">
        <v>1571</v>
      </c>
      <c r="AQ1353">
        <v>1617</v>
      </c>
      <c r="AR1353">
        <v>1292</v>
      </c>
      <c r="AS1353">
        <v>160</v>
      </c>
      <c r="AT1353">
        <v>1807</v>
      </c>
      <c r="AU1353">
        <v>835</v>
      </c>
      <c r="AV1353">
        <v>322</v>
      </c>
      <c r="AW1353">
        <v>429</v>
      </c>
      <c r="AX1353">
        <v>2</v>
      </c>
      <c r="AY1353">
        <v>346</v>
      </c>
      <c r="AZ1353">
        <v>2275</v>
      </c>
      <c r="BA1353">
        <v>570</v>
      </c>
      <c r="BB1353">
        <v>1670</v>
      </c>
      <c r="BC1353">
        <v>33</v>
      </c>
      <c r="BD1353">
        <v>28</v>
      </c>
      <c r="BE1353">
        <v>1</v>
      </c>
      <c r="BF1353" t="s">
        <v>64</v>
      </c>
      <c r="BG1353" t="s">
        <v>65</v>
      </c>
      <c r="BH1353" t="s">
        <v>941</v>
      </c>
      <c r="BI1353" s="4">
        <f xml:space="preserve"> _2025teamgamelogs[[#This Row],[FGA]] + (0.44 * _2025teamgamelogs[[#This Row],[FTA]]) + _2025teamgamelogs[[#This Row],[TOV]] - _2025teamgamelogs[[#This Row],[OREB]]</f>
        <v>109.92</v>
      </c>
      <c r="BJ1353" s="3">
        <f>_2025teamgamelogs[[#This Row],[TOV]]/_2025teamgamelogs[[#This Row],[POSSESIONS]]</f>
        <v>0.10007278020378457</v>
      </c>
      <c r="BK1353" s="4">
        <f>_2025teamgamelogs[[#This Row],[PTS]]/_2025teamgamelogs[[#This Row],[POSSESIONS]]</f>
        <v>1.3009461426491995</v>
      </c>
      <c r="BL1353" s="4">
        <f xml:space="preserve"> 100 * _2025teamgamelogs[[#This Row],[POINTS_PER_POSSESSION]]</f>
        <v>130.09461426491995</v>
      </c>
      <c r="BM1353" s="4">
        <f xml:space="preserve"> _2025teamgamelogs[[#This Row],[POSSESIONS]] / (_2025teamgamelogs[[#This Row],[MIN]]/48)</f>
        <v>109.92</v>
      </c>
      <c r="BN1353" s="3">
        <f>_2025teamgamelogs[[#This Row],[PTS]] / (2 * (_2025teamgamelogs[[#This Row],[FGA]] + 0.44 * _2025teamgamelogs[[#This Row],[FTA]]))</f>
        <v>0.61680469289164941</v>
      </c>
      <c r="BO1353" s="4">
        <f>VLOOKUP(_2025teamgamelogs[[#This Row],[MONTH]], LEAGUE_AVERAGES!$A$2:$B$8, 2, FALSE)</f>
        <v>111.93492093235156</v>
      </c>
      <c r="BP1353" s="5">
        <f>VLOOKUP(_2025teamgamelogs[[#This Row],[TEAM_NAME]], LEAGUE_AVERAGES!$A$14:$C$43, 2, FALSE)</f>
        <v>0.370219512195122</v>
      </c>
      <c r="BQ1353" s="5">
        <f>VLOOKUP(_2025teamgamelogs[[#This Row],[TEAM_NAME]], LEAGUE_AVERAGES!$A$14:$C$43, 3, FALSE)</f>
        <v>0.36224390243902438</v>
      </c>
      <c r="BR1353" s="5">
        <f>VLOOKUP(_2025teamgamelogs[[#This Row],[TEAM_NAME]], LEAGUE_AVERAGES!$F$14:$H$43, 2, FALSE)</f>
        <v>0.49358536585365859</v>
      </c>
      <c r="BS1353" s="5">
        <f>VLOOKUP(_2025teamgamelogs[[#This Row],[TEAM_NAME]], LEAGUE_AVERAGES!$F$14:$H$43, 3, FALSE)</f>
        <v>0.47975609756097559</v>
      </c>
      <c r="BT1353" s="5">
        <f>VLOOKUP(_2025teamgamelogs[[#This Row],[TEAM_NAME]], LEAGUE_AVERAGES!$K$14:$M$43, 2, FALSE)</f>
        <v>0.59525043511857889</v>
      </c>
      <c r="BU1353" s="5">
        <f>VLOOKUP(_2025teamgamelogs[[#This Row],[TEAM_NAME]], LEAGUE_AVERAGES!$K$14:$M$43, 3, FALSE)</f>
        <v>0.58413739951743537</v>
      </c>
    </row>
    <row r="1354" spans="1:73" x14ac:dyDescent="0.2">
      <c r="A1354" t="s">
        <v>59</v>
      </c>
      <c r="B1354">
        <v>1610612747</v>
      </c>
      <c r="C1354" t="s">
        <v>60</v>
      </c>
      <c r="D1354" t="s">
        <v>61</v>
      </c>
      <c r="E1354">
        <v>22400648</v>
      </c>
      <c r="F1354" s="1">
        <v>45684</v>
      </c>
      <c r="G1354" t="s">
        <v>1229</v>
      </c>
      <c r="H1354" t="s">
        <v>63</v>
      </c>
      <c r="I1354">
        <v>48</v>
      </c>
      <c r="J1354">
        <v>44</v>
      </c>
      <c r="K1354">
        <v>86</v>
      </c>
      <c r="L1354">
        <v>0.51200000000000001</v>
      </c>
      <c r="M1354">
        <v>6</v>
      </c>
      <c r="N1354">
        <v>28</v>
      </c>
      <c r="O1354">
        <v>0.214</v>
      </c>
      <c r="P1354">
        <v>18</v>
      </c>
      <c r="Q1354">
        <v>24</v>
      </c>
      <c r="R1354">
        <v>0.75</v>
      </c>
      <c r="S1354">
        <v>12</v>
      </c>
      <c r="T1354">
        <v>36</v>
      </c>
      <c r="U1354">
        <v>48</v>
      </c>
      <c r="V1354">
        <v>22</v>
      </c>
      <c r="W1354">
        <v>19</v>
      </c>
      <c r="X1354">
        <v>9</v>
      </c>
      <c r="Y1354">
        <v>5</v>
      </c>
      <c r="Z1354">
        <v>3</v>
      </c>
      <c r="AA1354">
        <v>18</v>
      </c>
      <c r="AB1354">
        <v>19</v>
      </c>
      <c r="AC1354">
        <v>112</v>
      </c>
      <c r="AD1354">
        <v>5</v>
      </c>
      <c r="AE1354">
        <v>1</v>
      </c>
      <c r="AF1354">
        <v>1</v>
      </c>
      <c r="AG1354">
        <v>1</v>
      </c>
      <c r="AH1354">
        <v>1</v>
      </c>
      <c r="AI1354">
        <v>121</v>
      </c>
      <c r="AJ1354">
        <v>703</v>
      </c>
      <c r="AK1354">
        <v>1580</v>
      </c>
      <c r="AL1354">
        <v>522</v>
      </c>
      <c r="AM1354">
        <v>2400</v>
      </c>
      <c r="AN1354">
        <v>2228</v>
      </c>
      <c r="AO1354">
        <v>2374</v>
      </c>
      <c r="AP1354">
        <v>889</v>
      </c>
      <c r="AQ1354">
        <v>791</v>
      </c>
      <c r="AR1354">
        <v>1525</v>
      </c>
      <c r="AS1354">
        <v>848</v>
      </c>
      <c r="AT1354">
        <v>640</v>
      </c>
      <c r="AU1354">
        <v>604</v>
      </c>
      <c r="AV1354">
        <v>1909</v>
      </c>
      <c r="AW1354">
        <v>2098</v>
      </c>
      <c r="AX1354">
        <v>797</v>
      </c>
      <c r="AY1354">
        <v>889</v>
      </c>
      <c r="AZ1354">
        <v>384</v>
      </c>
      <c r="BA1354">
        <v>1018</v>
      </c>
      <c r="BB1354">
        <v>971</v>
      </c>
      <c r="BC1354">
        <v>1331</v>
      </c>
      <c r="BD1354">
        <v>922</v>
      </c>
      <c r="BE1354">
        <v>1</v>
      </c>
      <c r="BF1354" t="s">
        <v>71</v>
      </c>
      <c r="BG1354" t="s">
        <v>65</v>
      </c>
      <c r="BH1354" t="s">
        <v>941</v>
      </c>
      <c r="BI1354" s="4">
        <f xml:space="preserve"> _2025teamgamelogs[[#This Row],[FGA]] + (0.44 * _2025teamgamelogs[[#This Row],[FTA]]) + _2025teamgamelogs[[#This Row],[TOV]] - _2025teamgamelogs[[#This Row],[OREB]]</f>
        <v>103.56</v>
      </c>
      <c r="BJ1354" s="3">
        <f>_2025teamgamelogs[[#This Row],[TOV]]/_2025teamgamelogs[[#This Row],[POSSESIONS]]</f>
        <v>0.18346852066434916</v>
      </c>
      <c r="BK1354" s="4">
        <f>_2025teamgamelogs[[#This Row],[PTS]]/_2025teamgamelogs[[#This Row],[POSSESIONS]]</f>
        <v>1.0814986481266897</v>
      </c>
      <c r="BL1354" s="4">
        <f xml:space="preserve"> 100 * _2025teamgamelogs[[#This Row],[POINTS_PER_POSSESSION]]</f>
        <v>108.14986481266897</v>
      </c>
      <c r="BM1354" s="4">
        <f xml:space="preserve"> _2025teamgamelogs[[#This Row],[POSSESIONS]] / (_2025teamgamelogs[[#This Row],[MIN]]/48)</f>
        <v>103.56</v>
      </c>
      <c r="BN1354" s="3">
        <f>_2025teamgamelogs[[#This Row],[PTS]] / (2 * (_2025teamgamelogs[[#This Row],[FGA]] + 0.44 * _2025teamgamelogs[[#This Row],[FTA]]))</f>
        <v>0.57995028997514497</v>
      </c>
      <c r="BO1354" s="4">
        <f>VLOOKUP(_2025teamgamelogs[[#This Row],[MONTH]], LEAGUE_AVERAGES!$A$2:$B$8, 2, FALSE)</f>
        <v>111.93492093235156</v>
      </c>
      <c r="BP1354" s="5">
        <f>VLOOKUP(_2025teamgamelogs[[#This Row],[TEAM_NAME]], LEAGUE_AVERAGES!$A$14:$C$43, 2, FALSE)</f>
        <v>0.37419512195121946</v>
      </c>
      <c r="BQ1354" s="5">
        <f>VLOOKUP(_2025teamgamelogs[[#This Row],[TEAM_NAME]], LEAGUE_AVERAGES!$A$14:$C$43, 3, FALSE)</f>
        <v>0.35536585365853657</v>
      </c>
      <c r="BR1354" s="5">
        <f>VLOOKUP(_2025teamgamelogs[[#This Row],[TEAM_NAME]], LEAGUE_AVERAGES!$F$14:$H$43, 2, FALSE)</f>
        <v>0.48560975609756091</v>
      </c>
      <c r="BS1354" s="5">
        <f>VLOOKUP(_2025teamgamelogs[[#This Row],[TEAM_NAME]], LEAGUE_AVERAGES!$F$14:$H$43, 3, FALSE)</f>
        <v>0.47373170731707315</v>
      </c>
      <c r="BT1354" s="5">
        <f>VLOOKUP(_2025teamgamelogs[[#This Row],[TEAM_NAME]], LEAGUE_AVERAGES!$K$14:$M$43, 2, FALSE)</f>
        <v>0.60200661119778875</v>
      </c>
      <c r="BU1354" s="5">
        <f>VLOOKUP(_2025teamgamelogs[[#This Row],[TEAM_NAME]], LEAGUE_AVERAGES!$K$14:$M$43, 3, FALSE)</f>
        <v>0.58416138772693449</v>
      </c>
    </row>
    <row r="1355" spans="1:73" x14ac:dyDescent="0.2">
      <c r="A1355" t="s">
        <v>59</v>
      </c>
      <c r="B1355">
        <v>1610612765</v>
      </c>
      <c r="C1355" t="s">
        <v>107</v>
      </c>
      <c r="D1355" t="s">
        <v>108</v>
      </c>
      <c r="E1355">
        <v>22400649</v>
      </c>
      <c r="F1355" s="1">
        <v>45684</v>
      </c>
      <c r="G1355" t="s">
        <v>165</v>
      </c>
      <c r="H1355" t="s">
        <v>70</v>
      </c>
      <c r="I1355">
        <v>48</v>
      </c>
      <c r="J1355">
        <v>37</v>
      </c>
      <c r="K1355">
        <v>96</v>
      </c>
      <c r="L1355">
        <v>0.38500000000000001</v>
      </c>
      <c r="M1355">
        <v>10</v>
      </c>
      <c r="N1355">
        <v>36</v>
      </c>
      <c r="O1355">
        <v>0.27800000000000002</v>
      </c>
      <c r="P1355">
        <v>7</v>
      </c>
      <c r="Q1355">
        <v>11</v>
      </c>
      <c r="R1355">
        <v>0.63600000000000001</v>
      </c>
      <c r="S1355">
        <v>12</v>
      </c>
      <c r="T1355">
        <v>33</v>
      </c>
      <c r="U1355">
        <v>45</v>
      </c>
      <c r="V1355">
        <v>24</v>
      </c>
      <c r="W1355">
        <v>10</v>
      </c>
      <c r="X1355">
        <v>6</v>
      </c>
      <c r="Y1355">
        <v>4</v>
      </c>
      <c r="Z1355">
        <v>4</v>
      </c>
      <c r="AA1355">
        <v>17</v>
      </c>
      <c r="AB1355">
        <v>13</v>
      </c>
      <c r="AC1355">
        <v>91</v>
      </c>
      <c r="AD1355">
        <v>-19</v>
      </c>
      <c r="AE1355">
        <v>1</v>
      </c>
      <c r="AF1355">
        <v>1231</v>
      </c>
      <c r="AG1355">
        <v>1231</v>
      </c>
      <c r="AH1355">
        <v>1231</v>
      </c>
      <c r="AI1355">
        <v>121</v>
      </c>
      <c r="AJ1355">
        <v>1946</v>
      </c>
      <c r="AK1355">
        <v>392</v>
      </c>
      <c r="AL1355">
        <v>2315</v>
      </c>
      <c r="AM1355">
        <v>1891</v>
      </c>
      <c r="AN1355">
        <v>1366</v>
      </c>
      <c r="AO1355">
        <v>2092</v>
      </c>
      <c r="AP1355">
        <v>2380</v>
      </c>
      <c r="AQ1355">
        <v>2344</v>
      </c>
      <c r="AR1355">
        <v>2249</v>
      </c>
      <c r="AS1355">
        <v>848</v>
      </c>
      <c r="AT1355">
        <v>1131</v>
      </c>
      <c r="AU1355">
        <v>976</v>
      </c>
      <c r="AV1355">
        <v>1570</v>
      </c>
      <c r="AW1355">
        <v>264</v>
      </c>
      <c r="AX1355">
        <v>1702</v>
      </c>
      <c r="AY1355">
        <v>1274</v>
      </c>
      <c r="AZ1355">
        <v>750</v>
      </c>
      <c r="BA1355">
        <v>792</v>
      </c>
      <c r="BB1355">
        <v>2202</v>
      </c>
      <c r="BC1355">
        <v>2370</v>
      </c>
      <c r="BD1355">
        <v>2175</v>
      </c>
      <c r="BE1355">
        <v>1</v>
      </c>
      <c r="BF1355" t="s">
        <v>71</v>
      </c>
      <c r="BG1355" t="s">
        <v>65</v>
      </c>
      <c r="BH1355" t="s">
        <v>941</v>
      </c>
      <c r="BI1355" s="4">
        <f xml:space="preserve"> _2025teamgamelogs[[#This Row],[FGA]] + (0.44 * _2025teamgamelogs[[#This Row],[FTA]]) + _2025teamgamelogs[[#This Row],[TOV]] - _2025teamgamelogs[[#This Row],[OREB]]</f>
        <v>98.84</v>
      </c>
      <c r="BJ1355" s="3">
        <f>_2025teamgamelogs[[#This Row],[TOV]]/_2025teamgamelogs[[#This Row],[POSSESIONS]]</f>
        <v>0.10117361392148927</v>
      </c>
      <c r="BK1355" s="4">
        <f>_2025teamgamelogs[[#This Row],[PTS]]/_2025teamgamelogs[[#This Row],[POSSESIONS]]</f>
        <v>0.92067988668555234</v>
      </c>
      <c r="BL1355" s="4">
        <f xml:space="preserve"> 100 * _2025teamgamelogs[[#This Row],[POINTS_PER_POSSESSION]]</f>
        <v>92.06798866855523</v>
      </c>
      <c r="BM1355" s="4">
        <f xml:space="preserve"> _2025teamgamelogs[[#This Row],[POSSESIONS]] / (_2025teamgamelogs[[#This Row],[MIN]]/48)</f>
        <v>98.84</v>
      </c>
      <c r="BN1355" s="3">
        <f>_2025teamgamelogs[[#This Row],[PTS]] / (2 * (_2025teamgamelogs[[#This Row],[FGA]] + 0.44 * _2025teamgamelogs[[#This Row],[FTA]]))</f>
        <v>0.45120983736612452</v>
      </c>
      <c r="BO1355" s="4">
        <f>VLOOKUP(_2025teamgamelogs[[#This Row],[MONTH]], LEAGUE_AVERAGES!$A$2:$B$8, 2, FALSE)</f>
        <v>111.93492093235156</v>
      </c>
      <c r="BP1355" s="5">
        <f>VLOOKUP(_2025teamgamelogs[[#This Row],[TEAM_NAME]], LEAGUE_AVERAGES!$A$14:$C$43, 2, FALSE)</f>
        <v>0.3560731707317073</v>
      </c>
      <c r="BQ1355" s="5">
        <f>VLOOKUP(_2025teamgamelogs[[#This Row],[TEAM_NAME]], LEAGUE_AVERAGES!$A$14:$C$43, 3, FALSE)</f>
        <v>0.3687804878048781</v>
      </c>
      <c r="BR1355" s="5">
        <f>VLOOKUP(_2025teamgamelogs[[#This Row],[TEAM_NAME]], LEAGUE_AVERAGES!$F$14:$H$43, 2, FALSE)</f>
        <v>0.47321951219512204</v>
      </c>
      <c r="BS1355" s="5">
        <f>VLOOKUP(_2025teamgamelogs[[#This Row],[TEAM_NAME]], LEAGUE_AVERAGES!$F$14:$H$43, 3, FALSE)</f>
        <v>0.48104878048780486</v>
      </c>
      <c r="BT1355" s="5">
        <f>VLOOKUP(_2025teamgamelogs[[#This Row],[TEAM_NAME]], LEAGUE_AVERAGES!$K$14:$M$43, 2, FALSE)</f>
        <v>0.57634444021190001</v>
      </c>
      <c r="BU1355" s="5">
        <f>VLOOKUP(_2025teamgamelogs[[#This Row],[TEAM_NAME]], LEAGUE_AVERAGES!$K$14:$M$43, 3, FALSE)</f>
        <v>0.58621097107374254</v>
      </c>
    </row>
    <row r="1356" spans="1:73" x14ac:dyDescent="0.2">
      <c r="A1356" t="s">
        <v>59</v>
      </c>
      <c r="B1356">
        <v>1610612740</v>
      </c>
      <c r="C1356" t="s">
        <v>77</v>
      </c>
      <c r="D1356" t="s">
        <v>78</v>
      </c>
      <c r="E1356">
        <v>22400654</v>
      </c>
      <c r="F1356" s="1">
        <v>45684</v>
      </c>
      <c r="G1356" t="s">
        <v>1230</v>
      </c>
      <c r="H1356" t="s">
        <v>70</v>
      </c>
      <c r="I1356">
        <v>48</v>
      </c>
      <c r="J1356">
        <v>39</v>
      </c>
      <c r="K1356">
        <v>89</v>
      </c>
      <c r="L1356">
        <v>0.438</v>
      </c>
      <c r="M1356">
        <v>6</v>
      </c>
      <c r="N1356">
        <v>28</v>
      </c>
      <c r="O1356">
        <v>0.214</v>
      </c>
      <c r="P1356">
        <v>20</v>
      </c>
      <c r="Q1356">
        <v>30</v>
      </c>
      <c r="R1356">
        <v>0.66700000000000004</v>
      </c>
      <c r="S1356">
        <v>6</v>
      </c>
      <c r="T1356">
        <v>40</v>
      </c>
      <c r="U1356">
        <v>46</v>
      </c>
      <c r="V1356">
        <v>21</v>
      </c>
      <c r="W1356">
        <v>13</v>
      </c>
      <c r="X1356">
        <v>9</v>
      </c>
      <c r="Y1356">
        <v>11</v>
      </c>
      <c r="Z1356">
        <v>5</v>
      </c>
      <c r="AA1356">
        <v>16</v>
      </c>
      <c r="AB1356">
        <v>24</v>
      </c>
      <c r="AC1356">
        <v>104</v>
      </c>
      <c r="AD1356">
        <v>-9</v>
      </c>
      <c r="AE1356">
        <v>1</v>
      </c>
      <c r="AF1356">
        <v>1231</v>
      </c>
      <c r="AG1356">
        <v>1231</v>
      </c>
      <c r="AH1356">
        <v>1231</v>
      </c>
      <c r="AI1356">
        <v>121</v>
      </c>
      <c r="AJ1356">
        <v>1609</v>
      </c>
      <c r="AK1356">
        <v>1176</v>
      </c>
      <c r="AL1356">
        <v>1728</v>
      </c>
      <c r="AM1356">
        <v>2400</v>
      </c>
      <c r="AN1356">
        <v>2228</v>
      </c>
      <c r="AO1356">
        <v>2374</v>
      </c>
      <c r="AP1356">
        <v>623</v>
      </c>
      <c r="AQ1356">
        <v>259</v>
      </c>
      <c r="AR1356">
        <v>2105</v>
      </c>
      <c r="AS1356">
        <v>2189</v>
      </c>
      <c r="AT1356">
        <v>210</v>
      </c>
      <c r="AU1356">
        <v>835</v>
      </c>
      <c r="AV1356">
        <v>2031</v>
      </c>
      <c r="AW1356">
        <v>850</v>
      </c>
      <c r="AX1356">
        <v>797</v>
      </c>
      <c r="AY1356">
        <v>32</v>
      </c>
      <c r="AZ1356">
        <v>1188</v>
      </c>
      <c r="BA1356">
        <v>570</v>
      </c>
      <c r="BB1356">
        <v>215</v>
      </c>
      <c r="BC1356">
        <v>1870</v>
      </c>
      <c r="BD1356">
        <v>1735</v>
      </c>
      <c r="BE1356">
        <v>1</v>
      </c>
      <c r="BF1356" t="s">
        <v>71</v>
      </c>
      <c r="BG1356" t="s">
        <v>65</v>
      </c>
      <c r="BH1356" t="s">
        <v>941</v>
      </c>
      <c r="BI1356" s="4">
        <f xml:space="preserve"> _2025teamgamelogs[[#This Row],[FGA]] + (0.44 * _2025teamgamelogs[[#This Row],[FTA]]) + _2025teamgamelogs[[#This Row],[TOV]] - _2025teamgamelogs[[#This Row],[OREB]]</f>
        <v>109.2</v>
      </c>
      <c r="BJ1356" s="3">
        <f>_2025teamgamelogs[[#This Row],[TOV]]/_2025teamgamelogs[[#This Row],[POSSESIONS]]</f>
        <v>0.11904761904761904</v>
      </c>
      <c r="BK1356" s="4">
        <f>_2025teamgamelogs[[#This Row],[PTS]]/_2025teamgamelogs[[#This Row],[POSSESIONS]]</f>
        <v>0.95238095238095233</v>
      </c>
      <c r="BL1356" s="4">
        <f xml:space="preserve"> 100 * _2025teamgamelogs[[#This Row],[POINTS_PER_POSSESSION]]</f>
        <v>95.238095238095227</v>
      </c>
      <c r="BM1356" s="4">
        <f xml:space="preserve"> _2025teamgamelogs[[#This Row],[POSSESIONS]] / (_2025teamgamelogs[[#This Row],[MIN]]/48)</f>
        <v>109.2</v>
      </c>
      <c r="BN1356" s="3">
        <f>_2025teamgamelogs[[#This Row],[PTS]] / (2 * (_2025teamgamelogs[[#This Row],[FGA]] + 0.44 * _2025teamgamelogs[[#This Row],[FTA]]))</f>
        <v>0.50880626223091974</v>
      </c>
      <c r="BO1356" s="4">
        <f>VLOOKUP(_2025teamgamelogs[[#This Row],[MONTH]], LEAGUE_AVERAGES!$A$2:$B$8, 2, FALSE)</f>
        <v>111.93492093235156</v>
      </c>
      <c r="BP1356" s="5">
        <f>VLOOKUP(_2025teamgamelogs[[#This Row],[TEAM_NAME]], LEAGUE_AVERAGES!$A$14:$C$43, 2, FALSE)</f>
        <v>0.35068292682926827</v>
      </c>
      <c r="BQ1356" s="5">
        <f>VLOOKUP(_2025teamgamelogs[[#This Row],[TEAM_NAME]], LEAGUE_AVERAGES!$A$14:$C$43, 3, FALSE)</f>
        <v>0.33902439024390252</v>
      </c>
      <c r="BR1356" s="5">
        <f>VLOOKUP(_2025teamgamelogs[[#This Row],[TEAM_NAME]], LEAGUE_AVERAGES!$F$14:$H$43, 2, FALSE)</f>
        <v>0.44770731707317085</v>
      </c>
      <c r="BS1356" s="5">
        <f>VLOOKUP(_2025teamgamelogs[[#This Row],[TEAM_NAME]], LEAGUE_AVERAGES!$F$14:$H$43, 3, FALSE)</f>
        <v>0.45721951219512191</v>
      </c>
      <c r="BT1356" s="5">
        <f>VLOOKUP(_2025teamgamelogs[[#This Row],[TEAM_NAME]], LEAGUE_AVERAGES!$K$14:$M$43, 2, FALSE)</f>
        <v>0.55230036801172144</v>
      </c>
      <c r="BU1356" s="5">
        <f>VLOOKUP(_2025teamgamelogs[[#This Row],[TEAM_NAME]], LEAGUE_AVERAGES!$K$14:$M$43, 3, FALSE)</f>
        <v>0.55239725408654039</v>
      </c>
    </row>
    <row r="1357" spans="1:73" x14ac:dyDescent="0.2">
      <c r="A1357" t="s">
        <v>59</v>
      </c>
      <c r="B1357">
        <v>1610612764</v>
      </c>
      <c r="C1357" t="s">
        <v>148</v>
      </c>
      <c r="D1357" t="s">
        <v>149</v>
      </c>
      <c r="E1357">
        <v>22400657</v>
      </c>
      <c r="F1357" s="1">
        <v>45684</v>
      </c>
      <c r="G1357" t="s">
        <v>1231</v>
      </c>
      <c r="H1357" t="s">
        <v>70</v>
      </c>
      <c r="I1357">
        <v>48</v>
      </c>
      <c r="J1357">
        <v>42</v>
      </c>
      <c r="K1357">
        <v>101</v>
      </c>
      <c r="L1357">
        <v>0.41599999999999998</v>
      </c>
      <c r="M1357">
        <v>11</v>
      </c>
      <c r="N1357">
        <v>37</v>
      </c>
      <c r="O1357">
        <v>0.29699999999999999</v>
      </c>
      <c r="P1357">
        <v>13</v>
      </c>
      <c r="Q1357">
        <v>17</v>
      </c>
      <c r="R1357">
        <v>0.76500000000000001</v>
      </c>
      <c r="S1357">
        <v>14</v>
      </c>
      <c r="T1357">
        <v>31</v>
      </c>
      <c r="U1357">
        <v>45</v>
      </c>
      <c r="V1357">
        <v>23</v>
      </c>
      <c r="W1357">
        <v>11</v>
      </c>
      <c r="X1357">
        <v>5</v>
      </c>
      <c r="Y1357">
        <v>3</v>
      </c>
      <c r="Z1357">
        <v>7</v>
      </c>
      <c r="AA1357">
        <v>15</v>
      </c>
      <c r="AB1357">
        <v>20</v>
      </c>
      <c r="AC1357">
        <v>108</v>
      </c>
      <c r="AD1357">
        <v>-22</v>
      </c>
      <c r="AE1357">
        <v>1</v>
      </c>
      <c r="AF1357">
        <v>1231</v>
      </c>
      <c r="AG1357">
        <v>1231</v>
      </c>
      <c r="AH1357">
        <v>1231</v>
      </c>
      <c r="AI1357">
        <v>121</v>
      </c>
      <c r="AJ1357">
        <v>1068</v>
      </c>
      <c r="AK1357">
        <v>121</v>
      </c>
      <c r="AL1357">
        <v>2034</v>
      </c>
      <c r="AM1357">
        <v>1661</v>
      </c>
      <c r="AN1357">
        <v>1227</v>
      </c>
      <c r="AO1357">
        <v>1927</v>
      </c>
      <c r="AP1357">
        <v>1755</v>
      </c>
      <c r="AQ1357">
        <v>1778</v>
      </c>
      <c r="AR1357">
        <v>1438</v>
      </c>
      <c r="AS1357">
        <v>466</v>
      </c>
      <c r="AT1357">
        <v>1488</v>
      </c>
      <c r="AU1357">
        <v>976</v>
      </c>
      <c r="AV1357">
        <v>1759</v>
      </c>
      <c r="AW1357">
        <v>429</v>
      </c>
      <c r="AX1357">
        <v>1998</v>
      </c>
      <c r="AY1357">
        <v>1712</v>
      </c>
      <c r="AZ1357">
        <v>1902</v>
      </c>
      <c r="BA1357">
        <v>398</v>
      </c>
      <c r="BB1357">
        <v>767</v>
      </c>
      <c r="BC1357">
        <v>1616</v>
      </c>
      <c r="BD1357">
        <v>2251</v>
      </c>
      <c r="BE1357">
        <v>1</v>
      </c>
      <c r="BF1357" t="s">
        <v>71</v>
      </c>
      <c r="BG1357" t="s">
        <v>65</v>
      </c>
      <c r="BH1357" t="s">
        <v>941</v>
      </c>
      <c r="BI1357" s="4">
        <f xml:space="preserve"> _2025teamgamelogs[[#This Row],[FGA]] + (0.44 * _2025teamgamelogs[[#This Row],[FTA]]) + _2025teamgamelogs[[#This Row],[TOV]] - _2025teamgamelogs[[#This Row],[OREB]]</f>
        <v>105.48</v>
      </c>
      <c r="BJ1357" s="3">
        <f>_2025teamgamelogs[[#This Row],[TOV]]/_2025teamgamelogs[[#This Row],[POSSESIONS]]</f>
        <v>0.1042851725445582</v>
      </c>
      <c r="BK1357" s="4">
        <f>_2025teamgamelogs[[#This Row],[PTS]]/_2025teamgamelogs[[#This Row],[POSSESIONS]]</f>
        <v>1.0238907849829351</v>
      </c>
      <c r="BL1357" s="4">
        <f xml:space="preserve"> 100 * _2025teamgamelogs[[#This Row],[POINTS_PER_POSSESSION]]</f>
        <v>102.3890784982935</v>
      </c>
      <c r="BM1357" s="4">
        <f xml:space="preserve"> _2025teamgamelogs[[#This Row],[POSSESIONS]] / (_2025teamgamelogs[[#This Row],[MIN]]/48)</f>
        <v>105.48</v>
      </c>
      <c r="BN1357" s="3">
        <f>_2025teamgamelogs[[#This Row],[PTS]] / (2 * (_2025teamgamelogs[[#This Row],[FGA]] + 0.44 * _2025teamgamelogs[[#This Row],[FTA]]))</f>
        <v>0.49778761061946902</v>
      </c>
      <c r="BO1357" s="4">
        <f>VLOOKUP(_2025teamgamelogs[[#This Row],[MONTH]], LEAGUE_AVERAGES!$A$2:$B$8, 2, FALSE)</f>
        <v>111.93492093235156</v>
      </c>
      <c r="BP1357" s="5">
        <f>VLOOKUP(_2025teamgamelogs[[#This Row],[TEAM_NAME]], LEAGUE_AVERAGES!$A$14:$C$43, 2, FALSE)</f>
        <v>0.32842499999999997</v>
      </c>
      <c r="BQ1357" s="5">
        <f>VLOOKUP(_2025teamgamelogs[[#This Row],[TEAM_NAME]], LEAGUE_AVERAGES!$A$14:$C$43, 3, FALSE)</f>
        <v>0.33730952380952384</v>
      </c>
      <c r="BR1357" s="5">
        <f>VLOOKUP(_2025teamgamelogs[[#This Row],[TEAM_NAME]], LEAGUE_AVERAGES!$F$14:$H$43, 2, FALSE)</f>
        <v>0.44209999999999994</v>
      </c>
      <c r="BS1357" s="5">
        <f>VLOOKUP(_2025teamgamelogs[[#This Row],[TEAM_NAME]], LEAGUE_AVERAGES!$F$14:$H$43, 3, FALSE)</f>
        <v>0.4362619047619048</v>
      </c>
      <c r="BT1357" s="5">
        <f>VLOOKUP(_2025teamgamelogs[[#This Row],[TEAM_NAME]], LEAGUE_AVERAGES!$K$14:$M$43, 2, FALSE)</f>
        <v>0.55099578881797462</v>
      </c>
      <c r="BU1357" s="5">
        <f>VLOOKUP(_2025teamgamelogs[[#This Row],[TEAM_NAME]], LEAGUE_AVERAGES!$K$14:$M$43, 3, FALSE)</f>
        <v>0.54201342555394594</v>
      </c>
    </row>
    <row r="1358" spans="1:73" x14ac:dyDescent="0.2">
      <c r="A1358" t="s">
        <v>59</v>
      </c>
      <c r="B1358">
        <v>1610612761</v>
      </c>
      <c r="C1358" t="s">
        <v>95</v>
      </c>
      <c r="D1358" t="s">
        <v>96</v>
      </c>
      <c r="E1358">
        <v>22400654</v>
      </c>
      <c r="F1358" s="1">
        <v>45684</v>
      </c>
      <c r="G1358" t="s">
        <v>1232</v>
      </c>
      <c r="H1358" t="s">
        <v>63</v>
      </c>
      <c r="I1358">
        <v>48</v>
      </c>
      <c r="J1358">
        <v>43</v>
      </c>
      <c r="K1358">
        <v>100</v>
      </c>
      <c r="L1358">
        <v>0.43</v>
      </c>
      <c r="M1358">
        <v>9</v>
      </c>
      <c r="N1358">
        <v>33</v>
      </c>
      <c r="O1358">
        <v>0.27300000000000002</v>
      </c>
      <c r="P1358">
        <v>18</v>
      </c>
      <c r="Q1358">
        <v>23</v>
      </c>
      <c r="R1358">
        <v>0.78300000000000003</v>
      </c>
      <c r="S1358">
        <v>13</v>
      </c>
      <c r="T1358">
        <v>41</v>
      </c>
      <c r="U1358">
        <v>54</v>
      </c>
      <c r="V1358">
        <v>31</v>
      </c>
      <c r="W1358">
        <v>13</v>
      </c>
      <c r="X1358">
        <v>8</v>
      </c>
      <c r="Y1358">
        <v>5</v>
      </c>
      <c r="Z1358">
        <v>11</v>
      </c>
      <c r="AA1358">
        <v>24</v>
      </c>
      <c r="AB1358">
        <v>16</v>
      </c>
      <c r="AC1358">
        <v>113</v>
      </c>
      <c r="AD1358">
        <v>9</v>
      </c>
      <c r="AE1358">
        <v>1</v>
      </c>
      <c r="AF1358">
        <v>1</v>
      </c>
      <c r="AG1358">
        <v>1</v>
      </c>
      <c r="AH1358">
        <v>1</v>
      </c>
      <c r="AI1358">
        <v>121</v>
      </c>
      <c r="AJ1358">
        <v>866</v>
      </c>
      <c r="AK1358">
        <v>153</v>
      </c>
      <c r="AL1358">
        <v>1852</v>
      </c>
      <c r="AM1358">
        <v>2097</v>
      </c>
      <c r="AN1358">
        <v>1749</v>
      </c>
      <c r="AO1358">
        <v>2122</v>
      </c>
      <c r="AP1358">
        <v>889</v>
      </c>
      <c r="AQ1358">
        <v>899</v>
      </c>
      <c r="AR1358">
        <v>1256</v>
      </c>
      <c r="AS1358">
        <v>652</v>
      </c>
      <c r="AT1358">
        <v>148</v>
      </c>
      <c r="AU1358">
        <v>165</v>
      </c>
      <c r="AV1358">
        <v>426</v>
      </c>
      <c r="AW1358">
        <v>850</v>
      </c>
      <c r="AX1358">
        <v>1073</v>
      </c>
      <c r="AY1358">
        <v>889</v>
      </c>
      <c r="AZ1358">
        <v>2405</v>
      </c>
      <c r="BA1358">
        <v>2162</v>
      </c>
      <c r="BB1358">
        <v>1670</v>
      </c>
      <c r="BC1358">
        <v>1250</v>
      </c>
      <c r="BD1358">
        <v>672</v>
      </c>
      <c r="BE1358">
        <v>1</v>
      </c>
      <c r="BF1358" t="s">
        <v>64</v>
      </c>
      <c r="BG1358" t="s">
        <v>65</v>
      </c>
      <c r="BH1358" t="s">
        <v>941</v>
      </c>
      <c r="BI1358" s="4">
        <f xml:space="preserve"> _2025teamgamelogs[[#This Row],[FGA]] + (0.44 * _2025teamgamelogs[[#This Row],[FTA]]) + _2025teamgamelogs[[#This Row],[TOV]] - _2025teamgamelogs[[#This Row],[OREB]]</f>
        <v>110.12</v>
      </c>
      <c r="BJ1358" s="3">
        <f>_2025teamgamelogs[[#This Row],[TOV]]/_2025teamgamelogs[[#This Row],[POSSESIONS]]</f>
        <v>0.11805303305484925</v>
      </c>
      <c r="BK1358" s="4">
        <f>_2025teamgamelogs[[#This Row],[PTS]]/_2025teamgamelogs[[#This Row],[POSSESIONS]]</f>
        <v>1.0261532873229204</v>
      </c>
      <c r="BL1358" s="4">
        <f xml:space="preserve"> 100 * _2025teamgamelogs[[#This Row],[POINTS_PER_POSSESSION]]</f>
        <v>102.61532873229204</v>
      </c>
      <c r="BM1358" s="4">
        <f xml:space="preserve"> _2025teamgamelogs[[#This Row],[POSSESIONS]] / (_2025teamgamelogs[[#This Row],[MIN]]/48)</f>
        <v>110.12</v>
      </c>
      <c r="BN1358" s="3">
        <f>_2025teamgamelogs[[#This Row],[PTS]] / (2 * (_2025teamgamelogs[[#This Row],[FGA]] + 0.44 * _2025teamgamelogs[[#This Row],[FTA]]))</f>
        <v>0.51307664366146022</v>
      </c>
      <c r="BO1358" s="4">
        <f>VLOOKUP(_2025teamgamelogs[[#This Row],[MONTH]], LEAGUE_AVERAGES!$A$2:$B$8, 2, FALSE)</f>
        <v>111.93492093235156</v>
      </c>
      <c r="BP1358" s="5">
        <f>VLOOKUP(_2025teamgamelogs[[#This Row],[TEAM_NAME]], LEAGUE_AVERAGES!$A$14:$C$43, 2, FALSE)</f>
        <v>0.35443902439024388</v>
      </c>
      <c r="BQ1358" s="5">
        <f>VLOOKUP(_2025teamgamelogs[[#This Row],[TEAM_NAME]], LEAGUE_AVERAGES!$A$14:$C$43, 3, FALSE)</f>
        <v>0.34512195121951217</v>
      </c>
      <c r="BR1358" s="5">
        <f>VLOOKUP(_2025teamgamelogs[[#This Row],[TEAM_NAME]], LEAGUE_AVERAGES!$F$14:$H$43, 2, FALSE)</f>
        <v>0.46104878048780484</v>
      </c>
      <c r="BS1358" s="5">
        <f>VLOOKUP(_2025teamgamelogs[[#This Row],[TEAM_NAME]], LEAGUE_AVERAGES!$F$14:$H$43, 3, FALSE)</f>
        <v>0.45834146341463411</v>
      </c>
      <c r="BT1358" s="5">
        <f>VLOOKUP(_2025teamgamelogs[[#This Row],[TEAM_NAME]], LEAGUE_AVERAGES!$K$14:$M$43, 2, FALSE)</f>
        <v>0.55942918094792793</v>
      </c>
      <c r="BU1358" s="5">
        <f>VLOOKUP(_2025teamgamelogs[[#This Row],[TEAM_NAME]], LEAGUE_AVERAGES!$K$14:$M$43, 3, FALSE)</f>
        <v>0.54979583097447959</v>
      </c>
    </row>
    <row r="1359" spans="1:73" x14ac:dyDescent="0.2">
      <c r="A1359" t="s">
        <v>59</v>
      </c>
      <c r="B1359">
        <v>1610612749</v>
      </c>
      <c r="C1359" t="s">
        <v>113</v>
      </c>
      <c r="D1359" t="s">
        <v>114</v>
      </c>
      <c r="E1359">
        <v>22400658</v>
      </c>
      <c r="F1359" s="1">
        <v>45684</v>
      </c>
      <c r="G1359" t="s">
        <v>1233</v>
      </c>
      <c r="H1359" t="s">
        <v>63</v>
      </c>
      <c r="I1359">
        <v>48</v>
      </c>
      <c r="J1359">
        <v>52</v>
      </c>
      <c r="K1359">
        <v>86</v>
      </c>
      <c r="L1359">
        <v>0.60499999999999998</v>
      </c>
      <c r="M1359">
        <v>12</v>
      </c>
      <c r="N1359">
        <v>34</v>
      </c>
      <c r="O1359">
        <v>0.35299999999999998</v>
      </c>
      <c r="P1359">
        <v>9</v>
      </c>
      <c r="Q1359">
        <v>17</v>
      </c>
      <c r="R1359">
        <v>0.52900000000000003</v>
      </c>
      <c r="S1359">
        <v>5</v>
      </c>
      <c r="T1359">
        <v>41</v>
      </c>
      <c r="U1359">
        <v>46</v>
      </c>
      <c r="V1359">
        <v>33</v>
      </c>
      <c r="W1359">
        <v>12</v>
      </c>
      <c r="X1359">
        <v>6</v>
      </c>
      <c r="Y1359">
        <v>5</v>
      </c>
      <c r="Z1359">
        <v>1</v>
      </c>
      <c r="AA1359">
        <v>18</v>
      </c>
      <c r="AB1359">
        <v>19</v>
      </c>
      <c r="AC1359">
        <v>125</v>
      </c>
      <c r="AD1359">
        <v>15</v>
      </c>
      <c r="AE1359">
        <v>1</v>
      </c>
      <c r="AF1359">
        <v>1</v>
      </c>
      <c r="AG1359">
        <v>1</v>
      </c>
      <c r="AH1359">
        <v>1</v>
      </c>
      <c r="AI1359">
        <v>121</v>
      </c>
      <c r="AJ1359">
        <v>64</v>
      </c>
      <c r="AK1359">
        <v>1580</v>
      </c>
      <c r="AL1359">
        <v>16</v>
      </c>
      <c r="AM1359">
        <v>1413</v>
      </c>
      <c r="AN1359">
        <v>1627</v>
      </c>
      <c r="AO1359">
        <v>1275</v>
      </c>
      <c r="AP1359">
        <v>2256</v>
      </c>
      <c r="AQ1359">
        <v>1778</v>
      </c>
      <c r="AR1359">
        <v>2431</v>
      </c>
      <c r="AS1359">
        <v>2299</v>
      </c>
      <c r="AT1359">
        <v>148</v>
      </c>
      <c r="AU1359">
        <v>835</v>
      </c>
      <c r="AV1359">
        <v>240</v>
      </c>
      <c r="AW1359">
        <v>640</v>
      </c>
      <c r="AX1359">
        <v>1702</v>
      </c>
      <c r="AY1359">
        <v>889</v>
      </c>
      <c r="AZ1359">
        <v>35</v>
      </c>
      <c r="BA1359">
        <v>1018</v>
      </c>
      <c r="BB1359">
        <v>971</v>
      </c>
      <c r="BC1359">
        <v>437</v>
      </c>
      <c r="BD1359">
        <v>376</v>
      </c>
      <c r="BE1359">
        <v>1</v>
      </c>
      <c r="BF1359" t="s">
        <v>71</v>
      </c>
      <c r="BG1359" t="s">
        <v>65</v>
      </c>
      <c r="BH1359" t="s">
        <v>941</v>
      </c>
      <c r="BI1359" s="4">
        <f xml:space="preserve"> _2025teamgamelogs[[#This Row],[FGA]] + (0.44 * _2025teamgamelogs[[#This Row],[FTA]]) + _2025teamgamelogs[[#This Row],[TOV]] - _2025teamgamelogs[[#This Row],[OREB]]</f>
        <v>100.48</v>
      </c>
      <c r="BJ1359" s="3">
        <f>_2025teamgamelogs[[#This Row],[TOV]]/_2025teamgamelogs[[#This Row],[POSSESIONS]]</f>
        <v>0.11942675159235669</v>
      </c>
      <c r="BK1359" s="4">
        <f>_2025teamgamelogs[[#This Row],[PTS]]/_2025teamgamelogs[[#This Row],[POSSESIONS]]</f>
        <v>1.244028662420382</v>
      </c>
      <c r="BL1359" s="4">
        <f xml:space="preserve"> 100 * _2025teamgamelogs[[#This Row],[POINTS_PER_POSSESSION]]</f>
        <v>124.4028662420382</v>
      </c>
      <c r="BM1359" s="4">
        <f xml:space="preserve"> _2025teamgamelogs[[#This Row],[POSSESIONS]] / (_2025teamgamelogs[[#This Row],[MIN]]/48)</f>
        <v>100.48</v>
      </c>
      <c r="BN1359" s="3">
        <f>_2025teamgamelogs[[#This Row],[PTS]] / (2 * (_2025teamgamelogs[[#This Row],[FGA]] + 0.44 * _2025teamgamelogs[[#This Row],[FTA]]))</f>
        <v>0.66859221223791188</v>
      </c>
      <c r="BO1359" s="4">
        <f>VLOOKUP(_2025teamgamelogs[[#This Row],[MONTH]], LEAGUE_AVERAGES!$A$2:$B$8, 2, FALSE)</f>
        <v>111.93492093235156</v>
      </c>
      <c r="BP1359" s="5">
        <f>VLOOKUP(_2025teamgamelogs[[#This Row],[TEAM_NAME]], LEAGUE_AVERAGES!$A$14:$C$43, 2, FALSE)</f>
        <v>0.4062926829268293</v>
      </c>
      <c r="BQ1359" s="5">
        <f>VLOOKUP(_2025teamgamelogs[[#This Row],[TEAM_NAME]], LEAGUE_AVERAGES!$A$14:$C$43, 3, FALSE)</f>
        <v>0.36926829268292688</v>
      </c>
      <c r="BR1359" s="5">
        <f>VLOOKUP(_2025teamgamelogs[[#This Row],[TEAM_NAME]], LEAGUE_AVERAGES!$F$14:$H$43, 2, FALSE)</f>
        <v>0.49804878048780482</v>
      </c>
      <c r="BS1359" s="5">
        <f>VLOOKUP(_2025teamgamelogs[[#This Row],[TEAM_NAME]], LEAGUE_AVERAGES!$F$14:$H$43, 3, FALSE)</f>
        <v>0.47917073170731711</v>
      </c>
      <c r="BT1359" s="5">
        <f>VLOOKUP(_2025teamgamelogs[[#This Row],[TEAM_NAME]], LEAGUE_AVERAGES!$K$14:$M$43, 2, FALSE)</f>
        <v>0.61475494156948829</v>
      </c>
      <c r="BU1359" s="5">
        <f>VLOOKUP(_2025teamgamelogs[[#This Row],[TEAM_NAME]], LEAGUE_AVERAGES!$K$14:$M$43, 3, FALSE)</f>
        <v>0.58586037801226176</v>
      </c>
    </row>
    <row r="1360" spans="1:73" x14ac:dyDescent="0.2">
      <c r="A1360" t="s">
        <v>59</v>
      </c>
      <c r="B1360">
        <v>1610612753</v>
      </c>
      <c r="C1360" t="s">
        <v>83</v>
      </c>
      <c r="D1360" t="s">
        <v>84</v>
      </c>
      <c r="E1360">
        <v>22400652</v>
      </c>
      <c r="F1360" s="1">
        <v>45684</v>
      </c>
      <c r="G1360" t="s">
        <v>85</v>
      </c>
      <c r="H1360" t="s">
        <v>70</v>
      </c>
      <c r="I1360">
        <v>58</v>
      </c>
      <c r="J1360">
        <v>45</v>
      </c>
      <c r="K1360">
        <v>98</v>
      </c>
      <c r="L1360">
        <v>0.45900000000000002</v>
      </c>
      <c r="M1360">
        <v>14</v>
      </c>
      <c r="N1360">
        <v>39</v>
      </c>
      <c r="O1360">
        <v>0.35899999999999999</v>
      </c>
      <c r="P1360">
        <v>15</v>
      </c>
      <c r="Q1360">
        <v>25</v>
      </c>
      <c r="R1360">
        <v>0.6</v>
      </c>
      <c r="S1360">
        <v>12</v>
      </c>
      <c r="T1360">
        <v>35</v>
      </c>
      <c r="U1360">
        <v>47</v>
      </c>
      <c r="V1360">
        <v>32</v>
      </c>
      <c r="W1360">
        <v>15</v>
      </c>
      <c r="X1360">
        <v>9</v>
      </c>
      <c r="Y1360">
        <v>4</v>
      </c>
      <c r="Z1360">
        <v>2</v>
      </c>
      <c r="AA1360">
        <v>19</v>
      </c>
      <c r="AB1360">
        <v>21</v>
      </c>
      <c r="AC1360">
        <v>119</v>
      </c>
      <c r="AD1360">
        <v>-6</v>
      </c>
      <c r="AE1360">
        <v>1</v>
      </c>
      <c r="AF1360">
        <v>1231</v>
      </c>
      <c r="AG1360">
        <v>1231</v>
      </c>
      <c r="AH1360">
        <v>1231</v>
      </c>
      <c r="AI1360">
        <v>1</v>
      </c>
      <c r="AJ1360">
        <v>564</v>
      </c>
      <c r="AK1360">
        <v>251</v>
      </c>
      <c r="AL1360">
        <v>1395</v>
      </c>
      <c r="AM1360">
        <v>934</v>
      </c>
      <c r="AN1360">
        <v>933</v>
      </c>
      <c r="AO1360">
        <v>1217</v>
      </c>
      <c r="AP1360">
        <v>1416</v>
      </c>
      <c r="AQ1360">
        <v>666</v>
      </c>
      <c r="AR1360">
        <v>2341</v>
      </c>
      <c r="AS1360">
        <v>848</v>
      </c>
      <c r="AT1360">
        <v>769</v>
      </c>
      <c r="AU1360">
        <v>705</v>
      </c>
      <c r="AV1360">
        <v>322</v>
      </c>
      <c r="AW1360">
        <v>1341</v>
      </c>
      <c r="AX1360">
        <v>797</v>
      </c>
      <c r="AY1360">
        <v>1274</v>
      </c>
      <c r="AZ1360">
        <v>158</v>
      </c>
      <c r="BA1360">
        <v>1258</v>
      </c>
      <c r="BB1360">
        <v>575</v>
      </c>
      <c r="BC1360">
        <v>798</v>
      </c>
      <c r="BD1360">
        <v>1540</v>
      </c>
      <c r="BE1360">
        <v>1</v>
      </c>
      <c r="BF1360" t="s">
        <v>71</v>
      </c>
      <c r="BG1360" t="s">
        <v>65</v>
      </c>
      <c r="BH1360" t="s">
        <v>941</v>
      </c>
      <c r="BI1360" s="4">
        <f xml:space="preserve"> _2025teamgamelogs[[#This Row],[FGA]] + (0.44 * _2025teamgamelogs[[#This Row],[FTA]]) + _2025teamgamelogs[[#This Row],[TOV]] - _2025teamgamelogs[[#This Row],[OREB]]</f>
        <v>112</v>
      </c>
      <c r="BJ1360" s="3">
        <f>_2025teamgamelogs[[#This Row],[TOV]]/_2025teamgamelogs[[#This Row],[POSSESIONS]]</f>
        <v>0.13392857142857142</v>
      </c>
      <c r="BK1360" s="4">
        <f>_2025teamgamelogs[[#This Row],[PTS]]/_2025teamgamelogs[[#This Row],[POSSESIONS]]</f>
        <v>1.0625</v>
      </c>
      <c r="BL1360" s="4">
        <f xml:space="preserve"> 100 * _2025teamgamelogs[[#This Row],[POINTS_PER_POSSESSION]]</f>
        <v>106.25</v>
      </c>
      <c r="BM1360" s="4">
        <f xml:space="preserve"> _2025teamgamelogs[[#This Row],[POSSESIONS]] / (_2025teamgamelogs[[#This Row],[MIN]]/48)</f>
        <v>92.689655172413794</v>
      </c>
      <c r="BN1360" s="3">
        <f>_2025teamgamelogs[[#This Row],[PTS]] / (2 * (_2025teamgamelogs[[#This Row],[FGA]] + 0.44 * _2025teamgamelogs[[#This Row],[FTA]]))</f>
        <v>0.54587155963302747</v>
      </c>
      <c r="BO1360" s="4">
        <f>VLOOKUP(_2025teamgamelogs[[#This Row],[MONTH]], LEAGUE_AVERAGES!$A$2:$B$8, 2, FALSE)</f>
        <v>111.93492093235156</v>
      </c>
      <c r="BP1360" s="5">
        <f>VLOOKUP(_2025teamgamelogs[[#This Row],[TEAM_NAME]], LEAGUE_AVERAGES!$A$14:$C$43, 2, FALSE)</f>
        <v>0.32192682926829269</v>
      </c>
      <c r="BQ1360" s="5">
        <f>VLOOKUP(_2025teamgamelogs[[#This Row],[TEAM_NAME]], LEAGUE_AVERAGES!$A$14:$C$43, 3, FALSE)</f>
        <v>0.31129268292682932</v>
      </c>
      <c r="BR1360" s="5">
        <f>VLOOKUP(_2025teamgamelogs[[#This Row],[TEAM_NAME]], LEAGUE_AVERAGES!$F$14:$H$43, 2, FALSE)</f>
        <v>0.44641463414634147</v>
      </c>
      <c r="BS1360" s="5">
        <f>VLOOKUP(_2025teamgamelogs[[#This Row],[TEAM_NAME]], LEAGUE_AVERAGES!$F$14:$H$43, 3, FALSE)</f>
        <v>0.44524390243902434</v>
      </c>
      <c r="BT1360" s="5">
        <f>VLOOKUP(_2025teamgamelogs[[#This Row],[TEAM_NAME]], LEAGUE_AVERAGES!$K$14:$M$43, 2, FALSE)</f>
        <v>0.55194019912665027</v>
      </c>
      <c r="BU1360" s="5">
        <f>VLOOKUP(_2025teamgamelogs[[#This Row],[TEAM_NAME]], LEAGUE_AVERAGES!$K$14:$M$43, 3, FALSE)</f>
        <v>0.54874950227645525</v>
      </c>
    </row>
    <row r="1361" spans="1:73" x14ac:dyDescent="0.2">
      <c r="A1361" t="s">
        <v>59</v>
      </c>
      <c r="B1361">
        <v>1610612758</v>
      </c>
      <c r="C1361" t="s">
        <v>142</v>
      </c>
      <c r="D1361" t="s">
        <v>143</v>
      </c>
      <c r="E1361">
        <v>22400651</v>
      </c>
      <c r="F1361" s="1">
        <v>45684</v>
      </c>
      <c r="G1361" t="s">
        <v>1234</v>
      </c>
      <c r="H1361" t="s">
        <v>63</v>
      </c>
      <c r="I1361">
        <v>48</v>
      </c>
      <c r="J1361">
        <v>45</v>
      </c>
      <c r="K1361">
        <v>82</v>
      </c>
      <c r="L1361">
        <v>0.54900000000000004</v>
      </c>
      <c r="M1361">
        <v>9</v>
      </c>
      <c r="N1361">
        <v>28</v>
      </c>
      <c r="O1361">
        <v>0.32100000000000001</v>
      </c>
      <c r="P1361">
        <v>11</v>
      </c>
      <c r="Q1361">
        <v>17</v>
      </c>
      <c r="R1361">
        <v>0.64700000000000002</v>
      </c>
      <c r="S1361">
        <v>11</v>
      </c>
      <c r="T1361">
        <v>33</v>
      </c>
      <c r="U1361">
        <v>44</v>
      </c>
      <c r="V1361">
        <v>31</v>
      </c>
      <c r="W1361">
        <v>18</v>
      </c>
      <c r="X1361">
        <v>7</v>
      </c>
      <c r="Y1361">
        <v>4</v>
      </c>
      <c r="Z1361">
        <v>3</v>
      </c>
      <c r="AA1361">
        <v>24</v>
      </c>
      <c r="AB1361">
        <v>20</v>
      </c>
      <c r="AC1361">
        <v>110</v>
      </c>
      <c r="AD1361">
        <v>14</v>
      </c>
      <c r="AE1361">
        <v>1</v>
      </c>
      <c r="AF1361">
        <v>1</v>
      </c>
      <c r="AG1361">
        <v>1</v>
      </c>
      <c r="AH1361">
        <v>1</v>
      </c>
      <c r="AI1361">
        <v>121</v>
      </c>
      <c r="AJ1361">
        <v>564</v>
      </c>
      <c r="AK1361">
        <v>2022</v>
      </c>
      <c r="AL1361">
        <v>164</v>
      </c>
      <c r="AM1361">
        <v>2097</v>
      </c>
      <c r="AN1361">
        <v>2228</v>
      </c>
      <c r="AO1361">
        <v>1685</v>
      </c>
      <c r="AP1361">
        <v>2028</v>
      </c>
      <c r="AQ1361">
        <v>1778</v>
      </c>
      <c r="AR1361">
        <v>2210</v>
      </c>
      <c r="AS1361">
        <v>1051</v>
      </c>
      <c r="AT1361">
        <v>1131</v>
      </c>
      <c r="AU1361">
        <v>1127</v>
      </c>
      <c r="AV1361">
        <v>426</v>
      </c>
      <c r="AW1361">
        <v>1953</v>
      </c>
      <c r="AX1361">
        <v>1360</v>
      </c>
      <c r="AY1361">
        <v>1274</v>
      </c>
      <c r="AZ1361">
        <v>384</v>
      </c>
      <c r="BA1361">
        <v>2162</v>
      </c>
      <c r="BB1361">
        <v>767</v>
      </c>
      <c r="BC1361">
        <v>1479</v>
      </c>
      <c r="BD1361">
        <v>421</v>
      </c>
      <c r="BE1361">
        <v>1</v>
      </c>
      <c r="BF1361" t="s">
        <v>71</v>
      </c>
      <c r="BG1361" t="s">
        <v>65</v>
      </c>
      <c r="BH1361" t="s">
        <v>941</v>
      </c>
      <c r="BI1361" s="4">
        <f xml:space="preserve"> _2025teamgamelogs[[#This Row],[FGA]] + (0.44 * _2025teamgamelogs[[#This Row],[FTA]]) + _2025teamgamelogs[[#This Row],[TOV]] - _2025teamgamelogs[[#This Row],[OREB]]</f>
        <v>96.48</v>
      </c>
      <c r="BJ1361" s="3">
        <f>_2025teamgamelogs[[#This Row],[TOV]]/_2025teamgamelogs[[#This Row],[POSSESIONS]]</f>
        <v>0.18656716417910446</v>
      </c>
      <c r="BK1361" s="4">
        <f>_2025teamgamelogs[[#This Row],[PTS]]/_2025teamgamelogs[[#This Row],[POSSESIONS]]</f>
        <v>1.1401326699834162</v>
      </c>
      <c r="BL1361" s="4">
        <f xml:space="preserve"> 100 * _2025teamgamelogs[[#This Row],[POINTS_PER_POSSESSION]]</f>
        <v>114.01326699834162</v>
      </c>
      <c r="BM1361" s="4">
        <f xml:space="preserve"> _2025teamgamelogs[[#This Row],[POSSESIONS]] / (_2025teamgamelogs[[#This Row],[MIN]]/48)</f>
        <v>96.48</v>
      </c>
      <c r="BN1361" s="3">
        <f>_2025teamgamelogs[[#This Row],[PTS]] / (2 * (_2025teamgamelogs[[#This Row],[FGA]] + 0.44 * _2025teamgamelogs[[#This Row],[FTA]]))</f>
        <v>0.61466249441215914</v>
      </c>
      <c r="BO1361" s="4">
        <f>VLOOKUP(_2025teamgamelogs[[#This Row],[MONTH]], LEAGUE_AVERAGES!$A$2:$B$8, 2, FALSE)</f>
        <v>111.93492093235156</v>
      </c>
      <c r="BP1361" s="5">
        <f>VLOOKUP(_2025teamgamelogs[[#This Row],[TEAM_NAME]], LEAGUE_AVERAGES!$A$14:$C$43, 2, FALSE)</f>
        <v>0.37158536585365853</v>
      </c>
      <c r="BQ1361" s="5">
        <f>VLOOKUP(_2025teamgamelogs[[#This Row],[TEAM_NAME]], LEAGUE_AVERAGES!$A$14:$C$43, 3, FALSE)</f>
        <v>0.34029268292682929</v>
      </c>
      <c r="BR1361" s="5">
        <f>VLOOKUP(_2025teamgamelogs[[#This Row],[TEAM_NAME]], LEAGUE_AVERAGES!$F$14:$H$43, 2, FALSE)</f>
        <v>0.4831951219512195</v>
      </c>
      <c r="BS1361" s="5">
        <f>VLOOKUP(_2025teamgamelogs[[#This Row],[TEAM_NAME]], LEAGUE_AVERAGES!$F$14:$H$43, 3, FALSE)</f>
        <v>0.47492682926829272</v>
      </c>
      <c r="BT1361" s="5">
        <f>VLOOKUP(_2025teamgamelogs[[#This Row],[TEAM_NAME]], LEAGUE_AVERAGES!$K$14:$M$43, 2, FALSE)</f>
        <v>0.59195463864629394</v>
      </c>
      <c r="BU1361" s="5">
        <f>VLOOKUP(_2025teamgamelogs[[#This Row],[TEAM_NAME]], LEAGUE_AVERAGES!$K$14:$M$43, 3, FALSE)</f>
        <v>0.57517865161129356</v>
      </c>
    </row>
    <row r="1362" spans="1:73" x14ac:dyDescent="0.2">
      <c r="A1362" t="s">
        <v>59</v>
      </c>
      <c r="B1362">
        <v>1610612750</v>
      </c>
      <c r="C1362" t="s">
        <v>8</v>
      </c>
      <c r="D1362" t="s">
        <v>72</v>
      </c>
      <c r="E1362">
        <v>22400656</v>
      </c>
      <c r="F1362" s="1">
        <v>45684</v>
      </c>
      <c r="G1362" t="s">
        <v>1235</v>
      </c>
      <c r="H1362" t="s">
        <v>63</v>
      </c>
      <c r="I1362">
        <v>48</v>
      </c>
      <c r="J1362">
        <v>34</v>
      </c>
      <c r="K1362">
        <v>86</v>
      </c>
      <c r="L1362">
        <v>0.39500000000000002</v>
      </c>
      <c r="M1362">
        <v>12</v>
      </c>
      <c r="N1362">
        <v>40</v>
      </c>
      <c r="O1362">
        <v>0.3</v>
      </c>
      <c r="P1362">
        <v>20</v>
      </c>
      <c r="Q1362">
        <v>29</v>
      </c>
      <c r="R1362">
        <v>0.69</v>
      </c>
      <c r="S1362">
        <v>14</v>
      </c>
      <c r="T1362">
        <v>37</v>
      </c>
      <c r="U1362">
        <v>51</v>
      </c>
      <c r="V1362">
        <v>18</v>
      </c>
      <c r="W1362">
        <v>18</v>
      </c>
      <c r="X1362">
        <v>13</v>
      </c>
      <c r="Y1362">
        <v>4</v>
      </c>
      <c r="Z1362">
        <v>3</v>
      </c>
      <c r="AA1362">
        <v>18</v>
      </c>
      <c r="AB1362">
        <v>20</v>
      </c>
      <c r="AC1362">
        <v>100</v>
      </c>
      <c r="AD1362">
        <v>8</v>
      </c>
      <c r="AE1362">
        <v>1</v>
      </c>
      <c r="AF1362">
        <v>1</v>
      </c>
      <c r="AG1362">
        <v>1</v>
      </c>
      <c r="AH1362">
        <v>1</v>
      </c>
      <c r="AI1362">
        <v>121</v>
      </c>
      <c r="AJ1362">
        <v>2258</v>
      </c>
      <c r="AK1362">
        <v>1580</v>
      </c>
      <c r="AL1362">
        <v>2250</v>
      </c>
      <c r="AM1362">
        <v>1413</v>
      </c>
      <c r="AN1362">
        <v>795</v>
      </c>
      <c r="AO1362">
        <v>1895</v>
      </c>
      <c r="AP1362">
        <v>623</v>
      </c>
      <c r="AQ1362">
        <v>325</v>
      </c>
      <c r="AR1362">
        <v>2016</v>
      </c>
      <c r="AS1362">
        <v>466</v>
      </c>
      <c r="AT1362">
        <v>489</v>
      </c>
      <c r="AU1362">
        <v>340</v>
      </c>
      <c r="AV1362">
        <v>2327</v>
      </c>
      <c r="AW1362">
        <v>1953</v>
      </c>
      <c r="AX1362">
        <v>137</v>
      </c>
      <c r="AY1362">
        <v>1274</v>
      </c>
      <c r="AZ1362">
        <v>384</v>
      </c>
      <c r="BA1362">
        <v>1018</v>
      </c>
      <c r="BB1362">
        <v>767</v>
      </c>
      <c r="BC1362">
        <v>2099</v>
      </c>
      <c r="BD1362">
        <v>727</v>
      </c>
      <c r="BE1362">
        <v>1</v>
      </c>
      <c r="BF1362" t="s">
        <v>64</v>
      </c>
      <c r="BG1362" t="s">
        <v>65</v>
      </c>
      <c r="BH1362" t="s">
        <v>941</v>
      </c>
      <c r="BI1362" s="4">
        <f xml:space="preserve"> _2025teamgamelogs[[#This Row],[FGA]] + (0.44 * _2025teamgamelogs[[#This Row],[FTA]]) + _2025teamgamelogs[[#This Row],[TOV]] - _2025teamgamelogs[[#This Row],[OREB]]</f>
        <v>102.76</v>
      </c>
      <c r="BJ1362" s="3">
        <f>_2025teamgamelogs[[#This Row],[TOV]]/_2025teamgamelogs[[#This Row],[POSSESIONS]]</f>
        <v>0.17516543402101983</v>
      </c>
      <c r="BK1362" s="4">
        <f>_2025teamgamelogs[[#This Row],[PTS]]/_2025teamgamelogs[[#This Row],[POSSESIONS]]</f>
        <v>0.97314130011677691</v>
      </c>
      <c r="BL1362" s="4">
        <f xml:space="preserve"> 100 * _2025teamgamelogs[[#This Row],[POINTS_PER_POSSESSION]]</f>
        <v>97.31413001167769</v>
      </c>
      <c r="BM1362" s="4">
        <f xml:space="preserve"> _2025teamgamelogs[[#This Row],[POSSESIONS]] / (_2025teamgamelogs[[#This Row],[MIN]]/48)</f>
        <v>102.76</v>
      </c>
      <c r="BN1362" s="3">
        <f>_2025teamgamelogs[[#This Row],[PTS]] / (2 * (_2025teamgamelogs[[#This Row],[FGA]] + 0.44 * _2025teamgamelogs[[#This Row],[FTA]]))</f>
        <v>0.50627784528149045</v>
      </c>
      <c r="BO1362" s="4">
        <f>VLOOKUP(_2025teamgamelogs[[#This Row],[MONTH]], LEAGUE_AVERAGES!$A$2:$B$8, 2, FALSE)</f>
        <v>111.93492093235156</v>
      </c>
      <c r="BP1362" s="5">
        <f>VLOOKUP(_2025teamgamelogs[[#This Row],[TEAM_NAME]], LEAGUE_AVERAGES!$A$14:$C$43, 2, FALSE)</f>
        <v>0.38256097560975622</v>
      </c>
      <c r="BQ1362" s="5">
        <f>VLOOKUP(_2025teamgamelogs[[#This Row],[TEAM_NAME]], LEAGUE_AVERAGES!$A$14:$C$43, 3, FALSE)</f>
        <v>0.37156097560975615</v>
      </c>
      <c r="BR1362" s="5">
        <f>VLOOKUP(_2025teamgamelogs[[#This Row],[TEAM_NAME]], LEAGUE_AVERAGES!$F$14:$H$43, 2, FALSE)</f>
        <v>0.47402439024390242</v>
      </c>
      <c r="BS1362" s="5">
        <f>VLOOKUP(_2025teamgamelogs[[#This Row],[TEAM_NAME]], LEAGUE_AVERAGES!$F$14:$H$43, 3, FALSE)</f>
        <v>0.46580487804878057</v>
      </c>
      <c r="BT1362" s="5">
        <f>VLOOKUP(_2025teamgamelogs[[#This Row],[TEAM_NAME]], LEAGUE_AVERAGES!$K$14:$M$43, 2, FALSE)</f>
        <v>0.59446350940954662</v>
      </c>
      <c r="BU1362" s="5">
        <f>VLOOKUP(_2025teamgamelogs[[#This Row],[TEAM_NAME]], LEAGUE_AVERAGES!$K$14:$M$43, 3, FALSE)</f>
        <v>0.58583417827298701</v>
      </c>
    </row>
    <row r="1363" spans="1:73" x14ac:dyDescent="0.2">
      <c r="A1363" t="s">
        <v>59</v>
      </c>
      <c r="B1363">
        <v>1610612743</v>
      </c>
      <c r="C1363" t="s">
        <v>151</v>
      </c>
      <c r="D1363" t="s">
        <v>152</v>
      </c>
      <c r="E1363">
        <v>22400655</v>
      </c>
      <c r="F1363" s="1">
        <v>45684</v>
      </c>
      <c r="G1363" t="s">
        <v>1236</v>
      </c>
      <c r="H1363" t="s">
        <v>70</v>
      </c>
      <c r="I1363">
        <v>48</v>
      </c>
      <c r="J1363">
        <v>52</v>
      </c>
      <c r="K1363">
        <v>100</v>
      </c>
      <c r="L1363">
        <v>0.52</v>
      </c>
      <c r="M1363">
        <v>6</v>
      </c>
      <c r="N1363">
        <v>27</v>
      </c>
      <c r="O1363">
        <v>0.222</v>
      </c>
      <c r="P1363">
        <v>11</v>
      </c>
      <c r="Q1363">
        <v>11</v>
      </c>
      <c r="R1363">
        <v>1</v>
      </c>
      <c r="S1363">
        <v>12</v>
      </c>
      <c r="T1363">
        <v>30</v>
      </c>
      <c r="U1363">
        <v>42</v>
      </c>
      <c r="V1363">
        <v>36</v>
      </c>
      <c r="W1363">
        <v>15</v>
      </c>
      <c r="X1363">
        <v>13</v>
      </c>
      <c r="Y1363">
        <v>5</v>
      </c>
      <c r="Z1363">
        <v>5</v>
      </c>
      <c r="AA1363">
        <v>11</v>
      </c>
      <c r="AB1363">
        <v>14</v>
      </c>
      <c r="AC1363">
        <v>121</v>
      </c>
      <c r="AD1363">
        <v>-8</v>
      </c>
      <c r="AE1363">
        <v>1</v>
      </c>
      <c r="AF1363">
        <v>1231</v>
      </c>
      <c r="AG1363">
        <v>1231</v>
      </c>
      <c r="AH1363">
        <v>1231</v>
      </c>
      <c r="AI1363">
        <v>121</v>
      </c>
      <c r="AJ1363">
        <v>64</v>
      </c>
      <c r="AK1363">
        <v>153</v>
      </c>
      <c r="AL1363">
        <v>405</v>
      </c>
      <c r="AM1363">
        <v>2400</v>
      </c>
      <c r="AN1363">
        <v>2292</v>
      </c>
      <c r="AO1363">
        <v>2358</v>
      </c>
      <c r="AP1363">
        <v>2028</v>
      </c>
      <c r="AQ1363">
        <v>2344</v>
      </c>
      <c r="AR1363">
        <v>1</v>
      </c>
      <c r="AS1363">
        <v>848</v>
      </c>
      <c r="AT1363">
        <v>1652</v>
      </c>
      <c r="AU1363">
        <v>1443</v>
      </c>
      <c r="AV1363">
        <v>95</v>
      </c>
      <c r="AW1363">
        <v>1341</v>
      </c>
      <c r="AX1363">
        <v>137</v>
      </c>
      <c r="AY1363">
        <v>889</v>
      </c>
      <c r="AZ1363">
        <v>1188</v>
      </c>
      <c r="BA1363">
        <v>52</v>
      </c>
      <c r="BB1363">
        <v>2064</v>
      </c>
      <c r="BC1363">
        <v>672</v>
      </c>
      <c r="BD1363">
        <v>1667</v>
      </c>
      <c r="BE1363">
        <v>1</v>
      </c>
      <c r="BF1363" t="s">
        <v>71</v>
      </c>
      <c r="BG1363" t="s">
        <v>65</v>
      </c>
      <c r="BH1363" t="s">
        <v>941</v>
      </c>
      <c r="BI1363" s="4">
        <f xml:space="preserve"> _2025teamgamelogs[[#This Row],[FGA]] + (0.44 * _2025teamgamelogs[[#This Row],[FTA]]) + _2025teamgamelogs[[#This Row],[TOV]] - _2025teamgamelogs[[#This Row],[OREB]]</f>
        <v>107.84</v>
      </c>
      <c r="BJ1363" s="3">
        <f>_2025teamgamelogs[[#This Row],[TOV]]/_2025teamgamelogs[[#This Row],[POSSESIONS]]</f>
        <v>0.13909495548961423</v>
      </c>
      <c r="BK1363" s="4">
        <f>_2025teamgamelogs[[#This Row],[PTS]]/_2025teamgamelogs[[#This Row],[POSSESIONS]]</f>
        <v>1.1220326409495549</v>
      </c>
      <c r="BL1363" s="4">
        <f xml:space="preserve"> 100 * _2025teamgamelogs[[#This Row],[POINTS_PER_POSSESSION]]</f>
        <v>112.20326409495549</v>
      </c>
      <c r="BM1363" s="4">
        <f xml:space="preserve"> _2025teamgamelogs[[#This Row],[POSSESIONS]] / (_2025teamgamelogs[[#This Row],[MIN]]/48)</f>
        <v>107.84</v>
      </c>
      <c r="BN1363" s="3">
        <f>_2025teamgamelogs[[#This Row],[PTS]] / (2 * (_2025teamgamelogs[[#This Row],[FGA]] + 0.44 * _2025teamgamelogs[[#This Row],[FTA]]))</f>
        <v>0.57706982067913004</v>
      </c>
      <c r="BO1363" s="4">
        <f>VLOOKUP(_2025teamgamelogs[[#This Row],[MONTH]], LEAGUE_AVERAGES!$A$2:$B$8, 2, FALSE)</f>
        <v>111.93492093235156</v>
      </c>
      <c r="BP1363" s="5">
        <f>VLOOKUP(_2025teamgamelogs[[#This Row],[TEAM_NAME]], LEAGUE_AVERAGES!$A$14:$C$43, 2, FALSE)</f>
        <v>0.39036585365853654</v>
      </c>
      <c r="BQ1363" s="5">
        <f>VLOOKUP(_2025teamgamelogs[[#This Row],[TEAM_NAME]], LEAGUE_AVERAGES!$A$14:$C$43, 3, FALSE)</f>
        <v>0.36282926829268303</v>
      </c>
      <c r="BR1363" s="5">
        <f>VLOOKUP(_2025teamgamelogs[[#This Row],[TEAM_NAME]], LEAGUE_AVERAGES!$F$14:$H$43, 2, FALSE)</f>
        <v>0.50741463414634147</v>
      </c>
      <c r="BS1363" s="5">
        <f>VLOOKUP(_2025teamgamelogs[[#This Row],[TEAM_NAME]], LEAGUE_AVERAGES!$F$14:$H$43, 3, FALSE)</f>
        <v>0.50717073170731708</v>
      </c>
      <c r="BT1363" s="5">
        <f>VLOOKUP(_2025teamgamelogs[[#This Row],[TEAM_NAME]], LEAGUE_AVERAGES!$K$14:$M$43, 2, FALSE)</f>
        <v>0.61183675116028358</v>
      </c>
      <c r="BU1363" s="5">
        <f>VLOOKUP(_2025teamgamelogs[[#This Row],[TEAM_NAME]], LEAGUE_AVERAGES!$K$14:$M$43, 3, FALSE)</f>
        <v>0.59871853787111373</v>
      </c>
    </row>
    <row r="1364" spans="1:73" x14ac:dyDescent="0.2">
      <c r="A1364" t="s">
        <v>59</v>
      </c>
      <c r="B1364">
        <v>1610612762</v>
      </c>
      <c r="C1364" t="s">
        <v>125</v>
      </c>
      <c r="D1364" t="s">
        <v>126</v>
      </c>
      <c r="E1364">
        <v>22400658</v>
      </c>
      <c r="F1364" s="1">
        <v>45684</v>
      </c>
      <c r="G1364" t="s">
        <v>1237</v>
      </c>
      <c r="H1364" t="s">
        <v>70</v>
      </c>
      <c r="I1364">
        <v>48</v>
      </c>
      <c r="J1364">
        <v>41</v>
      </c>
      <c r="K1364">
        <v>100</v>
      </c>
      <c r="L1364">
        <v>0.41</v>
      </c>
      <c r="M1364">
        <v>18</v>
      </c>
      <c r="N1364">
        <v>54</v>
      </c>
      <c r="O1364">
        <v>0.33300000000000002</v>
      </c>
      <c r="P1364">
        <v>10</v>
      </c>
      <c r="Q1364">
        <v>13</v>
      </c>
      <c r="R1364">
        <v>0.76900000000000002</v>
      </c>
      <c r="S1364">
        <v>15</v>
      </c>
      <c r="T1364">
        <v>31</v>
      </c>
      <c r="U1364">
        <v>46</v>
      </c>
      <c r="V1364">
        <v>28</v>
      </c>
      <c r="W1364">
        <v>11</v>
      </c>
      <c r="X1364">
        <v>8</v>
      </c>
      <c r="Y1364">
        <v>1</v>
      </c>
      <c r="Z1364">
        <v>5</v>
      </c>
      <c r="AA1364">
        <v>19</v>
      </c>
      <c r="AB1364">
        <v>18</v>
      </c>
      <c r="AC1364">
        <v>110</v>
      </c>
      <c r="AD1364">
        <v>-15</v>
      </c>
      <c r="AE1364">
        <v>1</v>
      </c>
      <c r="AF1364">
        <v>1231</v>
      </c>
      <c r="AG1364">
        <v>1231</v>
      </c>
      <c r="AH1364">
        <v>1231</v>
      </c>
      <c r="AI1364">
        <v>121</v>
      </c>
      <c r="AJ1364">
        <v>1234</v>
      </c>
      <c r="AK1364">
        <v>153</v>
      </c>
      <c r="AL1364">
        <v>2098</v>
      </c>
      <c r="AM1364">
        <v>288</v>
      </c>
      <c r="AN1364">
        <v>31</v>
      </c>
      <c r="AO1364">
        <v>1468</v>
      </c>
      <c r="AP1364">
        <v>2148</v>
      </c>
      <c r="AQ1364">
        <v>2188</v>
      </c>
      <c r="AR1364">
        <v>1388</v>
      </c>
      <c r="AS1364">
        <v>332</v>
      </c>
      <c r="AT1364">
        <v>1488</v>
      </c>
      <c r="AU1364">
        <v>835</v>
      </c>
      <c r="AV1364">
        <v>840</v>
      </c>
      <c r="AW1364">
        <v>429</v>
      </c>
      <c r="AX1364">
        <v>1073</v>
      </c>
      <c r="AY1364">
        <v>2304</v>
      </c>
      <c r="AZ1364">
        <v>1188</v>
      </c>
      <c r="BA1364">
        <v>1258</v>
      </c>
      <c r="BB1364">
        <v>1204</v>
      </c>
      <c r="BC1364">
        <v>1479</v>
      </c>
      <c r="BD1364">
        <v>2041</v>
      </c>
      <c r="BE1364">
        <v>1</v>
      </c>
      <c r="BF1364" t="s">
        <v>64</v>
      </c>
      <c r="BG1364" t="s">
        <v>65</v>
      </c>
      <c r="BH1364" t="s">
        <v>941</v>
      </c>
      <c r="BI1364" s="4">
        <f xml:space="preserve"> _2025teamgamelogs[[#This Row],[FGA]] + (0.44 * _2025teamgamelogs[[#This Row],[FTA]]) + _2025teamgamelogs[[#This Row],[TOV]] - _2025teamgamelogs[[#This Row],[OREB]]</f>
        <v>101.72</v>
      </c>
      <c r="BJ1364" s="3">
        <f>_2025teamgamelogs[[#This Row],[TOV]]/_2025teamgamelogs[[#This Row],[POSSESIONS]]</f>
        <v>0.1081399921352733</v>
      </c>
      <c r="BK1364" s="4">
        <f>_2025teamgamelogs[[#This Row],[PTS]]/_2025teamgamelogs[[#This Row],[POSSESIONS]]</f>
        <v>1.081399921352733</v>
      </c>
      <c r="BL1364" s="4">
        <f xml:space="preserve"> 100 * _2025teamgamelogs[[#This Row],[POINTS_PER_POSSESSION]]</f>
        <v>108.1399921352733</v>
      </c>
      <c r="BM1364" s="4">
        <f xml:space="preserve"> _2025teamgamelogs[[#This Row],[POSSESIONS]] / (_2025teamgamelogs[[#This Row],[MIN]]/48)</f>
        <v>101.72</v>
      </c>
      <c r="BN1364" s="3">
        <f>_2025teamgamelogs[[#This Row],[PTS]] / (2 * (_2025teamgamelogs[[#This Row],[FGA]] + 0.44 * _2025teamgamelogs[[#This Row],[FTA]]))</f>
        <v>0.52024214907302313</v>
      </c>
      <c r="BO1364" s="4">
        <f>VLOOKUP(_2025teamgamelogs[[#This Row],[MONTH]], LEAGUE_AVERAGES!$A$2:$B$8, 2, FALSE)</f>
        <v>111.93492093235156</v>
      </c>
      <c r="BP1364" s="5">
        <f>VLOOKUP(_2025teamgamelogs[[#This Row],[TEAM_NAME]], LEAGUE_AVERAGES!$A$14:$C$43, 2, FALSE)</f>
        <v>0.36446341463414633</v>
      </c>
      <c r="BQ1364" s="5">
        <f>VLOOKUP(_2025teamgamelogs[[#This Row],[TEAM_NAME]], LEAGUE_AVERAGES!$A$14:$C$43, 3, FALSE)</f>
        <v>0.3413170731707319</v>
      </c>
      <c r="BR1364" s="5">
        <f>VLOOKUP(_2025teamgamelogs[[#This Row],[TEAM_NAME]], LEAGUE_AVERAGES!$F$14:$H$43, 2, FALSE)</f>
        <v>0.4583902439024391</v>
      </c>
      <c r="BS1364" s="5">
        <f>VLOOKUP(_2025teamgamelogs[[#This Row],[TEAM_NAME]], LEAGUE_AVERAGES!$F$14:$H$43, 3, FALSE)</f>
        <v>0.45390243902439031</v>
      </c>
      <c r="BT1364" s="5">
        <f>VLOOKUP(_2025teamgamelogs[[#This Row],[TEAM_NAME]], LEAGUE_AVERAGES!$K$14:$M$43, 2, FALSE)</f>
        <v>0.57104853563970659</v>
      </c>
      <c r="BU1364" s="5">
        <f>VLOOKUP(_2025teamgamelogs[[#This Row],[TEAM_NAME]], LEAGUE_AVERAGES!$K$14:$M$43, 3, FALSE)</f>
        <v>0.56826296147062372</v>
      </c>
    </row>
    <row r="1365" spans="1:73" x14ac:dyDescent="0.2">
      <c r="A1365" t="s">
        <v>59</v>
      </c>
      <c r="B1365">
        <v>1610612739</v>
      </c>
      <c r="C1365" t="s">
        <v>119</v>
      </c>
      <c r="D1365" t="s">
        <v>120</v>
      </c>
      <c r="E1365">
        <v>22400649</v>
      </c>
      <c r="F1365" s="1">
        <v>45684</v>
      </c>
      <c r="G1365" t="s">
        <v>169</v>
      </c>
      <c r="H1365" t="s">
        <v>63</v>
      </c>
      <c r="I1365">
        <v>48</v>
      </c>
      <c r="J1365">
        <v>40</v>
      </c>
      <c r="K1365">
        <v>91</v>
      </c>
      <c r="L1365">
        <v>0.44</v>
      </c>
      <c r="M1365">
        <v>12</v>
      </c>
      <c r="N1365">
        <v>44</v>
      </c>
      <c r="O1365">
        <v>0.27300000000000002</v>
      </c>
      <c r="P1365">
        <v>18</v>
      </c>
      <c r="Q1365">
        <v>23</v>
      </c>
      <c r="R1365">
        <v>0.78300000000000003</v>
      </c>
      <c r="S1365">
        <v>12</v>
      </c>
      <c r="T1365">
        <v>41</v>
      </c>
      <c r="U1365">
        <v>53</v>
      </c>
      <c r="V1365">
        <v>28</v>
      </c>
      <c r="W1365">
        <v>10</v>
      </c>
      <c r="X1365">
        <v>5</v>
      </c>
      <c r="Y1365">
        <v>4</v>
      </c>
      <c r="Z1365">
        <v>4</v>
      </c>
      <c r="AA1365">
        <v>13</v>
      </c>
      <c r="AB1365">
        <v>17</v>
      </c>
      <c r="AC1365">
        <v>110</v>
      </c>
      <c r="AD1365">
        <v>19</v>
      </c>
      <c r="AE1365">
        <v>1</v>
      </c>
      <c r="AF1365">
        <v>1</v>
      </c>
      <c r="AG1365">
        <v>1</v>
      </c>
      <c r="AH1365">
        <v>1</v>
      </c>
      <c r="AI1365">
        <v>121</v>
      </c>
      <c r="AJ1365">
        <v>1438</v>
      </c>
      <c r="AK1365">
        <v>899</v>
      </c>
      <c r="AL1365">
        <v>1710</v>
      </c>
      <c r="AM1365">
        <v>1413</v>
      </c>
      <c r="AN1365">
        <v>384</v>
      </c>
      <c r="AO1365">
        <v>2122</v>
      </c>
      <c r="AP1365">
        <v>889</v>
      </c>
      <c r="AQ1365">
        <v>899</v>
      </c>
      <c r="AR1365">
        <v>1256</v>
      </c>
      <c r="AS1365">
        <v>848</v>
      </c>
      <c r="AT1365">
        <v>148</v>
      </c>
      <c r="AU1365">
        <v>209</v>
      </c>
      <c r="AV1365">
        <v>840</v>
      </c>
      <c r="AW1365">
        <v>264</v>
      </c>
      <c r="AX1365">
        <v>1998</v>
      </c>
      <c r="AY1365">
        <v>1274</v>
      </c>
      <c r="AZ1365">
        <v>750</v>
      </c>
      <c r="BA1365">
        <v>148</v>
      </c>
      <c r="BB1365">
        <v>1444</v>
      </c>
      <c r="BC1365">
        <v>1479</v>
      </c>
      <c r="BD1365">
        <v>260</v>
      </c>
      <c r="BE1365">
        <v>1</v>
      </c>
      <c r="BF1365" t="s">
        <v>64</v>
      </c>
      <c r="BG1365" t="s">
        <v>65</v>
      </c>
      <c r="BH1365" t="s">
        <v>941</v>
      </c>
      <c r="BI1365" s="4">
        <f xml:space="preserve"> _2025teamgamelogs[[#This Row],[FGA]] + (0.44 * _2025teamgamelogs[[#This Row],[FTA]]) + _2025teamgamelogs[[#This Row],[TOV]] - _2025teamgamelogs[[#This Row],[OREB]]</f>
        <v>99.12</v>
      </c>
      <c r="BJ1365" s="3">
        <f>_2025teamgamelogs[[#This Row],[TOV]]/_2025teamgamelogs[[#This Row],[POSSESIONS]]</f>
        <v>0.10088781275221953</v>
      </c>
      <c r="BK1365" s="4">
        <f>_2025teamgamelogs[[#This Row],[PTS]]/_2025teamgamelogs[[#This Row],[POSSESIONS]]</f>
        <v>1.1097659402744149</v>
      </c>
      <c r="BL1365" s="4">
        <f xml:space="preserve"> 100 * _2025teamgamelogs[[#This Row],[POINTS_PER_POSSESSION]]</f>
        <v>110.97659402744149</v>
      </c>
      <c r="BM1365" s="4">
        <f xml:space="preserve"> _2025teamgamelogs[[#This Row],[POSSESIONS]] / (_2025teamgamelogs[[#This Row],[MIN]]/48)</f>
        <v>99.12</v>
      </c>
      <c r="BN1365" s="3">
        <f>_2025teamgamelogs[[#This Row],[PTS]] / (2 * (_2025teamgamelogs[[#This Row],[FGA]] + 0.44 * _2025teamgamelogs[[#This Row],[FTA]]))</f>
        <v>0.54390822784810122</v>
      </c>
      <c r="BO1365" s="4">
        <f>VLOOKUP(_2025teamgamelogs[[#This Row],[MONTH]], LEAGUE_AVERAGES!$A$2:$B$8, 2, FALSE)</f>
        <v>111.93492093235156</v>
      </c>
      <c r="BP1365" s="5">
        <f>VLOOKUP(_2025teamgamelogs[[#This Row],[TEAM_NAME]], LEAGUE_AVERAGES!$A$14:$C$43, 2, FALSE)</f>
        <v>0.38409756097560971</v>
      </c>
      <c r="BQ1365" s="5">
        <f>VLOOKUP(_2025teamgamelogs[[#This Row],[TEAM_NAME]], LEAGUE_AVERAGES!$A$14:$C$43, 3, FALSE)</f>
        <v>0.38512195121951209</v>
      </c>
      <c r="BR1365" s="5">
        <f>VLOOKUP(_2025teamgamelogs[[#This Row],[TEAM_NAME]], LEAGUE_AVERAGES!$F$14:$H$43, 2, FALSE)</f>
        <v>0.49482926829268303</v>
      </c>
      <c r="BS1365" s="5">
        <f>VLOOKUP(_2025teamgamelogs[[#This Row],[TEAM_NAME]], LEAGUE_AVERAGES!$F$14:$H$43, 3, FALSE)</f>
        <v>0.4880731707317072</v>
      </c>
      <c r="BT1365" s="5">
        <f>VLOOKUP(_2025teamgamelogs[[#This Row],[TEAM_NAME]], LEAGUE_AVERAGES!$K$14:$M$43, 2, FALSE)</f>
        <v>0.61027349880699666</v>
      </c>
      <c r="BU1365" s="5">
        <f>VLOOKUP(_2025teamgamelogs[[#This Row],[TEAM_NAME]], LEAGUE_AVERAGES!$K$14:$M$43, 3, FALSE)</f>
        <v>0.60680781397749251</v>
      </c>
    </row>
    <row r="1366" spans="1:73" x14ac:dyDescent="0.2">
      <c r="A1366" t="s">
        <v>59</v>
      </c>
      <c r="B1366">
        <v>1610612751</v>
      </c>
      <c r="C1366" t="s">
        <v>89</v>
      </c>
      <c r="D1366" t="s">
        <v>90</v>
      </c>
      <c r="E1366">
        <v>22400651</v>
      </c>
      <c r="F1366" s="1">
        <v>45684</v>
      </c>
      <c r="G1366" t="s">
        <v>1238</v>
      </c>
      <c r="H1366" t="s">
        <v>70</v>
      </c>
      <c r="I1366">
        <v>48</v>
      </c>
      <c r="J1366">
        <v>30</v>
      </c>
      <c r="K1366">
        <v>82</v>
      </c>
      <c r="L1366">
        <v>0.36599999999999999</v>
      </c>
      <c r="M1366">
        <v>10</v>
      </c>
      <c r="N1366">
        <v>36</v>
      </c>
      <c r="O1366">
        <v>0.27800000000000002</v>
      </c>
      <c r="P1366">
        <v>26</v>
      </c>
      <c r="Q1366">
        <v>30</v>
      </c>
      <c r="R1366">
        <v>0.86699999999999999</v>
      </c>
      <c r="S1366">
        <v>16</v>
      </c>
      <c r="T1366">
        <v>23</v>
      </c>
      <c r="U1366">
        <v>39</v>
      </c>
      <c r="V1366">
        <v>19</v>
      </c>
      <c r="W1366">
        <v>16</v>
      </c>
      <c r="X1366">
        <v>9</v>
      </c>
      <c r="Y1366">
        <v>3</v>
      </c>
      <c r="Z1366">
        <v>4</v>
      </c>
      <c r="AA1366">
        <v>20</v>
      </c>
      <c r="AB1366">
        <v>24</v>
      </c>
      <c r="AC1366">
        <v>96</v>
      </c>
      <c r="AD1366">
        <v>-14</v>
      </c>
      <c r="AE1366">
        <v>1</v>
      </c>
      <c r="AF1366">
        <v>1231</v>
      </c>
      <c r="AG1366">
        <v>1231</v>
      </c>
      <c r="AH1366">
        <v>1231</v>
      </c>
      <c r="AI1366">
        <v>121</v>
      </c>
      <c r="AJ1366">
        <v>2431</v>
      </c>
      <c r="AK1366">
        <v>2022</v>
      </c>
      <c r="AL1366">
        <v>2393</v>
      </c>
      <c r="AM1366">
        <v>1891</v>
      </c>
      <c r="AN1366">
        <v>1366</v>
      </c>
      <c r="AO1366">
        <v>2092</v>
      </c>
      <c r="AP1366">
        <v>133</v>
      </c>
      <c r="AQ1366">
        <v>259</v>
      </c>
      <c r="AR1366">
        <v>459</v>
      </c>
      <c r="AS1366">
        <v>234</v>
      </c>
      <c r="AT1366">
        <v>2380</v>
      </c>
      <c r="AU1366">
        <v>1833</v>
      </c>
      <c r="AV1366">
        <v>2257</v>
      </c>
      <c r="AW1366">
        <v>1583</v>
      </c>
      <c r="AX1366">
        <v>797</v>
      </c>
      <c r="AY1366">
        <v>1712</v>
      </c>
      <c r="AZ1366">
        <v>750</v>
      </c>
      <c r="BA1366">
        <v>1491</v>
      </c>
      <c r="BB1366">
        <v>215</v>
      </c>
      <c r="BC1366">
        <v>2258</v>
      </c>
      <c r="BD1366">
        <v>1995</v>
      </c>
      <c r="BE1366">
        <v>1</v>
      </c>
      <c r="BF1366" t="s">
        <v>64</v>
      </c>
      <c r="BG1366" t="s">
        <v>65</v>
      </c>
      <c r="BH1366" t="s">
        <v>941</v>
      </c>
      <c r="BI1366" s="4">
        <f xml:space="preserve"> _2025teamgamelogs[[#This Row],[FGA]] + (0.44 * _2025teamgamelogs[[#This Row],[FTA]]) + _2025teamgamelogs[[#This Row],[TOV]] - _2025teamgamelogs[[#This Row],[OREB]]</f>
        <v>95.2</v>
      </c>
      <c r="BJ1366" s="3">
        <f>_2025teamgamelogs[[#This Row],[TOV]]/_2025teamgamelogs[[#This Row],[POSSESIONS]]</f>
        <v>0.16806722689075629</v>
      </c>
      <c r="BK1366" s="4">
        <f>_2025teamgamelogs[[#This Row],[PTS]]/_2025teamgamelogs[[#This Row],[POSSESIONS]]</f>
        <v>1.0084033613445378</v>
      </c>
      <c r="BL1366" s="4">
        <f xml:space="preserve"> 100 * _2025teamgamelogs[[#This Row],[POINTS_PER_POSSESSION]]</f>
        <v>100.84033613445378</v>
      </c>
      <c r="BM1366" s="4">
        <f xml:space="preserve"> _2025teamgamelogs[[#This Row],[POSSESIONS]] / (_2025teamgamelogs[[#This Row],[MIN]]/48)</f>
        <v>95.2</v>
      </c>
      <c r="BN1366" s="3">
        <f>_2025teamgamelogs[[#This Row],[PTS]] / (2 * (_2025teamgamelogs[[#This Row],[FGA]] + 0.44 * _2025teamgamelogs[[#This Row],[FTA]]))</f>
        <v>0.50420168067226889</v>
      </c>
      <c r="BO1366" s="4">
        <f>VLOOKUP(_2025teamgamelogs[[#This Row],[MONTH]], LEAGUE_AVERAGES!$A$2:$B$8, 2, FALSE)</f>
        <v>111.93492093235156</v>
      </c>
      <c r="BP1366" s="5">
        <f>VLOOKUP(_2025teamgamelogs[[#This Row],[TEAM_NAME]], LEAGUE_AVERAGES!$A$14:$C$43, 2, FALSE)</f>
        <v>0.337609756097561</v>
      </c>
      <c r="BQ1366" s="5">
        <f>VLOOKUP(_2025teamgamelogs[[#This Row],[TEAM_NAME]], LEAGUE_AVERAGES!$A$14:$C$43, 3, FALSE)</f>
        <v>0.34709756097560968</v>
      </c>
      <c r="BR1366" s="5">
        <f>VLOOKUP(_2025teamgamelogs[[#This Row],[TEAM_NAME]], LEAGUE_AVERAGES!$F$14:$H$43, 2, FALSE)</f>
        <v>0.43748780487804872</v>
      </c>
      <c r="BS1366" s="5">
        <f>VLOOKUP(_2025teamgamelogs[[#This Row],[TEAM_NAME]], LEAGUE_AVERAGES!$F$14:$H$43, 3, FALSE)</f>
        <v>0.43895121951219529</v>
      </c>
      <c r="BT1366" s="5">
        <f>VLOOKUP(_2025teamgamelogs[[#This Row],[TEAM_NAME]], LEAGUE_AVERAGES!$K$14:$M$43, 2, FALSE)</f>
        <v>0.54767404365624284</v>
      </c>
      <c r="BU1366" s="5">
        <f>VLOOKUP(_2025teamgamelogs[[#This Row],[TEAM_NAME]], LEAGUE_AVERAGES!$K$14:$M$43, 3, FALSE)</f>
        <v>0.5592142433904097</v>
      </c>
    </row>
    <row r="1367" spans="1:73" x14ac:dyDescent="0.2">
      <c r="A1367" t="s">
        <v>59</v>
      </c>
      <c r="B1367">
        <v>1610612737</v>
      </c>
      <c r="C1367" t="s">
        <v>92</v>
      </c>
      <c r="D1367" t="s">
        <v>93</v>
      </c>
      <c r="E1367">
        <v>22400656</v>
      </c>
      <c r="F1367" s="1">
        <v>45684</v>
      </c>
      <c r="G1367" t="s">
        <v>1239</v>
      </c>
      <c r="H1367" t="s">
        <v>70</v>
      </c>
      <c r="I1367">
        <v>48</v>
      </c>
      <c r="J1367">
        <v>34</v>
      </c>
      <c r="K1367">
        <v>86</v>
      </c>
      <c r="L1367">
        <v>0.39500000000000002</v>
      </c>
      <c r="M1367">
        <v>12</v>
      </c>
      <c r="N1367">
        <v>43</v>
      </c>
      <c r="O1367">
        <v>0.27900000000000003</v>
      </c>
      <c r="P1367">
        <v>12</v>
      </c>
      <c r="Q1367">
        <v>18</v>
      </c>
      <c r="R1367">
        <v>0.66700000000000004</v>
      </c>
      <c r="S1367">
        <v>14</v>
      </c>
      <c r="T1367">
        <v>37</v>
      </c>
      <c r="U1367">
        <v>51</v>
      </c>
      <c r="V1367">
        <v>24</v>
      </c>
      <c r="W1367">
        <v>22</v>
      </c>
      <c r="X1367">
        <v>10</v>
      </c>
      <c r="Y1367">
        <v>3</v>
      </c>
      <c r="Z1367">
        <v>4</v>
      </c>
      <c r="AA1367">
        <v>20</v>
      </c>
      <c r="AB1367">
        <v>18</v>
      </c>
      <c r="AC1367">
        <v>92</v>
      </c>
      <c r="AD1367">
        <v>-8</v>
      </c>
      <c r="AE1367">
        <v>1</v>
      </c>
      <c r="AF1367">
        <v>1231</v>
      </c>
      <c r="AG1367">
        <v>1231</v>
      </c>
      <c r="AH1367">
        <v>1231</v>
      </c>
      <c r="AI1367">
        <v>121</v>
      </c>
      <c r="AJ1367">
        <v>2258</v>
      </c>
      <c r="AK1367">
        <v>1580</v>
      </c>
      <c r="AL1367">
        <v>2250</v>
      </c>
      <c r="AM1367">
        <v>1413</v>
      </c>
      <c r="AN1367">
        <v>471</v>
      </c>
      <c r="AO1367">
        <v>2084</v>
      </c>
      <c r="AP1367">
        <v>1889</v>
      </c>
      <c r="AQ1367">
        <v>1617</v>
      </c>
      <c r="AR1367">
        <v>2105</v>
      </c>
      <c r="AS1367">
        <v>466</v>
      </c>
      <c r="AT1367">
        <v>489</v>
      </c>
      <c r="AU1367">
        <v>340</v>
      </c>
      <c r="AV1367">
        <v>1570</v>
      </c>
      <c r="AW1367">
        <v>2345</v>
      </c>
      <c r="AX1367">
        <v>539</v>
      </c>
      <c r="AY1367">
        <v>1712</v>
      </c>
      <c r="AZ1367">
        <v>750</v>
      </c>
      <c r="BA1367">
        <v>1491</v>
      </c>
      <c r="BB1367">
        <v>1204</v>
      </c>
      <c r="BC1367">
        <v>2353</v>
      </c>
      <c r="BD1367">
        <v>1667</v>
      </c>
      <c r="BE1367">
        <v>1</v>
      </c>
      <c r="BF1367" t="s">
        <v>71</v>
      </c>
      <c r="BG1367" t="s">
        <v>65</v>
      </c>
      <c r="BH1367" t="s">
        <v>941</v>
      </c>
      <c r="BI1367" s="4">
        <f xml:space="preserve"> _2025teamgamelogs[[#This Row],[FGA]] + (0.44 * _2025teamgamelogs[[#This Row],[FTA]]) + _2025teamgamelogs[[#This Row],[TOV]] - _2025teamgamelogs[[#This Row],[OREB]]</f>
        <v>101.92</v>
      </c>
      <c r="BJ1367" s="3">
        <f>_2025teamgamelogs[[#This Row],[TOV]]/_2025teamgamelogs[[#This Row],[POSSESIONS]]</f>
        <v>0.21585557299843014</v>
      </c>
      <c r="BK1367" s="4">
        <f>_2025teamgamelogs[[#This Row],[PTS]]/_2025teamgamelogs[[#This Row],[POSSESIONS]]</f>
        <v>0.90266875981161698</v>
      </c>
      <c r="BL1367" s="4">
        <f xml:space="preserve"> 100 * _2025teamgamelogs[[#This Row],[POINTS_PER_POSSESSION]]</f>
        <v>90.266875981161704</v>
      </c>
      <c r="BM1367" s="4">
        <f xml:space="preserve"> _2025teamgamelogs[[#This Row],[POSSESIONS]] / (_2025teamgamelogs[[#This Row],[MIN]]/48)</f>
        <v>101.92</v>
      </c>
      <c r="BN1367" s="3">
        <f>_2025teamgamelogs[[#This Row],[PTS]] / (2 * (_2025teamgamelogs[[#This Row],[FGA]] + 0.44 * _2025teamgamelogs[[#This Row],[FTA]]))</f>
        <v>0.489778534923339</v>
      </c>
      <c r="BO1367" s="4">
        <f>VLOOKUP(_2025teamgamelogs[[#This Row],[MONTH]], LEAGUE_AVERAGES!$A$2:$B$8, 2, FALSE)</f>
        <v>111.93492093235156</v>
      </c>
      <c r="BP1367" s="5">
        <f>VLOOKUP(_2025teamgamelogs[[#This Row],[TEAM_NAME]], LEAGUE_AVERAGES!$A$14:$C$43, 2, FALSE)</f>
        <v>0.35092500000000004</v>
      </c>
      <c r="BQ1367" s="5">
        <f>VLOOKUP(_2025teamgamelogs[[#This Row],[TEAM_NAME]], LEAGUE_AVERAGES!$A$14:$C$43, 3, FALSE)</f>
        <v>0.36290476190476195</v>
      </c>
      <c r="BR1367" s="5">
        <f>VLOOKUP(_2025teamgamelogs[[#This Row],[TEAM_NAME]], LEAGUE_AVERAGES!$F$14:$H$43, 2, FALSE)</f>
        <v>0.47670000000000012</v>
      </c>
      <c r="BS1367" s="5">
        <f>VLOOKUP(_2025teamgamelogs[[#This Row],[TEAM_NAME]], LEAGUE_AVERAGES!$F$14:$H$43, 3, FALSE)</f>
        <v>0.47069047619047621</v>
      </c>
      <c r="BT1367" s="5">
        <f>VLOOKUP(_2025teamgamelogs[[#This Row],[TEAM_NAME]], LEAGUE_AVERAGES!$K$14:$M$43, 2, FALSE)</f>
        <v>0.58493933923263275</v>
      </c>
      <c r="BU1367" s="5">
        <f>VLOOKUP(_2025teamgamelogs[[#This Row],[TEAM_NAME]], LEAGUE_AVERAGES!$K$14:$M$43, 3, FALSE)</f>
        <v>0.57722862424766153</v>
      </c>
    </row>
    <row r="1368" spans="1:73" x14ac:dyDescent="0.2">
      <c r="A1368" t="s">
        <v>59</v>
      </c>
      <c r="B1368">
        <v>1610612748</v>
      </c>
      <c r="C1368" t="s">
        <v>101</v>
      </c>
      <c r="D1368" t="s">
        <v>102</v>
      </c>
      <c r="E1368">
        <v>22400652</v>
      </c>
      <c r="F1368" s="1">
        <v>45684</v>
      </c>
      <c r="G1368" t="s">
        <v>103</v>
      </c>
      <c r="H1368" t="s">
        <v>63</v>
      </c>
      <c r="I1368">
        <v>58</v>
      </c>
      <c r="J1368">
        <v>48</v>
      </c>
      <c r="K1368">
        <v>92</v>
      </c>
      <c r="L1368">
        <v>0.52200000000000002</v>
      </c>
      <c r="M1368">
        <v>15</v>
      </c>
      <c r="N1368">
        <v>41</v>
      </c>
      <c r="O1368">
        <v>0.36599999999999999</v>
      </c>
      <c r="P1368">
        <v>14</v>
      </c>
      <c r="Q1368">
        <v>21</v>
      </c>
      <c r="R1368">
        <v>0.66700000000000004</v>
      </c>
      <c r="S1368">
        <v>5</v>
      </c>
      <c r="T1368">
        <v>38</v>
      </c>
      <c r="U1368">
        <v>43</v>
      </c>
      <c r="V1368">
        <v>34</v>
      </c>
      <c r="W1368">
        <v>18</v>
      </c>
      <c r="X1368">
        <v>9</v>
      </c>
      <c r="Y1368">
        <v>2</v>
      </c>
      <c r="Z1368">
        <v>4</v>
      </c>
      <c r="AA1368">
        <v>21</v>
      </c>
      <c r="AB1368">
        <v>19</v>
      </c>
      <c r="AC1368">
        <v>125</v>
      </c>
      <c r="AD1368">
        <v>6</v>
      </c>
      <c r="AE1368">
        <v>1</v>
      </c>
      <c r="AF1368">
        <v>1</v>
      </c>
      <c r="AG1368">
        <v>1</v>
      </c>
      <c r="AH1368">
        <v>1</v>
      </c>
      <c r="AI1368">
        <v>1</v>
      </c>
      <c r="AJ1368">
        <v>242</v>
      </c>
      <c r="AK1368">
        <v>768</v>
      </c>
      <c r="AL1368">
        <v>389</v>
      </c>
      <c r="AM1368">
        <v>733</v>
      </c>
      <c r="AN1368">
        <v>681</v>
      </c>
      <c r="AO1368">
        <v>1141</v>
      </c>
      <c r="AP1368">
        <v>1571</v>
      </c>
      <c r="AQ1368">
        <v>1164</v>
      </c>
      <c r="AR1368">
        <v>2105</v>
      </c>
      <c r="AS1368">
        <v>2299</v>
      </c>
      <c r="AT1368">
        <v>377</v>
      </c>
      <c r="AU1368">
        <v>1282</v>
      </c>
      <c r="AV1368">
        <v>186</v>
      </c>
      <c r="AW1368">
        <v>1953</v>
      </c>
      <c r="AX1368">
        <v>797</v>
      </c>
      <c r="AY1368">
        <v>2078</v>
      </c>
      <c r="AZ1368">
        <v>750</v>
      </c>
      <c r="BA1368">
        <v>1694</v>
      </c>
      <c r="BB1368">
        <v>971</v>
      </c>
      <c r="BC1368">
        <v>437</v>
      </c>
      <c r="BD1368">
        <v>854</v>
      </c>
      <c r="BE1368">
        <v>1</v>
      </c>
      <c r="BF1368" t="s">
        <v>64</v>
      </c>
      <c r="BG1368" t="s">
        <v>65</v>
      </c>
      <c r="BH1368" t="s">
        <v>941</v>
      </c>
      <c r="BI1368" s="4">
        <f xml:space="preserve"> _2025teamgamelogs[[#This Row],[FGA]] + (0.44 * _2025teamgamelogs[[#This Row],[FTA]]) + _2025teamgamelogs[[#This Row],[TOV]] - _2025teamgamelogs[[#This Row],[OREB]]</f>
        <v>114.24</v>
      </c>
      <c r="BJ1368" s="3">
        <f>_2025teamgamelogs[[#This Row],[TOV]]/_2025teamgamelogs[[#This Row],[POSSESIONS]]</f>
        <v>0.15756302521008403</v>
      </c>
      <c r="BK1368" s="4">
        <f>_2025teamgamelogs[[#This Row],[PTS]]/_2025teamgamelogs[[#This Row],[POSSESIONS]]</f>
        <v>1.0941876750700281</v>
      </c>
      <c r="BL1368" s="4">
        <f xml:space="preserve"> 100 * _2025teamgamelogs[[#This Row],[POINTS_PER_POSSESSION]]</f>
        <v>109.41876750700281</v>
      </c>
      <c r="BM1368" s="4">
        <f xml:space="preserve"> _2025teamgamelogs[[#This Row],[POSSESIONS]] / (_2025teamgamelogs[[#This Row],[MIN]]/48)</f>
        <v>94.543448275862076</v>
      </c>
      <c r="BN1368" s="3">
        <f>_2025teamgamelogs[[#This Row],[PTS]] / (2 * (_2025teamgamelogs[[#This Row],[FGA]] + 0.44 * _2025teamgamelogs[[#This Row],[FTA]]))</f>
        <v>0.61734492295535359</v>
      </c>
      <c r="BO1368" s="4">
        <f>VLOOKUP(_2025teamgamelogs[[#This Row],[MONTH]], LEAGUE_AVERAGES!$A$2:$B$8, 2, FALSE)</f>
        <v>111.93492093235156</v>
      </c>
      <c r="BP1368" s="5">
        <f>VLOOKUP(_2025teamgamelogs[[#This Row],[TEAM_NAME]], LEAGUE_AVERAGES!$A$14:$C$43, 2, FALSE)</f>
        <v>0.38887804878048787</v>
      </c>
      <c r="BQ1368" s="5">
        <f>VLOOKUP(_2025teamgamelogs[[#This Row],[TEAM_NAME]], LEAGUE_AVERAGES!$A$14:$C$43, 3, FALSE)</f>
        <v>0.35180487804878063</v>
      </c>
      <c r="BR1368" s="5">
        <f>VLOOKUP(_2025teamgamelogs[[#This Row],[TEAM_NAME]], LEAGUE_AVERAGES!$F$14:$H$43, 2, FALSE)</f>
        <v>0.48178048780487814</v>
      </c>
      <c r="BS1368" s="5">
        <f>VLOOKUP(_2025teamgamelogs[[#This Row],[TEAM_NAME]], LEAGUE_AVERAGES!$F$14:$H$43, 3, FALSE)</f>
        <v>0.44997560975609752</v>
      </c>
      <c r="BT1368" s="5">
        <f>VLOOKUP(_2025teamgamelogs[[#This Row],[TEAM_NAME]], LEAGUE_AVERAGES!$K$14:$M$43, 2, FALSE)</f>
        <v>0.59307433364150897</v>
      </c>
      <c r="BU1368" s="5">
        <f>VLOOKUP(_2025teamgamelogs[[#This Row],[TEAM_NAME]], LEAGUE_AVERAGES!$K$14:$M$43, 3, FALSE)</f>
        <v>0.56311679796954139</v>
      </c>
    </row>
    <row r="1369" spans="1:73" x14ac:dyDescent="0.2">
      <c r="A1369" t="s">
        <v>59</v>
      </c>
      <c r="B1369">
        <v>1610612766</v>
      </c>
      <c r="C1369" t="s">
        <v>122</v>
      </c>
      <c r="D1369" t="s">
        <v>123</v>
      </c>
      <c r="E1369">
        <v>22400648</v>
      </c>
      <c r="F1369" s="1">
        <v>45684</v>
      </c>
      <c r="G1369" t="s">
        <v>1240</v>
      </c>
      <c r="H1369" t="s">
        <v>70</v>
      </c>
      <c r="I1369">
        <v>48</v>
      </c>
      <c r="J1369">
        <v>39</v>
      </c>
      <c r="K1369">
        <v>87</v>
      </c>
      <c r="L1369">
        <v>0.44800000000000001</v>
      </c>
      <c r="M1369">
        <v>14</v>
      </c>
      <c r="N1369">
        <v>36</v>
      </c>
      <c r="O1369">
        <v>0.38900000000000001</v>
      </c>
      <c r="P1369">
        <v>15</v>
      </c>
      <c r="Q1369">
        <v>18</v>
      </c>
      <c r="R1369">
        <v>0.83299999999999996</v>
      </c>
      <c r="S1369">
        <v>10</v>
      </c>
      <c r="T1369">
        <v>24</v>
      </c>
      <c r="U1369">
        <v>34</v>
      </c>
      <c r="V1369">
        <v>26</v>
      </c>
      <c r="W1369">
        <v>14</v>
      </c>
      <c r="X1369">
        <v>11</v>
      </c>
      <c r="Y1369">
        <v>3</v>
      </c>
      <c r="Z1369">
        <v>5</v>
      </c>
      <c r="AA1369">
        <v>19</v>
      </c>
      <c r="AB1369">
        <v>18</v>
      </c>
      <c r="AC1369">
        <v>107</v>
      </c>
      <c r="AD1369">
        <v>-5</v>
      </c>
      <c r="AE1369">
        <v>1</v>
      </c>
      <c r="AF1369">
        <v>1231</v>
      </c>
      <c r="AG1369">
        <v>1231</v>
      </c>
      <c r="AH1369">
        <v>1231</v>
      </c>
      <c r="AI1369">
        <v>121</v>
      </c>
      <c r="AJ1369">
        <v>1609</v>
      </c>
      <c r="AK1369">
        <v>1449</v>
      </c>
      <c r="AL1369">
        <v>1564</v>
      </c>
      <c r="AM1369">
        <v>934</v>
      </c>
      <c r="AN1369">
        <v>1366</v>
      </c>
      <c r="AO1369">
        <v>865</v>
      </c>
      <c r="AP1369">
        <v>1416</v>
      </c>
      <c r="AQ1369">
        <v>1617</v>
      </c>
      <c r="AR1369">
        <v>699</v>
      </c>
      <c r="AS1369">
        <v>1308</v>
      </c>
      <c r="AT1369">
        <v>2333</v>
      </c>
      <c r="AU1369">
        <v>2282</v>
      </c>
      <c r="AV1369">
        <v>1195</v>
      </c>
      <c r="AW1369">
        <v>1092</v>
      </c>
      <c r="AX1369">
        <v>346</v>
      </c>
      <c r="AY1369">
        <v>1712</v>
      </c>
      <c r="AZ1369">
        <v>1188</v>
      </c>
      <c r="BA1369">
        <v>1258</v>
      </c>
      <c r="BB1369">
        <v>1204</v>
      </c>
      <c r="BC1369">
        <v>1677</v>
      </c>
      <c r="BD1369">
        <v>1476</v>
      </c>
      <c r="BE1369">
        <v>1</v>
      </c>
      <c r="BF1369" t="s">
        <v>64</v>
      </c>
      <c r="BG1369" t="s">
        <v>65</v>
      </c>
      <c r="BH1369" t="s">
        <v>941</v>
      </c>
      <c r="BI1369" s="4">
        <f xml:space="preserve"> _2025teamgamelogs[[#This Row],[FGA]] + (0.44 * _2025teamgamelogs[[#This Row],[FTA]]) + _2025teamgamelogs[[#This Row],[TOV]] - _2025teamgamelogs[[#This Row],[OREB]]</f>
        <v>98.92</v>
      </c>
      <c r="BJ1369" s="3">
        <f>_2025teamgamelogs[[#This Row],[TOV]]/_2025teamgamelogs[[#This Row],[POSSESIONS]]</f>
        <v>0.14152850788515972</v>
      </c>
      <c r="BK1369" s="4">
        <f>_2025teamgamelogs[[#This Row],[PTS]]/_2025teamgamelogs[[#This Row],[POSSESIONS]]</f>
        <v>1.0816821674080064</v>
      </c>
      <c r="BL1369" s="4">
        <f xml:space="preserve"> 100 * _2025teamgamelogs[[#This Row],[POINTS_PER_POSSESSION]]</f>
        <v>108.16821674080063</v>
      </c>
      <c r="BM1369" s="4">
        <f xml:space="preserve"> _2025teamgamelogs[[#This Row],[POSSESIONS]] / (_2025teamgamelogs[[#This Row],[MIN]]/48)</f>
        <v>98.92</v>
      </c>
      <c r="BN1369" s="3">
        <f>_2025teamgamelogs[[#This Row],[PTS]] / (2 * (_2025teamgamelogs[[#This Row],[FGA]] + 0.44 * _2025teamgamelogs[[#This Row],[FTA]]))</f>
        <v>0.56363253265908131</v>
      </c>
      <c r="BO1369" s="4">
        <f>VLOOKUP(_2025teamgamelogs[[#This Row],[MONTH]], LEAGUE_AVERAGES!$A$2:$B$8, 2, FALSE)</f>
        <v>111.93492093235156</v>
      </c>
      <c r="BP1369" s="5">
        <f>VLOOKUP(_2025teamgamelogs[[#This Row],[TEAM_NAME]], LEAGUE_AVERAGES!$A$14:$C$43, 2, FALSE)</f>
        <v>0.33860975609756089</v>
      </c>
      <c r="BQ1369" s="5">
        <f>VLOOKUP(_2025teamgamelogs[[#This Row],[TEAM_NAME]], LEAGUE_AVERAGES!$A$14:$C$43, 3, FALSE)</f>
        <v>0.33580487804878045</v>
      </c>
      <c r="BR1369" s="5">
        <f>VLOOKUP(_2025teamgamelogs[[#This Row],[TEAM_NAME]], LEAGUE_AVERAGES!$F$14:$H$43, 2, FALSE)</f>
        <v>0.43492682926829268</v>
      </c>
      <c r="BS1369" s="5">
        <f>VLOOKUP(_2025teamgamelogs[[#This Row],[TEAM_NAME]], LEAGUE_AVERAGES!$F$14:$H$43, 3, FALSE)</f>
        <v>0.42697560975609755</v>
      </c>
      <c r="BT1369" s="5">
        <f>VLOOKUP(_2025teamgamelogs[[#This Row],[TEAM_NAME]], LEAGUE_AVERAGES!$K$14:$M$43, 2, FALSE)</f>
        <v>0.5424635833805308</v>
      </c>
      <c r="BU1369" s="5">
        <f>VLOOKUP(_2025teamgamelogs[[#This Row],[TEAM_NAME]], LEAGUE_AVERAGES!$K$14:$M$43, 3, FALSE)</f>
        <v>0.53419164265445196</v>
      </c>
    </row>
    <row r="1370" spans="1:73" x14ac:dyDescent="0.2">
      <c r="A1370" t="s">
        <v>59</v>
      </c>
      <c r="B1370">
        <v>1610612744</v>
      </c>
      <c r="C1370" t="s">
        <v>98</v>
      </c>
      <c r="D1370" t="s">
        <v>99</v>
      </c>
      <c r="E1370">
        <v>22400661</v>
      </c>
      <c r="F1370" s="1">
        <v>45685</v>
      </c>
      <c r="G1370" t="s">
        <v>1241</v>
      </c>
      <c r="H1370" t="s">
        <v>63</v>
      </c>
      <c r="I1370">
        <v>48</v>
      </c>
      <c r="J1370">
        <v>36</v>
      </c>
      <c r="K1370">
        <v>92</v>
      </c>
      <c r="L1370">
        <v>0.39100000000000001</v>
      </c>
      <c r="M1370">
        <v>17</v>
      </c>
      <c r="N1370">
        <v>49</v>
      </c>
      <c r="O1370">
        <v>0.34699999999999998</v>
      </c>
      <c r="P1370">
        <v>25</v>
      </c>
      <c r="Q1370">
        <v>31</v>
      </c>
      <c r="R1370">
        <v>0.80600000000000005</v>
      </c>
      <c r="S1370">
        <v>16</v>
      </c>
      <c r="T1370">
        <v>31</v>
      </c>
      <c r="U1370">
        <v>47</v>
      </c>
      <c r="V1370">
        <v>29</v>
      </c>
      <c r="W1370">
        <v>9</v>
      </c>
      <c r="X1370">
        <v>8</v>
      </c>
      <c r="Y1370">
        <v>4</v>
      </c>
      <c r="Z1370">
        <v>6</v>
      </c>
      <c r="AA1370">
        <v>24</v>
      </c>
      <c r="AB1370">
        <v>24</v>
      </c>
      <c r="AC1370">
        <v>114</v>
      </c>
      <c r="AD1370">
        <v>11</v>
      </c>
      <c r="AE1370">
        <v>1</v>
      </c>
      <c r="AF1370">
        <v>1</v>
      </c>
      <c r="AG1370">
        <v>1</v>
      </c>
      <c r="AH1370">
        <v>1</v>
      </c>
      <c r="AI1370">
        <v>121</v>
      </c>
      <c r="AJ1370">
        <v>2070</v>
      </c>
      <c r="AK1370">
        <v>768</v>
      </c>
      <c r="AL1370">
        <v>2283</v>
      </c>
      <c r="AM1370">
        <v>410</v>
      </c>
      <c r="AN1370">
        <v>142</v>
      </c>
      <c r="AO1370">
        <v>1346</v>
      </c>
      <c r="AP1370">
        <v>183</v>
      </c>
      <c r="AQ1370">
        <v>202</v>
      </c>
      <c r="AR1370">
        <v>1014</v>
      </c>
      <c r="AS1370">
        <v>234</v>
      </c>
      <c r="AT1370">
        <v>1488</v>
      </c>
      <c r="AU1370">
        <v>705</v>
      </c>
      <c r="AV1370">
        <v>687</v>
      </c>
      <c r="AW1370">
        <v>152</v>
      </c>
      <c r="AX1370">
        <v>1073</v>
      </c>
      <c r="AY1370">
        <v>1274</v>
      </c>
      <c r="AZ1370">
        <v>1573</v>
      </c>
      <c r="BA1370">
        <v>2162</v>
      </c>
      <c r="BB1370">
        <v>215</v>
      </c>
      <c r="BC1370">
        <v>1168</v>
      </c>
      <c r="BD1370">
        <v>563</v>
      </c>
      <c r="BE1370">
        <v>1</v>
      </c>
      <c r="BF1370" t="s">
        <v>64</v>
      </c>
      <c r="BG1370" t="s">
        <v>65</v>
      </c>
      <c r="BH1370" t="s">
        <v>941</v>
      </c>
      <c r="BI1370" s="4">
        <f xml:space="preserve"> _2025teamgamelogs[[#This Row],[FGA]] + (0.44 * _2025teamgamelogs[[#This Row],[FTA]]) + _2025teamgamelogs[[#This Row],[TOV]] - _2025teamgamelogs[[#This Row],[OREB]]</f>
        <v>98.64</v>
      </c>
      <c r="BJ1370" s="3">
        <f>_2025teamgamelogs[[#This Row],[TOV]]/_2025teamgamelogs[[#This Row],[POSSESIONS]]</f>
        <v>9.1240875912408759E-2</v>
      </c>
      <c r="BK1370" s="4">
        <f>_2025teamgamelogs[[#This Row],[PTS]]/_2025teamgamelogs[[#This Row],[POSSESIONS]]</f>
        <v>1.1557177615571776</v>
      </c>
      <c r="BL1370" s="4">
        <f xml:space="preserve"> 100 * _2025teamgamelogs[[#This Row],[POINTS_PER_POSSESSION]]</f>
        <v>115.57177615571777</v>
      </c>
      <c r="BM1370" s="4">
        <f xml:space="preserve"> _2025teamgamelogs[[#This Row],[POSSESIONS]] / (_2025teamgamelogs[[#This Row],[MIN]]/48)</f>
        <v>98.64</v>
      </c>
      <c r="BN1370" s="3">
        <f>_2025teamgamelogs[[#This Row],[PTS]] / (2 * (_2025teamgamelogs[[#This Row],[FGA]] + 0.44 * _2025teamgamelogs[[#This Row],[FTA]]))</f>
        <v>0.53956834532374098</v>
      </c>
      <c r="BO1370" s="4">
        <f>VLOOKUP(_2025teamgamelogs[[#This Row],[MONTH]], LEAGUE_AVERAGES!$A$2:$B$8, 2, FALSE)</f>
        <v>111.93492093235156</v>
      </c>
      <c r="BP1370" s="5">
        <f>VLOOKUP(_2025teamgamelogs[[#This Row],[TEAM_NAME]], LEAGUE_AVERAGES!$A$14:$C$43, 2, FALSE)</f>
        <v>0.36843902439024395</v>
      </c>
      <c r="BQ1370" s="5">
        <f>VLOOKUP(_2025teamgamelogs[[#This Row],[TEAM_NAME]], LEAGUE_AVERAGES!$A$14:$C$43, 3, FALSE)</f>
        <v>0.35765853658536584</v>
      </c>
      <c r="BR1370" s="5">
        <f>VLOOKUP(_2025teamgamelogs[[#This Row],[TEAM_NAME]], LEAGUE_AVERAGES!$F$14:$H$43, 2, FALSE)</f>
        <v>0.45136585365853665</v>
      </c>
      <c r="BS1370" s="5">
        <f>VLOOKUP(_2025teamgamelogs[[#This Row],[TEAM_NAME]], LEAGUE_AVERAGES!$F$14:$H$43, 3, FALSE)</f>
        <v>0.45180487804878061</v>
      </c>
      <c r="BT1370" s="5">
        <f>VLOOKUP(_2025teamgamelogs[[#This Row],[TEAM_NAME]], LEAGUE_AVERAGES!$K$14:$M$43, 2, FALSE)</f>
        <v>0.56832140437053513</v>
      </c>
      <c r="BU1370" s="5">
        <f>VLOOKUP(_2025teamgamelogs[[#This Row],[TEAM_NAME]], LEAGUE_AVERAGES!$K$14:$M$43, 3, FALSE)</f>
        <v>0.56980808391386595</v>
      </c>
    </row>
    <row r="1371" spans="1:73" x14ac:dyDescent="0.2">
      <c r="A1371" t="s">
        <v>59</v>
      </c>
      <c r="B1371">
        <v>1610612737</v>
      </c>
      <c r="C1371" t="s">
        <v>92</v>
      </c>
      <c r="D1371" t="s">
        <v>93</v>
      </c>
      <c r="E1371">
        <v>22400532</v>
      </c>
      <c r="F1371" s="1">
        <v>45685</v>
      </c>
      <c r="G1371" t="s">
        <v>1242</v>
      </c>
      <c r="H1371" t="s">
        <v>70</v>
      </c>
      <c r="I1371">
        <v>48</v>
      </c>
      <c r="J1371">
        <v>36</v>
      </c>
      <c r="K1371">
        <v>89</v>
      </c>
      <c r="L1371">
        <v>0.40400000000000003</v>
      </c>
      <c r="M1371">
        <v>11</v>
      </c>
      <c r="N1371">
        <v>47</v>
      </c>
      <c r="O1371">
        <v>0.23400000000000001</v>
      </c>
      <c r="P1371">
        <v>13</v>
      </c>
      <c r="Q1371">
        <v>16</v>
      </c>
      <c r="R1371">
        <v>0.81299999999999994</v>
      </c>
      <c r="S1371">
        <v>9</v>
      </c>
      <c r="T1371">
        <v>31</v>
      </c>
      <c r="U1371">
        <v>40</v>
      </c>
      <c r="V1371">
        <v>19</v>
      </c>
      <c r="W1371">
        <v>18</v>
      </c>
      <c r="X1371">
        <v>11</v>
      </c>
      <c r="Y1371">
        <v>5</v>
      </c>
      <c r="Z1371">
        <v>4</v>
      </c>
      <c r="AA1371">
        <v>18</v>
      </c>
      <c r="AB1371">
        <v>20</v>
      </c>
      <c r="AC1371">
        <v>96</v>
      </c>
      <c r="AD1371">
        <v>-4</v>
      </c>
      <c r="AE1371">
        <v>1</v>
      </c>
      <c r="AF1371">
        <v>1231</v>
      </c>
      <c r="AG1371">
        <v>1231</v>
      </c>
      <c r="AH1371">
        <v>1231</v>
      </c>
      <c r="AI1371">
        <v>121</v>
      </c>
      <c r="AJ1371">
        <v>2070</v>
      </c>
      <c r="AK1371">
        <v>1176</v>
      </c>
      <c r="AL1371">
        <v>2161</v>
      </c>
      <c r="AM1371">
        <v>1661</v>
      </c>
      <c r="AN1371">
        <v>200</v>
      </c>
      <c r="AO1371">
        <v>2328</v>
      </c>
      <c r="AP1371">
        <v>1755</v>
      </c>
      <c r="AQ1371">
        <v>1907</v>
      </c>
      <c r="AR1371">
        <v>924</v>
      </c>
      <c r="AS1371">
        <v>1566</v>
      </c>
      <c r="AT1371">
        <v>1488</v>
      </c>
      <c r="AU1371">
        <v>1715</v>
      </c>
      <c r="AV1371">
        <v>2257</v>
      </c>
      <c r="AW1371">
        <v>1953</v>
      </c>
      <c r="AX1371">
        <v>346</v>
      </c>
      <c r="AY1371">
        <v>889</v>
      </c>
      <c r="AZ1371">
        <v>750</v>
      </c>
      <c r="BA1371">
        <v>1018</v>
      </c>
      <c r="BB1371">
        <v>767</v>
      </c>
      <c r="BC1371">
        <v>2258</v>
      </c>
      <c r="BD1371">
        <v>1415</v>
      </c>
      <c r="BE1371">
        <v>1</v>
      </c>
      <c r="BF1371" t="s">
        <v>64</v>
      </c>
      <c r="BG1371" t="s">
        <v>65</v>
      </c>
      <c r="BH1371" t="s">
        <v>941</v>
      </c>
      <c r="BI1371" s="4">
        <f xml:space="preserve"> _2025teamgamelogs[[#This Row],[FGA]] + (0.44 * _2025teamgamelogs[[#This Row],[FTA]]) + _2025teamgamelogs[[#This Row],[TOV]] - _2025teamgamelogs[[#This Row],[OREB]]</f>
        <v>105.04</v>
      </c>
      <c r="BJ1371" s="3">
        <f>_2025teamgamelogs[[#This Row],[TOV]]/_2025teamgamelogs[[#This Row],[POSSESIONS]]</f>
        <v>0.17136329017517135</v>
      </c>
      <c r="BK1371" s="4">
        <f>_2025teamgamelogs[[#This Row],[PTS]]/_2025teamgamelogs[[#This Row],[POSSESIONS]]</f>
        <v>0.91393754760091384</v>
      </c>
      <c r="BL1371" s="4">
        <f xml:space="preserve"> 100 * _2025teamgamelogs[[#This Row],[POINTS_PER_POSSESSION]]</f>
        <v>91.393754760091383</v>
      </c>
      <c r="BM1371" s="4">
        <f xml:space="preserve"> _2025teamgamelogs[[#This Row],[POSSESIONS]] / (_2025teamgamelogs[[#This Row],[MIN]]/48)</f>
        <v>105.04</v>
      </c>
      <c r="BN1371" s="3">
        <f>_2025teamgamelogs[[#This Row],[PTS]] / (2 * (_2025teamgamelogs[[#This Row],[FGA]] + 0.44 * _2025teamgamelogs[[#This Row],[FTA]]))</f>
        <v>0.4997917534360683</v>
      </c>
      <c r="BO1371" s="4">
        <f>VLOOKUP(_2025teamgamelogs[[#This Row],[MONTH]], LEAGUE_AVERAGES!$A$2:$B$8, 2, FALSE)</f>
        <v>111.93492093235156</v>
      </c>
      <c r="BP1371" s="5">
        <f>VLOOKUP(_2025teamgamelogs[[#This Row],[TEAM_NAME]], LEAGUE_AVERAGES!$A$14:$C$43, 2, FALSE)</f>
        <v>0.35092500000000004</v>
      </c>
      <c r="BQ1371" s="5">
        <f>VLOOKUP(_2025teamgamelogs[[#This Row],[TEAM_NAME]], LEAGUE_AVERAGES!$A$14:$C$43, 3, FALSE)</f>
        <v>0.36290476190476195</v>
      </c>
      <c r="BR1371" s="5">
        <f>VLOOKUP(_2025teamgamelogs[[#This Row],[TEAM_NAME]], LEAGUE_AVERAGES!$F$14:$H$43, 2, FALSE)</f>
        <v>0.47670000000000012</v>
      </c>
      <c r="BS1371" s="5">
        <f>VLOOKUP(_2025teamgamelogs[[#This Row],[TEAM_NAME]], LEAGUE_AVERAGES!$F$14:$H$43, 3, FALSE)</f>
        <v>0.47069047619047621</v>
      </c>
      <c r="BT1371" s="5">
        <f>VLOOKUP(_2025teamgamelogs[[#This Row],[TEAM_NAME]], LEAGUE_AVERAGES!$K$14:$M$43, 2, FALSE)</f>
        <v>0.58493933923263275</v>
      </c>
      <c r="BU1371" s="5">
        <f>VLOOKUP(_2025teamgamelogs[[#This Row],[TEAM_NAME]], LEAGUE_AVERAGES!$K$14:$M$43, 3, FALSE)</f>
        <v>0.57722862424766153</v>
      </c>
    </row>
    <row r="1372" spans="1:73" x14ac:dyDescent="0.2">
      <c r="A1372" t="s">
        <v>59</v>
      </c>
      <c r="B1372">
        <v>1610612747</v>
      </c>
      <c r="C1372" t="s">
        <v>60</v>
      </c>
      <c r="D1372" t="s">
        <v>61</v>
      </c>
      <c r="E1372">
        <v>22400660</v>
      </c>
      <c r="F1372" s="1">
        <v>45685</v>
      </c>
      <c r="G1372" t="s">
        <v>1243</v>
      </c>
      <c r="H1372" t="s">
        <v>70</v>
      </c>
      <c r="I1372">
        <v>48</v>
      </c>
      <c r="J1372">
        <v>37</v>
      </c>
      <c r="K1372">
        <v>72</v>
      </c>
      <c r="L1372">
        <v>0.51400000000000001</v>
      </c>
      <c r="M1372">
        <v>10</v>
      </c>
      <c r="N1372">
        <v>33</v>
      </c>
      <c r="O1372">
        <v>0.30299999999999999</v>
      </c>
      <c r="P1372">
        <v>20</v>
      </c>
      <c r="Q1372">
        <v>23</v>
      </c>
      <c r="R1372">
        <v>0.87</v>
      </c>
      <c r="S1372">
        <v>4</v>
      </c>
      <c r="T1372">
        <v>35</v>
      </c>
      <c r="U1372">
        <v>39</v>
      </c>
      <c r="V1372">
        <v>25</v>
      </c>
      <c r="W1372">
        <v>22</v>
      </c>
      <c r="X1372">
        <v>5</v>
      </c>
      <c r="Y1372">
        <v>3</v>
      </c>
      <c r="Z1372">
        <v>4</v>
      </c>
      <c r="AA1372">
        <v>19</v>
      </c>
      <c r="AB1372">
        <v>20</v>
      </c>
      <c r="AC1372">
        <v>104</v>
      </c>
      <c r="AD1372">
        <v>-14</v>
      </c>
      <c r="AE1372">
        <v>1</v>
      </c>
      <c r="AF1372">
        <v>1231</v>
      </c>
      <c r="AG1372">
        <v>1231</v>
      </c>
      <c r="AH1372">
        <v>1231</v>
      </c>
      <c r="AI1372">
        <v>121</v>
      </c>
      <c r="AJ1372">
        <v>1946</v>
      </c>
      <c r="AK1372">
        <v>2443</v>
      </c>
      <c r="AL1372">
        <v>484</v>
      </c>
      <c r="AM1372">
        <v>1891</v>
      </c>
      <c r="AN1372">
        <v>1749</v>
      </c>
      <c r="AO1372">
        <v>1863</v>
      </c>
      <c r="AP1372">
        <v>623</v>
      </c>
      <c r="AQ1372">
        <v>899</v>
      </c>
      <c r="AR1372">
        <v>444</v>
      </c>
      <c r="AS1372">
        <v>2385</v>
      </c>
      <c r="AT1372">
        <v>769</v>
      </c>
      <c r="AU1372">
        <v>1833</v>
      </c>
      <c r="AV1372">
        <v>1358</v>
      </c>
      <c r="AW1372">
        <v>2345</v>
      </c>
      <c r="AX1372">
        <v>1998</v>
      </c>
      <c r="AY1372">
        <v>1712</v>
      </c>
      <c r="AZ1372">
        <v>750</v>
      </c>
      <c r="BA1372">
        <v>1258</v>
      </c>
      <c r="BB1372">
        <v>767</v>
      </c>
      <c r="BC1372">
        <v>1870</v>
      </c>
      <c r="BD1372">
        <v>1995</v>
      </c>
      <c r="BE1372">
        <v>1</v>
      </c>
      <c r="BF1372" t="s">
        <v>71</v>
      </c>
      <c r="BG1372" t="s">
        <v>65</v>
      </c>
      <c r="BH1372" t="s">
        <v>941</v>
      </c>
      <c r="BI1372" s="4">
        <f xml:space="preserve"> _2025teamgamelogs[[#This Row],[FGA]] + (0.44 * _2025teamgamelogs[[#This Row],[FTA]]) + _2025teamgamelogs[[#This Row],[TOV]] - _2025teamgamelogs[[#This Row],[OREB]]</f>
        <v>100.12</v>
      </c>
      <c r="BJ1372" s="3">
        <f>_2025teamgamelogs[[#This Row],[TOV]]/_2025teamgamelogs[[#This Row],[POSSESIONS]]</f>
        <v>0.21973631642029565</v>
      </c>
      <c r="BK1372" s="4">
        <f>_2025teamgamelogs[[#This Row],[PTS]]/_2025teamgamelogs[[#This Row],[POSSESIONS]]</f>
        <v>1.038753495805034</v>
      </c>
      <c r="BL1372" s="4">
        <f xml:space="preserve"> 100 * _2025teamgamelogs[[#This Row],[POINTS_PER_POSSESSION]]</f>
        <v>103.8753495805034</v>
      </c>
      <c r="BM1372" s="4">
        <f xml:space="preserve"> _2025teamgamelogs[[#This Row],[POSSESIONS]] / (_2025teamgamelogs[[#This Row],[MIN]]/48)</f>
        <v>100.12</v>
      </c>
      <c r="BN1372" s="3">
        <f>_2025teamgamelogs[[#This Row],[PTS]] / (2 * (_2025teamgamelogs[[#This Row],[FGA]] + 0.44 * _2025teamgamelogs[[#This Row],[FTA]]))</f>
        <v>0.6332196785192401</v>
      </c>
      <c r="BO1372" s="4">
        <f>VLOOKUP(_2025teamgamelogs[[#This Row],[MONTH]], LEAGUE_AVERAGES!$A$2:$B$8, 2, FALSE)</f>
        <v>111.93492093235156</v>
      </c>
      <c r="BP1372" s="5">
        <f>VLOOKUP(_2025teamgamelogs[[#This Row],[TEAM_NAME]], LEAGUE_AVERAGES!$A$14:$C$43, 2, FALSE)</f>
        <v>0.37419512195121946</v>
      </c>
      <c r="BQ1372" s="5">
        <f>VLOOKUP(_2025teamgamelogs[[#This Row],[TEAM_NAME]], LEAGUE_AVERAGES!$A$14:$C$43, 3, FALSE)</f>
        <v>0.35536585365853657</v>
      </c>
      <c r="BR1372" s="5">
        <f>VLOOKUP(_2025teamgamelogs[[#This Row],[TEAM_NAME]], LEAGUE_AVERAGES!$F$14:$H$43, 2, FALSE)</f>
        <v>0.48560975609756091</v>
      </c>
      <c r="BS1372" s="5">
        <f>VLOOKUP(_2025teamgamelogs[[#This Row],[TEAM_NAME]], LEAGUE_AVERAGES!$F$14:$H$43, 3, FALSE)</f>
        <v>0.47373170731707315</v>
      </c>
      <c r="BT1372" s="5">
        <f>VLOOKUP(_2025teamgamelogs[[#This Row],[TEAM_NAME]], LEAGUE_AVERAGES!$K$14:$M$43, 2, FALSE)</f>
        <v>0.60200661119778875</v>
      </c>
      <c r="BU1372" s="5">
        <f>VLOOKUP(_2025teamgamelogs[[#This Row],[TEAM_NAME]], LEAGUE_AVERAGES!$K$14:$M$43, 3, FALSE)</f>
        <v>0.58416138772693449</v>
      </c>
    </row>
    <row r="1373" spans="1:73" x14ac:dyDescent="0.2">
      <c r="A1373" t="s">
        <v>59</v>
      </c>
      <c r="B1373">
        <v>1610612757</v>
      </c>
      <c r="C1373" t="s">
        <v>116</v>
      </c>
      <c r="D1373" t="s">
        <v>117</v>
      </c>
      <c r="E1373">
        <v>22400662</v>
      </c>
      <c r="F1373" s="1">
        <v>45685</v>
      </c>
      <c r="G1373" t="s">
        <v>1244</v>
      </c>
      <c r="H1373" t="s">
        <v>63</v>
      </c>
      <c r="I1373">
        <v>48</v>
      </c>
      <c r="J1373">
        <v>45</v>
      </c>
      <c r="K1373">
        <v>88</v>
      </c>
      <c r="L1373">
        <v>0.51100000000000001</v>
      </c>
      <c r="M1373">
        <v>12</v>
      </c>
      <c r="N1373">
        <v>28</v>
      </c>
      <c r="O1373">
        <v>0.42899999999999999</v>
      </c>
      <c r="P1373">
        <v>23</v>
      </c>
      <c r="Q1373">
        <v>28</v>
      </c>
      <c r="R1373">
        <v>0.82099999999999995</v>
      </c>
      <c r="S1373">
        <v>17</v>
      </c>
      <c r="T1373">
        <v>35</v>
      </c>
      <c r="U1373">
        <v>52</v>
      </c>
      <c r="V1373">
        <v>26</v>
      </c>
      <c r="W1373">
        <v>15</v>
      </c>
      <c r="X1373">
        <v>6</v>
      </c>
      <c r="Y1373">
        <v>2</v>
      </c>
      <c r="Z1373">
        <v>2</v>
      </c>
      <c r="AA1373">
        <v>18</v>
      </c>
      <c r="AB1373">
        <v>22</v>
      </c>
      <c r="AC1373">
        <v>125</v>
      </c>
      <c r="AD1373">
        <v>13</v>
      </c>
      <c r="AE1373">
        <v>1</v>
      </c>
      <c r="AF1373">
        <v>1</v>
      </c>
      <c r="AG1373">
        <v>1</v>
      </c>
      <c r="AH1373">
        <v>1</v>
      </c>
      <c r="AI1373">
        <v>121</v>
      </c>
      <c r="AJ1373">
        <v>564</v>
      </c>
      <c r="AK1373">
        <v>1314</v>
      </c>
      <c r="AL1373">
        <v>535</v>
      </c>
      <c r="AM1373">
        <v>1413</v>
      </c>
      <c r="AN1373">
        <v>2228</v>
      </c>
      <c r="AO1373">
        <v>461</v>
      </c>
      <c r="AP1373">
        <v>314</v>
      </c>
      <c r="AQ1373">
        <v>377</v>
      </c>
      <c r="AR1373">
        <v>844</v>
      </c>
      <c r="AS1373">
        <v>160</v>
      </c>
      <c r="AT1373">
        <v>769</v>
      </c>
      <c r="AU1373">
        <v>267</v>
      </c>
      <c r="AV1373">
        <v>1195</v>
      </c>
      <c r="AW1373">
        <v>1341</v>
      </c>
      <c r="AX1373">
        <v>1702</v>
      </c>
      <c r="AY1373">
        <v>2078</v>
      </c>
      <c r="AZ1373">
        <v>158</v>
      </c>
      <c r="BA1373">
        <v>1018</v>
      </c>
      <c r="BB1373">
        <v>416</v>
      </c>
      <c r="BC1373">
        <v>437</v>
      </c>
      <c r="BD1373">
        <v>467</v>
      </c>
      <c r="BE1373">
        <v>1</v>
      </c>
      <c r="BF1373" t="s">
        <v>64</v>
      </c>
      <c r="BG1373" t="s">
        <v>65</v>
      </c>
      <c r="BH1373" t="s">
        <v>941</v>
      </c>
      <c r="BI1373" s="4">
        <f xml:space="preserve"> _2025teamgamelogs[[#This Row],[FGA]] + (0.44 * _2025teamgamelogs[[#This Row],[FTA]]) + _2025teamgamelogs[[#This Row],[TOV]] - _2025teamgamelogs[[#This Row],[OREB]]</f>
        <v>98.32</v>
      </c>
      <c r="BJ1373" s="3">
        <f>_2025teamgamelogs[[#This Row],[TOV]]/_2025teamgamelogs[[#This Row],[POSSESIONS]]</f>
        <v>0.15256305939788448</v>
      </c>
      <c r="BK1373" s="4">
        <f>_2025teamgamelogs[[#This Row],[PTS]]/_2025teamgamelogs[[#This Row],[POSSESIONS]]</f>
        <v>1.271358828315704</v>
      </c>
      <c r="BL1373" s="4">
        <f xml:space="preserve"> 100 * _2025teamgamelogs[[#This Row],[POINTS_PER_POSSESSION]]</f>
        <v>127.1358828315704</v>
      </c>
      <c r="BM1373" s="4">
        <f xml:space="preserve"> _2025teamgamelogs[[#This Row],[POSSESIONS]] / (_2025teamgamelogs[[#This Row],[MIN]]/48)</f>
        <v>98.32</v>
      </c>
      <c r="BN1373" s="3">
        <f>_2025teamgamelogs[[#This Row],[PTS]] / (2 * (_2025teamgamelogs[[#This Row],[FGA]] + 0.44 * _2025teamgamelogs[[#This Row],[FTA]]))</f>
        <v>0.62300637958532701</v>
      </c>
      <c r="BO1373" s="4">
        <f>VLOOKUP(_2025teamgamelogs[[#This Row],[MONTH]], LEAGUE_AVERAGES!$A$2:$B$8, 2, FALSE)</f>
        <v>111.93492093235156</v>
      </c>
      <c r="BP1373" s="5">
        <f>VLOOKUP(_2025teamgamelogs[[#This Row],[TEAM_NAME]], LEAGUE_AVERAGES!$A$14:$C$43, 2, FALSE)</f>
        <v>0.3617317073170731</v>
      </c>
      <c r="BQ1373" s="5">
        <f>VLOOKUP(_2025teamgamelogs[[#This Row],[TEAM_NAME]], LEAGUE_AVERAGES!$A$14:$C$43, 3, FALSE)</f>
        <v>0.32368292682926825</v>
      </c>
      <c r="BR1373" s="5">
        <f>VLOOKUP(_2025teamgamelogs[[#This Row],[TEAM_NAME]], LEAGUE_AVERAGES!$F$14:$H$43, 2, FALSE)</f>
        <v>0.4560243902439024</v>
      </c>
      <c r="BS1373" s="5">
        <f>VLOOKUP(_2025teamgamelogs[[#This Row],[TEAM_NAME]], LEAGUE_AVERAGES!$F$14:$H$43, 3, FALSE)</f>
        <v>0.4473414634146341</v>
      </c>
      <c r="BT1373" s="5">
        <f>VLOOKUP(_2025teamgamelogs[[#This Row],[TEAM_NAME]], LEAGUE_AVERAGES!$K$14:$M$43, 2, FALSE)</f>
        <v>0.56794360073860606</v>
      </c>
      <c r="BU1373" s="5">
        <f>VLOOKUP(_2025teamgamelogs[[#This Row],[TEAM_NAME]], LEAGUE_AVERAGES!$K$14:$M$43, 3, FALSE)</f>
        <v>0.54561285519601899</v>
      </c>
    </row>
    <row r="1374" spans="1:73" x14ac:dyDescent="0.2">
      <c r="A1374" t="s">
        <v>59</v>
      </c>
      <c r="B1374">
        <v>1610612755</v>
      </c>
      <c r="C1374" t="s">
        <v>134</v>
      </c>
      <c r="D1374" t="s">
        <v>135</v>
      </c>
      <c r="E1374">
        <v>22400660</v>
      </c>
      <c r="F1374" s="1">
        <v>45685</v>
      </c>
      <c r="G1374" t="s">
        <v>1245</v>
      </c>
      <c r="H1374" t="s">
        <v>63</v>
      </c>
      <c r="I1374">
        <v>48</v>
      </c>
      <c r="J1374">
        <v>43</v>
      </c>
      <c r="K1374">
        <v>91</v>
      </c>
      <c r="L1374">
        <v>0.47299999999999998</v>
      </c>
      <c r="M1374">
        <v>11</v>
      </c>
      <c r="N1374">
        <v>34</v>
      </c>
      <c r="O1374">
        <v>0.32400000000000001</v>
      </c>
      <c r="P1374">
        <v>21</v>
      </c>
      <c r="Q1374">
        <v>25</v>
      </c>
      <c r="R1374">
        <v>0.84</v>
      </c>
      <c r="S1374">
        <v>12</v>
      </c>
      <c r="T1374">
        <v>31</v>
      </c>
      <c r="U1374">
        <v>43</v>
      </c>
      <c r="V1374">
        <v>20</v>
      </c>
      <c r="W1374">
        <v>9</v>
      </c>
      <c r="X1374">
        <v>14</v>
      </c>
      <c r="Y1374">
        <v>4</v>
      </c>
      <c r="Z1374">
        <v>3</v>
      </c>
      <c r="AA1374">
        <v>20</v>
      </c>
      <c r="AB1374">
        <v>19</v>
      </c>
      <c r="AC1374">
        <v>118</v>
      </c>
      <c r="AD1374">
        <v>14</v>
      </c>
      <c r="AE1374">
        <v>1</v>
      </c>
      <c r="AF1374">
        <v>1</v>
      </c>
      <c r="AG1374">
        <v>1</v>
      </c>
      <c r="AH1374">
        <v>1</v>
      </c>
      <c r="AI1374">
        <v>121</v>
      </c>
      <c r="AJ1374">
        <v>866</v>
      </c>
      <c r="AK1374">
        <v>899</v>
      </c>
      <c r="AL1374">
        <v>1142</v>
      </c>
      <c r="AM1374">
        <v>1661</v>
      </c>
      <c r="AN1374">
        <v>1627</v>
      </c>
      <c r="AO1374">
        <v>1646</v>
      </c>
      <c r="AP1374">
        <v>506</v>
      </c>
      <c r="AQ1374">
        <v>666</v>
      </c>
      <c r="AR1374">
        <v>671</v>
      </c>
      <c r="AS1374">
        <v>848</v>
      </c>
      <c r="AT1374">
        <v>1488</v>
      </c>
      <c r="AU1374">
        <v>1282</v>
      </c>
      <c r="AV1374">
        <v>2163</v>
      </c>
      <c r="AW1374">
        <v>152</v>
      </c>
      <c r="AX1374">
        <v>81</v>
      </c>
      <c r="AY1374">
        <v>1274</v>
      </c>
      <c r="AZ1374">
        <v>384</v>
      </c>
      <c r="BA1374">
        <v>1491</v>
      </c>
      <c r="BB1374">
        <v>971</v>
      </c>
      <c r="BC1374">
        <v>891</v>
      </c>
      <c r="BD1374">
        <v>421</v>
      </c>
      <c r="BE1374">
        <v>1</v>
      </c>
      <c r="BF1374" t="s">
        <v>64</v>
      </c>
      <c r="BG1374" t="s">
        <v>65</v>
      </c>
      <c r="BH1374" t="s">
        <v>941</v>
      </c>
      <c r="BI1374" s="4">
        <f xml:space="preserve"> _2025teamgamelogs[[#This Row],[FGA]] + (0.44 * _2025teamgamelogs[[#This Row],[FTA]]) + _2025teamgamelogs[[#This Row],[TOV]] - _2025teamgamelogs[[#This Row],[OREB]]</f>
        <v>99</v>
      </c>
      <c r="BJ1374" s="3">
        <f>_2025teamgamelogs[[#This Row],[TOV]]/_2025teamgamelogs[[#This Row],[POSSESIONS]]</f>
        <v>9.0909090909090912E-2</v>
      </c>
      <c r="BK1374" s="4">
        <f>_2025teamgamelogs[[#This Row],[PTS]]/_2025teamgamelogs[[#This Row],[POSSESIONS]]</f>
        <v>1.1919191919191918</v>
      </c>
      <c r="BL1374" s="4">
        <f xml:space="preserve"> 100 * _2025teamgamelogs[[#This Row],[POINTS_PER_POSSESSION]]</f>
        <v>119.19191919191918</v>
      </c>
      <c r="BM1374" s="4">
        <f xml:space="preserve"> _2025teamgamelogs[[#This Row],[POSSESIONS]] / (_2025teamgamelogs[[#This Row],[MIN]]/48)</f>
        <v>99</v>
      </c>
      <c r="BN1374" s="3">
        <f>_2025teamgamelogs[[#This Row],[PTS]] / (2 * (_2025teamgamelogs[[#This Row],[FGA]] + 0.44 * _2025teamgamelogs[[#This Row],[FTA]]))</f>
        <v>0.57843137254901966</v>
      </c>
      <c r="BO1374" s="4">
        <f>VLOOKUP(_2025teamgamelogs[[#This Row],[MONTH]], LEAGUE_AVERAGES!$A$2:$B$8, 2, FALSE)</f>
        <v>111.93492093235156</v>
      </c>
      <c r="BP1374" s="5">
        <f>VLOOKUP(_2025teamgamelogs[[#This Row],[TEAM_NAME]], LEAGUE_AVERAGES!$A$14:$C$43, 2, FALSE)</f>
        <v>0.34129268292682929</v>
      </c>
      <c r="BQ1374" s="5">
        <f>VLOOKUP(_2025teamgamelogs[[#This Row],[TEAM_NAME]], LEAGUE_AVERAGES!$A$14:$C$43, 3, FALSE)</f>
        <v>0.34026829268292691</v>
      </c>
      <c r="BR1374" s="5">
        <f>VLOOKUP(_2025teamgamelogs[[#This Row],[TEAM_NAME]], LEAGUE_AVERAGES!$F$14:$H$43, 2, FALSE)</f>
        <v>0.45178048780487812</v>
      </c>
      <c r="BS1374" s="5">
        <f>VLOOKUP(_2025teamgamelogs[[#This Row],[TEAM_NAME]], LEAGUE_AVERAGES!$F$14:$H$43, 3, FALSE)</f>
        <v>0.45797560975609758</v>
      </c>
      <c r="BT1374" s="5">
        <f>VLOOKUP(_2025teamgamelogs[[#This Row],[TEAM_NAME]], LEAGUE_AVERAGES!$K$14:$M$43, 2, FALSE)</f>
        <v>0.55774018976963147</v>
      </c>
      <c r="BU1374" s="5">
        <f>VLOOKUP(_2025teamgamelogs[[#This Row],[TEAM_NAME]], LEAGUE_AVERAGES!$K$14:$M$43, 3, FALSE)</f>
        <v>0.57066794818423772</v>
      </c>
    </row>
    <row r="1375" spans="1:73" x14ac:dyDescent="0.2">
      <c r="A1375" t="s">
        <v>59</v>
      </c>
      <c r="B1375">
        <v>1610612745</v>
      </c>
      <c r="C1375" t="s">
        <v>104</v>
      </c>
      <c r="D1375" t="s">
        <v>105</v>
      </c>
      <c r="E1375">
        <v>22400532</v>
      </c>
      <c r="F1375" s="1">
        <v>45685</v>
      </c>
      <c r="G1375" t="s">
        <v>1246</v>
      </c>
      <c r="H1375" t="s">
        <v>63</v>
      </c>
      <c r="I1375">
        <v>48</v>
      </c>
      <c r="J1375">
        <v>37</v>
      </c>
      <c r="K1375">
        <v>79</v>
      </c>
      <c r="L1375">
        <v>0.46800000000000003</v>
      </c>
      <c r="M1375">
        <v>7</v>
      </c>
      <c r="N1375">
        <v>30</v>
      </c>
      <c r="O1375">
        <v>0.23300000000000001</v>
      </c>
      <c r="P1375">
        <v>19</v>
      </c>
      <c r="Q1375">
        <v>20</v>
      </c>
      <c r="R1375">
        <v>0.95</v>
      </c>
      <c r="S1375">
        <v>6</v>
      </c>
      <c r="T1375">
        <v>38</v>
      </c>
      <c r="U1375">
        <v>44</v>
      </c>
      <c r="V1375">
        <v>19</v>
      </c>
      <c r="W1375">
        <v>21</v>
      </c>
      <c r="X1375">
        <v>12</v>
      </c>
      <c r="Y1375">
        <v>4</v>
      </c>
      <c r="Z1375">
        <v>5</v>
      </c>
      <c r="AA1375">
        <v>20</v>
      </c>
      <c r="AB1375">
        <v>18</v>
      </c>
      <c r="AC1375">
        <v>100</v>
      </c>
      <c r="AD1375">
        <v>4</v>
      </c>
      <c r="AE1375">
        <v>1</v>
      </c>
      <c r="AF1375">
        <v>1</v>
      </c>
      <c r="AG1375">
        <v>1</v>
      </c>
      <c r="AH1375">
        <v>1</v>
      </c>
      <c r="AI1375">
        <v>121</v>
      </c>
      <c r="AJ1375">
        <v>1946</v>
      </c>
      <c r="AK1375">
        <v>2245</v>
      </c>
      <c r="AL1375">
        <v>1223</v>
      </c>
      <c r="AM1375">
        <v>2338</v>
      </c>
      <c r="AN1375">
        <v>2077</v>
      </c>
      <c r="AO1375">
        <v>2329</v>
      </c>
      <c r="AP1375">
        <v>756</v>
      </c>
      <c r="AQ1375">
        <v>1301</v>
      </c>
      <c r="AR1375">
        <v>77</v>
      </c>
      <c r="AS1375">
        <v>2189</v>
      </c>
      <c r="AT1375">
        <v>377</v>
      </c>
      <c r="AU1375">
        <v>1127</v>
      </c>
      <c r="AV1375">
        <v>2257</v>
      </c>
      <c r="AW1375">
        <v>2289</v>
      </c>
      <c r="AX1375">
        <v>217</v>
      </c>
      <c r="AY1375">
        <v>1274</v>
      </c>
      <c r="AZ1375">
        <v>1188</v>
      </c>
      <c r="BA1375">
        <v>1491</v>
      </c>
      <c r="BB1375">
        <v>1204</v>
      </c>
      <c r="BC1375">
        <v>2099</v>
      </c>
      <c r="BD1375">
        <v>986</v>
      </c>
      <c r="BE1375">
        <v>1</v>
      </c>
      <c r="BF1375" t="s">
        <v>71</v>
      </c>
      <c r="BG1375" t="s">
        <v>65</v>
      </c>
      <c r="BH1375" t="s">
        <v>941</v>
      </c>
      <c r="BI1375" s="4">
        <f xml:space="preserve"> _2025teamgamelogs[[#This Row],[FGA]] + (0.44 * _2025teamgamelogs[[#This Row],[FTA]]) + _2025teamgamelogs[[#This Row],[TOV]] - _2025teamgamelogs[[#This Row],[OREB]]</f>
        <v>102.8</v>
      </c>
      <c r="BJ1375" s="3">
        <f>_2025teamgamelogs[[#This Row],[TOV]]/_2025teamgamelogs[[#This Row],[POSSESIONS]]</f>
        <v>0.20428015564202334</v>
      </c>
      <c r="BK1375" s="4">
        <f>_2025teamgamelogs[[#This Row],[PTS]]/_2025teamgamelogs[[#This Row],[POSSESIONS]]</f>
        <v>0.97276264591439687</v>
      </c>
      <c r="BL1375" s="4">
        <f xml:space="preserve"> 100 * _2025teamgamelogs[[#This Row],[POINTS_PER_POSSESSION]]</f>
        <v>97.276264591439684</v>
      </c>
      <c r="BM1375" s="4">
        <f xml:space="preserve"> _2025teamgamelogs[[#This Row],[POSSESIONS]] / (_2025teamgamelogs[[#This Row],[MIN]]/48)</f>
        <v>102.8</v>
      </c>
      <c r="BN1375" s="3">
        <f>_2025teamgamelogs[[#This Row],[PTS]] / (2 * (_2025teamgamelogs[[#This Row],[FGA]] + 0.44 * _2025teamgamelogs[[#This Row],[FTA]]))</f>
        <v>0.56947608200455579</v>
      </c>
      <c r="BO1375" s="4">
        <f>VLOOKUP(_2025teamgamelogs[[#This Row],[MONTH]], LEAGUE_AVERAGES!$A$2:$B$8, 2, FALSE)</f>
        <v>111.93492093235156</v>
      </c>
      <c r="BP1375" s="5">
        <f>VLOOKUP(_2025teamgamelogs[[#This Row],[TEAM_NAME]], LEAGUE_AVERAGES!$A$14:$C$43, 2, FALSE)</f>
        <v>0.35034146341463424</v>
      </c>
      <c r="BQ1375" s="5">
        <f>VLOOKUP(_2025teamgamelogs[[#This Row],[TEAM_NAME]], LEAGUE_AVERAGES!$A$14:$C$43, 3, FALSE)</f>
        <v>0.35473170731707321</v>
      </c>
      <c r="BR1375" s="5">
        <f>VLOOKUP(_2025teamgamelogs[[#This Row],[TEAM_NAME]], LEAGUE_AVERAGES!$F$14:$H$43, 2, FALSE)</f>
        <v>0.45260975609756104</v>
      </c>
      <c r="BS1375" s="5">
        <f>VLOOKUP(_2025teamgamelogs[[#This Row],[TEAM_NAME]], LEAGUE_AVERAGES!$F$14:$H$43, 3, FALSE)</f>
        <v>0.45763414634146338</v>
      </c>
      <c r="BT1375" s="5">
        <f>VLOOKUP(_2025teamgamelogs[[#This Row],[TEAM_NAME]], LEAGUE_AVERAGES!$K$14:$M$43, 2, FALSE)</f>
        <v>0.55103752047014554</v>
      </c>
      <c r="BU1375" s="5">
        <f>VLOOKUP(_2025teamgamelogs[[#This Row],[TEAM_NAME]], LEAGUE_AVERAGES!$K$14:$M$43, 3, FALSE)</f>
        <v>0.55544482411316332</v>
      </c>
    </row>
    <row r="1376" spans="1:73" x14ac:dyDescent="0.2">
      <c r="A1376" t="s">
        <v>59</v>
      </c>
      <c r="B1376">
        <v>1610612762</v>
      </c>
      <c r="C1376" t="s">
        <v>125</v>
      </c>
      <c r="D1376" t="s">
        <v>126</v>
      </c>
      <c r="E1376">
        <v>22400661</v>
      </c>
      <c r="F1376" s="1">
        <v>45685</v>
      </c>
      <c r="G1376" t="s">
        <v>1247</v>
      </c>
      <c r="H1376" t="s">
        <v>70</v>
      </c>
      <c r="I1376">
        <v>48</v>
      </c>
      <c r="J1376">
        <v>39</v>
      </c>
      <c r="K1376">
        <v>76</v>
      </c>
      <c r="L1376">
        <v>0.51300000000000001</v>
      </c>
      <c r="M1376">
        <v>8</v>
      </c>
      <c r="N1376">
        <v>26</v>
      </c>
      <c r="O1376">
        <v>0.308</v>
      </c>
      <c r="P1376">
        <v>17</v>
      </c>
      <c r="Q1376">
        <v>24</v>
      </c>
      <c r="R1376">
        <v>0.70799999999999996</v>
      </c>
      <c r="S1376">
        <v>5</v>
      </c>
      <c r="T1376">
        <v>34</v>
      </c>
      <c r="U1376">
        <v>39</v>
      </c>
      <c r="V1376">
        <v>30</v>
      </c>
      <c r="W1376">
        <v>15</v>
      </c>
      <c r="X1376">
        <v>4</v>
      </c>
      <c r="Y1376">
        <v>6</v>
      </c>
      <c r="Z1376">
        <v>4</v>
      </c>
      <c r="AA1376">
        <v>24</v>
      </c>
      <c r="AB1376">
        <v>24</v>
      </c>
      <c r="AC1376">
        <v>103</v>
      </c>
      <c r="AD1376">
        <v>-11</v>
      </c>
      <c r="AE1376">
        <v>1</v>
      </c>
      <c r="AF1376">
        <v>1231</v>
      </c>
      <c r="AG1376">
        <v>1231</v>
      </c>
      <c r="AH1376">
        <v>1231</v>
      </c>
      <c r="AI1376">
        <v>121</v>
      </c>
      <c r="AJ1376">
        <v>1609</v>
      </c>
      <c r="AK1376">
        <v>2372</v>
      </c>
      <c r="AL1376">
        <v>487</v>
      </c>
      <c r="AM1376">
        <v>2251</v>
      </c>
      <c r="AN1376">
        <v>2340</v>
      </c>
      <c r="AO1376">
        <v>1815</v>
      </c>
      <c r="AP1376">
        <v>1052</v>
      </c>
      <c r="AQ1376">
        <v>791</v>
      </c>
      <c r="AR1376">
        <v>1893</v>
      </c>
      <c r="AS1376">
        <v>2299</v>
      </c>
      <c r="AT1376">
        <v>926</v>
      </c>
      <c r="AU1376">
        <v>1833</v>
      </c>
      <c r="AV1376">
        <v>541</v>
      </c>
      <c r="AW1376">
        <v>1341</v>
      </c>
      <c r="AX1376">
        <v>2190</v>
      </c>
      <c r="AY1376">
        <v>560</v>
      </c>
      <c r="AZ1376">
        <v>750</v>
      </c>
      <c r="BA1376">
        <v>2162</v>
      </c>
      <c r="BB1376">
        <v>215</v>
      </c>
      <c r="BC1376">
        <v>1945</v>
      </c>
      <c r="BD1376">
        <v>1848</v>
      </c>
      <c r="BE1376">
        <v>1</v>
      </c>
      <c r="BF1376" t="s">
        <v>71</v>
      </c>
      <c r="BG1376" t="s">
        <v>65</v>
      </c>
      <c r="BH1376" t="s">
        <v>941</v>
      </c>
      <c r="BI1376" s="4">
        <f xml:space="preserve"> _2025teamgamelogs[[#This Row],[FGA]] + (0.44 * _2025teamgamelogs[[#This Row],[FTA]]) + _2025teamgamelogs[[#This Row],[TOV]] - _2025teamgamelogs[[#This Row],[OREB]]</f>
        <v>96.56</v>
      </c>
      <c r="BJ1376" s="3">
        <f>_2025teamgamelogs[[#This Row],[TOV]]/_2025teamgamelogs[[#This Row],[POSSESIONS]]</f>
        <v>0.15534382767191382</v>
      </c>
      <c r="BK1376" s="4">
        <f>_2025teamgamelogs[[#This Row],[PTS]]/_2025teamgamelogs[[#This Row],[POSSESIONS]]</f>
        <v>1.0666942833471416</v>
      </c>
      <c r="BL1376" s="4">
        <f xml:space="preserve"> 100 * _2025teamgamelogs[[#This Row],[POINTS_PER_POSSESSION]]</f>
        <v>106.66942833471415</v>
      </c>
      <c r="BM1376" s="4">
        <f xml:space="preserve"> _2025teamgamelogs[[#This Row],[POSSESIONS]] / (_2025teamgamelogs[[#This Row],[MIN]]/48)</f>
        <v>96.56</v>
      </c>
      <c r="BN1376" s="3">
        <f>_2025teamgamelogs[[#This Row],[PTS]] / (2 * (_2025teamgamelogs[[#This Row],[FGA]] + 0.44 * _2025teamgamelogs[[#This Row],[FTA]]))</f>
        <v>0.59496303142329021</v>
      </c>
      <c r="BO1376" s="4">
        <f>VLOOKUP(_2025teamgamelogs[[#This Row],[MONTH]], LEAGUE_AVERAGES!$A$2:$B$8, 2, FALSE)</f>
        <v>111.93492093235156</v>
      </c>
      <c r="BP1376" s="5">
        <f>VLOOKUP(_2025teamgamelogs[[#This Row],[TEAM_NAME]], LEAGUE_AVERAGES!$A$14:$C$43, 2, FALSE)</f>
        <v>0.36446341463414633</v>
      </c>
      <c r="BQ1376" s="5">
        <f>VLOOKUP(_2025teamgamelogs[[#This Row],[TEAM_NAME]], LEAGUE_AVERAGES!$A$14:$C$43, 3, FALSE)</f>
        <v>0.3413170731707319</v>
      </c>
      <c r="BR1376" s="5">
        <f>VLOOKUP(_2025teamgamelogs[[#This Row],[TEAM_NAME]], LEAGUE_AVERAGES!$F$14:$H$43, 2, FALSE)</f>
        <v>0.4583902439024391</v>
      </c>
      <c r="BS1376" s="5">
        <f>VLOOKUP(_2025teamgamelogs[[#This Row],[TEAM_NAME]], LEAGUE_AVERAGES!$F$14:$H$43, 3, FALSE)</f>
        <v>0.45390243902439031</v>
      </c>
      <c r="BT1376" s="5">
        <f>VLOOKUP(_2025teamgamelogs[[#This Row],[TEAM_NAME]], LEAGUE_AVERAGES!$K$14:$M$43, 2, FALSE)</f>
        <v>0.57104853563970659</v>
      </c>
      <c r="BU1376" s="5">
        <f>VLOOKUP(_2025teamgamelogs[[#This Row],[TEAM_NAME]], LEAGUE_AVERAGES!$K$14:$M$43, 3, FALSE)</f>
        <v>0.56826296147062372</v>
      </c>
    </row>
    <row r="1377" spans="1:73" x14ac:dyDescent="0.2">
      <c r="A1377" t="s">
        <v>59</v>
      </c>
      <c r="B1377">
        <v>1610612749</v>
      </c>
      <c r="C1377" t="s">
        <v>113</v>
      </c>
      <c r="D1377" t="s">
        <v>114</v>
      </c>
      <c r="E1377">
        <v>22400662</v>
      </c>
      <c r="F1377" s="1">
        <v>45685</v>
      </c>
      <c r="G1377" t="s">
        <v>1248</v>
      </c>
      <c r="H1377" t="s">
        <v>70</v>
      </c>
      <c r="I1377">
        <v>48</v>
      </c>
      <c r="J1377">
        <v>44</v>
      </c>
      <c r="K1377">
        <v>87</v>
      </c>
      <c r="L1377">
        <v>0.50600000000000001</v>
      </c>
      <c r="M1377">
        <v>11</v>
      </c>
      <c r="N1377">
        <v>35</v>
      </c>
      <c r="O1377">
        <v>0.314</v>
      </c>
      <c r="P1377">
        <v>13</v>
      </c>
      <c r="Q1377">
        <v>18</v>
      </c>
      <c r="R1377">
        <v>0.72199999999999998</v>
      </c>
      <c r="S1377">
        <v>9</v>
      </c>
      <c r="T1377">
        <v>27</v>
      </c>
      <c r="U1377">
        <v>36</v>
      </c>
      <c r="V1377">
        <v>26</v>
      </c>
      <c r="W1377">
        <v>11</v>
      </c>
      <c r="X1377">
        <v>8</v>
      </c>
      <c r="Y1377">
        <v>2</v>
      </c>
      <c r="Z1377">
        <v>2</v>
      </c>
      <c r="AA1377">
        <v>22</v>
      </c>
      <c r="AB1377">
        <v>18</v>
      </c>
      <c r="AC1377">
        <v>112</v>
      </c>
      <c r="AD1377">
        <v>-13</v>
      </c>
      <c r="AE1377">
        <v>1</v>
      </c>
      <c r="AF1377">
        <v>1231</v>
      </c>
      <c r="AG1377">
        <v>1231</v>
      </c>
      <c r="AH1377">
        <v>1231</v>
      </c>
      <c r="AI1377">
        <v>121</v>
      </c>
      <c r="AJ1377">
        <v>703</v>
      </c>
      <c r="AK1377">
        <v>1449</v>
      </c>
      <c r="AL1377">
        <v>610</v>
      </c>
      <c r="AM1377">
        <v>1661</v>
      </c>
      <c r="AN1377">
        <v>1495</v>
      </c>
      <c r="AO1377">
        <v>1754</v>
      </c>
      <c r="AP1377">
        <v>1755</v>
      </c>
      <c r="AQ1377">
        <v>1617</v>
      </c>
      <c r="AR1377">
        <v>1787</v>
      </c>
      <c r="AS1377">
        <v>1566</v>
      </c>
      <c r="AT1377">
        <v>2068</v>
      </c>
      <c r="AU1377">
        <v>2164</v>
      </c>
      <c r="AV1377">
        <v>1195</v>
      </c>
      <c r="AW1377">
        <v>429</v>
      </c>
      <c r="AX1377">
        <v>1073</v>
      </c>
      <c r="AY1377">
        <v>2078</v>
      </c>
      <c r="AZ1377">
        <v>158</v>
      </c>
      <c r="BA1377">
        <v>1887</v>
      </c>
      <c r="BB1377">
        <v>1204</v>
      </c>
      <c r="BC1377">
        <v>1331</v>
      </c>
      <c r="BD1377">
        <v>1945</v>
      </c>
      <c r="BE1377">
        <v>1</v>
      </c>
      <c r="BF1377" t="s">
        <v>71</v>
      </c>
      <c r="BG1377" t="s">
        <v>65</v>
      </c>
      <c r="BH1377" t="s">
        <v>941</v>
      </c>
      <c r="BI1377" s="4">
        <f xml:space="preserve"> _2025teamgamelogs[[#This Row],[FGA]] + (0.44 * _2025teamgamelogs[[#This Row],[FTA]]) + _2025teamgamelogs[[#This Row],[TOV]] - _2025teamgamelogs[[#This Row],[OREB]]</f>
        <v>96.92</v>
      </c>
      <c r="BJ1377" s="3">
        <f>_2025teamgamelogs[[#This Row],[TOV]]/_2025teamgamelogs[[#This Row],[POSSESIONS]]</f>
        <v>0.11349566652909616</v>
      </c>
      <c r="BK1377" s="4">
        <f>_2025teamgamelogs[[#This Row],[PTS]]/_2025teamgamelogs[[#This Row],[POSSESIONS]]</f>
        <v>1.1555922410235246</v>
      </c>
      <c r="BL1377" s="4">
        <f xml:space="preserve"> 100 * _2025teamgamelogs[[#This Row],[POINTS_PER_POSSESSION]]</f>
        <v>115.55922410235246</v>
      </c>
      <c r="BM1377" s="4">
        <f xml:space="preserve"> _2025teamgamelogs[[#This Row],[POSSESIONS]] / (_2025teamgamelogs[[#This Row],[MIN]]/48)</f>
        <v>96.92</v>
      </c>
      <c r="BN1377" s="3">
        <f>_2025teamgamelogs[[#This Row],[PTS]] / (2 * (_2025teamgamelogs[[#This Row],[FGA]] + 0.44 * _2025teamgamelogs[[#This Row],[FTA]]))</f>
        <v>0.58997050147492625</v>
      </c>
      <c r="BO1377" s="4">
        <f>VLOOKUP(_2025teamgamelogs[[#This Row],[MONTH]], LEAGUE_AVERAGES!$A$2:$B$8, 2, FALSE)</f>
        <v>111.93492093235156</v>
      </c>
      <c r="BP1377" s="5">
        <f>VLOOKUP(_2025teamgamelogs[[#This Row],[TEAM_NAME]], LEAGUE_AVERAGES!$A$14:$C$43, 2, FALSE)</f>
        <v>0.4062926829268293</v>
      </c>
      <c r="BQ1377" s="5">
        <f>VLOOKUP(_2025teamgamelogs[[#This Row],[TEAM_NAME]], LEAGUE_AVERAGES!$A$14:$C$43, 3, FALSE)</f>
        <v>0.36926829268292688</v>
      </c>
      <c r="BR1377" s="5">
        <f>VLOOKUP(_2025teamgamelogs[[#This Row],[TEAM_NAME]], LEAGUE_AVERAGES!$F$14:$H$43, 2, FALSE)</f>
        <v>0.49804878048780482</v>
      </c>
      <c r="BS1377" s="5">
        <f>VLOOKUP(_2025teamgamelogs[[#This Row],[TEAM_NAME]], LEAGUE_AVERAGES!$F$14:$H$43, 3, FALSE)</f>
        <v>0.47917073170731711</v>
      </c>
      <c r="BT1377" s="5">
        <f>VLOOKUP(_2025teamgamelogs[[#This Row],[TEAM_NAME]], LEAGUE_AVERAGES!$K$14:$M$43, 2, FALSE)</f>
        <v>0.61475494156948829</v>
      </c>
      <c r="BU1377" s="5">
        <f>VLOOKUP(_2025teamgamelogs[[#This Row],[TEAM_NAME]], LEAGUE_AVERAGES!$K$14:$M$43, 3, FALSE)</f>
        <v>0.58586037801226176</v>
      </c>
    </row>
    <row r="1378" spans="1:73" x14ac:dyDescent="0.2">
      <c r="A1378" t="s">
        <v>59</v>
      </c>
      <c r="B1378">
        <v>1610612751</v>
      </c>
      <c r="C1378" t="s">
        <v>89</v>
      </c>
      <c r="D1378" t="s">
        <v>90</v>
      </c>
      <c r="E1378">
        <v>22400663</v>
      </c>
      <c r="F1378" s="1">
        <v>45686</v>
      </c>
      <c r="G1378" t="s">
        <v>1249</v>
      </c>
      <c r="H1378" t="s">
        <v>63</v>
      </c>
      <c r="I1378">
        <v>48</v>
      </c>
      <c r="J1378">
        <v>39</v>
      </c>
      <c r="K1378">
        <v>80</v>
      </c>
      <c r="L1378">
        <v>0.48799999999999999</v>
      </c>
      <c r="M1378">
        <v>10</v>
      </c>
      <c r="N1378">
        <v>32</v>
      </c>
      <c r="O1378">
        <v>0.313</v>
      </c>
      <c r="P1378">
        <v>16</v>
      </c>
      <c r="Q1378">
        <v>20</v>
      </c>
      <c r="R1378">
        <v>0.8</v>
      </c>
      <c r="S1378">
        <v>7</v>
      </c>
      <c r="T1378">
        <v>33</v>
      </c>
      <c r="U1378">
        <v>40</v>
      </c>
      <c r="V1378">
        <v>27</v>
      </c>
      <c r="W1378">
        <v>11</v>
      </c>
      <c r="X1378">
        <v>11</v>
      </c>
      <c r="Y1378">
        <v>8</v>
      </c>
      <c r="Z1378">
        <v>7</v>
      </c>
      <c r="AA1378">
        <v>18</v>
      </c>
      <c r="AB1378">
        <v>19</v>
      </c>
      <c r="AC1378">
        <v>104</v>
      </c>
      <c r="AD1378">
        <v>21</v>
      </c>
      <c r="AE1378">
        <v>1</v>
      </c>
      <c r="AF1378">
        <v>1</v>
      </c>
      <c r="AG1378">
        <v>1</v>
      </c>
      <c r="AH1378">
        <v>1</v>
      </c>
      <c r="AI1378">
        <v>121</v>
      </c>
      <c r="AJ1378">
        <v>1609</v>
      </c>
      <c r="AK1378">
        <v>2190</v>
      </c>
      <c r="AL1378">
        <v>889</v>
      </c>
      <c r="AM1378">
        <v>1891</v>
      </c>
      <c r="AN1378">
        <v>1863</v>
      </c>
      <c r="AO1378">
        <v>1774</v>
      </c>
      <c r="AP1378">
        <v>1228</v>
      </c>
      <c r="AQ1378">
        <v>1301</v>
      </c>
      <c r="AR1378">
        <v>1029</v>
      </c>
      <c r="AS1378">
        <v>2024</v>
      </c>
      <c r="AT1378">
        <v>1131</v>
      </c>
      <c r="AU1378">
        <v>1715</v>
      </c>
      <c r="AV1378">
        <v>1013</v>
      </c>
      <c r="AW1378">
        <v>429</v>
      </c>
      <c r="AX1378">
        <v>346</v>
      </c>
      <c r="AY1378">
        <v>187</v>
      </c>
      <c r="AZ1378">
        <v>1902</v>
      </c>
      <c r="BA1378">
        <v>1018</v>
      </c>
      <c r="BB1378">
        <v>971</v>
      </c>
      <c r="BC1378">
        <v>1870</v>
      </c>
      <c r="BD1378">
        <v>211</v>
      </c>
      <c r="BE1378">
        <v>1</v>
      </c>
      <c r="BF1378" t="s">
        <v>71</v>
      </c>
      <c r="BG1378" t="s">
        <v>65</v>
      </c>
      <c r="BH1378" t="s">
        <v>941</v>
      </c>
      <c r="BI1378" s="4">
        <f xml:space="preserve"> _2025teamgamelogs[[#This Row],[FGA]] + (0.44 * _2025teamgamelogs[[#This Row],[FTA]]) + _2025teamgamelogs[[#This Row],[TOV]] - _2025teamgamelogs[[#This Row],[OREB]]</f>
        <v>92.8</v>
      </c>
      <c r="BJ1378" s="3">
        <f>_2025teamgamelogs[[#This Row],[TOV]]/_2025teamgamelogs[[#This Row],[POSSESIONS]]</f>
        <v>0.11853448275862069</v>
      </c>
      <c r="BK1378" s="4">
        <f>_2025teamgamelogs[[#This Row],[PTS]]/_2025teamgamelogs[[#This Row],[POSSESIONS]]</f>
        <v>1.1206896551724139</v>
      </c>
      <c r="BL1378" s="4">
        <f xml:space="preserve"> 100 * _2025teamgamelogs[[#This Row],[POINTS_PER_POSSESSION]]</f>
        <v>112.06896551724139</v>
      </c>
      <c r="BM1378" s="4">
        <f xml:space="preserve"> _2025teamgamelogs[[#This Row],[POSSESIONS]] / (_2025teamgamelogs[[#This Row],[MIN]]/48)</f>
        <v>92.8</v>
      </c>
      <c r="BN1378" s="3">
        <f>_2025teamgamelogs[[#This Row],[PTS]] / (2 * (_2025teamgamelogs[[#This Row],[FGA]] + 0.44 * _2025teamgamelogs[[#This Row],[FTA]]))</f>
        <v>0.5855855855855856</v>
      </c>
      <c r="BO1378" s="4">
        <f>VLOOKUP(_2025teamgamelogs[[#This Row],[MONTH]], LEAGUE_AVERAGES!$A$2:$B$8, 2, FALSE)</f>
        <v>111.93492093235156</v>
      </c>
      <c r="BP1378" s="5">
        <f>VLOOKUP(_2025teamgamelogs[[#This Row],[TEAM_NAME]], LEAGUE_AVERAGES!$A$14:$C$43, 2, FALSE)</f>
        <v>0.337609756097561</v>
      </c>
      <c r="BQ1378" s="5">
        <f>VLOOKUP(_2025teamgamelogs[[#This Row],[TEAM_NAME]], LEAGUE_AVERAGES!$A$14:$C$43, 3, FALSE)</f>
        <v>0.34709756097560968</v>
      </c>
      <c r="BR1378" s="5">
        <f>VLOOKUP(_2025teamgamelogs[[#This Row],[TEAM_NAME]], LEAGUE_AVERAGES!$F$14:$H$43, 2, FALSE)</f>
        <v>0.43748780487804872</v>
      </c>
      <c r="BS1378" s="5">
        <f>VLOOKUP(_2025teamgamelogs[[#This Row],[TEAM_NAME]], LEAGUE_AVERAGES!$F$14:$H$43, 3, FALSE)</f>
        <v>0.43895121951219529</v>
      </c>
      <c r="BT1378" s="5">
        <f>VLOOKUP(_2025teamgamelogs[[#This Row],[TEAM_NAME]], LEAGUE_AVERAGES!$K$14:$M$43, 2, FALSE)</f>
        <v>0.54767404365624284</v>
      </c>
      <c r="BU1378" s="5">
        <f>VLOOKUP(_2025teamgamelogs[[#This Row],[TEAM_NAME]], LEAGUE_AVERAGES!$K$14:$M$43, 3, FALSE)</f>
        <v>0.5592142433904097</v>
      </c>
    </row>
    <row r="1379" spans="1:73" x14ac:dyDescent="0.2">
      <c r="A1379" t="s">
        <v>59</v>
      </c>
      <c r="B1379">
        <v>1610612743</v>
      </c>
      <c r="C1379" t="s">
        <v>151</v>
      </c>
      <c r="D1379" t="s">
        <v>152</v>
      </c>
      <c r="E1379">
        <v>22400668</v>
      </c>
      <c r="F1379" s="1">
        <v>45686</v>
      </c>
      <c r="G1379" t="s">
        <v>1250</v>
      </c>
      <c r="H1379" t="s">
        <v>70</v>
      </c>
      <c r="I1379">
        <v>48</v>
      </c>
      <c r="J1379">
        <v>41</v>
      </c>
      <c r="K1379">
        <v>84</v>
      </c>
      <c r="L1379">
        <v>0.48799999999999999</v>
      </c>
      <c r="M1379">
        <v>10</v>
      </c>
      <c r="N1379">
        <v>28</v>
      </c>
      <c r="O1379">
        <v>0.35699999999999998</v>
      </c>
      <c r="P1379">
        <v>20</v>
      </c>
      <c r="Q1379">
        <v>23</v>
      </c>
      <c r="R1379">
        <v>0.87</v>
      </c>
      <c r="S1379">
        <v>11</v>
      </c>
      <c r="T1379">
        <v>36</v>
      </c>
      <c r="U1379">
        <v>47</v>
      </c>
      <c r="V1379">
        <v>21</v>
      </c>
      <c r="W1379">
        <v>14</v>
      </c>
      <c r="X1379">
        <v>3</v>
      </c>
      <c r="Y1379">
        <v>5</v>
      </c>
      <c r="Z1379">
        <v>2</v>
      </c>
      <c r="AA1379">
        <v>19</v>
      </c>
      <c r="AB1379">
        <v>16</v>
      </c>
      <c r="AC1379">
        <v>112</v>
      </c>
      <c r="AD1379">
        <v>-10</v>
      </c>
      <c r="AE1379">
        <v>1</v>
      </c>
      <c r="AF1379">
        <v>1231</v>
      </c>
      <c r="AG1379">
        <v>1231</v>
      </c>
      <c r="AH1379">
        <v>1231</v>
      </c>
      <c r="AI1379">
        <v>121</v>
      </c>
      <c r="AJ1379">
        <v>1234</v>
      </c>
      <c r="AK1379">
        <v>1815</v>
      </c>
      <c r="AL1379">
        <v>873</v>
      </c>
      <c r="AM1379">
        <v>1891</v>
      </c>
      <c r="AN1379">
        <v>2228</v>
      </c>
      <c r="AO1379">
        <v>1231</v>
      </c>
      <c r="AP1379">
        <v>623</v>
      </c>
      <c r="AQ1379">
        <v>899</v>
      </c>
      <c r="AR1379">
        <v>444</v>
      </c>
      <c r="AS1379">
        <v>1051</v>
      </c>
      <c r="AT1379">
        <v>640</v>
      </c>
      <c r="AU1379">
        <v>705</v>
      </c>
      <c r="AV1379">
        <v>2031</v>
      </c>
      <c r="AW1379">
        <v>1092</v>
      </c>
      <c r="AX1379">
        <v>2344</v>
      </c>
      <c r="AY1379">
        <v>889</v>
      </c>
      <c r="AZ1379">
        <v>158</v>
      </c>
      <c r="BA1379">
        <v>1258</v>
      </c>
      <c r="BB1379">
        <v>1670</v>
      </c>
      <c r="BC1379">
        <v>1331</v>
      </c>
      <c r="BD1379">
        <v>1790</v>
      </c>
      <c r="BE1379">
        <v>1</v>
      </c>
      <c r="BF1379" t="s">
        <v>71</v>
      </c>
      <c r="BG1379" t="s">
        <v>65</v>
      </c>
      <c r="BH1379" t="s">
        <v>941</v>
      </c>
      <c r="BI1379" s="4">
        <f xml:space="preserve"> _2025teamgamelogs[[#This Row],[FGA]] + (0.44 * _2025teamgamelogs[[#This Row],[FTA]]) + _2025teamgamelogs[[#This Row],[TOV]] - _2025teamgamelogs[[#This Row],[OREB]]</f>
        <v>97.12</v>
      </c>
      <c r="BJ1379" s="3">
        <f>_2025teamgamelogs[[#This Row],[TOV]]/_2025teamgamelogs[[#This Row],[POSSESIONS]]</f>
        <v>0.1441515650741351</v>
      </c>
      <c r="BK1379" s="4">
        <f>_2025teamgamelogs[[#This Row],[PTS]]/_2025teamgamelogs[[#This Row],[POSSESIONS]]</f>
        <v>1.1532125205930808</v>
      </c>
      <c r="BL1379" s="4">
        <f xml:space="preserve"> 100 * _2025teamgamelogs[[#This Row],[POINTS_PER_POSSESSION]]</f>
        <v>115.32125205930808</v>
      </c>
      <c r="BM1379" s="4">
        <f xml:space="preserve"> _2025teamgamelogs[[#This Row],[POSSESIONS]] / (_2025teamgamelogs[[#This Row],[MIN]]/48)</f>
        <v>97.12</v>
      </c>
      <c r="BN1379" s="3">
        <f>_2025teamgamelogs[[#This Row],[PTS]] / (2 * (_2025teamgamelogs[[#This Row],[FGA]] + 0.44 * _2025teamgamelogs[[#This Row],[FTA]]))</f>
        <v>0.59498512537186565</v>
      </c>
      <c r="BO1379" s="4">
        <f>VLOOKUP(_2025teamgamelogs[[#This Row],[MONTH]], LEAGUE_AVERAGES!$A$2:$B$8, 2, FALSE)</f>
        <v>111.93492093235156</v>
      </c>
      <c r="BP1379" s="5">
        <f>VLOOKUP(_2025teamgamelogs[[#This Row],[TEAM_NAME]], LEAGUE_AVERAGES!$A$14:$C$43, 2, FALSE)</f>
        <v>0.39036585365853654</v>
      </c>
      <c r="BQ1379" s="5">
        <f>VLOOKUP(_2025teamgamelogs[[#This Row],[TEAM_NAME]], LEAGUE_AVERAGES!$A$14:$C$43, 3, FALSE)</f>
        <v>0.36282926829268303</v>
      </c>
      <c r="BR1379" s="5">
        <f>VLOOKUP(_2025teamgamelogs[[#This Row],[TEAM_NAME]], LEAGUE_AVERAGES!$F$14:$H$43, 2, FALSE)</f>
        <v>0.50741463414634147</v>
      </c>
      <c r="BS1379" s="5">
        <f>VLOOKUP(_2025teamgamelogs[[#This Row],[TEAM_NAME]], LEAGUE_AVERAGES!$F$14:$H$43, 3, FALSE)</f>
        <v>0.50717073170731708</v>
      </c>
      <c r="BT1379" s="5">
        <f>VLOOKUP(_2025teamgamelogs[[#This Row],[TEAM_NAME]], LEAGUE_AVERAGES!$K$14:$M$43, 2, FALSE)</f>
        <v>0.61183675116028358</v>
      </c>
      <c r="BU1379" s="5">
        <f>VLOOKUP(_2025teamgamelogs[[#This Row],[TEAM_NAME]], LEAGUE_AVERAGES!$K$14:$M$43, 3, FALSE)</f>
        <v>0.59871853787111373</v>
      </c>
    </row>
    <row r="1380" spans="1:73" x14ac:dyDescent="0.2">
      <c r="A1380" t="s">
        <v>59</v>
      </c>
      <c r="B1380">
        <v>1610612740</v>
      </c>
      <c r="C1380" t="s">
        <v>77</v>
      </c>
      <c r="D1380" t="s">
        <v>78</v>
      </c>
      <c r="E1380">
        <v>22400670</v>
      </c>
      <c r="F1380" s="1">
        <v>45686</v>
      </c>
      <c r="G1380" t="s">
        <v>1109</v>
      </c>
      <c r="H1380" t="s">
        <v>70</v>
      </c>
      <c r="I1380">
        <v>48</v>
      </c>
      <c r="J1380">
        <v>51</v>
      </c>
      <c r="K1380">
        <v>96</v>
      </c>
      <c r="L1380">
        <v>0.53100000000000003</v>
      </c>
      <c r="M1380">
        <v>15</v>
      </c>
      <c r="N1380">
        <v>31</v>
      </c>
      <c r="O1380">
        <v>0.48399999999999999</v>
      </c>
      <c r="P1380">
        <v>19</v>
      </c>
      <c r="Q1380">
        <v>22</v>
      </c>
      <c r="R1380">
        <v>0.86399999999999999</v>
      </c>
      <c r="S1380">
        <v>10</v>
      </c>
      <c r="T1380">
        <v>26</v>
      </c>
      <c r="U1380">
        <v>36</v>
      </c>
      <c r="V1380">
        <v>31</v>
      </c>
      <c r="W1380">
        <v>8</v>
      </c>
      <c r="X1380">
        <v>13</v>
      </c>
      <c r="Y1380">
        <v>6</v>
      </c>
      <c r="Z1380">
        <v>6</v>
      </c>
      <c r="AA1380">
        <v>15</v>
      </c>
      <c r="AB1380">
        <v>17</v>
      </c>
      <c r="AC1380">
        <v>136</v>
      </c>
      <c r="AD1380">
        <v>-1</v>
      </c>
      <c r="AE1380">
        <v>1</v>
      </c>
      <c r="AF1380">
        <v>1231</v>
      </c>
      <c r="AG1380">
        <v>1231</v>
      </c>
      <c r="AH1380">
        <v>1231</v>
      </c>
      <c r="AI1380">
        <v>121</v>
      </c>
      <c r="AJ1380">
        <v>94</v>
      </c>
      <c r="AK1380">
        <v>392</v>
      </c>
      <c r="AL1380">
        <v>302</v>
      </c>
      <c r="AM1380">
        <v>733</v>
      </c>
      <c r="AN1380">
        <v>1971</v>
      </c>
      <c r="AO1380">
        <v>161</v>
      </c>
      <c r="AP1380">
        <v>756</v>
      </c>
      <c r="AQ1380">
        <v>1008</v>
      </c>
      <c r="AR1380">
        <v>482</v>
      </c>
      <c r="AS1380">
        <v>1308</v>
      </c>
      <c r="AT1380">
        <v>2171</v>
      </c>
      <c r="AU1380">
        <v>2164</v>
      </c>
      <c r="AV1380">
        <v>426</v>
      </c>
      <c r="AW1380">
        <v>78</v>
      </c>
      <c r="AX1380">
        <v>137</v>
      </c>
      <c r="AY1380">
        <v>560</v>
      </c>
      <c r="AZ1380">
        <v>1573</v>
      </c>
      <c r="BA1380">
        <v>398</v>
      </c>
      <c r="BB1380">
        <v>1444</v>
      </c>
      <c r="BC1380">
        <v>95</v>
      </c>
      <c r="BD1380">
        <v>1231</v>
      </c>
      <c r="BE1380">
        <v>1</v>
      </c>
      <c r="BF1380" t="s">
        <v>64</v>
      </c>
      <c r="BG1380" t="s">
        <v>65</v>
      </c>
      <c r="BH1380" t="s">
        <v>941</v>
      </c>
      <c r="BI1380" s="4">
        <f xml:space="preserve"> _2025teamgamelogs[[#This Row],[FGA]] + (0.44 * _2025teamgamelogs[[#This Row],[FTA]]) + _2025teamgamelogs[[#This Row],[TOV]] - _2025teamgamelogs[[#This Row],[OREB]]</f>
        <v>103.68</v>
      </c>
      <c r="BJ1380" s="3">
        <f>_2025teamgamelogs[[#This Row],[TOV]]/_2025teamgamelogs[[#This Row],[POSSESIONS]]</f>
        <v>7.716049382716049E-2</v>
      </c>
      <c r="BK1380" s="4">
        <f>_2025teamgamelogs[[#This Row],[PTS]]/_2025teamgamelogs[[#This Row],[POSSESIONS]]</f>
        <v>1.3117283950617282</v>
      </c>
      <c r="BL1380" s="4">
        <f xml:space="preserve"> 100 * _2025teamgamelogs[[#This Row],[POINTS_PER_POSSESSION]]</f>
        <v>131.17283950617283</v>
      </c>
      <c r="BM1380" s="4">
        <f xml:space="preserve"> _2025teamgamelogs[[#This Row],[POSSESIONS]] / (_2025teamgamelogs[[#This Row],[MIN]]/48)</f>
        <v>103.68</v>
      </c>
      <c r="BN1380" s="3">
        <f>_2025teamgamelogs[[#This Row],[PTS]] / (2 * (_2025teamgamelogs[[#This Row],[FGA]] + 0.44 * _2025teamgamelogs[[#This Row],[FTA]]))</f>
        <v>0.64345193035579107</v>
      </c>
      <c r="BO1380" s="4">
        <f>VLOOKUP(_2025teamgamelogs[[#This Row],[MONTH]], LEAGUE_AVERAGES!$A$2:$B$8, 2, FALSE)</f>
        <v>111.93492093235156</v>
      </c>
      <c r="BP1380" s="5">
        <f>VLOOKUP(_2025teamgamelogs[[#This Row],[TEAM_NAME]], LEAGUE_AVERAGES!$A$14:$C$43, 2, FALSE)</f>
        <v>0.35068292682926827</v>
      </c>
      <c r="BQ1380" s="5">
        <f>VLOOKUP(_2025teamgamelogs[[#This Row],[TEAM_NAME]], LEAGUE_AVERAGES!$A$14:$C$43, 3, FALSE)</f>
        <v>0.33902439024390252</v>
      </c>
      <c r="BR1380" s="5">
        <f>VLOOKUP(_2025teamgamelogs[[#This Row],[TEAM_NAME]], LEAGUE_AVERAGES!$F$14:$H$43, 2, FALSE)</f>
        <v>0.44770731707317085</v>
      </c>
      <c r="BS1380" s="5">
        <f>VLOOKUP(_2025teamgamelogs[[#This Row],[TEAM_NAME]], LEAGUE_AVERAGES!$F$14:$H$43, 3, FALSE)</f>
        <v>0.45721951219512191</v>
      </c>
      <c r="BT1380" s="5">
        <f>VLOOKUP(_2025teamgamelogs[[#This Row],[TEAM_NAME]], LEAGUE_AVERAGES!$K$14:$M$43, 2, FALSE)</f>
        <v>0.55230036801172144</v>
      </c>
      <c r="BU1380" s="5">
        <f>VLOOKUP(_2025teamgamelogs[[#This Row],[TEAM_NAME]], LEAGUE_AVERAGES!$K$14:$M$43, 3, FALSE)</f>
        <v>0.55239725408654039</v>
      </c>
    </row>
    <row r="1381" spans="1:73" x14ac:dyDescent="0.2">
      <c r="A1381" t="s">
        <v>59</v>
      </c>
      <c r="B1381">
        <v>1610612759</v>
      </c>
      <c r="C1381" t="s">
        <v>145</v>
      </c>
      <c r="D1381" t="s">
        <v>146</v>
      </c>
      <c r="E1381">
        <v>22400671</v>
      </c>
      <c r="F1381" s="1">
        <v>45686</v>
      </c>
      <c r="G1381" t="s">
        <v>939</v>
      </c>
      <c r="H1381" t="s">
        <v>70</v>
      </c>
      <c r="I1381">
        <v>48</v>
      </c>
      <c r="J1381">
        <v>42</v>
      </c>
      <c r="K1381">
        <v>87</v>
      </c>
      <c r="L1381">
        <v>0.48299999999999998</v>
      </c>
      <c r="M1381">
        <v>14</v>
      </c>
      <c r="N1381">
        <v>42</v>
      </c>
      <c r="O1381">
        <v>0.33300000000000002</v>
      </c>
      <c r="P1381">
        <v>18</v>
      </c>
      <c r="Q1381">
        <v>25</v>
      </c>
      <c r="R1381">
        <v>0.72</v>
      </c>
      <c r="S1381">
        <v>7</v>
      </c>
      <c r="T1381">
        <v>23</v>
      </c>
      <c r="U1381">
        <v>30</v>
      </c>
      <c r="V1381">
        <v>27</v>
      </c>
      <c r="W1381">
        <v>10</v>
      </c>
      <c r="X1381">
        <v>11</v>
      </c>
      <c r="Y1381">
        <v>5</v>
      </c>
      <c r="Z1381">
        <v>3</v>
      </c>
      <c r="AA1381">
        <v>22</v>
      </c>
      <c r="AB1381">
        <v>17</v>
      </c>
      <c r="AC1381">
        <v>116</v>
      </c>
      <c r="AD1381">
        <v>-12</v>
      </c>
      <c r="AE1381">
        <v>1</v>
      </c>
      <c r="AF1381">
        <v>1231</v>
      </c>
      <c r="AG1381">
        <v>1231</v>
      </c>
      <c r="AH1381">
        <v>1231</v>
      </c>
      <c r="AI1381">
        <v>121</v>
      </c>
      <c r="AJ1381">
        <v>1068</v>
      </c>
      <c r="AK1381">
        <v>1449</v>
      </c>
      <c r="AL1381">
        <v>969</v>
      </c>
      <c r="AM1381">
        <v>934</v>
      </c>
      <c r="AN1381">
        <v>568</v>
      </c>
      <c r="AO1381">
        <v>1468</v>
      </c>
      <c r="AP1381">
        <v>889</v>
      </c>
      <c r="AQ1381">
        <v>666</v>
      </c>
      <c r="AR1381">
        <v>1811</v>
      </c>
      <c r="AS1381">
        <v>2024</v>
      </c>
      <c r="AT1381">
        <v>2380</v>
      </c>
      <c r="AU1381">
        <v>2432</v>
      </c>
      <c r="AV1381">
        <v>1013</v>
      </c>
      <c r="AW1381">
        <v>264</v>
      </c>
      <c r="AX1381">
        <v>346</v>
      </c>
      <c r="AY1381">
        <v>889</v>
      </c>
      <c r="AZ1381">
        <v>384</v>
      </c>
      <c r="BA1381">
        <v>1887</v>
      </c>
      <c r="BB1381">
        <v>1444</v>
      </c>
      <c r="BC1381">
        <v>1025</v>
      </c>
      <c r="BD1381">
        <v>1899</v>
      </c>
      <c r="BE1381">
        <v>1</v>
      </c>
      <c r="BF1381" t="s">
        <v>64</v>
      </c>
      <c r="BG1381" t="s">
        <v>65</v>
      </c>
      <c r="BH1381" t="s">
        <v>941</v>
      </c>
      <c r="BI1381" s="4">
        <f xml:space="preserve"> _2025teamgamelogs[[#This Row],[FGA]] + (0.44 * _2025teamgamelogs[[#This Row],[FTA]]) + _2025teamgamelogs[[#This Row],[TOV]] - _2025teamgamelogs[[#This Row],[OREB]]</f>
        <v>101</v>
      </c>
      <c r="BJ1381" s="3">
        <f>_2025teamgamelogs[[#This Row],[TOV]]/_2025teamgamelogs[[#This Row],[POSSESIONS]]</f>
        <v>9.9009900990099015E-2</v>
      </c>
      <c r="BK1381" s="4">
        <f>_2025teamgamelogs[[#This Row],[PTS]]/_2025teamgamelogs[[#This Row],[POSSESIONS]]</f>
        <v>1.1485148514851484</v>
      </c>
      <c r="BL1381" s="4">
        <f xml:space="preserve"> 100 * _2025teamgamelogs[[#This Row],[POINTS_PER_POSSESSION]]</f>
        <v>114.85148514851484</v>
      </c>
      <c r="BM1381" s="4">
        <f xml:space="preserve"> _2025teamgamelogs[[#This Row],[POSSESIONS]] / (_2025teamgamelogs[[#This Row],[MIN]]/48)</f>
        <v>101</v>
      </c>
      <c r="BN1381" s="3">
        <f>_2025teamgamelogs[[#This Row],[PTS]] / (2 * (_2025teamgamelogs[[#This Row],[FGA]] + 0.44 * _2025teamgamelogs[[#This Row],[FTA]]))</f>
        <v>0.59183673469387754</v>
      </c>
      <c r="BO1381" s="4">
        <f>VLOOKUP(_2025teamgamelogs[[#This Row],[MONTH]], LEAGUE_AVERAGES!$A$2:$B$8, 2, FALSE)</f>
        <v>111.93492093235156</v>
      </c>
      <c r="BP1381" s="5">
        <f>VLOOKUP(_2025teamgamelogs[[#This Row],[TEAM_NAME]], LEAGUE_AVERAGES!$A$14:$C$43, 2, FALSE)</f>
        <v>0.36502500000000004</v>
      </c>
      <c r="BQ1381" s="5">
        <f>VLOOKUP(_2025teamgamelogs[[#This Row],[TEAM_NAME]], LEAGUE_AVERAGES!$A$14:$C$43, 3, FALSE)</f>
        <v>0.35016666666666663</v>
      </c>
      <c r="BR1381" s="5">
        <f>VLOOKUP(_2025teamgamelogs[[#This Row],[TEAM_NAME]], LEAGUE_AVERAGES!$F$14:$H$43, 2, FALSE)</f>
        <v>0.47877500000000017</v>
      </c>
      <c r="BS1381" s="5">
        <f>VLOOKUP(_2025teamgamelogs[[#This Row],[TEAM_NAME]], LEAGUE_AVERAGES!$F$14:$H$43, 3, FALSE)</f>
        <v>0.45407142857142868</v>
      </c>
      <c r="BT1381" s="5">
        <f>VLOOKUP(_2025teamgamelogs[[#This Row],[TEAM_NAME]], LEAGUE_AVERAGES!$K$14:$M$43, 2, FALSE)</f>
        <v>0.59112459331758582</v>
      </c>
      <c r="BU1381" s="5">
        <f>VLOOKUP(_2025teamgamelogs[[#This Row],[TEAM_NAME]], LEAGUE_AVERAGES!$K$14:$M$43, 3, FALSE)</f>
        <v>0.56254759440180246</v>
      </c>
    </row>
    <row r="1382" spans="1:73" x14ac:dyDescent="0.2">
      <c r="A1382" t="s">
        <v>59</v>
      </c>
      <c r="B1382">
        <v>1610612750</v>
      </c>
      <c r="C1382" t="s">
        <v>8</v>
      </c>
      <c r="D1382" t="s">
        <v>72</v>
      </c>
      <c r="E1382">
        <v>22400672</v>
      </c>
      <c r="F1382" s="1">
        <v>45686</v>
      </c>
      <c r="G1382" t="s">
        <v>1251</v>
      </c>
      <c r="H1382" t="s">
        <v>63</v>
      </c>
      <c r="I1382">
        <v>48</v>
      </c>
      <c r="J1382">
        <v>42</v>
      </c>
      <c r="K1382">
        <v>75</v>
      </c>
      <c r="L1382">
        <v>0.56000000000000005</v>
      </c>
      <c r="M1382">
        <v>13</v>
      </c>
      <c r="N1382">
        <v>29</v>
      </c>
      <c r="O1382">
        <v>0.44800000000000001</v>
      </c>
      <c r="P1382">
        <v>24</v>
      </c>
      <c r="Q1382">
        <v>27</v>
      </c>
      <c r="R1382">
        <v>0.88900000000000001</v>
      </c>
      <c r="S1382">
        <v>4</v>
      </c>
      <c r="T1382">
        <v>30</v>
      </c>
      <c r="U1382">
        <v>34</v>
      </c>
      <c r="V1382">
        <v>26</v>
      </c>
      <c r="W1382">
        <v>16</v>
      </c>
      <c r="X1382">
        <v>8</v>
      </c>
      <c r="Y1382">
        <v>6</v>
      </c>
      <c r="Z1382">
        <v>6</v>
      </c>
      <c r="AA1382">
        <v>19</v>
      </c>
      <c r="AB1382">
        <v>25</v>
      </c>
      <c r="AC1382">
        <v>121</v>
      </c>
      <c r="AD1382">
        <v>8</v>
      </c>
      <c r="AE1382">
        <v>1</v>
      </c>
      <c r="AF1382">
        <v>1</v>
      </c>
      <c r="AG1382">
        <v>1</v>
      </c>
      <c r="AH1382">
        <v>1</v>
      </c>
      <c r="AI1382">
        <v>121</v>
      </c>
      <c r="AJ1382">
        <v>1068</v>
      </c>
      <c r="AK1382">
        <v>2395</v>
      </c>
      <c r="AL1382">
        <v>119</v>
      </c>
      <c r="AM1382">
        <v>1171</v>
      </c>
      <c r="AN1382">
        <v>2163</v>
      </c>
      <c r="AO1382">
        <v>340</v>
      </c>
      <c r="AP1382">
        <v>238</v>
      </c>
      <c r="AQ1382">
        <v>471</v>
      </c>
      <c r="AR1382">
        <v>316</v>
      </c>
      <c r="AS1382">
        <v>2385</v>
      </c>
      <c r="AT1382">
        <v>1652</v>
      </c>
      <c r="AU1382">
        <v>2282</v>
      </c>
      <c r="AV1382">
        <v>1195</v>
      </c>
      <c r="AW1382">
        <v>1583</v>
      </c>
      <c r="AX1382">
        <v>1073</v>
      </c>
      <c r="AY1382">
        <v>560</v>
      </c>
      <c r="AZ1382">
        <v>1573</v>
      </c>
      <c r="BA1382">
        <v>1258</v>
      </c>
      <c r="BB1382">
        <v>143</v>
      </c>
      <c r="BC1382">
        <v>672</v>
      </c>
      <c r="BD1382">
        <v>727</v>
      </c>
      <c r="BE1382">
        <v>1</v>
      </c>
      <c r="BF1382" t="s">
        <v>71</v>
      </c>
      <c r="BG1382" t="s">
        <v>65</v>
      </c>
      <c r="BH1382" t="s">
        <v>941</v>
      </c>
      <c r="BI1382" s="4">
        <f xml:space="preserve"> _2025teamgamelogs[[#This Row],[FGA]] + (0.44 * _2025teamgamelogs[[#This Row],[FTA]]) + _2025teamgamelogs[[#This Row],[TOV]] - _2025teamgamelogs[[#This Row],[OREB]]</f>
        <v>98.88</v>
      </c>
      <c r="BJ1382" s="3">
        <f>_2025teamgamelogs[[#This Row],[TOV]]/_2025teamgamelogs[[#This Row],[POSSESIONS]]</f>
        <v>0.16181229773462785</v>
      </c>
      <c r="BK1382" s="4">
        <f>_2025teamgamelogs[[#This Row],[PTS]]/_2025teamgamelogs[[#This Row],[POSSESIONS]]</f>
        <v>1.2237055016181231</v>
      </c>
      <c r="BL1382" s="4">
        <f xml:space="preserve"> 100 * _2025teamgamelogs[[#This Row],[POINTS_PER_POSSESSION]]</f>
        <v>122.3705501618123</v>
      </c>
      <c r="BM1382" s="4">
        <f xml:space="preserve"> _2025teamgamelogs[[#This Row],[POSSESIONS]] / (_2025teamgamelogs[[#This Row],[MIN]]/48)</f>
        <v>98.88</v>
      </c>
      <c r="BN1382" s="3">
        <f>_2025teamgamelogs[[#This Row],[PTS]] / (2 * (_2025teamgamelogs[[#This Row],[FGA]] + 0.44 * _2025teamgamelogs[[#This Row],[FTA]]))</f>
        <v>0.69636279926335176</v>
      </c>
      <c r="BO1382" s="4">
        <f>VLOOKUP(_2025teamgamelogs[[#This Row],[MONTH]], LEAGUE_AVERAGES!$A$2:$B$8, 2, FALSE)</f>
        <v>111.93492093235156</v>
      </c>
      <c r="BP1382" s="5">
        <f>VLOOKUP(_2025teamgamelogs[[#This Row],[TEAM_NAME]], LEAGUE_AVERAGES!$A$14:$C$43, 2, FALSE)</f>
        <v>0.38256097560975622</v>
      </c>
      <c r="BQ1382" s="5">
        <f>VLOOKUP(_2025teamgamelogs[[#This Row],[TEAM_NAME]], LEAGUE_AVERAGES!$A$14:$C$43, 3, FALSE)</f>
        <v>0.37156097560975615</v>
      </c>
      <c r="BR1382" s="5">
        <f>VLOOKUP(_2025teamgamelogs[[#This Row],[TEAM_NAME]], LEAGUE_AVERAGES!$F$14:$H$43, 2, FALSE)</f>
        <v>0.47402439024390242</v>
      </c>
      <c r="BS1382" s="5">
        <f>VLOOKUP(_2025teamgamelogs[[#This Row],[TEAM_NAME]], LEAGUE_AVERAGES!$F$14:$H$43, 3, FALSE)</f>
        <v>0.46580487804878057</v>
      </c>
      <c r="BT1382" s="5">
        <f>VLOOKUP(_2025teamgamelogs[[#This Row],[TEAM_NAME]], LEAGUE_AVERAGES!$K$14:$M$43, 2, FALSE)</f>
        <v>0.59446350940954662</v>
      </c>
      <c r="BU1382" s="5">
        <f>VLOOKUP(_2025teamgamelogs[[#This Row],[TEAM_NAME]], LEAGUE_AVERAGES!$K$14:$M$43, 3, FALSE)</f>
        <v>0.58583417827298701</v>
      </c>
    </row>
    <row r="1383" spans="1:73" x14ac:dyDescent="0.2">
      <c r="A1383" t="s">
        <v>59</v>
      </c>
      <c r="B1383">
        <v>1610612752</v>
      </c>
      <c r="C1383" t="s">
        <v>67</v>
      </c>
      <c r="D1383" t="s">
        <v>68</v>
      </c>
      <c r="E1383">
        <v>22400668</v>
      </c>
      <c r="F1383" s="1">
        <v>45686</v>
      </c>
      <c r="G1383" t="s">
        <v>1252</v>
      </c>
      <c r="H1383" t="s">
        <v>63</v>
      </c>
      <c r="I1383">
        <v>48</v>
      </c>
      <c r="J1383">
        <v>48</v>
      </c>
      <c r="K1383">
        <v>93</v>
      </c>
      <c r="L1383">
        <v>0.51600000000000001</v>
      </c>
      <c r="M1383">
        <v>14</v>
      </c>
      <c r="N1383">
        <v>34</v>
      </c>
      <c r="O1383">
        <v>0.41199999999999998</v>
      </c>
      <c r="P1383">
        <v>12</v>
      </c>
      <c r="Q1383">
        <v>18</v>
      </c>
      <c r="R1383">
        <v>0.66700000000000004</v>
      </c>
      <c r="S1383">
        <v>6</v>
      </c>
      <c r="T1383">
        <v>29</v>
      </c>
      <c r="U1383">
        <v>35</v>
      </c>
      <c r="V1383">
        <v>33</v>
      </c>
      <c r="W1383">
        <v>6</v>
      </c>
      <c r="X1383">
        <v>7</v>
      </c>
      <c r="Y1383">
        <v>2</v>
      </c>
      <c r="Z1383">
        <v>5</v>
      </c>
      <c r="AA1383">
        <v>16</v>
      </c>
      <c r="AB1383">
        <v>19</v>
      </c>
      <c r="AC1383">
        <v>122</v>
      </c>
      <c r="AD1383">
        <v>10</v>
      </c>
      <c r="AE1383">
        <v>1</v>
      </c>
      <c r="AF1383">
        <v>1</v>
      </c>
      <c r="AG1383">
        <v>1</v>
      </c>
      <c r="AH1383">
        <v>1</v>
      </c>
      <c r="AI1383">
        <v>121</v>
      </c>
      <c r="AJ1383">
        <v>242</v>
      </c>
      <c r="AK1383">
        <v>664</v>
      </c>
      <c r="AL1383">
        <v>465</v>
      </c>
      <c r="AM1383">
        <v>934</v>
      </c>
      <c r="AN1383">
        <v>1627</v>
      </c>
      <c r="AO1383">
        <v>622</v>
      </c>
      <c r="AP1383">
        <v>1889</v>
      </c>
      <c r="AQ1383">
        <v>1617</v>
      </c>
      <c r="AR1383">
        <v>2105</v>
      </c>
      <c r="AS1383">
        <v>2189</v>
      </c>
      <c r="AT1383">
        <v>1807</v>
      </c>
      <c r="AU1383">
        <v>2225</v>
      </c>
      <c r="AV1383">
        <v>240</v>
      </c>
      <c r="AW1383">
        <v>18</v>
      </c>
      <c r="AX1383">
        <v>1360</v>
      </c>
      <c r="AY1383">
        <v>2078</v>
      </c>
      <c r="AZ1383">
        <v>1188</v>
      </c>
      <c r="BA1383">
        <v>570</v>
      </c>
      <c r="BB1383">
        <v>971</v>
      </c>
      <c r="BC1383">
        <v>609</v>
      </c>
      <c r="BD1383">
        <v>614</v>
      </c>
      <c r="BE1383">
        <v>1</v>
      </c>
      <c r="BF1383" t="s">
        <v>64</v>
      </c>
      <c r="BG1383" t="s">
        <v>65</v>
      </c>
      <c r="BH1383" t="s">
        <v>941</v>
      </c>
      <c r="BI1383" s="4">
        <f xml:space="preserve"> _2025teamgamelogs[[#This Row],[FGA]] + (0.44 * _2025teamgamelogs[[#This Row],[FTA]]) + _2025teamgamelogs[[#This Row],[TOV]] - _2025teamgamelogs[[#This Row],[OREB]]</f>
        <v>100.92</v>
      </c>
      <c r="BJ1383" s="3">
        <f>_2025teamgamelogs[[#This Row],[TOV]]/_2025teamgamelogs[[#This Row],[POSSESIONS]]</f>
        <v>5.9453032104637336E-2</v>
      </c>
      <c r="BK1383" s="4">
        <f>_2025teamgamelogs[[#This Row],[PTS]]/_2025teamgamelogs[[#This Row],[POSSESIONS]]</f>
        <v>1.2088783194609591</v>
      </c>
      <c r="BL1383" s="4">
        <f xml:space="preserve"> 100 * _2025teamgamelogs[[#This Row],[POINTS_PER_POSSESSION]]</f>
        <v>120.88783194609591</v>
      </c>
      <c r="BM1383" s="4">
        <f xml:space="preserve"> _2025teamgamelogs[[#This Row],[POSSESIONS]] / (_2025teamgamelogs[[#This Row],[MIN]]/48)</f>
        <v>100.92</v>
      </c>
      <c r="BN1383" s="3">
        <f>_2025teamgamelogs[[#This Row],[PTS]] / (2 * (_2025teamgamelogs[[#This Row],[FGA]] + 0.44 * _2025teamgamelogs[[#This Row],[FTA]]))</f>
        <v>0.60443915973047957</v>
      </c>
      <c r="BO1383" s="4">
        <f>VLOOKUP(_2025teamgamelogs[[#This Row],[MONTH]], LEAGUE_AVERAGES!$A$2:$B$8, 2, FALSE)</f>
        <v>111.93492093235156</v>
      </c>
      <c r="BP1383" s="5">
        <f>VLOOKUP(_2025teamgamelogs[[#This Row],[TEAM_NAME]], LEAGUE_AVERAGES!$A$14:$C$43, 2, FALSE)</f>
        <v>0.370219512195122</v>
      </c>
      <c r="BQ1383" s="5">
        <f>VLOOKUP(_2025teamgamelogs[[#This Row],[TEAM_NAME]], LEAGUE_AVERAGES!$A$14:$C$43, 3, FALSE)</f>
        <v>0.36224390243902438</v>
      </c>
      <c r="BR1383" s="5">
        <f>VLOOKUP(_2025teamgamelogs[[#This Row],[TEAM_NAME]], LEAGUE_AVERAGES!$F$14:$H$43, 2, FALSE)</f>
        <v>0.49358536585365859</v>
      </c>
      <c r="BS1383" s="5">
        <f>VLOOKUP(_2025teamgamelogs[[#This Row],[TEAM_NAME]], LEAGUE_AVERAGES!$F$14:$H$43, 3, FALSE)</f>
        <v>0.47975609756097559</v>
      </c>
      <c r="BT1383" s="5">
        <f>VLOOKUP(_2025teamgamelogs[[#This Row],[TEAM_NAME]], LEAGUE_AVERAGES!$K$14:$M$43, 2, FALSE)</f>
        <v>0.59525043511857889</v>
      </c>
      <c r="BU1383" s="5">
        <f>VLOOKUP(_2025teamgamelogs[[#This Row],[TEAM_NAME]], LEAGUE_AVERAGES!$K$14:$M$43, 3, FALSE)</f>
        <v>0.58413739951743537</v>
      </c>
    </row>
    <row r="1384" spans="1:73" x14ac:dyDescent="0.2">
      <c r="A1384" t="s">
        <v>59</v>
      </c>
      <c r="B1384">
        <v>1610612764</v>
      </c>
      <c r="C1384" t="s">
        <v>148</v>
      </c>
      <c r="D1384" t="s">
        <v>149</v>
      </c>
      <c r="E1384">
        <v>22400665</v>
      </c>
      <c r="F1384" s="1">
        <v>45686</v>
      </c>
      <c r="G1384" t="s">
        <v>1253</v>
      </c>
      <c r="H1384" t="s">
        <v>70</v>
      </c>
      <c r="I1384">
        <v>48</v>
      </c>
      <c r="J1384">
        <v>28</v>
      </c>
      <c r="K1384">
        <v>72</v>
      </c>
      <c r="L1384">
        <v>0.38900000000000001</v>
      </c>
      <c r="M1384">
        <v>5</v>
      </c>
      <c r="N1384">
        <v>30</v>
      </c>
      <c r="O1384">
        <v>0.16700000000000001</v>
      </c>
      <c r="P1384">
        <v>21</v>
      </c>
      <c r="Q1384">
        <v>29</v>
      </c>
      <c r="R1384">
        <v>0.72399999999999998</v>
      </c>
      <c r="S1384">
        <v>10</v>
      </c>
      <c r="T1384">
        <v>33</v>
      </c>
      <c r="U1384">
        <v>43</v>
      </c>
      <c r="V1384">
        <v>17</v>
      </c>
      <c r="W1384">
        <v>27</v>
      </c>
      <c r="X1384">
        <v>6</v>
      </c>
      <c r="Y1384">
        <v>5</v>
      </c>
      <c r="Z1384">
        <v>3</v>
      </c>
      <c r="AA1384">
        <v>21</v>
      </c>
      <c r="AB1384">
        <v>27</v>
      </c>
      <c r="AC1384">
        <v>82</v>
      </c>
      <c r="AD1384">
        <v>-24</v>
      </c>
      <c r="AE1384">
        <v>1</v>
      </c>
      <c r="AF1384">
        <v>1231</v>
      </c>
      <c r="AG1384">
        <v>1231</v>
      </c>
      <c r="AH1384">
        <v>1231</v>
      </c>
      <c r="AI1384">
        <v>121</v>
      </c>
      <c r="AJ1384">
        <v>2450</v>
      </c>
      <c r="AK1384">
        <v>2443</v>
      </c>
      <c r="AL1384">
        <v>2297</v>
      </c>
      <c r="AM1384">
        <v>2427</v>
      </c>
      <c r="AN1384">
        <v>2077</v>
      </c>
      <c r="AO1384">
        <v>2441</v>
      </c>
      <c r="AP1384">
        <v>506</v>
      </c>
      <c r="AQ1384">
        <v>325</v>
      </c>
      <c r="AR1384">
        <v>1781</v>
      </c>
      <c r="AS1384">
        <v>1308</v>
      </c>
      <c r="AT1384">
        <v>1131</v>
      </c>
      <c r="AU1384">
        <v>1282</v>
      </c>
      <c r="AV1384">
        <v>2380</v>
      </c>
      <c r="AW1384">
        <v>2451</v>
      </c>
      <c r="AX1384">
        <v>1702</v>
      </c>
      <c r="AY1384">
        <v>889</v>
      </c>
      <c r="AZ1384">
        <v>384</v>
      </c>
      <c r="BA1384">
        <v>1694</v>
      </c>
      <c r="BB1384">
        <v>59</v>
      </c>
      <c r="BC1384">
        <v>2451</v>
      </c>
      <c r="BD1384">
        <v>2294</v>
      </c>
      <c r="BE1384">
        <v>1</v>
      </c>
      <c r="BF1384" t="s">
        <v>64</v>
      </c>
      <c r="BG1384" t="s">
        <v>65</v>
      </c>
      <c r="BH1384" t="s">
        <v>941</v>
      </c>
      <c r="BI1384" s="4">
        <f xml:space="preserve"> _2025teamgamelogs[[#This Row],[FGA]] + (0.44 * _2025teamgamelogs[[#This Row],[FTA]]) + _2025teamgamelogs[[#This Row],[TOV]] - _2025teamgamelogs[[#This Row],[OREB]]</f>
        <v>101.76</v>
      </c>
      <c r="BJ1384" s="3">
        <f>_2025teamgamelogs[[#This Row],[TOV]]/_2025teamgamelogs[[#This Row],[POSSESIONS]]</f>
        <v>0.26533018867924529</v>
      </c>
      <c r="BK1384" s="4">
        <f>_2025teamgamelogs[[#This Row],[PTS]]/_2025teamgamelogs[[#This Row],[POSSESIONS]]</f>
        <v>0.80581761006289299</v>
      </c>
      <c r="BL1384" s="4">
        <f xml:space="preserve"> 100 * _2025teamgamelogs[[#This Row],[POINTS_PER_POSSESSION]]</f>
        <v>80.581761006289298</v>
      </c>
      <c r="BM1384" s="4">
        <f xml:space="preserve"> _2025teamgamelogs[[#This Row],[POSSESIONS]] / (_2025teamgamelogs[[#This Row],[MIN]]/48)</f>
        <v>101.76</v>
      </c>
      <c r="BN1384" s="3">
        <f>_2025teamgamelogs[[#This Row],[PTS]] / (2 * (_2025teamgamelogs[[#This Row],[FGA]] + 0.44 * _2025teamgamelogs[[#This Row],[FTA]]))</f>
        <v>0.48371873525247755</v>
      </c>
      <c r="BO1384" s="4">
        <f>VLOOKUP(_2025teamgamelogs[[#This Row],[MONTH]], LEAGUE_AVERAGES!$A$2:$B$8, 2, FALSE)</f>
        <v>111.93492093235156</v>
      </c>
      <c r="BP1384" s="5">
        <f>VLOOKUP(_2025teamgamelogs[[#This Row],[TEAM_NAME]], LEAGUE_AVERAGES!$A$14:$C$43, 2, FALSE)</f>
        <v>0.32842499999999997</v>
      </c>
      <c r="BQ1384" s="5">
        <f>VLOOKUP(_2025teamgamelogs[[#This Row],[TEAM_NAME]], LEAGUE_AVERAGES!$A$14:$C$43, 3, FALSE)</f>
        <v>0.33730952380952384</v>
      </c>
      <c r="BR1384" s="5">
        <f>VLOOKUP(_2025teamgamelogs[[#This Row],[TEAM_NAME]], LEAGUE_AVERAGES!$F$14:$H$43, 2, FALSE)</f>
        <v>0.44209999999999994</v>
      </c>
      <c r="BS1384" s="5">
        <f>VLOOKUP(_2025teamgamelogs[[#This Row],[TEAM_NAME]], LEAGUE_AVERAGES!$F$14:$H$43, 3, FALSE)</f>
        <v>0.4362619047619048</v>
      </c>
      <c r="BT1384" s="5">
        <f>VLOOKUP(_2025teamgamelogs[[#This Row],[TEAM_NAME]], LEAGUE_AVERAGES!$K$14:$M$43, 2, FALSE)</f>
        <v>0.55099578881797462</v>
      </c>
      <c r="BU1384" s="5">
        <f>VLOOKUP(_2025teamgamelogs[[#This Row],[TEAM_NAME]], LEAGUE_AVERAGES!$K$14:$M$43, 3, FALSE)</f>
        <v>0.54201342555394594</v>
      </c>
    </row>
    <row r="1385" spans="1:73" x14ac:dyDescent="0.2">
      <c r="A1385" t="s">
        <v>59</v>
      </c>
      <c r="B1385">
        <v>1610612738</v>
      </c>
      <c r="C1385" t="s">
        <v>74</v>
      </c>
      <c r="D1385" t="s">
        <v>75</v>
      </c>
      <c r="E1385">
        <v>22400666</v>
      </c>
      <c r="F1385" s="1">
        <v>45686</v>
      </c>
      <c r="G1385" t="s">
        <v>815</v>
      </c>
      <c r="H1385" t="s">
        <v>63</v>
      </c>
      <c r="I1385">
        <v>48</v>
      </c>
      <c r="J1385">
        <v>41</v>
      </c>
      <c r="K1385">
        <v>87</v>
      </c>
      <c r="L1385">
        <v>0.47099999999999997</v>
      </c>
      <c r="M1385">
        <v>18</v>
      </c>
      <c r="N1385">
        <v>44</v>
      </c>
      <c r="O1385">
        <v>0.40899999999999997</v>
      </c>
      <c r="P1385">
        <v>22</v>
      </c>
      <c r="Q1385">
        <v>27</v>
      </c>
      <c r="R1385">
        <v>0.81499999999999995</v>
      </c>
      <c r="S1385">
        <v>6</v>
      </c>
      <c r="T1385">
        <v>39</v>
      </c>
      <c r="U1385">
        <v>45</v>
      </c>
      <c r="V1385">
        <v>32</v>
      </c>
      <c r="W1385">
        <v>9</v>
      </c>
      <c r="X1385">
        <v>9</v>
      </c>
      <c r="Y1385">
        <v>3</v>
      </c>
      <c r="Z1385">
        <v>7</v>
      </c>
      <c r="AA1385">
        <v>13</v>
      </c>
      <c r="AB1385">
        <v>19</v>
      </c>
      <c r="AC1385">
        <v>122</v>
      </c>
      <c r="AD1385">
        <v>22</v>
      </c>
      <c r="AE1385">
        <v>1</v>
      </c>
      <c r="AF1385">
        <v>1</v>
      </c>
      <c r="AG1385">
        <v>1</v>
      </c>
      <c r="AH1385">
        <v>1</v>
      </c>
      <c r="AI1385">
        <v>121</v>
      </c>
      <c r="AJ1385">
        <v>1234</v>
      </c>
      <c r="AK1385">
        <v>1449</v>
      </c>
      <c r="AL1385">
        <v>1173</v>
      </c>
      <c r="AM1385">
        <v>288</v>
      </c>
      <c r="AN1385">
        <v>384</v>
      </c>
      <c r="AO1385">
        <v>652</v>
      </c>
      <c r="AP1385">
        <v>406</v>
      </c>
      <c r="AQ1385">
        <v>471</v>
      </c>
      <c r="AR1385">
        <v>908</v>
      </c>
      <c r="AS1385">
        <v>2189</v>
      </c>
      <c r="AT1385">
        <v>277</v>
      </c>
      <c r="AU1385">
        <v>976</v>
      </c>
      <c r="AV1385">
        <v>322</v>
      </c>
      <c r="AW1385">
        <v>152</v>
      </c>
      <c r="AX1385">
        <v>797</v>
      </c>
      <c r="AY1385">
        <v>1712</v>
      </c>
      <c r="AZ1385">
        <v>1902</v>
      </c>
      <c r="BA1385">
        <v>148</v>
      </c>
      <c r="BB1385">
        <v>971</v>
      </c>
      <c r="BC1385">
        <v>609</v>
      </c>
      <c r="BD1385">
        <v>194</v>
      </c>
      <c r="BE1385">
        <v>1</v>
      </c>
      <c r="BF1385" t="s">
        <v>64</v>
      </c>
      <c r="BG1385" t="s">
        <v>65</v>
      </c>
      <c r="BH1385" t="s">
        <v>941</v>
      </c>
      <c r="BI1385" s="4">
        <f xml:space="preserve"> _2025teamgamelogs[[#This Row],[FGA]] + (0.44 * _2025teamgamelogs[[#This Row],[FTA]]) + _2025teamgamelogs[[#This Row],[TOV]] - _2025teamgamelogs[[#This Row],[OREB]]</f>
        <v>101.88</v>
      </c>
      <c r="BJ1385" s="3">
        <f>_2025teamgamelogs[[#This Row],[TOV]]/_2025teamgamelogs[[#This Row],[POSSESIONS]]</f>
        <v>8.8339222614840993E-2</v>
      </c>
      <c r="BK1385" s="4">
        <f>_2025teamgamelogs[[#This Row],[PTS]]/_2025teamgamelogs[[#This Row],[POSSESIONS]]</f>
        <v>1.1974872398900669</v>
      </c>
      <c r="BL1385" s="4">
        <f xml:space="preserve"> 100 * _2025teamgamelogs[[#This Row],[POINTS_PER_POSSESSION]]</f>
        <v>119.74872398900669</v>
      </c>
      <c r="BM1385" s="4">
        <f xml:space="preserve"> _2025teamgamelogs[[#This Row],[POSSESIONS]] / (_2025teamgamelogs[[#This Row],[MIN]]/48)</f>
        <v>101.88</v>
      </c>
      <c r="BN1385" s="3">
        <f>_2025teamgamelogs[[#This Row],[PTS]] / (2 * (_2025teamgamelogs[[#This Row],[FGA]] + 0.44 * _2025teamgamelogs[[#This Row],[FTA]]))</f>
        <v>0.61690938511326865</v>
      </c>
      <c r="BO1385" s="4">
        <f>VLOOKUP(_2025teamgamelogs[[#This Row],[MONTH]], LEAGUE_AVERAGES!$A$2:$B$8, 2, FALSE)</f>
        <v>111.93492093235156</v>
      </c>
      <c r="BP1385" s="5">
        <f>VLOOKUP(_2025teamgamelogs[[#This Row],[TEAM_NAME]], LEAGUE_AVERAGES!$A$14:$C$43, 2, FALSE)</f>
        <v>0.3739024390243903</v>
      </c>
      <c r="BQ1385" s="5">
        <f>VLOOKUP(_2025teamgamelogs[[#This Row],[TEAM_NAME]], LEAGUE_AVERAGES!$A$14:$C$43, 3, FALSE)</f>
        <v>0.36424390243902455</v>
      </c>
      <c r="BR1385" s="5">
        <f>VLOOKUP(_2025teamgamelogs[[#This Row],[TEAM_NAME]], LEAGUE_AVERAGES!$F$14:$H$43, 2, FALSE)</f>
        <v>0.46717073170731704</v>
      </c>
      <c r="BS1385" s="5">
        <f>VLOOKUP(_2025teamgamelogs[[#This Row],[TEAM_NAME]], LEAGUE_AVERAGES!$F$14:$H$43, 3, FALSE)</f>
        <v>0.45907317073170728</v>
      </c>
      <c r="BT1385" s="5">
        <f>VLOOKUP(_2025teamgamelogs[[#This Row],[TEAM_NAME]], LEAGUE_AVERAGES!$K$14:$M$43, 2, FALSE)</f>
        <v>0.59645910798675039</v>
      </c>
      <c r="BU1385" s="5">
        <f>VLOOKUP(_2025teamgamelogs[[#This Row],[TEAM_NAME]], LEAGUE_AVERAGES!$K$14:$M$43, 3, FALSE)</f>
        <v>0.58679053151616523</v>
      </c>
    </row>
    <row r="1386" spans="1:73" x14ac:dyDescent="0.2">
      <c r="A1386" t="s">
        <v>59</v>
      </c>
      <c r="B1386">
        <v>1610612758</v>
      </c>
      <c r="C1386" t="s">
        <v>142</v>
      </c>
      <c r="D1386" t="s">
        <v>143</v>
      </c>
      <c r="E1386">
        <v>22400669</v>
      </c>
      <c r="F1386" s="1">
        <v>45686</v>
      </c>
      <c r="G1386" t="s">
        <v>1254</v>
      </c>
      <c r="H1386" t="s">
        <v>70</v>
      </c>
      <c r="I1386">
        <v>48</v>
      </c>
      <c r="J1386">
        <v>40</v>
      </c>
      <c r="K1386">
        <v>90</v>
      </c>
      <c r="L1386">
        <v>0.44400000000000001</v>
      </c>
      <c r="M1386">
        <v>10</v>
      </c>
      <c r="N1386">
        <v>41</v>
      </c>
      <c r="O1386">
        <v>0.24399999999999999</v>
      </c>
      <c r="P1386">
        <v>14</v>
      </c>
      <c r="Q1386">
        <v>17</v>
      </c>
      <c r="R1386">
        <v>0.82399999999999995</v>
      </c>
      <c r="S1386">
        <v>14</v>
      </c>
      <c r="T1386">
        <v>32</v>
      </c>
      <c r="U1386">
        <v>46</v>
      </c>
      <c r="V1386">
        <v>34</v>
      </c>
      <c r="W1386">
        <v>12</v>
      </c>
      <c r="X1386">
        <v>5</v>
      </c>
      <c r="Y1386">
        <v>1</v>
      </c>
      <c r="Z1386">
        <v>1</v>
      </c>
      <c r="AA1386">
        <v>16</v>
      </c>
      <c r="AB1386">
        <v>20</v>
      </c>
      <c r="AC1386">
        <v>104</v>
      </c>
      <c r="AD1386">
        <v>-13</v>
      </c>
      <c r="AE1386">
        <v>1</v>
      </c>
      <c r="AF1386">
        <v>1231</v>
      </c>
      <c r="AG1386">
        <v>1231</v>
      </c>
      <c r="AH1386">
        <v>1231</v>
      </c>
      <c r="AI1386">
        <v>121</v>
      </c>
      <c r="AJ1386">
        <v>1438</v>
      </c>
      <c r="AK1386">
        <v>1029</v>
      </c>
      <c r="AL1386">
        <v>1631</v>
      </c>
      <c r="AM1386">
        <v>1891</v>
      </c>
      <c r="AN1386">
        <v>681</v>
      </c>
      <c r="AO1386">
        <v>2280</v>
      </c>
      <c r="AP1386">
        <v>1571</v>
      </c>
      <c r="AQ1386">
        <v>1778</v>
      </c>
      <c r="AR1386">
        <v>811</v>
      </c>
      <c r="AS1386">
        <v>466</v>
      </c>
      <c r="AT1386">
        <v>1307</v>
      </c>
      <c r="AU1386">
        <v>835</v>
      </c>
      <c r="AV1386">
        <v>186</v>
      </c>
      <c r="AW1386">
        <v>640</v>
      </c>
      <c r="AX1386">
        <v>1998</v>
      </c>
      <c r="AY1386">
        <v>2304</v>
      </c>
      <c r="AZ1386">
        <v>35</v>
      </c>
      <c r="BA1386">
        <v>570</v>
      </c>
      <c r="BB1386">
        <v>767</v>
      </c>
      <c r="BC1386">
        <v>1870</v>
      </c>
      <c r="BD1386">
        <v>1945</v>
      </c>
      <c r="BE1386">
        <v>1</v>
      </c>
      <c r="BF1386" t="s">
        <v>71</v>
      </c>
      <c r="BG1386" t="s">
        <v>65</v>
      </c>
      <c r="BH1386" t="s">
        <v>941</v>
      </c>
      <c r="BI1386" s="4">
        <f xml:space="preserve"> _2025teamgamelogs[[#This Row],[FGA]] + (0.44 * _2025teamgamelogs[[#This Row],[FTA]]) + _2025teamgamelogs[[#This Row],[TOV]] - _2025teamgamelogs[[#This Row],[OREB]]</f>
        <v>95.48</v>
      </c>
      <c r="BJ1386" s="3">
        <f>_2025teamgamelogs[[#This Row],[TOV]]/_2025teamgamelogs[[#This Row],[POSSESIONS]]</f>
        <v>0.12568077084206117</v>
      </c>
      <c r="BK1386" s="4">
        <f>_2025teamgamelogs[[#This Row],[PTS]]/_2025teamgamelogs[[#This Row],[POSSESIONS]]</f>
        <v>1.0892333472978635</v>
      </c>
      <c r="BL1386" s="4">
        <f xml:space="preserve"> 100 * _2025teamgamelogs[[#This Row],[POINTS_PER_POSSESSION]]</f>
        <v>108.92333472978635</v>
      </c>
      <c r="BM1386" s="4">
        <f xml:space="preserve"> _2025teamgamelogs[[#This Row],[POSSESIONS]] / (_2025teamgamelogs[[#This Row],[MIN]]/48)</f>
        <v>95.48</v>
      </c>
      <c r="BN1386" s="3">
        <f>_2025teamgamelogs[[#This Row],[PTS]] / (2 * (_2025teamgamelogs[[#This Row],[FGA]] + 0.44 * _2025teamgamelogs[[#This Row],[FTA]]))</f>
        <v>0.53344275748871561</v>
      </c>
      <c r="BO1386" s="4">
        <f>VLOOKUP(_2025teamgamelogs[[#This Row],[MONTH]], LEAGUE_AVERAGES!$A$2:$B$8, 2, FALSE)</f>
        <v>111.93492093235156</v>
      </c>
      <c r="BP1386" s="5">
        <f>VLOOKUP(_2025teamgamelogs[[#This Row],[TEAM_NAME]], LEAGUE_AVERAGES!$A$14:$C$43, 2, FALSE)</f>
        <v>0.37158536585365853</v>
      </c>
      <c r="BQ1386" s="5">
        <f>VLOOKUP(_2025teamgamelogs[[#This Row],[TEAM_NAME]], LEAGUE_AVERAGES!$A$14:$C$43, 3, FALSE)</f>
        <v>0.34029268292682929</v>
      </c>
      <c r="BR1386" s="5">
        <f>VLOOKUP(_2025teamgamelogs[[#This Row],[TEAM_NAME]], LEAGUE_AVERAGES!$F$14:$H$43, 2, FALSE)</f>
        <v>0.4831951219512195</v>
      </c>
      <c r="BS1386" s="5">
        <f>VLOOKUP(_2025teamgamelogs[[#This Row],[TEAM_NAME]], LEAGUE_AVERAGES!$F$14:$H$43, 3, FALSE)</f>
        <v>0.47492682926829272</v>
      </c>
      <c r="BT1386" s="5">
        <f>VLOOKUP(_2025teamgamelogs[[#This Row],[TEAM_NAME]], LEAGUE_AVERAGES!$K$14:$M$43, 2, FALSE)</f>
        <v>0.59195463864629394</v>
      </c>
      <c r="BU1386" s="5">
        <f>VLOOKUP(_2025teamgamelogs[[#This Row],[TEAM_NAME]], LEAGUE_AVERAGES!$K$14:$M$43, 3, FALSE)</f>
        <v>0.57517865161129356</v>
      </c>
    </row>
    <row r="1387" spans="1:73" x14ac:dyDescent="0.2">
      <c r="A1387" t="s">
        <v>59</v>
      </c>
      <c r="B1387">
        <v>1610612739</v>
      </c>
      <c r="C1387" t="s">
        <v>119</v>
      </c>
      <c r="D1387" t="s">
        <v>120</v>
      </c>
      <c r="E1387">
        <v>22400667</v>
      </c>
      <c r="F1387" s="1">
        <v>45686</v>
      </c>
      <c r="G1387" t="s">
        <v>761</v>
      </c>
      <c r="H1387" t="s">
        <v>63</v>
      </c>
      <c r="I1387">
        <v>48</v>
      </c>
      <c r="J1387">
        <v>54</v>
      </c>
      <c r="K1387">
        <v>100</v>
      </c>
      <c r="L1387">
        <v>0.54</v>
      </c>
      <c r="M1387">
        <v>13</v>
      </c>
      <c r="N1387">
        <v>42</v>
      </c>
      <c r="O1387">
        <v>0.31</v>
      </c>
      <c r="P1387">
        <v>5</v>
      </c>
      <c r="Q1387">
        <v>6</v>
      </c>
      <c r="R1387">
        <v>0.83299999999999996</v>
      </c>
      <c r="S1387">
        <v>13</v>
      </c>
      <c r="T1387">
        <v>34</v>
      </c>
      <c r="U1387">
        <v>47</v>
      </c>
      <c r="V1387">
        <v>29</v>
      </c>
      <c r="W1387">
        <v>7</v>
      </c>
      <c r="X1387">
        <v>10</v>
      </c>
      <c r="Y1387">
        <v>2</v>
      </c>
      <c r="Z1387">
        <v>4</v>
      </c>
      <c r="AA1387">
        <v>17</v>
      </c>
      <c r="AB1387">
        <v>5</v>
      </c>
      <c r="AC1387">
        <v>126</v>
      </c>
      <c r="AD1387">
        <v>20</v>
      </c>
      <c r="AE1387">
        <v>1</v>
      </c>
      <c r="AF1387">
        <v>1</v>
      </c>
      <c r="AG1387">
        <v>1</v>
      </c>
      <c r="AH1387">
        <v>1</v>
      </c>
      <c r="AI1387">
        <v>121</v>
      </c>
      <c r="AJ1387">
        <v>29</v>
      </c>
      <c r="AK1387">
        <v>153</v>
      </c>
      <c r="AL1387">
        <v>232</v>
      </c>
      <c r="AM1387">
        <v>1171</v>
      </c>
      <c r="AN1387">
        <v>568</v>
      </c>
      <c r="AO1387">
        <v>1801</v>
      </c>
      <c r="AP1387">
        <v>2431</v>
      </c>
      <c r="AQ1387">
        <v>2444</v>
      </c>
      <c r="AR1387">
        <v>699</v>
      </c>
      <c r="AS1387">
        <v>652</v>
      </c>
      <c r="AT1387">
        <v>926</v>
      </c>
      <c r="AU1387">
        <v>705</v>
      </c>
      <c r="AV1387">
        <v>687</v>
      </c>
      <c r="AW1387">
        <v>38</v>
      </c>
      <c r="AX1387">
        <v>539</v>
      </c>
      <c r="AY1387">
        <v>2078</v>
      </c>
      <c r="AZ1387">
        <v>750</v>
      </c>
      <c r="BA1387">
        <v>792</v>
      </c>
      <c r="BB1387">
        <v>2460</v>
      </c>
      <c r="BC1387">
        <v>389</v>
      </c>
      <c r="BD1387">
        <v>231</v>
      </c>
      <c r="BE1387">
        <v>1</v>
      </c>
      <c r="BF1387" t="s">
        <v>71</v>
      </c>
      <c r="BG1387" t="s">
        <v>65</v>
      </c>
      <c r="BH1387" t="s">
        <v>941</v>
      </c>
      <c r="BI1387" s="4">
        <f xml:space="preserve"> _2025teamgamelogs[[#This Row],[FGA]] + (0.44 * _2025teamgamelogs[[#This Row],[FTA]]) + _2025teamgamelogs[[#This Row],[TOV]] - _2025teamgamelogs[[#This Row],[OREB]]</f>
        <v>96.64</v>
      </c>
      <c r="BJ1387" s="3">
        <f>_2025teamgamelogs[[#This Row],[TOV]]/_2025teamgamelogs[[#This Row],[POSSESIONS]]</f>
        <v>7.2433774834437081E-2</v>
      </c>
      <c r="BK1387" s="4">
        <f>_2025teamgamelogs[[#This Row],[PTS]]/_2025teamgamelogs[[#This Row],[POSSESIONS]]</f>
        <v>1.3038079470198676</v>
      </c>
      <c r="BL1387" s="4">
        <f xml:space="preserve"> 100 * _2025teamgamelogs[[#This Row],[POINTS_PER_POSSESSION]]</f>
        <v>130.38079470198676</v>
      </c>
      <c r="BM1387" s="4">
        <f xml:space="preserve"> _2025teamgamelogs[[#This Row],[POSSESIONS]] / (_2025teamgamelogs[[#This Row],[MIN]]/48)</f>
        <v>96.64</v>
      </c>
      <c r="BN1387" s="3">
        <f>_2025teamgamelogs[[#This Row],[PTS]] / (2 * (_2025teamgamelogs[[#This Row],[FGA]] + 0.44 * _2025teamgamelogs[[#This Row],[FTA]]))</f>
        <v>0.61379579111457516</v>
      </c>
      <c r="BO1387" s="4">
        <f>VLOOKUP(_2025teamgamelogs[[#This Row],[MONTH]], LEAGUE_AVERAGES!$A$2:$B$8, 2, FALSE)</f>
        <v>111.93492093235156</v>
      </c>
      <c r="BP1387" s="5">
        <f>VLOOKUP(_2025teamgamelogs[[#This Row],[TEAM_NAME]], LEAGUE_AVERAGES!$A$14:$C$43, 2, FALSE)</f>
        <v>0.38409756097560971</v>
      </c>
      <c r="BQ1387" s="5">
        <f>VLOOKUP(_2025teamgamelogs[[#This Row],[TEAM_NAME]], LEAGUE_AVERAGES!$A$14:$C$43, 3, FALSE)</f>
        <v>0.38512195121951209</v>
      </c>
      <c r="BR1387" s="5">
        <f>VLOOKUP(_2025teamgamelogs[[#This Row],[TEAM_NAME]], LEAGUE_AVERAGES!$F$14:$H$43, 2, FALSE)</f>
        <v>0.49482926829268303</v>
      </c>
      <c r="BS1387" s="5">
        <f>VLOOKUP(_2025teamgamelogs[[#This Row],[TEAM_NAME]], LEAGUE_AVERAGES!$F$14:$H$43, 3, FALSE)</f>
        <v>0.4880731707317072</v>
      </c>
      <c r="BT1387" s="5">
        <f>VLOOKUP(_2025teamgamelogs[[#This Row],[TEAM_NAME]], LEAGUE_AVERAGES!$K$14:$M$43, 2, FALSE)</f>
        <v>0.61027349880699666</v>
      </c>
      <c r="BU1387" s="5">
        <f>VLOOKUP(_2025teamgamelogs[[#This Row],[TEAM_NAME]], LEAGUE_AVERAGES!$K$14:$M$43, 3, FALSE)</f>
        <v>0.60680781397749251</v>
      </c>
    </row>
    <row r="1388" spans="1:73" x14ac:dyDescent="0.2">
      <c r="A1388" t="s">
        <v>59</v>
      </c>
      <c r="B1388">
        <v>1610612742</v>
      </c>
      <c r="C1388" t="s">
        <v>154</v>
      </c>
      <c r="D1388" t="s">
        <v>155</v>
      </c>
      <c r="E1388">
        <v>22400670</v>
      </c>
      <c r="F1388" s="1">
        <v>45686</v>
      </c>
      <c r="G1388" t="s">
        <v>1101</v>
      </c>
      <c r="H1388" t="s">
        <v>63</v>
      </c>
      <c r="I1388">
        <v>48</v>
      </c>
      <c r="J1388">
        <v>52</v>
      </c>
      <c r="K1388">
        <v>96</v>
      </c>
      <c r="L1388">
        <v>0.54200000000000004</v>
      </c>
      <c r="M1388">
        <v>20</v>
      </c>
      <c r="N1388">
        <v>43</v>
      </c>
      <c r="O1388">
        <v>0.46500000000000002</v>
      </c>
      <c r="P1388">
        <v>13</v>
      </c>
      <c r="Q1388">
        <v>17</v>
      </c>
      <c r="R1388">
        <v>0.76500000000000001</v>
      </c>
      <c r="S1388">
        <v>16</v>
      </c>
      <c r="T1388">
        <v>35</v>
      </c>
      <c r="U1388">
        <v>51</v>
      </c>
      <c r="V1388">
        <v>30</v>
      </c>
      <c r="W1388">
        <v>19</v>
      </c>
      <c r="X1388">
        <v>6</v>
      </c>
      <c r="Y1388">
        <v>6</v>
      </c>
      <c r="Z1388">
        <v>6</v>
      </c>
      <c r="AA1388">
        <v>17</v>
      </c>
      <c r="AB1388">
        <v>15</v>
      </c>
      <c r="AC1388">
        <v>137</v>
      </c>
      <c r="AD1388">
        <v>1</v>
      </c>
      <c r="AE1388">
        <v>1</v>
      </c>
      <c r="AF1388">
        <v>1</v>
      </c>
      <c r="AG1388">
        <v>1</v>
      </c>
      <c r="AH1388">
        <v>1</v>
      </c>
      <c r="AI1388">
        <v>121</v>
      </c>
      <c r="AJ1388">
        <v>64</v>
      </c>
      <c r="AK1388">
        <v>392</v>
      </c>
      <c r="AL1388">
        <v>214</v>
      </c>
      <c r="AM1388">
        <v>114</v>
      </c>
      <c r="AN1388">
        <v>471</v>
      </c>
      <c r="AO1388">
        <v>232</v>
      </c>
      <c r="AP1388">
        <v>1755</v>
      </c>
      <c r="AQ1388">
        <v>1778</v>
      </c>
      <c r="AR1388">
        <v>1438</v>
      </c>
      <c r="AS1388">
        <v>234</v>
      </c>
      <c r="AT1388">
        <v>769</v>
      </c>
      <c r="AU1388">
        <v>340</v>
      </c>
      <c r="AV1388">
        <v>541</v>
      </c>
      <c r="AW1388">
        <v>2098</v>
      </c>
      <c r="AX1388">
        <v>1702</v>
      </c>
      <c r="AY1388">
        <v>560</v>
      </c>
      <c r="AZ1388">
        <v>1573</v>
      </c>
      <c r="BA1388">
        <v>792</v>
      </c>
      <c r="BB1388">
        <v>1892</v>
      </c>
      <c r="BC1388">
        <v>84</v>
      </c>
      <c r="BD1388">
        <v>1176</v>
      </c>
      <c r="BE1388">
        <v>1</v>
      </c>
      <c r="BF1388" t="s">
        <v>71</v>
      </c>
      <c r="BG1388" t="s">
        <v>65</v>
      </c>
      <c r="BH1388" t="s">
        <v>941</v>
      </c>
      <c r="BI1388" s="4">
        <f xml:space="preserve"> _2025teamgamelogs[[#This Row],[FGA]] + (0.44 * _2025teamgamelogs[[#This Row],[FTA]]) + _2025teamgamelogs[[#This Row],[TOV]] - _2025teamgamelogs[[#This Row],[OREB]]</f>
        <v>106.48</v>
      </c>
      <c r="BJ1388" s="3">
        <f>_2025teamgamelogs[[#This Row],[TOV]]/_2025teamgamelogs[[#This Row],[POSSESIONS]]</f>
        <v>0.1784372652141247</v>
      </c>
      <c r="BK1388" s="4">
        <f>_2025teamgamelogs[[#This Row],[PTS]]/_2025teamgamelogs[[#This Row],[POSSESIONS]]</f>
        <v>1.2866265965439518</v>
      </c>
      <c r="BL1388" s="4">
        <f xml:space="preserve"> 100 * _2025teamgamelogs[[#This Row],[POINTS_PER_POSSESSION]]</f>
        <v>128.66265965439518</v>
      </c>
      <c r="BM1388" s="4">
        <f xml:space="preserve"> _2025teamgamelogs[[#This Row],[POSSESIONS]] / (_2025teamgamelogs[[#This Row],[MIN]]/48)</f>
        <v>106.48</v>
      </c>
      <c r="BN1388" s="3">
        <f>_2025teamgamelogs[[#This Row],[PTS]] / (2 * (_2025teamgamelogs[[#This Row],[FGA]] + 0.44 * _2025teamgamelogs[[#This Row],[FTA]]))</f>
        <v>0.66196366447622723</v>
      </c>
      <c r="BO1388" s="4">
        <f>VLOOKUP(_2025teamgamelogs[[#This Row],[MONTH]], LEAGUE_AVERAGES!$A$2:$B$8, 2, FALSE)</f>
        <v>111.93492093235156</v>
      </c>
      <c r="BP1388" s="5">
        <f>VLOOKUP(_2025teamgamelogs[[#This Row],[TEAM_NAME]], LEAGUE_AVERAGES!$A$14:$C$43, 2, FALSE)</f>
        <v>0.362375</v>
      </c>
      <c r="BQ1388" s="5">
        <f>VLOOKUP(_2025teamgamelogs[[#This Row],[TEAM_NAME]], LEAGUE_AVERAGES!$A$14:$C$43, 3, FALSE)</f>
        <v>0.36252380952380958</v>
      </c>
      <c r="BR1388" s="5">
        <f>VLOOKUP(_2025teamgamelogs[[#This Row],[TEAM_NAME]], LEAGUE_AVERAGES!$F$14:$H$43, 2, FALSE)</f>
        <v>0.47777500000000001</v>
      </c>
      <c r="BS1388" s="5">
        <f>VLOOKUP(_2025teamgamelogs[[#This Row],[TEAM_NAME]], LEAGUE_AVERAGES!$F$14:$H$43, 3, FALSE)</f>
        <v>0.48176190476190472</v>
      </c>
      <c r="BT1388" s="5">
        <f>VLOOKUP(_2025teamgamelogs[[#This Row],[TEAM_NAME]], LEAGUE_AVERAGES!$K$14:$M$43, 2, FALSE)</f>
        <v>0.58283558931438928</v>
      </c>
      <c r="BU1388" s="5">
        <f>VLOOKUP(_2025teamgamelogs[[#This Row],[TEAM_NAME]], LEAGUE_AVERAGES!$K$14:$M$43, 3, FALSE)</f>
        <v>0.5856179003364903</v>
      </c>
    </row>
    <row r="1389" spans="1:73" x14ac:dyDescent="0.2">
      <c r="A1389" t="s">
        <v>59</v>
      </c>
      <c r="B1389">
        <v>1610612744</v>
      </c>
      <c r="C1389" t="s">
        <v>98</v>
      </c>
      <c r="D1389" t="s">
        <v>99</v>
      </c>
      <c r="E1389">
        <v>22400673</v>
      </c>
      <c r="F1389" s="1">
        <v>45686</v>
      </c>
      <c r="G1389" t="s">
        <v>609</v>
      </c>
      <c r="H1389" t="s">
        <v>63</v>
      </c>
      <c r="I1389">
        <v>48</v>
      </c>
      <c r="J1389">
        <v>40</v>
      </c>
      <c r="K1389">
        <v>81</v>
      </c>
      <c r="L1389">
        <v>0.49399999999999999</v>
      </c>
      <c r="M1389">
        <v>13</v>
      </c>
      <c r="N1389">
        <v>38</v>
      </c>
      <c r="O1389">
        <v>0.34200000000000003</v>
      </c>
      <c r="P1389">
        <v>23</v>
      </c>
      <c r="Q1389">
        <v>28</v>
      </c>
      <c r="R1389">
        <v>0.82099999999999995</v>
      </c>
      <c r="S1389">
        <v>7</v>
      </c>
      <c r="T1389">
        <v>35</v>
      </c>
      <c r="U1389">
        <v>42</v>
      </c>
      <c r="V1389">
        <v>30</v>
      </c>
      <c r="W1389">
        <v>15</v>
      </c>
      <c r="X1389">
        <v>6</v>
      </c>
      <c r="Y1389">
        <v>7</v>
      </c>
      <c r="Z1389">
        <v>3</v>
      </c>
      <c r="AA1389">
        <v>24</v>
      </c>
      <c r="AB1389">
        <v>21</v>
      </c>
      <c r="AC1389">
        <v>116</v>
      </c>
      <c r="AD1389">
        <v>7</v>
      </c>
      <c r="AE1389">
        <v>1</v>
      </c>
      <c r="AF1389">
        <v>1</v>
      </c>
      <c r="AG1389">
        <v>1</v>
      </c>
      <c r="AH1389">
        <v>1</v>
      </c>
      <c r="AI1389">
        <v>121</v>
      </c>
      <c r="AJ1389">
        <v>1438</v>
      </c>
      <c r="AK1389">
        <v>2117</v>
      </c>
      <c r="AL1389">
        <v>798</v>
      </c>
      <c r="AM1389">
        <v>1171</v>
      </c>
      <c r="AN1389">
        <v>1078</v>
      </c>
      <c r="AO1389">
        <v>1411</v>
      </c>
      <c r="AP1389">
        <v>314</v>
      </c>
      <c r="AQ1389">
        <v>377</v>
      </c>
      <c r="AR1389">
        <v>844</v>
      </c>
      <c r="AS1389">
        <v>2024</v>
      </c>
      <c r="AT1389">
        <v>769</v>
      </c>
      <c r="AU1389">
        <v>1443</v>
      </c>
      <c r="AV1389">
        <v>541</v>
      </c>
      <c r="AW1389">
        <v>1341</v>
      </c>
      <c r="AX1389">
        <v>1702</v>
      </c>
      <c r="AY1389">
        <v>346</v>
      </c>
      <c r="AZ1389">
        <v>384</v>
      </c>
      <c r="BA1389">
        <v>2162</v>
      </c>
      <c r="BB1389">
        <v>575</v>
      </c>
      <c r="BC1389">
        <v>1025</v>
      </c>
      <c r="BD1389">
        <v>795</v>
      </c>
      <c r="BE1389">
        <v>1</v>
      </c>
      <c r="BF1389" t="s">
        <v>64</v>
      </c>
      <c r="BG1389" t="s">
        <v>65</v>
      </c>
      <c r="BH1389" t="s">
        <v>941</v>
      </c>
      <c r="BI1389" s="4">
        <f xml:space="preserve"> _2025teamgamelogs[[#This Row],[FGA]] + (0.44 * _2025teamgamelogs[[#This Row],[FTA]]) + _2025teamgamelogs[[#This Row],[TOV]] - _2025teamgamelogs[[#This Row],[OREB]]</f>
        <v>101.32</v>
      </c>
      <c r="BJ1389" s="3">
        <f>_2025teamgamelogs[[#This Row],[TOV]]/_2025teamgamelogs[[#This Row],[POSSESIONS]]</f>
        <v>0.14804579549940783</v>
      </c>
      <c r="BK1389" s="4">
        <f>_2025teamgamelogs[[#This Row],[PTS]]/_2025teamgamelogs[[#This Row],[POSSESIONS]]</f>
        <v>1.1448874851954205</v>
      </c>
      <c r="BL1389" s="4">
        <f xml:space="preserve"> 100 * _2025teamgamelogs[[#This Row],[POINTS_PER_POSSESSION]]</f>
        <v>114.48874851954204</v>
      </c>
      <c r="BM1389" s="4">
        <f xml:space="preserve"> _2025teamgamelogs[[#This Row],[POSSESIONS]] / (_2025teamgamelogs[[#This Row],[MIN]]/48)</f>
        <v>101.32</v>
      </c>
      <c r="BN1389" s="3">
        <f>_2025teamgamelogs[[#This Row],[PTS]] / (2 * (_2025teamgamelogs[[#This Row],[FGA]] + 0.44 * _2025teamgamelogs[[#This Row],[FTA]]))</f>
        <v>0.6215173596228033</v>
      </c>
      <c r="BO1389" s="4">
        <f>VLOOKUP(_2025teamgamelogs[[#This Row],[MONTH]], LEAGUE_AVERAGES!$A$2:$B$8, 2, FALSE)</f>
        <v>111.93492093235156</v>
      </c>
      <c r="BP1389" s="5">
        <f>VLOOKUP(_2025teamgamelogs[[#This Row],[TEAM_NAME]], LEAGUE_AVERAGES!$A$14:$C$43, 2, FALSE)</f>
        <v>0.36843902439024395</v>
      </c>
      <c r="BQ1389" s="5">
        <f>VLOOKUP(_2025teamgamelogs[[#This Row],[TEAM_NAME]], LEAGUE_AVERAGES!$A$14:$C$43, 3, FALSE)</f>
        <v>0.35765853658536584</v>
      </c>
      <c r="BR1389" s="5">
        <f>VLOOKUP(_2025teamgamelogs[[#This Row],[TEAM_NAME]], LEAGUE_AVERAGES!$F$14:$H$43, 2, FALSE)</f>
        <v>0.45136585365853665</v>
      </c>
      <c r="BS1389" s="5">
        <f>VLOOKUP(_2025teamgamelogs[[#This Row],[TEAM_NAME]], LEAGUE_AVERAGES!$F$14:$H$43, 3, FALSE)</f>
        <v>0.45180487804878061</v>
      </c>
      <c r="BT1389" s="5">
        <f>VLOOKUP(_2025teamgamelogs[[#This Row],[TEAM_NAME]], LEAGUE_AVERAGES!$K$14:$M$43, 2, FALSE)</f>
        <v>0.56832140437053513</v>
      </c>
      <c r="BU1389" s="5">
        <f>VLOOKUP(_2025teamgamelogs[[#This Row],[TEAM_NAME]], LEAGUE_AVERAGES!$K$14:$M$43, 3, FALSE)</f>
        <v>0.56980808391386595</v>
      </c>
    </row>
    <row r="1390" spans="1:73" x14ac:dyDescent="0.2">
      <c r="A1390" t="s">
        <v>59</v>
      </c>
      <c r="B1390">
        <v>1610612746</v>
      </c>
      <c r="C1390" t="s">
        <v>131</v>
      </c>
      <c r="D1390" t="s">
        <v>132</v>
      </c>
      <c r="E1390">
        <v>22400671</v>
      </c>
      <c r="F1390" s="1">
        <v>45686</v>
      </c>
      <c r="G1390" t="s">
        <v>930</v>
      </c>
      <c r="H1390" t="s">
        <v>63</v>
      </c>
      <c r="I1390">
        <v>48</v>
      </c>
      <c r="J1390">
        <v>48</v>
      </c>
      <c r="K1390">
        <v>91</v>
      </c>
      <c r="L1390">
        <v>0.52700000000000002</v>
      </c>
      <c r="M1390">
        <v>12</v>
      </c>
      <c r="N1390">
        <v>24</v>
      </c>
      <c r="O1390">
        <v>0.5</v>
      </c>
      <c r="P1390">
        <v>20</v>
      </c>
      <c r="Q1390">
        <v>23</v>
      </c>
      <c r="R1390">
        <v>0.87</v>
      </c>
      <c r="S1390">
        <v>17</v>
      </c>
      <c r="T1390">
        <v>40</v>
      </c>
      <c r="U1390">
        <v>57</v>
      </c>
      <c r="V1390">
        <v>26</v>
      </c>
      <c r="W1390">
        <v>17</v>
      </c>
      <c r="X1390">
        <v>7</v>
      </c>
      <c r="Y1390">
        <v>3</v>
      </c>
      <c r="Z1390">
        <v>5</v>
      </c>
      <c r="AA1390">
        <v>17</v>
      </c>
      <c r="AB1390">
        <v>22</v>
      </c>
      <c r="AC1390">
        <v>128</v>
      </c>
      <c r="AD1390">
        <v>12</v>
      </c>
      <c r="AE1390">
        <v>1</v>
      </c>
      <c r="AF1390">
        <v>1</v>
      </c>
      <c r="AG1390">
        <v>1</v>
      </c>
      <c r="AH1390">
        <v>1</v>
      </c>
      <c r="AI1390">
        <v>121</v>
      </c>
      <c r="AJ1390">
        <v>242</v>
      </c>
      <c r="AK1390">
        <v>899</v>
      </c>
      <c r="AL1390">
        <v>337</v>
      </c>
      <c r="AM1390">
        <v>1413</v>
      </c>
      <c r="AN1390">
        <v>2400</v>
      </c>
      <c r="AO1390">
        <v>94</v>
      </c>
      <c r="AP1390">
        <v>623</v>
      </c>
      <c r="AQ1390">
        <v>899</v>
      </c>
      <c r="AR1390">
        <v>444</v>
      </c>
      <c r="AS1390">
        <v>160</v>
      </c>
      <c r="AT1390">
        <v>210</v>
      </c>
      <c r="AU1390">
        <v>74</v>
      </c>
      <c r="AV1390">
        <v>1195</v>
      </c>
      <c r="AW1390">
        <v>1759</v>
      </c>
      <c r="AX1390">
        <v>1360</v>
      </c>
      <c r="AY1390">
        <v>1712</v>
      </c>
      <c r="AZ1390">
        <v>1188</v>
      </c>
      <c r="BA1390">
        <v>792</v>
      </c>
      <c r="BB1390">
        <v>416</v>
      </c>
      <c r="BC1390">
        <v>299</v>
      </c>
      <c r="BD1390">
        <v>517</v>
      </c>
      <c r="BE1390">
        <v>1</v>
      </c>
      <c r="BF1390" t="s">
        <v>71</v>
      </c>
      <c r="BG1390" t="s">
        <v>65</v>
      </c>
      <c r="BH1390" t="s">
        <v>941</v>
      </c>
      <c r="BI1390" s="4">
        <f xml:space="preserve"> _2025teamgamelogs[[#This Row],[FGA]] + (0.44 * _2025teamgamelogs[[#This Row],[FTA]]) + _2025teamgamelogs[[#This Row],[TOV]] - _2025teamgamelogs[[#This Row],[OREB]]</f>
        <v>101.12</v>
      </c>
      <c r="BJ1390" s="3">
        <f>_2025teamgamelogs[[#This Row],[TOV]]/_2025teamgamelogs[[#This Row],[POSSESIONS]]</f>
        <v>0.16811708860759492</v>
      </c>
      <c r="BK1390" s="4">
        <f>_2025teamgamelogs[[#This Row],[PTS]]/_2025teamgamelogs[[#This Row],[POSSESIONS]]</f>
        <v>1.2658227848101264</v>
      </c>
      <c r="BL1390" s="4">
        <f xml:space="preserve"> 100 * _2025teamgamelogs[[#This Row],[POINTS_PER_POSSESSION]]</f>
        <v>126.58227848101265</v>
      </c>
      <c r="BM1390" s="4">
        <f xml:space="preserve"> _2025teamgamelogs[[#This Row],[POSSESIONS]] / (_2025teamgamelogs[[#This Row],[MIN]]/48)</f>
        <v>101.12</v>
      </c>
      <c r="BN1390" s="3">
        <f>_2025teamgamelogs[[#This Row],[PTS]] / (2 * (_2025teamgamelogs[[#This Row],[FGA]] + 0.44 * _2025teamgamelogs[[#This Row],[FTA]]))</f>
        <v>0.63291139240506322</v>
      </c>
      <c r="BO1390" s="4">
        <f>VLOOKUP(_2025teamgamelogs[[#This Row],[MONTH]], LEAGUE_AVERAGES!$A$2:$B$8, 2, FALSE)</f>
        <v>111.93492093235156</v>
      </c>
      <c r="BP1390" s="5">
        <f>VLOOKUP(_2025teamgamelogs[[#This Row],[TEAM_NAME]], LEAGUE_AVERAGES!$A$14:$C$43, 2, FALSE)</f>
        <v>0.38978048780487806</v>
      </c>
      <c r="BQ1390" s="5">
        <f>VLOOKUP(_2025teamgamelogs[[#This Row],[TEAM_NAME]], LEAGUE_AVERAGES!$A$14:$C$43, 3, FALSE)</f>
        <v>0.36475609756097566</v>
      </c>
      <c r="BR1390" s="5">
        <f>VLOOKUP(_2025teamgamelogs[[#This Row],[TEAM_NAME]], LEAGUE_AVERAGES!$F$14:$H$43, 2, FALSE)</f>
        <v>0.49036585365853652</v>
      </c>
      <c r="BS1390" s="5">
        <f>VLOOKUP(_2025teamgamelogs[[#This Row],[TEAM_NAME]], LEAGUE_AVERAGES!$F$14:$H$43, 3, FALSE)</f>
        <v>0.47582926829268285</v>
      </c>
      <c r="BT1390" s="5">
        <f>VLOOKUP(_2025teamgamelogs[[#This Row],[TEAM_NAME]], LEAGUE_AVERAGES!$K$14:$M$43, 2, FALSE)</f>
        <v>0.59895938905835644</v>
      </c>
      <c r="BU1390" s="5">
        <f>VLOOKUP(_2025teamgamelogs[[#This Row],[TEAM_NAME]], LEAGUE_AVERAGES!$K$14:$M$43, 3, FALSE)</f>
        <v>0.58126724036545818</v>
      </c>
    </row>
    <row r="1391" spans="1:73" x14ac:dyDescent="0.2">
      <c r="A1391" t="s">
        <v>59</v>
      </c>
      <c r="B1391">
        <v>1610612766</v>
      </c>
      <c r="C1391" t="s">
        <v>122</v>
      </c>
      <c r="D1391" t="s">
        <v>123</v>
      </c>
      <c r="E1391">
        <v>22400663</v>
      </c>
      <c r="F1391" s="1">
        <v>45686</v>
      </c>
      <c r="G1391" t="s">
        <v>1255</v>
      </c>
      <c r="H1391" t="s">
        <v>70</v>
      </c>
      <c r="I1391">
        <v>48</v>
      </c>
      <c r="J1391">
        <v>28</v>
      </c>
      <c r="K1391">
        <v>83</v>
      </c>
      <c r="L1391">
        <v>0.33700000000000002</v>
      </c>
      <c r="M1391">
        <v>10</v>
      </c>
      <c r="N1391">
        <v>35</v>
      </c>
      <c r="O1391">
        <v>0.28599999999999998</v>
      </c>
      <c r="P1391">
        <v>17</v>
      </c>
      <c r="Q1391">
        <v>25</v>
      </c>
      <c r="R1391">
        <v>0.68</v>
      </c>
      <c r="S1391">
        <v>18</v>
      </c>
      <c r="T1391">
        <v>34</v>
      </c>
      <c r="U1391">
        <v>52</v>
      </c>
      <c r="V1391">
        <v>18</v>
      </c>
      <c r="W1391">
        <v>17</v>
      </c>
      <c r="X1391">
        <v>6</v>
      </c>
      <c r="Y1391">
        <v>7</v>
      </c>
      <c r="Z1391">
        <v>8</v>
      </c>
      <c r="AA1391">
        <v>19</v>
      </c>
      <c r="AB1391">
        <v>18</v>
      </c>
      <c r="AC1391">
        <v>83</v>
      </c>
      <c r="AD1391">
        <v>-21</v>
      </c>
      <c r="AE1391">
        <v>1</v>
      </c>
      <c r="AF1391">
        <v>1231</v>
      </c>
      <c r="AG1391">
        <v>1231</v>
      </c>
      <c r="AH1391">
        <v>1231</v>
      </c>
      <c r="AI1391">
        <v>121</v>
      </c>
      <c r="AJ1391">
        <v>2450</v>
      </c>
      <c r="AK1391">
        <v>1922</v>
      </c>
      <c r="AL1391">
        <v>2439</v>
      </c>
      <c r="AM1391">
        <v>1891</v>
      </c>
      <c r="AN1391">
        <v>1495</v>
      </c>
      <c r="AO1391">
        <v>2019</v>
      </c>
      <c r="AP1391">
        <v>1052</v>
      </c>
      <c r="AQ1391">
        <v>666</v>
      </c>
      <c r="AR1391">
        <v>2067</v>
      </c>
      <c r="AS1391">
        <v>100</v>
      </c>
      <c r="AT1391">
        <v>926</v>
      </c>
      <c r="AU1391">
        <v>267</v>
      </c>
      <c r="AV1391">
        <v>2327</v>
      </c>
      <c r="AW1391">
        <v>1759</v>
      </c>
      <c r="AX1391">
        <v>1702</v>
      </c>
      <c r="AY1391">
        <v>346</v>
      </c>
      <c r="AZ1391">
        <v>2116</v>
      </c>
      <c r="BA1391">
        <v>1258</v>
      </c>
      <c r="BB1391">
        <v>1204</v>
      </c>
      <c r="BC1391">
        <v>2448</v>
      </c>
      <c r="BD1391">
        <v>2231</v>
      </c>
      <c r="BE1391">
        <v>1</v>
      </c>
      <c r="BF1391" t="s">
        <v>64</v>
      </c>
      <c r="BG1391" t="s">
        <v>65</v>
      </c>
      <c r="BH1391" t="s">
        <v>941</v>
      </c>
      <c r="BI1391" s="4">
        <f xml:space="preserve"> _2025teamgamelogs[[#This Row],[FGA]] + (0.44 * _2025teamgamelogs[[#This Row],[FTA]]) + _2025teamgamelogs[[#This Row],[TOV]] - _2025teamgamelogs[[#This Row],[OREB]]</f>
        <v>93</v>
      </c>
      <c r="BJ1391" s="3">
        <f>_2025teamgamelogs[[#This Row],[TOV]]/_2025teamgamelogs[[#This Row],[POSSESIONS]]</f>
        <v>0.18279569892473119</v>
      </c>
      <c r="BK1391" s="4">
        <f>_2025teamgamelogs[[#This Row],[PTS]]/_2025teamgamelogs[[#This Row],[POSSESIONS]]</f>
        <v>0.89247311827956988</v>
      </c>
      <c r="BL1391" s="4">
        <f xml:space="preserve"> 100 * _2025teamgamelogs[[#This Row],[POINTS_PER_POSSESSION]]</f>
        <v>89.247311827956992</v>
      </c>
      <c r="BM1391" s="4">
        <f xml:space="preserve"> _2025teamgamelogs[[#This Row],[POSSESIONS]] / (_2025teamgamelogs[[#This Row],[MIN]]/48)</f>
        <v>93</v>
      </c>
      <c r="BN1391" s="3">
        <f>_2025teamgamelogs[[#This Row],[PTS]] / (2 * (_2025teamgamelogs[[#This Row],[FGA]] + 0.44 * _2025teamgamelogs[[#This Row],[FTA]]))</f>
        <v>0.44148936170212766</v>
      </c>
      <c r="BO1391" s="4">
        <f>VLOOKUP(_2025teamgamelogs[[#This Row],[MONTH]], LEAGUE_AVERAGES!$A$2:$B$8, 2, FALSE)</f>
        <v>111.93492093235156</v>
      </c>
      <c r="BP1391" s="5">
        <f>VLOOKUP(_2025teamgamelogs[[#This Row],[TEAM_NAME]], LEAGUE_AVERAGES!$A$14:$C$43, 2, FALSE)</f>
        <v>0.33860975609756089</v>
      </c>
      <c r="BQ1391" s="5">
        <f>VLOOKUP(_2025teamgamelogs[[#This Row],[TEAM_NAME]], LEAGUE_AVERAGES!$A$14:$C$43, 3, FALSE)</f>
        <v>0.33580487804878045</v>
      </c>
      <c r="BR1391" s="5">
        <f>VLOOKUP(_2025teamgamelogs[[#This Row],[TEAM_NAME]], LEAGUE_AVERAGES!$F$14:$H$43, 2, FALSE)</f>
        <v>0.43492682926829268</v>
      </c>
      <c r="BS1391" s="5">
        <f>VLOOKUP(_2025teamgamelogs[[#This Row],[TEAM_NAME]], LEAGUE_AVERAGES!$F$14:$H$43, 3, FALSE)</f>
        <v>0.42697560975609755</v>
      </c>
      <c r="BT1391" s="5">
        <f>VLOOKUP(_2025teamgamelogs[[#This Row],[TEAM_NAME]], LEAGUE_AVERAGES!$K$14:$M$43, 2, FALSE)</f>
        <v>0.5424635833805308</v>
      </c>
      <c r="BU1391" s="5">
        <f>VLOOKUP(_2025teamgamelogs[[#This Row],[TEAM_NAME]], LEAGUE_AVERAGES!$K$14:$M$43, 3, FALSE)</f>
        <v>0.53419164265445196</v>
      </c>
    </row>
    <row r="1392" spans="1:73" x14ac:dyDescent="0.2">
      <c r="A1392" t="s">
        <v>59</v>
      </c>
      <c r="B1392">
        <v>1610612765</v>
      </c>
      <c r="C1392" t="s">
        <v>107</v>
      </c>
      <c r="D1392" t="s">
        <v>108</v>
      </c>
      <c r="E1392">
        <v>22400664</v>
      </c>
      <c r="F1392" s="1">
        <v>45686</v>
      </c>
      <c r="G1392" t="s">
        <v>633</v>
      </c>
      <c r="H1392" t="s">
        <v>70</v>
      </c>
      <c r="I1392">
        <v>48</v>
      </c>
      <c r="J1392">
        <v>44</v>
      </c>
      <c r="K1392">
        <v>89</v>
      </c>
      <c r="L1392">
        <v>0.49399999999999999</v>
      </c>
      <c r="M1392">
        <v>12</v>
      </c>
      <c r="N1392">
        <v>34</v>
      </c>
      <c r="O1392">
        <v>0.35299999999999998</v>
      </c>
      <c r="P1392">
        <v>19</v>
      </c>
      <c r="Q1392">
        <v>26</v>
      </c>
      <c r="R1392">
        <v>0.73099999999999998</v>
      </c>
      <c r="S1392">
        <v>9</v>
      </c>
      <c r="T1392">
        <v>32</v>
      </c>
      <c r="U1392">
        <v>41</v>
      </c>
      <c r="V1392">
        <v>26</v>
      </c>
      <c r="W1392">
        <v>15</v>
      </c>
      <c r="X1392">
        <v>7</v>
      </c>
      <c r="Y1392">
        <v>3</v>
      </c>
      <c r="Z1392">
        <v>5</v>
      </c>
      <c r="AA1392">
        <v>21</v>
      </c>
      <c r="AB1392">
        <v>18</v>
      </c>
      <c r="AC1392">
        <v>119</v>
      </c>
      <c r="AD1392">
        <v>-14</v>
      </c>
      <c r="AE1392">
        <v>1</v>
      </c>
      <c r="AF1392">
        <v>1231</v>
      </c>
      <c r="AG1392">
        <v>1231</v>
      </c>
      <c r="AH1392">
        <v>1231</v>
      </c>
      <c r="AI1392">
        <v>121</v>
      </c>
      <c r="AJ1392">
        <v>703</v>
      </c>
      <c r="AK1392">
        <v>1176</v>
      </c>
      <c r="AL1392">
        <v>766</v>
      </c>
      <c r="AM1392">
        <v>1413</v>
      </c>
      <c r="AN1392">
        <v>1627</v>
      </c>
      <c r="AO1392">
        <v>1275</v>
      </c>
      <c r="AP1392">
        <v>756</v>
      </c>
      <c r="AQ1392">
        <v>570</v>
      </c>
      <c r="AR1392">
        <v>1731</v>
      </c>
      <c r="AS1392">
        <v>1566</v>
      </c>
      <c r="AT1392">
        <v>1307</v>
      </c>
      <c r="AU1392">
        <v>1563</v>
      </c>
      <c r="AV1392">
        <v>1195</v>
      </c>
      <c r="AW1392">
        <v>1341</v>
      </c>
      <c r="AX1392">
        <v>1360</v>
      </c>
      <c r="AY1392">
        <v>1712</v>
      </c>
      <c r="AZ1392">
        <v>1188</v>
      </c>
      <c r="BA1392">
        <v>1694</v>
      </c>
      <c r="BB1392">
        <v>1204</v>
      </c>
      <c r="BC1392">
        <v>798</v>
      </c>
      <c r="BD1392">
        <v>1995</v>
      </c>
      <c r="BE1392">
        <v>1</v>
      </c>
      <c r="BF1392" t="s">
        <v>71</v>
      </c>
      <c r="BG1392" t="s">
        <v>65</v>
      </c>
      <c r="BH1392" t="s">
        <v>941</v>
      </c>
      <c r="BI1392" s="4">
        <f xml:space="preserve"> _2025teamgamelogs[[#This Row],[FGA]] + (0.44 * _2025teamgamelogs[[#This Row],[FTA]]) + _2025teamgamelogs[[#This Row],[TOV]] - _2025teamgamelogs[[#This Row],[OREB]]</f>
        <v>106.44</v>
      </c>
      <c r="BJ1392" s="3">
        <f>_2025teamgamelogs[[#This Row],[TOV]]/_2025teamgamelogs[[#This Row],[POSSESIONS]]</f>
        <v>0.14092446448703494</v>
      </c>
      <c r="BK1392" s="4">
        <f>_2025teamgamelogs[[#This Row],[PTS]]/_2025teamgamelogs[[#This Row],[POSSESIONS]]</f>
        <v>1.118000751597144</v>
      </c>
      <c r="BL1392" s="4">
        <f xml:space="preserve"> 100 * _2025teamgamelogs[[#This Row],[POINTS_PER_POSSESSION]]</f>
        <v>111.8000751597144</v>
      </c>
      <c r="BM1392" s="4">
        <f xml:space="preserve"> _2025teamgamelogs[[#This Row],[POSSESIONS]] / (_2025teamgamelogs[[#This Row],[MIN]]/48)</f>
        <v>106.44</v>
      </c>
      <c r="BN1392" s="3">
        <f>_2025teamgamelogs[[#This Row],[PTS]] / (2 * (_2025teamgamelogs[[#This Row],[FGA]] + 0.44 * _2025teamgamelogs[[#This Row],[FTA]]))</f>
        <v>0.59239346873755472</v>
      </c>
      <c r="BO1392" s="4">
        <f>VLOOKUP(_2025teamgamelogs[[#This Row],[MONTH]], LEAGUE_AVERAGES!$A$2:$B$8, 2, FALSE)</f>
        <v>111.93492093235156</v>
      </c>
      <c r="BP1392" s="5">
        <f>VLOOKUP(_2025teamgamelogs[[#This Row],[TEAM_NAME]], LEAGUE_AVERAGES!$A$14:$C$43, 2, FALSE)</f>
        <v>0.3560731707317073</v>
      </c>
      <c r="BQ1392" s="5">
        <f>VLOOKUP(_2025teamgamelogs[[#This Row],[TEAM_NAME]], LEAGUE_AVERAGES!$A$14:$C$43, 3, FALSE)</f>
        <v>0.3687804878048781</v>
      </c>
      <c r="BR1392" s="5">
        <f>VLOOKUP(_2025teamgamelogs[[#This Row],[TEAM_NAME]], LEAGUE_AVERAGES!$F$14:$H$43, 2, FALSE)</f>
        <v>0.47321951219512204</v>
      </c>
      <c r="BS1392" s="5">
        <f>VLOOKUP(_2025teamgamelogs[[#This Row],[TEAM_NAME]], LEAGUE_AVERAGES!$F$14:$H$43, 3, FALSE)</f>
        <v>0.48104878048780486</v>
      </c>
      <c r="BT1392" s="5">
        <f>VLOOKUP(_2025teamgamelogs[[#This Row],[TEAM_NAME]], LEAGUE_AVERAGES!$K$14:$M$43, 2, FALSE)</f>
        <v>0.57634444021190001</v>
      </c>
      <c r="BU1392" s="5">
        <f>VLOOKUP(_2025teamgamelogs[[#This Row],[TEAM_NAME]], LEAGUE_AVERAGES!$K$14:$M$43, 3, FALSE)</f>
        <v>0.58621097107374254</v>
      </c>
    </row>
    <row r="1393" spans="1:73" x14ac:dyDescent="0.2">
      <c r="A1393" t="s">
        <v>59</v>
      </c>
      <c r="B1393">
        <v>1610612741</v>
      </c>
      <c r="C1393" t="s">
        <v>86</v>
      </c>
      <c r="D1393" t="s">
        <v>87</v>
      </c>
      <c r="E1393">
        <v>22400666</v>
      </c>
      <c r="F1393" s="1">
        <v>45686</v>
      </c>
      <c r="G1393" t="s">
        <v>796</v>
      </c>
      <c r="H1393" t="s">
        <v>70</v>
      </c>
      <c r="I1393">
        <v>48</v>
      </c>
      <c r="J1393">
        <v>37</v>
      </c>
      <c r="K1393">
        <v>92</v>
      </c>
      <c r="L1393">
        <v>0.40200000000000002</v>
      </c>
      <c r="M1393">
        <v>15</v>
      </c>
      <c r="N1393">
        <v>49</v>
      </c>
      <c r="O1393">
        <v>0.30599999999999999</v>
      </c>
      <c r="P1393">
        <v>11</v>
      </c>
      <c r="Q1393">
        <v>12</v>
      </c>
      <c r="R1393">
        <v>0.91700000000000004</v>
      </c>
      <c r="S1393">
        <v>10</v>
      </c>
      <c r="T1393">
        <v>37</v>
      </c>
      <c r="U1393">
        <v>47</v>
      </c>
      <c r="V1393">
        <v>28</v>
      </c>
      <c r="W1393">
        <v>15</v>
      </c>
      <c r="X1393">
        <v>3</v>
      </c>
      <c r="Y1393">
        <v>7</v>
      </c>
      <c r="Z1393">
        <v>3</v>
      </c>
      <c r="AA1393">
        <v>19</v>
      </c>
      <c r="AB1393">
        <v>13</v>
      </c>
      <c r="AC1393">
        <v>100</v>
      </c>
      <c r="AD1393">
        <v>-22</v>
      </c>
      <c r="AE1393">
        <v>1</v>
      </c>
      <c r="AF1393">
        <v>1231</v>
      </c>
      <c r="AG1393">
        <v>1231</v>
      </c>
      <c r="AH1393">
        <v>1231</v>
      </c>
      <c r="AI1393">
        <v>121</v>
      </c>
      <c r="AJ1393">
        <v>1946</v>
      </c>
      <c r="AK1393">
        <v>768</v>
      </c>
      <c r="AL1393">
        <v>2181</v>
      </c>
      <c r="AM1393">
        <v>733</v>
      </c>
      <c r="AN1393">
        <v>142</v>
      </c>
      <c r="AO1393">
        <v>1841</v>
      </c>
      <c r="AP1393">
        <v>2028</v>
      </c>
      <c r="AQ1393">
        <v>2282</v>
      </c>
      <c r="AR1393">
        <v>182</v>
      </c>
      <c r="AS1393">
        <v>1308</v>
      </c>
      <c r="AT1393">
        <v>489</v>
      </c>
      <c r="AU1393">
        <v>705</v>
      </c>
      <c r="AV1393">
        <v>840</v>
      </c>
      <c r="AW1393">
        <v>1341</v>
      </c>
      <c r="AX1393">
        <v>2344</v>
      </c>
      <c r="AY1393">
        <v>346</v>
      </c>
      <c r="AZ1393">
        <v>384</v>
      </c>
      <c r="BA1393">
        <v>1258</v>
      </c>
      <c r="BB1393">
        <v>2202</v>
      </c>
      <c r="BC1393">
        <v>2099</v>
      </c>
      <c r="BD1393">
        <v>2251</v>
      </c>
      <c r="BE1393">
        <v>1</v>
      </c>
      <c r="BF1393" t="s">
        <v>71</v>
      </c>
      <c r="BG1393" t="s">
        <v>65</v>
      </c>
      <c r="BH1393" t="s">
        <v>941</v>
      </c>
      <c r="BI1393" s="4">
        <f xml:space="preserve"> _2025teamgamelogs[[#This Row],[FGA]] + (0.44 * _2025teamgamelogs[[#This Row],[FTA]]) + _2025teamgamelogs[[#This Row],[TOV]] - _2025teamgamelogs[[#This Row],[OREB]]</f>
        <v>102.28</v>
      </c>
      <c r="BJ1393" s="3">
        <f>_2025teamgamelogs[[#This Row],[TOV]]/_2025teamgamelogs[[#This Row],[POSSESIONS]]</f>
        <v>0.14665623777864684</v>
      </c>
      <c r="BK1393" s="4">
        <f>_2025teamgamelogs[[#This Row],[PTS]]/_2025teamgamelogs[[#This Row],[POSSESIONS]]</f>
        <v>0.97770825185764565</v>
      </c>
      <c r="BL1393" s="4">
        <f xml:space="preserve"> 100 * _2025teamgamelogs[[#This Row],[POINTS_PER_POSSESSION]]</f>
        <v>97.770825185764565</v>
      </c>
      <c r="BM1393" s="4">
        <f xml:space="preserve"> _2025teamgamelogs[[#This Row],[POSSESIONS]] / (_2025teamgamelogs[[#This Row],[MIN]]/48)</f>
        <v>102.28</v>
      </c>
      <c r="BN1393" s="3">
        <f>_2025teamgamelogs[[#This Row],[PTS]] / (2 * (_2025teamgamelogs[[#This Row],[FGA]] + 0.44 * _2025teamgamelogs[[#This Row],[FTA]]))</f>
        <v>0.51398026315789469</v>
      </c>
      <c r="BO1393" s="4">
        <f>VLOOKUP(_2025teamgamelogs[[#This Row],[MONTH]], LEAGUE_AVERAGES!$A$2:$B$8, 2, FALSE)</f>
        <v>111.93492093235156</v>
      </c>
      <c r="BP1393" s="5">
        <f>VLOOKUP(_2025teamgamelogs[[#This Row],[TEAM_NAME]], LEAGUE_AVERAGES!$A$14:$C$43, 2, FALSE)</f>
        <v>0.36141463414634156</v>
      </c>
      <c r="BQ1393" s="5">
        <f>VLOOKUP(_2025teamgamelogs[[#This Row],[TEAM_NAME]], LEAGUE_AVERAGES!$A$14:$C$43, 3, FALSE)</f>
        <v>0.37548780487804878</v>
      </c>
      <c r="BR1393" s="5">
        <f>VLOOKUP(_2025teamgamelogs[[#This Row],[TEAM_NAME]], LEAGUE_AVERAGES!$F$14:$H$43, 2, FALSE)</f>
        <v>0.46404878048780479</v>
      </c>
      <c r="BS1393" s="5">
        <f>VLOOKUP(_2025teamgamelogs[[#This Row],[TEAM_NAME]], LEAGUE_AVERAGES!$F$14:$H$43, 3, FALSE)</f>
        <v>0.47712195121951223</v>
      </c>
      <c r="BT1393" s="5">
        <f>VLOOKUP(_2025teamgamelogs[[#This Row],[TEAM_NAME]], LEAGUE_AVERAGES!$K$14:$M$43, 2, FALSE)</f>
        <v>0.57631003599073594</v>
      </c>
      <c r="BU1393" s="5">
        <f>VLOOKUP(_2025teamgamelogs[[#This Row],[TEAM_NAME]], LEAGUE_AVERAGES!$K$14:$M$43, 3, FALSE)</f>
        <v>0.59556361257988066</v>
      </c>
    </row>
    <row r="1394" spans="1:73" x14ac:dyDescent="0.2">
      <c r="A1394" t="s">
        <v>59</v>
      </c>
      <c r="B1394">
        <v>1610612755</v>
      </c>
      <c r="C1394" t="s">
        <v>134</v>
      </c>
      <c r="D1394" t="s">
        <v>135</v>
      </c>
      <c r="E1394">
        <v>22400669</v>
      </c>
      <c r="F1394" s="1">
        <v>45686</v>
      </c>
      <c r="G1394" t="s">
        <v>1256</v>
      </c>
      <c r="H1394" t="s">
        <v>63</v>
      </c>
      <c r="I1394">
        <v>48</v>
      </c>
      <c r="J1394">
        <v>43</v>
      </c>
      <c r="K1394">
        <v>82</v>
      </c>
      <c r="L1394">
        <v>0.52400000000000002</v>
      </c>
      <c r="M1394">
        <v>12</v>
      </c>
      <c r="N1394">
        <v>29</v>
      </c>
      <c r="O1394">
        <v>0.41399999999999998</v>
      </c>
      <c r="P1394">
        <v>19</v>
      </c>
      <c r="Q1394">
        <v>22</v>
      </c>
      <c r="R1394">
        <v>0.86399999999999999</v>
      </c>
      <c r="S1394">
        <v>5</v>
      </c>
      <c r="T1394">
        <v>30</v>
      </c>
      <c r="U1394">
        <v>35</v>
      </c>
      <c r="V1394">
        <v>30</v>
      </c>
      <c r="W1394">
        <v>10</v>
      </c>
      <c r="X1394">
        <v>8</v>
      </c>
      <c r="Y1394">
        <v>1</v>
      </c>
      <c r="Z1394">
        <v>1</v>
      </c>
      <c r="AA1394">
        <v>20</v>
      </c>
      <c r="AB1394">
        <v>16</v>
      </c>
      <c r="AC1394">
        <v>117</v>
      </c>
      <c r="AD1394">
        <v>13</v>
      </c>
      <c r="AE1394">
        <v>1</v>
      </c>
      <c r="AF1394">
        <v>1</v>
      </c>
      <c r="AG1394">
        <v>1</v>
      </c>
      <c r="AH1394">
        <v>1</v>
      </c>
      <c r="AI1394">
        <v>121</v>
      </c>
      <c r="AJ1394">
        <v>866</v>
      </c>
      <c r="AK1394">
        <v>2022</v>
      </c>
      <c r="AL1394">
        <v>357</v>
      </c>
      <c r="AM1394">
        <v>1413</v>
      </c>
      <c r="AN1394">
        <v>2163</v>
      </c>
      <c r="AO1394">
        <v>607</v>
      </c>
      <c r="AP1394">
        <v>756</v>
      </c>
      <c r="AQ1394">
        <v>1008</v>
      </c>
      <c r="AR1394">
        <v>482</v>
      </c>
      <c r="AS1394">
        <v>2299</v>
      </c>
      <c r="AT1394">
        <v>1652</v>
      </c>
      <c r="AU1394">
        <v>2225</v>
      </c>
      <c r="AV1394">
        <v>541</v>
      </c>
      <c r="AW1394">
        <v>264</v>
      </c>
      <c r="AX1394">
        <v>1073</v>
      </c>
      <c r="AY1394">
        <v>2304</v>
      </c>
      <c r="AZ1394">
        <v>35</v>
      </c>
      <c r="BA1394">
        <v>1491</v>
      </c>
      <c r="BB1394">
        <v>1670</v>
      </c>
      <c r="BC1394">
        <v>960</v>
      </c>
      <c r="BD1394">
        <v>467</v>
      </c>
      <c r="BE1394">
        <v>1</v>
      </c>
      <c r="BF1394" t="s">
        <v>64</v>
      </c>
      <c r="BG1394" t="s">
        <v>65</v>
      </c>
      <c r="BH1394" t="s">
        <v>941</v>
      </c>
      <c r="BI1394" s="4">
        <f xml:space="preserve"> _2025teamgamelogs[[#This Row],[FGA]] + (0.44 * _2025teamgamelogs[[#This Row],[FTA]]) + _2025teamgamelogs[[#This Row],[TOV]] - _2025teamgamelogs[[#This Row],[OREB]]</f>
        <v>96.68</v>
      </c>
      <c r="BJ1394" s="3">
        <f>_2025teamgamelogs[[#This Row],[TOV]]/_2025teamgamelogs[[#This Row],[POSSESIONS]]</f>
        <v>0.10343400910219279</v>
      </c>
      <c r="BK1394" s="4">
        <f>_2025teamgamelogs[[#This Row],[PTS]]/_2025teamgamelogs[[#This Row],[POSSESIONS]]</f>
        <v>1.2101779064956557</v>
      </c>
      <c r="BL1394" s="4">
        <f xml:space="preserve"> 100 * _2025teamgamelogs[[#This Row],[POINTS_PER_POSSESSION]]</f>
        <v>121.01779064956557</v>
      </c>
      <c r="BM1394" s="4">
        <f xml:space="preserve"> _2025teamgamelogs[[#This Row],[POSSESIONS]] / (_2025teamgamelogs[[#This Row],[MIN]]/48)</f>
        <v>96.68</v>
      </c>
      <c r="BN1394" s="3">
        <f>_2025teamgamelogs[[#This Row],[PTS]] / (2 * (_2025teamgamelogs[[#This Row],[FGA]] + 0.44 * _2025teamgamelogs[[#This Row],[FTA]]))</f>
        <v>0.63808900523560208</v>
      </c>
      <c r="BO1394" s="4">
        <f>VLOOKUP(_2025teamgamelogs[[#This Row],[MONTH]], LEAGUE_AVERAGES!$A$2:$B$8, 2, FALSE)</f>
        <v>111.93492093235156</v>
      </c>
      <c r="BP1394" s="5">
        <f>VLOOKUP(_2025teamgamelogs[[#This Row],[TEAM_NAME]], LEAGUE_AVERAGES!$A$14:$C$43, 2, FALSE)</f>
        <v>0.34129268292682929</v>
      </c>
      <c r="BQ1394" s="5">
        <f>VLOOKUP(_2025teamgamelogs[[#This Row],[TEAM_NAME]], LEAGUE_AVERAGES!$A$14:$C$43, 3, FALSE)</f>
        <v>0.34026829268292691</v>
      </c>
      <c r="BR1394" s="5">
        <f>VLOOKUP(_2025teamgamelogs[[#This Row],[TEAM_NAME]], LEAGUE_AVERAGES!$F$14:$H$43, 2, FALSE)</f>
        <v>0.45178048780487812</v>
      </c>
      <c r="BS1394" s="5">
        <f>VLOOKUP(_2025teamgamelogs[[#This Row],[TEAM_NAME]], LEAGUE_AVERAGES!$F$14:$H$43, 3, FALSE)</f>
        <v>0.45797560975609758</v>
      </c>
      <c r="BT1394" s="5">
        <f>VLOOKUP(_2025teamgamelogs[[#This Row],[TEAM_NAME]], LEAGUE_AVERAGES!$K$14:$M$43, 2, FALSE)</f>
        <v>0.55774018976963147</v>
      </c>
      <c r="BU1394" s="5">
        <f>VLOOKUP(_2025teamgamelogs[[#This Row],[TEAM_NAME]], LEAGUE_AVERAGES!$K$14:$M$43, 3, FALSE)</f>
        <v>0.57066794818423772</v>
      </c>
    </row>
    <row r="1395" spans="1:73" x14ac:dyDescent="0.2">
      <c r="A1395" t="s">
        <v>59</v>
      </c>
      <c r="B1395">
        <v>1610612756</v>
      </c>
      <c r="C1395" t="s">
        <v>80</v>
      </c>
      <c r="D1395" t="s">
        <v>81</v>
      </c>
      <c r="E1395">
        <v>22400672</v>
      </c>
      <c r="F1395" s="1">
        <v>45686</v>
      </c>
      <c r="G1395" t="s">
        <v>1257</v>
      </c>
      <c r="H1395" t="s">
        <v>70</v>
      </c>
      <c r="I1395">
        <v>48</v>
      </c>
      <c r="J1395">
        <v>43</v>
      </c>
      <c r="K1395">
        <v>85</v>
      </c>
      <c r="L1395">
        <v>0.50600000000000001</v>
      </c>
      <c r="M1395">
        <v>12</v>
      </c>
      <c r="N1395">
        <v>32</v>
      </c>
      <c r="O1395">
        <v>0.375</v>
      </c>
      <c r="P1395">
        <v>15</v>
      </c>
      <c r="Q1395">
        <v>20</v>
      </c>
      <c r="R1395">
        <v>0.75</v>
      </c>
      <c r="S1395">
        <v>10</v>
      </c>
      <c r="T1395">
        <v>26</v>
      </c>
      <c r="U1395">
        <v>36</v>
      </c>
      <c r="V1395">
        <v>30</v>
      </c>
      <c r="W1395">
        <v>16</v>
      </c>
      <c r="X1395">
        <v>7</v>
      </c>
      <c r="Y1395">
        <v>6</v>
      </c>
      <c r="Z1395">
        <v>6</v>
      </c>
      <c r="AA1395">
        <v>25</v>
      </c>
      <c r="AB1395">
        <v>19</v>
      </c>
      <c r="AC1395">
        <v>113</v>
      </c>
      <c r="AD1395">
        <v>-8</v>
      </c>
      <c r="AE1395">
        <v>1</v>
      </c>
      <c r="AF1395">
        <v>1231</v>
      </c>
      <c r="AG1395">
        <v>1231</v>
      </c>
      <c r="AH1395">
        <v>1231</v>
      </c>
      <c r="AI1395">
        <v>121</v>
      </c>
      <c r="AJ1395">
        <v>866</v>
      </c>
      <c r="AK1395">
        <v>1709</v>
      </c>
      <c r="AL1395">
        <v>601</v>
      </c>
      <c r="AM1395">
        <v>1413</v>
      </c>
      <c r="AN1395">
        <v>1863</v>
      </c>
      <c r="AO1395">
        <v>1024</v>
      </c>
      <c r="AP1395">
        <v>1416</v>
      </c>
      <c r="AQ1395">
        <v>1301</v>
      </c>
      <c r="AR1395">
        <v>1525</v>
      </c>
      <c r="AS1395">
        <v>1308</v>
      </c>
      <c r="AT1395">
        <v>2171</v>
      </c>
      <c r="AU1395">
        <v>2164</v>
      </c>
      <c r="AV1395">
        <v>541</v>
      </c>
      <c r="AW1395">
        <v>1583</v>
      </c>
      <c r="AX1395">
        <v>1360</v>
      </c>
      <c r="AY1395">
        <v>560</v>
      </c>
      <c r="AZ1395">
        <v>1573</v>
      </c>
      <c r="BA1395">
        <v>2247</v>
      </c>
      <c r="BB1395">
        <v>971</v>
      </c>
      <c r="BC1395">
        <v>1250</v>
      </c>
      <c r="BD1395">
        <v>1667</v>
      </c>
      <c r="BE1395">
        <v>1</v>
      </c>
      <c r="BF1395" t="s">
        <v>64</v>
      </c>
      <c r="BG1395" t="s">
        <v>65</v>
      </c>
      <c r="BH1395" t="s">
        <v>941</v>
      </c>
      <c r="BI1395" s="4">
        <f xml:space="preserve"> _2025teamgamelogs[[#This Row],[FGA]] + (0.44 * _2025teamgamelogs[[#This Row],[FTA]]) + _2025teamgamelogs[[#This Row],[TOV]] - _2025teamgamelogs[[#This Row],[OREB]]</f>
        <v>99.8</v>
      </c>
      <c r="BJ1395" s="3">
        <f>_2025teamgamelogs[[#This Row],[TOV]]/_2025teamgamelogs[[#This Row],[POSSESIONS]]</f>
        <v>0.16032064128256512</v>
      </c>
      <c r="BK1395" s="4">
        <f>_2025teamgamelogs[[#This Row],[PTS]]/_2025teamgamelogs[[#This Row],[POSSESIONS]]</f>
        <v>1.1322645290581164</v>
      </c>
      <c r="BL1395" s="4">
        <f xml:space="preserve"> 100 * _2025teamgamelogs[[#This Row],[POINTS_PER_POSSESSION]]</f>
        <v>113.22645290581164</v>
      </c>
      <c r="BM1395" s="4">
        <f xml:space="preserve"> _2025teamgamelogs[[#This Row],[POSSESIONS]] / (_2025teamgamelogs[[#This Row],[MIN]]/48)</f>
        <v>99.8</v>
      </c>
      <c r="BN1395" s="3">
        <f>_2025teamgamelogs[[#This Row],[PTS]] / (2 * (_2025teamgamelogs[[#This Row],[FGA]] + 0.44 * _2025teamgamelogs[[#This Row],[FTA]]))</f>
        <v>0.60234541577825162</v>
      </c>
      <c r="BO1395" s="4">
        <f>VLOOKUP(_2025teamgamelogs[[#This Row],[MONTH]], LEAGUE_AVERAGES!$A$2:$B$8, 2, FALSE)</f>
        <v>111.93492093235156</v>
      </c>
      <c r="BP1395" s="5">
        <f>VLOOKUP(_2025teamgamelogs[[#This Row],[TEAM_NAME]], LEAGUE_AVERAGES!$A$14:$C$43, 2, FALSE)</f>
        <v>0.37692682926829268</v>
      </c>
      <c r="BQ1395" s="5">
        <f>VLOOKUP(_2025teamgamelogs[[#This Row],[TEAM_NAME]], LEAGUE_AVERAGES!$A$14:$C$43, 3, FALSE)</f>
        <v>0.37741463414634141</v>
      </c>
      <c r="BR1395" s="5">
        <f>VLOOKUP(_2025teamgamelogs[[#This Row],[TEAM_NAME]], LEAGUE_AVERAGES!$F$14:$H$43, 2, FALSE)</f>
        <v>0.4768536585365854</v>
      </c>
      <c r="BS1395" s="5">
        <f>VLOOKUP(_2025teamgamelogs[[#This Row],[TEAM_NAME]], LEAGUE_AVERAGES!$F$14:$H$43, 3, FALSE)</f>
        <v>0.48056097560975608</v>
      </c>
      <c r="BT1395" s="5">
        <f>VLOOKUP(_2025teamgamelogs[[#This Row],[TEAM_NAME]], LEAGUE_AVERAGES!$K$14:$M$43, 2, FALSE)</f>
        <v>0.59622840480117467</v>
      </c>
      <c r="BU1395" s="5">
        <f>VLOOKUP(_2025teamgamelogs[[#This Row],[TEAM_NAME]], LEAGUE_AVERAGES!$K$14:$M$43, 3, FALSE)</f>
        <v>0.59682738613401276</v>
      </c>
    </row>
    <row r="1396" spans="1:73" x14ac:dyDescent="0.2">
      <c r="A1396" t="s">
        <v>59</v>
      </c>
      <c r="B1396">
        <v>1610612760</v>
      </c>
      <c r="C1396" t="s">
        <v>137</v>
      </c>
      <c r="D1396" t="s">
        <v>138</v>
      </c>
      <c r="E1396">
        <v>22400673</v>
      </c>
      <c r="F1396" s="1">
        <v>45686</v>
      </c>
      <c r="G1396" t="s">
        <v>622</v>
      </c>
      <c r="H1396" t="s">
        <v>70</v>
      </c>
      <c r="I1396">
        <v>48</v>
      </c>
      <c r="J1396">
        <v>40</v>
      </c>
      <c r="K1396">
        <v>99</v>
      </c>
      <c r="L1396">
        <v>0.40400000000000003</v>
      </c>
      <c r="M1396">
        <v>9</v>
      </c>
      <c r="N1396">
        <v>39</v>
      </c>
      <c r="O1396">
        <v>0.23100000000000001</v>
      </c>
      <c r="P1396">
        <v>20</v>
      </c>
      <c r="Q1396">
        <v>25</v>
      </c>
      <c r="R1396">
        <v>0.8</v>
      </c>
      <c r="S1396">
        <v>17</v>
      </c>
      <c r="T1396">
        <v>33</v>
      </c>
      <c r="U1396">
        <v>50</v>
      </c>
      <c r="V1396">
        <v>21</v>
      </c>
      <c r="W1396">
        <v>14</v>
      </c>
      <c r="X1396">
        <v>8</v>
      </c>
      <c r="Y1396">
        <v>3</v>
      </c>
      <c r="Z1396">
        <v>7</v>
      </c>
      <c r="AA1396">
        <v>21</v>
      </c>
      <c r="AB1396">
        <v>24</v>
      </c>
      <c r="AC1396">
        <v>109</v>
      </c>
      <c r="AD1396">
        <v>-7</v>
      </c>
      <c r="AE1396">
        <v>1</v>
      </c>
      <c r="AF1396">
        <v>1231</v>
      </c>
      <c r="AG1396">
        <v>1231</v>
      </c>
      <c r="AH1396">
        <v>1231</v>
      </c>
      <c r="AI1396">
        <v>121</v>
      </c>
      <c r="AJ1396">
        <v>1438</v>
      </c>
      <c r="AK1396">
        <v>206</v>
      </c>
      <c r="AL1396">
        <v>2171</v>
      </c>
      <c r="AM1396">
        <v>2097</v>
      </c>
      <c r="AN1396">
        <v>933</v>
      </c>
      <c r="AO1396">
        <v>2338</v>
      </c>
      <c r="AP1396">
        <v>623</v>
      </c>
      <c r="AQ1396">
        <v>666</v>
      </c>
      <c r="AR1396">
        <v>1029</v>
      </c>
      <c r="AS1396">
        <v>160</v>
      </c>
      <c r="AT1396">
        <v>1131</v>
      </c>
      <c r="AU1396">
        <v>427</v>
      </c>
      <c r="AV1396">
        <v>2031</v>
      </c>
      <c r="AW1396">
        <v>1092</v>
      </c>
      <c r="AX1396">
        <v>1073</v>
      </c>
      <c r="AY1396">
        <v>1712</v>
      </c>
      <c r="AZ1396">
        <v>1902</v>
      </c>
      <c r="BA1396">
        <v>1694</v>
      </c>
      <c r="BB1396">
        <v>215</v>
      </c>
      <c r="BC1396">
        <v>1548</v>
      </c>
      <c r="BD1396">
        <v>1608</v>
      </c>
      <c r="BE1396">
        <v>1</v>
      </c>
      <c r="BF1396" t="s">
        <v>71</v>
      </c>
      <c r="BG1396" t="s">
        <v>65</v>
      </c>
      <c r="BH1396" t="s">
        <v>941</v>
      </c>
      <c r="BI1396" s="4">
        <f xml:space="preserve"> _2025teamgamelogs[[#This Row],[FGA]] + (0.44 * _2025teamgamelogs[[#This Row],[FTA]]) + _2025teamgamelogs[[#This Row],[TOV]] - _2025teamgamelogs[[#This Row],[OREB]]</f>
        <v>107</v>
      </c>
      <c r="BJ1396" s="3">
        <f>_2025teamgamelogs[[#This Row],[TOV]]/_2025teamgamelogs[[#This Row],[POSSESIONS]]</f>
        <v>0.13084112149532709</v>
      </c>
      <c r="BK1396" s="4">
        <f>_2025teamgamelogs[[#This Row],[PTS]]/_2025teamgamelogs[[#This Row],[POSSESIONS]]</f>
        <v>1.0186915887850467</v>
      </c>
      <c r="BL1396" s="4">
        <f xml:space="preserve"> 100 * _2025teamgamelogs[[#This Row],[POINTS_PER_POSSESSION]]</f>
        <v>101.86915887850468</v>
      </c>
      <c r="BM1396" s="4">
        <f xml:space="preserve"> _2025teamgamelogs[[#This Row],[POSSESIONS]] / (_2025teamgamelogs[[#This Row],[MIN]]/48)</f>
        <v>107</v>
      </c>
      <c r="BN1396" s="3">
        <f>_2025teamgamelogs[[#This Row],[PTS]] / (2 * (_2025teamgamelogs[[#This Row],[FGA]] + 0.44 * _2025teamgamelogs[[#This Row],[FTA]]))</f>
        <v>0.49545454545454548</v>
      </c>
      <c r="BO1396" s="4">
        <f>VLOOKUP(_2025teamgamelogs[[#This Row],[MONTH]], LEAGUE_AVERAGES!$A$2:$B$8, 2, FALSE)</f>
        <v>111.93492093235156</v>
      </c>
      <c r="BP1396" s="5">
        <f>VLOOKUP(_2025teamgamelogs[[#This Row],[TEAM_NAME]], LEAGUE_AVERAGES!$A$14:$C$43, 2, FALSE)</f>
        <v>0.38229268292682927</v>
      </c>
      <c r="BQ1396" s="5">
        <f>VLOOKUP(_2025teamgamelogs[[#This Row],[TEAM_NAME]], LEAGUE_AVERAGES!$A$14:$C$43, 3, FALSE)</f>
        <v>0.36500000000000005</v>
      </c>
      <c r="BR1396" s="5">
        <f>VLOOKUP(_2025teamgamelogs[[#This Row],[TEAM_NAME]], LEAGUE_AVERAGES!$F$14:$H$43, 2, FALSE)</f>
        <v>0.48607317073170736</v>
      </c>
      <c r="BS1396" s="5">
        <f>VLOOKUP(_2025teamgamelogs[[#This Row],[TEAM_NAME]], LEAGUE_AVERAGES!$F$14:$H$43, 3, FALSE)</f>
        <v>0.4780731707317073</v>
      </c>
      <c r="BT1396" s="5">
        <f>VLOOKUP(_2025teamgamelogs[[#This Row],[TEAM_NAME]], LEAGUE_AVERAGES!$K$14:$M$43, 2, FALSE)</f>
        <v>0.59971838422440138</v>
      </c>
      <c r="BU1396" s="5">
        <f>VLOOKUP(_2025teamgamelogs[[#This Row],[TEAM_NAME]], LEAGUE_AVERAGES!$K$14:$M$43, 3, FALSE)</f>
        <v>0.58679992881439635</v>
      </c>
    </row>
    <row r="1397" spans="1:73" x14ac:dyDescent="0.2">
      <c r="A1397" t="s">
        <v>59</v>
      </c>
      <c r="B1397">
        <v>1610612761</v>
      </c>
      <c r="C1397" t="s">
        <v>95</v>
      </c>
      <c r="D1397" t="s">
        <v>96</v>
      </c>
      <c r="E1397">
        <v>22400665</v>
      </c>
      <c r="F1397" s="1">
        <v>45686</v>
      </c>
      <c r="G1397" t="s">
        <v>1258</v>
      </c>
      <c r="H1397" t="s">
        <v>63</v>
      </c>
      <c r="I1397">
        <v>48</v>
      </c>
      <c r="J1397">
        <v>42</v>
      </c>
      <c r="K1397">
        <v>88</v>
      </c>
      <c r="L1397">
        <v>0.47699999999999998</v>
      </c>
      <c r="M1397">
        <v>11</v>
      </c>
      <c r="N1397">
        <v>31</v>
      </c>
      <c r="O1397">
        <v>0.35499999999999998</v>
      </c>
      <c r="P1397">
        <v>11</v>
      </c>
      <c r="Q1397">
        <v>15</v>
      </c>
      <c r="R1397">
        <v>0.73299999999999998</v>
      </c>
      <c r="S1397">
        <v>7</v>
      </c>
      <c r="T1397">
        <v>29</v>
      </c>
      <c r="U1397">
        <v>36</v>
      </c>
      <c r="V1397">
        <v>31</v>
      </c>
      <c r="W1397">
        <v>14</v>
      </c>
      <c r="X1397">
        <v>12</v>
      </c>
      <c r="Y1397">
        <v>3</v>
      </c>
      <c r="Z1397">
        <v>5</v>
      </c>
      <c r="AA1397">
        <v>27</v>
      </c>
      <c r="AB1397">
        <v>21</v>
      </c>
      <c r="AC1397">
        <v>106</v>
      </c>
      <c r="AD1397">
        <v>24</v>
      </c>
      <c r="AE1397">
        <v>1</v>
      </c>
      <c r="AF1397">
        <v>1</v>
      </c>
      <c r="AG1397">
        <v>1</v>
      </c>
      <c r="AH1397">
        <v>1</v>
      </c>
      <c r="AI1397">
        <v>121</v>
      </c>
      <c r="AJ1397">
        <v>1068</v>
      </c>
      <c r="AK1397">
        <v>1314</v>
      </c>
      <c r="AL1397">
        <v>1049</v>
      </c>
      <c r="AM1397">
        <v>1661</v>
      </c>
      <c r="AN1397">
        <v>1971</v>
      </c>
      <c r="AO1397">
        <v>1255</v>
      </c>
      <c r="AP1397">
        <v>2028</v>
      </c>
      <c r="AQ1397">
        <v>2021</v>
      </c>
      <c r="AR1397">
        <v>1708</v>
      </c>
      <c r="AS1397">
        <v>2024</v>
      </c>
      <c r="AT1397">
        <v>1807</v>
      </c>
      <c r="AU1397">
        <v>2164</v>
      </c>
      <c r="AV1397">
        <v>426</v>
      </c>
      <c r="AW1397">
        <v>1092</v>
      </c>
      <c r="AX1397">
        <v>217</v>
      </c>
      <c r="AY1397">
        <v>1712</v>
      </c>
      <c r="AZ1397">
        <v>1188</v>
      </c>
      <c r="BA1397">
        <v>2368</v>
      </c>
      <c r="BB1397">
        <v>575</v>
      </c>
      <c r="BC1397">
        <v>1723</v>
      </c>
      <c r="BD1397">
        <v>150</v>
      </c>
      <c r="BE1397">
        <v>1</v>
      </c>
      <c r="BF1397" t="s">
        <v>71</v>
      </c>
      <c r="BG1397" t="s">
        <v>65</v>
      </c>
      <c r="BH1397" t="s">
        <v>941</v>
      </c>
      <c r="BI1397" s="4">
        <f xml:space="preserve"> _2025teamgamelogs[[#This Row],[FGA]] + (0.44 * _2025teamgamelogs[[#This Row],[FTA]]) + _2025teamgamelogs[[#This Row],[TOV]] - _2025teamgamelogs[[#This Row],[OREB]]</f>
        <v>101.6</v>
      </c>
      <c r="BJ1397" s="3">
        <f>_2025teamgamelogs[[#This Row],[TOV]]/_2025teamgamelogs[[#This Row],[POSSESIONS]]</f>
        <v>0.13779527559055119</v>
      </c>
      <c r="BK1397" s="4">
        <f>_2025teamgamelogs[[#This Row],[PTS]]/_2025teamgamelogs[[#This Row],[POSSESIONS]]</f>
        <v>1.0433070866141734</v>
      </c>
      <c r="BL1397" s="4">
        <f xml:space="preserve"> 100 * _2025teamgamelogs[[#This Row],[POINTS_PER_POSSESSION]]</f>
        <v>104.33070866141733</v>
      </c>
      <c r="BM1397" s="4">
        <f xml:space="preserve"> _2025teamgamelogs[[#This Row],[POSSESIONS]] / (_2025teamgamelogs[[#This Row],[MIN]]/48)</f>
        <v>101.6</v>
      </c>
      <c r="BN1397" s="3">
        <f>_2025teamgamelogs[[#This Row],[PTS]] / (2 * (_2025teamgamelogs[[#This Row],[FGA]] + 0.44 * _2025teamgamelogs[[#This Row],[FTA]]))</f>
        <v>0.56025369978858353</v>
      </c>
      <c r="BO1397" s="4">
        <f>VLOOKUP(_2025teamgamelogs[[#This Row],[MONTH]], LEAGUE_AVERAGES!$A$2:$B$8, 2, FALSE)</f>
        <v>111.93492093235156</v>
      </c>
      <c r="BP1397" s="5">
        <f>VLOOKUP(_2025teamgamelogs[[#This Row],[TEAM_NAME]], LEAGUE_AVERAGES!$A$14:$C$43, 2, FALSE)</f>
        <v>0.35443902439024388</v>
      </c>
      <c r="BQ1397" s="5">
        <f>VLOOKUP(_2025teamgamelogs[[#This Row],[TEAM_NAME]], LEAGUE_AVERAGES!$A$14:$C$43, 3, FALSE)</f>
        <v>0.34512195121951217</v>
      </c>
      <c r="BR1397" s="5">
        <f>VLOOKUP(_2025teamgamelogs[[#This Row],[TEAM_NAME]], LEAGUE_AVERAGES!$F$14:$H$43, 2, FALSE)</f>
        <v>0.46104878048780484</v>
      </c>
      <c r="BS1397" s="5">
        <f>VLOOKUP(_2025teamgamelogs[[#This Row],[TEAM_NAME]], LEAGUE_AVERAGES!$F$14:$H$43, 3, FALSE)</f>
        <v>0.45834146341463411</v>
      </c>
      <c r="BT1397" s="5">
        <f>VLOOKUP(_2025teamgamelogs[[#This Row],[TEAM_NAME]], LEAGUE_AVERAGES!$K$14:$M$43, 2, FALSE)</f>
        <v>0.55942918094792793</v>
      </c>
      <c r="BU1397" s="5">
        <f>VLOOKUP(_2025teamgamelogs[[#This Row],[TEAM_NAME]], LEAGUE_AVERAGES!$K$14:$M$43, 3, FALSE)</f>
        <v>0.54979583097447959</v>
      </c>
    </row>
    <row r="1398" spans="1:73" x14ac:dyDescent="0.2">
      <c r="A1398" t="s">
        <v>59</v>
      </c>
      <c r="B1398">
        <v>1610612748</v>
      </c>
      <c r="C1398" t="s">
        <v>101</v>
      </c>
      <c r="D1398" t="s">
        <v>102</v>
      </c>
      <c r="E1398">
        <v>22400667</v>
      </c>
      <c r="F1398" s="1">
        <v>45686</v>
      </c>
      <c r="G1398" t="s">
        <v>760</v>
      </c>
      <c r="H1398" t="s">
        <v>70</v>
      </c>
      <c r="I1398">
        <v>48</v>
      </c>
      <c r="J1398">
        <v>39</v>
      </c>
      <c r="K1398">
        <v>83</v>
      </c>
      <c r="L1398">
        <v>0.47</v>
      </c>
      <c r="M1398">
        <v>15</v>
      </c>
      <c r="N1398">
        <v>43</v>
      </c>
      <c r="O1398">
        <v>0.34899999999999998</v>
      </c>
      <c r="P1398">
        <v>13</v>
      </c>
      <c r="Q1398">
        <v>15</v>
      </c>
      <c r="R1398">
        <v>0.86699999999999999</v>
      </c>
      <c r="S1398">
        <v>6</v>
      </c>
      <c r="T1398">
        <v>29</v>
      </c>
      <c r="U1398">
        <v>35</v>
      </c>
      <c r="V1398">
        <v>27</v>
      </c>
      <c r="W1398">
        <v>14</v>
      </c>
      <c r="X1398">
        <v>4</v>
      </c>
      <c r="Y1398">
        <v>4</v>
      </c>
      <c r="Z1398">
        <v>2</v>
      </c>
      <c r="AA1398">
        <v>5</v>
      </c>
      <c r="AB1398">
        <v>17</v>
      </c>
      <c r="AC1398">
        <v>106</v>
      </c>
      <c r="AD1398">
        <v>-20</v>
      </c>
      <c r="AE1398">
        <v>1</v>
      </c>
      <c r="AF1398">
        <v>1231</v>
      </c>
      <c r="AG1398">
        <v>1231</v>
      </c>
      <c r="AH1398">
        <v>1231</v>
      </c>
      <c r="AI1398">
        <v>121</v>
      </c>
      <c r="AJ1398">
        <v>1609</v>
      </c>
      <c r="AK1398">
        <v>1922</v>
      </c>
      <c r="AL1398">
        <v>1196</v>
      </c>
      <c r="AM1398">
        <v>733</v>
      </c>
      <c r="AN1398">
        <v>471</v>
      </c>
      <c r="AO1398">
        <v>1327</v>
      </c>
      <c r="AP1398">
        <v>1755</v>
      </c>
      <c r="AQ1398">
        <v>2021</v>
      </c>
      <c r="AR1398">
        <v>459</v>
      </c>
      <c r="AS1398">
        <v>2189</v>
      </c>
      <c r="AT1398">
        <v>1807</v>
      </c>
      <c r="AU1398">
        <v>2225</v>
      </c>
      <c r="AV1398">
        <v>1013</v>
      </c>
      <c r="AW1398">
        <v>1092</v>
      </c>
      <c r="AX1398">
        <v>2190</v>
      </c>
      <c r="AY1398">
        <v>1274</v>
      </c>
      <c r="AZ1398">
        <v>158</v>
      </c>
      <c r="BA1398">
        <v>1</v>
      </c>
      <c r="BB1398">
        <v>1444</v>
      </c>
      <c r="BC1398">
        <v>1723</v>
      </c>
      <c r="BD1398">
        <v>2202</v>
      </c>
      <c r="BE1398">
        <v>1</v>
      </c>
      <c r="BF1398" t="s">
        <v>64</v>
      </c>
      <c r="BG1398" t="s">
        <v>65</v>
      </c>
      <c r="BH1398" t="s">
        <v>941</v>
      </c>
      <c r="BI1398" s="4">
        <f xml:space="preserve"> _2025teamgamelogs[[#This Row],[FGA]] + (0.44 * _2025teamgamelogs[[#This Row],[FTA]]) + _2025teamgamelogs[[#This Row],[TOV]] - _2025teamgamelogs[[#This Row],[OREB]]</f>
        <v>97.6</v>
      </c>
      <c r="BJ1398" s="3">
        <f>_2025teamgamelogs[[#This Row],[TOV]]/_2025teamgamelogs[[#This Row],[POSSESIONS]]</f>
        <v>0.14344262295081969</v>
      </c>
      <c r="BK1398" s="4">
        <f>_2025teamgamelogs[[#This Row],[PTS]]/_2025teamgamelogs[[#This Row],[POSSESIONS]]</f>
        <v>1.0860655737704918</v>
      </c>
      <c r="BL1398" s="4">
        <f xml:space="preserve"> 100 * _2025teamgamelogs[[#This Row],[POINTS_PER_POSSESSION]]</f>
        <v>108.60655737704919</v>
      </c>
      <c r="BM1398" s="4">
        <f xml:space="preserve"> _2025teamgamelogs[[#This Row],[POSSESIONS]] / (_2025teamgamelogs[[#This Row],[MIN]]/48)</f>
        <v>97.6</v>
      </c>
      <c r="BN1398" s="3">
        <f>_2025teamgamelogs[[#This Row],[PTS]] / (2 * (_2025teamgamelogs[[#This Row],[FGA]] + 0.44 * _2025teamgamelogs[[#This Row],[FTA]]))</f>
        <v>0.59151785714285721</v>
      </c>
      <c r="BO1398" s="4">
        <f>VLOOKUP(_2025teamgamelogs[[#This Row],[MONTH]], LEAGUE_AVERAGES!$A$2:$B$8, 2, FALSE)</f>
        <v>111.93492093235156</v>
      </c>
      <c r="BP1398" s="5">
        <f>VLOOKUP(_2025teamgamelogs[[#This Row],[TEAM_NAME]], LEAGUE_AVERAGES!$A$14:$C$43, 2, FALSE)</f>
        <v>0.38887804878048787</v>
      </c>
      <c r="BQ1398" s="5">
        <f>VLOOKUP(_2025teamgamelogs[[#This Row],[TEAM_NAME]], LEAGUE_AVERAGES!$A$14:$C$43, 3, FALSE)</f>
        <v>0.35180487804878063</v>
      </c>
      <c r="BR1398" s="5">
        <f>VLOOKUP(_2025teamgamelogs[[#This Row],[TEAM_NAME]], LEAGUE_AVERAGES!$F$14:$H$43, 2, FALSE)</f>
        <v>0.48178048780487814</v>
      </c>
      <c r="BS1398" s="5">
        <f>VLOOKUP(_2025teamgamelogs[[#This Row],[TEAM_NAME]], LEAGUE_AVERAGES!$F$14:$H$43, 3, FALSE)</f>
        <v>0.44997560975609752</v>
      </c>
      <c r="BT1398" s="5">
        <f>VLOOKUP(_2025teamgamelogs[[#This Row],[TEAM_NAME]], LEAGUE_AVERAGES!$K$14:$M$43, 2, FALSE)</f>
        <v>0.59307433364150897</v>
      </c>
      <c r="BU1398" s="5">
        <f>VLOOKUP(_2025teamgamelogs[[#This Row],[TEAM_NAME]], LEAGUE_AVERAGES!$K$14:$M$43, 3, FALSE)</f>
        <v>0.56311679796954139</v>
      </c>
    </row>
    <row r="1399" spans="1:73" x14ac:dyDescent="0.2">
      <c r="A1399" t="s">
        <v>59</v>
      </c>
      <c r="B1399">
        <v>1610612754</v>
      </c>
      <c r="C1399" t="s">
        <v>110</v>
      </c>
      <c r="D1399" t="s">
        <v>111</v>
      </c>
      <c r="E1399">
        <v>22400664</v>
      </c>
      <c r="F1399" s="1">
        <v>45686</v>
      </c>
      <c r="G1399" t="s">
        <v>635</v>
      </c>
      <c r="H1399" t="s">
        <v>63</v>
      </c>
      <c r="I1399">
        <v>48</v>
      </c>
      <c r="J1399">
        <v>46</v>
      </c>
      <c r="K1399">
        <v>81</v>
      </c>
      <c r="L1399">
        <v>0.56799999999999995</v>
      </c>
      <c r="M1399">
        <v>19</v>
      </c>
      <c r="N1399">
        <v>38</v>
      </c>
      <c r="O1399">
        <v>0.5</v>
      </c>
      <c r="P1399">
        <v>22</v>
      </c>
      <c r="Q1399">
        <v>31</v>
      </c>
      <c r="R1399">
        <v>0.71</v>
      </c>
      <c r="S1399">
        <v>5</v>
      </c>
      <c r="T1399">
        <v>31</v>
      </c>
      <c r="U1399">
        <v>36</v>
      </c>
      <c r="V1399">
        <v>28</v>
      </c>
      <c r="W1399">
        <v>13</v>
      </c>
      <c r="X1399">
        <v>7</v>
      </c>
      <c r="Y1399">
        <v>5</v>
      </c>
      <c r="Z1399">
        <v>3</v>
      </c>
      <c r="AA1399">
        <v>18</v>
      </c>
      <c r="AB1399">
        <v>21</v>
      </c>
      <c r="AC1399">
        <v>133</v>
      </c>
      <c r="AD1399">
        <v>14</v>
      </c>
      <c r="AE1399">
        <v>1</v>
      </c>
      <c r="AF1399">
        <v>1</v>
      </c>
      <c r="AG1399">
        <v>1</v>
      </c>
      <c r="AH1399">
        <v>1</v>
      </c>
      <c r="AI1399">
        <v>121</v>
      </c>
      <c r="AJ1399">
        <v>437</v>
      </c>
      <c r="AK1399">
        <v>2117</v>
      </c>
      <c r="AL1399">
        <v>91</v>
      </c>
      <c r="AM1399">
        <v>182</v>
      </c>
      <c r="AN1399">
        <v>1078</v>
      </c>
      <c r="AO1399">
        <v>94</v>
      </c>
      <c r="AP1399">
        <v>406</v>
      </c>
      <c r="AQ1399">
        <v>202</v>
      </c>
      <c r="AR1399">
        <v>1888</v>
      </c>
      <c r="AS1399">
        <v>2299</v>
      </c>
      <c r="AT1399">
        <v>1488</v>
      </c>
      <c r="AU1399">
        <v>2164</v>
      </c>
      <c r="AV1399">
        <v>840</v>
      </c>
      <c r="AW1399">
        <v>850</v>
      </c>
      <c r="AX1399">
        <v>1360</v>
      </c>
      <c r="AY1399">
        <v>889</v>
      </c>
      <c r="AZ1399">
        <v>384</v>
      </c>
      <c r="BA1399">
        <v>1018</v>
      </c>
      <c r="BB1399">
        <v>575</v>
      </c>
      <c r="BC1399">
        <v>150</v>
      </c>
      <c r="BD1399">
        <v>421</v>
      </c>
      <c r="BE1399">
        <v>1</v>
      </c>
      <c r="BF1399" t="s">
        <v>64</v>
      </c>
      <c r="BG1399" t="s">
        <v>65</v>
      </c>
      <c r="BH1399" t="s">
        <v>941</v>
      </c>
      <c r="BI1399" s="4">
        <f xml:space="preserve"> _2025teamgamelogs[[#This Row],[FGA]] + (0.44 * _2025teamgamelogs[[#This Row],[FTA]]) + _2025teamgamelogs[[#This Row],[TOV]] - _2025teamgamelogs[[#This Row],[OREB]]</f>
        <v>102.64</v>
      </c>
      <c r="BJ1399" s="3">
        <f>_2025teamgamelogs[[#This Row],[TOV]]/_2025teamgamelogs[[#This Row],[POSSESIONS]]</f>
        <v>0.12665627435697585</v>
      </c>
      <c r="BK1399" s="4">
        <f>_2025teamgamelogs[[#This Row],[PTS]]/_2025teamgamelogs[[#This Row],[POSSESIONS]]</f>
        <v>1.2957911145752143</v>
      </c>
      <c r="BL1399" s="4">
        <f xml:space="preserve"> 100 * _2025teamgamelogs[[#This Row],[POINTS_PER_POSSESSION]]</f>
        <v>129.57911145752144</v>
      </c>
      <c r="BM1399" s="4">
        <f xml:space="preserve"> _2025teamgamelogs[[#This Row],[POSSESIONS]] / (_2025teamgamelogs[[#This Row],[MIN]]/48)</f>
        <v>102.64</v>
      </c>
      <c r="BN1399" s="3">
        <f>_2025teamgamelogs[[#This Row],[PTS]] / (2 * (_2025teamgamelogs[[#This Row],[FGA]] + 0.44 * _2025teamgamelogs[[#This Row],[FTA]]))</f>
        <v>0.7026627218934911</v>
      </c>
      <c r="BO1399" s="4">
        <f>VLOOKUP(_2025teamgamelogs[[#This Row],[MONTH]], LEAGUE_AVERAGES!$A$2:$B$8, 2, FALSE)</f>
        <v>111.93492093235156</v>
      </c>
      <c r="BP1399" s="5">
        <f>VLOOKUP(_2025teamgamelogs[[#This Row],[TEAM_NAME]], LEAGUE_AVERAGES!$A$14:$C$43, 2, FALSE)</f>
        <v>0.37909999999999999</v>
      </c>
      <c r="BQ1399" s="5">
        <f>VLOOKUP(_2025teamgamelogs[[#This Row],[TEAM_NAME]], LEAGUE_AVERAGES!$A$14:$C$43, 3, FALSE)</f>
        <v>0.35511904761904761</v>
      </c>
      <c r="BR1399" s="5">
        <f>VLOOKUP(_2025teamgamelogs[[#This Row],[TEAM_NAME]], LEAGUE_AVERAGES!$F$14:$H$43, 2, FALSE)</f>
        <v>0.49785000000000013</v>
      </c>
      <c r="BS1399" s="5">
        <f>VLOOKUP(_2025teamgamelogs[[#This Row],[TEAM_NAME]], LEAGUE_AVERAGES!$F$14:$H$43, 3, FALSE)</f>
        <v>0.47942857142857148</v>
      </c>
      <c r="BT1399" s="5">
        <f>VLOOKUP(_2025teamgamelogs[[#This Row],[TEAM_NAME]], LEAGUE_AVERAGES!$K$14:$M$43, 2, FALSE)</f>
        <v>0.60805571751162091</v>
      </c>
      <c r="BU1399" s="5">
        <f>VLOOKUP(_2025teamgamelogs[[#This Row],[TEAM_NAME]], LEAGUE_AVERAGES!$K$14:$M$43, 3, FALSE)</f>
        <v>0.58190704341109034</v>
      </c>
    </row>
    <row r="1400" spans="1:73" x14ac:dyDescent="0.2">
      <c r="A1400" t="s">
        <v>59</v>
      </c>
      <c r="B1400">
        <v>1610612747</v>
      </c>
      <c r="C1400" t="s">
        <v>60</v>
      </c>
      <c r="D1400" t="s">
        <v>61</v>
      </c>
      <c r="E1400">
        <v>22400674</v>
      </c>
      <c r="F1400" s="1">
        <v>45687</v>
      </c>
      <c r="G1400" t="s">
        <v>1259</v>
      </c>
      <c r="H1400" t="s">
        <v>63</v>
      </c>
      <c r="I1400">
        <v>48</v>
      </c>
      <c r="J1400">
        <v>49</v>
      </c>
      <c r="K1400">
        <v>90</v>
      </c>
      <c r="L1400">
        <v>0.54400000000000004</v>
      </c>
      <c r="M1400">
        <v>15</v>
      </c>
      <c r="N1400">
        <v>32</v>
      </c>
      <c r="O1400">
        <v>0.46899999999999997</v>
      </c>
      <c r="P1400">
        <v>21</v>
      </c>
      <c r="Q1400">
        <v>22</v>
      </c>
      <c r="R1400">
        <v>0.95499999999999996</v>
      </c>
      <c r="S1400">
        <v>9</v>
      </c>
      <c r="T1400">
        <v>39</v>
      </c>
      <c r="U1400">
        <v>48</v>
      </c>
      <c r="V1400">
        <v>31</v>
      </c>
      <c r="W1400">
        <v>11</v>
      </c>
      <c r="X1400">
        <v>9</v>
      </c>
      <c r="Y1400">
        <v>6</v>
      </c>
      <c r="Z1400">
        <v>6</v>
      </c>
      <c r="AA1400">
        <v>24</v>
      </c>
      <c r="AB1400">
        <v>18</v>
      </c>
      <c r="AC1400">
        <v>134</v>
      </c>
      <c r="AD1400">
        <v>38</v>
      </c>
      <c r="AE1400">
        <v>1</v>
      </c>
      <c r="AF1400">
        <v>1</v>
      </c>
      <c r="AG1400">
        <v>1</v>
      </c>
      <c r="AH1400">
        <v>1</v>
      </c>
      <c r="AI1400">
        <v>121</v>
      </c>
      <c r="AJ1400">
        <v>174</v>
      </c>
      <c r="AK1400">
        <v>1029</v>
      </c>
      <c r="AL1400">
        <v>196</v>
      </c>
      <c r="AM1400">
        <v>733</v>
      </c>
      <c r="AN1400">
        <v>1863</v>
      </c>
      <c r="AO1400">
        <v>213</v>
      </c>
      <c r="AP1400">
        <v>506</v>
      </c>
      <c r="AQ1400">
        <v>1008</v>
      </c>
      <c r="AR1400">
        <v>67</v>
      </c>
      <c r="AS1400">
        <v>1566</v>
      </c>
      <c r="AT1400">
        <v>277</v>
      </c>
      <c r="AU1400">
        <v>604</v>
      </c>
      <c r="AV1400">
        <v>426</v>
      </c>
      <c r="AW1400">
        <v>429</v>
      </c>
      <c r="AX1400">
        <v>797</v>
      </c>
      <c r="AY1400">
        <v>560</v>
      </c>
      <c r="AZ1400">
        <v>1573</v>
      </c>
      <c r="BA1400">
        <v>2162</v>
      </c>
      <c r="BB1400">
        <v>1204</v>
      </c>
      <c r="BC1400">
        <v>126</v>
      </c>
      <c r="BD1400">
        <v>24</v>
      </c>
      <c r="BE1400">
        <v>1</v>
      </c>
      <c r="BF1400" t="s">
        <v>71</v>
      </c>
      <c r="BG1400" t="s">
        <v>65</v>
      </c>
      <c r="BH1400" t="s">
        <v>941</v>
      </c>
      <c r="BI1400" s="4">
        <f xml:space="preserve"> _2025teamgamelogs[[#This Row],[FGA]] + (0.44 * _2025teamgamelogs[[#This Row],[FTA]]) + _2025teamgamelogs[[#This Row],[TOV]] - _2025teamgamelogs[[#This Row],[OREB]]</f>
        <v>101.68</v>
      </c>
      <c r="BJ1400" s="3">
        <f>_2025teamgamelogs[[#This Row],[TOV]]/_2025teamgamelogs[[#This Row],[POSSESIONS]]</f>
        <v>0.1081825334382376</v>
      </c>
      <c r="BK1400" s="4">
        <f>_2025teamgamelogs[[#This Row],[PTS]]/_2025teamgamelogs[[#This Row],[POSSESIONS]]</f>
        <v>1.3178599527930763</v>
      </c>
      <c r="BL1400" s="4">
        <f xml:space="preserve"> 100 * _2025teamgamelogs[[#This Row],[POINTS_PER_POSSESSION]]</f>
        <v>131.78599527930763</v>
      </c>
      <c r="BM1400" s="4">
        <f xml:space="preserve"> _2025teamgamelogs[[#This Row],[POSSESIONS]] / (_2025teamgamelogs[[#This Row],[MIN]]/48)</f>
        <v>101.68</v>
      </c>
      <c r="BN1400" s="3">
        <f>_2025teamgamelogs[[#This Row],[PTS]] / (2 * (_2025teamgamelogs[[#This Row],[FGA]] + 0.44 * _2025teamgamelogs[[#This Row],[FTA]]))</f>
        <v>0.6721508828250401</v>
      </c>
      <c r="BO1400" s="4">
        <f>VLOOKUP(_2025teamgamelogs[[#This Row],[MONTH]], LEAGUE_AVERAGES!$A$2:$B$8, 2, FALSE)</f>
        <v>111.93492093235156</v>
      </c>
      <c r="BP1400" s="5">
        <f>VLOOKUP(_2025teamgamelogs[[#This Row],[TEAM_NAME]], LEAGUE_AVERAGES!$A$14:$C$43, 2, FALSE)</f>
        <v>0.37419512195121946</v>
      </c>
      <c r="BQ1400" s="5">
        <f>VLOOKUP(_2025teamgamelogs[[#This Row],[TEAM_NAME]], LEAGUE_AVERAGES!$A$14:$C$43, 3, FALSE)</f>
        <v>0.35536585365853657</v>
      </c>
      <c r="BR1400" s="5">
        <f>VLOOKUP(_2025teamgamelogs[[#This Row],[TEAM_NAME]], LEAGUE_AVERAGES!$F$14:$H$43, 2, FALSE)</f>
        <v>0.48560975609756091</v>
      </c>
      <c r="BS1400" s="5">
        <f>VLOOKUP(_2025teamgamelogs[[#This Row],[TEAM_NAME]], LEAGUE_AVERAGES!$F$14:$H$43, 3, FALSE)</f>
        <v>0.47373170731707315</v>
      </c>
      <c r="BT1400" s="5">
        <f>VLOOKUP(_2025teamgamelogs[[#This Row],[TEAM_NAME]], LEAGUE_AVERAGES!$K$14:$M$43, 2, FALSE)</f>
        <v>0.60200661119778875</v>
      </c>
      <c r="BU1400" s="5">
        <f>VLOOKUP(_2025teamgamelogs[[#This Row],[TEAM_NAME]], LEAGUE_AVERAGES!$K$14:$M$43, 3, FALSE)</f>
        <v>0.58416138772693449</v>
      </c>
    </row>
    <row r="1401" spans="1:73" x14ac:dyDescent="0.2">
      <c r="A1401" t="s">
        <v>59</v>
      </c>
      <c r="B1401">
        <v>1610612753</v>
      </c>
      <c r="C1401" t="s">
        <v>83</v>
      </c>
      <c r="D1401" t="s">
        <v>84</v>
      </c>
      <c r="E1401">
        <v>22400678</v>
      </c>
      <c r="F1401" s="1">
        <v>45687</v>
      </c>
      <c r="G1401" t="s">
        <v>1260</v>
      </c>
      <c r="H1401" t="s">
        <v>70</v>
      </c>
      <c r="I1401">
        <v>48</v>
      </c>
      <c r="J1401">
        <v>34</v>
      </c>
      <c r="K1401">
        <v>81</v>
      </c>
      <c r="L1401">
        <v>0.42</v>
      </c>
      <c r="M1401">
        <v>5</v>
      </c>
      <c r="N1401">
        <v>26</v>
      </c>
      <c r="O1401">
        <v>0.192</v>
      </c>
      <c r="P1401">
        <v>17</v>
      </c>
      <c r="Q1401">
        <v>20</v>
      </c>
      <c r="R1401">
        <v>0.85</v>
      </c>
      <c r="S1401">
        <v>13</v>
      </c>
      <c r="T1401">
        <v>20</v>
      </c>
      <c r="U1401">
        <v>33</v>
      </c>
      <c r="V1401">
        <v>14</v>
      </c>
      <c r="W1401">
        <v>16</v>
      </c>
      <c r="X1401">
        <v>8</v>
      </c>
      <c r="Y1401">
        <v>6</v>
      </c>
      <c r="Z1401">
        <v>5</v>
      </c>
      <c r="AA1401">
        <v>23</v>
      </c>
      <c r="AB1401">
        <v>18</v>
      </c>
      <c r="AC1401">
        <v>90</v>
      </c>
      <c r="AD1401">
        <v>-29</v>
      </c>
      <c r="AE1401">
        <v>1</v>
      </c>
      <c r="AF1401">
        <v>1231</v>
      </c>
      <c r="AG1401">
        <v>1231</v>
      </c>
      <c r="AH1401">
        <v>1231</v>
      </c>
      <c r="AI1401">
        <v>121</v>
      </c>
      <c r="AJ1401">
        <v>2258</v>
      </c>
      <c r="AK1401">
        <v>2117</v>
      </c>
      <c r="AL1401">
        <v>1979</v>
      </c>
      <c r="AM1401">
        <v>2427</v>
      </c>
      <c r="AN1401">
        <v>2340</v>
      </c>
      <c r="AO1401">
        <v>2411</v>
      </c>
      <c r="AP1401">
        <v>1052</v>
      </c>
      <c r="AQ1401">
        <v>1301</v>
      </c>
      <c r="AR1401">
        <v>583</v>
      </c>
      <c r="AS1401">
        <v>652</v>
      </c>
      <c r="AT1401">
        <v>2439</v>
      </c>
      <c r="AU1401">
        <v>2337</v>
      </c>
      <c r="AV1401">
        <v>2444</v>
      </c>
      <c r="AW1401">
        <v>1583</v>
      </c>
      <c r="AX1401">
        <v>1073</v>
      </c>
      <c r="AY1401">
        <v>560</v>
      </c>
      <c r="AZ1401">
        <v>1188</v>
      </c>
      <c r="BA1401">
        <v>2046</v>
      </c>
      <c r="BB1401">
        <v>1204</v>
      </c>
      <c r="BC1401">
        <v>2383</v>
      </c>
      <c r="BD1401">
        <v>2365</v>
      </c>
      <c r="BE1401">
        <v>1</v>
      </c>
      <c r="BF1401" t="s">
        <v>71</v>
      </c>
      <c r="BG1401" t="s">
        <v>65</v>
      </c>
      <c r="BH1401" t="s">
        <v>941</v>
      </c>
      <c r="BI1401" s="4">
        <f xml:space="preserve"> _2025teamgamelogs[[#This Row],[FGA]] + (0.44 * _2025teamgamelogs[[#This Row],[FTA]]) + _2025teamgamelogs[[#This Row],[TOV]] - _2025teamgamelogs[[#This Row],[OREB]]</f>
        <v>92.8</v>
      </c>
      <c r="BJ1401" s="3">
        <f>_2025teamgamelogs[[#This Row],[TOV]]/_2025teamgamelogs[[#This Row],[POSSESIONS]]</f>
        <v>0.17241379310344829</v>
      </c>
      <c r="BK1401" s="4">
        <f>_2025teamgamelogs[[#This Row],[PTS]]/_2025teamgamelogs[[#This Row],[POSSESIONS]]</f>
        <v>0.96982758620689657</v>
      </c>
      <c r="BL1401" s="4">
        <f xml:space="preserve"> 100 * _2025teamgamelogs[[#This Row],[POINTS_PER_POSSESSION]]</f>
        <v>96.982758620689651</v>
      </c>
      <c r="BM1401" s="4">
        <f xml:space="preserve"> _2025teamgamelogs[[#This Row],[POSSESIONS]] / (_2025teamgamelogs[[#This Row],[MIN]]/48)</f>
        <v>92.8</v>
      </c>
      <c r="BN1401" s="3">
        <f>_2025teamgamelogs[[#This Row],[PTS]] / (2 * (_2025teamgamelogs[[#This Row],[FGA]] + 0.44 * _2025teamgamelogs[[#This Row],[FTA]]))</f>
        <v>0.50111358574610243</v>
      </c>
      <c r="BO1401" s="4">
        <f>VLOOKUP(_2025teamgamelogs[[#This Row],[MONTH]], LEAGUE_AVERAGES!$A$2:$B$8, 2, FALSE)</f>
        <v>111.93492093235156</v>
      </c>
      <c r="BP1401" s="5">
        <f>VLOOKUP(_2025teamgamelogs[[#This Row],[TEAM_NAME]], LEAGUE_AVERAGES!$A$14:$C$43, 2, FALSE)</f>
        <v>0.32192682926829269</v>
      </c>
      <c r="BQ1401" s="5">
        <f>VLOOKUP(_2025teamgamelogs[[#This Row],[TEAM_NAME]], LEAGUE_AVERAGES!$A$14:$C$43, 3, FALSE)</f>
        <v>0.31129268292682932</v>
      </c>
      <c r="BR1401" s="5">
        <f>VLOOKUP(_2025teamgamelogs[[#This Row],[TEAM_NAME]], LEAGUE_AVERAGES!$F$14:$H$43, 2, FALSE)</f>
        <v>0.44641463414634147</v>
      </c>
      <c r="BS1401" s="5">
        <f>VLOOKUP(_2025teamgamelogs[[#This Row],[TEAM_NAME]], LEAGUE_AVERAGES!$F$14:$H$43, 3, FALSE)</f>
        <v>0.44524390243902434</v>
      </c>
      <c r="BT1401" s="5">
        <f>VLOOKUP(_2025teamgamelogs[[#This Row],[TEAM_NAME]], LEAGUE_AVERAGES!$K$14:$M$43, 2, FALSE)</f>
        <v>0.55194019912665027</v>
      </c>
      <c r="BU1401" s="5">
        <f>VLOOKUP(_2025teamgamelogs[[#This Row],[TEAM_NAME]], LEAGUE_AVERAGES!$K$14:$M$43, 3, FALSE)</f>
        <v>0.54874950227645525</v>
      </c>
    </row>
    <row r="1402" spans="1:73" x14ac:dyDescent="0.2">
      <c r="A1402" t="s">
        <v>59</v>
      </c>
      <c r="B1402">
        <v>1610612737</v>
      </c>
      <c r="C1402" t="s">
        <v>92</v>
      </c>
      <c r="D1402" t="s">
        <v>93</v>
      </c>
      <c r="E1402">
        <v>22400675</v>
      </c>
      <c r="F1402" s="1">
        <v>45687</v>
      </c>
      <c r="G1402" t="s">
        <v>616</v>
      </c>
      <c r="H1402" t="s">
        <v>70</v>
      </c>
      <c r="I1402">
        <v>48</v>
      </c>
      <c r="J1402">
        <v>41</v>
      </c>
      <c r="K1402">
        <v>90</v>
      </c>
      <c r="L1402">
        <v>0.45600000000000002</v>
      </c>
      <c r="M1402">
        <v>13</v>
      </c>
      <c r="N1402">
        <v>39</v>
      </c>
      <c r="O1402">
        <v>0.33300000000000002</v>
      </c>
      <c r="P1402">
        <v>20</v>
      </c>
      <c r="Q1402">
        <v>27</v>
      </c>
      <c r="R1402">
        <v>0.74099999999999999</v>
      </c>
      <c r="S1402">
        <v>10</v>
      </c>
      <c r="T1402">
        <v>26</v>
      </c>
      <c r="U1402">
        <v>36</v>
      </c>
      <c r="V1402">
        <v>28</v>
      </c>
      <c r="W1402">
        <v>11</v>
      </c>
      <c r="X1402">
        <v>10</v>
      </c>
      <c r="Y1402">
        <v>1</v>
      </c>
      <c r="Z1402">
        <v>3</v>
      </c>
      <c r="AA1402">
        <v>18</v>
      </c>
      <c r="AB1402">
        <v>19</v>
      </c>
      <c r="AC1402">
        <v>115</v>
      </c>
      <c r="AD1402">
        <v>-22</v>
      </c>
      <c r="AE1402">
        <v>1</v>
      </c>
      <c r="AF1402">
        <v>1231</v>
      </c>
      <c r="AG1402">
        <v>1231</v>
      </c>
      <c r="AH1402">
        <v>1231</v>
      </c>
      <c r="AI1402">
        <v>121</v>
      </c>
      <c r="AJ1402">
        <v>1234</v>
      </c>
      <c r="AK1402">
        <v>1029</v>
      </c>
      <c r="AL1402">
        <v>1449</v>
      </c>
      <c r="AM1402">
        <v>1171</v>
      </c>
      <c r="AN1402">
        <v>933</v>
      </c>
      <c r="AO1402">
        <v>1468</v>
      </c>
      <c r="AP1402">
        <v>623</v>
      </c>
      <c r="AQ1402">
        <v>471</v>
      </c>
      <c r="AR1402">
        <v>1641</v>
      </c>
      <c r="AS1402">
        <v>1308</v>
      </c>
      <c r="AT1402">
        <v>2171</v>
      </c>
      <c r="AU1402">
        <v>2164</v>
      </c>
      <c r="AV1402">
        <v>840</v>
      </c>
      <c r="AW1402">
        <v>429</v>
      </c>
      <c r="AX1402">
        <v>539</v>
      </c>
      <c r="AY1402">
        <v>2304</v>
      </c>
      <c r="AZ1402">
        <v>384</v>
      </c>
      <c r="BA1402">
        <v>1018</v>
      </c>
      <c r="BB1402">
        <v>971</v>
      </c>
      <c r="BC1402">
        <v>1095</v>
      </c>
      <c r="BD1402">
        <v>2251</v>
      </c>
      <c r="BE1402">
        <v>1</v>
      </c>
      <c r="BF1402" t="s">
        <v>71</v>
      </c>
      <c r="BG1402" t="s">
        <v>65</v>
      </c>
      <c r="BH1402" t="s">
        <v>941</v>
      </c>
      <c r="BI1402" s="4">
        <f xml:space="preserve"> _2025teamgamelogs[[#This Row],[FGA]] + (0.44 * _2025teamgamelogs[[#This Row],[FTA]]) + _2025teamgamelogs[[#This Row],[TOV]] - _2025teamgamelogs[[#This Row],[OREB]]</f>
        <v>102.88</v>
      </c>
      <c r="BJ1402" s="3">
        <f>_2025teamgamelogs[[#This Row],[TOV]]/_2025teamgamelogs[[#This Row],[POSSESIONS]]</f>
        <v>0.10692068429237947</v>
      </c>
      <c r="BK1402" s="4">
        <f>_2025teamgamelogs[[#This Row],[PTS]]/_2025teamgamelogs[[#This Row],[POSSESIONS]]</f>
        <v>1.1178071539657854</v>
      </c>
      <c r="BL1402" s="4">
        <f xml:space="preserve"> 100 * _2025teamgamelogs[[#This Row],[POINTS_PER_POSSESSION]]</f>
        <v>111.78071539657854</v>
      </c>
      <c r="BM1402" s="4">
        <f xml:space="preserve"> _2025teamgamelogs[[#This Row],[POSSESIONS]] / (_2025teamgamelogs[[#This Row],[MIN]]/48)</f>
        <v>102.88</v>
      </c>
      <c r="BN1402" s="3">
        <f>_2025teamgamelogs[[#This Row],[PTS]] / (2 * (_2025teamgamelogs[[#This Row],[FGA]] + 0.44 * _2025teamgamelogs[[#This Row],[FTA]]))</f>
        <v>0.56438947781703963</v>
      </c>
      <c r="BO1402" s="4">
        <f>VLOOKUP(_2025teamgamelogs[[#This Row],[MONTH]], LEAGUE_AVERAGES!$A$2:$B$8, 2, FALSE)</f>
        <v>111.93492093235156</v>
      </c>
      <c r="BP1402" s="5">
        <f>VLOOKUP(_2025teamgamelogs[[#This Row],[TEAM_NAME]], LEAGUE_AVERAGES!$A$14:$C$43, 2, FALSE)</f>
        <v>0.35092500000000004</v>
      </c>
      <c r="BQ1402" s="5">
        <f>VLOOKUP(_2025teamgamelogs[[#This Row],[TEAM_NAME]], LEAGUE_AVERAGES!$A$14:$C$43, 3, FALSE)</f>
        <v>0.36290476190476195</v>
      </c>
      <c r="BR1402" s="5">
        <f>VLOOKUP(_2025teamgamelogs[[#This Row],[TEAM_NAME]], LEAGUE_AVERAGES!$F$14:$H$43, 2, FALSE)</f>
        <v>0.47670000000000012</v>
      </c>
      <c r="BS1402" s="5">
        <f>VLOOKUP(_2025teamgamelogs[[#This Row],[TEAM_NAME]], LEAGUE_AVERAGES!$F$14:$H$43, 3, FALSE)</f>
        <v>0.47069047619047621</v>
      </c>
      <c r="BT1402" s="5">
        <f>VLOOKUP(_2025teamgamelogs[[#This Row],[TEAM_NAME]], LEAGUE_AVERAGES!$K$14:$M$43, 2, FALSE)</f>
        <v>0.58493933923263275</v>
      </c>
      <c r="BU1402" s="5">
        <f>VLOOKUP(_2025teamgamelogs[[#This Row],[TEAM_NAME]], LEAGUE_AVERAGES!$K$14:$M$43, 3, FALSE)</f>
        <v>0.57722862424766153</v>
      </c>
    </row>
    <row r="1403" spans="1:73" x14ac:dyDescent="0.2">
      <c r="A1403" t="s">
        <v>59</v>
      </c>
      <c r="B1403">
        <v>1610612750</v>
      </c>
      <c r="C1403" t="s">
        <v>8</v>
      </c>
      <c r="D1403" t="s">
        <v>72</v>
      </c>
      <c r="E1403">
        <v>22400677</v>
      </c>
      <c r="F1403" s="1">
        <v>45687</v>
      </c>
      <c r="G1403" t="s">
        <v>1261</v>
      </c>
      <c r="H1403" t="s">
        <v>63</v>
      </c>
      <c r="I1403">
        <v>48</v>
      </c>
      <c r="J1403">
        <v>49</v>
      </c>
      <c r="K1403">
        <v>82</v>
      </c>
      <c r="L1403">
        <v>0.59799999999999998</v>
      </c>
      <c r="M1403">
        <v>21</v>
      </c>
      <c r="N1403">
        <v>38</v>
      </c>
      <c r="O1403">
        <v>0.55300000000000005</v>
      </c>
      <c r="P1403">
        <v>19</v>
      </c>
      <c r="Q1403">
        <v>24</v>
      </c>
      <c r="R1403">
        <v>0.79200000000000004</v>
      </c>
      <c r="S1403">
        <v>9</v>
      </c>
      <c r="T1403">
        <v>30</v>
      </c>
      <c r="U1403">
        <v>39</v>
      </c>
      <c r="V1403">
        <v>38</v>
      </c>
      <c r="W1403">
        <v>13</v>
      </c>
      <c r="X1403">
        <v>5</v>
      </c>
      <c r="Y1403">
        <v>9</v>
      </c>
      <c r="Z1403">
        <v>4</v>
      </c>
      <c r="AA1403">
        <v>18</v>
      </c>
      <c r="AB1403">
        <v>20</v>
      </c>
      <c r="AC1403">
        <v>138</v>
      </c>
      <c r="AD1403">
        <v>25</v>
      </c>
      <c r="AE1403">
        <v>1</v>
      </c>
      <c r="AF1403">
        <v>1</v>
      </c>
      <c r="AG1403">
        <v>1</v>
      </c>
      <c r="AH1403">
        <v>1</v>
      </c>
      <c r="AI1403">
        <v>121</v>
      </c>
      <c r="AJ1403">
        <v>174</v>
      </c>
      <c r="AK1403">
        <v>2022</v>
      </c>
      <c r="AL1403">
        <v>21</v>
      </c>
      <c r="AM1403">
        <v>74</v>
      </c>
      <c r="AN1403">
        <v>1078</v>
      </c>
      <c r="AO1403">
        <v>25</v>
      </c>
      <c r="AP1403">
        <v>756</v>
      </c>
      <c r="AQ1403">
        <v>791</v>
      </c>
      <c r="AR1403">
        <v>1160</v>
      </c>
      <c r="AS1403">
        <v>1566</v>
      </c>
      <c r="AT1403">
        <v>1652</v>
      </c>
      <c r="AU1403">
        <v>1833</v>
      </c>
      <c r="AV1403">
        <v>44</v>
      </c>
      <c r="AW1403">
        <v>850</v>
      </c>
      <c r="AX1403">
        <v>1998</v>
      </c>
      <c r="AY1403">
        <v>109</v>
      </c>
      <c r="AZ1403">
        <v>750</v>
      </c>
      <c r="BA1403">
        <v>1018</v>
      </c>
      <c r="BB1403">
        <v>767</v>
      </c>
      <c r="BC1403">
        <v>77</v>
      </c>
      <c r="BD1403">
        <v>135</v>
      </c>
      <c r="BE1403">
        <v>1</v>
      </c>
      <c r="BF1403" t="s">
        <v>71</v>
      </c>
      <c r="BG1403" t="s">
        <v>65</v>
      </c>
      <c r="BH1403" t="s">
        <v>941</v>
      </c>
      <c r="BI1403" s="4">
        <f xml:space="preserve"> _2025teamgamelogs[[#This Row],[FGA]] + (0.44 * _2025teamgamelogs[[#This Row],[FTA]]) + _2025teamgamelogs[[#This Row],[TOV]] - _2025teamgamelogs[[#This Row],[OREB]]</f>
        <v>96.56</v>
      </c>
      <c r="BJ1403" s="3">
        <f>_2025teamgamelogs[[#This Row],[TOV]]/_2025teamgamelogs[[#This Row],[POSSESIONS]]</f>
        <v>0.13463131731565867</v>
      </c>
      <c r="BK1403" s="4">
        <f>_2025teamgamelogs[[#This Row],[PTS]]/_2025teamgamelogs[[#This Row],[POSSESIONS]]</f>
        <v>1.4291632145816073</v>
      </c>
      <c r="BL1403" s="4">
        <f xml:space="preserve"> 100 * _2025teamgamelogs[[#This Row],[POINTS_PER_POSSESSION]]</f>
        <v>142.91632145816072</v>
      </c>
      <c r="BM1403" s="4">
        <f xml:space="preserve"> _2025teamgamelogs[[#This Row],[POSSESIONS]] / (_2025teamgamelogs[[#This Row],[MIN]]/48)</f>
        <v>96.56</v>
      </c>
      <c r="BN1403" s="3">
        <f>_2025teamgamelogs[[#This Row],[PTS]] / (2 * (_2025teamgamelogs[[#This Row],[FGA]] + 0.44 * _2025teamgamelogs[[#This Row],[FTA]]))</f>
        <v>0.74546240276577358</v>
      </c>
      <c r="BO1403" s="4">
        <f>VLOOKUP(_2025teamgamelogs[[#This Row],[MONTH]], LEAGUE_AVERAGES!$A$2:$B$8, 2, FALSE)</f>
        <v>111.93492093235156</v>
      </c>
      <c r="BP1403" s="5">
        <f>VLOOKUP(_2025teamgamelogs[[#This Row],[TEAM_NAME]], LEAGUE_AVERAGES!$A$14:$C$43, 2, FALSE)</f>
        <v>0.38256097560975622</v>
      </c>
      <c r="BQ1403" s="5">
        <f>VLOOKUP(_2025teamgamelogs[[#This Row],[TEAM_NAME]], LEAGUE_AVERAGES!$A$14:$C$43, 3, FALSE)</f>
        <v>0.37156097560975615</v>
      </c>
      <c r="BR1403" s="5">
        <f>VLOOKUP(_2025teamgamelogs[[#This Row],[TEAM_NAME]], LEAGUE_AVERAGES!$F$14:$H$43, 2, FALSE)</f>
        <v>0.47402439024390242</v>
      </c>
      <c r="BS1403" s="5">
        <f>VLOOKUP(_2025teamgamelogs[[#This Row],[TEAM_NAME]], LEAGUE_AVERAGES!$F$14:$H$43, 3, FALSE)</f>
        <v>0.46580487804878057</v>
      </c>
      <c r="BT1403" s="5">
        <f>VLOOKUP(_2025teamgamelogs[[#This Row],[TEAM_NAME]], LEAGUE_AVERAGES!$K$14:$M$43, 2, FALSE)</f>
        <v>0.59446350940954662</v>
      </c>
      <c r="BU1403" s="5">
        <f>VLOOKUP(_2025teamgamelogs[[#This Row],[TEAM_NAME]], LEAGUE_AVERAGES!$K$14:$M$43, 3, FALSE)</f>
        <v>0.58583417827298701</v>
      </c>
    </row>
    <row r="1404" spans="1:73" x14ac:dyDescent="0.2">
      <c r="A1404" t="s">
        <v>59</v>
      </c>
      <c r="B1404">
        <v>1610612763</v>
      </c>
      <c r="C1404" t="s">
        <v>128</v>
      </c>
      <c r="D1404" t="s">
        <v>129</v>
      </c>
      <c r="E1404">
        <v>22400676</v>
      </c>
      <c r="F1404" s="1">
        <v>45687</v>
      </c>
      <c r="G1404" t="s">
        <v>1041</v>
      </c>
      <c r="H1404" t="s">
        <v>63</v>
      </c>
      <c r="I1404">
        <v>48</v>
      </c>
      <c r="J1404">
        <v>48</v>
      </c>
      <c r="K1404">
        <v>93</v>
      </c>
      <c r="L1404">
        <v>0.51600000000000001</v>
      </c>
      <c r="M1404">
        <v>9</v>
      </c>
      <c r="N1404">
        <v>28</v>
      </c>
      <c r="O1404">
        <v>0.32100000000000001</v>
      </c>
      <c r="P1404">
        <v>15</v>
      </c>
      <c r="Q1404">
        <v>20</v>
      </c>
      <c r="R1404">
        <v>0.75</v>
      </c>
      <c r="S1404">
        <v>9</v>
      </c>
      <c r="T1404">
        <v>28</v>
      </c>
      <c r="U1404">
        <v>37</v>
      </c>
      <c r="V1404">
        <v>23</v>
      </c>
      <c r="W1404">
        <v>11</v>
      </c>
      <c r="X1404">
        <v>7</v>
      </c>
      <c r="Y1404">
        <v>6</v>
      </c>
      <c r="Z1404">
        <v>5</v>
      </c>
      <c r="AA1404">
        <v>25</v>
      </c>
      <c r="AB1404">
        <v>20</v>
      </c>
      <c r="AC1404">
        <v>120</v>
      </c>
      <c r="AD1404">
        <v>1</v>
      </c>
      <c r="AE1404">
        <v>1</v>
      </c>
      <c r="AF1404">
        <v>1</v>
      </c>
      <c r="AG1404">
        <v>1</v>
      </c>
      <c r="AH1404">
        <v>1</v>
      </c>
      <c r="AI1404">
        <v>121</v>
      </c>
      <c r="AJ1404">
        <v>242</v>
      </c>
      <c r="AK1404">
        <v>664</v>
      </c>
      <c r="AL1404">
        <v>465</v>
      </c>
      <c r="AM1404">
        <v>2097</v>
      </c>
      <c r="AN1404">
        <v>2228</v>
      </c>
      <c r="AO1404">
        <v>1685</v>
      </c>
      <c r="AP1404">
        <v>1416</v>
      </c>
      <c r="AQ1404">
        <v>1301</v>
      </c>
      <c r="AR1404">
        <v>1525</v>
      </c>
      <c r="AS1404">
        <v>1566</v>
      </c>
      <c r="AT1404">
        <v>1951</v>
      </c>
      <c r="AU1404">
        <v>2073</v>
      </c>
      <c r="AV1404">
        <v>1759</v>
      </c>
      <c r="AW1404">
        <v>429</v>
      </c>
      <c r="AX1404">
        <v>1360</v>
      </c>
      <c r="AY1404">
        <v>560</v>
      </c>
      <c r="AZ1404">
        <v>1188</v>
      </c>
      <c r="BA1404">
        <v>2247</v>
      </c>
      <c r="BB1404">
        <v>767</v>
      </c>
      <c r="BC1404">
        <v>735</v>
      </c>
      <c r="BD1404">
        <v>1176</v>
      </c>
      <c r="BE1404">
        <v>1</v>
      </c>
      <c r="BF1404" t="s">
        <v>64</v>
      </c>
      <c r="BG1404" t="s">
        <v>65</v>
      </c>
      <c r="BH1404" t="s">
        <v>941</v>
      </c>
      <c r="BI1404" s="4">
        <f xml:space="preserve"> _2025teamgamelogs[[#This Row],[FGA]] + (0.44 * _2025teamgamelogs[[#This Row],[FTA]]) + _2025teamgamelogs[[#This Row],[TOV]] - _2025teamgamelogs[[#This Row],[OREB]]</f>
        <v>103.8</v>
      </c>
      <c r="BJ1404" s="3">
        <f>_2025teamgamelogs[[#This Row],[TOV]]/_2025teamgamelogs[[#This Row],[POSSESIONS]]</f>
        <v>0.10597302504816956</v>
      </c>
      <c r="BK1404" s="4">
        <f>_2025teamgamelogs[[#This Row],[PTS]]/_2025teamgamelogs[[#This Row],[POSSESIONS]]</f>
        <v>1.1560693641618498</v>
      </c>
      <c r="BL1404" s="4">
        <f xml:space="preserve"> 100 * _2025teamgamelogs[[#This Row],[POINTS_PER_POSSESSION]]</f>
        <v>115.60693641618498</v>
      </c>
      <c r="BM1404" s="4">
        <f xml:space="preserve"> _2025teamgamelogs[[#This Row],[POSSESIONS]] / (_2025teamgamelogs[[#This Row],[MIN]]/48)</f>
        <v>103.8</v>
      </c>
      <c r="BN1404" s="3">
        <f>_2025teamgamelogs[[#This Row],[PTS]] / (2 * (_2025teamgamelogs[[#This Row],[FGA]] + 0.44 * _2025teamgamelogs[[#This Row],[FTA]]))</f>
        <v>0.58939096267190572</v>
      </c>
      <c r="BO1404" s="4">
        <f>VLOOKUP(_2025teamgamelogs[[#This Row],[MONTH]], LEAGUE_AVERAGES!$A$2:$B$8, 2, FALSE)</f>
        <v>111.93492093235156</v>
      </c>
      <c r="BP1404" s="5">
        <f>VLOOKUP(_2025teamgamelogs[[#This Row],[TEAM_NAME]], LEAGUE_AVERAGES!$A$14:$C$43, 2, FALSE)</f>
        <v>0.36546341463414628</v>
      </c>
      <c r="BQ1404" s="5">
        <f>VLOOKUP(_2025teamgamelogs[[#This Row],[TEAM_NAME]], LEAGUE_AVERAGES!$A$14:$C$43, 3, FALSE)</f>
        <v>0.36639024390243902</v>
      </c>
      <c r="BR1404" s="5">
        <f>VLOOKUP(_2025teamgamelogs[[#This Row],[TEAM_NAME]], LEAGUE_AVERAGES!$F$14:$H$43, 2, FALSE)</f>
        <v>0.48997560975609772</v>
      </c>
      <c r="BS1404" s="5">
        <f>VLOOKUP(_2025teamgamelogs[[#This Row],[TEAM_NAME]], LEAGUE_AVERAGES!$F$14:$H$43, 3, FALSE)</f>
        <v>0.46951219512195119</v>
      </c>
      <c r="BT1404" s="5">
        <f>VLOOKUP(_2025teamgamelogs[[#This Row],[TEAM_NAME]], LEAGUE_AVERAGES!$K$14:$M$43, 2, FALSE)</f>
        <v>0.59919613060605748</v>
      </c>
      <c r="BU1404" s="5">
        <f>VLOOKUP(_2025teamgamelogs[[#This Row],[TEAM_NAME]], LEAGUE_AVERAGES!$K$14:$M$43, 3, FALSE)</f>
        <v>0.57758119053457602</v>
      </c>
    </row>
    <row r="1405" spans="1:73" x14ac:dyDescent="0.2">
      <c r="A1405" t="s">
        <v>59</v>
      </c>
      <c r="B1405">
        <v>1610612745</v>
      </c>
      <c r="C1405" t="s">
        <v>104</v>
      </c>
      <c r="D1405" t="s">
        <v>105</v>
      </c>
      <c r="E1405">
        <v>22400676</v>
      </c>
      <c r="F1405" s="1">
        <v>45687</v>
      </c>
      <c r="G1405" t="s">
        <v>1045</v>
      </c>
      <c r="H1405" t="s">
        <v>70</v>
      </c>
      <c r="I1405">
        <v>48</v>
      </c>
      <c r="J1405">
        <v>42</v>
      </c>
      <c r="K1405">
        <v>97</v>
      </c>
      <c r="L1405">
        <v>0.433</v>
      </c>
      <c r="M1405">
        <v>13</v>
      </c>
      <c r="N1405">
        <v>32</v>
      </c>
      <c r="O1405">
        <v>0.40600000000000003</v>
      </c>
      <c r="P1405">
        <v>22</v>
      </c>
      <c r="Q1405">
        <v>28</v>
      </c>
      <c r="R1405">
        <v>0.78600000000000003</v>
      </c>
      <c r="S1405">
        <v>19</v>
      </c>
      <c r="T1405">
        <v>26</v>
      </c>
      <c r="U1405">
        <v>45</v>
      </c>
      <c r="V1405">
        <v>22</v>
      </c>
      <c r="W1405">
        <v>12</v>
      </c>
      <c r="X1405">
        <v>6</v>
      </c>
      <c r="Y1405">
        <v>5</v>
      </c>
      <c r="Z1405">
        <v>6</v>
      </c>
      <c r="AA1405">
        <v>20</v>
      </c>
      <c r="AB1405">
        <v>25</v>
      </c>
      <c r="AC1405">
        <v>119</v>
      </c>
      <c r="AD1405">
        <v>-1</v>
      </c>
      <c r="AE1405">
        <v>1</v>
      </c>
      <c r="AF1405">
        <v>1231</v>
      </c>
      <c r="AG1405">
        <v>1231</v>
      </c>
      <c r="AH1405">
        <v>1231</v>
      </c>
      <c r="AI1405">
        <v>121</v>
      </c>
      <c r="AJ1405">
        <v>1068</v>
      </c>
      <c r="AK1405">
        <v>324</v>
      </c>
      <c r="AL1405">
        <v>1810</v>
      </c>
      <c r="AM1405">
        <v>1171</v>
      </c>
      <c r="AN1405">
        <v>1863</v>
      </c>
      <c r="AO1405">
        <v>669</v>
      </c>
      <c r="AP1405">
        <v>406</v>
      </c>
      <c r="AQ1405">
        <v>377</v>
      </c>
      <c r="AR1405">
        <v>1221</v>
      </c>
      <c r="AS1405">
        <v>61</v>
      </c>
      <c r="AT1405">
        <v>2171</v>
      </c>
      <c r="AU1405">
        <v>976</v>
      </c>
      <c r="AV1405">
        <v>1909</v>
      </c>
      <c r="AW1405">
        <v>640</v>
      </c>
      <c r="AX1405">
        <v>1702</v>
      </c>
      <c r="AY1405">
        <v>889</v>
      </c>
      <c r="AZ1405">
        <v>1573</v>
      </c>
      <c r="BA1405">
        <v>1491</v>
      </c>
      <c r="BB1405">
        <v>143</v>
      </c>
      <c r="BC1405">
        <v>798</v>
      </c>
      <c r="BD1405">
        <v>1231</v>
      </c>
      <c r="BE1405">
        <v>1</v>
      </c>
      <c r="BF1405" t="s">
        <v>71</v>
      </c>
      <c r="BG1405" t="s">
        <v>65</v>
      </c>
      <c r="BH1405" t="s">
        <v>941</v>
      </c>
      <c r="BI1405" s="4">
        <f xml:space="preserve"> _2025teamgamelogs[[#This Row],[FGA]] + (0.44 * _2025teamgamelogs[[#This Row],[FTA]]) + _2025teamgamelogs[[#This Row],[TOV]] - _2025teamgamelogs[[#This Row],[OREB]]</f>
        <v>102.32</v>
      </c>
      <c r="BJ1405" s="3">
        <f>_2025teamgamelogs[[#This Row],[TOV]]/_2025teamgamelogs[[#This Row],[POSSESIONS]]</f>
        <v>0.11727912431587179</v>
      </c>
      <c r="BK1405" s="4">
        <f>_2025teamgamelogs[[#This Row],[PTS]]/_2025teamgamelogs[[#This Row],[POSSESIONS]]</f>
        <v>1.1630179827990619</v>
      </c>
      <c r="BL1405" s="4">
        <f xml:space="preserve"> 100 * _2025teamgamelogs[[#This Row],[POINTS_PER_POSSESSION]]</f>
        <v>116.30179827990619</v>
      </c>
      <c r="BM1405" s="4">
        <f xml:space="preserve"> _2025teamgamelogs[[#This Row],[POSSESIONS]] / (_2025teamgamelogs[[#This Row],[MIN]]/48)</f>
        <v>102.32</v>
      </c>
      <c r="BN1405" s="3">
        <f>_2025teamgamelogs[[#This Row],[PTS]] / (2 * (_2025teamgamelogs[[#This Row],[FGA]] + 0.44 * _2025teamgamelogs[[#This Row],[FTA]]))</f>
        <v>0.54427369191364805</v>
      </c>
      <c r="BO1405" s="4">
        <f>VLOOKUP(_2025teamgamelogs[[#This Row],[MONTH]], LEAGUE_AVERAGES!$A$2:$B$8, 2, FALSE)</f>
        <v>111.93492093235156</v>
      </c>
      <c r="BP1405" s="5">
        <f>VLOOKUP(_2025teamgamelogs[[#This Row],[TEAM_NAME]], LEAGUE_AVERAGES!$A$14:$C$43, 2, FALSE)</f>
        <v>0.35034146341463424</v>
      </c>
      <c r="BQ1405" s="5">
        <f>VLOOKUP(_2025teamgamelogs[[#This Row],[TEAM_NAME]], LEAGUE_AVERAGES!$A$14:$C$43, 3, FALSE)</f>
        <v>0.35473170731707321</v>
      </c>
      <c r="BR1405" s="5">
        <f>VLOOKUP(_2025teamgamelogs[[#This Row],[TEAM_NAME]], LEAGUE_AVERAGES!$F$14:$H$43, 2, FALSE)</f>
        <v>0.45260975609756104</v>
      </c>
      <c r="BS1405" s="5">
        <f>VLOOKUP(_2025teamgamelogs[[#This Row],[TEAM_NAME]], LEAGUE_AVERAGES!$F$14:$H$43, 3, FALSE)</f>
        <v>0.45763414634146338</v>
      </c>
      <c r="BT1405" s="5">
        <f>VLOOKUP(_2025teamgamelogs[[#This Row],[TEAM_NAME]], LEAGUE_AVERAGES!$K$14:$M$43, 2, FALSE)</f>
        <v>0.55103752047014554</v>
      </c>
      <c r="BU1405" s="5">
        <f>VLOOKUP(_2025teamgamelogs[[#This Row],[TEAM_NAME]], LEAGUE_AVERAGES!$K$14:$M$43, 3, FALSE)</f>
        <v>0.55544482411316332</v>
      </c>
    </row>
    <row r="1406" spans="1:73" x14ac:dyDescent="0.2">
      <c r="A1406" t="s">
        <v>59</v>
      </c>
      <c r="B1406">
        <v>1610612762</v>
      </c>
      <c r="C1406" t="s">
        <v>125</v>
      </c>
      <c r="D1406" t="s">
        <v>126</v>
      </c>
      <c r="E1406">
        <v>22400677</v>
      </c>
      <c r="F1406" s="1">
        <v>45687</v>
      </c>
      <c r="G1406" t="s">
        <v>1262</v>
      </c>
      <c r="H1406" t="s">
        <v>70</v>
      </c>
      <c r="I1406">
        <v>48</v>
      </c>
      <c r="J1406">
        <v>39</v>
      </c>
      <c r="K1406">
        <v>77</v>
      </c>
      <c r="L1406">
        <v>0.50600000000000001</v>
      </c>
      <c r="M1406">
        <v>14</v>
      </c>
      <c r="N1406">
        <v>34</v>
      </c>
      <c r="O1406">
        <v>0.41199999999999998</v>
      </c>
      <c r="P1406">
        <v>21</v>
      </c>
      <c r="Q1406">
        <v>25</v>
      </c>
      <c r="R1406">
        <v>0.84</v>
      </c>
      <c r="S1406">
        <v>3</v>
      </c>
      <c r="T1406">
        <v>20</v>
      </c>
      <c r="U1406">
        <v>23</v>
      </c>
      <c r="V1406">
        <v>21</v>
      </c>
      <c r="W1406">
        <v>15</v>
      </c>
      <c r="X1406">
        <v>6</v>
      </c>
      <c r="Y1406">
        <v>4</v>
      </c>
      <c r="Z1406">
        <v>9</v>
      </c>
      <c r="AA1406">
        <v>20</v>
      </c>
      <c r="AB1406">
        <v>18</v>
      </c>
      <c r="AC1406">
        <v>113</v>
      </c>
      <c r="AD1406">
        <v>-25</v>
      </c>
      <c r="AE1406">
        <v>1</v>
      </c>
      <c r="AF1406">
        <v>1231</v>
      </c>
      <c r="AG1406">
        <v>1231</v>
      </c>
      <c r="AH1406">
        <v>1231</v>
      </c>
      <c r="AI1406">
        <v>121</v>
      </c>
      <c r="AJ1406">
        <v>1609</v>
      </c>
      <c r="AK1406">
        <v>2335</v>
      </c>
      <c r="AL1406">
        <v>575</v>
      </c>
      <c r="AM1406">
        <v>934</v>
      </c>
      <c r="AN1406">
        <v>1627</v>
      </c>
      <c r="AO1406">
        <v>622</v>
      </c>
      <c r="AP1406">
        <v>506</v>
      </c>
      <c r="AQ1406">
        <v>666</v>
      </c>
      <c r="AR1406">
        <v>671</v>
      </c>
      <c r="AS1406">
        <v>2426</v>
      </c>
      <c r="AT1406">
        <v>2439</v>
      </c>
      <c r="AU1406">
        <v>2460</v>
      </c>
      <c r="AV1406">
        <v>2031</v>
      </c>
      <c r="AW1406">
        <v>1341</v>
      </c>
      <c r="AX1406">
        <v>1702</v>
      </c>
      <c r="AY1406">
        <v>1274</v>
      </c>
      <c r="AZ1406">
        <v>2275</v>
      </c>
      <c r="BA1406">
        <v>1491</v>
      </c>
      <c r="BB1406">
        <v>1204</v>
      </c>
      <c r="BC1406">
        <v>1250</v>
      </c>
      <c r="BD1406">
        <v>2312</v>
      </c>
      <c r="BE1406">
        <v>1</v>
      </c>
      <c r="BF1406" t="s">
        <v>64</v>
      </c>
      <c r="BG1406" t="s">
        <v>65</v>
      </c>
      <c r="BH1406" t="s">
        <v>941</v>
      </c>
      <c r="BI1406" s="4">
        <f xml:space="preserve"> _2025teamgamelogs[[#This Row],[FGA]] + (0.44 * _2025teamgamelogs[[#This Row],[FTA]]) + _2025teamgamelogs[[#This Row],[TOV]] - _2025teamgamelogs[[#This Row],[OREB]]</f>
        <v>100</v>
      </c>
      <c r="BJ1406" s="3">
        <f>_2025teamgamelogs[[#This Row],[TOV]]/_2025teamgamelogs[[#This Row],[POSSESIONS]]</f>
        <v>0.15</v>
      </c>
      <c r="BK1406" s="4">
        <f>_2025teamgamelogs[[#This Row],[PTS]]/_2025teamgamelogs[[#This Row],[POSSESIONS]]</f>
        <v>1.1299999999999999</v>
      </c>
      <c r="BL1406" s="4">
        <f xml:space="preserve"> 100 * _2025teamgamelogs[[#This Row],[POINTS_PER_POSSESSION]]</f>
        <v>112.99999999999999</v>
      </c>
      <c r="BM1406" s="4">
        <f xml:space="preserve"> _2025teamgamelogs[[#This Row],[POSSESIONS]] / (_2025teamgamelogs[[#This Row],[MIN]]/48)</f>
        <v>100</v>
      </c>
      <c r="BN1406" s="3">
        <f>_2025teamgamelogs[[#This Row],[PTS]] / (2 * (_2025teamgamelogs[[#This Row],[FGA]] + 0.44 * _2025teamgamelogs[[#This Row],[FTA]]))</f>
        <v>0.64204545454545459</v>
      </c>
      <c r="BO1406" s="4">
        <f>VLOOKUP(_2025teamgamelogs[[#This Row],[MONTH]], LEAGUE_AVERAGES!$A$2:$B$8, 2, FALSE)</f>
        <v>111.93492093235156</v>
      </c>
      <c r="BP1406" s="5">
        <f>VLOOKUP(_2025teamgamelogs[[#This Row],[TEAM_NAME]], LEAGUE_AVERAGES!$A$14:$C$43, 2, FALSE)</f>
        <v>0.36446341463414633</v>
      </c>
      <c r="BQ1406" s="5">
        <f>VLOOKUP(_2025teamgamelogs[[#This Row],[TEAM_NAME]], LEAGUE_AVERAGES!$A$14:$C$43, 3, FALSE)</f>
        <v>0.3413170731707319</v>
      </c>
      <c r="BR1406" s="5">
        <f>VLOOKUP(_2025teamgamelogs[[#This Row],[TEAM_NAME]], LEAGUE_AVERAGES!$F$14:$H$43, 2, FALSE)</f>
        <v>0.4583902439024391</v>
      </c>
      <c r="BS1406" s="5">
        <f>VLOOKUP(_2025teamgamelogs[[#This Row],[TEAM_NAME]], LEAGUE_AVERAGES!$F$14:$H$43, 3, FALSE)</f>
        <v>0.45390243902439031</v>
      </c>
      <c r="BT1406" s="5">
        <f>VLOOKUP(_2025teamgamelogs[[#This Row],[TEAM_NAME]], LEAGUE_AVERAGES!$K$14:$M$43, 2, FALSE)</f>
        <v>0.57104853563970659</v>
      </c>
      <c r="BU1406" s="5">
        <f>VLOOKUP(_2025teamgamelogs[[#This Row],[TEAM_NAME]], LEAGUE_AVERAGES!$K$14:$M$43, 3, FALSE)</f>
        <v>0.56826296147062372</v>
      </c>
    </row>
    <row r="1407" spans="1:73" x14ac:dyDescent="0.2">
      <c r="A1407" t="s">
        <v>59</v>
      </c>
      <c r="B1407">
        <v>1610612757</v>
      </c>
      <c r="C1407" t="s">
        <v>116</v>
      </c>
      <c r="D1407" t="s">
        <v>117</v>
      </c>
      <c r="E1407">
        <v>22400678</v>
      </c>
      <c r="F1407" s="1">
        <v>45687</v>
      </c>
      <c r="G1407" t="s">
        <v>1263</v>
      </c>
      <c r="H1407" t="s">
        <v>63</v>
      </c>
      <c r="I1407">
        <v>48</v>
      </c>
      <c r="J1407">
        <v>41</v>
      </c>
      <c r="K1407">
        <v>78</v>
      </c>
      <c r="L1407">
        <v>0.52600000000000002</v>
      </c>
      <c r="M1407">
        <v>12</v>
      </c>
      <c r="N1407">
        <v>25</v>
      </c>
      <c r="O1407">
        <v>0.48</v>
      </c>
      <c r="P1407">
        <v>25</v>
      </c>
      <c r="Q1407">
        <v>31</v>
      </c>
      <c r="R1407">
        <v>0.80600000000000005</v>
      </c>
      <c r="S1407">
        <v>9</v>
      </c>
      <c r="T1407">
        <v>29</v>
      </c>
      <c r="U1407">
        <v>38</v>
      </c>
      <c r="V1407">
        <v>23</v>
      </c>
      <c r="W1407">
        <v>14</v>
      </c>
      <c r="X1407">
        <v>7</v>
      </c>
      <c r="Y1407">
        <v>5</v>
      </c>
      <c r="Z1407">
        <v>6</v>
      </c>
      <c r="AA1407">
        <v>18</v>
      </c>
      <c r="AB1407">
        <v>23</v>
      </c>
      <c r="AC1407">
        <v>119</v>
      </c>
      <c r="AD1407">
        <v>29</v>
      </c>
      <c r="AE1407">
        <v>1</v>
      </c>
      <c r="AF1407">
        <v>1</v>
      </c>
      <c r="AG1407">
        <v>1</v>
      </c>
      <c r="AH1407">
        <v>1</v>
      </c>
      <c r="AI1407">
        <v>121</v>
      </c>
      <c r="AJ1407">
        <v>1234</v>
      </c>
      <c r="AK1407">
        <v>2291</v>
      </c>
      <c r="AL1407">
        <v>349</v>
      </c>
      <c r="AM1407">
        <v>1413</v>
      </c>
      <c r="AN1407">
        <v>2375</v>
      </c>
      <c r="AO1407">
        <v>178</v>
      </c>
      <c r="AP1407">
        <v>183</v>
      </c>
      <c r="AQ1407">
        <v>202</v>
      </c>
      <c r="AR1407">
        <v>1014</v>
      </c>
      <c r="AS1407">
        <v>1566</v>
      </c>
      <c r="AT1407">
        <v>1807</v>
      </c>
      <c r="AU1407">
        <v>1966</v>
      </c>
      <c r="AV1407">
        <v>1759</v>
      </c>
      <c r="AW1407">
        <v>1092</v>
      </c>
      <c r="AX1407">
        <v>1360</v>
      </c>
      <c r="AY1407">
        <v>889</v>
      </c>
      <c r="AZ1407">
        <v>1573</v>
      </c>
      <c r="BA1407">
        <v>1018</v>
      </c>
      <c r="BB1407">
        <v>300</v>
      </c>
      <c r="BC1407">
        <v>798</v>
      </c>
      <c r="BD1407">
        <v>81</v>
      </c>
      <c r="BE1407">
        <v>1</v>
      </c>
      <c r="BF1407" t="s">
        <v>64</v>
      </c>
      <c r="BG1407" t="s">
        <v>65</v>
      </c>
      <c r="BH1407" t="s">
        <v>941</v>
      </c>
      <c r="BI1407" s="4">
        <f xml:space="preserve"> _2025teamgamelogs[[#This Row],[FGA]] + (0.44 * _2025teamgamelogs[[#This Row],[FTA]]) + _2025teamgamelogs[[#This Row],[TOV]] - _2025teamgamelogs[[#This Row],[OREB]]</f>
        <v>96.64</v>
      </c>
      <c r="BJ1407" s="3">
        <f>_2025teamgamelogs[[#This Row],[TOV]]/_2025teamgamelogs[[#This Row],[POSSESIONS]]</f>
        <v>0.14486754966887416</v>
      </c>
      <c r="BK1407" s="4">
        <f>_2025teamgamelogs[[#This Row],[PTS]]/_2025teamgamelogs[[#This Row],[POSSESIONS]]</f>
        <v>1.2313741721854305</v>
      </c>
      <c r="BL1407" s="4">
        <f xml:space="preserve"> 100 * _2025teamgamelogs[[#This Row],[POINTS_PER_POSSESSION]]</f>
        <v>123.13741721854305</v>
      </c>
      <c r="BM1407" s="4">
        <f xml:space="preserve"> _2025teamgamelogs[[#This Row],[POSSESIONS]] / (_2025teamgamelogs[[#This Row],[MIN]]/48)</f>
        <v>96.64</v>
      </c>
      <c r="BN1407" s="3">
        <f>_2025teamgamelogs[[#This Row],[PTS]] / (2 * (_2025teamgamelogs[[#This Row],[FGA]] + 0.44 * _2025teamgamelogs[[#This Row],[FTA]]))</f>
        <v>0.64927979048450457</v>
      </c>
      <c r="BO1407" s="4">
        <f>VLOOKUP(_2025teamgamelogs[[#This Row],[MONTH]], LEAGUE_AVERAGES!$A$2:$B$8, 2, FALSE)</f>
        <v>111.93492093235156</v>
      </c>
      <c r="BP1407" s="5">
        <f>VLOOKUP(_2025teamgamelogs[[#This Row],[TEAM_NAME]], LEAGUE_AVERAGES!$A$14:$C$43, 2, FALSE)</f>
        <v>0.3617317073170731</v>
      </c>
      <c r="BQ1407" s="5">
        <f>VLOOKUP(_2025teamgamelogs[[#This Row],[TEAM_NAME]], LEAGUE_AVERAGES!$A$14:$C$43, 3, FALSE)</f>
        <v>0.32368292682926825</v>
      </c>
      <c r="BR1407" s="5">
        <f>VLOOKUP(_2025teamgamelogs[[#This Row],[TEAM_NAME]], LEAGUE_AVERAGES!$F$14:$H$43, 2, FALSE)</f>
        <v>0.4560243902439024</v>
      </c>
      <c r="BS1407" s="5">
        <f>VLOOKUP(_2025teamgamelogs[[#This Row],[TEAM_NAME]], LEAGUE_AVERAGES!$F$14:$H$43, 3, FALSE)</f>
        <v>0.4473414634146341</v>
      </c>
      <c r="BT1407" s="5">
        <f>VLOOKUP(_2025teamgamelogs[[#This Row],[TEAM_NAME]], LEAGUE_AVERAGES!$K$14:$M$43, 2, FALSE)</f>
        <v>0.56794360073860606</v>
      </c>
      <c r="BU1407" s="5">
        <f>VLOOKUP(_2025teamgamelogs[[#This Row],[TEAM_NAME]], LEAGUE_AVERAGES!$K$14:$M$43, 3, FALSE)</f>
        <v>0.54561285519601899</v>
      </c>
    </row>
    <row r="1408" spans="1:73" x14ac:dyDescent="0.2">
      <c r="A1408" t="s">
        <v>59</v>
      </c>
      <c r="B1408">
        <v>1610612739</v>
      </c>
      <c r="C1408" t="s">
        <v>119</v>
      </c>
      <c r="D1408" t="s">
        <v>120</v>
      </c>
      <c r="E1408">
        <v>22400675</v>
      </c>
      <c r="F1408" s="1">
        <v>45687</v>
      </c>
      <c r="G1408" t="s">
        <v>608</v>
      </c>
      <c r="H1408" t="s">
        <v>63</v>
      </c>
      <c r="I1408">
        <v>48</v>
      </c>
      <c r="J1408">
        <v>53</v>
      </c>
      <c r="K1408">
        <v>91</v>
      </c>
      <c r="L1408">
        <v>0.58199999999999996</v>
      </c>
      <c r="M1408">
        <v>13</v>
      </c>
      <c r="N1408">
        <v>39</v>
      </c>
      <c r="O1408">
        <v>0.33300000000000002</v>
      </c>
      <c r="P1408">
        <v>18</v>
      </c>
      <c r="Q1408">
        <v>20</v>
      </c>
      <c r="R1408">
        <v>0.9</v>
      </c>
      <c r="S1408">
        <v>10</v>
      </c>
      <c r="T1408">
        <v>39</v>
      </c>
      <c r="U1408">
        <v>49</v>
      </c>
      <c r="V1408">
        <v>34</v>
      </c>
      <c r="W1408">
        <v>12</v>
      </c>
      <c r="X1408">
        <v>9</v>
      </c>
      <c r="Y1408">
        <v>3</v>
      </c>
      <c r="Z1408">
        <v>1</v>
      </c>
      <c r="AA1408">
        <v>19</v>
      </c>
      <c r="AB1408">
        <v>18</v>
      </c>
      <c r="AC1408">
        <v>137</v>
      </c>
      <c r="AD1408">
        <v>22</v>
      </c>
      <c r="AE1408">
        <v>1</v>
      </c>
      <c r="AF1408">
        <v>1</v>
      </c>
      <c r="AG1408">
        <v>1</v>
      </c>
      <c r="AH1408">
        <v>1</v>
      </c>
      <c r="AI1408">
        <v>121</v>
      </c>
      <c r="AJ1408">
        <v>40</v>
      </c>
      <c r="AK1408">
        <v>899</v>
      </c>
      <c r="AL1408">
        <v>40</v>
      </c>
      <c r="AM1408">
        <v>1171</v>
      </c>
      <c r="AN1408">
        <v>933</v>
      </c>
      <c r="AO1408">
        <v>1468</v>
      </c>
      <c r="AP1408">
        <v>889</v>
      </c>
      <c r="AQ1408">
        <v>1301</v>
      </c>
      <c r="AR1408">
        <v>246</v>
      </c>
      <c r="AS1408">
        <v>1308</v>
      </c>
      <c r="AT1408">
        <v>277</v>
      </c>
      <c r="AU1408">
        <v>505</v>
      </c>
      <c r="AV1408">
        <v>186</v>
      </c>
      <c r="AW1408">
        <v>640</v>
      </c>
      <c r="AX1408">
        <v>797</v>
      </c>
      <c r="AY1408">
        <v>1712</v>
      </c>
      <c r="AZ1408">
        <v>35</v>
      </c>
      <c r="BA1408">
        <v>1258</v>
      </c>
      <c r="BB1408">
        <v>1204</v>
      </c>
      <c r="BC1408">
        <v>84</v>
      </c>
      <c r="BD1408">
        <v>194</v>
      </c>
      <c r="BE1408">
        <v>1</v>
      </c>
      <c r="BF1408" t="s">
        <v>64</v>
      </c>
      <c r="BG1408" t="s">
        <v>65</v>
      </c>
      <c r="BH1408" t="s">
        <v>941</v>
      </c>
      <c r="BI1408" s="4">
        <f xml:space="preserve"> _2025teamgamelogs[[#This Row],[FGA]] + (0.44 * _2025teamgamelogs[[#This Row],[FTA]]) + _2025teamgamelogs[[#This Row],[TOV]] - _2025teamgamelogs[[#This Row],[OREB]]</f>
        <v>101.8</v>
      </c>
      <c r="BJ1408" s="3">
        <f>_2025teamgamelogs[[#This Row],[TOV]]/_2025teamgamelogs[[#This Row],[POSSESIONS]]</f>
        <v>0.11787819253438114</v>
      </c>
      <c r="BK1408" s="4">
        <f>_2025teamgamelogs[[#This Row],[PTS]]/_2025teamgamelogs[[#This Row],[POSSESIONS]]</f>
        <v>1.3457760314341847</v>
      </c>
      <c r="BL1408" s="4">
        <f xml:space="preserve"> 100 * _2025teamgamelogs[[#This Row],[POINTS_PER_POSSESSION]]</f>
        <v>134.57760314341846</v>
      </c>
      <c r="BM1408" s="4">
        <f xml:space="preserve"> _2025teamgamelogs[[#This Row],[POSSESIONS]] / (_2025teamgamelogs[[#This Row],[MIN]]/48)</f>
        <v>101.8</v>
      </c>
      <c r="BN1408" s="3">
        <f>_2025teamgamelogs[[#This Row],[PTS]] / (2 * (_2025teamgamelogs[[#This Row],[FGA]] + 0.44 * _2025teamgamelogs[[#This Row],[FTA]]))</f>
        <v>0.68637274549098193</v>
      </c>
      <c r="BO1408" s="4">
        <f>VLOOKUP(_2025teamgamelogs[[#This Row],[MONTH]], LEAGUE_AVERAGES!$A$2:$B$8, 2, FALSE)</f>
        <v>111.93492093235156</v>
      </c>
      <c r="BP1408" s="5">
        <f>VLOOKUP(_2025teamgamelogs[[#This Row],[TEAM_NAME]], LEAGUE_AVERAGES!$A$14:$C$43, 2, FALSE)</f>
        <v>0.38409756097560971</v>
      </c>
      <c r="BQ1408" s="5">
        <f>VLOOKUP(_2025teamgamelogs[[#This Row],[TEAM_NAME]], LEAGUE_AVERAGES!$A$14:$C$43, 3, FALSE)</f>
        <v>0.38512195121951209</v>
      </c>
      <c r="BR1408" s="5">
        <f>VLOOKUP(_2025teamgamelogs[[#This Row],[TEAM_NAME]], LEAGUE_AVERAGES!$F$14:$H$43, 2, FALSE)</f>
        <v>0.49482926829268303</v>
      </c>
      <c r="BS1408" s="5">
        <f>VLOOKUP(_2025teamgamelogs[[#This Row],[TEAM_NAME]], LEAGUE_AVERAGES!$F$14:$H$43, 3, FALSE)</f>
        <v>0.4880731707317072</v>
      </c>
      <c r="BT1408" s="5">
        <f>VLOOKUP(_2025teamgamelogs[[#This Row],[TEAM_NAME]], LEAGUE_AVERAGES!$K$14:$M$43, 2, FALSE)</f>
        <v>0.61027349880699666</v>
      </c>
      <c r="BU1408" s="5">
        <f>VLOOKUP(_2025teamgamelogs[[#This Row],[TEAM_NAME]], LEAGUE_AVERAGES!$K$14:$M$43, 3, FALSE)</f>
        <v>0.60680781397749251</v>
      </c>
    </row>
    <row r="1409" spans="1:73" x14ac:dyDescent="0.2">
      <c r="A1409" t="s">
        <v>59</v>
      </c>
      <c r="B1409">
        <v>1610612764</v>
      </c>
      <c r="C1409" t="s">
        <v>148</v>
      </c>
      <c r="D1409" t="s">
        <v>149</v>
      </c>
      <c r="E1409">
        <v>22400674</v>
      </c>
      <c r="F1409" s="1">
        <v>45687</v>
      </c>
      <c r="G1409" t="s">
        <v>1264</v>
      </c>
      <c r="H1409" t="s">
        <v>70</v>
      </c>
      <c r="I1409">
        <v>48</v>
      </c>
      <c r="J1409">
        <v>29</v>
      </c>
      <c r="K1409">
        <v>91</v>
      </c>
      <c r="L1409">
        <v>0.31900000000000001</v>
      </c>
      <c r="M1409">
        <v>10</v>
      </c>
      <c r="N1409">
        <v>44</v>
      </c>
      <c r="O1409">
        <v>0.22700000000000001</v>
      </c>
      <c r="P1409">
        <v>28</v>
      </c>
      <c r="Q1409">
        <v>34</v>
      </c>
      <c r="R1409">
        <v>0.82399999999999995</v>
      </c>
      <c r="S1409">
        <v>12</v>
      </c>
      <c r="T1409">
        <v>26</v>
      </c>
      <c r="U1409">
        <v>38</v>
      </c>
      <c r="V1409">
        <v>18</v>
      </c>
      <c r="W1409">
        <v>15</v>
      </c>
      <c r="X1409">
        <v>4</v>
      </c>
      <c r="Y1409">
        <v>6</v>
      </c>
      <c r="Z1409">
        <v>6</v>
      </c>
      <c r="AA1409">
        <v>18</v>
      </c>
      <c r="AB1409">
        <v>24</v>
      </c>
      <c r="AC1409">
        <v>96</v>
      </c>
      <c r="AD1409">
        <v>-38</v>
      </c>
      <c r="AE1409">
        <v>1</v>
      </c>
      <c r="AF1409">
        <v>1231</v>
      </c>
      <c r="AG1409">
        <v>1231</v>
      </c>
      <c r="AH1409">
        <v>1231</v>
      </c>
      <c r="AI1409">
        <v>121</v>
      </c>
      <c r="AJ1409">
        <v>2442</v>
      </c>
      <c r="AK1409">
        <v>899</v>
      </c>
      <c r="AL1409">
        <v>2454</v>
      </c>
      <c r="AM1409">
        <v>1891</v>
      </c>
      <c r="AN1409">
        <v>384</v>
      </c>
      <c r="AO1409">
        <v>2351</v>
      </c>
      <c r="AP1409">
        <v>75</v>
      </c>
      <c r="AQ1409">
        <v>106</v>
      </c>
      <c r="AR1409">
        <v>811</v>
      </c>
      <c r="AS1409">
        <v>848</v>
      </c>
      <c r="AT1409">
        <v>2171</v>
      </c>
      <c r="AU1409">
        <v>1966</v>
      </c>
      <c r="AV1409">
        <v>2327</v>
      </c>
      <c r="AW1409">
        <v>1341</v>
      </c>
      <c r="AX1409">
        <v>2190</v>
      </c>
      <c r="AY1409">
        <v>560</v>
      </c>
      <c r="AZ1409">
        <v>1573</v>
      </c>
      <c r="BA1409">
        <v>1018</v>
      </c>
      <c r="BB1409">
        <v>215</v>
      </c>
      <c r="BC1409">
        <v>2258</v>
      </c>
      <c r="BD1409">
        <v>2434</v>
      </c>
      <c r="BE1409">
        <v>1</v>
      </c>
      <c r="BF1409" t="s">
        <v>64</v>
      </c>
      <c r="BG1409" t="s">
        <v>65</v>
      </c>
      <c r="BH1409" t="s">
        <v>941</v>
      </c>
      <c r="BI1409" s="4">
        <f xml:space="preserve"> _2025teamgamelogs[[#This Row],[FGA]] + (0.44 * _2025teamgamelogs[[#This Row],[FTA]]) + _2025teamgamelogs[[#This Row],[TOV]] - _2025teamgamelogs[[#This Row],[OREB]]</f>
        <v>108.96000000000001</v>
      </c>
      <c r="BJ1409" s="3">
        <f>_2025teamgamelogs[[#This Row],[TOV]]/_2025teamgamelogs[[#This Row],[POSSESIONS]]</f>
        <v>0.13766519823788545</v>
      </c>
      <c r="BK1409" s="4">
        <f>_2025teamgamelogs[[#This Row],[PTS]]/_2025teamgamelogs[[#This Row],[POSSESIONS]]</f>
        <v>0.88105726872246692</v>
      </c>
      <c r="BL1409" s="4">
        <f xml:space="preserve"> 100 * _2025teamgamelogs[[#This Row],[POINTS_PER_POSSESSION]]</f>
        <v>88.105726872246692</v>
      </c>
      <c r="BM1409" s="4">
        <f xml:space="preserve"> _2025teamgamelogs[[#This Row],[POSSESIONS]] / (_2025teamgamelogs[[#This Row],[MIN]]/48)</f>
        <v>108.96000000000001</v>
      </c>
      <c r="BN1409" s="3">
        <f>_2025teamgamelogs[[#This Row],[PTS]] / (2 * (_2025teamgamelogs[[#This Row],[FGA]] + 0.44 * _2025teamgamelogs[[#This Row],[FTA]]))</f>
        <v>0.45300113250283125</v>
      </c>
      <c r="BO1409" s="4">
        <f>VLOOKUP(_2025teamgamelogs[[#This Row],[MONTH]], LEAGUE_AVERAGES!$A$2:$B$8, 2, FALSE)</f>
        <v>111.93492093235156</v>
      </c>
      <c r="BP1409" s="5">
        <f>VLOOKUP(_2025teamgamelogs[[#This Row],[TEAM_NAME]], LEAGUE_AVERAGES!$A$14:$C$43, 2, FALSE)</f>
        <v>0.32842499999999997</v>
      </c>
      <c r="BQ1409" s="5">
        <f>VLOOKUP(_2025teamgamelogs[[#This Row],[TEAM_NAME]], LEAGUE_AVERAGES!$A$14:$C$43, 3, FALSE)</f>
        <v>0.33730952380952384</v>
      </c>
      <c r="BR1409" s="5">
        <f>VLOOKUP(_2025teamgamelogs[[#This Row],[TEAM_NAME]], LEAGUE_AVERAGES!$F$14:$H$43, 2, FALSE)</f>
        <v>0.44209999999999994</v>
      </c>
      <c r="BS1409" s="5">
        <f>VLOOKUP(_2025teamgamelogs[[#This Row],[TEAM_NAME]], LEAGUE_AVERAGES!$F$14:$H$43, 3, FALSE)</f>
        <v>0.4362619047619048</v>
      </c>
      <c r="BT1409" s="5">
        <f>VLOOKUP(_2025teamgamelogs[[#This Row],[TEAM_NAME]], LEAGUE_AVERAGES!$K$14:$M$43, 2, FALSE)</f>
        <v>0.55099578881797462</v>
      </c>
      <c r="BU1409" s="5">
        <f>VLOOKUP(_2025teamgamelogs[[#This Row],[TEAM_NAME]], LEAGUE_AVERAGES!$K$14:$M$43, 3, FALSE)</f>
        <v>0.54201342555394594</v>
      </c>
    </row>
    <row r="1410" spans="1:73" x14ac:dyDescent="0.2">
      <c r="A1410" t="s">
        <v>59</v>
      </c>
      <c r="B1410">
        <v>1610612759</v>
      </c>
      <c r="C1410" t="s">
        <v>145</v>
      </c>
      <c r="D1410" t="s">
        <v>146</v>
      </c>
      <c r="E1410">
        <v>22400684</v>
      </c>
      <c r="F1410" s="1">
        <v>45688</v>
      </c>
      <c r="G1410" t="s">
        <v>1265</v>
      </c>
      <c r="H1410" t="s">
        <v>63</v>
      </c>
      <c r="I1410">
        <v>48</v>
      </c>
      <c r="J1410">
        <v>50</v>
      </c>
      <c r="K1410">
        <v>102</v>
      </c>
      <c r="L1410">
        <v>0.49</v>
      </c>
      <c r="M1410">
        <v>24</v>
      </c>
      <c r="N1410">
        <v>50</v>
      </c>
      <c r="O1410">
        <v>0.48</v>
      </c>
      <c r="P1410">
        <v>20</v>
      </c>
      <c r="Q1410">
        <v>25</v>
      </c>
      <c r="R1410">
        <v>0.8</v>
      </c>
      <c r="S1410">
        <v>13</v>
      </c>
      <c r="T1410">
        <v>40</v>
      </c>
      <c r="U1410">
        <v>53</v>
      </c>
      <c r="V1410">
        <v>37</v>
      </c>
      <c r="W1410">
        <v>6</v>
      </c>
      <c r="X1410">
        <v>7</v>
      </c>
      <c r="Y1410">
        <v>11</v>
      </c>
      <c r="Z1410">
        <v>8</v>
      </c>
      <c r="AA1410">
        <v>20</v>
      </c>
      <c r="AB1410">
        <v>19</v>
      </c>
      <c r="AC1410">
        <v>144</v>
      </c>
      <c r="AD1410">
        <v>26</v>
      </c>
      <c r="AE1410">
        <v>1</v>
      </c>
      <c r="AF1410">
        <v>1</v>
      </c>
      <c r="AG1410">
        <v>1</v>
      </c>
      <c r="AH1410">
        <v>1</v>
      </c>
      <c r="AI1410">
        <v>121</v>
      </c>
      <c r="AJ1410">
        <v>131</v>
      </c>
      <c r="AK1410">
        <v>96</v>
      </c>
      <c r="AL1410">
        <v>817</v>
      </c>
      <c r="AM1410">
        <v>12</v>
      </c>
      <c r="AN1410">
        <v>104</v>
      </c>
      <c r="AO1410">
        <v>178</v>
      </c>
      <c r="AP1410">
        <v>623</v>
      </c>
      <c r="AQ1410">
        <v>666</v>
      </c>
      <c r="AR1410">
        <v>1029</v>
      </c>
      <c r="AS1410">
        <v>652</v>
      </c>
      <c r="AT1410">
        <v>210</v>
      </c>
      <c r="AU1410">
        <v>209</v>
      </c>
      <c r="AV1410">
        <v>68</v>
      </c>
      <c r="AW1410">
        <v>18</v>
      </c>
      <c r="AX1410">
        <v>1360</v>
      </c>
      <c r="AY1410">
        <v>32</v>
      </c>
      <c r="AZ1410">
        <v>2116</v>
      </c>
      <c r="BA1410">
        <v>1491</v>
      </c>
      <c r="BB1410">
        <v>971</v>
      </c>
      <c r="BC1410">
        <v>23</v>
      </c>
      <c r="BD1410">
        <v>120</v>
      </c>
      <c r="BE1410">
        <v>1</v>
      </c>
      <c r="BF1410" t="s">
        <v>64</v>
      </c>
      <c r="BG1410" t="s">
        <v>65</v>
      </c>
      <c r="BH1410" t="s">
        <v>941</v>
      </c>
      <c r="BI1410" s="4">
        <f xml:space="preserve"> _2025teamgamelogs[[#This Row],[FGA]] + (0.44 * _2025teamgamelogs[[#This Row],[FTA]]) + _2025teamgamelogs[[#This Row],[TOV]] - _2025teamgamelogs[[#This Row],[OREB]]</f>
        <v>106</v>
      </c>
      <c r="BJ1410" s="3">
        <f>_2025teamgamelogs[[#This Row],[TOV]]/_2025teamgamelogs[[#This Row],[POSSESIONS]]</f>
        <v>5.6603773584905662E-2</v>
      </c>
      <c r="BK1410" s="4">
        <f>_2025teamgamelogs[[#This Row],[PTS]]/_2025teamgamelogs[[#This Row],[POSSESIONS]]</f>
        <v>1.3584905660377358</v>
      </c>
      <c r="BL1410" s="4">
        <f xml:space="preserve"> 100 * _2025teamgamelogs[[#This Row],[POINTS_PER_POSSESSION]]</f>
        <v>135.84905660377359</v>
      </c>
      <c r="BM1410" s="4">
        <f xml:space="preserve"> _2025teamgamelogs[[#This Row],[POSSESIONS]] / (_2025teamgamelogs[[#This Row],[MIN]]/48)</f>
        <v>106</v>
      </c>
      <c r="BN1410" s="3">
        <f>_2025teamgamelogs[[#This Row],[PTS]] / (2 * (_2025teamgamelogs[[#This Row],[FGA]] + 0.44 * _2025teamgamelogs[[#This Row],[FTA]]))</f>
        <v>0.63716814159292035</v>
      </c>
      <c r="BO1410" s="4">
        <f>VLOOKUP(_2025teamgamelogs[[#This Row],[MONTH]], LEAGUE_AVERAGES!$A$2:$B$8, 2, FALSE)</f>
        <v>111.93492093235156</v>
      </c>
      <c r="BP1410" s="5">
        <f>VLOOKUP(_2025teamgamelogs[[#This Row],[TEAM_NAME]], LEAGUE_AVERAGES!$A$14:$C$43, 2, FALSE)</f>
        <v>0.36502500000000004</v>
      </c>
      <c r="BQ1410" s="5">
        <f>VLOOKUP(_2025teamgamelogs[[#This Row],[TEAM_NAME]], LEAGUE_AVERAGES!$A$14:$C$43, 3, FALSE)</f>
        <v>0.35016666666666663</v>
      </c>
      <c r="BR1410" s="5">
        <f>VLOOKUP(_2025teamgamelogs[[#This Row],[TEAM_NAME]], LEAGUE_AVERAGES!$F$14:$H$43, 2, FALSE)</f>
        <v>0.47877500000000017</v>
      </c>
      <c r="BS1410" s="5">
        <f>VLOOKUP(_2025teamgamelogs[[#This Row],[TEAM_NAME]], LEAGUE_AVERAGES!$F$14:$H$43, 3, FALSE)</f>
        <v>0.45407142857142868</v>
      </c>
      <c r="BT1410" s="5">
        <f>VLOOKUP(_2025teamgamelogs[[#This Row],[TEAM_NAME]], LEAGUE_AVERAGES!$K$14:$M$43, 2, FALSE)</f>
        <v>0.59112459331758582</v>
      </c>
      <c r="BU1410" s="5">
        <f>VLOOKUP(_2025teamgamelogs[[#This Row],[TEAM_NAME]], LEAGUE_AVERAGES!$K$14:$M$43, 3, FALSE)</f>
        <v>0.56254759440180246</v>
      </c>
    </row>
    <row r="1411" spans="1:73" x14ac:dyDescent="0.2">
      <c r="A1411" t="s">
        <v>59</v>
      </c>
      <c r="B1411">
        <v>1610612746</v>
      </c>
      <c r="C1411" t="s">
        <v>131</v>
      </c>
      <c r="D1411" t="s">
        <v>132</v>
      </c>
      <c r="E1411">
        <v>22400679</v>
      </c>
      <c r="F1411" s="1">
        <v>45688</v>
      </c>
      <c r="G1411" t="s">
        <v>1266</v>
      </c>
      <c r="H1411" t="s">
        <v>63</v>
      </c>
      <c r="I1411">
        <v>48</v>
      </c>
      <c r="J1411">
        <v>44</v>
      </c>
      <c r="K1411">
        <v>81</v>
      </c>
      <c r="L1411">
        <v>0.54300000000000004</v>
      </c>
      <c r="M1411">
        <v>11</v>
      </c>
      <c r="N1411">
        <v>28</v>
      </c>
      <c r="O1411">
        <v>0.39300000000000002</v>
      </c>
      <c r="P1411">
        <v>13</v>
      </c>
      <c r="Q1411">
        <v>20</v>
      </c>
      <c r="R1411">
        <v>0.65</v>
      </c>
      <c r="S1411">
        <v>9</v>
      </c>
      <c r="T1411">
        <v>36</v>
      </c>
      <c r="U1411">
        <v>45</v>
      </c>
      <c r="V1411">
        <v>26</v>
      </c>
      <c r="W1411">
        <v>18</v>
      </c>
      <c r="X1411">
        <v>7</v>
      </c>
      <c r="Y1411">
        <v>4</v>
      </c>
      <c r="Z1411">
        <v>3</v>
      </c>
      <c r="AA1411">
        <v>18</v>
      </c>
      <c r="AB1411">
        <v>16</v>
      </c>
      <c r="AC1411">
        <v>112</v>
      </c>
      <c r="AD1411">
        <v>8</v>
      </c>
      <c r="AE1411">
        <v>1</v>
      </c>
      <c r="AF1411">
        <v>1</v>
      </c>
      <c r="AG1411">
        <v>1</v>
      </c>
      <c r="AH1411">
        <v>1</v>
      </c>
      <c r="AI1411">
        <v>121</v>
      </c>
      <c r="AJ1411">
        <v>703</v>
      </c>
      <c r="AK1411">
        <v>2117</v>
      </c>
      <c r="AL1411">
        <v>208</v>
      </c>
      <c r="AM1411">
        <v>1661</v>
      </c>
      <c r="AN1411">
        <v>2228</v>
      </c>
      <c r="AO1411">
        <v>824</v>
      </c>
      <c r="AP1411">
        <v>1755</v>
      </c>
      <c r="AQ1411">
        <v>1301</v>
      </c>
      <c r="AR1411">
        <v>2199</v>
      </c>
      <c r="AS1411">
        <v>1566</v>
      </c>
      <c r="AT1411">
        <v>640</v>
      </c>
      <c r="AU1411">
        <v>976</v>
      </c>
      <c r="AV1411">
        <v>1195</v>
      </c>
      <c r="AW1411">
        <v>1953</v>
      </c>
      <c r="AX1411">
        <v>1360</v>
      </c>
      <c r="AY1411">
        <v>1274</v>
      </c>
      <c r="AZ1411">
        <v>384</v>
      </c>
      <c r="BA1411">
        <v>1018</v>
      </c>
      <c r="BB1411">
        <v>1670</v>
      </c>
      <c r="BC1411">
        <v>1331</v>
      </c>
      <c r="BD1411">
        <v>727</v>
      </c>
      <c r="BE1411">
        <v>1</v>
      </c>
      <c r="BF1411" t="s">
        <v>71</v>
      </c>
      <c r="BG1411" t="s">
        <v>65</v>
      </c>
      <c r="BH1411" t="s">
        <v>941</v>
      </c>
      <c r="BI1411" s="4">
        <f xml:space="preserve"> _2025teamgamelogs[[#This Row],[FGA]] + (0.44 * _2025teamgamelogs[[#This Row],[FTA]]) + _2025teamgamelogs[[#This Row],[TOV]] - _2025teamgamelogs[[#This Row],[OREB]]</f>
        <v>98.8</v>
      </c>
      <c r="BJ1411" s="3">
        <f>_2025teamgamelogs[[#This Row],[TOV]]/_2025teamgamelogs[[#This Row],[POSSESIONS]]</f>
        <v>0.18218623481781376</v>
      </c>
      <c r="BK1411" s="4">
        <f>_2025teamgamelogs[[#This Row],[PTS]]/_2025teamgamelogs[[#This Row],[POSSESIONS]]</f>
        <v>1.1336032388663968</v>
      </c>
      <c r="BL1411" s="4">
        <f xml:space="preserve"> 100 * _2025teamgamelogs[[#This Row],[POINTS_PER_POSSESSION]]</f>
        <v>113.36032388663968</v>
      </c>
      <c r="BM1411" s="4">
        <f xml:space="preserve"> _2025teamgamelogs[[#This Row],[POSSESIONS]] / (_2025teamgamelogs[[#This Row],[MIN]]/48)</f>
        <v>98.8</v>
      </c>
      <c r="BN1411" s="3">
        <f>_2025teamgamelogs[[#This Row],[PTS]] / (2 * (_2025teamgamelogs[[#This Row],[FGA]] + 0.44 * _2025teamgamelogs[[#This Row],[FTA]]))</f>
        <v>0.62360801781737196</v>
      </c>
      <c r="BO1411" s="4">
        <f>VLOOKUP(_2025teamgamelogs[[#This Row],[MONTH]], LEAGUE_AVERAGES!$A$2:$B$8, 2, FALSE)</f>
        <v>111.93492093235156</v>
      </c>
      <c r="BP1411" s="5">
        <f>VLOOKUP(_2025teamgamelogs[[#This Row],[TEAM_NAME]], LEAGUE_AVERAGES!$A$14:$C$43, 2, FALSE)</f>
        <v>0.38978048780487806</v>
      </c>
      <c r="BQ1411" s="5">
        <f>VLOOKUP(_2025teamgamelogs[[#This Row],[TEAM_NAME]], LEAGUE_AVERAGES!$A$14:$C$43, 3, FALSE)</f>
        <v>0.36475609756097566</v>
      </c>
      <c r="BR1411" s="5">
        <f>VLOOKUP(_2025teamgamelogs[[#This Row],[TEAM_NAME]], LEAGUE_AVERAGES!$F$14:$H$43, 2, FALSE)</f>
        <v>0.49036585365853652</v>
      </c>
      <c r="BS1411" s="5">
        <f>VLOOKUP(_2025teamgamelogs[[#This Row],[TEAM_NAME]], LEAGUE_AVERAGES!$F$14:$H$43, 3, FALSE)</f>
        <v>0.47582926829268285</v>
      </c>
      <c r="BT1411" s="5">
        <f>VLOOKUP(_2025teamgamelogs[[#This Row],[TEAM_NAME]], LEAGUE_AVERAGES!$K$14:$M$43, 2, FALSE)</f>
        <v>0.59895938905835644</v>
      </c>
      <c r="BU1411" s="5">
        <f>VLOOKUP(_2025teamgamelogs[[#This Row],[TEAM_NAME]], LEAGUE_AVERAGES!$K$14:$M$43, 3, FALSE)</f>
        <v>0.58126724036545818</v>
      </c>
    </row>
    <row r="1412" spans="1:73" x14ac:dyDescent="0.2">
      <c r="A1412" t="s">
        <v>59</v>
      </c>
      <c r="B1412">
        <v>1610612766</v>
      </c>
      <c r="C1412" t="s">
        <v>122</v>
      </c>
      <c r="D1412" t="s">
        <v>123</v>
      </c>
      <c r="E1412">
        <v>22400679</v>
      </c>
      <c r="F1412" s="1">
        <v>45688</v>
      </c>
      <c r="G1412" t="s">
        <v>1267</v>
      </c>
      <c r="H1412" t="s">
        <v>70</v>
      </c>
      <c r="I1412">
        <v>48</v>
      </c>
      <c r="J1412">
        <v>42</v>
      </c>
      <c r="K1412">
        <v>96</v>
      </c>
      <c r="L1412">
        <v>0.438</v>
      </c>
      <c r="M1412">
        <v>7</v>
      </c>
      <c r="N1412">
        <v>30</v>
      </c>
      <c r="O1412">
        <v>0.23300000000000001</v>
      </c>
      <c r="P1412">
        <v>13</v>
      </c>
      <c r="Q1412">
        <v>15</v>
      </c>
      <c r="R1412">
        <v>0.86699999999999999</v>
      </c>
      <c r="S1412">
        <v>13</v>
      </c>
      <c r="T1412">
        <v>29</v>
      </c>
      <c r="U1412">
        <v>42</v>
      </c>
      <c r="V1412">
        <v>18</v>
      </c>
      <c r="W1412">
        <v>9</v>
      </c>
      <c r="X1412">
        <v>11</v>
      </c>
      <c r="Y1412">
        <v>3</v>
      </c>
      <c r="Z1412">
        <v>4</v>
      </c>
      <c r="AA1412">
        <v>16</v>
      </c>
      <c r="AB1412">
        <v>18</v>
      </c>
      <c r="AC1412">
        <v>104</v>
      </c>
      <c r="AD1412">
        <v>-8</v>
      </c>
      <c r="AE1412">
        <v>1</v>
      </c>
      <c r="AF1412">
        <v>1231</v>
      </c>
      <c r="AG1412">
        <v>1231</v>
      </c>
      <c r="AH1412">
        <v>1231</v>
      </c>
      <c r="AI1412">
        <v>121</v>
      </c>
      <c r="AJ1412">
        <v>1068</v>
      </c>
      <c r="AK1412">
        <v>392</v>
      </c>
      <c r="AL1412">
        <v>1741</v>
      </c>
      <c r="AM1412">
        <v>2338</v>
      </c>
      <c r="AN1412">
        <v>2077</v>
      </c>
      <c r="AO1412">
        <v>2329</v>
      </c>
      <c r="AP1412">
        <v>1755</v>
      </c>
      <c r="AQ1412">
        <v>2021</v>
      </c>
      <c r="AR1412">
        <v>459</v>
      </c>
      <c r="AS1412">
        <v>652</v>
      </c>
      <c r="AT1412">
        <v>1807</v>
      </c>
      <c r="AU1412">
        <v>1443</v>
      </c>
      <c r="AV1412">
        <v>2327</v>
      </c>
      <c r="AW1412">
        <v>152</v>
      </c>
      <c r="AX1412">
        <v>346</v>
      </c>
      <c r="AY1412">
        <v>1712</v>
      </c>
      <c r="AZ1412">
        <v>750</v>
      </c>
      <c r="BA1412">
        <v>570</v>
      </c>
      <c r="BB1412">
        <v>1204</v>
      </c>
      <c r="BC1412">
        <v>1870</v>
      </c>
      <c r="BD1412">
        <v>1667</v>
      </c>
      <c r="BE1412">
        <v>1</v>
      </c>
      <c r="BF1412" t="s">
        <v>64</v>
      </c>
      <c r="BG1412" t="s">
        <v>65</v>
      </c>
      <c r="BH1412" t="s">
        <v>941</v>
      </c>
      <c r="BI1412" s="4">
        <f xml:space="preserve"> _2025teamgamelogs[[#This Row],[FGA]] + (0.44 * _2025teamgamelogs[[#This Row],[FTA]]) + _2025teamgamelogs[[#This Row],[TOV]] - _2025teamgamelogs[[#This Row],[OREB]]</f>
        <v>98.6</v>
      </c>
      <c r="BJ1412" s="3">
        <f>_2025teamgamelogs[[#This Row],[TOV]]/_2025teamgamelogs[[#This Row],[POSSESIONS]]</f>
        <v>9.1277890466531439E-2</v>
      </c>
      <c r="BK1412" s="4">
        <f>_2025teamgamelogs[[#This Row],[PTS]]/_2025teamgamelogs[[#This Row],[POSSESIONS]]</f>
        <v>1.054766734279919</v>
      </c>
      <c r="BL1412" s="4">
        <f xml:space="preserve"> 100 * _2025teamgamelogs[[#This Row],[POINTS_PER_POSSESSION]]</f>
        <v>105.4766734279919</v>
      </c>
      <c r="BM1412" s="4">
        <f xml:space="preserve"> _2025teamgamelogs[[#This Row],[POSSESIONS]] / (_2025teamgamelogs[[#This Row],[MIN]]/48)</f>
        <v>98.6</v>
      </c>
      <c r="BN1412" s="3">
        <f>_2025teamgamelogs[[#This Row],[PTS]] / (2 * (_2025teamgamelogs[[#This Row],[FGA]] + 0.44 * _2025teamgamelogs[[#This Row],[FTA]]))</f>
        <v>0.50682261208577006</v>
      </c>
      <c r="BO1412" s="4">
        <f>VLOOKUP(_2025teamgamelogs[[#This Row],[MONTH]], LEAGUE_AVERAGES!$A$2:$B$8, 2, FALSE)</f>
        <v>111.93492093235156</v>
      </c>
      <c r="BP1412" s="5">
        <f>VLOOKUP(_2025teamgamelogs[[#This Row],[TEAM_NAME]], LEAGUE_AVERAGES!$A$14:$C$43, 2, FALSE)</f>
        <v>0.33860975609756089</v>
      </c>
      <c r="BQ1412" s="5">
        <f>VLOOKUP(_2025teamgamelogs[[#This Row],[TEAM_NAME]], LEAGUE_AVERAGES!$A$14:$C$43, 3, FALSE)</f>
        <v>0.33580487804878045</v>
      </c>
      <c r="BR1412" s="5">
        <f>VLOOKUP(_2025teamgamelogs[[#This Row],[TEAM_NAME]], LEAGUE_AVERAGES!$F$14:$H$43, 2, FALSE)</f>
        <v>0.43492682926829268</v>
      </c>
      <c r="BS1412" s="5">
        <f>VLOOKUP(_2025teamgamelogs[[#This Row],[TEAM_NAME]], LEAGUE_AVERAGES!$F$14:$H$43, 3, FALSE)</f>
        <v>0.42697560975609755</v>
      </c>
      <c r="BT1412" s="5">
        <f>VLOOKUP(_2025teamgamelogs[[#This Row],[TEAM_NAME]], LEAGUE_AVERAGES!$K$14:$M$43, 2, FALSE)</f>
        <v>0.5424635833805308</v>
      </c>
      <c r="BU1412" s="5">
        <f>VLOOKUP(_2025teamgamelogs[[#This Row],[TEAM_NAME]], LEAGUE_AVERAGES!$K$14:$M$43, 3, FALSE)</f>
        <v>0.53419164265445196</v>
      </c>
    </row>
    <row r="1413" spans="1:73" x14ac:dyDescent="0.2">
      <c r="A1413" t="s">
        <v>59</v>
      </c>
      <c r="B1413">
        <v>1610612740</v>
      </c>
      <c r="C1413" t="s">
        <v>77</v>
      </c>
      <c r="D1413" t="s">
        <v>78</v>
      </c>
      <c r="E1413">
        <v>22400683</v>
      </c>
      <c r="F1413" s="1">
        <v>45688</v>
      </c>
      <c r="G1413" t="s">
        <v>1268</v>
      </c>
      <c r="H1413" t="s">
        <v>70</v>
      </c>
      <c r="I1413">
        <v>48</v>
      </c>
      <c r="J1413">
        <v>44</v>
      </c>
      <c r="K1413">
        <v>90</v>
      </c>
      <c r="L1413">
        <v>0.48899999999999999</v>
      </c>
      <c r="M1413">
        <v>15</v>
      </c>
      <c r="N1413">
        <v>37</v>
      </c>
      <c r="O1413">
        <v>0.40500000000000003</v>
      </c>
      <c r="P1413">
        <v>13</v>
      </c>
      <c r="Q1413">
        <v>19</v>
      </c>
      <c r="R1413">
        <v>0.68400000000000005</v>
      </c>
      <c r="S1413">
        <v>10</v>
      </c>
      <c r="T1413">
        <v>38</v>
      </c>
      <c r="U1413">
        <v>48</v>
      </c>
      <c r="V1413">
        <v>16</v>
      </c>
      <c r="W1413">
        <v>20</v>
      </c>
      <c r="X1413">
        <v>7</v>
      </c>
      <c r="Y1413">
        <v>2</v>
      </c>
      <c r="Z1413">
        <v>7</v>
      </c>
      <c r="AA1413">
        <v>21</v>
      </c>
      <c r="AB1413">
        <v>16</v>
      </c>
      <c r="AC1413">
        <v>116</v>
      </c>
      <c r="AD1413">
        <v>-2</v>
      </c>
      <c r="AE1413">
        <v>1</v>
      </c>
      <c r="AF1413">
        <v>1231</v>
      </c>
      <c r="AG1413">
        <v>1231</v>
      </c>
      <c r="AH1413">
        <v>1231</v>
      </c>
      <c r="AI1413">
        <v>121</v>
      </c>
      <c r="AJ1413">
        <v>703</v>
      </c>
      <c r="AK1413">
        <v>1029</v>
      </c>
      <c r="AL1413">
        <v>844</v>
      </c>
      <c r="AM1413">
        <v>733</v>
      </c>
      <c r="AN1413">
        <v>1227</v>
      </c>
      <c r="AO1413">
        <v>684</v>
      </c>
      <c r="AP1413">
        <v>1755</v>
      </c>
      <c r="AQ1413">
        <v>1458</v>
      </c>
      <c r="AR1413">
        <v>2037</v>
      </c>
      <c r="AS1413">
        <v>1308</v>
      </c>
      <c r="AT1413">
        <v>377</v>
      </c>
      <c r="AU1413">
        <v>604</v>
      </c>
      <c r="AV1413">
        <v>2415</v>
      </c>
      <c r="AW1413">
        <v>2199</v>
      </c>
      <c r="AX1413">
        <v>1360</v>
      </c>
      <c r="AY1413">
        <v>2078</v>
      </c>
      <c r="AZ1413">
        <v>1902</v>
      </c>
      <c r="BA1413">
        <v>1694</v>
      </c>
      <c r="BB1413">
        <v>1670</v>
      </c>
      <c r="BC1413">
        <v>1025</v>
      </c>
      <c r="BD1413">
        <v>1286</v>
      </c>
      <c r="BE1413">
        <v>1</v>
      </c>
      <c r="BF1413" t="s">
        <v>64</v>
      </c>
      <c r="BG1413" t="s">
        <v>65</v>
      </c>
      <c r="BH1413" t="s">
        <v>941</v>
      </c>
      <c r="BI1413" s="4">
        <f xml:space="preserve"> _2025teamgamelogs[[#This Row],[FGA]] + (0.44 * _2025teamgamelogs[[#This Row],[FTA]]) + _2025teamgamelogs[[#This Row],[TOV]] - _2025teamgamelogs[[#This Row],[OREB]]</f>
        <v>108.36</v>
      </c>
      <c r="BJ1413" s="3">
        <f>_2025teamgamelogs[[#This Row],[TOV]]/_2025teamgamelogs[[#This Row],[POSSESIONS]]</f>
        <v>0.18456995201181248</v>
      </c>
      <c r="BK1413" s="4">
        <f>_2025teamgamelogs[[#This Row],[PTS]]/_2025teamgamelogs[[#This Row],[POSSESIONS]]</f>
        <v>1.0705057216685123</v>
      </c>
      <c r="BL1413" s="4">
        <f xml:space="preserve"> 100 * _2025teamgamelogs[[#This Row],[POINTS_PER_POSSESSION]]</f>
        <v>107.05057216685123</v>
      </c>
      <c r="BM1413" s="4">
        <f xml:space="preserve"> _2025teamgamelogs[[#This Row],[POSSESIONS]] / (_2025teamgamelogs[[#This Row],[MIN]]/48)</f>
        <v>108.36</v>
      </c>
      <c r="BN1413" s="3">
        <f>_2025teamgamelogs[[#This Row],[PTS]] / (2 * (_2025teamgamelogs[[#This Row],[FGA]] + 0.44 * _2025teamgamelogs[[#This Row],[FTA]]))</f>
        <v>0.58967059780398534</v>
      </c>
      <c r="BO1413" s="4">
        <f>VLOOKUP(_2025teamgamelogs[[#This Row],[MONTH]], LEAGUE_AVERAGES!$A$2:$B$8, 2, FALSE)</f>
        <v>111.93492093235156</v>
      </c>
      <c r="BP1413" s="5">
        <f>VLOOKUP(_2025teamgamelogs[[#This Row],[TEAM_NAME]], LEAGUE_AVERAGES!$A$14:$C$43, 2, FALSE)</f>
        <v>0.35068292682926827</v>
      </c>
      <c r="BQ1413" s="5">
        <f>VLOOKUP(_2025teamgamelogs[[#This Row],[TEAM_NAME]], LEAGUE_AVERAGES!$A$14:$C$43, 3, FALSE)</f>
        <v>0.33902439024390252</v>
      </c>
      <c r="BR1413" s="5">
        <f>VLOOKUP(_2025teamgamelogs[[#This Row],[TEAM_NAME]], LEAGUE_AVERAGES!$F$14:$H$43, 2, FALSE)</f>
        <v>0.44770731707317085</v>
      </c>
      <c r="BS1413" s="5">
        <f>VLOOKUP(_2025teamgamelogs[[#This Row],[TEAM_NAME]], LEAGUE_AVERAGES!$F$14:$H$43, 3, FALSE)</f>
        <v>0.45721951219512191</v>
      </c>
      <c r="BT1413" s="5">
        <f>VLOOKUP(_2025teamgamelogs[[#This Row],[TEAM_NAME]], LEAGUE_AVERAGES!$K$14:$M$43, 2, FALSE)</f>
        <v>0.55230036801172144</v>
      </c>
      <c r="BU1413" s="5">
        <f>VLOOKUP(_2025teamgamelogs[[#This Row],[TEAM_NAME]], LEAGUE_AVERAGES!$K$14:$M$43, 3, FALSE)</f>
        <v>0.55239725408654039</v>
      </c>
    </row>
    <row r="1414" spans="1:73" x14ac:dyDescent="0.2">
      <c r="A1414" t="s">
        <v>59</v>
      </c>
      <c r="B1414">
        <v>1610612742</v>
      </c>
      <c r="C1414" t="s">
        <v>154</v>
      </c>
      <c r="D1414" t="s">
        <v>155</v>
      </c>
      <c r="E1414">
        <v>22400680</v>
      </c>
      <c r="F1414" s="1">
        <v>45688</v>
      </c>
      <c r="G1414" t="s">
        <v>1269</v>
      </c>
      <c r="H1414" t="s">
        <v>70</v>
      </c>
      <c r="I1414">
        <v>48</v>
      </c>
      <c r="J1414">
        <v>37</v>
      </c>
      <c r="K1414">
        <v>87</v>
      </c>
      <c r="L1414">
        <v>0.42499999999999999</v>
      </c>
      <c r="M1414">
        <v>11</v>
      </c>
      <c r="N1414">
        <v>33</v>
      </c>
      <c r="O1414">
        <v>0.33300000000000002</v>
      </c>
      <c r="P1414">
        <v>17</v>
      </c>
      <c r="Q1414">
        <v>21</v>
      </c>
      <c r="R1414">
        <v>0.81</v>
      </c>
      <c r="S1414">
        <v>16</v>
      </c>
      <c r="T1414">
        <v>30</v>
      </c>
      <c r="U1414">
        <v>46</v>
      </c>
      <c r="V1414">
        <v>20</v>
      </c>
      <c r="W1414">
        <v>18</v>
      </c>
      <c r="X1414">
        <v>4</v>
      </c>
      <c r="Y1414">
        <v>13</v>
      </c>
      <c r="Z1414">
        <v>6</v>
      </c>
      <c r="AA1414">
        <v>14</v>
      </c>
      <c r="AB1414">
        <v>15</v>
      </c>
      <c r="AC1414">
        <v>102</v>
      </c>
      <c r="AD1414">
        <v>-15</v>
      </c>
      <c r="AE1414">
        <v>1</v>
      </c>
      <c r="AF1414">
        <v>1231</v>
      </c>
      <c r="AG1414">
        <v>1231</v>
      </c>
      <c r="AH1414">
        <v>1231</v>
      </c>
      <c r="AI1414">
        <v>121</v>
      </c>
      <c r="AJ1414">
        <v>1946</v>
      </c>
      <c r="AK1414">
        <v>1449</v>
      </c>
      <c r="AL1414">
        <v>1907</v>
      </c>
      <c r="AM1414">
        <v>1661</v>
      </c>
      <c r="AN1414">
        <v>1749</v>
      </c>
      <c r="AO1414">
        <v>1468</v>
      </c>
      <c r="AP1414">
        <v>1052</v>
      </c>
      <c r="AQ1414">
        <v>1164</v>
      </c>
      <c r="AR1414">
        <v>957</v>
      </c>
      <c r="AS1414">
        <v>234</v>
      </c>
      <c r="AT1414">
        <v>1652</v>
      </c>
      <c r="AU1414">
        <v>835</v>
      </c>
      <c r="AV1414">
        <v>2163</v>
      </c>
      <c r="AW1414">
        <v>1953</v>
      </c>
      <c r="AX1414">
        <v>2190</v>
      </c>
      <c r="AY1414">
        <v>7</v>
      </c>
      <c r="AZ1414">
        <v>1573</v>
      </c>
      <c r="BA1414">
        <v>260</v>
      </c>
      <c r="BB1414">
        <v>1892</v>
      </c>
      <c r="BC1414">
        <v>2003</v>
      </c>
      <c r="BD1414">
        <v>2041</v>
      </c>
      <c r="BE1414">
        <v>1</v>
      </c>
      <c r="BF1414" t="s">
        <v>71</v>
      </c>
      <c r="BG1414" t="s">
        <v>65</v>
      </c>
      <c r="BH1414" t="s">
        <v>941</v>
      </c>
      <c r="BI1414" s="4">
        <f xml:space="preserve"> _2025teamgamelogs[[#This Row],[FGA]] + (0.44 * _2025teamgamelogs[[#This Row],[FTA]]) + _2025teamgamelogs[[#This Row],[TOV]] - _2025teamgamelogs[[#This Row],[OREB]]</f>
        <v>98.24</v>
      </c>
      <c r="BJ1414" s="3">
        <f>_2025teamgamelogs[[#This Row],[TOV]]/_2025teamgamelogs[[#This Row],[POSSESIONS]]</f>
        <v>0.18322475570032573</v>
      </c>
      <c r="BK1414" s="4">
        <f>_2025teamgamelogs[[#This Row],[PTS]]/_2025teamgamelogs[[#This Row],[POSSESIONS]]</f>
        <v>1.0382736156351793</v>
      </c>
      <c r="BL1414" s="4">
        <f xml:space="preserve"> 100 * _2025teamgamelogs[[#This Row],[POINTS_PER_POSSESSION]]</f>
        <v>103.82736156351793</v>
      </c>
      <c r="BM1414" s="4">
        <f xml:space="preserve"> _2025teamgamelogs[[#This Row],[POSSESIONS]] / (_2025teamgamelogs[[#This Row],[MIN]]/48)</f>
        <v>98.24</v>
      </c>
      <c r="BN1414" s="3">
        <f>_2025teamgamelogs[[#This Row],[PTS]] / (2 * (_2025teamgamelogs[[#This Row],[FGA]] + 0.44 * _2025teamgamelogs[[#This Row],[FTA]]))</f>
        <v>0.52992518703241898</v>
      </c>
      <c r="BO1414" s="4">
        <f>VLOOKUP(_2025teamgamelogs[[#This Row],[MONTH]], LEAGUE_AVERAGES!$A$2:$B$8, 2, FALSE)</f>
        <v>111.93492093235156</v>
      </c>
      <c r="BP1414" s="5">
        <f>VLOOKUP(_2025teamgamelogs[[#This Row],[TEAM_NAME]], LEAGUE_AVERAGES!$A$14:$C$43, 2, FALSE)</f>
        <v>0.362375</v>
      </c>
      <c r="BQ1414" s="5">
        <f>VLOOKUP(_2025teamgamelogs[[#This Row],[TEAM_NAME]], LEAGUE_AVERAGES!$A$14:$C$43, 3, FALSE)</f>
        <v>0.36252380952380958</v>
      </c>
      <c r="BR1414" s="5">
        <f>VLOOKUP(_2025teamgamelogs[[#This Row],[TEAM_NAME]], LEAGUE_AVERAGES!$F$14:$H$43, 2, FALSE)</f>
        <v>0.47777500000000001</v>
      </c>
      <c r="BS1414" s="5">
        <f>VLOOKUP(_2025teamgamelogs[[#This Row],[TEAM_NAME]], LEAGUE_AVERAGES!$F$14:$H$43, 3, FALSE)</f>
        <v>0.48176190476190472</v>
      </c>
      <c r="BT1414" s="5">
        <f>VLOOKUP(_2025teamgamelogs[[#This Row],[TEAM_NAME]], LEAGUE_AVERAGES!$K$14:$M$43, 2, FALSE)</f>
        <v>0.58283558931438928</v>
      </c>
      <c r="BU1414" s="5">
        <f>VLOOKUP(_2025teamgamelogs[[#This Row],[TEAM_NAME]], LEAGUE_AVERAGES!$K$14:$M$43, 3, FALSE)</f>
        <v>0.5856179003364903</v>
      </c>
    </row>
    <row r="1415" spans="1:73" x14ac:dyDescent="0.2">
      <c r="A1415" t="s">
        <v>59</v>
      </c>
      <c r="B1415">
        <v>1610612743</v>
      </c>
      <c r="C1415" t="s">
        <v>151</v>
      </c>
      <c r="D1415" t="s">
        <v>152</v>
      </c>
      <c r="E1415">
        <v>22400681</v>
      </c>
      <c r="F1415" s="1">
        <v>45688</v>
      </c>
      <c r="G1415" t="s">
        <v>1270</v>
      </c>
      <c r="H1415" t="s">
        <v>63</v>
      </c>
      <c r="I1415">
        <v>48</v>
      </c>
      <c r="J1415">
        <v>54</v>
      </c>
      <c r="K1415">
        <v>82</v>
      </c>
      <c r="L1415">
        <v>0.65900000000000003</v>
      </c>
      <c r="M1415">
        <v>12</v>
      </c>
      <c r="N1415">
        <v>23</v>
      </c>
      <c r="O1415">
        <v>0.52200000000000002</v>
      </c>
      <c r="P1415">
        <v>17</v>
      </c>
      <c r="Q1415">
        <v>18</v>
      </c>
      <c r="R1415">
        <v>0.94399999999999995</v>
      </c>
      <c r="S1415">
        <v>9</v>
      </c>
      <c r="T1415">
        <v>26</v>
      </c>
      <c r="U1415">
        <v>35</v>
      </c>
      <c r="V1415">
        <v>39</v>
      </c>
      <c r="W1415">
        <v>19</v>
      </c>
      <c r="X1415">
        <v>7</v>
      </c>
      <c r="Y1415">
        <v>2</v>
      </c>
      <c r="Z1415">
        <v>3</v>
      </c>
      <c r="AA1415">
        <v>17</v>
      </c>
      <c r="AB1415">
        <v>16</v>
      </c>
      <c r="AC1415">
        <v>137</v>
      </c>
      <c r="AD1415">
        <v>3</v>
      </c>
      <c r="AE1415">
        <v>1</v>
      </c>
      <c r="AF1415">
        <v>1</v>
      </c>
      <c r="AG1415">
        <v>1</v>
      </c>
      <c r="AH1415">
        <v>1</v>
      </c>
      <c r="AI1415">
        <v>121</v>
      </c>
      <c r="AJ1415">
        <v>29</v>
      </c>
      <c r="AK1415">
        <v>2022</v>
      </c>
      <c r="AL1415">
        <v>3</v>
      </c>
      <c r="AM1415">
        <v>1413</v>
      </c>
      <c r="AN1415">
        <v>2421</v>
      </c>
      <c r="AO1415">
        <v>62</v>
      </c>
      <c r="AP1415">
        <v>1052</v>
      </c>
      <c r="AQ1415">
        <v>1617</v>
      </c>
      <c r="AR1415">
        <v>91</v>
      </c>
      <c r="AS1415">
        <v>1566</v>
      </c>
      <c r="AT1415">
        <v>2171</v>
      </c>
      <c r="AU1415">
        <v>2225</v>
      </c>
      <c r="AV1415">
        <v>27</v>
      </c>
      <c r="AW1415">
        <v>2098</v>
      </c>
      <c r="AX1415">
        <v>1360</v>
      </c>
      <c r="AY1415">
        <v>2078</v>
      </c>
      <c r="AZ1415">
        <v>384</v>
      </c>
      <c r="BA1415">
        <v>792</v>
      </c>
      <c r="BB1415">
        <v>1670</v>
      </c>
      <c r="BC1415">
        <v>84</v>
      </c>
      <c r="BD1415">
        <v>1047</v>
      </c>
      <c r="BE1415">
        <v>1</v>
      </c>
      <c r="BF1415" t="s">
        <v>71</v>
      </c>
      <c r="BG1415" t="s">
        <v>65</v>
      </c>
      <c r="BH1415" t="s">
        <v>941</v>
      </c>
      <c r="BI1415" s="4">
        <f xml:space="preserve"> _2025teamgamelogs[[#This Row],[FGA]] + (0.44 * _2025teamgamelogs[[#This Row],[FTA]]) + _2025teamgamelogs[[#This Row],[TOV]] - _2025teamgamelogs[[#This Row],[OREB]]</f>
        <v>99.92</v>
      </c>
      <c r="BJ1415" s="3">
        <f>_2025teamgamelogs[[#This Row],[TOV]]/_2025teamgamelogs[[#This Row],[POSSESIONS]]</f>
        <v>0.19015212169735787</v>
      </c>
      <c r="BK1415" s="4">
        <f>_2025teamgamelogs[[#This Row],[PTS]]/_2025teamgamelogs[[#This Row],[POSSESIONS]]</f>
        <v>1.3710968775020016</v>
      </c>
      <c r="BL1415" s="4">
        <f xml:space="preserve"> 100 * _2025teamgamelogs[[#This Row],[POINTS_PER_POSSESSION]]</f>
        <v>137.10968775020015</v>
      </c>
      <c r="BM1415" s="4">
        <f xml:space="preserve"> _2025teamgamelogs[[#This Row],[POSSESIONS]] / (_2025teamgamelogs[[#This Row],[MIN]]/48)</f>
        <v>99.92</v>
      </c>
      <c r="BN1415" s="3">
        <f>_2025teamgamelogs[[#This Row],[PTS]] / (2 * (_2025teamgamelogs[[#This Row],[FGA]] + 0.44 * _2025teamgamelogs[[#This Row],[FTA]]))</f>
        <v>0.76178825622775803</v>
      </c>
      <c r="BO1415" s="4">
        <f>VLOOKUP(_2025teamgamelogs[[#This Row],[MONTH]], LEAGUE_AVERAGES!$A$2:$B$8, 2, FALSE)</f>
        <v>111.93492093235156</v>
      </c>
      <c r="BP1415" s="5">
        <f>VLOOKUP(_2025teamgamelogs[[#This Row],[TEAM_NAME]], LEAGUE_AVERAGES!$A$14:$C$43, 2, FALSE)</f>
        <v>0.39036585365853654</v>
      </c>
      <c r="BQ1415" s="5">
        <f>VLOOKUP(_2025teamgamelogs[[#This Row],[TEAM_NAME]], LEAGUE_AVERAGES!$A$14:$C$43, 3, FALSE)</f>
        <v>0.36282926829268303</v>
      </c>
      <c r="BR1415" s="5">
        <f>VLOOKUP(_2025teamgamelogs[[#This Row],[TEAM_NAME]], LEAGUE_AVERAGES!$F$14:$H$43, 2, FALSE)</f>
        <v>0.50741463414634147</v>
      </c>
      <c r="BS1415" s="5">
        <f>VLOOKUP(_2025teamgamelogs[[#This Row],[TEAM_NAME]], LEAGUE_AVERAGES!$F$14:$H$43, 3, FALSE)</f>
        <v>0.50717073170731708</v>
      </c>
      <c r="BT1415" s="5">
        <f>VLOOKUP(_2025teamgamelogs[[#This Row],[TEAM_NAME]], LEAGUE_AVERAGES!$K$14:$M$43, 2, FALSE)</f>
        <v>0.61183675116028358</v>
      </c>
      <c r="BU1415" s="5">
        <f>VLOOKUP(_2025teamgamelogs[[#This Row],[TEAM_NAME]], LEAGUE_AVERAGES!$K$14:$M$43, 3, FALSE)</f>
        <v>0.59871853787111373</v>
      </c>
    </row>
    <row r="1416" spans="1:73" x14ac:dyDescent="0.2">
      <c r="A1416" t="s">
        <v>59</v>
      </c>
      <c r="B1416">
        <v>1610612744</v>
      </c>
      <c r="C1416" t="s">
        <v>98</v>
      </c>
      <c r="D1416" t="s">
        <v>99</v>
      </c>
      <c r="E1416">
        <v>22400685</v>
      </c>
      <c r="F1416" s="1">
        <v>45688</v>
      </c>
      <c r="G1416" t="s">
        <v>901</v>
      </c>
      <c r="H1416" t="s">
        <v>70</v>
      </c>
      <c r="I1416">
        <v>48</v>
      </c>
      <c r="J1416">
        <v>36</v>
      </c>
      <c r="K1416">
        <v>96</v>
      </c>
      <c r="L1416">
        <v>0.375</v>
      </c>
      <c r="M1416">
        <v>16</v>
      </c>
      <c r="N1416">
        <v>44</v>
      </c>
      <c r="O1416">
        <v>0.36399999999999999</v>
      </c>
      <c r="P1416">
        <v>17</v>
      </c>
      <c r="Q1416">
        <v>25</v>
      </c>
      <c r="R1416">
        <v>0.68</v>
      </c>
      <c r="S1416">
        <v>14</v>
      </c>
      <c r="T1416">
        <v>35</v>
      </c>
      <c r="U1416">
        <v>49</v>
      </c>
      <c r="V1416">
        <v>26</v>
      </c>
      <c r="W1416">
        <v>12</v>
      </c>
      <c r="X1416">
        <v>11</v>
      </c>
      <c r="Y1416">
        <v>6</v>
      </c>
      <c r="Z1416">
        <v>7</v>
      </c>
      <c r="AA1416">
        <v>19</v>
      </c>
      <c r="AB1416">
        <v>20</v>
      </c>
      <c r="AC1416">
        <v>105</v>
      </c>
      <c r="AD1416">
        <v>-25</v>
      </c>
      <c r="AE1416">
        <v>1</v>
      </c>
      <c r="AF1416">
        <v>1231</v>
      </c>
      <c r="AG1416">
        <v>1231</v>
      </c>
      <c r="AH1416">
        <v>1231</v>
      </c>
      <c r="AI1416">
        <v>121</v>
      </c>
      <c r="AJ1416">
        <v>2070</v>
      </c>
      <c r="AK1416">
        <v>392</v>
      </c>
      <c r="AL1416">
        <v>2363</v>
      </c>
      <c r="AM1416">
        <v>567</v>
      </c>
      <c r="AN1416">
        <v>384</v>
      </c>
      <c r="AO1416">
        <v>1156</v>
      </c>
      <c r="AP1416">
        <v>1052</v>
      </c>
      <c r="AQ1416">
        <v>666</v>
      </c>
      <c r="AR1416">
        <v>2067</v>
      </c>
      <c r="AS1416">
        <v>466</v>
      </c>
      <c r="AT1416">
        <v>769</v>
      </c>
      <c r="AU1416">
        <v>505</v>
      </c>
      <c r="AV1416">
        <v>1195</v>
      </c>
      <c r="AW1416">
        <v>640</v>
      </c>
      <c r="AX1416">
        <v>346</v>
      </c>
      <c r="AY1416">
        <v>560</v>
      </c>
      <c r="AZ1416">
        <v>1902</v>
      </c>
      <c r="BA1416">
        <v>1258</v>
      </c>
      <c r="BB1416">
        <v>767</v>
      </c>
      <c r="BC1416">
        <v>1790</v>
      </c>
      <c r="BD1416">
        <v>2312</v>
      </c>
      <c r="BE1416">
        <v>1</v>
      </c>
      <c r="BF1416" t="s">
        <v>64</v>
      </c>
      <c r="BG1416" t="s">
        <v>65</v>
      </c>
      <c r="BH1416" t="s">
        <v>941</v>
      </c>
      <c r="BI1416" s="4">
        <f xml:space="preserve"> _2025teamgamelogs[[#This Row],[FGA]] + (0.44 * _2025teamgamelogs[[#This Row],[FTA]]) + _2025teamgamelogs[[#This Row],[TOV]] - _2025teamgamelogs[[#This Row],[OREB]]</f>
        <v>105</v>
      </c>
      <c r="BJ1416" s="3">
        <f>_2025teamgamelogs[[#This Row],[TOV]]/_2025teamgamelogs[[#This Row],[POSSESIONS]]</f>
        <v>0.11428571428571428</v>
      </c>
      <c r="BK1416" s="4">
        <f>_2025teamgamelogs[[#This Row],[PTS]]/_2025teamgamelogs[[#This Row],[POSSESIONS]]</f>
        <v>1</v>
      </c>
      <c r="BL1416" s="4">
        <f xml:space="preserve"> 100 * _2025teamgamelogs[[#This Row],[POINTS_PER_POSSESSION]]</f>
        <v>100</v>
      </c>
      <c r="BM1416" s="4">
        <f xml:space="preserve"> _2025teamgamelogs[[#This Row],[POSSESIONS]] / (_2025teamgamelogs[[#This Row],[MIN]]/48)</f>
        <v>105</v>
      </c>
      <c r="BN1416" s="3">
        <f>_2025teamgamelogs[[#This Row],[PTS]] / (2 * (_2025teamgamelogs[[#This Row],[FGA]] + 0.44 * _2025teamgamelogs[[#This Row],[FTA]]))</f>
        <v>0.49065420560747663</v>
      </c>
      <c r="BO1416" s="4">
        <f>VLOOKUP(_2025teamgamelogs[[#This Row],[MONTH]], LEAGUE_AVERAGES!$A$2:$B$8, 2, FALSE)</f>
        <v>111.93492093235156</v>
      </c>
      <c r="BP1416" s="5">
        <f>VLOOKUP(_2025teamgamelogs[[#This Row],[TEAM_NAME]], LEAGUE_AVERAGES!$A$14:$C$43, 2, FALSE)</f>
        <v>0.36843902439024395</v>
      </c>
      <c r="BQ1416" s="5">
        <f>VLOOKUP(_2025teamgamelogs[[#This Row],[TEAM_NAME]], LEAGUE_AVERAGES!$A$14:$C$43, 3, FALSE)</f>
        <v>0.35765853658536584</v>
      </c>
      <c r="BR1416" s="5">
        <f>VLOOKUP(_2025teamgamelogs[[#This Row],[TEAM_NAME]], LEAGUE_AVERAGES!$F$14:$H$43, 2, FALSE)</f>
        <v>0.45136585365853665</v>
      </c>
      <c r="BS1416" s="5">
        <f>VLOOKUP(_2025teamgamelogs[[#This Row],[TEAM_NAME]], LEAGUE_AVERAGES!$F$14:$H$43, 3, FALSE)</f>
        <v>0.45180487804878061</v>
      </c>
      <c r="BT1416" s="5">
        <f>VLOOKUP(_2025teamgamelogs[[#This Row],[TEAM_NAME]], LEAGUE_AVERAGES!$K$14:$M$43, 2, FALSE)</f>
        <v>0.56832140437053513</v>
      </c>
      <c r="BU1416" s="5">
        <f>VLOOKUP(_2025teamgamelogs[[#This Row],[TEAM_NAME]], LEAGUE_AVERAGES!$K$14:$M$43, 3, FALSE)</f>
        <v>0.56980808391386595</v>
      </c>
    </row>
    <row r="1417" spans="1:73" x14ac:dyDescent="0.2">
      <c r="A1417" t="s">
        <v>59</v>
      </c>
      <c r="B1417">
        <v>1610612765</v>
      </c>
      <c r="C1417" t="s">
        <v>107</v>
      </c>
      <c r="D1417" t="s">
        <v>108</v>
      </c>
      <c r="E1417">
        <v>22400680</v>
      </c>
      <c r="F1417" s="1">
        <v>45688</v>
      </c>
      <c r="G1417" t="s">
        <v>1271</v>
      </c>
      <c r="H1417" t="s">
        <v>63</v>
      </c>
      <c r="I1417">
        <v>48</v>
      </c>
      <c r="J1417">
        <v>47</v>
      </c>
      <c r="K1417">
        <v>106</v>
      </c>
      <c r="L1417">
        <v>0.443</v>
      </c>
      <c r="M1417">
        <v>9</v>
      </c>
      <c r="N1417">
        <v>35</v>
      </c>
      <c r="O1417">
        <v>0.25700000000000001</v>
      </c>
      <c r="P1417">
        <v>14</v>
      </c>
      <c r="Q1417">
        <v>16</v>
      </c>
      <c r="R1417">
        <v>0.875</v>
      </c>
      <c r="S1417">
        <v>18</v>
      </c>
      <c r="T1417">
        <v>29</v>
      </c>
      <c r="U1417">
        <v>47</v>
      </c>
      <c r="V1417">
        <v>18</v>
      </c>
      <c r="W1417">
        <v>7</v>
      </c>
      <c r="X1417">
        <v>13</v>
      </c>
      <c r="Y1417">
        <v>6</v>
      </c>
      <c r="Z1417">
        <v>13</v>
      </c>
      <c r="AA1417">
        <v>15</v>
      </c>
      <c r="AB1417">
        <v>14</v>
      </c>
      <c r="AC1417">
        <v>117</v>
      </c>
      <c r="AD1417">
        <v>15</v>
      </c>
      <c r="AE1417">
        <v>1</v>
      </c>
      <c r="AF1417">
        <v>1</v>
      </c>
      <c r="AG1417">
        <v>1</v>
      </c>
      <c r="AH1417">
        <v>1</v>
      </c>
      <c r="AI1417">
        <v>121</v>
      </c>
      <c r="AJ1417">
        <v>335</v>
      </c>
      <c r="AK1417">
        <v>34</v>
      </c>
      <c r="AL1417">
        <v>1653</v>
      </c>
      <c r="AM1417">
        <v>2097</v>
      </c>
      <c r="AN1417">
        <v>1495</v>
      </c>
      <c r="AO1417">
        <v>2218</v>
      </c>
      <c r="AP1417">
        <v>1571</v>
      </c>
      <c r="AQ1417">
        <v>1907</v>
      </c>
      <c r="AR1417">
        <v>401</v>
      </c>
      <c r="AS1417">
        <v>100</v>
      </c>
      <c r="AT1417">
        <v>1807</v>
      </c>
      <c r="AU1417">
        <v>705</v>
      </c>
      <c r="AV1417">
        <v>2327</v>
      </c>
      <c r="AW1417">
        <v>38</v>
      </c>
      <c r="AX1417">
        <v>137</v>
      </c>
      <c r="AY1417">
        <v>560</v>
      </c>
      <c r="AZ1417">
        <v>2444</v>
      </c>
      <c r="BA1417">
        <v>398</v>
      </c>
      <c r="BB1417">
        <v>2064</v>
      </c>
      <c r="BC1417">
        <v>960</v>
      </c>
      <c r="BD1417">
        <v>376</v>
      </c>
      <c r="BE1417">
        <v>1</v>
      </c>
      <c r="BF1417" t="s">
        <v>64</v>
      </c>
      <c r="BG1417" t="s">
        <v>65</v>
      </c>
      <c r="BH1417" t="s">
        <v>941</v>
      </c>
      <c r="BI1417" s="4">
        <f xml:space="preserve"> _2025teamgamelogs[[#This Row],[FGA]] + (0.44 * _2025teamgamelogs[[#This Row],[FTA]]) + _2025teamgamelogs[[#This Row],[TOV]] - _2025teamgamelogs[[#This Row],[OREB]]</f>
        <v>102.04</v>
      </c>
      <c r="BJ1417" s="3">
        <f>_2025teamgamelogs[[#This Row],[TOV]]/_2025teamgamelogs[[#This Row],[POSSESIONS]]</f>
        <v>6.8600548804390427E-2</v>
      </c>
      <c r="BK1417" s="4">
        <f>_2025teamgamelogs[[#This Row],[PTS]]/_2025teamgamelogs[[#This Row],[POSSESIONS]]</f>
        <v>1.1466091728733829</v>
      </c>
      <c r="BL1417" s="4">
        <f xml:space="preserve"> 100 * _2025teamgamelogs[[#This Row],[POINTS_PER_POSSESSION]]</f>
        <v>114.66091728733829</v>
      </c>
      <c r="BM1417" s="4">
        <f xml:space="preserve"> _2025teamgamelogs[[#This Row],[POSSESIONS]] / (_2025teamgamelogs[[#This Row],[MIN]]/48)</f>
        <v>102.04</v>
      </c>
      <c r="BN1417" s="3">
        <f>_2025teamgamelogs[[#This Row],[PTS]] / (2 * (_2025teamgamelogs[[#This Row],[FGA]] + 0.44 * _2025teamgamelogs[[#This Row],[FTA]]))</f>
        <v>0.51751592356687892</v>
      </c>
      <c r="BO1417" s="4">
        <f>VLOOKUP(_2025teamgamelogs[[#This Row],[MONTH]], LEAGUE_AVERAGES!$A$2:$B$8, 2, FALSE)</f>
        <v>111.93492093235156</v>
      </c>
      <c r="BP1417" s="5">
        <f>VLOOKUP(_2025teamgamelogs[[#This Row],[TEAM_NAME]], LEAGUE_AVERAGES!$A$14:$C$43, 2, FALSE)</f>
        <v>0.3560731707317073</v>
      </c>
      <c r="BQ1417" s="5">
        <f>VLOOKUP(_2025teamgamelogs[[#This Row],[TEAM_NAME]], LEAGUE_AVERAGES!$A$14:$C$43, 3, FALSE)</f>
        <v>0.3687804878048781</v>
      </c>
      <c r="BR1417" s="5">
        <f>VLOOKUP(_2025teamgamelogs[[#This Row],[TEAM_NAME]], LEAGUE_AVERAGES!$F$14:$H$43, 2, FALSE)</f>
        <v>0.47321951219512204</v>
      </c>
      <c r="BS1417" s="5">
        <f>VLOOKUP(_2025teamgamelogs[[#This Row],[TEAM_NAME]], LEAGUE_AVERAGES!$F$14:$H$43, 3, FALSE)</f>
        <v>0.48104878048780486</v>
      </c>
      <c r="BT1417" s="5">
        <f>VLOOKUP(_2025teamgamelogs[[#This Row],[TEAM_NAME]], LEAGUE_AVERAGES!$K$14:$M$43, 2, FALSE)</f>
        <v>0.57634444021190001</v>
      </c>
      <c r="BU1417" s="5">
        <f>VLOOKUP(_2025teamgamelogs[[#This Row],[TEAM_NAME]], LEAGUE_AVERAGES!$K$14:$M$43, 3, FALSE)</f>
        <v>0.58621097107374254</v>
      </c>
    </row>
    <row r="1418" spans="1:73" x14ac:dyDescent="0.2">
      <c r="A1418" t="s">
        <v>59</v>
      </c>
      <c r="B1418">
        <v>1610612756</v>
      </c>
      <c r="C1418" t="s">
        <v>80</v>
      </c>
      <c r="D1418" t="s">
        <v>81</v>
      </c>
      <c r="E1418">
        <v>22400685</v>
      </c>
      <c r="F1418" s="1">
        <v>45688</v>
      </c>
      <c r="G1418" t="s">
        <v>908</v>
      </c>
      <c r="H1418" t="s">
        <v>63</v>
      </c>
      <c r="I1418">
        <v>48</v>
      </c>
      <c r="J1418">
        <v>50</v>
      </c>
      <c r="K1418">
        <v>89</v>
      </c>
      <c r="L1418">
        <v>0.56200000000000006</v>
      </c>
      <c r="M1418">
        <v>19</v>
      </c>
      <c r="N1418">
        <v>39</v>
      </c>
      <c r="O1418">
        <v>0.48699999999999999</v>
      </c>
      <c r="P1418">
        <v>11</v>
      </c>
      <c r="Q1418">
        <v>16</v>
      </c>
      <c r="R1418">
        <v>0.68799999999999994</v>
      </c>
      <c r="S1418">
        <v>4</v>
      </c>
      <c r="T1418">
        <v>44</v>
      </c>
      <c r="U1418">
        <v>48</v>
      </c>
      <c r="V1418">
        <v>41</v>
      </c>
      <c r="W1418">
        <v>15</v>
      </c>
      <c r="X1418">
        <v>7</v>
      </c>
      <c r="Y1418">
        <v>7</v>
      </c>
      <c r="Z1418">
        <v>6</v>
      </c>
      <c r="AA1418">
        <v>20</v>
      </c>
      <c r="AB1418">
        <v>19</v>
      </c>
      <c r="AC1418">
        <v>130</v>
      </c>
      <c r="AD1418">
        <v>25</v>
      </c>
      <c r="AE1418">
        <v>1</v>
      </c>
      <c r="AF1418">
        <v>1</v>
      </c>
      <c r="AG1418">
        <v>1</v>
      </c>
      <c r="AH1418">
        <v>1</v>
      </c>
      <c r="AI1418">
        <v>121</v>
      </c>
      <c r="AJ1418">
        <v>131</v>
      </c>
      <c r="AK1418">
        <v>1176</v>
      </c>
      <c r="AL1418">
        <v>112</v>
      </c>
      <c r="AM1418">
        <v>182</v>
      </c>
      <c r="AN1418">
        <v>933</v>
      </c>
      <c r="AO1418">
        <v>140</v>
      </c>
      <c r="AP1418">
        <v>2028</v>
      </c>
      <c r="AQ1418">
        <v>1907</v>
      </c>
      <c r="AR1418">
        <v>2020</v>
      </c>
      <c r="AS1418">
        <v>2385</v>
      </c>
      <c r="AT1418">
        <v>50</v>
      </c>
      <c r="AU1418">
        <v>604</v>
      </c>
      <c r="AV1418">
        <v>13</v>
      </c>
      <c r="AW1418">
        <v>1341</v>
      </c>
      <c r="AX1418">
        <v>1360</v>
      </c>
      <c r="AY1418">
        <v>346</v>
      </c>
      <c r="AZ1418">
        <v>1573</v>
      </c>
      <c r="BA1418">
        <v>1491</v>
      </c>
      <c r="BB1418">
        <v>971</v>
      </c>
      <c r="BC1418">
        <v>239</v>
      </c>
      <c r="BD1418">
        <v>135</v>
      </c>
      <c r="BE1418">
        <v>1</v>
      </c>
      <c r="BF1418" t="s">
        <v>71</v>
      </c>
      <c r="BG1418" t="s">
        <v>65</v>
      </c>
      <c r="BH1418" t="s">
        <v>941</v>
      </c>
      <c r="BI1418" s="4">
        <f xml:space="preserve"> _2025teamgamelogs[[#This Row],[FGA]] + (0.44 * _2025teamgamelogs[[#This Row],[FTA]]) + _2025teamgamelogs[[#This Row],[TOV]] - _2025teamgamelogs[[#This Row],[OREB]]</f>
        <v>107.04</v>
      </c>
      <c r="BJ1418" s="3">
        <f>_2025teamgamelogs[[#This Row],[TOV]]/_2025teamgamelogs[[#This Row],[POSSESIONS]]</f>
        <v>0.14013452914798205</v>
      </c>
      <c r="BK1418" s="4">
        <f>_2025teamgamelogs[[#This Row],[PTS]]/_2025teamgamelogs[[#This Row],[POSSESIONS]]</f>
        <v>1.2144992526158445</v>
      </c>
      <c r="BL1418" s="4">
        <f xml:space="preserve"> 100 * _2025teamgamelogs[[#This Row],[POINTS_PER_POSSESSION]]</f>
        <v>121.44992526158444</v>
      </c>
      <c r="BM1418" s="4">
        <f xml:space="preserve"> _2025teamgamelogs[[#This Row],[POSSESIONS]] / (_2025teamgamelogs[[#This Row],[MIN]]/48)</f>
        <v>107.04</v>
      </c>
      <c r="BN1418" s="3">
        <f>_2025teamgamelogs[[#This Row],[PTS]] / (2 * (_2025teamgamelogs[[#This Row],[FGA]] + 0.44 * _2025teamgamelogs[[#This Row],[FTA]]))</f>
        <v>0.67680133277800913</v>
      </c>
      <c r="BO1418" s="4">
        <f>VLOOKUP(_2025teamgamelogs[[#This Row],[MONTH]], LEAGUE_AVERAGES!$A$2:$B$8, 2, FALSE)</f>
        <v>111.93492093235156</v>
      </c>
      <c r="BP1418" s="5">
        <f>VLOOKUP(_2025teamgamelogs[[#This Row],[TEAM_NAME]], LEAGUE_AVERAGES!$A$14:$C$43, 2, FALSE)</f>
        <v>0.37692682926829268</v>
      </c>
      <c r="BQ1418" s="5">
        <f>VLOOKUP(_2025teamgamelogs[[#This Row],[TEAM_NAME]], LEAGUE_AVERAGES!$A$14:$C$43, 3, FALSE)</f>
        <v>0.37741463414634141</v>
      </c>
      <c r="BR1418" s="5">
        <f>VLOOKUP(_2025teamgamelogs[[#This Row],[TEAM_NAME]], LEAGUE_AVERAGES!$F$14:$H$43, 2, FALSE)</f>
        <v>0.4768536585365854</v>
      </c>
      <c r="BS1418" s="5">
        <f>VLOOKUP(_2025teamgamelogs[[#This Row],[TEAM_NAME]], LEAGUE_AVERAGES!$F$14:$H$43, 3, FALSE)</f>
        <v>0.48056097560975608</v>
      </c>
      <c r="BT1418" s="5">
        <f>VLOOKUP(_2025teamgamelogs[[#This Row],[TEAM_NAME]], LEAGUE_AVERAGES!$K$14:$M$43, 2, FALSE)</f>
        <v>0.59622840480117467</v>
      </c>
      <c r="BU1418" s="5">
        <f>VLOOKUP(_2025teamgamelogs[[#This Row],[TEAM_NAME]], LEAGUE_AVERAGES!$K$14:$M$43, 3, FALSE)</f>
        <v>0.59682738613401276</v>
      </c>
    </row>
    <row r="1419" spans="1:73" x14ac:dyDescent="0.2">
      <c r="A1419" t="s">
        <v>59</v>
      </c>
      <c r="B1419">
        <v>1610612741</v>
      </c>
      <c r="C1419" t="s">
        <v>86</v>
      </c>
      <c r="D1419" t="s">
        <v>87</v>
      </c>
      <c r="E1419">
        <v>22400682</v>
      </c>
      <c r="F1419" s="1">
        <v>45688</v>
      </c>
      <c r="G1419" t="s">
        <v>793</v>
      </c>
      <c r="H1419" t="s">
        <v>63</v>
      </c>
      <c r="I1419">
        <v>48</v>
      </c>
      <c r="J1419">
        <v>45</v>
      </c>
      <c r="K1419">
        <v>89</v>
      </c>
      <c r="L1419">
        <v>0.50600000000000001</v>
      </c>
      <c r="M1419">
        <v>18</v>
      </c>
      <c r="N1419">
        <v>40</v>
      </c>
      <c r="O1419">
        <v>0.45</v>
      </c>
      <c r="P1419">
        <v>14</v>
      </c>
      <c r="Q1419">
        <v>17</v>
      </c>
      <c r="R1419">
        <v>0.82399999999999995</v>
      </c>
      <c r="S1419">
        <v>9</v>
      </c>
      <c r="T1419">
        <v>43</v>
      </c>
      <c r="U1419">
        <v>52</v>
      </c>
      <c r="V1419">
        <v>34</v>
      </c>
      <c r="W1419">
        <v>11</v>
      </c>
      <c r="X1419">
        <v>4</v>
      </c>
      <c r="Y1419">
        <v>9</v>
      </c>
      <c r="Z1419">
        <v>8</v>
      </c>
      <c r="AA1419">
        <v>18</v>
      </c>
      <c r="AB1419">
        <v>13</v>
      </c>
      <c r="AC1419">
        <v>122</v>
      </c>
      <c r="AD1419">
        <v>16</v>
      </c>
      <c r="AE1419">
        <v>1</v>
      </c>
      <c r="AF1419">
        <v>1</v>
      </c>
      <c r="AG1419">
        <v>1</v>
      </c>
      <c r="AH1419">
        <v>1</v>
      </c>
      <c r="AI1419">
        <v>121</v>
      </c>
      <c r="AJ1419">
        <v>564</v>
      </c>
      <c r="AK1419">
        <v>1176</v>
      </c>
      <c r="AL1419">
        <v>625</v>
      </c>
      <c r="AM1419">
        <v>288</v>
      </c>
      <c r="AN1419">
        <v>795</v>
      </c>
      <c r="AO1419">
        <v>331</v>
      </c>
      <c r="AP1419">
        <v>1571</v>
      </c>
      <c r="AQ1419">
        <v>1778</v>
      </c>
      <c r="AR1419">
        <v>811</v>
      </c>
      <c r="AS1419">
        <v>1566</v>
      </c>
      <c r="AT1419">
        <v>78</v>
      </c>
      <c r="AU1419">
        <v>267</v>
      </c>
      <c r="AV1419">
        <v>186</v>
      </c>
      <c r="AW1419">
        <v>429</v>
      </c>
      <c r="AX1419">
        <v>2190</v>
      </c>
      <c r="AY1419">
        <v>109</v>
      </c>
      <c r="AZ1419">
        <v>2116</v>
      </c>
      <c r="BA1419">
        <v>1018</v>
      </c>
      <c r="BB1419">
        <v>2202</v>
      </c>
      <c r="BC1419">
        <v>609</v>
      </c>
      <c r="BD1419">
        <v>338</v>
      </c>
      <c r="BE1419">
        <v>1</v>
      </c>
      <c r="BF1419" t="s">
        <v>71</v>
      </c>
      <c r="BG1419" t="s">
        <v>65</v>
      </c>
      <c r="BH1419" t="s">
        <v>941</v>
      </c>
      <c r="BI1419" s="4">
        <f xml:space="preserve"> _2025teamgamelogs[[#This Row],[FGA]] + (0.44 * _2025teamgamelogs[[#This Row],[FTA]]) + _2025teamgamelogs[[#This Row],[TOV]] - _2025teamgamelogs[[#This Row],[OREB]]</f>
        <v>98.48</v>
      </c>
      <c r="BJ1419" s="3">
        <f>_2025teamgamelogs[[#This Row],[TOV]]/_2025teamgamelogs[[#This Row],[POSSESIONS]]</f>
        <v>0.11169780666125101</v>
      </c>
      <c r="BK1419" s="4">
        <f>_2025teamgamelogs[[#This Row],[PTS]]/_2025teamgamelogs[[#This Row],[POSSESIONS]]</f>
        <v>1.2388302193338749</v>
      </c>
      <c r="BL1419" s="4">
        <f xml:space="preserve"> 100 * _2025teamgamelogs[[#This Row],[POINTS_PER_POSSESSION]]</f>
        <v>123.8830219333875</v>
      </c>
      <c r="BM1419" s="4">
        <f xml:space="preserve"> _2025teamgamelogs[[#This Row],[POSSESIONS]] / (_2025teamgamelogs[[#This Row],[MIN]]/48)</f>
        <v>98.48</v>
      </c>
      <c r="BN1419" s="3">
        <f>_2025teamgamelogs[[#This Row],[PTS]] / (2 * (_2025teamgamelogs[[#This Row],[FGA]] + 0.44 * _2025teamgamelogs[[#This Row],[FTA]]))</f>
        <v>0.63225538971807627</v>
      </c>
      <c r="BO1419" s="4">
        <f>VLOOKUP(_2025teamgamelogs[[#This Row],[MONTH]], LEAGUE_AVERAGES!$A$2:$B$8, 2, FALSE)</f>
        <v>111.93492093235156</v>
      </c>
      <c r="BP1419" s="5">
        <f>VLOOKUP(_2025teamgamelogs[[#This Row],[TEAM_NAME]], LEAGUE_AVERAGES!$A$14:$C$43, 2, FALSE)</f>
        <v>0.36141463414634156</v>
      </c>
      <c r="BQ1419" s="5">
        <f>VLOOKUP(_2025teamgamelogs[[#This Row],[TEAM_NAME]], LEAGUE_AVERAGES!$A$14:$C$43, 3, FALSE)</f>
        <v>0.37548780487804878</v>
      </c>
      <c r="BR1419" s="5">
        <f>VLOOKUP(_2025teamgamelogs[[#This Row],[TEAM_NAME]], LEAGUE_AVERAGES!$F$14:$H$43, 2, FALSE)</f>
        <v>0.46404878048780479</v>
      </c>
      <c r="BS1419" s="5">
        <f>VLOOKUP(_2025teamgamelogs[[#This Row],[TEAM_NAME]], LEAGUE_AVERAGES!$F$14:$H$43, 3, FALSE)</f>
        <v>0.47712195121951223</v>
      </c>
      <c r="BT1419" s="5">
        <f>VLOOKUP(_2025teamgamelogs[[#This Row],[TEAM_NAME]], LEAGUE_AVERAGES!$K$14:$M$43, 2, FALSE)</f>
        <v>0.57631003599073594</v>
      </c>
      <c r="BU1419" s="5">
        <f>VLOOKUP(_2025teamgamelogs[[#This Row],[TEAM_NAME]], LEAGUE_AVERAGES!$K$14:$M$43, 3, FALSE)</f>
        <v>0.59556361257988066</v>
      </c>
    </row>
    <row r="1420" spans="1:73" x14ac:dyDescent="0.2">
      <c r="A1420" t="s">
        <v>59</v>
      </c>
      <c r="B1420">
        <v>1610612755</v>
      </c>
      <c r="C1420" t="s">
        <v>134</v>
      </c>
      <c r="D1420" t="s">
        <v>135</v>
      </c>
      <c r="E1420">
        <v>22400681</v>
      </c>
      <c r="F1420" s="1">
        <v>45688</v>
      </c>
      <c r="G1420" t="s">
        <v>1272</v>
      </c>
      <c r="H1420" t="s">
        <v>70</v>
      </c>
      <c r="I1420">
        <v>48</v>
      </c>
      <c r="J1420">
        <v>50</v>
      </c>
      <c r="K1420">
        <v>90</v>
      </c>
      <c r="L1420">
        <v>0.55600000000000005</v>
      </c>
      <c r="M1420">
        <v>21</v>
      </c>
      <c r="N1420">
        <v>40</v>
      </c>
      <c r="O1420">
        <v>0.52500000000000002</v>
      </c>
      <c r="P1420">
        <v>13</v>
      </c>
      <c r="Q1420">
        <v>16</v>
      </c>
      <c r="R1420">
        <v>0.81299999999999994</v>
      </c>
      <c r="S1420">
        <v>11</v>
      </c>
      <c r="T1420">
        <v>16</v>
      </c>
      <c r="U1420">
        <v>27</v>
      </c>
      <c r="V1420">
        <v>29</v>
      </c>
      <c r="W1420">
        <v>14</v>
      </c>
      <c r="X1420">
        <v>12</v>
      </c>
      <c r="Y1420">
        <v>3</v>
      </c>
      <c r="Z1420">
        <v>2</v>
      </c>
      <c r="AA1420">
        <v>16</v>
      </c>
      <c r="AB1420">
        <v>17</v>
      </c>
      <c r="AC1420">
        <v>134</v>
      </c>
      <c r="AD1420">
        <v>-3</v>
      </c>
      <c r="AE1420">
        <v>1</v>
      </c>
      <c r="AF1420">
        <v>1231</v>
      </c>
      <c r="AG1420">
        <v>1231</v>
      </c>
      <c r="AH1420">
        <v>1231</v>
      </c>
      <c r="AI1420">
        <v>121</v>
      </c>
      <c r="AJ1420">
        <v>131</v>
      </c>
      <c r="AK1420">
        <v>1029</v>
      </c>
      <c r="AL1420">
        <v>132</v>
      </c>
      <c r="AM1420">
        <v>74</v>
      </c>
      <c r="AN1420">
        <v>795</v>
      </c>
      <c r="AO1420">
        <v>58</v>
      </c>
      <c r="AP1420">
        <v>1755</v>
      </c>
      <c r="AQ1420">
        <v>1907</v>
      </c>
      <c r="AR1420">
        <v>924</v>
      </c>
      <c r="AS1420">
        <v>1051</v>
      </c>
      <c r="AT1420">
        <v>2460</v>
      </c>
      <c r="AU1420">
        <v>2455</v>
      </c>
      <c r="AV1420">
        <v>687</v>
      </c>
      <c r="AW1420">
        <v>1092</v>
      </c>
      <c r="AX1420">
        <v>217</v>
      </c>
      <c r="AY1420">
        <v>1712</v>
      </c>
      <c r="AZ1420">
        <v>158</v>
      </c>
      <c r="BA1420">
        <v>570</v>
      </c>
      <c r="BB1420">
        <v>1444</v>
      </c>
      <c r="BC1420">
        <v>126</v>
      </c>
      <c r="BD1420">
        <v>1356</v>
      </c>
      <c r="BE1420">
        <v>1</v>
      </c>
      <c r="BF1420" t="s">
        <v>64</v>
      </c>
      <c r="BG1420" t="s">
        <v>65</v>
      </c>
      <c r="BH1420" t="s">
        <v>941</v>
      </c>
      <c r="BI1420" s="4">
        <f xml:space="preserve"> _2025teamgamelogs[[#This Row],[FGA]] + (0.44 * _2025teamgamelogs[[#This Row],[FTA]]) + _2025teamgamelogs[[#This Row],[TOV]] - _2025teamgamelogs[[#This Row],[OREB]]</f>
        <v>100.04</v>
      </c>
      <c r="BJ1420" s="3">
        <f>_2025teamgamelogs[[#This Row],[TOV]]/_2025teamgamelogs[[#This Row],[POSSESIONS]]</f>
        <v>0.13994402239104359</v>
      </c>
      <c r="BK1420" s="4">
        <f>_2025teamgamelogs[[#This Row],[PTS]]/_2025teamgamelogs[[#This Row],[POSSESIONS]]</f>
        <v>1.3394642143142743</v>
      </c>
      <c r="BL1420" s="4">
        <f xml:space="preserve"> 100 * _2025teamgamelogs[[#This Row],[POINTS_PER_POSSESSION]]</f>
        <v>133.94642143142744</v>
      </c>
      <c r="BM1420" s="4">
        <f xml:space="preserve"> _2025teamgamelogs[[#This Row],[POSSESIONS]] / (_2025teamgamelogs[[#This Row],[MIN]]/48)</f>
        <v>100.04</v>
      </c>
      <c r="BN1420" s="3">
        <f>_2025teamgamelogs[[#This Row],[PTS]] / (2 * (_2025teamgamelogs[[#This Row],[FGA]] + 0.44 * _2025teamgamelogs[[#This Row],[FTA]]))</f>
        <v>0.69043693322341293</v>
      </c>
      <c r="BO1420" s="4">
        <f>VLOOKUP(_2025teamgamelogs[[#This Row],[MONTH]], LEAGUE_AVERAGES!$A$2:$B$8, 2, FALSE)</f>
        <v>111.93492093235156</v>
      </c>
      <c r="BP1420" s="5">
        <f>VLOOKUP(_2025teamgamelogs[[#This Row],[TEAM_NAME]], LEAGUE_AVERAGES!$A$14:$C$43, 2, FALSE)</f>
        <v>0.34129268292682929</v>
      </c>
      <c r="BQ1420" s="5">
        <f>VLOOKUP(_2025teamgamelogs[[#This Row],[TEAM_NAME]], LEAGUE_AVERAGES!$A$14:$C$43, 3, FALSE)</f>
        <v>0.34026829268292691</v>
      </c>
      <c r="BR1420" s="5">
        <f>VLOOKUP(_2025teamgamelogs[[#This Row],[TEAM_NAME]], LEAGUE_AVERAGES!$F$14:$H$43, 2, FALSE)</f>
        <v>0.45178048780487812</v>
      </c>
      <c r="BS1420" s="5">
        <f>VLOOKUP(_2025teamgamelogs[[#This Row],[TEAM_NAME]], LEAGUE_AVERAGES!$F$14:$H$43, 3, FALSE)</f>
        <v>0.45797560975609758</v>
      </c>
      <c r="BT1420" s="5">
        <f>VLOOKUP(_2025teamgamelogs[[#This Row],[TEAM_NAME]], LEAGUE_AVERAGES!$K$14:$M$43, 2, FALSE)</f>
        <v>0.55774018976963147</v>
      </c>
      <c r="BU1420" s="5">
        <f>VLOOKUP(_2025teamgamelogs[[#This Row],[TEAM_NAME]], LEAGUE_AVERAGES!$K$14:$M$43, 3, FALSE)</f>
        <v>0.57066794818423772</v>
      </c>
    </row>
    <row r="1421" spans="1:73" x14ac:dyDescent="0.2">
      <c r="A1421" t="s">
        <v>59</v>
      </c>
      <c r="B1421">
        <v>1610612749</v>
      </c>
      <c r="C1421" t="s">
        <v>113</v>
      </c>
      <c r="D1421" t="s">
        <v>114</v>
      </c>
      <c r="E1421">
        <v>22400684</v>
      </c>
      <c r="F1421" s="1">
        <v>45688</v>
      </c>
      <c r="G1421" t="s">
        <v>1273</v>
      </c>
      <c r="H1421" t="s">
        <v>70</v>
      </c>
      <c r="I1421">
        <v>48</v>
      </c>
      <c r="J1421">
        <v>43</v>
      </c>
      <c r="K1421">
        <v>100</v>
      </c>
      <c r="L1421">
        <v>0.43</v>
      </c>
      <c r="M1421">
        <v>12</v>
      </c>
      <c r="N1421">
        <v>37</v>
      </c>
      <c r="O1421">
        <v>0.32400000000000001</v>
      </c>
      <c r="P1421">
        <v>20</v>
      </c>
      <c r="Q1421">
        <v>26</v>
      </c>
      <c r="R1421">
        <v>0.76900000000000002</v>
      </c>
      <c r="S1421">
        <v>17</v>
      </c>
      <c r="T1421">
        <v>30</v>
      </c>
      <c r="U1421">
        <v>47</v>
      </c>
      <c r="V1421">
        <v>24</v>
      </c>
      <c r="W1421">
        <v>10</v>
      </c>
      <c r="X1421">
        <v>3</v>
      </c>
      <c r="Y1421">
        <v>8</v>
      </c>
      <c r="Z1421">
        <v>11</v>
      </c>
      <c r="AA1421">
        <v>19</v>
      </c>
      <c r="AB1421">
        <v>20</v>
      </c>
      <c r="AC1421">
        <v>118</v>
      </c>
      <c r="AD1421">
        <v>-26</v>
      </c>
      <c r="AE1421">
        <v>1</v>
      </c>
      <c r="AF1421">
        <v>1231</v>
      </c>
      <c r="AG1421">
        <v>1231</v>
      </c>
      <c r="AH1421">
        <v>1231</v>
      </c>
      <c r="AI1421">
        <v>121</v>
      </c>
      <c r="AJ1421">
        <v>866</v>
      </c>
      <c r="AK1421">
        <v>153</v>
      </c>
      <c r="AL1421">
        <v>1852</v>
      </c>
      <c r="AM1421">
        <v>1413</v>
      </c>
      <c r="AN1421">
        <v>1227</v>
      </c>
      <c r="AO1421">
        <v>1625</v>
      </c>
      <c r="AP1421">
        <v>623</v>
      </c>
      <c r="AQ1421">
        <v>570</v>
      </c>
      <c r="AR1421">
        <v>1388</v>
      </c>
      <c r="AS1421">
        <v>160</v>
      </c>
      <c r="AT1421">
        <v>1652</v>
      </c>
      <c r="AU1421">
        <v>705</v>
      </c>
      <c r="AV1421">
        <v>1570</v>
      </c>
      <c r="AW1421">
        <v>264</v>
      </c>
      <c r="AX1421">
        <v>2344</v>
      </c>
      <c r="AY1421">
        <v>187</v>
      </c>
      <c r="AZ1421">
        <v>2405</v>
      </c>
      <c r="BA1421">
        <v>1258</v>
      </c>
      <c r="BB1421">
        <v>767</v>
      </c>
      <c r="BC1421">
        <v>891</v>
      </c>
      <c r="BD1421">
        <v>2327</v>
      </c>
      <c r="BE1421">
        <v>1</v>
      </c>
      <c r="BF1421" t="s">
        <v>71</v>
      </c>
      <c r="BG1421" t="s">
        <v>65</v>
      </c>
      <c r="BH1421" t="s">
        <v>941</v>
      </c>
      <c r="BI1421" s="4">
        <f xml:space="preserve"> _2025teamgamelogs[[#This Row],[FGA]] + (0.44 * _2025teamgamelogs[[#This Row],[FTA]]) + _2025teamgamelogs[[#This Row],[TOV]] - _2025teamgamelogs[[#This Row],[OREB]]</f>
        <v>104.44</v>
      </c>
      <c r="BJ1421" s="3">
        <f>_2025teamgamelogs[[#This Row],[TOV]]/_2025teamgamelogs[[#This Row],[POSSESIONS]]</f>
        <v>9.574875526618154E-2</v>
      </c>
      <c r="BK1421" s="4">
        <f>_2025teamgamelogs[[#This Row],[PTS]]/_2025teamgamelogs[[#This Row],[POSSESIONS]]</f>
        <v>1.1298353121409421</v>
      </c>
      <c r="BL1421" s="4">
        <f xml:space="preserve"> 100 * _2025teamgamelogs[[#This Row],[POINTS_PER_POSSESSION]]</f>
        <v>112.98353121409421</v>
      </c>
      <c r="BM1421" s="4">
        <f xml:space="preserve"> _2025teamgamelogs[[#This Row],[POSSESIONS]] / (_2025teamgamelogs[[#This Row],[MIN]]/48)</f>
        <v>104.44</v>
      </c>
      <c r="BN1421" s="3">
        <f>_2025teamgamelogs[[#This Row],[PTS]] / (2 * (_2025teamgamelogs[[#This Row],[FGA]] + 0.44 * _2025teamgamelogs[[#This Row],[FTA]]))</f>
        <v>0.52943287867910982</v>
      </c>
      <c r="BO1421" s="4">
        <f>VLOOKUP(_2025teamgamelogs[[#This Row],[MONTH]], LEAGUE_AVERAGES!$A$2:$B$8, 2, FALSE)</f>
        <v>111.93492093235156</v>
      </c>
      <c r="BP1421" s="5">
        <f>VLOOKUP(_2025teamgamelogs[[#This Row],[TEAM_NAME]], LEAGUE_AVERAGES!$A$14:$C$43, 2, FALSE)</f>
        <v>0.4062926829268293</v>
      </c>
      <c r="BQ1421" s="5">
        <f>VLOOKUP(_2025teamgamelogs[[#This Row],[TEAM_NAME]], LEAGUE_AVERAGES!$A$14:$C$43, 3, FALSE)</f>
        <v>0.36926829268292688</v>
      </c>
      <c r="BR1421" s="5">
        <f>VLOOKUP(_2025teamgamelogs[[#This Row],[TEAM_NAME]], LEAGUE_AVERAGES!$F$14:$H$43, 2, FALSE)</f>
        <v>0.49804878048780482</v>
      </c>
      <c r="BS1421" s="5">
        <f>VLOOKUP(_2025teamgamelogs[[#This Row],[TEAM_NAME]], LEAGUE_AVERAGES!$F$14:$H$43, 3, FALSE)</f>
        <v>0.47917073170731711</v>
      </c>
      <c r="BT1421" s="5">
        <f>VLOOKUP(_2025teamgamelogs[[#This Row],[TEAM_NAME]], LEAGUE_AVERAGES!$K$14:$M$43, 2, FALSE)</f>
        <v>0.61475494156948829</v>
      </c>
      <c r="BU1421" s="5">
        <f>VLOOKUP(_2025teamgamelogs[[#This Row],[TEAM_NAME]], LEAGUE_AVERAGES!$K$14:$M$43, 3, FALSE)</f>
        <v>0.58586037801226176</v>
      </c>
    </row>
    <row r="1422" spans="1:73" x14ac:dyDescent="0.2">
      <c r="A1422" t="s">
        <v>59</v>
      </c>
      <c r="B1422">
        <v>1610612738</v>
      </c>
      <c r="C1422" t="s">
        <v>74</v>
      </c>
      <c r="D1422" t="s">
        <v>75</v>
      </c>
      <c r="E1422">
        <v>22400683</v>
      </c>
      <c r="F1422" s="1">
        <v>45688</v>
      </c>
      <c r="G1422" t="s">
        <v>1274</v>
      </c>
      <c r="H1422" t="s">
        <v>63</v>
      </c>
      <c r="I1422">
        <v>48</v>
      </c>
      <c r="J1422">
        <v>42</v>
      </c>
      <c r="K1422">
        <v>84</v>
      </c>
      <c r="L1422">
        <v>0.5</v>
      </c>
      <c r="M1422">
        <v>16</v>
      </c>
      <c r="N1422">
        <v>41</v>
      </c>
      <c r="O1422">
        <v>0.39</v>
      </c>
      <c r="P1422">
        <v>18</v>
      </c>
      <c r="Q1422">
        <v>26</v>
      </c>
      <c r="R1422">
        <v>0.69199999999999995</v>
      </c>
      <c r="S1422">
        <v>5</v>
      </c>
      <c r="T1422">
        <v>30</v>
      </c>
      <c r="U1422">
        <v>35</v>
      </c>
      <c r="V1422">
        <v>32</v>
      </c>
      <c r="W1422">
        <v>13</v>
      </c>
      <c r="X1422">
        <v>12</v>
      </c>
      <c r="Y1422">
        <v>7</v>
      </c>
      <c r="Z1422">
        <v>2</v>
      </c>
      <c r="AA1422">
        <v>16</v>
      </c>
      <c r="AB1422">
        <v>21</v>
      </c>
      <c r="AC1422">
        <v>118</v>
      </c>
      <c r="AD1422">
        <v>2</v>
      </c>
      <c r="AE1422">
        <v>1</v>
      </c>
      <c r="AF1422">
        <v>1</v>
      </c>
      <c r="AG1422">
        <v>1</v>
      </c>
      <c r="AH1422">
        <v>1</v>
      </c>
      <c r="AI1422">
        <v>121</v>
      </c>
      <c r="AJ1422">
        <v>1068</v>
      </c>
      <c r="AK1422">
        <v>1815</v>
      </c>
      <c r="AL1422">
        <v>663</v>
      </c>
      <c r="AM1422">
        <v>567</v>
      </c>
      <c r="AN1422">
        <v>681</v>
      </c>
      <c r="AO1422">
        <v>848</v>
      </c>
      <c r="AP1422">
        <v>889</v>
      </c>
      <c r="AQ1422">
        <v>570</v>
      </c>
      <c r="AR1422">
        <v>1984</v>
      </c>
      <c r="AS1422">
        <v>2299</v>
      </c>
      <c r="AT1422">
        <v>1652</v>
      </c>
      <c r="AU1422">
        <v>2225</v>
      </c>
      <c r="AV1422">
        <v>322</v>
      </c>
      <c r="AW1422">
        <v>850</v>
      </c>
      <c r="AX1422">
        <v>217</v>
      </c>
      <c r="AY1422">
        <v>346</v>
      </c>
      <c r="AZ1422">
        <v>158</v>
      </c>
      <c r="BA1422">
        <v>570</v>
      </c>
      <c r="BB1422">
        <v>575</v>
      </c>
      <c r="BC1422">
        <v>891</v>
      </c>
      <c r="BD1422">
        <v>1106</v>
      </c>
      <c r="BE1422">
        <v>1</v>
      </c>
      <c r="BF1422" t="s">
        <v>71</v>
      </c>
      <c r="BG1422" t="s">
        <v>65</v>
      </c>
      <c r="BH1422" t="s">
        <v>941</v>
      </c>
      <c r="BI1422" s="4">
        <f xml:space="preserve"> _2025teamgamelogs[[#This Row],[FGA]] + (0.44 * _2025teamgamelogs[[#This Row],[FTA]]) + _2025teamgamelogs[[#This Row],[TOV]] - _2025teamgamelogs[[#This Row],[OREB]]</f>
        <v>103.44</v>
      </c>
      <c r="BJ1422" s="3">
        <f>_2025teamgamelogs[[#This Row],[TOV]]/_2025teamgamelogs[[#This Row],[POSSESIONS]]</f>
        <v>0.12567672080433101</v>
      </c>
      <c r="BK1422" s="4">
        <f>_2025teamgamelogs[[#This Row],[PTS]]/_2025teamgamelogs[[#This Row],[POSSESIONS]]</f>
        <v>1.1407579273008508</v>
      </c>
      <c r="BL1422" s="4">
        <f xml:space="preserve"> 100 * _2025teamgamelogs[[#This Row],[POINTS_PER_POSSESSION]]</f>
        <v>114.07579273008508</v>
      </c>
      <c r="BM1422" s="4">
        <f xml:space="preserve"> _2025teamgamelogs[[#This Row],[POSSESIONS]] / (_2025teamgamelogs[[#This Row],[MIN]]/48)</f>
        <v>103.44</v>
      </c>
      <c r="BN1422" s="3">
        <f>_2025teamgamelogs[[#This Row],[PTS]] / (2 * (_2025teamgamelogs[[#This Row],[FGA]] + 0.44 * _2025teamgamelogs[[#This Row],[FTA]]))</f>
        <v>0.61818943839061191</v>
      </c>
      <c r="BO1422" s="4">
        <f>VLOOKUP(_2025teamgamelogs[[#This Row],[MONTH]], LEAGUE_AVERAGES!$A$2:$B$8, 2, FALSE)</f>
        <v>111.93492093235156</v>
      </c>
      <c r="BP1422" s="5">
        <f>VLOOKUP(_2025teamgamelogs[[#This Row],[TEAM_NAME]], LEAGUE_AVERAGES!$A$14:$C$43, 2, FALSE)</f>
        <v>0.3739024390243903</v>
      </c>
      <c r="BQ1422" s="5">
        <f>VLOOKUP(_2025teamgamelogs[[#This Row],[TEAM_NAME]], LEAGUE_AVERAGES!$A$14:$C$43, 3, FALSE)</f>
        <v>0.36424390243902455</v>
      </c>
      <c r="BR1422" s="5">
        <f>VLOOKUP(_2025teamgamelogs[[#This Row],[TEAM_NAME]], LEAGUE_AVERAGES!$F$14:$H$43, 2, FALSE)</f>
        <v>0.46717073170731704</v>
      </c>
      <c r="BS1422" s="5">
        <f>VLOOKUP(_2025teamgamelogs[[#This Row],[TEAM_NAME]], LEAGUE_AVERAGES!$F$14:$H$43, 3, FALSE)</f>
        <v>0.45907317073170728</v>
      </c>
      <c r="BT1422" s="5">
        <f>VLOOKUP(_2025teamgamelogs[[#This Row],[TEAM_NAME]], LEAGUE_AVERAGES!$K$14:$M$43, 2, FALSE)</f>
        <v>0.59645910798675039</v>
      </c>
      <c r="BU1422" s="5">
        <f>VLOOKUP(_2025teamgamelogs[[#This Row],[TEAM_NAME]], LEAGUE_AVERAGES!$K$14:$M$43, 3, FALSE)</f>
        <v>0.58679053151616523</v>
      </c>
    </row>
    <row r="1423" spans="1:73" x14ac:dyDescent="0.2">
      <c r="A1423" t="s">
        <v>59</v>
      </c>
      <c r="B1423">
        <v>1610612761</v>
      </c>
      <c r="C1423" t="s">
        <v>95</v>
      </c>
      <c r="D1423" t="s">
        <v>96</v>
      </c>
      <c r="E1423">
        <v>22400682</v>
      </c>
      <c r="F1423" s="1">
        <v>45688</v>
      </c>
      <c r="G1423" t="s">
        <v>795</v>
      </c>
      <c r="H1423" t="s">
        <v>70</v>
      </c>
      <c r="I1423">
        <v>48</v>
      </c>
      <c r="J1423">
        <v>39</v>
      </c>
      <c r="K1423">
        <v>92</v>
      </c>
      <c r="L1423">
        <v>0.42399999999999999</v>
      </c>
      <c r="M1423">
        <v>10</v>
      </c>
      <c r="N1423">
        <v>30</v>
      </c>
      <c r="O1423">
        <v>0.33300000000000002</v>
      </c>
      <c r="P1423">
        <v>18</v>
      </c>
      <c r="Q1423">
        <v>27</v>
      </c>
      <c r="R1423">
        <v>0.66700000000000004</v>
      </c>
      <c r="S1423">
        <v>7</v>
      </c>
      <c r="T1423">
        <v>37</v>
      </c>
      <c r="U1423">
        <v>44</v>
      </c>
      <c r="V1423">
        <v>27</v>
      </c>
      <c r="W1423">
        <v>7</v>
      </c>
      <c r="X1423">
        <v>6</v>
      </c>
      <c r="Y1423">
        <v>8</v>
      </c>
      <c r="Z1423">
        <v>9</v>
      </c>
      <c r="AA1423">
        <v>13</v>
      </c>
      <c r="AB1423">
        <v>18</v>
      </c>
      <c r="AC1423">
        <v>106</v>
      </c>
      <c r="AD1423">
        <v>-16</v>
      </c>
      <c r="AE1423">
        <v>1</v>
      </c>
      <c r="AF1423">
        <v>1231</v>
      </c>
      <c r="AG1423">
        <v>1231</v>
      </c>
      <c r="AH1423">
        <v>1231</v>
      </c>
      <c r="AI1423">
        <v>121</v>
      </c>
      <c r="AJ1423">
        <v>1609</v>
      </c>
      <c r="AK1423">
        <v>768</v>
      </c>
      <c r="AL1423">
        <v>1924</v>
      </c>
      <c r="AM1423">
        <v>1891</v>
      </c>
      <c r="AN1423">
        <v>2077</v>
      </c>
      <c r="AO1423">
        <v>1468</v>
      </c>
      <c r="AP1423">
        <v>889</v>
      </c>
      <c r="AQ1423">
        <v>471</v>
      </c>
      <c r="AR1423">
        <v>2105</v>
      </c>
      <c r="AS1423">
        <v>2024</v>
      </c>
      <c r="AT1423">
        <v>489</v>
      </c>
      <c r="AU1423">
        <v>1127</v>
      </c>
      <c r="AV1423">
        <v>1013</v>
      </c>
      <c r="AW1423">
        <v>38</v>
      </c>
      <c r="AX1423">
        <v>1702</v>
      </c>
      <c r="AY1423">
        <v>187</v>
      </c>
      <c r="AZ1423">
        <v>2275</v>
      </c>
      <c r="BA1423">
        <v>148</v>
      </c>
      <c r="BB1423">
        <v>1204</v>
      </c>
      <c r="BC1423">
        <v>1723</v>
      </c>
      <c r="BD1423">
        <v>2086</v>
      </c>
      <c r="BE1423">
        <v>1</v>
      </c>
      <c r="BF1423" t="s">
        <v>64</v>
      </c>
      <c r="BG1423" t="s">
        <v>65</v>
      </c>
      <c r="BH1423" t="s">
        <v>941</v>
      </c>
      <c r="BI1423" s="4">
        <f xml:space="preserve"> _2025teamgamelogs[[#This Row],[FGA]] + (0.44 * _2025teamgamelogs[[#This Row],[FTA]]) + _2025teamgamelogs[[#This Row],[TOV]] - _2025teamgamelogs[[#This Row],[OREB]]</f>
        <v>103.88</v>
      </c>
      <c r="BJ1423" s="3">
        <f>_2025teamgamelogs[[#This Row],[TOV]]/_2025teamgamelogs[[#This Row],[POSSESIONS]]</f>
        <v>6.7385444743935319E-2</v>
      </c>
      <c r="BK1423" s="4">
        <f>_2025teamgamelogs[[#This Row],[PTS]]/_2025teamgamelogs[[#This Row],[POSSESIONS]]</f>
        <v>1.0204081632653061</v>
      </c>
      <c r="BL1423" s="4">
        <f xml:space="preserve"> 100 * _2025teamgamelogs[[#This Row],[POINTS_PER_POSSESSION]]</f>
        <v>102.04081632653062</v>
      </c>
      <c r="BM1423" s="4">
        <f xml:space="preserve"> _2025teamgamelogs[[#This Row],[POSSESIONS]] / (_2025teamgamelogs[[#This Row],[MIN]]/48)</f>
        <v>103.88</v>
      </c>
      <c r="BN1423" s="3">
        <f>_2025teamgamelogs[[#This Row],[PTS]] / (2 * (_2025teamgamelogs[[#This Row],[FGA]] + 0.44 * _2025teamgamelogs[[#This Row],[FTA]]))</f>
        <v>0.51020408163265307</v>
      </c>
      <c r="BO1423" s="4">
        <f>VLOOKUP(_2025teamgamelogs[[#This Row],[MONTH]], LEAGUE_AVERAGES!$A$2:$B$8, 2, FALSE)</f>
        <v>111.93492093235156</v>
      </c>
      <c r="BP1423" s="5">
        <f>VLOOKUP(_2025teamgamelogs[[#This Row],[TEAM_NAME]], LEAGUE_AVERAGES!$A$14:$C$43, 2, FALSE)</f>
        <v>0.35443902439024388</v>
      </c>
      <c r="BQ1423" s="5">
        <f>VLOOKUP(_2025teamgamelogs[[#This Row],[TEAM_NAME]], LEAGUE_AVERAGES!$A$14:$C$43, 3, FALSE)</f>
        <v>0.34512195121951217</v>
      </c>
      <c r="BR1423" s="5">
        <f>VLOOKUP(_2025teamgamelogs[[#This Row],[TEAM_NAME]], LEAGUE_AVERAGES!$F$14:$H$43, 2, FALSE)</f>
        <v>0.46104878048780484</v>
      </c>
      <c r="BS1423" s="5">
        <f>VLOOKUP(_2025teamgamelogs[[#This Row],[TEAM_NAME]], LEAGUE_AVERAGES!$F$14:$H$43, 3, FALSE)</f>
        <v>0.45834146341463411</v>
      </c>
      <c r="BT1423" s="5">
        <f>VLOOKUP(_2025teamgamelogs[[#This Row],[TEAM_NAME]], LEAGUE_AVERAGES!$K$14:$M$43, 2, FALSE)</f>
        <v>0.55942918094792793</v>
      </c>
      <c r="BU1423" s="5">
        <f>VLOOKUP(_2025teamgamelogs[[#This Row],[TEAM_NAME]], LEAGUE_AVERAGES!$K$14:$M$43, 3, FALSE)</f>
        <v>0.54979583097447959</v>
      </c>
    </row>
    <row r="1424" spans="1:73" x14ac:dyDescent="0.2">
      <c r="A1424" t="s">
        <v>59</v>
      </c>
      <c r="B1424">
        <v>1610612758</v>
      </c>
      <c r="C1424" t="s">
        <v>142</v>
      </c>
      <c r="D1424" t="s">
        <v>143</v>
      </c>
      <c r="E1424">
        <v>22400691</v>
      </c>
      <c r="F1424" s="1">
        <v>45689</v>
      </c>
      <c r="G1424" t="s">
        <v>1275</v>
      </c>
      <c r="H1424" t="s">
        <v>70</v>
      </c>
      <c r="I1424">
        <v>48</v>
      </c>
      <c r="J1424">
        <v>40</v>
      </c>
      <c r="K1424">
        <v>100</v>
      </c>
      <c r="L1424">
        <v>0.4</v>
      </c>
      <c r="M1424">
        <v>11</v>
      </c>
      <c r="N1424">
        <v>44</v>
      </c>
      <c r="O1424">
        <v>0.25</v>
      </c>
      <c r="P1424">
        <v>19</v>
      </c>
      <c r="Q1424">
        <v>26</v>
      </c>
      <c r="R1424">
        <v>0.73099999999999998</v>
      </c>
      <c r="S1424">
        <v>9</v>
      </c>
      <c r="T1424">
        <v>28</v>
      </c>
      <c r="U1424">
        <v>37</v>
      </c>
      <c r="V1424">
        <v>25</v>
      </c>
      <c r="W1424">
        <v>8</v>
      </c>
      <c r="X1424">
        <v>8</v>
      </c>
      <c r="Y1424">
        <v>5</v>
      </c>
      <c r="Z1424">
        <v>6</v>
      </c>
      <c r="AA1424">
        <v>10</v>
      </c>
      <c r="AB1424">
        <v>18</v>
      </c>
      <c r="AC1424">
        <v>110</v>
      </c>
      <c r="AD1424">
        <v>-34</v>
      </c>
      <c r="AE1424">
        <v>1</v>
      </c>
      <c r="AF1424">
        <v>1231</v>
      </c>
      <c r="AG1424">
        <v>1231</v>
      </c>
      <c r="AH1424">
        <v>1231</v>
      </c>
      <c r="AI1424">
        <v>121</v>
      </c>
      <c r="AJ1424">
        <v>1438</v>
      </c>
      <c r="AK1424">
        <v>153</v>
      </c>
      <c r="AL1424">
        <v>2190</v>
      </c>
      <c r="AM1424">
        <v>1661</v>
      </c>
      <c r="AN1424">
        <v>384</v>
      </c>
      <c r="AO1424">
        <v>2236</v>
      </c>
      <c r="AP1424">
        <v>756</v>
      </c>
      <c r="AQ1424">
        <v>570</v>
      </c>
      <c r="AR1424">
        <v>1731</v>
      </c>
      <c r="AS1424">
        <v>1566</v>
      </c>
      <c r="AT1424">
        <v>1951</v>
      </c>
      <c r="AU1424">
        <v>2073</v>
      </c>
      <c r="AV1424">
        <v>1358</v>
      </c>
      <c r="AW1424">
        <v>78</v>
      </c>
      <c r="AX1424">
        <v>1073</v>
      </c>
      <c r="AY1424">
        <v>889</v>
      </c>
      <c r="AZ1424">
        <v>1573</v>
      </c>
      <c r="BA1424">
        <v>25</v>
      </c>
      <c r="BB1424">
        <v>1204</v>
      </c>
      <c r="BC1424">
        <v>1479</v>
      </c>
      <c r="BD1424">
        <v>2407</v>
      </c>
      <c r="BE1424">
        <v>1</v>
      </c>
      <c r="BF1424" t="s">
        <v>71</v>
      </c>
      <c r="BG1424" t="s">
        <v>65</v>
      </c>
      <c r="BH1424" t="s">
        <v>1276</v>
      </c>
      <c r="BI1424" s="4">
        <f xml:space="preserve"> _2025teamgamelogs[[#This Row],[FGA]] + (0.44 * _2025teamgamelogs[[#This Row],[FTA]]) + _2025teamgamelogs[[#This Row],[TOV]] - _2025teamgamelogs[[#This Row],[OREB]]</f>
        <v>110.44</v>
      </c>
      <c r="BJ1424" s="3">
        <f>_2025teamgamelogs[[#This Row],[TOV]]/_2025teamgamelogs[[#This Row],[POSSESIONS]]</f>
        <v>7.2437522636725829E-2</v>
      </c>
      <c r="BK1424" s="4">
        <f>_2025teamgamelogs[[#This Row],[PTS]]/_2025teamgamelogs[[#This Row],[POSSESIONS]]</f>
        <v>0.99601593625498008</v>
      </c>
      <c r="BL1424" s="4">
        <f xml:space="preserve"> 100 * _2025teamgamelogs[[#This Row],[POINTS_PER_POSSESSION]]</f>
        <v>99.601593625498012</v>
      </c>
      <c r="BM1424" s="4">
        <f xml:space="preserve"> _2025teamgamelogs[[#This Row],[POSSESIONS]] / (_2025teamgamelogs[[#This Row],[MIN]]/48)</f>
        <v>110.44</v>
      </c>
      <c r="BN1424" s="3">
        <f>_2025teamgamelogs[[#This Row],[PTS]] / (2 * (_2025teamgamelogs[[#This Row],[FGA]] + 0.44 * _2025teamgamelogs[[#This Row],[FTA]]))</f>
        <v>0.49353912419239054</v>
      </c>
      <c r="BO1424" s="4">
        <f>VLOOKUP(_2025teamgamelogs[[#This Row],[MONTH]], LEAGUE_AVERAGES!$A$2:$B$8, 2, FALSE)</f>
        <v>112.18937416754261</v>
      </c>
      <c r="BP1424" s="5">
        <f>VLOOKUP(_2025teamgamelogs[[#This Row],[TEAM_NAME]], LEAGUE_AVERAGES!$A$14:$C$43, 2, FALSE)</f>
        <v>0.37158536585365853</v>
      </c>
      <c r="BQ1424" s="5">
        <f>VLOOKUP(_2025teamgamelogs[[#This Row],[TEAM_NAME]], LEAGUE_AVERAGES!$A$14:$C$43, 3, FALSE)</f>
        <v>0.34029268292682929</v>
      </c>
      <c r="BR1424" s="5">
        <f>VLOOKUP(_2025teamgamelogs[[#This Row],[TEAM_NAME]], LEAGUE_AVERAGES!$F$14:$H$43, 2, FALSE)</f>
        <v>0.4831951219512195</v>
      </c>
      <c r="BS1424" s="5">
        <f>VLOOKUP(_2025teamgamelogs[[#This Row],[TEAM_NAME]], LEAGUE_AVERAGES!$F$14:$H$43, 3, FALSE)</f>
        <v>0.47492682926829272</v>
      </c>
      <c r="BT1424" s="5">
        <f>VLOOKUP(_2025teamgamelogs[[#This Row],[TEAM_NAME]], LEAGUE_AVERAGES!$K$14:$M$43, 2, FALSE)</f>
        <v>0.59195463864629394</v>
      </c>
      <c r="BU1424" s="5">
        <f>VLOOKUP(_2025teamgamelogs[[#This Row],[TEAM_NAME]], LEAGUE_AVERAGES!$K$14:$M$43, 3, FALSE)</f>
        <v>0.57517865161129356</v>
      </c>
    </row>
    <row r="1425" spans="1:73" x14ac:dyDescent="0.2">
      <c r="A1425" t="s">
        <v>59</v>
      </c>
      <c r="B1425">
        <v>1610612737</v>
      </c>
      <c r="C1425" t="s">
        <v>92</v>
      </c>
      <c r="D1425" t="s">
        <v>93</v>
      </c>
      <c r="E1425">
        <v>22400686</v>
      </c>
      <c r="F1425" s="1">
        <v>45689</v>
      </c>
      <c r="G1425" t="s">
        <v>1277</v>
      </c>
      <c r="H1425" t="s">
        <v>70</v>
      </c>
      <c r="I1425">
        <v>48</v>
      </c>
      <c r="J1425">
        <v>45</v>
      </c>
      <c r="K1425">
        <v>90</v>
      </c>
      <c r="L1425">
        <v>0.5</v>
      </c>
      <c r="M1425">
        <v>14</v>
      </c>
      <c r="N1425">
        <v>37</v>
      </c>
      <c r="O1425">
        <v>0.378</v>
      </c>
      <c r="P1425">
        <v>23</v>
      </c>
      <c r="Q1425">
        <v>32</v>
      </c>
      <c r="R1425">
        <v>0.71899999999999997</v>
      </c>
      <c r="S1425">
        <v>11</v>
      </c>
      <c r="T1425">
        <v>33</v>
      </c>
      <c r="U1425">
        <v>44</v>
      </c>
      <c r="V1425">
        <v>31</v>
      </c>
      <c r="W1425">
        <v>13</v>
      </c>
      <c r="X1425">
        <v>6</v>
      </c>
      <c r="Y1425">
        <v>4</v>
      </c>
      <c r="Z1425">
        <v>5</v>
      </c>
      <c r="AA1425">
        <v>23</v>
      </c>
      <c r="AB1425">
        <v>26</v>
      </c>
      <c r="AC1425">
        <v>127</v>
      </c>
      <c r="AD1425">
        <v>-5</v>
      </c>
      <c r="AE1425">
        <v>1</v>
      </c>
      <c r="AF1425">
        <v>1231</v>
      </c>
      <c r="AG1425">
        <v>1231</v>
      </c>
      <c r="AH1425">
        <v>1231</v>
      </c>
      <c r="AI1425">
        <v>121</v>
      </c>
      <c r="AJ1425">
        <v>564</v>
      </c>
      <c r="AK1425">
        <v>1029</v>
      </c>
      <c r="AL1425">
        <v>663</v>
      </c>
      <c r="AM1425">
        <v>934</v>
      </c>
      <c r="AN1425">
        <v>1227</v>
      </c>
      <c r="AO1425">
        <v>993</v>
      </c>
      <c r="AP1425">
        <v>314</v>
      </c>
      <c r="AQ1425">
        <v>163</v>
      </c>
      <c r="AR1425">
        <v>1830</v>
      </c>
      <c r="AS1425">
        <v>1051</v>
      </c>
      <c r="AT1425">
        <v>1131</v>
      </c>
      <c r="AU1425">
        <v>1127</v>
      </c>
      <c r="AV1425">
        <v>426</v>
      </c>
      <c r="AW1425">
        <v>850</v>
      </c>
      <c r="AX1425">
        <v>1702</v>
      </c>
      <c r="AY1425">
        <v>1274</v>
      </c>
      <c r="AZ1425">
        <v>1188</v>
      </c>
      <c r="BA1425">
        <v>2046</v>
      </c>
      <c r="BB1425">
        <v>94</v>
      </c>
      <c r="BC1425">
        <v>341</v>
      </c>
      <c r="BD1425">
        <v>1476</v>
      </c>
      <c r="BE1425">
        <v>1</v>
      </c>
      <c r="BF1425" t="s">
        <v>71</v>
      </c>
      <c r="BG1425" t="s">
        <v>65</v>
      </c>
      <c r="BH1425" t="s">
        <v>1276</v>
      </c>
      <c r="BI1425" s="4">
        <f xml:space="preserve"> _2025teamgamelogs[[#This Row],[FGA]] + (0.44 * _2025teamgamelogs[[#This Row],[FTA]]) + _2025teamgamelogs[[#This Row],[TOV]] - _2025teamgamelogs[[#This Row],[OREB]]</f>
        <v>106.08</v>
      </c>
      <c r="BJ1425" s="3">
        <f>_2025teamgamelogs[[#This Row],[TOV]]/_2025teamgamelogs[[#This Row],[POSSESIONS]]</f>
        <v>0.12254901960784315</v>
      </c>
      <c r="BK1425" s="4">
        <f>_2025teamgamelogs[[#This Row],[PTS]]/_2025teamgamelogs[[#This Row],[POSSESIONS]]</f>
        <v>1.197209653092006</v>
      </c>
      <c r="BL1425" s="4">
        <f xml:space="preserve"> 100 * _2025teamgamelogs[[#This Row],[POINTS_PER_POSSESSION]]</f>
        <v>119.72096530920059</v>
      </c>
      <c r="BM1425" s="4">
        <f xml:space="preserve"> _2025teamgamelogs[[#This Row],[POSSESIONS]] / (_2025teamgamelogs[[#This Row],[MIN]]/48)</f>
        <v>106.08</v>
      </c>
      <c r="BN1425" s="3">
        <f>_2025teamgamelogs[[#This Row],[PTS]] / (2 * (_2025teamgamelogs[[#This Row],[FGA]] + 0.44 * _2025teamgamelogs[[#This Row],[FTA]]))</f>
        <v>0.61010760953112986</v>
      </c>
      <c r="BO1425" s="4">
        <f>VLOOKUP(_2025teamgamelogs[[#This Row],[MONTH]], LEAGUE_AVERAGES!$A$2:$B$8, 2, FALSE)</f>
        <v>112.18937416754261</v>
      </c>
      <c r="BP1425" s="5">
        <f>VLOOKUP(_2025teamgamelogs[[#This Row],[TEAM_NAME]], LEAGUE_AVERAGES!$A$14:$C$43, 2, FALSE)</f>
        <v>0.35092500000000004</v>
      </c>
      <c r="BQ1425" s="5">
        <f>VLOOKUP(_2025teamgamelogs[[#This Row],[TEAM_NAME]], LEAGUE_AVERAGES!$A$14:$C$43, 3, FALSE)</f>
        <v>0.36290476190476195</v>
      </c>
      <c r="BR1425" s="5">
        <f>VLOOKUP(_2025teamgamelogs[[#This Row],[TEAM_NAME]], LEAGUE_AVERAGES!$F$14:$H$43, 2, FALSE)</f>
        <v>0.47670000000000012</v>
      </c>
      <c r="BS1425" s="5">
        <f>VLOOKUP(_2025teamgamelogs[[#This Row],[TEAM_NAME]], LEAGUE_AVERAGES!$F$14:$H$43, 3, FALSE)</f>
        <v>0.47069047619047621</v>
      </c>
      <c r="BT1425" s="5">
        <f>VLOOKUP(_2025teamgamelogs[[#This Row],[TEAM_NAME]], LEAGUE_AVERAGES!$K$14:$M$43, 2, FALSE)</f>
        <v>0.58493933923263275</v>
      </c>
      <c r="BU1425" s="5">
        <f>VLOOKUP(_2025teamgamelogs[[#This Row],[TEAM_NAME]], LEAGUE_AVERAGES!$K$14:$M$43, 3, FALSE)</f>
        <v>0.57722862424766153</v>
      </c>
    </row>
    <row r="1426" spans="1:73" x14ac:dyDescent="0.2">
      <c r="A1426" t="s">
        <v>59</v>
      </c>
      <c r="B1426">
        <v>1610612757</v>
      </c>
      <c r="C1426" t="s">
        <v>116</v>
      </c>
      <c r="D1426" t="s">
        <v>117</v>
      </c>
      <c r="E1426">
        <v>22400694</v>
      </c>
      <c r="F1426" s="1">
        <v>45689</v>
      </c>
      <c r="G1426" t="s">
        <v>1278</v>
      </c>
      <c r="H1426" t="s">
        <v>63</v>
      </c>
      <c r="I1426">
        <v>48</v>
      </c>
      <c r="J1426">
        <v>46</v>
      </c>
      <c r="K1426">
        <v>89</v>
      </c>
      <c r="L1426">
        <v>0.51700000000000002</v>
      </c>
      <c r="M1426">
        <v>9</v>
      </c>
      <c r="N1426">
        <v>31</v>
      </c>
      <c r="O1426">
        <v>0.28999999999999998</v>
      </c>
      <c r="P1426">
        <v>26</v>
      </c>
      <c r="Q1426">
        <v>31</v>
      </c>
      <c r="R1426">
        <v>0.83899999999999997</v>
      </c>
      <c r="S1426">
        <v>10</v>
      </c>
      <c r="T1426">
        <v>33</v>
      </c>
      <c r="U1426">
        <v>43</v>
      </c>
      <c r="V1426">
        <v>24</v>
      </c>
      <c r="W1426">
        <v>10</v>
      </c>
      <c r="X1426">
        <v>11</v>
      </c>
      <c r="Y1426">
        <v>5</v>
      </c>
      <c r="Z1426">
        <v>2</v>
      </c>
      <c r="AA1426">
        <v>20</v>
      </c>
      <c r="AB1426">
        <v>21</v>
      </c>
      <c r="AC1426">
        <v>127</v>
      </c>
      <c r="AD1426">
        <v>19</v>
      </c>
      <c r="AE1426">
        <v>1</v>
      </c>
      <c r="AF1426">
        <v>1</v>
      </c>
      <c r="AG1426">
        <v>1</v>
      </c>
      <c r="AH1426">
        <v>1</v>
      </c>
      <c r="AI1426">
        <v>121</v>
      </c>
      <c r="AJ1426">
        <v>437</v>
      </c>
      <c r="AK1426">
        <v>1176</v>
      </c>
      <c r="AL1426">
        <v>449</v>
      </c>
      <c r="AM1426">
        <v>2097</v>
      </c>
      <c r="AN1426">
        <v>1971</v>
      </c>
      <c r="AO1426">
        <v>1982</v>
      </c>
      <c r="AP1426">
        <v>133</v>
      </c>
      <c r="AQ1426">
        <v>202</v>
      </c>
      <c r="AR1426">
        <v>685</v>
      </c>
      <c r="AS1426">
        <v>1308</v>
      </c>
      <c r="AT1426">
        <v>1131</v>
      </c>
      <c r="AU1426">
        <v>1282</v>
      </c>
      <c r="AV1426">
        <v>1570</v>
      </c>
      <c r="AW1426">
        <v>264</v>
      </c>
      <c r="AX1426">
        <v>346</v>
      </c>
      <c r="AY1426">
        <v>889</v>
      </c>
      <c r="AZ1426">
        <v>158</v>
      </c>
      <c r="BA1426">
        <v>1491</v>
      </c>
      <c r="BB1426">
        <v>575</v>
      </c>
      <c r="BC1426">
        <v>341</v>
      </c>
      <c r="BD1426">
        <v>260</v>
      </c>
      <c r="BE1426">
        <v>1</v>
      </c>
      <c r="BF1426" t="s">
        <v>64</v>
      </c>
      <c r="BG1426" t="s">
        <v>65</v>
      </c>
      <c r="BH1426" t="s">
        <v>1276</v>
      </c>
      <c r="BI1426" s="4">
        <f xml:space="preserve"> _2025teamgamelogs[[#This Row],[FGA]] + (0.44 * _2025teamgamelogs[[#This Row],[FTA]]) + _2025teamgamelogs[[#This Row],[TOV]] - _2025teamgamelogs[[#This Row],[OREB]]</f>
        <v>102.64</v>
      </c>
      <c r="BJ1426" s="3">
        <f>_2025teamgamelogs[[#This Row],[TOV]]/_2025teamgamelogs[[#This Row],[POSSESIONS]]</f>
        <v>9.7427903351519879E-2</v>
      </c>
      <c r="BK1426" s="4">
        <f>_2025teamgamelogs[[#This Row],[PTS]]/_2025teamgamelogs[[#This Row],[POSSESIONS]]</f>
        <v>1.2373343725643025</v>
      </c>
      <c r="BL1426" s="4">
        <f xml:space="preserve"> 100 * _2025teamgamelogs[[#This Row],[POINTS_PER_POSSESSION]]</f>
        <v>123.73343725643025</v>
      </c>
      <c r="BM1426" s="4">
        <f xml:space="preserve"> _2025teamgamelogs[[#This Row],[POSSESIONS]] / (_2025teamgamelogs[[#This Row],[MIN]]/48)</f>
        <v>102.64</v>
      </c>
      <c r="BN1426" s="3">
        <f>_2025teamgamelogs[[#This Row],[PTS]] / (2 * (_2025teamgamelogs[[#This Row],[FGA]] + 0.44 * _2025teamgamelogs[[#This Row],[FTA]]))</f>
        <v>0.61866718628215123</v>
      </c>
      <c r="BO1426" s="4">
        <f>VLOOKUP(_2025teamgamelogs[[#This Row],[MONTH]], LEAGUE_AVERAGES!$A$2:$B$8, 2, FALSE)</f>
        <v>112.18937416754261</v>
      </c>
      <c r="BP1426" s="5">
        <f>VLOOKUP(_2025teamgamelogs[[#This Row],[TEAM_NAME]], LEAGUE_AVERAGES!$A$14:$C$43, 2, FALSE)</f>
        <v>0.3617317073170731</v>
      </c>
      <c r="BQ1426" s="5">
        <f>VLOOKUP(_2025teamgamelogs[[#This Row],[TEAM_NAME]], LEAGUE_AVERAGES!$A$14:$C$43, 3, FALSE)</f>
        <v>0.32368292682926825</v>
      </c>
      <c r="BR1426" s="5">
        <f>VLOOKUP(_2025teamgamelogs[[#This Row],[TEAM_NAME]], LEAGUE_AVERAGES!$F$14:$H$43, 2, FALSE)</f>
        <v>0.4560243902439024</v>
      </c>
      <c r="BS1426" s="5">
        <f>VLOOKUP(_2025teamgamelogs[[#This Row],[TEAM_NAME]], LEAGUE_AVERAGES!$F$14:$H$43, 3, FALSE)</f>
        <v>0.4473414634146341</v>
      </c>
      <c r="BT1426" s="5">
        <f>VLOOKUP(_2025teamgamelogs[[#This Row],[TEAM_NAME]], LEAGUE_AVERAGES!$K$14:$M$43, 2, FALSE)</f>
        <v>0.56794360073860606</v>
      </c>
      <c r="BU1426" s="5">
        <f>VLOOKUP(_2025teamgamelogs[[#This Row],[TEAM_NAME]], LEAGUE_AVERAGES!$K$14:$M$43, 3, FALSE)</f>
        <v>0.54561285519601899</v>
      </c>
    </row>
    <row r="1427" spans="1:73" x14ac:dyDescent="0.2">
      <c r="A1427" t="s">
        <v>59</v>
      </c>
      <c r="B1427">
        <v>1610612764</v>
      </c>
      <c r="C1427" t="s">
        <v>148</v>
      </c>
      <c r="D1427" t="s">
        <v>149</v>
      </c>
      <c r="E1427">
        <v>22400690</v>
      </c>
      <c r="F1427" s="1">
        <v>45689</v>
      </c>
      <c r="G1427" t="s">
        <v>1279</v>
      </c>
      <c r="H1427" t="s">
        <v>63</v>
      </c>
      <c r="I1427">
        <v>48</v>
      </c>
      <c r="J1427">
        <v>38</v>
      </c>
      <c r="K1427">
        <v>83</v>
      </c>
      <c r="L1427">
        <v>0.45800000000000002</v>
      </c>
      <c r="M1427">
        <v>15</v>
      </c>
      <c r="N1427">
        <v>33</v>
      </c>
      <c r="O1427">
        <v>0.45500000000000002</v>
      </c>
      <c r="P1427">
        <v>14</v>
      </c>
      <c r="Q1427">
        <v>17</v>
      </c>
      <c r="R1427">
        <v>0.82399999999999995</v>
      </c>
      <c r="S1427">
        <v>7</v>
      </c>
      <c r="T1427">
        <v>37</v>
      </c>
      <c r="U1427">
        <v>44</v>
      </c>
      <c r="V1427">
        <v>26</v>
      </c>
      <c r="W1427">
        <v>17</v>
      </c>
      <c r="X1427">
        <v>7</v>
      </c>
      <c r="Y1427">
        <v>6</v>
      </c>
      <c r="Z1427">
        <v>3</v>
      </c>
      <c r="AA1427">
        <v>21</v>
      </c>
      <c r="AB1427">
        <v>16</v>
      </c>
      <c r="AC1427">
        <v>105</v>
      </c>
      <c r="AD1427">
        <v>2</v>
      </c>
      <c r="AE1427">
        <v>1</v>
      </c>
      <c r="AF1427">
        <v>1</v>
      </c>
      <c r="AG1427">
        <v>1</v>
      </c>
      <c r="AH1427">
        <v>1</v>
      </c>
      <c r="AI1427">
        <v>121</v>
      </c>
      <c r="AJ1427">
        <v>1796</v>
      </c>
      <c r="AK1427">
        <v>1922</v>
      </c>
      <c r="AL1427">
        <v>1414</v>
      </c>
      <c r="AM1427">
        <v>733</v>
      </c>
      <c r="AN1427">
        <v>1749</v>
      </c>
      <c r="AO1427">
        <v>299</v>
      </c>
      <c r="AP1427">
        <v>1571</v>
      </c>
      <c r="AQ1427">
        <v>1778</v>
      </c>
      <c r="AR1427">
        <v>811</v>
      </c>
      <c r="AS1427">
        <v>2024</v>
      </c>
      <c r="AT1427">
        <v>489</v>
      </c>
      <c r="AU1427">
        <v>1127</v>
      </c>
      <c r="AV1427">
        <v>1195</v>
      </c>
      <c r="AW1427">
        <v>1759</v>
      </c>
      <c r="AX1427">
        <v>1360</v>
      </c>
      <c r="AY1427">
        <v>560</v>
      </c>
      <c r="AZ1427">
        <v>384</v>
      </c>
      <c r="BA1427">
        <v>1694</v>
      </c>
      <c r="BB1427">
        <v>1670</v>
      </c>
      <c r="BC1427">
        <v>1790</v>
      </c>
      <c r="BD1427">
        <v>1106</v>
      </c>
      <c r="BE1427">
        <v>1</v>
      </c>
      <c r="BF1427" t="s">
        <v>71</v>
      </c>
      <c r="BG1427" t="s">
        <v>65</v>
      </c>
      <c r="BH1427" t="s">
        <v>1276</v>
      </c>
      <c r="BI1427" s="4">
        <f xml:space="preserve"> _2025teamgamelogs[[#This Row],[FGA]] + (0.44 * _2025teamgamelogs[[#This Row],[FTA]]) + _2025teamgamelogs[[#This Row],[TOV]] - _2025teamgamelogs[[#This Row],[OREB]]</f>
        <v>100.48</v>
      </c>
      <c r="BJ1427" s="3">
        <f>_2025teamgamelogs[[#This Row],[TOV]]/_2025teamgamelogs[[#This Row],[POSSESIONS]]</f>
        <v>0.16918789808917198</v>
      </c>
      <c r="BK1427" s="4">
        <f>_2025teamgamelogs[[#This Row],[PTS]]/_2025teamgamelogs[[#This Row],[POSSESIONS]]</f>
        <v>1.0449840764331211</v>
      </c>
      <c r="BL1427" s="4">
        <f xml:space="preserve"> 100 * _2025teamgamelogs[[#This Row],[POINTS_PER_POSSESSION]]</f>
        <v>104.49840764331211</v>
      </c>
      <c r="BM1427" s="4">
        <f xml:space="preserve"> _2025teamgamelogs[[#This Row],[POSSESIONS]] / (_2025teamgamelogs[[#This Row],[MIN]]/48)</f>
        <v>100.48</v>
      </c>
      <c r="BN1427" s="3">
        <f>_2025teamgamelogs[[#This Row],[PTS]] / (2 * (_2025teamgamelogs[[#This Row],[FGA]] + 0.44 * _2025teamgamelogs[[#This Row],[FTA]]))</f>
        <v>0.58023872679045085</v>
      </c>
      <c r="BO1427" s="4">
        <f>VLOOKUP(_2025teamgamelogs[[#This Row],[MONTH]], LEAGUE_AVERAGES!$A$2:$B$8, 2, FALSE)</f>
        <v>112.18937416754261</v>
      </c>
      <c r="BP1427" s="5">
        <f>VLOOKUP(_2025teamgamelogs[[#This Row],[TEAM_NAME]], LEAGUE_AVERAGES!$A$14:$C$43, 2, FALSE)</f>
        <v>0.32842499999999997</v>
      </c>
      <c r="BQ1427" s="5">
        <f>VLOOKUP(_2025teamgamelogs[[#This Row],[TEAM_NAME]], LEAGUE_AVERAGES!$A$14:$C$43, 3, FALSE)</f>
        <v>0.33730952380952384</v>
      </c>
      <c r="BR1427" s="5">
        <f>VLOOKUP(_2025teamgamelogs[[#This Row],[TEAM_NAME]], LEAGUE_AVERAGES!$F$14:$H$43, 2, FALSE)</f>
        <v>0.44209999999999994</v>
      </c>
      <c r="BS1427" s="5">
        <f>VLOOKUP(_2025teamgamelogs[[#This Row],[TEAM_NAME]], LEAGUE_AVERAGES!$F$14:$H$43, 3, FALSE)</f>
        <v>0.4362619047619048</v>
      </c>
      <c r="BT1427" s="5">
        <f>VLOOKUP(_2025teamgamelogs[[#This Row],[TEAM_NAME]], LEAGUE_AVERAGES!$K$14:$M$43, 2, FALSE)</f>
        <v>0.55099578881797462</v>
      </c>
      <c r="BU1427" s="5">
        <f>VLOOKUP(_2025teamgamelogs[[#This Row],[TEAM_NAME]], LEAGUE_AVERAGES!$K$14:$M$43, 3, FALSE)</f>
        <v>0.54201342555394594</v>
      </c>
    </row>
    <row r="1428" spans="1:73" x14ac:dyDescent="0.2">
      <c r="A1428" t="s">
        <v>59</v>
      </c>
      <c r="B1428">
        <v>1610612743</v>
      </c>
      <c r="C1428" t="s">
        <v>151</v>
      </c>
      <c r="D1428" t="s">
        <v>152</v>
      </c>
      <c r="E1428">
        <v>22400688</v>
      </c>
      <c r="F1428" s="1">
        <v>45689</v>
      </c>
      <c r="G1428" t="s">
        <v>1280</v>
      </c>
      <c r="H1428" t="s">
        <v>63</v>
      </c>
      <c r="I1428">
        <v>48</v>
      </c>
      <c r="J1428">
        <v>41</v>
      </c>
      <c r="K1428">
        <v>88</v>
      </c>
      <c r="L1428">
        <v>0.46600000000000003</v>
      </c>
      <c r="M1428">
        <v>7</v>
      </c>
      <c r="N1428">
        <v>37</v>
      </c>
      <c r="O1428">
        <v>0.189</v>
      </c>
      <c r="P1428">
        <v>18</v>
      </c>
      <c r="Q1428">
        <v>20</v>
      </c>
      <c r="R1428">
        <v>0.9</v>
      </c>
      <c r="S1428">
        <v>8</v>
      </c>
      <c r="T1428">
        <v>35</v>
      </c>
      <c r="U1428">
        <v>43</v>
      </c>
      <c r="V1428">
        <v>29</v>
      </c>
      <c r="W1428">
        <v>11</v>
      </c>
      <c r="X1428">
        <v>9</v>
      </c>
      <c r="Y1428">
        <v>9</v>
      </c>
      <c r="Z1428">
        <v>6</v>
      </c>
      <c r="AA1428">
        <v>16</v>
      </c>
      <c r="AB1428">
        <v>13</v>
      </c>
      <c r="AC1428">
        <v>107</v>
      </c>
      <c r="AD1428">
        <v>3</v>
      </c>
      <c r="AE1428">
        <v>1</v>
      </c>
      <c r="AF1428">
        <v>1</v>
      </c>
      <c r="AG1428">
        <v>1</v>
      </c>
      <c r="AH1428">
        <v>1</v>
      </c>
      <c r="AI1428">
        <v>121</v>
      </c>
      <c r="AJ1428">
        <v>1234</v>
      </c>
      <c r="AK1428">
        <v>1314</v>
      </c>
      <c r="AL1428">
        <v>1262</v>
      </c>
      <c r="AM1428">
        <v>2338</v>
      </c>
      <c r="AN1428">
        <v>1227</v>
      </c>
      <c r="AO1428">
        <v>2414</v>
      </c>
      <c r="AP1428">
        <v>889</v>
      </c>
      <c r="AQ1428">
        <v>1301</v>
      </c>
      <c r="AR1428">
        <v>246</v>
      </c>
      <c r="AS1428">
        <v>1800</v>
      </c>
      <c r="AT1428">
        <v>769</v>
      </c>
      <c r="AU1428">
        <v>1282</v>
      </c>
      <c r="AV1428">
        <v>687</v>
      </c>
      <c r="AW1428">
        <v>429</v>
      </c>
      <c r="AX1428">
        <v>797</v>
      </c>
      <c r="AY1428">
        <v>109</v>
      </c>
      <c r="AZ1428">
        <v>1573</v>
      </c>
      <c r="BA1428">
        <v>570</v>
      </c>
      <c r="BB1428">
        <v>2202</v>
      </c>
      <c r="BC1428">
        <v>1677</v>
      </c>
      <c r="BD1428">
        <v>1047</v>
      </c>
      <c r="BE1428">
        <v>1</v>
      </c>
      <c r="BF1428" t="s">
        <v>71</v>
      </c>
      <c r="BG1428" t="s">
        <v>65</v>
      </c>
      <c r="BH1428" t="s">
        <v>1276</v>
      </c>
      <c r="BI1428" s="4">
        <f xml:space="preserve"> _2025teamgamelogs[[#This Row],[FGA]] + (0.44 * _2025teamgamelogs[[#This Row],[FTA]]) + _2025teamgamelogs[[#This Row],[TOV]] - _2025teamgamelogs[[#This Row],[OREB]]</f>
        <v>99.8</v>
      </c>
      <c r="BJ1428" s="3">
        <f>_2025teamgamelogs[[#This Row],[TOV]]/_2025teamgamelogs[[#This Row],[POSSESIONS]]</f>
        <v>0.11022044088176353</v>
      </c>
      <c r="BK1428" s="4">
        <f>_2025teamgamelogs[[#This Row],[PTS]]/_2025teamgamelogs[[#This Row],[POSSESIONS]]</f>
        <v>1.0721442885771544</v>
      </c>
      <c r="BL1428" s="4">
        <f xml:space="preserve"> 100 * _2025teamgamelogs[[#This Row],[POINTS_PER_POSSESSION]]</f>
        <v>107.21442885771543</v>
      </c>
      <c r="BM1428" s="4">
        <f xml:space="preserve"> _2025teamgamelogs[[#This Row],[POSSESIONS]] / (_2025teamgamelogs[[#This Row],[MIN]]/48)</f>
        <v>99.8</v>
      </c>
      <c r="BN1428" s="3">
        <f>_2025teamgamelogs[[#This Row],[PTS]] / (2 * (_2025teamgamelogs[[#This Row],[FGA]] + 0.44 * _2025teamgamelogs[[#This Row],[FTA]]))</f>
        <v>0.5526859504132231</v>
      </c>
      <c r="BO1428" s="4">
        <f>VLOOKUP(_2025teamgamelogs[[#This Row],[MONTH]], LEAGUE_AVERAGES!$A$2:$B$8, 2, FALSE)</f>
        <v>112.18937416754261</v>
      </c>
      <c r="BP1428" s="5">
        <f>VLOOKUP(_2025teamgamelogs[[#This Row],[TEAM_NAME]], LEAGUE_AVERAGES!$A$14:$C$43, 2, FALSE)</f>
        <v>0.39036585365853654</v>
      </c>
      <c r="BQ1428" s="5">
        <f>VLOOKUP(_2025teamgamelogs[[#This Row],[TEAM_NAME]], LEAGUE_AVERAGES!$A$14:$C$43, 3, FALSE)</f>
        <v>0.36282926829268303</v>
      </c>
      <c r="BR1428" s="5">
        <f>VLOOKUP(_2025teamgamelogs[[#This Row],[TEAM_NAME]], LEAGUE_AVERAGES!$F$14:$H$43, 2, FALSE)</f>
        <v>0.50741463414634147</v>
      </c>
      <c r="BS1428" s="5">
        <f>VLOOKUP(_2025teamgamelogs[[#This Row],[TEAM_NAME]], LEAGUE_AVERAGES!$F$14:$H$43, 3, FALSE)</f>
        <v>0.50717073170731708</v>
      </c>
      <c r="BT1428" s="5">
        <f>VLOOKUP(_2025teamgamelogs[[#This Row],[TEAM_NAME]], LEAGUE_AVERAGES!$K$14:$M$43, 2, FALSE)</f>
        <v>0.61183675116028358</v>
      </c>
      <c r="BU1428" s="5">
        <f>VLOOKUP(_2025teamgamelogs[[#This Row],[TEAM_NAME]], LEAGUE_AVERAGES!$K$14:$M$43, 3, FALSE)</f>
        <v>0.59871853787111373</v>
      </c>
    </row>
    <row r="1429" spans="1:73" x14ac:dyDescent="0.2">
      <c r="A1429" t="s">
        <v>59</v>
      </c>
      <c r="B1429">
        <v>1610612748</v>
      </c>
      <c r="C1429" t="s">
        <v>101</v>
      </c>
      <c r="D1429" t="s">
        <v>102</v>
      </c>
      <c r="E1429">
        <v>22400693</v>
      </c>
      <c r="F1429" s="1">
        <v>45689</v>
      </c>
      <c r="G1429" t="s">
        <v>1281</v>
      </c>
      <c r="H1429" t="s">
        <v>63</v>
      </c>
      <c r="I1429">
        <v>48</v>
      </c>
      <c r="J1429">
        <v>41</v>
      </c>
      <c r="K1429">
        <v>89</v>
      </c>
      <c r="L1429">
        <v>0.46100000000000002</v>
      </c>
      <c r="M1429">
        <v>13</v>
      </c>
      <c r="N1429">
        <v>42</v>
      </c>
      <c r="O1429">
        <v>0.31</v>
      </c>
      <c r="P1429">
        <v>10</v>
      </c>
      <c r="Q1429">
        <v>17</v>
      </c>
      <c r="R1429">
        <v>0.58799999999999997</v>
      </c>
      <c r="S1429">
        <v>12</v>
      </c>
      <c r="T1429">
        <v>40</v>
      </c>
      <c r="U1429">
        <v>52</v>
      </c>
      <c r="V1429">
        <v>30</v>
      </c>
      <c r="W1429">
        <v>14</v>
      </c>
      <c r="X1429">
        <v>7</v>
      </c>
      <c r="Y1429">
        <v>5</v>
      </c>
      <c r="Z1429">
        <v>3</v>
      </c>
      <c r="AA1429">
        <v>15</v>
      </c>
      <c r="AB1429">
        <v>18</v>
      </c>
      <c r="AC1429">
        <v>105</v>
      </c>
      <c r="AD1429">
        <v>2</v>
      </c>
      <c r="AE1429">
        <v>1</v>
      </c>
      <c r="AF1429">
        <v>1</v>
      </c>
      <c r="AG1429">
        <v>1</v>
      </c>
      <c r="AH1429">
        <v>1</v>
      </c>
      <c r="AI1429">
        <v>121</v>
      </c>
      <c r="AJ1429">
        <v>1234</v>
      </c>
      <c r="AK1429">
        <v>1176</v>
      </c>
      <c r="AL1429">
        <v>1359</v>
      </c>
      <c r="AM1429">
        <v>1171</v>
      </c>
      <c r="AN1429">
        <v>568</v>
      </c>
      <c r="AO1429">
        <v>1801</v>
      </c>
      <c r="AP1429">
        <v>2148</v>
      </c>
      <c r="AQ1429">
        <v>1778</v>
      </c>
      <c r="AR1429">
        <v>2371</v>
      </c>
      <c r="AS1429">
        <v>848</v>
      </c>
      <c r="AT1429">
        <v>210</v>
      </c>
      <c r="AU1429">
        <v>267</v>
      </c>
      <c r="AV1429">
        <v>541</v>
      </c>
      <c r="AW1429">
        <v>1092</v>
      </c>
      <c r="AX1429">
        <v>1360</v>
      </c>
      <c r="AY1429">
        <v>889</v>
      </c>
      <c r="AZ1429">
        <v>384</v>
      </c>
      <c r="BA1429">
        <v>398</v>
      </c>
      <c r="BB1429">
        <v>1204</v>
      </c>
      <c r="BC1429">
        <v>1790</v>
      </c>
      <c r="BD1429">
        <v>1106</v>
      </c>
      <c r="BE1429">
        <v>1</v>
      </c>
      <c r="BF1429" t="s">
        <v>71</v>
      </c>
      <c r="BG1429" t="s">
        <v>65</v>
      </c>
      <c r="BH1429" t="s">
        <v>1276</v>
      </c>
      <c r="BI1429" s="4">
        <f xml:space="preserve"> _2025teamgamelogs[[#This Row],[FGA]] + (0.44 * _2025teamgamelogs[[#This Row],[FTA]]) + _2025teamgamelogs[[#This Row],[TOV]] - _2025teamgamelogs[[#This Row],[OREB]]</f>
        <v>98.48</v>
      </c>
      <c r="BJ1429" s="3">
        <f>_2025teamgamelogs[[#This Row],[TOV]]/_2025teamgamelogs[[#This Row],[POSSESIONS]]</f>
        <v>0.14216084484159219</v>
      </c>
      <c r="BK1429" s="4">
        <f>_2025teamgamelogs[[#This Row],[PTS]]/_2025teamgamelogs[[#This Row],[POSSESIONS]]</f>
        <v>1.0662063363119414</v>
      </c>
      <c r="BL1429" s="4">
        <f xml:space="preserve"> 100 * _2025teamgamelogs[[#This Row],[POINTS_PER_POSSESSION]]</f>
        <v>106.62063363119414</v>
      </c>
      <c r="BM1429" s="4">
        <f xml:space="preserve"> _2025teamgamelogs[[#This Row],[POSSESIONS]] / (_2025teamgamelogs[[#This Row],[MIN]]/48)</f>
        <v>98.48</v>
      </c>
      <c r="BN1429" s="3">
        <f>_2025teamgamelogs[[#This Row],[PTS]] / (2 * (_2025teamgamelogs[[#This Row],[FGA]] + 0.44 * _2025teamgamelogs[[#This Row],[FTA]]))</f>
        <v>0.5441542288557214</v>
      </c>
      <c r="BO1429" s="4">
        <f>VLOOKUP(_2025teamgamelogs[[#This Row],[MONTH]], LEAGUE_AVERAGES!$A$2:$B$8, 2, FALSE)</f>
        <v>112.18937416754261</v>
      </c>
      <c r="BP1429" s="5">
        <f>VLOOKUP(_2025teamgamelogs[[#This Row],[TEAM_NAME]], LEAGUE_AVERAGES!$A$14:$C$43, 2, FALSE)</f>
        <v>0.38887804878048787</v>
      </c>
      <c r="BQ1429" s="5">
        <f>VLOOKUP(_2025teamgamelogs[[#This Row],[TEAM_NAME]], LEAGUE_AVERAGES!$A$14:$C$43, 3, FALSE)</f>
        <v>0.35180487804878063</v>
      </c>
      <c r="BR1429" s="5">
        <f>VLOOKUP(_2025teamgamelogs[[#This Row],[TEAM_NAME]], LEAGUE_AVERAGES!$F$14:$H$43, 2, FALSE)</f>
        <v>0.48178048780487814</v>
      </c>
      <c r="BS1429" s="5">
        <f>VLOOKUP(_2025teamgamelogs[[#This Row],[TEAM_NAME]], LEAGUE_AVERAGES!$F$14:$H$43, 3, FALSE)</f>
        <v>0.44997560975609752</v>
      </c>
      <c r="BT1429" s="5">
        <f>VLOOKUP(_2025teamgamelogs[[#This Row],[TEAM_NAME]], LEAGUE_AVERAGES!$K$14:$M$43, 2, FALSE)</f>
        <v>0.59307433364150897</v>
      </c>
      <c r="BU1429" s="5">
        <f>VLOOKUP(_2025teamgamelogs[[#This Row],[TEAM_NAME]], LEAGUE_AVERAGES!$K$14:$M$43, 3, FALSE)</f>
        <v>0.56311679796954139</v>
      </c>
    </row>
    <row r="1430" spans="1:73" x14ac:dyDescent="0.2">
      <c r="A1430" t="s">
        <v>59</v>
      </c>
      <c r="B1430">
        <v>1610612752</v>
      </c>
      <c r="C1430" t="s">
        <v>67</v>
      </c>
      <c r="D1430" t="s">
        <v>68</v>
      </c>
      <c r="E1430">
        <v>22400692</v>
      </c>
      <c r="F1430" s="1">
        <v>45689</v>
      </c>
      <c r="G1430" t="s">
        <v>1282</v>
      </c>
      <c r="H1430" t="s">
        <v>70</v>
      </c>
      <c r="I1430">
        <v>48</v>
      </c>
      <c r="J1430">
        <v>44</v>
      </c>
      <c r="K1430">
        <v>95</v>
      </c>
      <c r="L1430">
        <v>0.46300000000000002</v>
      </c>
      <c r="M1430">
        <v>10</v>
      </c>
      <c r="N1430">
        <v>28</v>
      </c>
      <c r="O1430">
        <v>0.35699999999999998</v>
      </c>
      <c r="P1430">
        <v>14</v>
      </c>
      <c r="Q1430">
        <v>19</v>
      </c>
      <c r="R1430">
        <v>0.73699999999999999</v>
      </c>
      <c r="S1430">
        <v>16</v>
      </c>
      <c r="T1430">
        <v>28</v>
      </c>
      <c r="U1430">
        <v>44</v>
      </c>
      <c r="V1430">
        <v>33</v>
      </c>
      <c r="W1430">
        <v>14</v>
      </c>
      <c r="X1430">
        <v>7</v>
      </c>
      <c r="Y1430">
        <v>3</v>
      </c>
      <c r="Z1430">
        <v>4</v>
      </c>
      <c r="AA1430">
        <v>16</v>
      </c>
      <c r="AB1430">
        <v>22</v>
      </c>
      <c r="AC1430">
        <v>112</v>
      </c>
      <c r="AD1430">
        <v>-16</v>
      </c>
      <c r="AE1430">
        <v>1</v>
      </c>
      <c r="AF1430">
        <v>1231</v>
      </c>
      <c r="AG1430">
        <v>1231</v>
      </c>
      <c r="AH1430">
        <v>1231</v>
      </c>
      <c r="AI1430">
        <v>121</v>
      </c>
      <c r="AJ1430">
        <v>703</v>
      </c>
      <c r="AK1430">
        <v>477</v>
      </c>
      <c r="AL1430">
        <v>1318</v>
      </c>
      <c r="AM1430">
        <v>1891</v>
      </c>
      <c r="AN1430">
        <v>2228</v>
      </c>
      <c r="AO1430">
        <v>1231</v>
      </c>
      <c r="AP1430">
        <v>1571</v>
      </c>
      <c r="AQ1430">
        <v>1458</v>
      </c>
      <c r="AR1430">
        <v>1674</v>
      </c>
      <c r="AS1430">
        <v>234</v>
      </c>
      <c r="AT1430">
        <v>1951</v>
      </c>
      <c r="AU1430">
        <v>1127</v>
      </c>
      <c r="AV1430">
        <v>240</v>
      </c>
      <c r="AW1430">
        <v>1092</v>
      </c>
      <c r="AX1430">
        <v>1360</v>
      </c>
      <c r="AY1430">
        <v>1712</v>
      </c>
      <c r="AZ1430">
        <v>750</v>
      </c>
      <c r="BA1430">
        <v>570</v>
      </c>
      <c r="BB1430">
        <v>416</v>
      </c>
      <c r="BC1430">
        <v>1331</v>
      </c>
      <c r="BD1430">
        <v>2086</v>
      </c>
      <c r="BE1430">
        <v>1</v>
      </c>
      <c r="BF1430" t="s">
        <v>64</v>
      </c>
      <c r="BG1430" t="s">
        <v>65</v>
      </c>
      <c r="BH1430" t="s">
        <v>1276</v>
      </c>
      <c r="BI1430" s="4">
        <f xml:space="preserve"> _2025teamgamelogs[[#This Row],[FGA]] + (0.44 * _2025teamgamelogs[[#This Row],[FTA]]) + _2025teamgamelogs[[#This Row],[TOV]] - _2025teamgamelogs[[#This Row],[OREB]]</f>
        <v>101.36</v>
      </c>
      <c r="BJ1430" s="3">
        <f>_2025teamgamelogs[[#This Row],[TOV]]/_2025teamgamelogs[[#This Row],[POSSESIONS]]</f>
        <v>0.13812154696132597</v>
      </c>
      <c r="BK1430" s="4">
        <f>_2025teamgamelogs[[#This Row],[PTS]]/_2025teamgamelogs[[#This Row],[POSSESIONS]]</f>
        <v>1.1049723756906078</v>
      </c>
      <c r="BL1430" s="4">
        <f xml:space="preserve"> 100 * _2025teamgamelogs[[#This Row],[POINTS_PER_POSSESSION]]</f>
        <v>110.49723756906079</v>
      </c>
      <c r="BM1430" s="4">
        <f xml:space="preserve"> _2025teamgamelogs[[#This Row],[POSSESIONS]] / (_2025teamgamelogs[[#This Row],[MIN]]/48)</f>
        <v>101.36</v>
      </c>
      <c r="BN1430" s="3">
        <f>_2025teamgamelogs[[#This Row],[PTS]] / (2 * (_2025teamgamelogs[[#This Row],[FGA]] + 0.44 * _2025teamgamelogs[[#This Row],[FTA]]))</f>
        <v>0.54179566563467496</v>
      </c>
      <c r="BO1430" s="4">
        <f>VLOOKUP(_2025teamgamelogs[[#This Row],[MONTH]], LEAGUE_AVERAGES!$A$2:$B$8, 2, FALSE)</f>
        <v>112.18937416754261</v>
      </c>
      <c r="BP1430" s="5">
        <f>VLOOKUP(_2025teamgamelogs[[#This Row],[TEAM_NAME]], LEAGUE_AVERAGES!$A$14:$C$43, 2, FALSE)</f>
        <v>0.370219512195122</v>
      </c>
      <c r="BQ1430" s="5">
        <f>VLOOKUP(_2025teamgamelogs[[#This Row],[TEAM_NAME]], LEAGUE_AVERAGES!$A$14:$C$43, 3, FALSE)</f>
        <v>0.36224390243902438</v>
      </c>
      <c r="BR1430" s="5">
        <f>VLOOKUP(_2025teamgamelogs[[#This Row],[TEAM_NAME]], LEAGUE_AVERAGES!$F$14:$H$43, 2, FALSE)</f>
        <v>0.49358536585365859</v>
      </c>
      <c r="BS1430" s="5">
        <f>VLOOKUP(_2025teamgamelogs[[#This Row],[TEAM_NAME]], LEAGUE_AVERAGES!$F$14:$H$43, 3, FALSE)</f>
        <v>0.47975609756097559</v>
      </c>
      <c r="BT1430" s="5">
        <f>VLOOKUP(_2025teamgamelogs[[#This Row],[TEAM_NAME]], LEAGUE_AVERAGES!$K$14:$M$43, 2, FALSE)</f>
        <v>0.59525043511857889</v>
      </c>
      <c r="BU1430" s="5">
        <f>VLOOKUP(_2025teamgamelogs[[#This Row],[TEAM_NAME]], LEAGUE_AVERAGES!$K$14:$M$43, 3, FALSE)</f>
        <v>0.58413739951743537</v>
      </c>
    </row>
    <row r="1431" spans="1:73" x14ac:dyDescent="0.2">
      <c r="A1431" t="s">
        <v>59</v>
      </c>
      <c r="B1431">
        <v>1610612750</v>
      </c>
      <c r="C1431" t="s">
        <v>8</v>
      </c>
      <c r="D1431" t="s">
        <v>72</v>
      </c>
      <c r="E1431">
        <v>22400690</v>
      </c>
      <c r="F1431" s="1">
        <v>45689</v>
      </c>
      <c r="G1431" t="s">
        <v>1283</v>
      </c>
      <c r="H1431" t="s">
        <v>70</v>
      </c>
      <c r="I1431">
        <v>48</v>
      </c>
      <c r="J1431">
        <v>38</v>
      </c>
      <c r="K1431">
        <v>93</v>
      </c>
      <c r="L1431">
        <v>0.40899999999999997</v>
      </c>
      <c r="M1431">
        <v>12</v>
      </c>
      <c r="N1431">
        <v>40</v>
      </c>
      <c r="O1431">
        <v>0.3</v>
      </c>
      <c r="P1431">
        <v>15</v>
      </c>
      <c r="Q1431">
        <v>18</v>
      </c>
      <c r="R1431">
        <v>0.83299999999999996</v>
      </c>
      <c r="S1431">
        <v>11</v>
      </c>
      <c r="T1431">
        <v>36</v>
      </c>
      <c r="U1431">
        <v>47</v>
      </c>
      <c r="V1431">
        <v>29</v>
      </c>
      <c r="W1431">
        <v>16</v>
      </c>
      <c r="X1431">
        <v>10</v>
      </c>
      <c r="Y1431">
        <v>3</v>
      </c>
      <c r="Z1431">
        <v>6</v>
      </c>
      <c r="AA1431">
        <v>16</v>
      </c>
      <c r="AB1431">
        <v>21</v>
      </c>
      <c r="AC1431">
        <v>103</v>
      </c>
      <c r="AD1431">
        <v>-2</v>
      </c>
      <c r="AE1431">
        <v>1</v>
      </c>
      <c r="AF1431">
        <v>1231</v>
      </c>
      <c r="AG1431">
        <v>1231</v>
      </c>
      <c r="AH1431">
        <v>1231</v>
      </c>
      <c r="AI1431">
        <v>121</v>
      </c>
      <c r="AJ1431">
        <v>1796</v>
      </c>
      <c r="AK1431">
        <v>664</v>
      </c>
      <c r="AL1431">
        <v>2111</v>
      </c>
      <c r="AM1431">
        <v>1413</v>
      </c>
      <c r="AN1431">
        <v>795</v>
      </c>
      <c r="AO1431">
        <v>1895</v>
      </c>
      <c r="AP1431">
        <v>1416</v>
      </c>
      <c r="AQ1431">
        <v>1617</v>
      </c>
      <c r="AR1431">
        <v>699</v>
      </c>
      <c r="AS1431">
        <v>1051</v>
      </c>
      <c r="AT1431">
        <v>640</v>
      </c>
      <c r="AU1431">
        <v>705</v>
      </c>
      <c r="AV1431">
        <v>687</v>
      </c>
      <c r="AW1431">
        <v>1583</v>
      </c>
      <c r="AX1431">
        <v>539</v>
      </c>
      <c r="AY1431">
        <v>1712</v>
      </c>
      <c r="AZ1431">
        <v>1573</v>
      </c>
      <c r="BA1431">
        <v>570</v>
      </c>
      <c r="BB1431">
        <v>575</v>
      </c>
      <c r="BC1431">
        <v>1945</v>
      </c>
      <c r="BD1431">
        <v>1286</v>
      </c>
      <c r="BE1431">
        <v>1</v>
      </c>
      <c r="BF1431" t="s">
        <v>64</v>
      </c>
      <c r="BG1431" t="s">
        <v>65</v>
      </c>
      <c r="BH1431" t="s">
        <v>1276</v>
      </c>
      <c r="BI1431" s="4">
        <f xml:space="preserve"> _2025teamgamelogs[[#This Row],[FGA]] + (0.44 * _2025teamgamelogs[[#This Row],[FTA]]) + _2025teamgamelogs[[#This Row],[TOV]] - _2025teamgamelogs[[#This Row],[OREB]]</f>
        <v>105.92</v>
      </c>
      <c r="BJ1431" s="3">
        <f>_2025teamgamelogs[[#This Row],[TOV]]/_2025teamgamelogs[[#This Row],[POSSESIONS]]</f>
        <v>0.15105740181268881</v>
      </c>
      <c r="BK1431" s="4">
        <f>_2025teamgamelogs[[#This Row],[PTS]]/_2025teamgamelogs[[#This Row],[POSSESIONS]]</f>
        <v>0.97243202416918428</v>
      </c>
      <c r="BL1431" s="4">
        <f xml:space="preserve"> 100 * _2025teamgamelogs[[#This Row],[POINTS_PER_POSSESSION]]</f>
        <v>97.243202416918422</v>
      </c>
      <c r="BM1431" s="4">
        <f xml:space="preserve"> _2025teamgamelogs[[#This Row],[POSSESIONS]] / (_2025teamgamelogs[[#This Row],[MIN]]/48)</f>
        <v>105.92</v>
      </c>
      <c r="BN1431" s="3">
        <f>_2025teamgamelogs[[#This Row],[PTS]] / (2 * (_2025teamgamelogs[[#This Row],[FGA]] + 0.44 * _2025teamgamelogs[[#This Row],[FTA]]))</f>
        <v>0.51030519223147042</v>
      </c>
      <c r="BO1431" s="4">
        <f>VLOOKUP(_2025teamgamelogs[[#This Row],[MONTH]], LEAGUE_AVERAGES!$A$2:$B$8, 2, FALSE)</f>
        <v>112.18937416754261</v>
      </c>
      <c r="BP1431" s="5">
        <f>VLOOKUP(_2025teamgamelogs[[#This Row],[TEAM_NAME]], LEAGUE_AVERAGES!$A$14:$C$43, 2, FALSE)</f>
        <v>0.38256097560975622</v>
      </c>
      <c r="BQ1431" s="5">
        <f>VLOOKUP(_2025teamgamelogs[[#This Row],[TEAM_NAME]], LEAGUE_AVERAGES!$A$14:$C$43, 3, FALSE)</f>
        <v>0.37156097560975615</v>
      </c>
      <c r="BR1431" s="5">
        <f>VLOOKUP(_2025teamgamelogs[[#This Row],[TEAM_NAME]], LEAGUE_AVERAGES!$F$14:$H$43, 2, FALSE)</f>
        <v>0.47402439024390242</v>
      </c>
      <c r="BS1431" s="5">
        <f>VLOOKUP(_2025teamgamelogs[[#This Row],[TEAM_NAME]], LEAGUE_AVERAGES!$F$14:$H$43, 3, FALSE)</f>
        <v>0.46580487804878057</v>
      </c>
      <c r="BT1431" s="5">
        <f>VLOOKUP(_2025teamgamelogs[[#This Row],[TEAM_NAME]], LEAGUE_AVERAGES!$K$14:$M$43, 2, FALSE)</f>
        <v>0.59446350940954662</v>
      </c>
      <c r="BU1431" s="5">
        <f>VLOOKUP(_2025teamgamelogs[[#This Row],[TEAM_NAME]], LEAGUE_AVERAGES!$K$14:$M$43, 3, FALSE)</f>
        <v>0.58583417827298701</v>
      </c>
    </row>
    <row r="1432" spans="1:73" x14ac:dyDescent="0.2">
      <c r="A1432" t="s">
        <v>59</v>
      </c>
      <c r="B1432">
        <v>1610612762</v>
      </c>
      <c r="C1432" t="s">
        <v>125</v>
      </c>
      <c r="D1432" t="s">
        <v>126</v>
      </c>
      <c r="E1432">
        <v>22400687</v>
      </c>
      <c r="F1432" s="1">
        <v>45689</v>
      </c>
      <c r="G1432" t="s">
        <v>1284</v>
      </c>
      <c r="H1432" t="s">
        <v>63</v>
      </c>
      <c r="I1432">
        <v>48</v>
      </c>
      <c r="J1432">
        <v>39</v>
      </c>
      <c r="K1432">
        <v>84</v>
      </c>
      <c r="L1432">
        <v>0.46400000000000002</v>
      </c>
      <c r="M1432">
        <v>14</v>
      </c>
      <c r="N1432">
        <v>35</v>
      </c>
      <c r="O1432">
        <v>0.4</v>
      </c>
      <c r="P1432">
        <v>21</v>
      </c>
      <c r="Q1432">
        <v>24</v>
      </c>
      <c r="R1432">
        <v>0.875</v>
      </c>
      <c r="S1432">
        <v>8</v>
      </c>
      <c r="T1432">
        <v>43</v>
      </c>
      <c r="U1432">
        <v>51</v>
      </c>
      <c r="V1432">
        <v>26</v>
      </c>
      <c r="W1432">
        <v>16</v>
      </c>
      <c r="X1432">
        <v>5</v>
      </c>
      <c r="Y1432">
        <v>7</v>
      </c>
      <c r="Z1432">
        <v>7</v>
      </c>
      <c r="AA1432">
        <v>27</v>
      </c>
      <c r="AB1432">
        <v>23</v>
      </c>
      <c r="AC1432">
        <v>113</v>
      </c>
      <c r="AD1432">
        <v>14</v>
      </c>
      <c r="AE1432">
        <v>1</v>
      </c>
      <c r="AF1432">
        <v>1</v>
      </c>
      <c r="AG1432">
        <v>1</v>
      </c>
      <c r="AH1432">
        <v>1</v>
      </c>
      <c r="AI1432">
        <v>121</v>
      </c>
      <c r="AJ1432">
        <v>1609</v>
      </c>
      <c r="AK1432">
        <v>1815</v>
      </c>
      <c r="AL1432">
        <v>1290</v>
      </c>
      <c r="AM1432">
        <v>934</v>
      </c>
      <c r="AN1432">
        <v>1495</v>
      </c>
      <c r="AO1432">
        <v>723</v>
      </c>
      <c r="AP1432">
        <v>506</v>
      </c>
      <c r="AQ1432">
        <v>791</v>
      </c>
      <c r="AR1432">
        <v>401</v>
      </c>
      <c r="AS1432">
        <v>1800</v>
      </c>
      <c r="AT1432">
        <v>78</v>
      </c>
      <c r="AU1432">
        <v>340</v>
      </c>
      <c r="AV1432">
        <v>1195</v>
      </c>
      <c r="AW1432">
        <v>1583</v>
      </c>
      <c r="AX1432">
        <v>1998</v>
      </c>
      <c r="AY1432">
        <v>346</v>
      </c>
      <c r="AZ1432">
        <v>1902</v>
      </c>
      <c r="BA1432">
        <v>2368</v>
      </c>
      <c r="BB1432">
        <v>300</v>
      </c>
      <c r="BC1432">
        <v>1250</v>
      </c>
      <c r="BD1432">
        <v>421</v>
      </c>
      <c r="BE1432">
        <v>1</v>
      </c>
      <c r="BF1432" t="s">
        <v>64</v>
      </c>
      <c r="BG1432" t="s">
        <v>65</v>
      </c>
      <c r="BH1432" t="s">
        <v>1276</v>
      </c>
      <c r="BI1432" s="4">
        <f xml:space="preserve"> _2025teamgamelogs[[#This Row],[FGA]] + (0.44 * _2025teamgamelogs[[#This Row],[FTA]]) + _2025teamgamelogs[[#This Row],[TOV]] - _2025teamgamelogs[[#This Row],[OREB]]</f>
        <v>102.56</v>
      </c>
      <c r="BJ1432" s="3">
        <f>_2025teamgamelogs[[#This Row],[TOV]]/_2025teamgamelogs[[#This Row],[POSSESIONS]]</f>
        <v>0.15600624024960999</v>
      </c>
      <c r="BK1432" s="4">
        <f>_2025teamgamelogs[[#This Row],[PTS]]/_2025teamgamelogs[[#This Row],[POSSESIONS]]</f>
        <v>1.1017940717628705</v>
      </c>
      <c r="BL1432" s="4">
        <f xml:space="preserve"> 100 * _2025teamgamelogs[[#This Row],[POINTS_PER_POSSESSION]]</f>
        <v>110.17940717628704</v>
      </c>
      <c r="BM1432" s="4">
        <f xml:space="preserve"> _2025teamgamelogs[[#This Row],[POSSESIONS]] / (_2025teamgamelogs[[#This Row],[MIN]]/48)</f>
        <v>102.56</v>
      </c>
      <c r="BN1432" s="3">
        <f>_2025teamgamelogs[[#This Row],[PTS]] / (2 * (_2025teamgamelogs[[#This Row],[FGA]] + 0.44 * _2025teamgamelogs[[#This Row],[FTA]]))</f>
        <v>0.59750423011844334</v>
      </c>
      <c r="BO1432" s="4">
        <f>VLOOKUP(_2025teamgamelogs[[#This Row],[MONTH]], LEAGUE_AVERAGES!$A$2:$B$8, 2, FALSE)</f>
        <v>112.18937416754261</v>
      </c>
      <c r="BP1432" s="5">
        <f>VLOOKUP(_2025teamgamelogs[[#This Row],[TEAM_NAME]], LEAGUE_AVERAGES!$A$14:$C$43, 2, FALSE)</f>
        <v>0.36446341463414633</v>
      </c>
      <c r="BQ1432" s="5">
        <f>VLOOKUP(_2025teamgamelogs[[#This Row],[TEAM_NAME]], LEAGUE_AVERAGES!$A$14:$C$43, 3, FALSE)</f>
        <v>0.3413170731707319</v>
      </c>
      <c r="BR1432" s="5">
        <f>VLOOKUP(_2025teamgamelogs[[#This Row],[TEAM_NAME]], LEAGUE_AVERAGES!$F$14:$H$43, 2, FALSE)</f>
        <v>0.4583902439024391</v>
      </c>
      <c r="BS1432" s="5">
        <f>VLOOKUP(_2025teamgamelogs[[#This Row],[TEAM_NAME]], LEAGUE_AVERAGES!$F$14:$H$43, 3, FALSE)</f>
        <v>0.45390243902439031</v>
      </c>
      <c r="BT1432" s="5">
        <f>VLOOKUP(_2025teamgamelogs[[#This Row],[TEAM_NAME]], LEAGUE_AVERAGES!$K$14:$M$43, 2, FALSE)</f>
        <v>0.57104853563970659</v>
      </c>
      <c r="BU1432" s="5">
        <f>VLOOKUP(_2025teamgamelogs[[#This Row],[TEAM_NAME]], LEAGUE_AVERAGES!$K$14:$M$43, 3, FALSE)</f>
        <v>0.56826296147062372</v>
      </c>
    </row>
    <row r="1433" spans="1:73" x14ac:dyDescent="0.2">
      <c r="A1433" t="s">
        <v>59</v>
      </c>
      <c r="B1433">
        <v>1610612751</v>
      </c>
      <c r="C1433" t="s">
        <v>89</v>
      </c>
      <c r="D1433" t="s">
        <v>90</v>
      </c>
      <c r="E1433">
        <v>22400689</v>
      </c>
      <c r="F1433" s="1">
        <v>45689</v>
      </c>
      <c r="G1433" t="s">
        <v>1285</v>
      </c>
      <c r="H1433" t="s">
        <v>63</v>
      </c>
      <c r="I1433">
        <v>48</v>
      </c>
      <c r="J1433">
        <v>43</v>
      </c>
      <c r="K1433">
        <v>87</v>
      </c>
      <c r="L1433">
        <v>0.49399999999999999</v>
      </c>
      <c r="M1433">
        <v>10</v>
      </c>
      <c r="N1433">
        <v>27</v>
      </c>
      <c r="O1433">
        <v>0.37</v>
      </c>
      <c r="P1433">
        <v>14</v>
      </c>
      <c r="Q1433">
        <v>21</v>
      </c>
      <c r="R1433">
        <v>0.66700000000000004</v>
      </c>
      <c r="S1433">
        <v>13</v>
      </c>
      <c r="T1433">
        <v>33</v>
      </c>
      <c r="U1433">
        <v>46</v>
      </c>
      <c r="V1433">
        <v>24</v>
      </c>
      <c r="W1433">
        <v>11</v>
      </c>
      <c r="X1433">
        <v>5</v>
      </c>
      <c r="Y1433">
        <v>8</v>
      </c>
      <c r="Z1433">
        <v>6</v>
      </c>
      <c r="AA1433">
        <v>16</v>
      </c>
      <c r="AB1433">
        <v>20</v>
      </c>
      <c r="AC1433">
        <v>110</v>
      </c>
      <c r="AD1433">
        <v>12</v>
      </c>
      <c r="AE1433">
        <v>1</v>
      </c>
      <c r="AF1433">
        <v>1</v>
      </c>
      <c r="AG1433">
        <v>1</v>
      </c>
      <c r="AH1433">
        <v>1</v>
      </c>
      <c r="AI1433">
        <v>121</v>
      </c>
      <c r="AJ1433">
        <v>866</v>
      </c>
      <c r="AK1433">
        <v>1449</v>
      </c>
      <c r="AL1433">
        <v>773</v>
      </c>
      <c r="AM1433">
        <v>1891</v>
      </c>
      <c r="AN1433">
        <v>2292</v>
      </c>
      <c r="AO1433">
        <v>1094</v>
      </c>
      <c r="AP1433">
        <v>1571</v>
      </c>
      <c r="AQ1433">
        <v>1164</v>
      </c>
      <c r="AR1433">
        <v>2105</v>
      </c>
      <c r="AS1433">
        <v>652</v>
      </c>
      <c r="AT1433">
        <v>1131</v>
      </c>
      <c r="AU1433">
        <v>835</v>
      </c>
      <c r="AV1433">
        <v>1570</v>
      </c>
      <c r="AW1433">
        <v>429</v>
      </c>
      <c r="AX1433">
        <v>1998</v>
      </c>
      <c r="AY1433">
        <v>187</v>
      </c>
      <c r="AZ1433">
        <v>1573</v>
      </c>
      <c r="BA1433">
        <v>570</v>
      </c>
      <c r="BB1433">
        <v>767</v>
      </c>
      <c r="BC1433">
        <v>1479</v>
      </c>
      <c r="BD1433">
        <v>517</v>
      </c>
      <c r="BE1433">
        <v>1</v>
      </c>
      <c r="BF1433" t="s">
        <v>71</v>
      </c>
      <c r="BG1433" t="s">
        <v>65</v>
      </c>
      <c r="BH1433" t="s">
        <v>1276</v>
      </c>
      <c r="BI1433" s="4">
        <f xml:space="preserve"> _2025teamgamelogs[[#This Row],[FGA]] + (0.44 * _2025teamgamelogs[[#This Row],[FTA]]) + _2025teamgamelogs[[#This Row],[TOV]] - _2025teamgamelogs[[#This Row],[OREB]]</f>
        <v>94.24</v>
      </c>
      <c r="BJ1433" s="3">
        <f>_2025teamgamelogs[[#This Row],[TOV]]/_2025teamgamelogs[[#This Row],[POSSESIONS]]</f>
        <v>0.116723259762309</v>
      </c>
      <c r="BK1433" s="4">
        <f>_2025teamgamelogs[[#This Row],[PTS]]/_2025teamgamelogs[[#This Row],[POSSESIONS]]</f>
        <v>1.16723259762309</v>
      </c>
      <c r="BL1433" s="4">
        <f xml:space="preserve"> 100 * _2025teamgamelogs[[#This Row],[POINTS_PER_POSSESSION]]</f>
        <v>116.723259762309</v>
      </c>
      <c r="BM1433" s="4">
        <f xml:space="preserve"> _2025teamgamelogs[[#This Row],[POSSESIONS]] / (_2025teamgamelogs[[#This Row],[MIN]]/48)</f>
        <v>94.24</v>
      </c>
      <c r="BN1433" s="3">
        <f>_2025teamgamelogs[[#This Row],[PTS]] / (2 * (_2025teamgamelogs[[#This Row],[FGA]] + 0.44 * _2025teamgamelogs[[#This Row],[FTA]]))</f>
        <v>0.57148794679966752</v>
      </c>
      <c r="BO1433" s="4">
        <f>VLOOKUP(_2025teamgamelogs[[#This Row],[MONTH]], LEAGUE_AVERAGES!$A$2:$B$8, 2, FALSE)</f>
        <v>112.18937416754261</v>
      </c>
      <c r="BP1433" s="5">
        <f>VLOOKUP(_2025teamgamelogs[[#This Row],[TEAM_NAME]], LEAGUE_AVERAGES!$A$14:$C$43, 2, FALSE)</f>
        <v>0.337609756097561</v>
      </c>
      <c r="BQ1433" s="5">
        <f>VLOOKUP(_2025teamgamelogs[[#This Row],[TEAM_NAME]], LEAGUE_AVERAGES!$A$14:$C$43, 3, FALSE)</f>
        <v>0.34709756097560968</v>
      </c>
      <c r="BR1433" s="5">
        <f>VLOOKUP(_2025teamgamelogs[[#This Row],[TEAM_NAME]], LEAGUE_AVERAGES!$F$14:$H$43, 2, FALSE)</f>
        <v>0.43748780487804872</v>
      </c>
      <c r="BS1433" s="5">
        <f>VLOOKUP(_2025teamgamelogs[[#This Row],[TEAM_NAME]], LEAGUE_AVERAGES!$F$14:$H$43, 3, FALSE)</f>
        <v>0.43895121951219529</v>
      </c>
      <c r="BT1433" s="5">
        <f>VLOOKUP(_2025teamgamelogs[[#This Row],[TEAM_NAME]], LEAGUE_AVERAGES!$K$14:$M$43, 2, FALSE)</f>
        <v>0.54767404365624284</v>
      </c>
      <c r="BU1433" s="5">
        <f>VLOOKUP(_2025teamgamelogs[[#This Row],[TEAM_NAME]], LEAGUE_AVERAGES!$K$14:$M$43, 3, FALSE)</f>
        <v>0.5592142433904097</v>
      </c>
    </row>
    <row r="1434" spans="1:73" x14ac:dyDescent="0.2">
      <c r="A1434" t="s">
        <v>59</v>
      </c>
      <c r="B1434">
        <v>1610612760</v>
      </c>
      <c r="C1434" t="s">
        <v>137</v>
      </c>
      <c r="D1434" t="s">
        <v>138</v>
      </c>
      <c r="E1434">
        <v>22400691</v>
      </c>
      <c r="F1434" s="1">
        <v>45689</v>
      </c>
      <c r="G1434" t="s">
        <v>1286</v>
      </c>
      <c r="H1434" t="s">
        <v>63</v>
      </c>
      <c r="I1434">
        <v>48</v>
      </c>
      <c r="J1434">
        <v>57</v>
      </c>
      <c r="K1434">
        <v>107</v>
      </c>
      <c r="L1434">
        <v>0.53300000000000003</v>
      </c>
      <c r="M1434">
        <v>19</v>
      </c>
      <c r="N1434">
        <v>46</v>
      </c>
      <c r="O1434">
        <v>0.41299999999999998</v>
      </c>
      <c r="P1434">
        <v>11</v>
      </c>
      <c r="Q1434">
        <v>16</v>
      </c>
      <c r="R1434">
        <v>0.68799999999999994</v>
      </c>
      <c r="S1434">
        <v>20</v>
      </c>
      <c r="T1434">
        <v>50</v>
      </c>
      <c r="U1434">
        <v>70</v>
      </c>
      <c r="V1434">
        <v>37</v>
      </c>
      <c r="W1434">
        <v>12</v>
      </c>
      <c r="X1434">
        <v>5</v>
      </c>
      <c r="Y1434">
        <v>6</v>
      </c>
      <c r="Z1434">
        <v>5</v>
      </c>
      <c r="AA1434">
        <v>18</v>
      </c>
      <c r="AB1434">
        <v>10</v>
      </c>
      <c r="AC1434">
        <v>144</v>
      </c>
      <c r="AD1434">
        <v>34</v>
      </c>
      <c r="AE1434">
        <v>1</v>
      </c>
      <c r="AF1434">
        <v>1</v>
      </c>
      <c r="AG1434">
        <v>1</v>
      </c>
      <c r="AH1434">
        <v>1</v>
      </c>
      <c r="AI1434">
        <v>121</v>
      </c>
      <c r="AJ1434">
        <v>6</v>
      </c>
      <c r="AK1434">
        <v>21</v>
      </c>
      <c r="AL1434">
        <v>290</v>
      </c>
      <c r="AM1434">
        <v>182</v>
      </c>
      <c r="AN1434">
        <v>249</v>
      </c>
      <c r="AO1434">
        <v>613</v>
      </c>
      <c r="AP1434">
        <v>2028</v>
      </c>
      <c r="AQ1434">
        <v>1907</v>
      </c>
      <c r="AR1434">
        <v>2020</v>
      </c>
      <c r="AS1434">
        <v>44</v>
      </c>
      <c r="AT1434">
        <v>3</v>
      </c>
      <c r="AU1434">
        <v>2</v>
      </c>
      <c r="AV1434">
        <v>68</v>
      </c>
      <c r="AW1434">
        <v>640</v>
      </c>
      <c r="AX1434">
        <v>1998</v>
      </c>
      <c r="AY1434">
        <v>560</v>
      </c>
      <c r="AZ1434">
        <v>1188</v>
      </c>
      <c r="BA1434">
        <v>1018</v>
      </c>
      <c r="BB1434">
        <v>2410</v>
      </c>
      <c r="BC1434">
        <v>23</v>
      </c>
      <c r="BD1434">
        <v>48</v>
      </c>
      <c r="BE1434">
        <v>1</v>
      </c>
      <c r="BF1434" t="s">
        <v>64</v>
      </c>
      <c r="BG1434" t="s">
        <v>65</v>
      </c>
      <c r="BH1434" t="s">
        <v>1276</v>
      </c>
      <c r="BI1434" s="4">
        <f xml:space="preserve"> _2025teamgamelogs[[#This Row],[FGA]] + (0.44 * _2025teamgamelogs[[#This Row],[FTA]]) + _2025teamgamelogs[[#This Row],[TOV]] - _2025teamgamelogs[[#This Row],[OREB]]</f>
        <v>106.04</v>
      </c>
      <c r="BJ1434" s="3">
        <f>_2025teamgamelogs[[#This Row],[TOV]]/_2025teamgamelogs[[#This Row],[POSSESIONS]]</f>
        <v>0.11316484345529988</v>
      </c>
      <c r="BK1434" s="4">
        <f>_2025teamgamelogs[[#This Row],[PTS]]/_2025teamgamelogs[[#This Row],[POSSESIONS]]</f>
        <v>1.3579781214635986</v>
      </c>
      <c r="BL1434" s="4">
        <f xml:space="preserve"> 100 * _2025teamgamelogs[[#This Row],[POINTS_PER_POSSESSION]]</f>
        <v>135.79781214635986</v>
      </c>
      <c r="BM1434" s="4">
        <f xml:space="preserve"> _2025teamgamelogs[[#This Row],[POSSESIONS]] / (_2025teamgamelogs[[#This Row],[MIN]]/48)</f>
        <v>106.04</v>
      </c>
      <c r="BN1434" s="3">
        <f>_2025teamgamelogs[[#This Row],[PTS]] / (2 * (_2025teamgamelogs[[#This Row],[FGA]] + 0.44 * _2025teamgamelogs[[#This Row],[FTA]]))</f>
        <v>0.63135741844966675</v>
      </c>
      <c r="BO1434" s="4">
        <f>VLOOKUP(_2025teamgamelogs[[#This Row],[MONTH]], LEAGUE_AVERAGES!$A$2:$B$8, 2, FALSE)</f>
        <v>112.18937416754261</v>
      </c>
      <c r="BP1434" s="5">
        <f>VLOOKUP(_2025teamgamelogs[[#This Row],[TEAM_NAME]], LEAGUE_AVERAGES!$A$14:$C$43, 2, FALSE)</f>
        <v>0.38229268292682927</v>
      </c>
      <c r="BQ1434" s="5">
        <f>VLOOKUP(_2025teamgamelogs[[#This Row],[TEAM_NAME]], LEAGUE_AVERAGES!$A$14:$C$43, 3, FALSE)</f>
        <v>0.36500000000000005</v>
      </c>
      <c r="BR1434" s="5">
        <f>VLOOKUP(_2025teamgamelogs[[#This Row],[TEAM_NAME]], LEAGUE_AVERAGES!$F$14:$H$43, 2, FALSE)</f>
        <v>0.48607317073170736</v>
      </c>
      <c r="BS1434" s="5">
        <f>VLOOKUP(_2025teamgamelogs[[#This Row],[TEAM_NAME]], LEAGUE_AVERAGES!$F$14:$H$43, 3, FALSE)</f>
        <v>0.4780731707317073</v>
      </c>
      <c r="BT1434" s="5">
        <f>VLOOKUP(_2025teamgamelogs[[#This Row],[TEAM_NAME]], LEAGUE_AVERAGES!$K$14:$M$43, 2, FALSE)</f>
        <v>0.59971838422440138</v>
      </c>
      <c r="BU1434" s="5">
        <f>VLOOKUP(_2025teamgamelogs[[#This Row],[TEAM_NAME]], LEAGUE_AVERAGES!$K$14:$M$43, 3, FALSE)</f>
        <v>0.58679992881439635</v>
      </c>
    </row>
    <row r="1435" spans="1:73" x14ac:dyDescent="0.2">
      <c r="A1435" t="s">
        <v>59</v>
      </c>
      <c r="B1435">
        <v>1610612747</v>
      </c>
      <c r="C1435" t="s">
        <v>60</v>
      </c>
      <c r="D1435" t="s">
        <v>61</v>
      </c>
      <c r="E1435">
        <v>22400692</v>
      </c>
      <c r="F1435" s="1">
        <v>45689</v>
      </c>
      <c r="G1435" t="s">
        <v>1287</v>
      </c>
      <c r="H1435" t="s">
        <v>63</v>
      </c>
      <c r="I1435">
        <v>48</v>
      </c>
      <c r="J1435">
        <v>47</v>
      </c>
      <c r="K1435">
        <v>81</v>
      </c>
      <c r="L1435">
        <v>0.57999999999999996</v>
      </c>
      <c r="M1435">
        <v>19</v>
      </c>
      <c r="N1435">
        <v>40</v>
      </c>
      <c r="O1435">
        <v>0.47499999999999998</v>
      </c>
      <c r="P1435">
        <v>15</v>
      </c>
      <c r="Q1435">
        <v>18</v>
      </c>
      <c r="R1435">
        <v>0.83299999999999996</v>
      </c>
      <c r="S1435">
        <v>3</v>
      </c>
      <c r="T1435">
        <v>34</v>
      </c>
      <c r="U1435">
        <v>37</v>
      </c>
      <c r="V1435">
        <v>26</v>
      </c>
      <c r="W1435">
        <v>15</v>
      </c>
      <c r="X1435">
        <v>9</v>
      </c>
      <c r="Y1435">
        <v>4</v>
      </c>
      <c r="Z1435">
        <v>3</v>
      </c>
      <c r="AA1435">
        <v>22</v>
      </c>
      <c r="AB1435">
        <v>16</v>
      </c>
      <c r="AC1435">
        <v>128</v>
      </c>
      <c r="AD1435">
        <v>16</v>
      </c>
      <c r="AE1435">
        <v>1</v>
      </c>
      <c r="AF1435">
        <v>1</v>
      </c>
      <c r="AG1435">
        <v>1</v>
      </c>
      <c r="AH1435">
        <v>1</v>
      </c>
      <c r="AI1435">
        <v>121</v>
      </c>
      <c r="AJ1435">
        <v>335</v>
      </c>
      <c r="AK1435">
        <v>2117</v>
      </c>
      <c r="AL1435">
        <v>44</v>
      </c>
      <c r="AM1435">
        <v>182</v>
      </c>
      <c r="AN1435">
        <v>795</v>
      </c>
      <c r="AO1435">
        <v>193</v>
      </c>
      <c r="AP1435">
        <v>1416</v>
      </c>
      <c r="AQ1435">
        <v>1617</v>
      </c>
      <c r="AR1435">
        <v>699</v>
      </c>
      <c r="AS1435">
        <v>2426</v>
      </c>
      <c r="AT1435">
        <v>926</v>
      </c>
      <c r="AU1435">
        <v>2073</v>
      </c>
      <c r="AV1435">
        <v>1195</v>
      </c>
      <c r="AW1435">
        <v>1341</v>
      </c>
      <c r="AX1435">
        <v>797</v>
      </c>
      <c r="AY1435">
        <v>1274</v>
      </c>
      <c r="AZ1435">
        <v>384</v>
      </c>
      <c r="BA1435">
        <v>1887</v>
      </c>
      <c r="BB1435">
        <v>1670</v>
      </c>
      <c r="BC1435">
        <v>299</v>
      </c>
      <c r="BD1435">
        <v>338</v>
      </c>
      <c r="BE1435">
        <v>1</v>
      </c>
      <c r="BF1435" t="s">
        <v>71</v>
      </c>
      <c r="BG1435" t="s">
        <v>65</v>
      </c>
      <c r="BH1435" t="s">
        <v>1276</v>
      </c>
      <c r="BI1435" s="4">
        <f xml:space="preserve"> _2025teamgamelogs[[#This Row],[FGA]] + (0.44 * _2025teamgamelogs[[#This Row],[FTA]]) + _2025teamgamelogs[[#This Row],[TOV]] - _2025teamgamelogs[[#This Row],[OREB]]</f>
        <v>100.92</v>
      </c>
      <c r="BJ1435" s="3">
        <f>_2025teamgamelogs[[#This Row],[TOV]]/_2025teamgamelogs[[#This Row],[POSSESIONS]]</f>
        <v>0.14863258026159334</v>
      </c>
      <c r="BK1435" s="4">
        <f>_2025teamgamelogs[[#This Row],[PTS]]/_2025teamgamelogs[[#This Row],[POSSESIONS]]</f>
        <v>1.2683313515655965</v>
      </c>
      <c r="BL1435" s="4">
        <f xml:space="preserve"> 100 * _2025teamgamelogs[[#This Row],[POINTS_PER_POSSESSION]]</f>
        <v>126.83313515655965</v>
      </c>
      <c r="BM1435" s="4">
        <f xml:space="preserve"> _2025teamgamelogs[[#This Row],[POSSESIONS]] / (_2025teamgamelogs[[#This Row],[MIN]]/48)</f>
        <v>100.92</v>
      </c>
      <c r="BN1435" s="3">
        <f>_2025teamgamelogs[[#This Row],[PTS]] / (2 * (_2025teamgamelogs[[#This Row],[FGA]] + 0.44 * _2025teamgamelogs[[#This Row],[FTA]]))</f>
        <v>0.71974808816914082</v>
      </c>
      <c r="BO1435" s="4">
        <f>VLOOKUP(_2025teamgamelogs[[#This Row],[MONTH]], LEAGUE_AVERAGES!$A$2:$B$8, 2, FALSE)</f>
        <v>112.18937416754261</v>
      </c>
      <c r="BP1435" s="5">
        <f>VLOOKUP(_2025teamgamelogs[[#This Row],[TEAM_NAME]], LEAGUE_AVERAGES!$A$14:$C$43, 2, FALSE)</f>
        <v>0.37419512195121946</v>
      </c>
      <c r="BQ1435" s="5">
        <f>VLOOKUP(_2025teamgamelogs[[#This Row],[TEAM_NAME]], LEAGUE_AVERAGES!$A$14:$C$43, 3, FALSE)</f>
        <v>0.35536585365853657</v>
      </c>
      <c r="BR1435" s="5">
        <f>VLOOKUP(_2025teamgamelogs[[#This Row],[TEAM_NAME]], LEAGUE_AVERAGES!$F$14:$H$43, 2, FALSE)</f>
        <v>0.48560975609756091</v>
      </c>
      <c r="BS1435" s="5">
        <f>VLOOKUP(_2025teamgamelogs[[#This Row],[TEAM_NAME]], LEAGUE_AVERAGES!$F$14:$H$43, 3, FALSE)</f>
        <v>0.47373170731707315</v>
      </c>
      <c r="BT1435" s="5">
        <f>VLOOKUP(_2025teamgamelogs[[#This Row],[TEAM_NAME]], LEAGUE_AVERAGES!$K$14:$M$43, 2, FALSE)</f>
        <v>0.60200661119778875</v>
      </c>
      <c r="BU1435" s="5">
        <f>VLOOKUP(_2025teamgamelogs[[#This Row],[TEAM_NAME]], LEAGUE_AVERAGES!$K$14:$M$43, 3, FALSE)</f>
        <v>0.58416138772693449</v>
      </c>
    </row>
    <row r="1436" spans="1:73" x14ac:dyDescent="0.2">
      <c r="A1436" t="s">
        <v>59</v>
      </c>
      <c r="B1436">
        <v>1610612766</v>
      </c>
      <c r="C1436" t="s">
        <v>122</v>
      </c>
      <c r="D1436" t="s">
        <v>123</v>
      </c>
      <c r="E1436">
        <v>22400688</v>
      </c>
      <c r="F1436" s="1">
        <v>45689</v>
      </c>
      <c r="G1436" t="s">
        <v>1288</v>
      </c>
      <c r="H1436" t="s">
        <v>70</v>
      </c>
      <c r="I1436">
        <v>48</v>
      </c>
      <c r="J1436">
        <v>41</v>
      </c>
      <c r="K1436">
        <v>95</v>
      </c>
      <c r="L1436">
        <v>0.432</v>
      </c>
      <c r="M1436">
        <v>9</v>
      </c>
      <c r="N1436">
        <v>26</v>
      </c>
      <c r="O1436">
        <v>0.34599999999999997</v>
      </c>
      <c r="P1436">
        <v>13</v>
      </c>
      <c r="Q1436">
        <v>17</v>
      </c>
      <c r="R1436">
        <v>0.76500000000000001</v>
      </c>
      <c r="S1436">
        <v>13</v>
      </c>
      <c r="T1436">
        <v>38</v>
      </c>
      <c r="U1436">
        <v>51</v>
      </c>
      <c r="V1436">
        <v>31</v>
      </c>
      <c r="W1436">
        <v>12</v>
      </c>
      <c r="X1436">
        <v>5</v>
      </c>
      <c r="Y1436">
        <v>6</v>
      </c>
      <c r="Z1436">
        <v>9</v>
      </c>
      <c r="AA1436">
        <v>13</v>
      </c>
      <c r="AB1436">
        <v>16</v>
      </c>
      <c r="AC1436">
        <v>104</v>
      </c>
      <c r="AD1436">
        <v>-3</v>
      </c>
      <c r="AE1436">
        <v>1</v>
      </c>
      <c r="AF1436">
        <v>1231</v>
      </c>
      <c r="AG1436">
        <v>1231</v>
      </c>
      <c r="AH1436">
        <v>1231</v>
      </c>
      <c r="AI1436">
        <v>121</v>
      </c>
      <c r="AJ1436">
        <v>1234</v>
      </c>
      <c r="AK1436">
        <v>477</v>
      </c>
      <c r="AL1436">
        <v>1832</v>
      </c>
      <c r="AM1436">
        <v>2097</v>
      </c>
      <c r="AN1436">
        <v>2340</v>
      </c>
      <c r="AO1436">
        <v>1348</v>
      </c>
      <c r="AP1436">
        <v>1755</v>
      </c>
      <c r="AQ1436">
        <v>1778</v>
      </c>
      <c r="AR1436">
        <v>1438</v>
      </c>
      <c r="AS1436">
        <v>652</v>
      </c>
      <c r="AT1436">
        <v>377</v>
      </c>
      <c r="AU1436">
        <v>340</v>
      </c>
      <c r="AV1436">
        <v>426</v>
      </c>
      <c r="AW1436">
        <v>640</v>
      </c>
      <c r="AX1436">
        <v>1998</v>
      </c>
      <c r="AY1436">
        <v>560</v>
      </c>
      <c r="AZ1436">
        <v>2275</v>
      </c>
      <c r="BA1436">
        <v>148</v>
      </c>
      <c r="BB1436">
        <v>1670</v>
      </c>
      <c r="BC1436">
        <v>1870</v>
      </c>
      <c r="BD1436">
        <v>1356</v>
      </c>
      <c r="BE1436">
        <v>1</v>
      </c>
      <c r="BF1436" t="s">
        <v>64</v>
      </c>
      <c r="BG1436" t="s">
        <v>65</v>
      </c>
      <c r="BH1436" t="s">
        <v>1276</v>
      </c>
      <c r="BI1436" s="4">
        <f xml:space="preserve"> _2025teamgamelogs[[#This Row],[FGA]] + (0.44 * _2025teamgamelogs[[#This Row],[FTA]]) + _2025teamgamelogs[[#This Row],[TOV]] - _2025teamgamelogs[[#This Row],[OREB]]</f>
        <v>101.48</v>
      </c>
      <c r="BJ1436" s="3">
        <f>_2025teamgamelogs[[#This Row],[TOV]]/_2025teamgamelogs[[#This Row],[POSSESIONS]]</f>
        <v>0.11824990145841545</v>
      </c>
      <c r="BK1436" s="4">
        <f>_2025teamgamelogs[[#This Row],[PTS]]/_2025teamgamelogs[[#This Row],[POSSESIONS]]</f>
        <v>1.0248324793062673</v>
      </c>
      <c r="BL1436" s="4">
        <f xml:space="preserve"> 100 * _2025teamgamelogs[[#This Row],[POINTS_PER_POSSESSION]]</f>
        <v>102.48324793062673</v>
      </c>
      <c r="BM1436" s="4">
        <f xml:space="preserve"> _2025teamgamelogs[[#This Row],[POSSESIONS]] / (_2025teamgamelogs[[#This Row],[MIN]]/48)</f>
        <v>101.48</v>
      </c>
      <c r="BN1436" s="3">
        <f>_2025teamgamelogs[[#This Row],[PTS]] / (2 * (_2025teamgamelogs[[#This Row],[FGA]] + 0.44 * _2025teamgamelogs[[#This Row],[FTA]]))</f>
        <v>0.507416081186573</v>
      </c>
      <c r="BO1436" s="4">
        <f>VLOOKUP(_2025teamgamelogs[[#This Row],[MONTH]], LEAGUE_AVERAGES!$A$2:$B$8, 2, FALSE)</f>
        <v>112.18937416754261</v>
      </c>
      <c r="BP1436" s="5">
        <f>VLOOKUP(_2025teamgamelogs[[#This Row],[TEAM_NAME]], LEAGUE_AVERAGES!$A$14:$C$43, 2, FALSE)</f>
        <v>0.33860975609756089</v>
      </c>
      <c r="BQ1436" s="5">
        <f>VLOOKUP(_2025teamgamelogs[[#This Row],[TEAM_NAME]], LEAGUE_AVERAGES!$A$14:$C$43, 3, FALSE)</f>
        <v>0.33580487804878045</v>
      </c>
      <c r="BR1436" s="5">
        <f>VLOOKUP(_2025teamgamelogs[[#This Row],[TEAM_NAME]], LEAGUE_AVERAGES!$F$14:$H$43, 2, FALSE)</f>
        <v>0.43492682926829268</v>
      </c>
      <c r="BS1436" s="5">
        <f>VLOOKUP(_2025teamgamelogs[[#This Row],[TEAM_NAME]], LEAGUE_AVERAGES!$F$14:$H$43, 3, FALSE)</f>
        <v>0.42697560975609755</v>
      </c>
      <c r="BT1436" s="5">
        <f>VLOOKUP(_2025teamgamelogs[[#This Row],[TEAM_NAME]], LEAGUE_AVERAGES!$K$14:$M$43, 2, FALSE)</f>
        <v>0.5424635833805308</v>
      </c>
      <c r="BU1436" s="5">
        <f>VLOOKUP(_2025teamgamelogs[[#This Row],[TEAM_NAME]], LEAGUE_AVERAGES!$K$14:$M$43, 3, FALSE)</f>
        <v>0.53419164265445196</v>
      </c>
    </row>
    <row r="1437" spans="1:73" x14ac:dyDescent="0.2">
      <c r="A1437" t="s">
        <v>59</v>
      </c>
      <c r="B1437">
        <v>1610612756</v>
      </c>
      <c r="C1437" t="s">
        <v>80</v>
      </c>
      <c r="D1437" t="s">
        <v>81</v>
      </c>
      <c r="E1437">
        <v>22400694</v>
      </c>
      <c r="F1437" s="1">
        <v>45689</v>
      </c>
      <c r="G1437" t="s">
        <v>1289</v>
      </c>
      <c r="H1437" t="s">
        <v>70</v>
      </c>
      <c r="I1437">
        <v>48</v>
      </c>
      <c r="J1437">
        <v>38</v>
      </c>
      <c r="K1437">
        <v>84</v>
      </c>
      <c r="L1437">
        <v>0.45200000000000001</v>
      </c>
      <c r="M1437">
        <v>10</v>
      </c>
      <c r="N1437">
        <v>33</v>
      </c>
      <c r="O1437">
        <v>0.30299999999999999</v>
      </c>
      <c r="P1437">
        <v>22</v>
      </c>
      <c r="Q1437">
        <v>26</v>
      </c>
      <c r="R1437">
        <v>0.84599999999999997</v>
      </c>
      <c r="S1437">
        <v>11</v>
      </c>
      <c r="T1437">
        <v>26</v>
      </c>
      <c r="U1437">
        <v>37</v>
      </c>
      <c r="V1437">
        <v>21</v>
      </c>
      <c r="W1437">
        <v>19</v>
      </c>
      <c r="X1437">
        <v>5</v>
      </c>
      <c r="Y1437">
        <v>2</v>
      </c>
      <c r="Z1437">
        <v>5</v>
      </c>
      <c r="AA1437">
        <v>21</v>
      </c>
      <c r="AB1437">
        <v>20</v>
      </c>
      <c r="AC1437">
        <v>108</v>
      </c>
      <c r="AD1437">
        <v>-19</v>
      </c>
      <c r="AE1437">
        <v>1</v>
      </c>
      <c r="AF1437">
        <v>1231</v>
      </c>
      <c r="AG1437">
        <v>1231</v>
      </c>
      <c r="AH1437">
        <v>1231</v>
      </c>
      <c r="AI1437">
        <v>121</v>
      </c>
      <c r="AJ1437">
        <v>1796</v>
      </c>
      <c r="AK1437">
        <v>1815</v>
      </c>
      <c r="AL1437">
        <v>1512</v>
      </c>
      <c r="AM1437">
        <v>1891</v>
      </c>
      <c r="AN1437">
        <v>1749</v>
      </c>
      <c r="AO1437">
        <v>1863</v>
      </c>
      <c r="AP1437">
        <v>406</v>
      </c>
      <c r="AQ1437">
        <v>570</v>
      </c>
      <c r="AR1437">
        <v>605</v>
      </c>
      <c r="AS1437">
        <v>1051</v>
      </c>
      <c r="AT1437">
        <v>2171</v>
      </c>
      <c r="AU1437">
        <v>2073</v>
      </c>
      <c r="AV1437">
        <v>2031</v>
      </c>
      <c r="AW1437">
        <v>2098</v>
      </c>
      <c r="AX1437">
        <v>1998</v>
      </c>
      <c r="AY1437">
        <v>2078</v>
      </c>
      <c r="AZ1437">
        <v>1188</v>
      </c>
      <c r="BA1437">
        <v>1694</v>
      </c>
      <c r="BB1437">
        <v>767</v>
      </c>
      <c r="BC1437">
        <v>1616</v>
      </c>
      <c r="BD1437">
        <v>2175</v>
      </c>
      <c r="BE1437">
        <v>1</v>
      </c>
      <c r="BF1437" t="s">
        <v>71</v>
      </c>
      <c r="BG1437" t="s">
        <v>65</v>
      </c>
      <c r="BH1437" t="s">
        <v>1276</v>
      </c>
      <c r="BI1437" s="4">
        <f xml:space="preserve"> _2025teamgamelogs[[#This Row],[FGA]] + (0.44 * _2025teamgamelogs[[#This Row],[FTA]]) + _2025teamgamelogs[[#This Row],[TOV]] - _2025teamgamelogs[[#This Row],[OREB]]</f>
        <v>103.44</v>
      </c>
      <c r="BJ1437" s="3">
        <f>_2025teamgamelogs[[#This Row],[TOV]]/_2025teamgamelogs[[#This Row],[POSSESIONS]]</f>
        <v>0.18368136117556072</v>
      </c>
      <c r="BK1437" s="4">
        <f>_2025teamgamelogs[[#This Row],[PTS]]/_2025teamgamelogs[[#This Row],[POSSESIONS]]</f>
        <v>1.0440835266821347</v>
      </c>
      <c r="BL1437" s="4">
        <f xml:space="preserve"> 100 * _2025teamgamelogs[[#This Row],[POINTS_PER_POSSESSION]]</f>
        <v>104.40835266821347</v>
      </c>
      <c r="BM1437" s="4">
        <f xml:space="preserve"> _2025teamgamelogs[[#This Row],[POSSESIONS]] / (_2025teamgamelogs[[#This Row],[MIN]]/48)</f>
        <v>103.44</v>
      </c>
      <c r="BN1437" s="3">
        <f>_2025teamgamelogs[[#This Row],[PTS]] / (2 * (_2025teamgamelogs[[#This Row],[FGA]] + 0.44 * _2025teamgamelogs[[#This Row],[FTA]]))</f>
        <v>0.56580050293378037</v>
      </c>
      <c r="BO1437" s="4">
        <f>VLOOKUP(_2025teamgamelogs[[#This Row],[MONTH]], LEAGUE_AVERAGES!$A$2:$B$8, 2, FALSE)</f>
        <v>112.18937416754261</v>
      </c>
      <c r="BP1437" s="5">
        <f>VLOOKUP(_2025teamgamelogs[[#This Row],[TEAM_NAME]], LEAGUE_AVERAGES!$A$14:$C$43, 2, FALSE)</f>
        <v>0.37692682926829268</v>
      </c>
      <c r="BQ1437" s="5">
        <f>VLOOKUP(_2025teamgamelogs[[#This Row],[TEAM_NAME]], LEAGUE_AVERAGES!$A$14:$C$43, 3, FALSE)</f>
        <v>0.37741463414634141</v>
      </c>
      <c r="BR1437" s="5">
        <f>VLOOKUP(_2025teamgamelogs[[#This Row],[TEAM_NAME]], LEAGUE_AVERAGES!$F$14:$H$43, 2, FALSE)</f>
        <v>0.4768536585365854</v>
      </c>
      <c r="BS1437" s="5">
        <f>VLOOKUP(_2025teamgamelogs[[#This Row],[TEAM_NAME]], LEAGUE_AVERAGES!$F$14:$H$43, 3, FALSE)</f>
        <v>0.48056097560975608</v>
      </c>
      <c r="BT1437" s="5">
        <f>VLOOKUP(_2025teamgamelogs[[#This Row],[TEAM_NAME]], LEAGUE_AVERAGES!$K$14:$M$43, 2, FALSE)</f>
        <v>0.59622840480117467</v>
      </c>
      <c r="BU1437" s="5">
        <f>VLOOKUP(_2025teamgamelogs[[#This Row],[TEAM_NAME]], LEAGUE_AVERAGES!$K$14:$M$43, 3, FALSE)</f>
        <v>0.59682738613401276</v>
      </c>
    </row>
    <row r="1438" spans="1:73" x14ac:dyDescent="0.2">
      <c r="A1438" t="s">
        <v>59</v>
      </c>
      <c r="B1438">
        <v>1610612745</v>
      </c>
      <c r="C1438" t="s">
        <v>104</v>
      </c>
      <c r="D1438" t="s">
        <v>105</v>
      </c>
      <c r="E1438">
        <v>22400689</v>
      </c>
      <c r="F1438" s="1">
        <v>45689</v>
      </c>
      <c r="G1438" t="s">
        <v>1290</v>
      </c>
      <c r="H1438" t="s">
        <v>70</v>
      </c>
      <c r="I1438">
        <v>48</v>
      </c>
      <c r="J1438">
        <v>38</v>
      </c>
      <c r="K1438">
        <v>95</v>
      </c>
      <c r="L1438">
        <v>0.4</v>
      </c>
      <c r="M1438">
        <v>12</v>
      </c>
      <c r="N1438">
        <v>39</v>
      </c>
      <c r="O1438">
        <v>0.308</v>
      </c>
      <c r="P1438">
        <v>10</v>
      </c>
      <c r="Q1438">
        <v>15</v>
      </c>
      <c r="R1438">
        <v>0.66700000000000004</v>
      </c>
      <c r="S1438">
        <v>14</v>
      </c>
      <c r="T1438">
        <v>30</v>
      </c>
      <c r="U1438">
        <v>44</v>
      </c>
      <c r="V1438">
        <v>18</v>
      </c>
      <c r="W1438">
        <v>11</v>
      </c>
      <c r="X1438">
        <v>6</v>
      </c>
      <c r="Y1438">
        <v>6</v>
      </c>
      <c r="Z1438">
        <v>8</v>
      </c>
      <c r="AA1438">
        <v>20</v>
      </c>
      <c r="AB1438">
        <v>16</v>
      </c>
      <c r="AC1438">
        <v>98</v>
      </c>
      <c r="AD1438">
        <v>-12</v>
      </c>
      <c r="AE1438">
        <v>1</v>
      </c>
      <c r="AF1438">
        <v>1231</v>
      </c>
      <c r="AG1438">
        <v>1231</v>
      </c>
      <c r="AH1438">
        <v>1231</v>
      </c>
      <c r="AI1438">
        <v>121</v>
      </c>
      <c r="AJ1438">
        <v>1796</v>
      </c>
      <c r="AK1438">
        <v>477</v>
      </c>
      <c r="AL1438">
        <v>2190</v>
      </c>
      <c r="AM1438">
        <v>1413</v>
      </c>
      <c r="AN1438">
        <v>933</v>
      </c>
      <c r="AO1438">
        <v>1815</v>
      </c>
      <c r="AP1438">
        <v>2148</v>
      </c>
      <c r="AQ1438">
        <v>2021</v>
      </c>
      <c r="AR1438">
        <v>2105</v>
      </c>
      <c r="AS1438">
        <v>466</v>
      </c>
      <c r="AT1438">
        <v>1652</v>
      </c>
      <c r="AU1438">
        <v>1127</v>
      </c>
      <c r="AV1438">
        <v>2327</v>
      </c>
      <c r="AW1438">
        <v>429</v>
      </c>
      <c r="AX1438">
        <v>1702</v>
      </c>
      <c r="AY1438">
        <v>560</v>
      </c>
      <c r="AZ1438">
        <v>2116</v>
      </c>
      <c r="BA1438">
        <v>1491</v>
      </c>
      <c r="BB1438">
        <v>1670</v>
      </c>
      <c r="BC1438">
        <v>2178</v>
      </c>
      <c r="BD1438">
        <v>1899</v>
      </c>
      <c r="BE1438">
        <v>1</v>
      </c>
      <c r="BF1438" t="s">
        <v>64</v>
      </c>
      <c r="BG1438" t="s">
        <v>65</v>
      </c>
      <c r="BH1438" t="s">
        <v>1276</v>
      </c>
      <c r="BI1438" s="4">
        <f xml:space="preserve"> _2025teamgamelogs[[#This Row],[FGA]] + (0.44 * _2025teamgamelogs[[#This Row],[FTA]]) + _2025teamgamelogs[[#This Row],[TOV]] - _2025teamgamelogs[[#This Row],[OREB]]</f>
        <v>98.6</v>
      </c>
      <c r="BJ1438" s="3">
        <f>_2025teamgamelogs[[#This Row],[TOV]]/_2025teamgamelogs[[#This Row],[POSSESIONS]]</f>
        <v>0.11156186612576066</v>
      </c>
      <c r="BK1438" s="4">
        <f>_2025teamgamelogs[[#This Row],[PTS]]/_2025teamgamelogs[[#This Row],[POSSESIONS]]</f>
        <v>0.99391480730223125</v>
      </c>
      <c r="BL1438" s="4">
        <f xml:space="preserve"> 100 * _2025teamgamelogs[[#This Row],[POINTS_PER_POSSESSION]]</f>
        <v>99.391480730223122</v>
      </c>
      <c r="BM1438" s="4">
        <f xml:space="preserve"> _2025teamgamelogs[[#This Row],[POSSESIONS]] / (_2025teamgamelogs[[#This Row],[MIN]]/48)</f>
        <v>98.6</v>
      </c>
      <c r="BN1438" s="3">
        <f>_2025teamgamelogs[[#This Row],[PTS]] / (2 * (_2025teamgamelogs[[#This Row],[FGA]] + 0.44 * _2025teamgamelogs[[#This Row],[FTA]]))</f>
        <v>0.48228346456692917</v>
      </c>
      <c r="BO1438" s="4">
        <f>VLOOKUP(_2025teamgamelogs[[#This Row],[MONTH]], LEAGUE_AVERAGES!$A$2:$B$8, 2, FALSE)</f>
        <v>112.18937416754261</v>
      </c>
      <c r="BP1438" s="5">
        <f>VLOOKUP(_2025teamgamelogs[[#This Row],[TEAM_NAME]], LEAGUE_AVERAGES!$A$14:$C$43, 2, FALSE)</f>
        <v>0.35034146341463424</v>
      </c>
      <c r="BQ1438" s="5">
        <f>VLOOKUP(_2025teamgamelogs[[#This Row],[TEAM_NAME]], LEAGUE_AVERAGES!$A$14:$C$43, 3, FALSE)</f>
        <v>0.35473170731707321</v>
      </c>
      <c r="BR1438" s="5">
        <f>VLOOKUP(_2025teamgamelogs[[#This Row],[TEAM_NAME]], LEAGUE_AVERAGES!$F$14:$H$43, 2, FALSE)</f>
        <v>0.45260975609756104</v>
      </c>
      <c r="BS1438" s="5">
        <f>VLOOKUP(_2025teamgamelogs[[#This Row],[TEAM_NAME]], LEAGUE_AVERAGES!$F$14:$H$43, 3, FALSE)</f>
        <v>0.45763414634146338</v>
      </c>
      <c r="BT1438" s="5">
        <f>VLOOKUP(_2025teamgamelogs[[#This Row],[TEAM_NAME]], LEAGUE_AVERAGES!$K$14:$M$43, 2, FALSE)</f>
        <v>0.55103752047014554</v>
      </c>
      <c r="BU1438" s="5">
        <f>VLOOKUP(_2025teamgamelogs[[#This Row],[TEAM_NAME]], LEAGUE_AVERAGES!$K$14:$M$43, 3, FALSE)</f>
        <v>0.55544482411316332</v>
      </c>
    </row>
    <row r="1439" spans="1:73" x14ac:dyDescent="0.2">
      <c r="A1439" t="s">
        <v>59</v>
      </c>
      <c r="B1439">
        <v>1610612754</v>
      </c>
      <c r="C1439" t="s">
        <v>110</v>
      </c>
      <c r="D1439" t="s">
        <v>111</v>
      </c>
      <c r="E1439">
        <v>22400686</v>
      </c>
      <c r="F1439" s="1">
        <v>45689</v>
      </c>
      <c r="G1439" t="s">
        <v>1291</v>
      </c>
      <c r="H1439" t="s">
        <v>63</v>
      </c>
      <c r="I1439">
        <v>48</v>
      </c>
      <c r="J1439">
        <v>49</v>
      </c>
      <c r="K1439">
        <v>90</v>
      </c>
      <c r="L1439">
        <v>0.54400000000000004</v>
      </c>
      <c r="M1439">
        <v>12</v>
      </c>
      <c r="N1439">
        <v>33</v>
      </c>
      <c r="O1439">
        <v>0.36399999999999999</v>
      </c>
      <c r="P1439">
        <v>22</v>
      </c>
      <c r="Q1439">
        <v>25</v>
      </c>
      <c r="R1439">
        <v>0.88</v>
      </c>
      <c r="S1439">
        <v>7</v>
      </c>
      <c r="T1439">
        <v>34</v>
      </c>
      <c r="U1439">
        <v>41</v>
      </c>
      <c r="V1439">
        <v>35</v>
      </c>
      <c r="W1439">
        <v>12</v>
      </c>
      <c r="X1439">
        <v>6</v>
      </c>
      <c r="Y1439">
        <v>5</v>
      </c>
      <c r="Z1439">
        <v>4</v>
      </c>
      <c r="AA1439">
        <v>26</v>
      </c>
      <c r="AB1439">
        <v>23</v>
      </c>
      <c r="AC1439">
        <v>132</v>
      </c>
      <c r="AD1439">
        <v>5</v>
      </c>
      <c r="AE1439">
        <v>1</v>
      </c>
      <c r="AF1439">
        <v>1</v>
      </c>
      <c r="AG1439">
        <v>1</v>
      </c>
      <c r="AH1439">
        <v>1</v>
      </c>
      <c r="AI1439">
        <v>121</v>
      </c>
      <c r="AJ1439">
        <v>174</v>
      </c>
      <c r="AK1439">
        <v>1029</v>
      </c>
      <c r="AL1439">
        <v>196</v>
      </c>
      <c r="AM1439">
        <v>1413</v>
      </c>
      <c r="AN1439">
        <v>1749</v>
      </c>
      <c r="AO1439">
        <v>1156</v>
      </c>
      <c r="AP1439">
        <v>406</v>
      </c>
      <c r="AQ1439">
        <v>666</v>
      </c>
      <c r="AR1439">
        <v>381</v>
      </c>
      <c r="AS1439">
        <v>2024</v>
      </c>
      <c r="AT1439">
        <v>926</v>
      </c>
      <c r="AU1439">
        <v>1563</v>
      </c>
      <c r="AV1439">
        <v>132</v>
      </c>
      <c r="AW1439">
        <v>640</v>
      </c>
      <c r="AX1439">
        <v>1702</v>
      </c>
      <c r="AY1439">
        <v>889</v>
      </c>
      <c r="AZ1439">
        <v>750</v>
      </c>
      <c r="BA1439">
        <v>2319</v>
      </c>
      <c r="BB1439">
        <v>300</v>
      </c>
      <c r="BC1439">
        <v>179</v>
      </c>
      <c r="BD1439">
        <v>922</v>
      </c>
      <c r="BE1439">
        <v>1</v>
      </c>
      <c r="BF1439" t="s">
        <v>64</v>
      </c>
      <c r="BG1439" t="s">
        <v>65</v>
      </c>
      <c r="BH1439" t="s">
        <v>1276</v>
      </c>
      <c r="BI1439" s="4">
        <f xml:space="preserve"> _2025teamgamelogs[[#This Row],[FGA]] + (0.44 * _2025teamgamelogs[[#This Row],[FTA]]) + _2025teamgamelogs[[#This Row],[TOV]] - _2025teamgamelogs[[#This Row],[OREB]]</f>
        <v>106</v>
      </c>
      <c r="BJ1439" s="3">
        <f>_2025teamgamelogs[[#This Row],[TOV]]/_2025teamgamelogs[[#This Row],[POSSESIONS]]</f>
        <v>0.11320754716981132</v>
      </c>
      <c r="BK1439" s="4">
        <f>_2025teamgamelogs[[#This Row],[PTS]]/_2025teamgamelogs[[#This Row],[POSSESIONS]]</f>
        <v>1.2452830188679245</v>
      </c>
      <c r="BL1439" s="4">
        <f xml:space="preserve"> 100 * _2025teamgamelogs[[#This Row],[POINTS_PER_POSSESSION]]</f>
        <v>124.52830188679245</v>
      </c>
      <c r="BM1439" s="4">
        <f xml:space="preserve"> _2025teamgamelogs[[#This Row],[POSSESIONS]] / (_2025teamgamelogs[[#This Row],[MIN]]/48)</f>
        <v>106</v>
      </c>
      <c r="BN1439" s="3">
        <f>_2025teamgamelogs[[#This Row],[PTS]] / (2 * (_2025teamgamelogs[[#This Row],[FGA]] + 0.44 * _2025teamgamelogs[[#This Row],[FTA]]))</f>
        <v>0.65346534653465349</v>
      </c>
      <c r="BO1439" s="4">
        <f>VLOOKUP(_2025teamgamelogs[[#This Row],[MONTH]], LEAGUE_AVERAGES!$A$2:$B$8, 2, FALSE)</f>
        <v>112.18937416754261</v>
      </c>
      <c r="BP1439" s="5">
        <f>VLOOKUP(_2025teamgamelogs[[#This Row],[TEAM_NAME]], LEAGUE_AVERAGES!$A$14:$C$43, 2, FALSE)</f>
        <v>0.37909999999999999</v>
      </c>
      <c r="BQ1439" s="5">
        <f>VLOOKUP(_2025teamgamelogs[[#This Row],[TEAM_NAME]], LEAGUE_AVERAGES!$A$14:$C$43, 3, FALSE)</f>
        <v>0.35511904761904761</v>
      </c>
      <c r="BR1439" s="5">
        <f>VLOOKUP(_2025teamgamelogs[[#This Row],[TEAM_NAME]], LEAGUE_AVERAGES!$F$14:$H$43, 2, FALSE)</f>
        <v>0.49785000000000013</v>
      </c>
      <c r="BS1439" s="5">
        <f>VLOOKUP(_2025teamgamelogs[[#This Row],[TEAM_NAME]], LEAGUE_AVERAGES!$F$14:$H$43, 3, FALSE)</f>
        <v>0.47942857142857148</v>
      </c>
      <c r="BT1439" s="5">
        <f>VLOOKUP(_2025teamgamelogs[[#This Row],[TEAM_NAME]], LEAGUE_AVERAGES!$K$14:$M$43, 2, FALSE)</f>
        <v>0.60805571751162091</v>
      </c>
      <c r="BU1439" s="5">
        <f>VLOOKUP(_2025teamgamelogs[[#This Row],[TEAM_NAME]], LEAGUE_AVERAGES!$K$14:$M$43, 3, FALSE)</f>
        <v>0.58190704341109034</v>
      </c>
    </row>
    <row r="1440" spans="1:73" x14ac:dyDescent="0.2">
      <c r="A1440" t="s">
        <v>59</v>
      </c>
      <c r="B1440">
        <v>1610612759</v>
      </c>
      <c r="C1440" t="s">
        <v>145</v>
      </c>
      <c r="D1440" t="s">
        <v>146</v>
      </c>
      <c r="E1440">
        <v>22400693</v>
      </c>
      <c r="F1440" s="1">
        <v>45689</v>
      </c>
      <c r="G1440" t="s">
        <v>1292</v>
      </c>
      <c r="H1440" t="s">
        <v>70</v>
      </c>
      <c r="I1440">
        <v>48</v>
      </c>
      <c r="J1440">
        <v>38</v>
      </c>
      <c r="K1440">
        <v>91</v>
      </c>
      <c r="L1440">
        <v>0.41799999999999998</v>
      </c>
      <c r="M1440">
        <v>12</v>
      </c>
      <c r="N1440">
        <v>36</v>
      </c>
      <c r="O1440">
        <v>0.33300000000000002</v>
      </c>
      <c r="P1440">
        <v>15</v>
      </c>
      <c r="Q1440">
        <v>21</v>
      </c>
      <c r="R1440">
        <v>0.71399999999999997</v>
      </c>
      <c r="S1440">
        <v>13</v>
      </c>
      <c r="T1440">
        <v>35</v>
      </c>
      <c r="U1440">
        <v>48</v>
      </c>
      <c r="V1440">
        <v>27</v>
      </c>
      <c r="W1440">
        <v>11</v>
      </c>
      <c r="X1440">
        <v>8</v>
      </c>
      <c r="Y1440">
        <v>3</v>
      </c>
      <c r="Z1440">
        <v>5</v>
      </c>
      <c r="AA1440">
        <v>18</v>
      </c>
      <c r="AB1440">
        <v>15</v>
      </c>
      <c r="AC1440">
        <v>103</v>
      </c>
      <c r="AD1440">
        <v>-2</v>
      </c>
      <c r="AE1440">
        <v>1</v>
      </c>
      <c r="AF1440">
        <v>1231</v>
      </c>
      <c r="AG1440">
        <v>1231</v>
      </c>
      <c r="AH1440">
        <v>1231</v>
      </c>
      <c r="AI1440">
        <v>121</v>
      </c>
      <c r="AJ1440">
        <v>1796</v>
      </c>
      <c r="AK1440">
        <v>899</v>
      </c>
      <c r="AL1440">
        <v>2012</v>
      </c>
      <c r="AM1440">
        <v>1413</v>
      </c>
      <c r="AN1440">
        <v>1366</v>
      </c>
      <c r="AO1440">
        <v>1468</v>
      </c>
      <c r="AP1440">
        <v>1416</v>
      </c>
      <c r="AQ1440">
        <v>1164</v>
      </c>
      <c r="AR1440">
        <v>1839</v>
      </c>
      <c r="AS1440">
        <v>652</v>
      </c>
      <c r="AT1440">
        <v>769</v>
      </c>
      <c r="AU1440">
        <v>604</v>
      </c>
      <c r="AV1440">
        <v>1013</v>
      </c>
      <c r="AW1440">
        <v>429</v>
      </c>
      <c r="AX1440">
        <v>1073</v>
      </c>
      <c r="AY1440">
        <v>1712</v>
      </c>
      <c r="AZ1440">
        <v>1188</v>
      </c>
      <c r="BA1440">
        <v>1018</v>
      </c>
      <c r="BB1440">
        <v>1892</v>
      </c>
      <c r="BC1440">
        <v>1945</v>
      </c>
      <c r="BD1440">
        <v>1286</v>
      </c>
      <c r="BE1440">
        <v>1</v>
      </c>
      <c r="BF1440" t="s">
        <v>64</v>
      </c>
      <c r="BG1440" t="s">
        <v>65</v>
      </c>
      <c r="BH1440" t="s">
        <v>1276</v>
      </c>
      <c r="BI1440" s="4">
        <f xml:space="preserve"> _2025teamgamelogs[[#This Row],[FGA]] + (0.44 * _2025teamgamelogs[[#This Row],[FTA]]) + _2025teamgamelogs[[#This Row],[TOV]] - _2025teamgamelogs[[#This Row],[OREB]]</f>
        <v>98.24</v>
      </c>
      <c r="BJ1440" s="3">
        <f>_2025teamgamelogs[[#This Row],[TOV]]/_2025teamgamelogs[[#This Row],[POSSESIONS]]</f>
        <v>0.11197068403908796</v>
      </c>
      <c r="BK1440" s="4">
        <f>_2025teamgamelogs[[#This Row],[PTS]]/_2025teamgamelogs[[#This Row],[POSSESIONS]]</f>
        <v>1.0484527687296417</v>
      </c>
      <c r="BL1440" s="4">
        <f xml:space="preserve"> 100 * _2025teamgamelogs[[#This Row],[POINTS_PER_POSSESSION]]</f>
        <v>104.84527687296416</v>
      </c>
      <c r="BM1440" s="4">
        <f xml:space="preserve"> _2025teamgamelogs[[#This Row],[POSSESIONS]] / (_2025teamgamelogs[[#This Row],[MIN]]/48)</f>
        <v>98.24</v>
      </c>
      <c r="BN1440" s="3">
        <f>_2025teamgamelogs[[#This Row],[PTS]] / (2 * (_2025teamgamelogs[[#This Row],[FGA]] + 0.44 * _2025teamgamelogs[[#This Row],[FTA]]))</f>
        <v>0.51376695929768557</v>
      </c>
      <c r="BO1440" s="4">
        <f>VLOOKUP(_2025teamgamelogs[[#This Row],[MONTH]], LEAGUE_AVERAGES!$A$2:$B$8, 2, FALSE)</f>
        <v>112.18937416754261</v>
      </c>
      <c r="BP1440" s="5">
        <f>VLOOKUP(_2025teamgamelogs[[#This Row],[TEAM_NAME]], LEAGUE_AVERAGES!$A$14:$C$43, 2, FALSE)</f>
        <v>0.36502500000000004</v>
      </c>
      <c r="BQ1440" s="5">
        <f>VLOOKUP(_2025teamgamelogs[[#This Row],[TEAM_NAME]], LEAGUE_AVERAGES!$A$14:$C$43, 3, FALSE)</f>
        <v>0.35016666666666663</v>
      </c>
      <c r="BR1440" s="5">
        <f>VLOOKUP(_2025teamgamelogs[[#This Row],[TEAM_NAME]], LEAGUE_AVERAGES!$F$14:$H$43, 2, FALSE)</f>
        <v>0.47877500000000017</v>
      </c>
      <c r="BS1440" s="5">
        <f>VLOOKUP(_2025teamgamelogs[[#This Row],[TEAM_NAME]], LEAGUE_AVERAGES!$F$14:$H$43, 3, FALSE)</f>
        <v>0.45407142857142868</v>
      </c>
      <c r="BT1440" s="5">
        <f>VLOOKUP(_2025teamgamelogs[[#This Row],[TEAM_NAME]], LEAGUE_AVERAGES!$K$14:$M$43, 2, FALSE)</f>
        <v>0.59112459331758582</v>
      </c>
      <c r="BU1440" s="5">
        <f>VLOOKUP(_2025teamgamelogs[[#This Row],[TEAM_NAME]], LEAGUE_AVERAGES!$K$14:$M$43, 3, FALSE)</f>
        <v>0.56254759440180246</v>
      </c>
    </row>
    <row r="1441" spans="1:73" x14ac:dyDescent="0.2">
      <c r="A1441" t="s">
        <v>59</v>
      </c>
      <c r="B1441">
        <v>1610612753</v>
      </c>
      <c r="C1441" t="s">
        <v>83</v>
      </c>
      <c r="D1441" t="s">
        <v>84</v>
      </c>
      <c r="E1441">
        <v>22400687</v>
      </c>
      <c r="F1441" s="1">
        <v>45689</v>
      </c>
      <c r="G1441" t="s">
        <v>1293</v>
      </c>
      <c r="H1441" t="s">
        <v>70</v>
      </c>
      <c r="I1441">
        <v>48</v>
      </c>
      <c r="J1441">
        <v>30</v>
      </c>
      <c r="K1441">
        <v>91</v>
      </c>
      <c r="L1441">
        <v>0.33</v>
      </c>
      <c r="M1441">
        <v>9</v>
      </c>
      <c r="N1441">
        <v>41</v>
      </c>
      <c r="O1441">
        <v>0.22</v>
      </c>
      <c r="P1441">
        <v>30</v>
      </c>
      <c r="Q1441">
        <v>35</v>
      </c>
      <c r="R1441">
        <v>0.85699999999999998</v>
      </c>
      <c r="S1441">
        <v>11</v>
      </c>
      <c r="T1441">
        <v>32</v>
      </c>
      <c r="U1441">
        <v>43</v>
      </c>
      <c r="V1441">
        <v>19</v>
      </c>
      <c r="W1441">
        <v>8</v>
      </c>
      <c r="X1441">
        <v>9</v>
      </c>
      <c r="Y1441">
        <v>7</v>
      </c>
      <c r="Z1441">
        <v>7</v>
      </c>
      <c r="AA1441">
        <v>23</v>
      </c>
      <c r="AB1441">
        <v>27</v>
      </c>
      <c r="AC1441">
        <v>99</v>
      </c>
      <c r="AD1441">
        <v>-14</v>
      </c>
      <c r="AE1441">
        <v>1</v>
      </c>
      <c r="AF1441">
        <v>1231</v>
      </c>
      <c r="AG1441">
        <v>1231</v>
      </c>
      <c r="AH1441">
        <v>1231</v>
      </c>
      <c r="AI1441">
        <v>121</v>
      </c>
      <c r="AJ1441">
        <v>2431</v>
      </c>
      <c r="AK1441">
        <v>899</v>
      </c>
      <c r="AL1441">
        <v>2449</v>
      </c>
      <c r="AM1441">
        <v>2097</v>
      </c>
      <c r="AN1441">
        <v>681</v>
      </c>
      <c r="AO1441">
        <v>2365</v>
      </c>
      <c r="AP1441">
        <v>37</v>
      </c>
      <c r="AQ1441">
        <v>80</v>
      </c>
      <c r="AR1441">
        <v>515</v>
      </c>
      <c r="AS1441">
        <v>1051</v>
      </c>
      <c r="AT1441">
        <v>1307</v>
      </c>
      <c r="AU1441">
        <v>1282</v>
      </c>
      <c r="AV1441">
        <v>2257</v>
      </c>
      <c r="AW1441">
        <v>78</v>
      </c>
      <c r="AX1441">
        <v>797</v>
      </c>
      <c r="AY1441">
        <v>346</v>
      </c>
      <c r="AZ1441">
        <v>1902</v>
      </c>
      <c r="BA1441">
        <v>2046</v>
      </c>
      <c r="BB1441">
        <v>59</v>
      </c>
      <c r="BC1441">
        <v>2137</v>
      </c>
      <c r="BD1441">
        <v>1995</v>
      </c>
      <c r="BE1441">
        <v>1</v>
      </c>
      <c r="BF1441" t="s">
        <v>71</v>
      </c>
      <c r="BG1441" t="s">
        <v>65</v>
      </c>
      <c r="BH1441" t="s">
        <v>1276</v>
      </c>
      <c r="BI1441" s="4">
        <f xml:space="preserve"> _2025teamgamelogs[[#This Row],[FGA]] + (0.44 * _2025teamgamelogs[[#This Row],[FTA]]) + _2025teamgamelogs[[#This Row],[TOV]] - _2025teamgamelogs[[#This Row],[OREB]]</f>
        <v>103.4</v>
      </c>
      <c r="BJ1441" s="3">
        <f>_2025teamgamelogs[[#This Row],[TOV]]/_2025teamgamelogs[[#This Row],[POSSESIONS]]</f>
        <v>7.7369439071566723E-2</v>
      </c>
      <c r="BK1441" s="4">
        <f>_2025teamgamelogs[[#This Row],[PTS]]/_2025teamgamelogs[[#This Row],[POSSESIONS]]</f>
        <v>0.95744680851063824</v>
      </c>
      <c r="BL1441" s="4">
        <f xml:space="preserve"> 100 * _2025teamgamelogs[[#This Row],[POINTS_PER_POSSESSION]]</f>
        <v>95.744680851063819</v>
      </c>
      <c r="BM1441" s="4">
        <f xml:space="preserve"> _2025teamgamelogs[[#This Row],[POSSESIONS]] / (_2025teamgamelogs[[#This Row],[MIN]]/48)</f>
        <v>103.4</v>
      </c>
      <c r="BN1441" s="3">
        <f>_2025teamgamelogs[[#This Row],[PTS]] / (2 * (_2025teamgamelogs[[#This Row],[FGA]] + 0.44 * _2025teamgamelogs[[#This Row],[FTA]]))</f>
        <v>0.46522556390977443</v>
      </c>
      <c r="BO1441" s="4">
        <f>VLOOKUP(_2025teamgamelogs[[#This Row],[MONTH]], LEAGUE_AVERAGES!$A$2:$B$8, 2, FALSE)</f>
        <v>112.18937416754261</v>
      </c>
      <c r="BP1441" s="5">
        <f>VLOOKUP(_2025teamgamelogs[[#This Row],[TEAM_NAME]], LEAGUE_AVERAGES!$A$14:$C$43, 2, FALSE)</f>
        <v>0.32192682926829269</v>
      </c>
      <c r="BQ1441" s="5">
        <f>VLOOKUP(_2025teamgamelogs[[#This Row],[TEAM_NAME]], LEAGUE_AVERAGES!$A$14:$C$43, 3, FALSE)</f>
        <v>0.31129268292682932</v>
      </c>
      <c r="BR1441" s="5">
        <f>VLOOKUP(_2025teamgamelogs[[#This Row],[TEAM_NAME]], LEAGUE_AVERAGES!$F$14:$H$43, 2, FALSE)</f>
        <v>0.44641463414634147</v>
      </c>
      <c r="BS1441" s="5">
        <f>VLOOKUP(_2025teamgamelogs[[#This Row],[TEAM_NAME]], LEAGUE_AVERAGES!$F$14:$H$43, 3, FALSE)</f>
        <v>0.44524390243902434</v>
      </c>
      <c r="BT1441" s="5">
        <f>VLOOKUP(_2025teamgamelogs[[#This Row],[TEAM_NAME]], LEAGUE_AVERAGES!$K$14:$M$43, 2, FALSE)</f>
        <v>0.55194019912665027</v>
      </c>
      <c r="BU1441" s="5">
        <f>VLOOKUP(_2025teamgamelogs[[#This Row],[TEAM_NAME]], LEAGUE_AVERAGES!$K$14:$M$43, 3, FALSE)</f>
        <v>0.54874950227645525</v>
      </c>
    </row>
    <row r="1442" spans="1:73" x14ac:dyDescent="0.2">
      <c r="A1442" t="s">
        <v>59</v>
      </c>
      <c r="B1442">
        <v>1610612763</v>
      </c>
      <c r="C1442" t="s">
        <v>128</v>
      </c>
      <c r="D1442" t="s">
        <v>129</v>
      </c>
      <c r="E1442">
        <v>22400699</v>
      </c>
      <c r="F1442" s="1">
        <v>45690</v>
      </c>
      <c r="G1442" t="s">
        <v>1294</v>
      </c>
      <c r="H1442" t="s">
        <v>63</v>
      </c>
      <c r="I1442">
        <v>48</v>
      </c>
      <c r="J1442">
        <v>52</v>
      </c>
      <c r="K1442">
        <v>107</v>
      </c>
      <c r="L1442">
        <v>0.48599999999999999</v>
      </c>
      <c r="M1442">
        <v>14</v>
      </c>
      <c r="N1442">
        <v>39</v>
      </c>
      <c r="O1442">
        <v>0.35899999999999999</v>
      </c>
      <c r="P1442">
        <v>14</v>
      </c>
      <c r="Q1442">
        <v>22</v>
      </c>
      <c r="R1442">
        <v>0.63600000000000001</v>
      </c>
      <c r="S1442">
        <v>22</v>
      </c>
      <c r="T1442">
        <v>39</v>
      </c>
      <c r="U1442">
        <v>61</v>
      </c>
      <c r="V1442">
        <v>37</v>
      </c>
      <c r="W1442">
        <v>12</v>
      </c>
      <c r="X1442">
        <v>9</v>
      </c>
      <c r="Y1442">
        <v>5</v>
      </c>
      <c r="Z1442">
        <v>5</v>
      </c>
      <c r="AA1442">
        <v>15</v>
      </c>
      <c r="AB1442">
        <v>21</v>
      </c>
      <c r="AC1442">
        <v>132</v>
      </c>
      <c r="AD1442">
        <v>13</v>
      </c>
      <c r="AE1442">
        <v>1</v>
      </c>
      <c r="AF1442">
        <v>1</v>
      </c>
      <c r="AG1442">
        <v>1</v>
      </c>
      <c r="AH1442">
        <v>1</v>
      </c>
      <c r="AI1442">
        <v>121</v>
      </c>
      <c r="AJ1442">
        <v>64</v>
      </c>
      <c r="AK1442">
        <v>21</v>
      </c>
      <c r="AL1442">
        <v>902</v>
      </c>
      <c r="AM1442">
        <v>934</v>
      </c>
      <c r="AN1442">
        <v>933</v>
      </c>
      <c r="AO1442">
        <v>1217</v>
      </c>
      <c r="AP1442">
        <v>1571</v>
      </c>
      <c r="AQ1442">
        <v>1008</v>
      </c>
      <c r="AR1442">
        <v>2249</v>
      </c>
      <c r="AS1442">
        <v>15</v>
      </c>
      <c r="AT1442">
        <v>277</v>
      </c>
      <c r="AU1442">
        <v>23</v>
      </c>
      <c r="AV1442">
        <v>68</v>
      </c>
      <c r="AW1442">
        <v>640</v>
      </c>
      <c r="AX1442">
        <v>797</v>
      </c>
      <c r="AY1442">
        <v>889</v>
      </c>
      <c r="AZ1442">
        <v>1188</v>
      </c>
      <c r="BA1442">
        <v>398</v>
      </c>
      <c r="BB1442">
        <v>575</v>
      </c>
      <c r="BC1442">
        <v>179</v>
      </c>
      <c r="BD1442">
        <v>467</v>
      </c>
      <c r="BE1442">
        <v>1</v>
      </c>
      <c r="BF1442" t="s">
        <v>71</v>
      </c>
      <c r="BG1442" t="s">
        <v>65</v>
      </c>
      <c r="BH1442" t="s">
        <v>1276</v>
      </c>
      <c r="BI1442" s="4">
        <f xml:space="preserve"> _2025teamgamelogs[[#This Row],[FGA]] + (0.44 * _2025teamgamelogs[[#This Row],[FTA]]) + _2025teamgamelogs[[#This Row],[TOV]] - _2025teamgamelogs[[#This Row],[OREB]]</f>
        <v>106.68</v>
      </c>
      <c r="BJ1442" s="3">
        <f>_2025teamgamelogs[[#This Row],[TOV]]/_2025teamgamelogs[[#This Row],[POSSESIONS]]</f>
        <v>0.11248593925759279</v>
      </c>
      <c r="BK1442" s="4">
        <f>_2025teamgamelogs[[#This Row],[PTS]]/_2025teamgamelogs[[#This Row],[POSSESIONS]]</f>
        <v>1.2373453318335208</v>
      </c>
      <c r="BL1442" s="4">
        <f xml:space="preserve"> 100 * _2025teamgamelogs[[#This Row],[POINTS_PER_POSSESSION]]</f>
        <v>123.73453318335208</v>
      </c>
      <c r="BM1442" s="4">
        <f xml:space="preserve"> _2025teamgamelogs[[#This Row],[POSSESIONS]] / (_2025teamgamelogs[[#This Row],[MIN]]/48)</f>
        <v>106.68</v>
      </c>
      <c r="BN1442" s="3">
        <f>_2025teamgamelogs[[#This Row],[PTS]] / (2 * (_2025teamgamelogs[[#This Row],[FGA]] + 0.44 * _2025teamgamelogs[[#This Row],[FTA]]))</f>
        <v>0.56564964004113816</v>
      </c>
      <c r="BO1442" s="4">
        <f>VLOOKUP(_2025teamgamelogs[[#This Row],[MONTH]], LEAGUE_AVERAGES!$A$2:$B$8, 2, FALSE)</f>
        <v>112.18937416754261</v>
      </c>
      <c r="BP1442" s="5">
        <f>VLOOKUP(_2025teamgamelogs[[#This Row],[TEAM_NAME]], LEAGUE_AVERAGES!$A$14:$C$43, 2, FALSE)</f>
        <v>0.36546341463414628</v>
      </c>
      <c r="BQ1442" s="5">
        <f>VLOOKUP(_2025teamgamelogs[[#This Row],[TEAM_NAME]], LEAGUE_AVERAGES!$A$14:$C$43, 3, FALSE)</f>
        <v>0.36639024390243902</v>
      </c>
      <c r="BR1442" s="5">
        <f>VLOOKUP(_2025teamgamelogs[[#This Row],[TEAM_NAME]], LEAGUE_AVERAGES!$F$14:$H$43, 2, FALSE)</f>
        <v>0.48997560975609772</v>
      </c>
      <c r="BS1442" s="5">
        <f>VLOOKUP(_2025teamgamelogs[[#This Row],[TEAM_NAME]], LEAGUE_AVERAGES!$F$14:$H$43, 3, FALSE)</f>
        <v>0.46951219512195119</v>
      </c>
      <c r="BT1442" s="5">
        <f>VLOOKUP(_2025teamgamelogs[[#This Row],[TEAM_NAME]], LEAGUE_AVERAGES!$K$14:$M$43, 2, FALSE)</f>
        <v>0.59919613060605748</v>
      </c>
      <c r="BU1442" s="5">
        <f>VLOOKUP(_2025teamgamelogs[[#This Row],[TEAM_NAME]], LEAGUE_AVERAGES!$K$14:$M$43, 3, FALSE)</f>
        <v>0.57758119053457602</v>
      </c>
    </row>
    <row r="1443" spans="1:73" x14ac:dyDescent="0.2">
      <c r="A1443" t="s">
        <v>59</v>
      </c>
      <c r="B1443">
        <v>1610612746</v>
      </c>
      <c r="C1443" t="s">
        <v>131</v>
      </c>
      <c r="D1443" t="s">
        <v>132</v>
      </c>
      <c r="E1443">
        <v>22400697</v>
      </c>
      <c r="F1443" s="1">
        <v>45690</v>
      </c>
      <c r="G1443" t="s">
        <v>1295</v>
      </c>
      <c r="H1443" t="s">
        <v>70</v>
      </c>
      <c r="I1443">
        <v>48</v>
      </c>
      <c r="J1443">
        <v>41</v>
      </c>
      <c r="K1443">
        <v>88</v>
      </c>
      <c r="L1443">
        <v>0.46600000000000003</v>
      </c>
      <c r="M1443">
        <v>9</v>
      </c>
      <c r="N1443">
        <v>28</v>
      </c>
      <c r="O1443">
        <v>0.32100000000000001</v>
      </c>
      <c r="P1443">
        <v>17</v>
      </c>
      <c r="Q1443">
        <v>21</v>
      </c>
      <c r="R1443">
        <v>0.81</v>
      </c>
      <c r="S1443">
        <v>13</v>
      </c>
      <c r="T1443">
        <v>28</v>
      </c>
      <c r="U1443">
        <v>41</v>
      </c>
      <c r="V1443">
        <v>21</v>
      </c>
      <c r="W1443">
        <v>10</v>
      </c>
      <c r="X1443">
        <v>6</v>
      </c>
      <c r="Y1443">
        <v>7</v>
      </c>
      <c r="Z1443">
        <v>6</v>
      </c>
      <c r="AA1443">
        <v>15</v>
      </c>
      <c r="AB1443">
        <v>17</v>
      </c>
      <c r="AC1443">
        <v>108</v>
      </c>
      <c r="AD1443">
        <v>-7</v>
      </c>
      <c r="AE1443">
        <v>1</v>
      </c>
      <c r="AF1443">
        <v>1231</v>
      </c>
      <c r="AG1443">
        <v>1231</v>
      </c>
      <c r="AH1443">
        <v>1231</v>
      </c>
      <c r="AI1443">
        <v>121</v>
      </c>
      <c r="AJ1443">
        <v>1234</v>
      </c>
      <c r="AK1443">
        <v>1314</v>
      </c>
      <c r="AL1443">
        <v>1262</v>
      </c>
      <c r="AM1443">
        <v>2097</v>
      </c>
      <c r="AN1443">
        <v>2228</v>
      </c>
      <c r="AO1443">
        <v>1685</v>
      </c>
      <c r="AP1443">
        <v>1052</v>
      </c>
      <c r="AQ1443">
        <v>1164</v>
      </c>
      <c r="AR1443">
        <v>957</v>
      </c>
      <c r="AS1443">
        <v>652</v>
      </c>
      <c r="AT1443">
        <v>1951</v>
      </c>
      <c r="AU1443">
        <v>1563</v>
      </c>
      <c r="AV1443">
        <v>2031</v>
      </c>
      <c r="AW1443">
        <v>264</v>
      </c>
      <c r="AX1443">
        <v>1702</v>
      </c>
      <c r="AY1443">
        <v>346</v>
      </c>
      <c r="AZ1443">
        <v>1573</v>
      </c>
      <c r="BA1443">
        <v>398</v>
      </c>
      <c r="BB1443">
        <v>1444</v>
      </c>
      <c r="BC1443">
        <v>1616</v>
      </c>
      <c r="BD1443">
        <v>1608</v>
      </c>
      <c r="BE1443">
        <v>1</v>
      </c>
      <c r="BF1443" t="s">
        <v>71</v>
      </c>
      <c r="BG1443" t="s">
        <v>65</v>
      </c>
      <c r="BH1443" t="s">
        <v>1276</v>
      </c>
      <c r="BI1443" s="4">
        <f xml:space="preserve"> _2025teamgamelogs[[#This Row],[FGA]] + (0.44 * _2025teamgamelogs[[#This Row],[FTA]]) + _2025teamgamelogs[[#This Row],[TOV]] - _2025teamgamelogs[[#This Row],[OREB]]</f>
        <v>94.24</v>
      </c>
      <c r="BJ1443" s="3">
        <f>_2025teamgamelogs[[#This Row],[TOV]]/_2025teamgamelogs[[#This Row],[POSSESIONS]]</f>
        <v>0.10611205432937182</v>
      </c>
      <c r="BK1443" s="4">
        <f>_2025teamgamelogs[[#This Row],[PTS]]/_2025teamgamelogs[[#This Row],[POSSESIONS]]</f>
        <v>1.1460101867572157</v>
      </c>
      <c r="BL1443" s="4">
        <f xml:space="preserve"> 100 * _2025teamgamelogs[[#This Row],[POINTS_PER_POSSESSION]]</f>
        <v>114.60101867572156</v>
      </c>
      <c r="BM1443" s="4">
        <f xml:space="preserve"> _2025teamgamelogs[[#This Row],[POSSESIONS]] / (_2025teamgamelogs[[#This Row],[MIN]]/48)</f>
        <v>94.24</v>
      </c>
      <c r="BN1443" s="3">
        <f>_2025teamgamelogs[[#This Row],[PTS]] / (2 * (_2025teamgamelogs[[#This Row],[FGA]] + 0.44 * _2025teamgamelogs[[#This Row],[FTA]]))</f>
        <v>0.55532702591526129</v>
      </c>
      <c r="BO1443" s="4">
        <f>VLOOKUP(_2025teamgamelogs[[#This Row],[MONTH]], LEAGUE_AVERAGES!$A$2:$B$8, 2, FALSE)</f>
        <v>112.18937416754261</v>
      </c>
      <c r="BP1443" s="5">
        <f>VLOOKUP(_2025teamgamelogs[[#This Row],[TEAM_NAME]], LEAGUE_AVERAGES!$A$14:$C$43, 2, FALSE)</f>
        <v>0.38978048780487806</v>
      </c>
      <c r="BQ1443" s="5">
        <f>VLOOKUP(_2025teamgamelogs[[#This Row],[TEAM_NAME]], LEAGUE_AVERAGES!$A$14:$C$43, 3, FALSE)</f>
        <v>0.36475609756097566</v>
      </c>
      <c r="BR1443" s="5">
        <f>VLOOKUP(_2025teamgamelogs[[#This Row],[TEAM_NAME]], LEAGUE_AVERAGES!$F$14:$H$43, 2, FALSE)</f>
        <v>0.49036585365853652</v>
      </c>
      <c r="BS1443" s="5">
        <f>VLOOKUP(_2025teamgamelogs[[#This Row],[TEAM_NAME]], LEAGUE_AVERAGES!$F$14:$H$43, 3, FALSE)</f>
        <v>0.47582926829268285</v>
      </c>
      <c r="BT1443" s="5">
        <f>VLOOKUP(_2025teamgamelogs[[#This Row],[TEAM_NAME]], LEAGUE_AVERAGES!$K$14:$M$43, 2, FALSE)</f>
        <v>0.59895938905835644</v>
      </c>
      <c r="BU1443" s="5">
        <f>VLOOKUP(_2025teamgamelogs[[#This Row],[TEAM_NAME]], LEAGUE_AVERAGES!$K$14:$M$43, 3, FALSE)</f>
        <v>0.58126724036545818</v>
      </c>
    </row>
    <row r="1444" spans="1:73" x14ac:dyDescent="0.2">
      <c r="A1444" t="s">
        <v>59</v>
      </c>
      <c r="B1444">
        <v>1610612761</v>
      </c>
      <c r="C1444" t="s">
        <v>95</v>
      </c>
      <c r="D1444" t="s">
        <v>96</v>
      </c>
      <c r="E1444">
        <v>22400697</v>
      </c>
      <c r="F1444" s="1">
        <v>45690</v>
      </c>
      <c r="G1444" t="s">
        <v>1296</v>
      </c>
      <c r="H1444" t="s">
        <v>63</v>
      </c>
      <c r="I1444">
        <v>48</v>
      </c>
      <c r="J1444">
        <v>44</v>
      </c>
      <c r="K1444">
        <v>85</v>
      </c>
      <c r="L1444">
        <v>0.51800000000000002</v>
      </c>
      <c r="M1444">
        <v>13</v>
      </c>
      <c r="N1444">
        <v>25</v>
      </c>
      <c r="O1444">
        <v>0.52</v>
      </c>
      <c r="P1444">
        <v>14</v>
      </c>
      <c r="Q1444">
        <v>16</v>
      </c>
      <c r="R1444">
        <v>0.875</v>
      </c>
      <c r="S1444">
        <v>10</v>
      </c>
      <c r="T1444">
        <v>33</v>
      </c>
      <c r="U1444">
        <v>43</v>
      </c>
      <c r="V1444">
        <v>31</v>
      </c>
      <c r="W1444">
        <v>14</v>
      </c>
      <c r="X1444">
        <v>6</v>
      </c>
      <c r="Y1444">
        <v>6</v>
      </c>
      <c r="Z1444">
        <v>7</v>
      </c>
      <c r="AA1444">
        <v>17</v>
      </c>
      <c r="AB1444">
        <v>15</v>
      </c>
      <c r="AC1444">
        <v>115</v>
      </c>
      <c r="AD1444">
        <v>7</v>
      </c>
      <c r="AE1444">
        <v>1</v>
      </c>
      <c r="AF1444">
        <v>1</v>
      </c>
      <c r="AG1444">
        <v>1</v>
      </c>
      <c r="AH1444">
        <v>1</v>
      </c>
      <c r="AI1444">
        <v>121</v>
      </c>
      <c r="AJ1444">
        <v>703</v>
      </c>
      <c r="AK1444">
        <v>1709</v>
      </c>
      <c r="AL1444">
        <v>433</v>
      </c>
      <c r="AM1444">
        <v>1171</v>
      </c>
      <c r="AN1444">
        <v>2375</v>
      </c>
      <c r="AO1444">
        <v>64</v>
      </c>
      <c r="AP1444">
        <v>1571</v>
      </c>
      <c r="AQ1444">
        <v>1907</v>
      </c>
      <c r="AR1444">
        <v>401</v>
      </c>
      <c r="AS1444">
        <v>1308</v>
      </c>
      <c r="AT1444">
        <v>1131</v>
      </c>
      <c r="AU1444">
        <v>1282</v>
      </c>
      <c r="AV1444">
        <v>426</v>
      </c>
      <c r="AW1444">
        <v>1092</v>
      </c>
      <c r="AX1444">
        <v>1702</v>
      </c>
      <c r="AY1444">
        <v>560</v>
      </c>
      <c r="AZ1444">
        <v>1902</v>
      </c>
      <c r="BA1444">
        <v>792</v>
      </c>
      <c r="BB1444">
        <v>1892</v>
      </c>
      <c r="BC1444">
        <v>1095</v>
      </c>
      <c r="BD1444">
        <v>795</v>
      </c>
      <c r="BE1444">
        <v>1</v>
      </c>
      <c r="BF1444" t="s">
        <v>64</v>
      </c>
      <c r="BG1444" t="s">
        <v>65</v>
      </c>
      <c r="BH1444" t="s">
        <v>1276</v>
      </c>
      <c r="BI1444" s="4">
        <f xml:space="preserve"> _2025teamgamelogs[[#This Row],[FGA]] + (0.44 * _2025teamgamelogs[[#This Row],[FTA]]) + _2025teamgamelogs[[#This Row],[TOV]] - _2025teamgamelogs[[#This Row],[OREB]]</f>
        <v>96.04</v>
      </c>
      <c r="BJ1444" s="3">
        <f>_2025teamgamelogs[[#This Row],[TOV]]/_2025teamgamelogs[[#This Row],[POSSESIONS]]</f>
        <v>0.14577259475218657</v>
      </c>
      <c r="BK1444" s="4">
        <f>_2025teamgamelogs[[#This Row],[PTS]]/_2025teamgamelogs[[#This Row],[POSSESIONS]]</f>
        <v>1.197417742607247</v>
      </c>
      <c r="BL1444" s="4">
        <f xml:space="preserve"> 100 * _2025teamgamelogs[[#This Row],[POINTS_PER_POSSESSION]]</f>
        <v>119.7417742607247</v>
      </c>
      <c r="BM1444" s="4">
        <f xml:space="preserve"> _2025teamgamelogs[[#This Row],[POSSESIONS]] / (_2025teamgamelogs[[#This Row],[MIN]]/48)</f>
        <v>96.04</v>
      </c>
      <c r="BN1444" s="3">
        <f>_2025teamgamelogs[[#This Row],[PTS]] / (2 * (_2025teamgamelogs[[#This Row],[FGA]] + 0.44 * _2025teamgamelogs[[#This Row],[FTA]]))</f>
        <v>0.62472837896566702</v>
      </c>
      <c r="BO1444" s="4">
        <f>VLOOKUP(_2025teamgamelogs[[#This Row],[MONTH]], LEAGUE_AVERAGES!$A$2:$B$8, 2, FALSE)</f>
        <v>112.18937416754261</v>
      </c>
      <c r="BP1444" s="5">
        <f>VLOOKUP(_2025teamgamelogs[[#This Row],[TEAM_NAME]], LEAGUE_AVERAGES!$A$14:$C$43, 2, FALSE)</f>
        <v>0.35443902439024388</v>
      </c>
      <c r="BQ1444" s="5">
        <f>VLOOKUP(_2025teamgamelogs[[#This Row],[TEAM_NAME]], LEAGUE_AVERAGES!$A$14:$C$43, 3, FALSE)</f>
        <v>0.34512195121951217</v>
      </c>
      <c r="BR1444" s="5">
        <f>VLOOKUP(_2025teamgamelogs[[#This Row],[TEAM_NAME]], LEAGUE_AVERAGES!$F$14:$H$43, 2, FALSE)</f>
        <v>0.46104878048780484</v>
      </c>
      <c r="BS1444" s="5">
        <f>VLOOKUP(_2025teamgamelogs[[#This Row],[TEAM_NAME]], LEAGUE_AVERAGES!$F$14:$H$43, 3, FALSE)</f>
        <v>0.45834146341463411</v>
      </c>
      <c r="BT1444" s="5">
        <f>VLOOKUP(_2025teamgamelogs[[#This Row],[TEAM_NAME]], LEAGUE_AVERAGES!$K$14:$M$43, 2, FALSE)</f>
        <v>0.55942918094792793</v>
      </c>
      <c r="BU1444" s="5">
        <f>VLOOKUP(_2025teamgamelogs[[#This Row],[TEAM_NAME]], LEAGUE_AVERAGES!$K$14:$M$43, 3, FALSE)</f>
        <v>0.54979583097447959</v>
      </c>
    </row>
    <row r="1445" spans="1:73" x14ac:dyDescent="0.2">
      <c r="A1445" t="s">
        <v>59</v>
      </c>
      <c r="B1445">
        <v>1610612742</v>
      </c>
      <c r="C1445" t="s">
        <v>154</v>
      </c>
      <c r="D1445" t="s">
        <v>155</v>
      </c>
      <c r="E1445">
        <v>22400696</v>
      </c>
      <c r="F1445" s="1">
        <v>45690</v>
      </c>
      <c r="G1445" t="s">
        <v>1297</v>
      </c>
      <c r="H1445" t="s">
        <v>70</v>
      </c>
      <c r="I1445">
        <v>48</v>
      </c>
      <c r="J1445">
        <v>40</v>
      </c>
      <c r="K1445">
        <v>103</v>
      </c>
      <c r="L1445">
        <v>0.38800000000000001</v>
      </c>
      <c r="M1445">
        <v>9</v>
      </c>
      <c r="N1445">
        <v>43</v>
      </c>
      <c r="O1445">
        <v>0.20899999999999999</v>
      </c>
      <c r="P1445">
        <v>12</v>
      </c>
      <c r="Q1445">
        <v>15</v>
      </c>
      <c r="R1445">
        <v>0.8</v>
      </c>
      <c r="S1445">
        <v>10</v>
      </c>
      <c r="T1445">
        <v>35</v>
      </c>
      <c r="U1445">
        <v>45</v>
      </c>
      <c r="V1445">
        <v>22</v>
      </c>
      <c r="W1445">
        <v>9</v>
      </c>
      <c r="X1445">
        <v>6</v>
      </c>
      <c r="Y1445">
        <v>3</v>
      </c>
      <c r="Z1445">
        <v>8</v>
      </c>
      <c r="AA1445">
        <v>11</v>
      </c>
      <c r="AB1445">
        <v>17</v>
      </c>
      <c r="AC1445">
        <v>101</v>
      </c>
      <c r="AD1445">
        <v>-43</v>
      </c>
      <c r="AE1445">
        <v>1</v>
      </c>
      <c r="AF1445">
        <v>1231</v>
      </c>
      <c r="AG1445">
        <v>1231</v>
      </c>
      <c r="AH1445">
        <v>1231</v>
      </c>
      <c r="AI1445">
        <v>121</v>
      </c>
      <c r="AJ1445">
        <v>1438</v>
      </c>
      <c r="AK1445">
        <v>77</v>
      </c>
      <c r="AL1445">
        <v>2301</v>
      </c>
      <c r="AM1445">
        <v>2097</v>
      </c>
      <c r="AN1445">
        <v>471</v>
      </c>
      <c r="AO1445">
        <v>2387</v>
      </c>
      <c r="AP1445">
        <v>1889</v>
      </c>
      <c r="AQ1445">
        <v>2021</v>
      </c>
      <c r="AR1445">
        <v>1029</v>
      </c>
      <c r="AS1445">
        <v>1308</v>
      </c>
      <c r="AT1445">
        <v>769</v>
      </c>
      <c r="AU1445">
        <v>976</v>
      </c>
      <c r="AV1445">
        <v>1909</v>
      </c>
      <c r="AW1445">
        <v>152</v>
      </c>
      <c r="AX1445">
        <v>1702</v>
      </c>
      <c r="AY1445">
        <v>1712</v>
      </c>
      <c r="AZ1445">
        <v>2116</v>
      </c>
      <c r="BA1445">
        <v>52</v>
      </c>
      <c r="BB1445">
        <v>1444</v>
      </c>
      <c r="BC1445">
        <v>2059</v>
      </c>
      <c r="BD1445">
        <v>2451</v>
      </c>
      <c r="BE1445">
        <v>1</v>
      </c>
      <c r="BF1445" t="s">
        <v>71</v>
      </c>
      <c r="BG1445" t="s">
        <v>65</v>
      </c>
      <c r="BH1445" t="s">
        <v>1276</v>
      </c>
      <c r="BI1445" s="4">
        <f xml:space="preserve"> _2025teamgamelogs[[#This Row],[FGA]] + (0.44 * _2025teamgamelogs[[#This Row],[FTA]]) + _2025teamgamelogs[[#This Row],[TOV]] - _2025teamgamelogs[[#This Row],[OREB]]</f>
        <v>108.6</v>
      </c>
      <c r="BJ1445" s="3">
        <f>_2025teamgamelogs[[#This Row],[TOV]]/_2025teamgamelogs[[#This Row],[POSSESIONS]]</f>
        <v>8.2872928176795591E-2</v>
      </c>
      <c r="BK1445" s="4">
        <f>_2025teamgamelogs[[#This Row],[PTS]]/_2025teamgamelogs[[#This Row],[POSSESIONS]]</f>
        <v>0.93001841620626158</v>
      </c>
      <c r="BL1445" s="4">
        <f xml:space="preserve"> 100 * _2025teamgamelogs[[#This Row],[POINTS_PER_POSSESSION]]</f>
        <v>93.001841620626152</v>
      </c>
      <c r="BM1445" s="4">
        <f xml:space="preserve"> _2025teamgamelogs[[#This Row],[POSSESIONS]] / (_2025teamgamelogs[[#This Row],[MIN]]/48)</f>
        <v>108.6</v>
      </c>
      <c r="BN1445" s="3">
        <f>_2025teamgamelogs[[#This Row],[PTS]] / (2 * (_2025teamgamelogs[[#This Row],[FGA]] + 0.44 * _2025teamgamelogs[[#This Row],[FTA]]))</f>
        <v>0.46076642335766427</v>
      </c>
      <c r="BO1445" s="4">
        <f>VLOOKUP(_2025teamgamelogs[[#This Row],[MONTH]], LEAGUE_AVERAGES!$A$2:$B$8, 2, FALSE)</f>
        <v>112.18937416754261</v>
      </c>
      <c r="BP1445" s="5">
        <f>VLOOKUP(_2025teamgamelogs[[#This Row],[TEAM_NAME]], LEAGUE_AVERAGES!$A$14:$C$43, 2, FALSE)</f>
        <v>0.362375</v>
      </c>
      <c r="BQ1445" s="5">
        <f>VLOOKUP(_2025teamgamelogs[[#This Row],[TEAM_NAME]], LEAGUE_AVERAGES!$A$14:$C$43, 3, FALSE)</f>
        <v>0.36252380952380958</v>
      </c>
      <c r="BR1445" s="5">
        <f>VLOOKUP(_2025teamgamelogs[[#This Row],[TEAM_NAME]], LEAGUE_AVERAGES!$F$14:$H$43, 2, FALSE)</f>
        <v>0.47777500000000001</v>
      </c>
      <c r="BS1445" s="5">
        <f>VLOOKUP(_2025teamgamelogs[[#This Row],[TEAM_NAME]], LEAGUE_AVERAGES!$F$14:$H$43, 3, FALSE)</f>
        <v>0.48176190476190472</v>
      </c>
      <c r="BT1445" s="5">
        <f>VLOOKUP(_2025teamgamelogs[[#This Row],[TEAM_NAME]], LEAGUE_AVERAGES!$K$14:$M$43, 2, FALSE)</f>
        <v>0.58283558931438928</v>
      </c>
      <c r="BU1445" s="5">
        <f>VLOOKUP(_2025teamgamelogs[[#This Row],[TEAM_NAME]], LEAGUE_AVERAGES!$K$14:$M$43, 3, FALSE)</f>
        <v>0.5856179003364903</v>
      </c>
    </row>
    <row r="1446" spans="1:73" x14ac:dyDescent="0.2">
      <c r="A1446" t="s">
        <v>59</v>
      </c>
      <c r="B1446">
        <v>1610612738</v>
      </c>
      <c r="C1446" t="s">
        <v>74</v>
      </c>
      <c r="D1446" t="s">
        <v>75</v>
      </c>
      <c r="E1446">
        <v>22400698</v>
      </c>
      <c r="F1446" s="1">
        <v>45690</v>
      </c>
      <c r="G1446" t="s">
        <v>1298</v>
      </c>
      <c r="H1446" t="s">
        <v>63</v>
      </c>
      <c r="I1446">
        <v>48</v>
      </c>
      <c r="J1446">
        <v>42</v>
      </c>
      <c r="K1446">
        <v>84</v>
      </c>
      <c r="L1446">
        <v>0.5</v>
      </c>
      <c r="M1446">
        <v>21</v>
      </c>
      <c r="N1446">
        <v>49</v>
      </c>
      <c r="O1446">
        <v>0.42899999999999999</v>
      </c>
      <c r="P1446">
        <v>13</v>
      </c>
      <c r="Q1446">
        <v>16</v>
      </c>
      <c r="R1446">
        <v>0.81299999999999994</v>
      </c>
      <c r="S1446">
        <v>5</v>
      </c>
      <c r="T1446">
        <v>33</v>
      </c>
      <c r="U1446">
        <v>38</v>
      </c>
      <c r="V1446">
        <v>34</v>
      </c>
      <c r="W1446">
        <v>9</v>
      </c>
      <c r="X1446">
        <v>3</v>
      </c>
      <c r="Y1446">
        <v>8</v>
      </c>
      <c r="Z1446">
        <v>2</v>
      </c>
      <c r="AA1446">
        <v>21</v>
      </c>
      <c r="AB1446">
        <v>19</v>
      </c>
      <c r="AC1446">
        <v>118</v>
      </c>
      <c r="AD1446">
        <v>8</v>
      </c>
      <c r="AE1446">
        <v>1</v>
      </c>
      <c r="AF1446">
        <v>1</v>
      </c>
      <c r="AG1446">
        <v>1</v>
      </c>
      <c r="AH1446">
        <v>1</v>
      </c>
      <c r="AI1446">
        <v>121</v>
      </c>
      <c r="AJ1446">
        <v>1068</v>
      </c>
      <c r="AK1446">
        <v>1815</v>
      </c>
      <c r="AL1446">
        <v>663</v>
      </c>
      <c r="AM1446">
        <v>74</v>
      </c>
      <c r="AN1446">
        <v>142</v>
      </c>
      <c r="AO1446">
        <v>461</v>
      </c>
      <c r="AP1446">
        <v>1755</v>
      </c>
      <c r="AQ1446">
        <v>1907</v>
      </c>
      <c r="AR1446">
        <v>924</v>
      </c>
      <c r="AS1446">
        <v>2299</v>
      </c>
      <c r="AT1446">
        <v>1131</v>
      </c>
      <c r="AU1446">
        <v>1966</v>
      </c>
      <c r="AV1446">
        <v>186</v>
      </c>
      <c r="AW1446">
        <v>152</v>
      </c>
      <c r="AX1446">
        <v>2344</v>
      </c>
      <c r="AY1446">
        <v>187</v>
      </c>
      <c r="AZ1446">
        <v>158</v>
      </c>
      <c r="BA1446">
        <v>1694</v>
      </c>
      <c r="BB1446">
        <v>971</v>
      </c>
      <c r="BC1446">
        <v>891</v>
      </c>
      <c r="BD1446">
        <v>727</v>
      </c>
      <c r="BE1446">
        <v>1</v>
      </c>
      <c r="BF1446" t="s">
        <v>71</v>
      </c>
      <c r="BG1446" t="s">
        <v>65</v>
      </c>
      <c r="BH1446" t="s">
        <v>1276</v>
      </c>
      <c r="BI1446" s="4">
        <f xml:space="preserve"> _2025teamgamelogs[[#This Row],[FGA]] + (0.44 * _2025teamgamelogs[[#This Row],[FTA]]) + _2025teamgamelogs[[#This Row],[TOV]] - _2025teamgamelogs[[#This Row],[OREB]]</f>
        <v>95.04</v>
      </c>
      <c r="BJ1446" s="3">
        <f>_2025teamgamelogs[[#This Row],[TOV]]/_2025teamgamelogs[[#This Row],[POSSESIONS]]</f>
        <v>9.4696969696969696E-2</v>
      </c>
      <c r="BK1446" s="4">
        <f>_2025teamgamelogs[[#This Row],[PTS]]/_2025teamgamelogs[[#This Row],[POSSESIONS]]</f>
        <v>1.2415824915824916</v>
      </c>
      <c r="BL1446" s="4">
        <f xml:space="preserve"> 100 * _2025teamgamelogs[[#This Row],[POINTS_PER_POSSESSION]]</f>
        <v>124.15824915824916</v>
      </c>
      <c r="BM1446" s="4">
        <f xml:space="preserve"> _2025teamgamelogs[[#This Row],[POSSESIONS]] / (_2025teamgamelogs[[#This Row],[MIN]]/48)</f>
        <v>95.04</v>
      </c>
      <c r="BN1446" s="3">
        <f>_2025teamgamelogs[[#This Row],[PTS]] / (2 * (_2025teamgamelogs[[#This Row],[FGA]] + 0.44 * _2025teamgamelogs[[#This Row],[FTA]]))</f>
        <v>0.64806678383128291</v>
      </c>
      <c r="BO1446" s="4">
        <f>VLOOKUP(_2025teamgamelogs[[#This Row],[MONTH]], LEAGUE_AVERAGES!$A$2:$B$8, 2, FALSE)</f>
        <v>112.18937416754261</v>
      </c>
      <c r="BP1446" s="5">
        <f>VLOOKUP(_2025teamgamelogs[[#This Row],[TEAM_NAME]], LEAGUE_AVERAGES!$A$14:$C$43, 2, FALSE)</f>
        <v>0.3739024390243903</v>
      </c>
      <c r="BQ1446" s="5">
        <f>VLOOKUP(_2025teamgamelogs[[#This Row],[TEAM_NAME]], LEAGUE_AVERAGES!$A$14:$C$43, 3, FALSE)</f>
        <v>0.36424390243902455</v>
      </c>
      <c r="BR1446" s="5">
        <f>VLOOKUP(_2025teamgamelogs[[#This Row],[TEAM_NAME]], LEAGUE_AVERAGES!$F$14:$H$43, 2, FALSE)</f>
        <v>0.46717073170731704</v>
      </c>
      <c r="BS1446" s="5">
        <f>VLOOKUP(_2025teamgamelogs[[#This Row],[TEAM_NAME]], LEAGUE_AVERAGES!$F$14:$H$43, 3, FALSE)</f>
        <v>0.45907317073170728</v>
      </c>
      <c r="BT1446" s="5">
        <f>VLOOKUP(_2025teamgamelogs[[#This Row],[TEAM_NAME]], LEAGUE_AVERAGES!$K$14:$M$43, 2, FALSE)</f>
        <v>0.59645910798675039</v>
      </c>
      <c r="BU1446" s="5">
        <f>VLOOKUP(_2025teamgamelogs[[#This Row],[TEAM_NAME]], LEAGUE_AVERAGES!$K$14:$M$43, 3, FALSE)</f>
        <v>0.58679053151616523</v>
      </c>
    </row>
    <row r="1447" spans="1:73" x14ac:dyDescent="0.2">
      <c r="A1447" t="s">
        <v>59</v>
      </c>
      <c r="B1447">
        <v>1610612749</v>
      </c>
      <c r="C1447" t="s">
        <v>113</v>
      </c>
      <c r="D1447" t="s">
        <v>114</v>
      </c>
      <c r="E1447">
        <v>22400699</v>
      </c>
      <c r="F1447" s="1">
        <v>45690</v>
      </c>
      <c r="G1447" t="s">
        <v>1299</v>
      </c>
      <c r="H1447" t="s">
        <v>70</v>
      </c>
      <c r="I1447">
        <v>48</v>
      </c>
      <c r="J1447">
        <v>44</v>
      </c>
      <c r="K1447">
        <v>91</v>
      </c>
      <c r="L1447">
        <v>0.48399999999999999</v>
      </c>
      <c r="M1447">
        <v>20</v>
      </c>
      <c r="N1447">
        <v>45</v>
      </c>
      <c r="O1447">
        <v>0.44400000000000001</v>
      </c>
      <c r="P1447">
        <v>11</v>
      </c>
      <c r="Q1447">
        <v>19</v>
      </c>
      <c r="R1447">
        <v>0.57899999999999996</v>
      </c>
      <c r="S1447">
        <v>8</v>
      </c>
      <c r="T1447">
        <v>28</v>
      </c>
      <c r="U1447">
        <v>36</v>
      </c>
      <c r="V1447">
        <v>32</v>
      </c>
      <c r="W1447">
        <v>13</v>
      </c>
      <c r="X1447">
        <v>7</v>
      </c>
      <c r="Y1447">
        <v>5</v>
      </c>
      <c r="Z1447">
        <v>5</v>
      </c>
      <c r="AA1447">
        <v>21</v>
      </c>
      <c r="AB1447">
        <v>15</v>
      </c>
      <c r="AC1447">
        <v>119</v>
      </c>
      <c r="AD1447">
        <v>-13</v>
      </c>
      <c r="AE1447">
        <v>1</v>
      </c>
      <c r="AF1447">
        <v>1231</v>
      </c>
      <c r="AG1447">
        <v>1231</v>
      </c>
      <c r="AH1447">
        <v>1231</v>
      </c>
      <c r="AI1447">
        <v>121</v>
      </c>
      <c r="AJ1447">
        <v>703</v>
      </c>
      <c r="AK1447">
        <v>899</v>
      </c>
      <c r="AL1447">
        <v>941</v>
      </c>
      <c r="AM1447">
        <v>114</v>
      </c>
      <c r="AN1447">
        <v>312</v>
      </c>
      <c r="AO1447">
        <v>359</v>
      </c>
      <c r="AP1447">
        <v>2028</v>
      </c>
      <c r="AQ1447">
        <v>1458</v>
      </c>
      <c r="AR1447">
        <v>2388</v>
      </c>
      <c r="AS1447">
        <v>1800</v>
      </c>
      <c r="AT1447">
        <v>1951</v>
      </c>
      <c r="AU1447">
        <v>2164</v>
      </c>
      <c r="AV1447">
        <v>322</v>
      </c>
      <c r="AW1447">
        <v>850</v>
      </c>
      <c r="AX1447">
        <v>1360</v>
      </c>
      <c r="AY1447">
        <v>889</v>
      </c>
      <c r="AZ1447">
        <v>1188</v>
      </c>
      <c r="BA1447">
        <v>1694</v>
      </c>
      <c r="BB1447">
        <v>1892</v>
      </c>
      <c r="BC1447">
        <v>798</v>
      </c>
      <c r="BD1447">
        <v>1945</v>
      </c>
      <c r="BE1447">
        <v>1</v>
      </c>
      <c r="BF1447" t="s">
        <v>64</v>
      </c>
      <c r="BG1447" t="s">
        <v>65</v>
      </c>
      <c r="BH1447" t="s">
        <v>1276</v>
      </c>
      <c r="BI1447" s="4">
        <f xml:space="preserve"> _2025teamgamelogs[[#This Row],[FGA]] + (0.44 * _2025teamgamelogs[[#This Row],[FTA]]) + _2025teamgamelogs[[#This Row],[TOV]] - _2025teamgamelogs[[#This Row],[OREB]]</f>
        <v>104.36</v>
      </c>
      <c r="BJ1447" s="3">
        <f>_2025teamgamelogs[[#This Row],[TOV]]/_2025teamgamelogs[[#This Row],[POSSESIONS]]</f>
        <v>0.12456880030663089</v>
      </c>
      <c r="BK1447" s="4">
        <f>_2025teamgamelogs[[#This Row],[PTS]]/_2025teamgamelogs[[#This Row],[POSSESIONS]]</f>
        <v>1.1402836335760829</v>
      </c>
      <c r="BL1447" s="4">
        <f xml:space="preserve"> 100 * _2025teamgamelogs[[#This Row],[POINTS_PER_POSSESSION]]</f>
        <v>114.02836335760828</v>
      </c>
      <c r="BM1447" s="4">
        <f xml:space="preserve"> _2025teamgamelogs[[#This Row],[POSSESIONS]] / (_2025teamgamelogs[[#This Row],[MIN]]/48)</f>
        <v>104.36</v>
      </c>
      <c r="BN1447" s="3">
        <f>_2025teamgamelogs[[#This Row],[PTS]] / (2 * (_2025teamgamelogs[[#This Row],[FGA]] + 0.44 * _2025teamgamelogs[[#This Row],[FTA]]))</f>
        <v>0.59883252818035426</v>
      </c>
      <c r="BO1447" s="4">
        <f>VLOOKUP(_2025teamgamelogs[[#This Row],[MONTH]], LEAGUE_AVERAGES!$A$2:$B$8, 2, FALSE)</f>
        <v>112.18937416754261</v>
      </c>
      <c r="BP1447" s="5">
        <f>VLOOKUP(_2025teamgamelogs[[#This Row],[TEAM_NAME]], LEAGUE_AVERAGES!$A$14:$C$43, 2, FALSE)</f>
        <v>0.4062926829268293</v>
      </c>
      <c r="BQ1447" s="5">
        <f>VLOOKUP(_2025teamgamelogs[[#This Row],[TEAM_NAME]], LEAGUE_AVERAGES!$A$14:$C$43, 3, FALSE)</f>
        <v>0.36926829268292688</v>
      </c>
      <c r="BR1447" s="5">
        <f>VLOOKUP(_2025teamgamelogs[[#This Row],[TEAM_NAME]], LEAGUE_AVERAGES!$F$14:$H$43, 2, FALSE)</f>
        <v>0.49804878048780482</v>
      </c>
      <c r="BS1447" s="5">
        <f>VLOOKUP(_2025teamgamelogs[[#This Row],[TEAM_NAME]], LEAGUE_AVERAGES!$F$14:$H$43, 3, FALSE)</f>
        <v>0.47917073170731711</v>
      </c>
      <c r="BT1447" s="5">
        <f>VLOOKUP(_2025teamgamelogs[[#This Row],[TEAM_NAME]], LEAGUE_AVERAGES!$K$14:$M$43, 2, FALSE)</f>
        <v>0.61475494156948829</v>
      </c>
      <c r="BU1447" s="5">
        <f>VLOOKUP(_2025teamgamelogs[[#This Row],[TEAM_NAME]], LEAGUE_AVERAGES!$K$14:$M$43, 3, FALSE)</f>
        <v>0.58586037801226176</v>
      </c>
    </row>
    <row r="1448" spans="1:73" x14ac:dyDescent="0.2">
      <c r="A1448" t="s">
        <v>59</v>
      </c>
      <c r="B1448">
        <v>1610612765</v>
      </c>
      <c r="C1448" t="s">
        <v>107</v>
      </c>
      <c r="D1448" t="s">
        <v>108</v>
      </c>
      <c r="E1448">
        <v>22400695</v>
      </c>
      <c r="F1448" s="1">
        <v>45690</v>
      </c>
      <c r="G1448" t="s">
        <v>512</v>
      </c>
      <c r="H1448" t="s">
        <v>63</v>
      </c>
      <c r="I1448">
        <v>48</v>
      </c>
      <c r="J1448">
        <v>54</v>
      </c>
      <c r="K1448">
        <v>99</v>
      </c>
      <c r="L1448">
        <v>0.54500000000000004</v>
      </c>
      <c r="M1448">
        <v>10</v>
      </c>
      <c r="N1448">
        <v>30</v>
      </c>
      <c r="O1448">
        <v>0.33300000000000002</v>
      </c>
      <c r="P1448">
        <v>9</v>
      </c>
      <c r="Q1448">
        <v>13</v>
      </c>
      <c r="R1448">
        <v>0.69199999999999995</v>
      </c>
      <c r="S1448">
        <v>8</v>
      </c>
      <c r="T1448">
        <v>34</v>
      </c>
      <c r="U1448">
        <v>42</v>
      </c>
      <c r="V1448">
        <v>38</v>
      </c>
      <c r="W1448">
        <v>11</v>
      </c>
      <c r="X1448">
        <v>14</v>
      </c>
      <c r="Y1448">
        <v>5</v>
      </c>
      <c r="Z1448">
        <v>4</v>
      </c>
      <c r="AA1448">
        <v>18</v>
      </c>
      <c r="AB1448">
        <v>11</v>
      </c>
      <c r="AC1448">
        <v>127</v>
      </c>
      <c r="AD1448">
        <v>8</v>
      </c>
      <c r="AE1448">
        <v>1</v>
      </c>
      <c r="AF1448">
        <v>1</v>
      </c>
      <c r="AG1448">
        <v>1</v>
      </c>
      <c r="AH1448">
        <v>1</v>
      </c>
      <c r="AI1448">
        <v>121</v>
      </c>
      <c r="AJ1448">
        <v>29</v>
      </c>
      <c r="AK1448">
        <v>206</v>
      </c>
      <c r="AL1448">
        <v>186</v>
      </c>
      <c r="AM1448">
        <v>1891</v>
      </c>
      <c r="AN1448">
        <v>2077</v>
      </c>
      <c r="AO1448">
        <v>1468</v>
      </c>
      <c r="AP1448">
        <v>2256</v>
      </c>
      <c r="AQ1448">
        <v>2188</v>
      </c>
      <c r="AR1448">
        <v>1984</v>
      </c>
      <c r="AS1448">
        <v>1800</v>
      </c>
      <c r="AT1448">
        <v>926</v>
      </c>
      <c r="AU1448">
        <v>1443</v>
      </c>
      <c r="AV1448">
        <v>44</v>
      </c>
      <c r="AW1448">
        <v>429</v>
      </c>
      <c r="AX1448">
        <v>81</v>
      </c>
      <c r="AY1448">
        <v>889</v>
      </c>
      <c r="AZ1448">
        <v>750</v>
      </c>
      <c r="BA1448">
        <v>1018</v>
      </c>
      <c r="BB1448">
        <v>2370</v>
      </c>
      <c r="BC1448">
        <v>341</v>
      </c>
      <c r="BD1448">
        <v>727</v>
      </c>
      <c r="BE1448">
        <v>1</v>
      </c>
      <c r="BF1448" t="s">
        <v>64</v>
      </c>
      <c r="BG1448" t="s">
        <v>65</v>
      </c>
      <c r="BH1448" t="s">
        <v>1276</v>
      </c>
      <c r="BI1448" s="4">
        <f xml:space="preserve"> _2025teamgamelogs[[#This Row],[FGA]] + (0.44 * _2025teamgamelogs[[#This Row],[FTA]]) + _2025teamgamelogs[[#This Row],[TOV]] - _2025teamgamelogs[[#This Row],[OREB]]</f>
        <v>107.72</v>
      </c>
      <c r="BJ1448" s="3">
        <f>_2025teamgamelogs[[#This Row],[TOV]]/_2025teamgamelogs[[#This Row],[POSSESIONS]]</f>
        <v>0.10211659858893428</v>
      </c>
      <c r="BK1448" s="4">
        <f>_2025teamgamelogs[[#This Row],[PTS]]/_2025teamgamelogs[[#This Row],[POSSESIONS]]</f>
        <v>1.1789825473449684</v>
      </c>
      <c r="BL1448" s="4">
        <f xml:space="preserve"> 100 * _2025teamgamelogs[[#This Row],[POINTS_PER_POSSESSION]]</f>
        <v>117.89825473449685</v>
      </c>
      <c r="BM1448" s="4">
        <f xml:space="preserve"> _2025teamgamelogs[[#This Row],[POSSESIONS]] / (_2025teamgamelogs[[#This Row],[MIN]]/48)</f>
        <v>107.72</v>
      </c>
      <c r="BN1448" s="3">
        <f>_2025teamgamelogs[[#This Row],[PTS]] / (2 * (_2025teamgamelogs[[#This Row],[FGA]] + 0.44 * _2025teamgamelogs[[#This Row],[FTA]]))</f>
        <v>0.60637891520244458</v>
      </c>
      <c r="BO1448" s="4">
        <f>VLOOKUP(_2025teamgamelogs[[#This Row],[MONTH]], LEAGUE_AVERAGES!$A$2:$B$8, 2, FALSE)</f>
        <v>112.18937416754261</v>
      </c>
      <c r="BP1448" s="5">
        <f>VLOOKUP(_2025teamgamelogs[[#This Row],[TEAM_NAME]], LEAGUE_AVERAGES!$A$14:$C$43, 2, FALSE)</f>
        <v>0.3560731707317073</v>
      </c>
      <c r="BQ1448" s="5">
        <f>VLOOKUP(_2025teamgamelogs[[#This Row],[TEAM_NAME]], LEAGUE_AVERAGES!$A$14:$C$43, 3, FALSE)</f>
        <v>0.3687804878048781</v>
      </c>
      <c r="BR1448" s="5">
        <f>VLOOKUP(_2025teamgamelogs[[#This Row],[TEAM_NAME]], LEAGUE_AVERAGES!$F$14:$H$43, 2, FALSE)</f>
        <v>0.47321951219512204</v>
      </c>
      <c r="BS1448" s="5">
        <f>VLOOKUP(_2025teamgamelogs[[#This Row],[TEAM_NAME]], LEAGUE_AVERAGES!$F$14:$H$43, 3, FALSE)</f>
        <v>0.48104878048780486</v>
      </c>
      <c r="BT1448" s="5">
        <f>VLOOKUP(_2025teamgamelogs[[#This Row],[TEAM_NAME]], LEAGUE_AVERAGES!$K$14:$M$43, 2, FALSE)</f>
        <v>0.57634444021190001</v>
      </c>
      <c r="BU1448" s="5">
        <f>VLOOKUP(_2025teamgamelogs[[#This Row],[TEAM_NAME]], LEAGUE_AVERAGES!$K$14:$M$43, 3, FALSE)</f>
        <v>0.58621097107374254</v>
      </c>
    </row>
    <row r="1449" spans="1:73" x14ac:dyDescent="0.2">
      <c r="A1449" t="s">
        <v>59</v>
      </c>
      <c r="B1449">
        <v>1610612755</v>
      </c>
      <c r="C1449" t="s">
        <v>134</v>
      </c>
      <c r="D1449" t="s">
        <v>135</v>
      </c>
      <c r="E1449">
        <v>22400698</v>
      </c>
      <c r="F1449" s="1">
        <v>45690</v>
      </c>
      <c r="G1449" t="s">
        <v>1300</v>
      </c>
      <c r="H1449" t="s">
        <v>70</v>
      </c>
      <c r="I1449">
        <v>48</v>
      </c>
      <c r="J1449">
        <v>37</v>
      </c>
      <c r="K1449">
        <v>82</v>
      </c>
      <c r="L1449">
        <v>0.45100000000000001</v>
      </c>
      <c r="M1449">
        <v>15</v>
      </c>
      <c r="N1449">
        <v>32</v>
      </c>
      <c r="O1449">
        <v>0.46899999999999997</v>
      </c>
      <c r="P1449">
        <v>21</v>
      </c>
      <c r="Q1449">
        <v>28</v>
      </c>
      <c r="R1449">
        <v>0.75</v>
      </c>
      <c r="S1449">
        <v>8</v>
      </c>
      <c r="T1449">
        <v>38</v>
      </c>
      <c r="U1449">
        <v>46</v>
      </c>
      <c r="V1449">
        <v>20</v>
      </c>
      <c r="W1449">
        <v>10</v>
      </c>
      <c r="X1449">
        <v>7</v>
      </c>
      <c r="Y1449">
        <v>2</v>
      </c>
      <c r="Z1449">
        <v>8</v>
      </c>
      <c r="AA1449">
        <v>19</v>
      </c>
      <c r="AB1449">
        <v>21</v>
      </c>
      <c r="AC1449">
        <v>110</v>
      </c>
      <c r="AD1449">
        <v>-8</v>
      </c>
      <c r="AE1449">
        <v>1</v>
      </c>
      <c r="AF1449">
        <v>1231</v>
      </c>
      <c r="AG1449">
        <v>1231</v>
      </c>
      <c r="AH1449">
        <v>1231</v>
      </c>
      <c r="AI1449">
        <v>121</v>
      </c>
      <c r="AJ1449">
        <v>1946</v>
      </c>
      <c r="AK1449">
        <v>2022</v>
      </c>
      <c r="AL1449">
        <v>1525</v>
      </c>
      <c r="AM1449">
        <v>733</v>
      </c>
      <c r="AN1449">
        <v>1863</v>
      </c>
      <c r="AO1449">
        <v>213</v>
      </c>
      <c r="AP1449">
        <v>506</v>
      </c>
      <c r="AQ1449">
        <v>377</v>
      </c>
      <c r="AR1449">
        <v>1525</v>
      </c>
      <c r="AS1449">
        <v>1800</v>
      </c>
      <c r="AT1449">
        <v>377</v>
      </c>
      <c r="AU1449">
        <v>835</v>
      </c>
      <c r="AV1449">
        <v>2163</v>
      </c>
      <c r="AW1449">
        <v>264</v>
      </c>
      <c r="AX1449">
        <v>1360</v>
      </c>
      <c r="AY1449">
        <v>2078</v>
      </c>
      <c r="AZ1449">
        <v>2116</v>
      </c>
      <c r="BA1449">
        <v>1258</v>
      </c>
      <c r="BB1449">
        <v>575</v>
      </c>
      <c r="BC1449">
        <v>1479</v>
      </c>
      <c r="BD1449">
        <v>1667</v>
      </c>
      <c r="BE1449">
        <v>1</v>
      </c>
      <c r="BF1449" t="s">
        <v>64</v>
      </c>
      <c r="BG1449" t="s">
        <v>65</v>
      </c>
      <c r="BH1449" t="s">
        <v>1276</v>
      </c>
      <c r="BI1449" s="4">
        <f xml:space="preserve"> _2025teamgamelogs[[#This Row],[FGA]] + (0.44 * _2025teamgamelogs[[#This Row],[FTA]]) + _2025teamgamelogs[[#This Row],[TOV]] - _2025teamgamelogs[[#This Row],[OREB]]</f>
        <v>96.32</v>
      </c>
      <c r="BJ1449" s="3">
        <f>_2025teamgamelogs[[#This Row],[TOV]]/_2025teamgamelogs[[#This Row],[POSSESIONS]]</f>
        <v>0.10382059800664453</v>
      </c>
      <c r="BK1449" s="4">
        <f>_2025teamgamelogs[[#This Row],[PTS]]/_2025teamgamelogs[[#This Row],[POSSESIONS]]</f>
        <v>1.1420265780730898</v>
      </c>
      <c r="BL1449" s="4">
        <f xml:space="preserve"> 100 * _2025teamgamelogs[[#This Row],[POINTS_PER_POSSESSION]]</f>
        <v>114.20265780730898</v>
      </c>
      <c r="BM1449" s="4">
        <f xml:space="preserve"> _2025teamgamelogs[[#This Row],[POSSESIONS]] / (_2025teamgamelogs[[#This Row],[MIN]]/48)</f>
        <v>96.32</v>
      </c>
      <c r="BN1449" s="3">
        <f>_2025teamgamelogs[[#This Row],[PTS]] / (2 * (_2025teamgamelogs[[#This Row],[FGA]] + 0.44 * _2025teamgamelogs[[#This Row],[FTA]]))</f>
        <v>0.58312128922815953</v>
      </c>
      <c r="BO1449" s="4">
        <f>VLOOKUP(_2025teamgamelogs[[#This Row],[MONTH]], LEAGUE_AVERAGES!$A$2:$B$8, 2, FALSE)</f>
        <v>112.18937416754261</v>
      </c>
      <c r="BP1449" s="5">
        <f>VLOOKUP(_2025teamgamelogs[[#This Row],[TEAM_NAME]], LEAGUE_AVERAGES!$A$14:$C$43, 2, FALSE)</f>
        <v>0.34129268292682929</v>
      </c>
      <c r="BQ1449" s="5">
        <f>VLOOKUP(_2025teamgamelogs[[#This Row],[TEAM_NAME]], LEAGUE_AVERAGES!$A$14:$C$43, 3, FALSE)</f>
        <v>0.34026829268292691</v>
      </c>
      <c r="BR1449" s="5">
        <f>VLOOKUP(_2025teamgamelogs[[#This Row],[TEAM_NAME]], LEAGUE_AVERAGES!$F$14:$H$43, 2, FALSE)</f>
        <v>0.45178048780487812</v>
      </c>
      <c r="BS1449" s="5">
        <f>VLOOKUP(_2025teamgamelogs[[#This Row],[TEAM_NAME]], LEAGUE_AVERAGES!$F$14:$H$43, 3, FALSE)</f>
        <v>0.45797560975609758</v>
      </c>
      <c r="BT1449" s="5">
        <f>VLOOKUP(_2025teamgamelogs[[#This Row],[TEAM_NAME]], LEAGUE_AVERAGES!$K$14:$M$43, 2, FALSE)</f>
        <v>0.55774018976963147</v>
      </c>
      <c r="BU1449" s="5">
        <f>VLOOKUP(_2025teamgamelogs[[#This Row],[TEAM_NAME]], LEAGUE_AVERAGES!$K$14:$M$43, 3, FALSE)</f>
        <v>0.57066794818423772</v>
      </c>
    </row>
    <row r="1450" spans="1:73" x14ac:dyDescent="0.2">
      <c r="A1450" t="s">
        <v>59</v>
      </c>
      <c r="B1450">
        <v>1610612739</v>
      </c>
      <c r="C1450" t="s">
        <v>119</v>
      </c>
      <c r="D1450" t="s">
        <v>120</v>
      </c>
      <c r="E1450">
        <v>22400696</v>
      </c>
      <c r="F1450" s="1">
        <v>45690</v>
      </c>
      <c r="G1450" t="s">
        <v>1301</v>
      </c>
      <c r="H1450" t="s">
        <v>63</v>
      </c>
      <c r="I1450">
        <v>48</v>
      </c>
      <c r="J1450">
        <v>53</v>
      </c>
      <c r="K1450">
        <v>93</v>
      </c>
      <c r="L1450">
        <v>0.56999999999999995</v>
      </c>
      <c r="M1450">
        <v>26</v>
      </c>
      <c r="N1450">
        <v>45</v>
      </c>
      <c r="O1450">
        <v>0.57799999999999996</v>
      </c>
      <c r="P1450">
        <v>12</v>
      </c>
      <c r="Q1450">
        <v>16</v>
      </c>
      <c r="R1450">
        <v>0.75</v>
      </c>
      <c r="S1450">
        <v>3</v>
      </c>
      <c r="T1450">
        <v>48</v>
      </c>
      <c r="U1450">
        <v>51</v>
      </c>
      <c r="V1450">
        <v>39</v>
      </c>
      <c r="W1450">
        <v>9</v>
      </c>
      <c r="X1450">
        <v>7</v>
      </c>
      <c r="Y1450">
        <v>8</v>
      </c>
      <c r="Z1450">
        <v>3</v>
      </c>
      <c r="AA1450">
        <v>17</v>
      </c>
      <c r="AB1450">
        <v>11</v>
      </c>
      <c r="AC1450">
        <v>144</v>
      </c>
      <c r="AD1450">
        <v>43</v>
      </c>
      <c r="AE1450">
        <v>1</v>
      </c>
      <c r="AF1450">
        <v>1</v>
      </c>
      <c r="AG1450">
        <v>1</v>
      </c>
      <c r="AH1450">
        <v>1</v>
      </c>
      <c r="AI1450">
        <v>121</v>
      </c>
      <c r="AJ1450">
        <v>40</v>
      </c>
      <c r="AK1450">
        <v>664</v>
      </c>
      <c r="AL1450">
        <v>82</v>
      </c>
      <c r="AM1450">
        <v>6</v>
      </c>
      <c r="AN1450">
        <v>312</v>
      </c>
      <c r="AO1450">
        <v>9</v>
      </c>
      <c r="AP1450">
        <v>1889</v>
      </c>
      <c r="AQ1450">
        <v>1907</v>
      </c>
      <c r="AR1450">
        <v>1525</v>
      </c>
      <c r="AS1450">
        <v>2426</v>
      </c>
      <c r="AT1450">
        <v>13</v>
      </c>
      <c r="AU1450">
        <v>340</v>
      </c>
      <c r="AV1450">
        <v>27</v>
      </c>
      <c r="AW1450">
        <v>152</v>
      </c>
      <c r="AX1450">
        <v>1360</v>
      </c>
      <c r="AY1450">
        <v>187</v>
      </c>
      <c r="AZ1450">
        <v>384</v>
      </c>
      <c r="BA1450">
        <v>792</v>
      </c>
      <c r="BB1450">
        <v>2370</v>
      </c>
      <c r="BC1450">
        <v>23</v>
      </c>
      <c r="BD1450">
        <v>10</v>
      </c>
      <c r="BE1450">
        <v>1</v>
      </c>
      <c r="BF1450" t="s">
        <v>64</v>
      </c>
      <c r="BG1450" t="s">
        <v>65</v>
      </c>
      <c r="BH1450" t="s">
        <v>1276</v>
      </c>
      <c r="BI1450" s="4">
        <f xml:space="preserve"> _2025teamgamelogs[[#This Row],[FGA]] + (0.44 * _2025teamgamelogs[[#This Row],[FTA]]) + _2025teamgamelogs[[#This Row],[TOV]] - _2025teamgamelogs[[#This Row],[OREB]]</f>
        <v>106.04</v>
      </c>
      <c r="BJ1450" s="3">
        <f>_2025teamgamelogs[[#This Row],[TOV]]/_2025teamgamelogs[[#This Row],[POSSESIONS]]</f>
        <v>8.4873632591474915E-2</v>
      </c>
      <c r="BK1450" s="4">
        <f>_2025teamgamelogs[[#This Row],[PTS]]/_2025teamgamelogs[[#This Row],[POSSESIONS]]</f>
        <v>1.3579781214635986</v>
      </c>
      <c r="BL1450" s="4">
        <f xml:space="preserve"> 100 * _2025teamgamelogs[[#This Row],[POINTS_PER_POSSESSION]]</f>
        <v>135.79781214635986</v>
      </c>
      <c r="BM1450" s="4">
        <f xml:space="preserve"> _2025teamgamelogs[[#This Row],[POSSESIONS]] / (_2025teamgamelogs[[#This Row],[MIN]]/48)</f>
        <v>106.04</v>
      </c>
      <c r="BN1450" s="3">
        <f>_2025teamgamelogs[[#This Row],[PTS]] / (2 * (_2025teamgamelogs[[#This Row],[FGA]] + 0.44 * _2025teamgamelogs[[#This Row],[FTA]]))</f>
        <v>0.7197121151539384</v>
      </c>
      <c r="BO1450" s="4">
        <f>VLOOKUP(_2025teamgamelogs[[#This Row],[MONTH]], LEAGUE_AVERAGES!$A$2:$B$8, 2, FALSE)</f>
        <v>112.18937416754261</v>
      </c>
      <c r="BP1450" s="5">
        <f>VLOOKUP(_2025teamgamelogs[[#This Row],[TEAM_NAME]], LEAGUE_AVERAGES!$A$14:$C$43, 2, FALSE)</f>
        <v>0.38409756097560971</v>
      </c>
      <c r="BQ1450" s="5">
        <f>VLOOKUP(_2025teamgamelogs[[#This Row],[TEAM_NAME]], LEAGUE_AVERAGES!$A$14:$C$43, 3, FALSE)</f>
        <v>0.38512195121951209</v>
      </c>
      <c r="BR1450" s="5">
        <f>VLOOKUP(_2025teamgamelogs[[#This Row],[TEAM_NAME]], LEAGUE_AVERAGES!$F$14:$H$43, 2, FALSE)</f>
        <v>0.49482926829268303</v>
      </c>
      <c r="BS1450" s="5">
        <f>VLOOKUP(_2025teamgamelogs[[#This Row],[TEAM_NAME]], LEAGUE_AVERAGES!$F$14:$H$43, 3, FALSE)</f>
        <v>0.4880731707317072</v>
      </c>
      <c r="BT1450" s="5">
        <f>VLOOKUP(_2025teamgamelogs[[#This Row],[TEAM_NAME]], LEAGUE_AVERAGES!$K$14:$M$43, 2, FALSE)</f>
        <v>0.61027349880699666</v>
      </c>
      <c r="BU1450" s="5">
        <f>VLOOKUP(_2025teamgamelogs[[#This Row],[TEAM_NAME]], LEAGUE_AVERAGES!$K$14:$M$43, 3, FALSE)</f>
        <v>0.60680781397749251</v>
      </c>
    </row>
    <row r="1451" spans="1:73" x14ac:dyDescent="0.2">
      <c r="A1451" t="s">
        <v>59</v>
      </c>
      <c r="B1451">
        <v>1610612741</v>
      </c>
      <c r="C1451" t="s">
        <v>86</v>
      </c>
      <c r="D1451" t="s">
        <v>87</v>
      </c>
      <c r="E1451">
        <v>22400695</v>
      </c>
      <c r="F1451" s="1">
        <v>45690</v>
      </c>
      <c r="G1451" t="s">
        <v>518</v>
      </c>
      <c r="H1451" t="s">
        <v>70</v>
      </c>
      <c r="I1451">
        <v>48</v>
      </c>
      <c r="J1451">
        <v>41</v>
      </c>
      <c r="K1451">
        <v>89</v>
      </c>
      <c r="L1451">
        <v>0.46100000000000002</v>
      </c>
      <c r="M1451">
        <v>19</v>
      </c>
      <c r="N1451">
        <v>52</v>
      </c>
      <c r="O1451">
        <v>0.36499999999999999</v>
      </c>
      <c r="P1451">
        <v>18</v>
      </c>
      <c r="Q1451">
        <v>20</v>
      </c>
      <c r="R1451">
        <v>0.9</v>
      </c>
      <c r="S1451">
        <v>11</v>
      </c>
      <c r="T1451">
        <v>33</v>
      </c>
      <c r="U1451">
        <v>44</v>
      </c>
      <c r="V1451">
        <v>28</v>
      </c>
      <c r="W1451">
        <v>20</v>
      </c>
      <c r="X1451">
        <v>7</v>
      </c>
      <c r="Y1451">
        <v>4</v>
      </c>
      <c r="Z1451">
        <v>5</v>
      </c>
      <c r="AA1451">
        <v>11</v>
      </c>
      <c r="AB1451">
        <v>18</v>
      </c>
      <c r="AC1451">
        <v>119</v>
      </c>
      <c r="AD1451">
        <v>-8</v>
      </c>
      <c r="AE1451">
        <v>1</v>
      </c>
      <c r="AF1451">
        <v>1231</v>
      </c>
      <c r="AG1451">
        <v>1231</v>
      </c>
      <c r="AH1451">
        <v>1231</v>
      </c>
      <c r="AI1451">
        <v>121</v>
      </c>
      <c r="AJ1451">
        <v>1234</v>
      </c>
      <c r="AK1451">
        <v>1176</v>
      </c>
      <c r="AL1451">
        <v>1359</v>
      </c>
      <c r="AM1451">
        <v>182</v>
      </c>
      <c r="AN1451">
        <v>60</v>
      </c>
      <c r="AO1451">
        <v>1152</v>
      </c>
      <c r="AP1451">
        <v>889</v>
      </c>
      <c r="AQ1451">
        <v>1301</v>
      </c>
      <c r="AR1451">
        <v>246</v>
      </c>
      <c r="AS1451">
        <v>1051</v>
      </c>
      <c r="AT1451">
        <v>1131</v>
      </c>
      <c r="AU1451">
        <v>1127</v>
      </c>
      <c r="AV1451">
        <v>840</v>
      </c>
      <c r="AW1451">
        <v>2199</v>
      </c>
      <c r="AX1451">
        <v>1360</v>
      </c>
      <c r="AY1451">
        <v>1274</v>
      </c>
      <c r="AZ1451">
        <v>1188</v>
      </c>
      <c r="BA1451">
        <v>52</v>
      </c>
      <c r="BB1451">
        <v>1204</v>
      </c>
      <c r="BC1451">
        <v>798</v>
      </c>
      <c r="BD1451">
        <v>1667</v>
      </c>
      <c r="BE1451">
        <v>1</v>
      </c>
      <c r="BF1451" t="s">
        <v>71</v>
      </c>
      <c r="BG1451" t="s">
        <v>65</v>
      </c>
      <c r="BH1451" t="s">
        <v>1276</v>
      </c>
      <c r="BI1451" s="4">
        <f xml:space="preserve"> _2025teamgamelogs[[#This Row],[FGA]] + (0.44 * _2025teamgamelogs[[#This Row],[FTA]]) + _2025teamgamelogs[[#This Row],[TOV]] - _2025teamgamelogs[[#This Row],[OREB]]</f>
        <v>106.8</v>
      </c>
      <c r="BJ1451" s="3">
        <f>_2025teamgamelogs[[#This Row],[TOV]]/_2025teamgamelogs[[#This Row],[POSSESIONS]]</f>
        <v>0.18726591760299627</v>
      </c>
      <c r="BK1451" s="4">
        <f>_2025teamgamelogs[[#This Row],[PTS]]/_2025teamgamelogs[[#This Row],[POSSESIONS]]</f>
        <v>1.1142322097378277</v>
      </c>
      <c r="BL1451" s="4">
        <f xml:space="preserve"> 100 * _2025teamgamelogs[[#This Row],[POINTS_PER_POSSESSION]]</f>
        <v>111.42322097378276</v>
      </c>
      <c r="BM1451" s="4">
        <f xml:space="preserve"> _2025teamgamelogs[[#This Row],[POSSESIONS]] / (_2025teamgamelogs[[#This Row],[MIN]]/48)</f>
        <v>106.8</v>
      </c>
      <c r="BN1451" s="3">
        <f>_2025teamgamelogs[[#This Row],[PTS]] / (2 * (_2025teamgamelogs[[#This Row],[FGA]] + 0.44 * _2025teamgamelogs[[#This Row],[FTA]]))</f>
        <v>0.60838445807770958</v>
      </c>
      <c r="BO1451" s="4">
        <f>VLOOKUP(_2025teamgamelogs[[#This Row],[MONTH]], LEAGUE_AVERAGES!$A$2:$B$8, 2, FALSE)</f>
        <v>112.18937416754261</v>
      </c>
      <c r="BP1451" s="5">
        <f>VLOOKUP(_2025teamgamelogs[[#This Row],[TEAM_NAME]], LEAGUE_AVERAGES!$A$14:$C$43, 2, FALSE)</f>
        <v>0.36141463414634156</v>
      </c>
      <c r="BQ1451" s="5">
        <f>VLOOKUP(_2025teamgamelogs[[#This Row],[TEAM_NAME]], LEAGUE_AVERAGES!$A$14:$C$43, 3, FALSE)</f>
        <v>0.37548780487804878</v>
      </c>
      <c r="BR1451" s="5">
        <f>VLOOKUP(_2025teamgamelogs[[#This Row],[TEAM_NAME]], LEAGUE_AVERAGES!$F$14:$H$43, 2, FALSE)</f>
        <v>0.46404878048780479</v>
      </c>
      <c r="BS1451" s="5">
        <f>VLOOKUP(_2025teamgamelogs[[#This Row],[TEAM_NAME]], LEAGUE_AVERAGES!$F$14:$H$43, 3, FALSE)</f>
        <v>0.47712195121951223</v>
      </c>
      <c r="BT1451" s="5">
        <f>VLOOKUP(_2025teamgamelogs[[#This Row],[TEAM_NAME]], LEAGUE_AVERAGES!$K$14:$M$43, 2, FALSE)</f>
        <v>0.57631003599073594</v>
      </c>
      <c r="BU1451" s="5">
        <f>VLOOKUP(_2025teamgamelogs[[#This Row],[TEAM_NAME]], LEAGUE_AVERAGES!$K$14:$M$43, 3, FALSE)</f>
        <v>0.59556361257988066</v>
      </c>
    </row>
    <row r="1452" spans="1:73" x14ac:dyDescent="0.2">
      <c r="A1452" t="s">
        <v>59</v>
      </c>
      <c r="B1452">
        <v>1610612737</v>
      </c>
      <c r="C1452" t="s">
        <v>92</v>
      </c>
      <c r="D1452" t="s">
        <v>93</v>
      </c>
      <c r="E1452">
        <v>22400701</v>
      </c>
      <c r="F1452" s="1">
        <v>45691</v>
      </c>
      <c r="G1452" t="s">
        <v>365</v>
      </c>
      <c r="H1452" t="s">
        <v>63</v>
      </c>
      <c r="I1452">
        <v>48</v>
      </c>
      <c r="J1452">
        <v>42</v>
      </c>
      <c r="K1452">
        <v>81</v>
      </c>
      <c r="L1452">
        <v>0.51900000000000002</v>
      </c>
      <c r="M1452">
        <v>16</v>
      </c>
      <c r="N1452">
        <v>37</v>
      </c>
      <c r="O1452">
        <v>0.432</v>
      </c>
      <c r="P1452">
        <v>32</v>
      </c>
      <c r="Q1452">
        <v>39</v>
      </c>
      <c r="R1452">
        <v>0.82099999999999995</v>
      </c>
      <c r="S1452">
        <v>5</v>
      </c>
      <c r="T1452">
        <v>32</v>
      </c>
      <c r="U1452">
        <v>37</v>
      </c>
      <c r="V1452">
        <v>27</v>
      </c>
      <c r="W1452">
        <v>14</v>
      </c>
      <c r="X1452">
        <v>8</v>
      </c>
      <c r="Y1452">
        <v>7</v>
      </c>
      <c r="Z1452">
        <v>2</v>
      </c>
      <c r="AA1452">
        <v>27</v>
      </c>
      <c r="AB1452">
        <v>25</v>
      </c>
      <c r="AC1452">
        <v>132</v>
      </c>
      <c r="AD1452">
        <v>2</v>
      </c>
      <c r="AE1452">
        <v>1</v>
      </c>
      <c r="AF1452">
        <v>1</v>
      </c>
      <c r="AG1452">
        <v>1</v>
      </c>
      <c r="AH1452">
        <v>1</v>
      </c>
      <c r="AI1452">
        <v>121</v>
      </c>
      <c r="AJ1452">
        <v>1068</v>
      </c>
      <c r="AK1452">
        <v>2117</v>
      </c>
      <c r="AL1452">
        <v>419</v>
      </c>
      <c r="AM1452">
        <v>567</v>
      </c>
      <c r="AN1452">
        <v>1227</v>
      </c>
      <c r="AO1452">
        <v>441</v>
      </c>
      <c r="AP1452">
        <v>23</v>
      </c>
      <c r="AQ1452">
        <v>28</v>
      </c>
      <c r="AR1452">
        <v>863</v>
      </c>
      <c r="AS1452">
        <v>2299</v>
      </c>
      <c r="AT1452">
        <v>1307</v>
      </c>
      <c r="AU1452">
        <v>2073</v>
      </c>
      <c r="AV1452">
        <v>1013</v>
      </c>
      <c r="AW1452">
        <v>1092</v>
      </c>
      <c r="AX1452">
        <v>1073</v>
      </c>
      <c r="AY1452">
        <v>346</v>
      </c>
      <c r="AZ1452">
        <v>158</v>
      </c>
      <c r="BA1452">
        <v>2368</v>
      </c>
      <c r="BB1452">
        <v>143</v>
      </c>
      <c r="BC1452">
        <v>179</v>
      </c>
      <c r="BD1452">
        <v>1106</v>
      </c>
      <c r="BE1452">
        <v>1</v>
      </c>
      <c r="BF1452" t="s">
        <v>71</v>
      </c>
      <c r="BG1452" t="s">
        <v>65</v>
      </c>
      <c r="BH1452" t="s">
        <v>1276</v>
      </c>
      <c r="BI1452" s="4">
        <f xml:space="preserve"> _2025teamgamelogs[[#This Row],[FGA]] + (0.44 * _2025teamgamelogs[[#This Row],[FTA]]) + _2025teamgamelogs[[#This Row],[TOV]] - _2025teamgamelogs[[#This Row],[OREB]]</f>
        <v>107.16</v>
      </c>
      <c r="BJ1452" s="3">
        <f>_2025teamgamelogs[[#This Row],[TOV]]/_2025teamgamelogs[[#This Row],[POSSESIONS]]</f>
        <v>0.13064576334453154</v>
      </c>
      <c r="BK1452" s="4">
        <f>_2025teamgamelogs[[#This Row],[PTS]]/_2025teamgamelogs[[#This Row],[POSSESIONS]]</f>
        <v>1.2318029115341547</v>
      </c>
      <c r="BL1452" s="4">
        <f xml:space="preserve"> 100 * _2025teamgamelogs[[#This Row],[POINTS_PER_POSSESSION]]</f>
        <v>123.18029115341547</v>
      </c>
      <c r="BM1452" s="4">
        <f xml:space="preserve"> _2025teamgamelogs[[#This Row],[POSSESIONS]] / (_2025teamgamelogs[[#This Row],[MIN]]/48)</f>
        <v>107.16</v>
      </c>
      <c r="BN1452" s="3">
        <f>_2025teamgamelogs[[#This Row],[PTS]] / (2 * (_2025teamgamelogs[[#This Row],[FGA]] + 0.44 * _2025teamgamelogs[[#This Row],[FTA]]))</f>
        <v>0.67237163814180934</v>
      </c>
      <c r="BO1452" s="4">
        <f>VLOOKUP(_2025teamgamelogs[[#This Row],[MONTH]], LEAGUE_AVERAGES!$A$2:$B$8, 2, FALSE)</f>
        <v>112.18937416754261</v>
      </c>
      <c r="BP1452" s="5">
        <f>VLOOKUP(_2025teamgamelogs[[#This Row],[TEAM_NAME]], LEAGUE_AVERAGES!$A$14:$C$43, 2, FALSE)</f>
        <v>0.35092500000000004</v>
      </c>
      <c r="BQ1452" s="5">
        <f>VLOOKUP(_2025teamgamelogs[[#This Row],[TEAM_NAME]], LEAGUE_AVERAGES!$A$14:$C$43, 3, FALSE)</f>
        <v>0.36290476190476195</v>
      </c>
      <c r="BR1452" s="5">
        <f>VLOOKUP(_2025teamgamelogs[[#This Row],[TEAM_NAME]], LEAGUE_AVERAGES!$F$14:$H$43, 2, FALSE)</f>
        <v>0.47670000000000012</v>
      </c>
      <c r="BS1452" s="5">
        <f>VLOOKUP(_2025teamgamelogs[[#This Row],[TEAM_NAME]], LEAGUE_AVERAGES!$F$14:$H$43, 3, FALSE)</f>
        <v>0.47069047619047621</v>
      </c>
      <c r="BT1452" s="5">
        <f>VLOOKUP(_2025teamgamelogs[[#This Row],[TEAM_NAME]], LEAGUE_AVERAGES!$K$14:$M$43, 2, FALSE)</f>
        <v>0.58493933923263275</v>
      </c>
      <c r="BU1452" s="5">
        <f>VLOOKUP(_2025teamgamelogs[[#This Row],[TEAM_NAME]], LEAGUE_AVERAGES!$K$14:$M$43, 3, FALSE)</f>
        <v>0.57722862424766153</v>
      </c>
    </row>
    <row r="1453" spans="1:73" x14ac:dyDescent="0.2">
      <c r="A1453" t="s">
        <v>59</v>
      </c>
      <c r="B1453">
        <v>1610612763</v>
      </c>
      <c r="C1453" t="s">
        <v>128</v>
      </c>
      <c r="D1453" t="s">
        <v>129</v>
      </c>
      <c r="E1453">
        <v>22400703</v>
      </c>
      <c r="F1453" s="1">
        <v>45691</v>
      </c>
      <c r="G1453" t="s">
        <v>1302</v>
      </c>
      <c r="H1453" t="s">
        <v>63</v>
      </c>
      <c r="I1453">
        <v>48</v>
      </c>
      <c r="J1453">
        <v>48</v>
      </c>
      <c r="K1453">
        <v>99</v>
      </c>
      <c r="L1453">
        <v>0.48499999999999999</v>
      </c>
      <c r="M1453">
        <v>14</v>
      </c>
      <c r="N1453">
        <v>36</v>
      </c>
      <c r="O1453">
        <v>0.38900000000000001</v>
      </c>
      <c r="P1453">
        <v>18</v>
      </c>
      <c r="Q1453">
        <v>20</v>
      </c>
      <c r="R1453">
        <v>0.9</v>
      </c>
      <c r="S1453">
        <v>10</v>
      </c>
      <c r="T1453">
        <v>37</v>
      </c>
      <c r="U1453">
        <v>47</v>
      </c>
      <c r="V1453">
        <v>33</v>
      </c>
      <c r="W1453">
        <v>15</v>
      </c>
      <c r="X1453">
        <v>17</v>
      </c>
      <c r="Y1453">
        <v>5</v>
      </c>
      <c r="Z1453">
        <v>2</v>
      </c>
      <c r="AA1453">
        <v>18</v>
      </c>
      <c r="AB1453">
        <v>18</v>
      </c>
      <c r="AC1453">
        <v>128</v>
      </c>
      <c r="AD1453">
        <v>19</v>
      </c>
      <c r="AE1453">
        <v>1</v>
      </c>
      <c r="AF1453">
        <v>1</v>
      </c>
      <c r="AG1453">
        <v>1</v>
      </c>
      <c r="AH1453">
        <v>1</v>
      </c>
      <c r="AI1453">
        <v>121</v>
      </c>
      <c r="AJ1453">
        <v>242</v>
      </c>
      <c r="AK1453">
        <v>206</v>
      </c>
      <c r="AL1453">
        <v>908</v>
      </c>
      <c r="AM1453">
        <v>934</v>
      </c>
      <c r="AN1453">
        <v>1366</v>
      </c>
      <c r="AO1453">
        <v>865</v>
      </c>
      <c r="AP1453">
        <v>889</v>
      </c>
      <c r="AQ1453">
        <v>1301</v>
      </c>
      <c r="AR1453">
        <v>246</v>
      </c>
      <c r="AS1453">
        <v>1308</v>
      </c>
      <c r="AT1453">
        <v>489</v>
      </c>
      <c r="AU1453">
        <v>705</v>
      </c>
      <c r="AV1453">
        <v>240</v>
      </c>
      <c r="AW1453">
        <v>1341</v>
      </c>
      <c r="AX1453">
        <v>10</v>
      </c>
      <c r="AY1453">
        <v>889</v>
      </c>
      <c r="AZ1453">
        <v>158</v>
      </c>
      <c r="BA1453">
        <v>1018</v>
      </c>
      <c r="BB1453">
        <v>1204</v>
      </c>
      <c r="BC1453">
        <v>299</v>
      </c>
      <c r="BD1453">
        <v>260</v>
      </c>
      <c r="BE1453">
        <v>1</v>
      </c>
      <c r="BF1453" t="s">
        <v>64</v>
      </c>
      <c r="BG1453" t="s">
        <v>65</v>
      </c>
      <c r="BH1453" t="s">
        <v>1276</v>
      </c>
      <c r="BI1453" s="4">
        <f xml:space="preserve"> _2025teamgamelogs[[#This Row],[FGA]] + (0.44 * _2025teamgamelogs[[#This Row],[FTA]]) + _2025teamgamelogs[[#This Row],[TOV]] - _2025teamgamelogs[[#This Row],[OREB]]</f>
        <v>112.8</v>
      </c>
      <c r="BJ1453" s="3">
        <f>_2025teamgamelogs[[#This Row],[TOV]]/_2025teamgamelogs[[#This Row],[POSSESIONS]]</f>
        <v>0.13297872340425532</v>
      </c>
      <c r="BK1453" s="4">
        <f>_2025teamgamelogs[[#This Row],[PTS]]/_2025teamgamelogs[[#This Row],[POSSESIONS]]</f>
        <v>1.1347517730496455</v>
      </c>
      <c r="BL1453" s="4">
        <f xml:space="preserve"> 100 * _2025teamgamelogs[[#This Row],[POINTS_PER_POSSESSION]]</f>
        <v>113.47517730496455</v>
      </c>
      <c r="BM1453" s="4">
        <f xml:space="preserve"> _2025teamgamelogs[[#This Row],[POSSESIONS]] / (_2025teamgamelogs[[#This Row],[MIN]]/48)</f>
        <v>112.8</v>
      </c>
      <c r="BN1453" s="3">
        <f>_2025teamgamelogs[[#This Row],[PTS]] / (2 * (_2025teamgamelogs[[#This Row],[FGA]] + 0.44 * _2025teamgamelogs[[#This Row],[FTA]]))</f>
        <v>0.59369202226345086</v>
      </c>
      <c r="BO1453" s="4">
        <f>VLOOKUP(_2025teamgamelogs[[#This Row],[MONTH]], LEAGUE_AVERAGES!$A$2:$B$8, 2, FALSE)</f>
        <v>112.18937416754261</v>
      </c>
      <c r="BP1453" s="5">
        <f>VLOOKUP(_2025teamgamelogs[[#This Row],[TEAM_NAME]], LEAGUE_AVERAGES!$A$14:$C$43, 2, FALSE)</f>
        <v>0.36546341463414628</v>
      </c>
      <c r="BQ1453" s="5">
        <f>VLOOKUP(_2025teamgamelogs[[#This Row],[TEAM_NAME]], LEAGUE_AVERAGES!$A$14:$C$43, 3, FALSE)</f>
        <v>0.36639024390243902</v>
      </c>
      <c r="BR1453" s="5">
        <f>VLOOKUP(_2025teamgamelogs[[#This Row],[TEAM_NAME]], LEAGUE_AVERAGES!$F$14:$H$43, 2, FALSE)</f>
        <v>0.48997560975609772</v>
      </c>
      <c r="BS1453" s="5">
        <f>VLOOKUP(_2025teamgamelogs[[#This Row],[TEAM_NAME]], LEAGUE_AVERAGES!$F$14:$H$43, 3, FALSE)</f>
        <v>0.46951219512195119</v>
      </c>
      <c r="BT1453" s="5">
        <f>VLOOKUP(_2025teamgamelogs[[#This Row],[TEAM_NAME]], LEAGUE_AVERAGES!$K$14:$M$43, 2, FALSE)</f>
        <v>0.59919613060605748</v>
      </c>
      <c r="BU1453" s="5">
        <f>VLOOKUP(_2025teamgamelogs[[#This Row],[TEAM_NAME]], LEAGUE_AVERAGES!$K$14:$M$43, 3, FALSE)</f>
        <v>0.57758119053457602</v>
      </c>
    </row>
    <row r="1454" spans="1:73" x14ac:dyDescent="0.2">
      <c r="A1454" t="s">
        <v>59</v>
      </c>
      <c r="B1454">
        <v>1610612749</v>
      </c>
      <c r="C1454" t="s">
        <v>113</v>
      </c>
      <c r="D1454" t="s">
        <v>114</v>
      </c>
      <c r="E1454">
        <v>22400705</v>
      </c>
      <c r="F1454" s="1">
        <v>45691</v>
      </c>
      <c r="G1454" t="s">
        <v>1303</v>
      </c>
      <c r="H1454" t="s">
        <v>70</v>
      </c>
      <c r="I1454">
        <v>48</v>
      </c>
      <c r="J1454">
        <v>35</v>
      </c>
      <c r="K1454">
        <v>93</v>
      </c>
      <c r="L1454">
        <v>0.376</v>
      </c>
      <c r="M1454">
        <v>13</v>
      </c>
      <c r="N1454">
        <v>39</v>
      </c>
      <c r="O1454">
        <v>0.33300000000000002</v>
      </c>
      <c r="P1454">
        <v>13</v>
      </c>
      <c r="Q1454">
        <v>21</v>
      </c>
      <c r="R1454">
        <v>0.61899999999999999</v>
      </c>
      <c r="S1454">
        <v>9</v>
      </c>
      <c r="T1454">
        <v>28</v>
      </c>
      <c r="U1454">
        <v>37</v>
      </c>
      <c r="V1454">
        <v>24</v>
      </c>
      <c r="W1454">
        <v>15</v>
      </c>
      <c r="X1454">
        <v>12</v>
      </c>
      <c r="Y1454">
        <v>3</v>
      </c>
      <c r="Z1454">
        <v>5</v>
      </c>
      <c r="AA1454">
        <v>12</v>
      </c>
      <c r="AB1454">
        <v>18</v>
      </c>
      <c r="AC1454">
        <v>96</v>
      </c>
      <c r="AD1454">
        <v>-29</v>
      </c>
      <c r="AE1454">
        <v>1</v>
      </c>
      <c r="AF1454">
        <v>1231</v>
      </c>
      <c r="AG1454">
        <v>1231</v>
      </c>
      <c r="AH1454">
        <v>1231</v>
      </c>
      <c r="AI1454">
        <v>121</v>
      </c>
      <c r="AJ1454">
        <v>2164</v>
      </c>
      <c r="AK1454">
        <v>664</v>
      </c>
      <c r="AL1454">
        <v>2360</v>
      </c>
      <c r="AM1454">
        <v>1171</v>
      </c>
      <c r="AN1454">
        <v>933</v>
      </c>
      <c r="AO1454">
        <v>1468</v>
      </c>
      <c r="AP1454">
        <v>1755</v>
      </c>
      <c r="AQ1454">
        <v>1164</v>
      </c>
      <c r="AR1454">
        <v>2312</v>
      </c>
      <c r="AS1454">
        <v>1566</v>
      </c>
      <c r="AT1454">
        <v>1951</v>
      </c>
      <c r="AU1454">
        <v>2073</v>
      </c>
      <c r="AV1454">
        <v>1570</v>
      </c>
      <c r="AW1454">
        <v>1341</v>
      </c>
      <c r="AX1454">
        <v>217</v>
      </c>
      <c r="AY1454">
        <v>1712</v>
      </c>
      <c r="AZ1454">
        <v>1188</v>
      </c>
      <c r="BA1454">
        <v>92</v>
      </c>
      <c r="BB1454">
        <v>1204</v>
      </c>
      <c r="BC1454">
        <v>2258</v>
      </c>
      <c r="BD1454">
        <v>2365</v>
      </c>
      <c r="BE1454">
        <v>1</v>
      </c>
      <c r="BF1454" t="s">
        <v>71</v>
      </c>
      <c r="BG1454" t="s">
        <v>65</v>
      </c>
      <c r="BH1454" t="s">
        <v>1276</v>
      </c>
      <c r="BI1454" s="4">
        <f xml:space="preserve"> _2025teamgamelogs[[#This Row],[FGA]] + (0.44 * _2025teamgamelogs[[#This Row],[FTA]]) + _2025teamgamelogs[[#This Row],[TOV]] - _2025teamgamelogs[[#This Row],[OREB]]</f>
        <v>108.24</v>
      </c>
      <c r="BJ1454" s="3">
        <f>_2025teamgamelogs[[#This Row],[TOV]]/_2025teamgamelogs[[#This Row],[POSSESIONS]]</f>
        <v>0.13858093126385809</v>
      </c>
      <c r="BK1454" s="4">
        <f>_2025teamgamelogs[[#This Row],[PTS]]/_2025teamgamelogs[[#This Row],[POSSESIONS]]</f>
        <v>0.88691796008869184</v>
      </c>
      <c r="BL1454" s="4">
        <f xml:space="preserve"> 100 * _2025teamgamelogs[[#This Row],[POINTS_PER_POSSESSION]]</f>
        <v>88.69179600886919</v>
      </c>
      <c r="BM1454" s="4">
        <f xml:space="preserve"> _2025teamgamelogs[[#This Row],[POSSESIONS]] / (_2025teamgamelogs[[#This Row],[MIN]]/48)</f>
        <v>108.24</v>
      </c>
      <c r="BN1454" s="3">
        <f>_2025teamgamelogs[[#This Row],[PTS]] / (2 * (_2025teamgamelogs[[#This Row],[FGA]] + 0.44 * _2025teamgamelogs[[#This Row],[FTA]]))</f>
        <v>0.46948356807511737</v>
      </c>
      <c r="BO1454" s="4">
        <f>VLOOKUP(_2025teamgamelogs[[#This Row],[MONTH]], LEAGUE_AVERAGES!$A$2:$B$8, 2, FALSE)</f>
        <v>112.18937416754261</v>
      </c>
      <c r="BP1454" s="5">
        <f>VLOOKUP(_2025teamgamelogs[[#This Row],[TEAM_NAME]], LEAGUE_AVERAGES!$A$14:$C$43, 2, FALSE)</f>
        <v>0.4062926829268293</v>
      </c>
      <c r="BQ1454" s="5">
        <f>VLOOKUP(_2025teamgamelogs[[#This Row],[TEAM_NAME]], LEAGUE_AVERAGES!$A$14:$C$43, 3, FALSE)</f>
        <v>0.36926829268292688</v>
      </c>
      <c r="BR1454" s="5">
        <f>VLOOKUP(_2025teamgamelogs[[#This Row],[TEAM_NAME]], LEAGUE_AVERAGES!$F$14:$H$43, 2, FALSE)</f>
        <v>0.49804878048780482</v>
      </c>
      <c r="BS1454" s="5">
        <f>VLOOKUP(_2025teamgamelogs[[#This Row],[TEAM_NAME]], LEAGUE_AVERAGES!$F$14:$H$43, 3, FALSE)</f>
        <v>0.47917073170731711</v>
      </c>
      <c r="BT1454" s="5">
        <f>VLOOKUP(_2025teamgamelogs[[#This Row],[TEAM_NAME]], LEAGUE_AVERAGES!$K$14:$M$43, 2, FALSE)</f>
        <v>0.61475494156948829</v>
      </c>
      <c r="BU1454" s="5">
        <f>VLOOKUP(_2025teamgamelogs[[#This Row],[TEAM_NAME]], LEAGUE_AVERAGES!$K$14:$M$43, 3, FALSE)</f>
        <v>0.58586037801226176</v>
      </c>
    </row>
    <row r="1455" spans="1:73" x14ac:dyDescent="0.2">
      <c r="A1455" t="s">
        <v>59</v>
      </c>
      <c r="B1455">
        <v>1610612766</v>
      </c>
      <c r="C1455" t="s">
        <v>122</v>
      </c>
      <c r="D1455" t="s">
        <v>123</v>
      </c>
      <c r="E1455">
        <v>22400700</v>
      </c>
      <c r="F1455" s="1">
        <v>45691</v>
      </c>
      <c r="G1455" t="s">
        <v>1304</v>
      </c>
      <c r="H1455" t="s">
        <v>70</v>
      </c>
      <c r="I1455">
        <v>48</v>
      </c>
      <c r="J1455">
        <v>39</v>
      </c>
      <c r="K1455">
        <v>89</v>
      </c>
      <c r="L1455">
        <v>0.438</v>
      </c>
      <c r="M1455">
        <v>11</v>
      </c>
      <c r="N1455">
        <v>29</v>
      </c>
      <c r="O1455">
        <v>0.379</v>
      </c>
      <c r="P1455">
        <v>25</v>
      </c>
      <c r="Q1455">
        <v>28</v>
      </c>
      <c r="R1455">
        <v>0.89300000000000002</v>
      </c>
      <c r="S1455">
        <v>9</v>
      </c>
      <c r="T1455">
        <v>37</v>
      </c>
      <c r="U1455">
        <v>46</v>
      </c>
      <c r="V1455">
        <v>26</v>
      </c>
      <c r="W1455">
        <v>11</v>
      </c>
      <c r="X1455">
        <v>4</v>
      </c>
      <c r="Y1455">
        <v>1</v>
      </c>
      <c r="Z1455">
        <v>5</v>
      </c>
      <c r="AA1455">
        <v>17</v>
      </c>
      <c r="AB1455">
        <v>21</v>
      </c>
      <c r="AC1455">
        <v>114</v>
      </c>
      <c r="AD1455">
        <v>-10</v>
      </c>
      <c r="AE1455">
        <v>1</v>
      </c>
      <c r="AF1455">
        <v>1231</v>
      </c>
      <c r="AG1455">
        <v>1231</v>
      </c>
      <c r="AH1455">
        <v>1231</v>
      </c>
      <c r="AI1455">
        <v>121</v>
      </c>
      <c r="AJ1455">
        <v>1609</v>
      </c>
      <c r="AK1455">
        <v>1176</v>
      </c>
      <c r="AL1455">
        <v>1728</v>
      </c>
      <c r="AM1455">
        <v>1661</v>
      </c>
      <c r="AN1455">
        <v>2163</v>
      </c>
      <c r="AO1455">
        <v>983</v>
      </c>
      <c r="AP1455">
        <v>183</v>
      </c>
      <c r="AQ1455">
        <v>377</v>
      </c>
      <c r="AR1455">
        <v>306</v>
      </c>
      <c r="AS1455">
        <v>1566</v>
      </c>
      <c r="AT1455">
        <v>489</v>
      </c>
      <c r="AU1455">
        <v>835</v>
      </c>
      <c r="AV1455">
        <v>1195</v>
      </c>
      <c r="AW1455">
        <v>429</v>
      </c>
      <c r="AX1455">
        <v>2190</v>
      </c>
      <c r="AY1455">
        <v>2304</v>
      </c>
      <c r="AZ1455">
        <v>1188</v>
      </c>
      <c r="BA1455">
        <v>792</v>
      </c>
      <c r="BB1455">
        <v>575</v>
      </c>
      <c r="BC1455">
        <v>1168</v>
      </c>
      <c r="BD1455">
        <v>1790</v>
      </c>
      <c r="BE1455">
        <v>1</v>
      </c>
      <c r="BF1455" t="s">
        <v>64</v>
      </c>
      <c r="BG1455" t="s">
        <v>65</v>
      </c>
      <c r="BH1455" t="s">
        <v>1276</v>
      </c>
      <c r="BI1455" s="4">
        <f xml:space="preserve"> _2025teamgamelogs[[#This Row],[FGA]] + (0.44 * _2025teamgamelogs[[#This Row],[FTA]]) + _2025teamgamelogs[[#This Row],[TOV]] - _2025teamgamelogs[[#This Row],[OREB]]</f>
        <v>103.32</v>
      </c>
      <c r="BJ1455" s="3">
        <f>_2025teamgamelogs[[#This Row],[TOV]]/_2025teamgamelogs[[#This Row],[POSSESIONS]]</f>
        <v>0.1064653503677894</v>
      </c>
      <c r="BK1455" s="4">
        <f>_2025teamgamelogs[[#This Row],[PTS]]/_2025teamgamelogs[[#This Row],[POSSESIONS]]</f>
        <v>1.1033681765389083</v>
      </c>
      <c r="BL1455" s="4">
        <f xml:space="preserve"> 100 * _2025teamgamelogs[[#This Row],[POINTS_PER_POSSESSION]]</f>
        <v>110.33681765389083</v>
      </c>
      <c r="BM1455" s="4">
        <f xml:space="preserve"> _2025teamgamelogs[[#This Row],[POSSESIONS]] / (_2025teamgamelogs[[#This Row],[MIN]]/48)</f>
        <v>103.32</v>
      </c>
      <c r="BN1455" s="3">
        <f>_2025teamgamelogs[[#This Row],[PTS]] / (2 * (_2025teamgamelogs[[#This Row],[FGA]] + 0.44 * _2025teamgamelogs[[#This Row],[FTA]]))</f>
        <v>0.56257402289774971</v>
      </c>
      <c r="BO1455" s="4">
        <f>VLOOKUP(_2025teamgamelogs[[#This Row],[MONTH]], LEAGUE_AVERAGES!$A$2:$B$8, 2, FALSE)</f>
        <v>112.18937416754261</v>
      </c>
      <c r="BP1455" s="5">
        <f>VLOOKUP(_2025teamgamelogs[[#This Row],[TEAM_NAME]], LEAGUE_AVERAGES!$A$14:$C$43, 2, FALSE)</f>
        <v>0.33860975609756089</v>
      </c>
      <c r="BQ1455" s="5">
        <f>VLOOKUP(_2025teamgamelogs[[#This Row],[TEAM_NAME]], LEAGUE_AVERAGES!$A$14:$C$43, 3, FALSE)</f>
        <v>0.33580487804878045</v>
      </c>
      <c r="BR1455" s="5">
        <f>VLOOKUP(_2025teamgamelogs[[#This Row],[TEAM_NAME]], LEAGUE_AVERAGES!$F$14:$H$43, 2, FALSE)</f>
        <v>0.43492682926829268</v>
      </c>
      <c r="BS1455" s="5">
        <f>VLOOKUP(_2025teamgamelogs[[#This Row],[TEAM_NAME]], LEAGUE_AVERAGES!$F$14:$H$43, 3, FALSE)</f>
        <v>0.42697560975609755</v>
      </c>
      <c r="BT1455" s="5">
        <f>VLOOKUP(_2025teamgamelogs[[#This Row],[TEAM_NAME]], LEAGUE_AVERAGES!$K$14:$M$43, 2, FALSE)</f>
        <v>0.5424635833805308</v>
      </c>
      <c r="BU1455" s="5">
        <f>VLOOKUP(_2025teamgamelogs[[#This Row],[TEAM_NAME]], LEAGUE_AVERAGES!$K$14:$M$43, 3, FALSE)</f>
        <v>0.53419164265445196</v>
      </c>
    </row>
    <row r="1456" spans="1:73" x14ac:dyDescent="0.2">
      <c r="A1456" t="s">
        <v>59</v>
      </c>
      <c r="B1456">
        <v>1610612760</v>
      </c>
      <c r="C1456" t="s">
        <v>137</v>
      </c>
      <c r="D1456" t="s">
        <v>138</v>
      </c>
      <c r="E1456">
        <v>22400705</v>
      </c>
      <c r="F1456" s="1">
        <v>45691</v>
      </c>
      <c r="G1456" t="s">
        <v>1305</v>
      </c>
      <c r="H1456" t="s">
        <v>63</v>
      </c>
      <c r="I1456">
        <v>48</v>
      </c>
      <c r="J1456">
        <v>51</v>
      </c>
      <c r="K1456">
        <v>99</v>
      </c>
      <c r="L1456">
        <v>0.51500000000000001</v>
      </c>
      <c r="M1456">
        <v>16</v>
      </c>
      <c r="N1456">
        <v>41</v>
      </c>
      <c r="O1456">
        <v>0.39</v>
      </c>
      <c r="P1456">
        <v>7</v>
      </c>
      <c r="Q1456">
        <v>8</v>
      </c>
      <c r="R1456">
        <v>0.875</v>
      </c>
      <c r="S1456">
        <v>14</v>
      </c>
      <c r="T1456">
        <v>41</v>
      </c>
      <c r="U1456">
        <v>55</v>
      </c>
      <c r="V1456">
        <v>28</v>
      </c>
      <c r="W1456">
        <v>17</v>
      </c>
      <c r="X1456">
        <v>9</v>
      </c>
      <c r="Y1456">
        <v>5</v>
      </c>
      <c r="Z1456">
        <v>3</v>
      </c>
      <c r="AA1456">
        <v>18</v>
      </c>
      <c r="AB1456">
        <v>12</v>
      </c>
      <c r="AC1456">
        <v>125</v>
      </c>
      <c r="AD1456">
        <v>29</v>
      </c>
      <c r="AE1456">
        <v>1</v>
      </c>
      <c r="AF1456">
        <v>1</v>
      </c>
      <c r="AG1456">
        <v>1</v>
      </c>
      <c r="AH1456">
        <v>1</v>
      </c>
      <c r="AI1456">
        <v>121</v>
      </c>
      <c r="AJ1456">
        <v>94</v>
      </c>
      <c r="AK1456">
        <v>206</v>
      </c>
      <c r="AL1456">
        <v>478</v>
      </c>
      <c r="AM1456">
        <v>567</v>
      </c>
      <c r="AN1456">
        <v>681</v>
      </c>
      <c r="AO1456">
        <v>848</v>
      </c>
      <c r="AP1456">
        <v>2380</v>
      </c>
      <c r="AQ1456">
        <v>2420</v>
      </c>
      <c r="AR1456">
        <v>401</v>
      </c>
      <c r="AS1456">
        <v>466</v>
      </c>
      <c r="AT1456">
        <v>148</v>
      </c>
      <c r="AU1456">
        <v>135</v>
      </c>
      <c r="AV1456">
        <v>840</v>
      </c>
      <c r="AW1456">
        <v>1759</v>
      </c>
      <c r="AX1456">
        <v>797</v>
      </c>
      <c r="AY1456">
        <v>889</v>
      </c>
      <c r="AZ1456">
        <v>384</v>
      </c>
      <c r="BA1456">
        <v>1018</v>
      </c>
      <c r="BB1456">
        <v>2314</v>
      </c>
      <c r="BC1456">
        <v>437</v>
      </c>
      <c r="BD1456">
        <v>81</v>
      </c>
      <c r="BE1456">
        <v>1</v>
      </c>
      <c r="BF1456" t="s">
        <v>64</v>
      </c>
      <c r="BG1456" t="s">
        <v>65</v>
      </c>
      <c r="BH1456" t="s">
        <v>1276</v>
      </c>
      <c r="BI1456" s="4">
        <f xml:space="preserve"> _2025teamgamelogs[[#This Row],[FGA]] + (0.44 * _2025teamgamelogs[[#This Row],[FTA]]) + _2025teamgamelogs[[#This Row],[TOV]] - _2025teamgamelogs[[#This Row],[OREB]]</f>
        <v>105.52</v>
      </c>
      <c r="BJ1456" s="3">
        <f>_2025teamgamelogs[[#This Row],[TOV]]/_2025teamgamelogs[[#This Row],[POSSESIONS]]</f>
        <v>0.16110689916603488</v>
      </c>
      <c r="BK1456" s="4">
        <f>_2025teamgamelogs[[#This Row],[PTS]]/_2025teamgamelogs[[#This Row],[POSSESIONS]]</f>
        <v>1.1846095526914329</v>
      </c>
      <c r="BL1456" s="4">
        <f xml:space="preserve"> 100 * _2025teamgamelogs[[#This Row],[POINTS_PER_POSSESSION]]</f>
        <v>118.46095526914328</v>
      </c>
      <c r="BM1456" s="4">
        <f xml:space="preserve"> _2025teamgamelogs[[#This Row],[POSSESIONS]] / (_2025teamgamelogs[[#This Row],[MIN]]/48)</f>
        <v>105.52</v>
      </c>
      <c r="BN1456" s="3">
        <f>_2025teamgamelogs[[#This Row],[PTS]] / (2 * (_2025teamgamelogs[[#This Row],[FGA]] + 0.44 * _2025teamgamelogs[[#This Row],[FTA]]))</f>
        <v>0.60963714397190794</v>
      </c>
      <c r="BO1456" s="4">
        <f>VLOOKUP(_2025teamgamelogs[[#This Row],[MONTH]], LEAGUE_AVERAGES!$A$2:$B$8, 2, FALSE)</f>
        <v>112.18937416754261</v>
      </c>
      <c r="BP1456" s="5">
        <f>VLOOKUP(_2025teamgamelogs[[#This Row],[TEAM_NAME]], LEAGUE_AVERAGES!$A$14:$C$43, 2, FALSE)</f>
        <v>0.38229268292682927</v>
      </c>
      <c r="BQ1456" s="5">
        <f>VLOOKUP(_2025teamgamelogs[[#This Row],[TEAM_NAME]], LEAGUE_AVERAGES!$A$14:$C$43, 3, FALSE)</f>
        <v>0.36500000000000005</v>
      </c>
      <c r="BR1456" s="5">
        <f>VLOOKUP(_2025teamgamelogs[[#This Row],[TEAM_NAME]], LEAGUE_AVERAGES!$F$14:$H$43, 2, FALSE)</f>
        <v>0.48607317073170736</v>
      </c>
      <c r="BS1456" s="5">
        <f>VLOOKUP(_2025teamgamelogs[[#This Row],[TEAM_NAME]], LEAGUE_AVERAGES!$F$14:$H$43, 3, FALSE)</f>
        <v>0.4780731707317073</v>
      </c>
      <c r="BT1456" s="5">
        <f>VLOOKUP(_2025teamgamelogs[[#This Row],[TEAM_NAME]], LEAGUE_AVERAGES!$K$14:$M$43, 2, FALSE)</f>
        <v>0.59971838422440138</v>
      </c>
      <c r="BU1456" s="5">
        <f>VLOOKUP(_2025teamgamelogs[[#This Row],[TEAM_NAME]], LEAGUE_AVERAGES!$K$14:$M$43, 3, FALSE)</f>
        <v>0.58679992881439635</v>
      </c>
    </row>
    <row r="1457" spans="1:73" x14ac:dyDescent="0.2">
      <c r="A1457" t="s">
        <v>59</v>
      </c>
      <c r="B1457">
        <v>1610612750</v>
      </c>
      <c r="C1457" t="s">
        <v>8</v>
      </c>
      <c r="D1457" t="s">
        <v>72</v>
      </c>
      <c r="E1457">
        <v>22400704</v>
      </c>
      <c r="F1457" s="1">
        <v>45691</v>
      </c>
      <c r="G1457" t="s">
        <v>627</v>
      </c>
      <c r="H1457" t="s">
        <v>70</v>
      </c>
      <c r="I1457">
        <v>48</v>
      </c>
      <c r="J1457">
        <v>43</v>
      </c>
      <c r="K1457">
        <v>94</v>
      </c>
      <c r="L1457">
        <v>0.45700000000000002</v>
      </c>
      <c r="M1457">
        <v>12</v>
      </c>
      <c r="N1457">
        <v>40</v>
      </c>
      <c r="O1457">
        <v>0.3</v>
      </c>
      <c r="P1457">
        <v>16</v>
      </c>
      <c r="Q1457">
        <v>16</v>
      </c>
      <c r="R1457">
        <v>1</v>
      </c>
      <c r="S1457">
        <v>11</v>
      </c>
      <c r="T1457">
        <v>25</v>
      </c>
      <c r="U1457">
        <v>36</v>
      </c>
      <c r="V1457">
        <v>28</v>
      </c>
      <c r="W1457">
        <v>8</v>
      </c>
      <c r="X1457">
        <v>5</v>
      </c>
      <c r="Y1457">
        <v>8</v>
      </c>
      <c r="Z1457">
        <v>6</v>
      </c>
      <c r="AA1457">
        <v>16</v>
      </c>
      <c r="AB1457">
        <v>16</v>
      </c>
      <c r="AC1457">
        <v>114</v>
      </c>
      <c r="AD1457">
        <v>-2</v>
      </c>
      <c r="AE1457">
        <v>1</v>
      </c>
      <c r="AF1457">
        <v>1231</v>
      </c>
      <c r="AG1457">
        <v>1231</v>
      </c>
      <c r="AH1457">
        <v>1231</v>
      </c>
      <c r="AI1457">
        <v>121</v>
      </c>
      <c r="AJ1457">
        <v>866</v>
      </c>
      <c r="AK1457">
        <v>570</v>
      </c>
      <c r="AL1457">
        <v>1419</v>
      </c>
      <c r="AM1457">
        <v>1413</v>
      </c>
      <c r="AN1457">
        <v>795</v>
      </c>
      <c r="AO1457">
        <v>1895</v>
      </c>
      <c r="AP1457">
        <v>1228</v>
      </c>
      <c r="AQ1457">
        <v>1907</v>
      </c>
      <c r="AR1457">
        <v>1</v>
      </c>
      <c r="AS1457">
        <v>1051</v>
      </c>
      <c r="AT1457">
        <v>2271</v>
      </c>
      <c r="AU1457">
        <v>2164</v>
      </c>
      <c r="AV1457">
        <v>840</v>
      </c>
      <c r="AW1457">
        <v>78</v>
      </c>
      <c r="AX1457">
        <v>1998</v>
      </c>
      <c r="AY1457">
        <v>187</v>
      </c>
      <c r="AZ1457">
        <v>1573</v>
      </c>
      <c r="BA1457">
        <v>570</v>
      </c>
      <c r="BB1457">
        <v>1670</v>
      </c>
      <c r="BC1457">
        <v>1168</v>
      </c>
      <c r="BD1457">
        <v>1286</v>
      </c>
      <c r="BE1457">
        <v>1</v>
      </c>
      <c r="BF1457" t="s">
        <v>64</v>
      </c>
      <c r="BG1457" t="s">
        <v>65</v>
      </c>
      <c r="BH1457" t="s">
        <v>1276</v>
      </c>
      <c r="BI1457" s="4">
        <f xml:space="preserve"> _2025teamgamelogs[[#This Row],[FGA]] + (0.44 * _2025teamgamelogs[[#This Row],[FTA]]) + _2025teamgamelogs[[#This Row],[TOV]] - _2025teamgamelogs[[#This Row],[OREB]]</f>
        <v>98.04</v>
      </c>
      <c r="BJ1457" s="3">
        <f>_2025teamgamelogs[[#This Row],[TOV]]/_2025teamgamelogs[[#This Row],[POSSESIONS]]</f>
        <v>8.1599347205222356E-2</v>
      </c>
      <c r="BK1457" s="4">
        <f>_2025teamgamelogs[[#This Row],[PTS]]/_2025teamgamelogs[[#This Row],[POSSESIONS]]</f>
        <v>1.1627906976744184</v>
      </c>
      <c r="BL1457" s="4">
        <f xml:space="preserve"> 100 * _2025teamgamelogs[[#This Row],[POINTS_PER_POSSESSION]]</f>
        <v>116.27906976744184</v>
      </c>
      <c r="BM1457" s="4">
        <f xml:space="preserve"> _2025teamgamelogs[[#This Row],[POSSESIONS]] / (_2025teamgamelogs[[#This Row],[MIN]]/48)</f>
        <v>98.04</v>
      </c>
      <c r="BN1457" s="3">
        <f>_2025teamgamelogs[[#This Row],[PTS]] / (2 * (_2025teamgamelogs[[#This Row],[FGA]] + 0.44 * _2025teamgamelogs[[#This Row],[FTA]]))</f>
        <v>0.56413301662707838</v>
      </c>
      <c r="BO1457" s="4">
        <f>VLOOKUP(_2025teamgamelogs[[#This Row],[MONTH]], LEAGUE_AVERAGES!$A$2:$B$8, 2, FALSE)</f>
        <v>112.18937416754261</v>
      </c>
      <c r="BP1457" s="5">
        <f>VLOOKUP(_2025teamgamelogs[[#This Row],[TEAM_NAME]], LEAGUE_AVERAGES!$A$14:$C$43, 2, FALSE)</f>
        <v>0.38256097560975622</v>
      </c>
      <c r="BQ1457" s="5">
        <f>VLOOKUP(_2025teamgamelogs[[#This Row],[TEAM_NAME]], LEAGUE_AVERAGES!$A$14:$C$43, 3, FALSE)</f>
        <v>0.37156097560975615</v>
      </c>
      <c r="BR1457" s="5">
        <f>VLOOKUP(_2025teamgamelogs[[#This Row],[TEAM_NAME]], LEAGUE_AVERAGES!$F$14:$H$43, 2, FALSE)</f>
        <v>0.47402439024390242</v>
      </c>
      <c r="BS1457" s="5">
        <f>VLOOKUP(_2025teamgamelogs[[#This Row],[TEAM_NAME]], LEAGUE_AVERAGES!$F$14:$H$43, 3, FALSE)</f>
        <v>0.46580487804878057</v>
      </c>
      <c r="BT1457" s="5">
        <f>VLOOKUP(_2025teamgamelogs[[#This Row],[TEAM_NAME]], LEAGUE_AVERAGES!$K$14:$M$43, 2, FALSE)</f>
        <v>0.59446350940954662</v>
      </c>
      <c r="BU1457" s="5">
        <f>VLOOKUP(_2025teamgamelogs[[#This Row],[TEAM_NAME]], LEAGUE_AVERAGES!$K$14:$M$43, 3, FALSE)</f>
        <v>0.58583417827298701</v>
      </c>
    </row>
    <row r="1458" spans="1:73" x14ac:dyDescent="0.2">
      <c r="A1458" t="s">
        <v>59</v>
      </c>
      <c r="B1458">
        <v>1610612745</v>
      </c>
      <c r="C1458" t="s">
        <v>104</v>
      </c>
      <c r="D1458" t="s">
        <v>105</v>
      </c>
      <c r="E1458">
        <v>22400702</v>
      </c>
      <c r="F1458" s="1">
        <v>45691</v>
      </c>
      <c r="G1458" t="s">
        <v>1306</v>
      </c>
      <c r="H1458" t="s">
        <v>70</v>
      </c>
      <c r="I1458">
        <v>48</v>
      </c>
      <c r="J1458">
        <v>48</v>
      </c>
      <c r="K1458">
        <v>104</v>
      </c>
      <c r="L1458">
        <v>0.46200000000000002</v>
      </c>
      <c r="M1458">
        <v>8</v>
      </c>
      <c r="N1458">
        <v>28</v>
      </c>
      <c r="O1458">
        <v>0.28599999999999998</v>
      </c>
      <c r="P1458">
        <v>14</v>
      </c>
      <c r="Q1458">
        <v>15</v>
      </c>
      <c r="R1458">
        <v>0.93300000000000005</v>
      </c>
      <c r="S1458">
        <v>20</v>
      </c>
      <c r="T1458">
        <v>30</v>
      </c>
      <c r="U1458">
        <v>50</v>
      </c>
      <c r="V1458">
        <v>27</v>
      </c>
      <c r="W1458">
        <v>17</v>
      </c>
      <c r="X1458">
        <v>8</v>
      </c>
      <c r="Y1458">
        <v>6</v>
      </c>
      <c r="Z1458">
        <v>5</v>
      </c>
      <c r="AA1458">
        <v>26</v>
      </c>
      <c r="AB1458">
        <v>15</v>
      </c>
      <c r="AC1458">
        <v>118</v>
      </c>
      <c r="AD1458">
        <v>-6</v>
      </c>
      <c r="AE1458">
        <v>1</v>
      </c>
      <c r="AF1458">
        <v>1231</v>
      </c>
      <c r="AG1458">
        <v>1231</v>
      </c>
      <c r="AH1458">
        <v>1231</v>
      </c>
      <c r="AI1458">
        <v>121</v>
      </c>
      <c r="AJ1458">
        <v>242</v>
      </c>
      <c r="AK1458">
        <v>59</v>
      </c>
      <c r="AL1458">
        <v>1346</v>
      </c>
      <c r="AM1458">
        <v>2251</v>
      </c>
      <c r="AN1458">
        <v>2228</v>
      </c>
      <c r="AO1458">
        <v>2019</v>
      </c>
      <c r="AP1458">
        <v>1571</v>
      </c>
      <c r="AQ1458">
        <v>2021</v>
      </c>
      <c r="AR1458">
        <v>127</v>
      </c>
      <c r="AS1458">
        <v>44</v>
      </c>
      <c r="AT1458">
        <v>1652</v>
      </c>
      <c r="AU1458">
        <v>427</v>
      </c>
      <c r="AV1458">
        <v>1013</v>
      </c>
      <c r="AW1458">
        <v>1759</v>
      </c>
      <c r="AX1458">
        <v>1073</v>
      </c>
      <c r="AY1458">
        <v>560</v>
      </c>
      <c r="AZ1458">
        <v>1188</v>
      </c>
      <c r="BA1458">
        <v>2319</v>
      </c>
      <c r="BB1458">
        <v>1892</v>
      </c>
      <c r="BC1458">
        <v>891</v>
      </c>
      <c r="BD1458">
        <v>1540</v>
      </c>
      <c r="BE1458">
        <v>1</v>
      </c>
      <c r="BF1458" t="s">
        <v>71</v>
      </c>
      <c r="BG1458" t="s">
        <v>65</v>
      </c>
      <c r="BH1458" t="s">
        <v>1276</v>
      </c>
      <c r="BI1458" s="4">
        <f xml:space="preserve"> _2025teamgamelogs[[#This Row],[FGA]] + (0.44 * _2025teamgamelogs[[#This Row],[FTA]]) + _2025teamgamelogs[[#This Row],[TOV]] - _2025teamgamelogs[[#This Row],[OREB]]</f>
        <v>107.6</v>
      </c>
      <c r="BJ1458" s="3">
        <f>_2025teamgamelogs[[#This Row],[TOV]]/_2025teamgamelogs[[#This Row],[POSSESIONS]]</f>
        <v>0.15799256505576209</v>
      </c>
      <c r="BK1458" s="4">
        <f>_2025teamgamelogs[[#This Row],[PTS]]/_2025teamgamelogs[[#This Row],[POSSESIONS]]</f>
        <v>1.0966542750929369</v>
      </c>
      <c r="BL1458" s="4">
        <f xml:space="preserve"> 100 * _2025teamgamelogs[[#This Row],[POINTS_PER_POSSESSION]]</f>
        <v>109.66542750929369</v>
      </c>
      <c r="BM1458" s="4">
        <f xml:space="preserve"> _2025teamgamelogs[[#This Row],[POSSESIONS]] / (_2025teamgamelogs[[#This Row],[MIN]]/48)</f>
        <v>107.6</v>
      </c>
      <c r="BN1458" s="3">
        <f>_2025teamgamelogs[[#This Row],[PTS]] / (2 * (_2025teamgamelogs[[#This Row],[FGA]] + 0.44 * _2025teamgamelogs[[#This Row],[FTA]]))</f>
        <v>0.53345388788426762</v>
      </c>
      <c r="BO1458" s="4">
        <f>VLOOKUP(_2025teamgamelogs[[#This Row],[MONTH]], LEAGUE_AVERAGES!$A$2:$B$8, 2, FALSE)</f>
        <v>112.18937416754261</v>
      </c>
      <c r="BP1458" s="5">
        <f>VLOOKUP(_2025teamgamelogs[[#This Row],[TEAM_NAME]], LEAGUE_AVERAGES!$A$14:$C$43, 2, FALSE)</f>
        <v>0.35034146341463424</v>
      </c>
      <c r="BQ1458" s="5">
        <f>VLOOKUP(_2025teamgamelogs[[#This Row],[TEAM_NAME]], LEAGUE_AVERAGES!$A$14:$C$43, 3, FALSE)</f>
        <v>0.35473170731707321</v>
      </c>
      <c r="BR1458" s="5">
        <f>VLOOKUP(_2025teamgamelogs[[#This Row],[TEAM_NAME]], LEAGUE_AVERAGES!$F$14:$H$43, 2, FALSE)</f>
        <v>0.45260975609756104</v>
      </c>
      <c r="BS1458" s="5">
        <f>VLOOKUP(_2025teamgamelogs[[#This Row],[TEAM_NAME]], LEAGUE_AVERAGES!$F$14:$H$43, 3, FALSE)</f>
        <v>0.45763414634146338</v>
      </c>
      <c r="BT1458" s="5">
        <f>VLOOKUP(_2025teamgamelogs[[#This Row],[TEAM_NAME]], LEAGUE_AVERAGES!$K$14:$M$43, 2, FALSE)</f>
        <v>0.55103752047014554</v>
      </c>
      <c r="BU1458" s="5">
        <f>VLOOKUP(_2025teamgamelogs[[#This Row],[TEAM_NAME]], LEAGUE_AVERAGES!$K$14:$M$43, 3, FALSE)</f>
        <v>0.55544482411316332</v>
      </c>
    </row>
    <row r="1459" spans="1:73" x14ac:dyDescent="0.2">
      <c r="A1459" t="s">
        <v>59</v>
      </c>
      <c r="B1459">
        <v>1610612740</v>
      </c>
      <c r="C1459" t="s">
        <v>77</v>
      </c>
      <c r="D1459" t="s">
        <v>78</v>
      </c>
      <c r="E1459">
        <v>22400706</v>
      </c>
      <c r="F1459" s="1">
        <v>45691</v>
      </c>
      <c r="G1459" t="s">
        <v>1307</v>
      </c>
      <c r="H1459" t="s">
        <v>70</v>
      </c>
      <c r="I1459">
        <v>48</v>
      </c>
      <c r="J1459">
        <v>38</v>
      </c>
      <c r="K1459">
        <v>88</v>
      </c>
      <c r="L1459">
        <v>0.432</v>
      </c>
      <c r="M1459">
        <v>18</v>
      </c>
      <c r="N1459">
        <v>38</v>
      </c>
      <c r="O1459">
        <v>0.47399999999999998</v>
      </c>
      <c r="P1459">
        <v>19</v>
      </c>
      <c r="Q1459">
        <v>22</v>
      </c>
      <c r="R1459">
        <v>0.86399999999999999</v>
      </c>
      <c r="S1459">
        <v>14</v>
      </c>
      <c r="T1459">
        <v>27</v>
      </c>
      <c r="U1459">
        <v>41</v>
      </c>
      <c r="V1459">
        <v>27</v>
      </c>
      <c r="W1459">
        <v>10</v>
      </c>
      <c r="X1459">
        <v>5</v>
      </c>
      <c r="Y1459">
        <v>4</v>
      </c>
      <c r="Z1459">
        <v>6</v>
      </c>
      <c r="AA1459">
        <v>21</v>
      </c>
      <c r="AB1459">
        <v>16</v>
      </c>
      <c r="AC1459">
        <v>113</v>
      </c>
      <c r="AD1459">
        <v>-12</v>
      </c>
      <c r="AE1459">
        <v>1</v>
      </c>
      <c r="AF1459">
        <v>1231</v>
      </c>
      <c r="AG1459">
        <v>1231</v>
      </c>
      <c r="AH1459">
        <v>1231</v>
      </c>
      <c r="AI1459">
        <v>121</v>
      </c>
      <c r="AJ1459">
        <v>1796</v>
      </c>
      <c r="AK1459">
        <v>1314</v>
      </c>
      <c r="AL1459">
        <v>1820</v>
      </c>
      <c r="AM1459">
        <v>288</v>
      </c>
      <c r="AN1459">
        <v>1078</v>
      </c>
      <c r="AO1459">
        <v>195</v>
      </c>
      <c r="AP1459">
        <v>756</v>
      </c>
      <c r="AQ1459">
        <v>1008</v>
      </c>
      <c r="AR1459">
        <v>482</v>
      </c>
      <c r="AS1459">
        <v>466</v>
      </c>
      <c r="AT1459">
        <v>2068</v>
      </c>
      <c r="AU1459">
        <v>1563</v>
      </c>
      <c r="AV1459">
        <v>1013</v>
      </c>
      <c r="AW1459">
        <v>264</v>
      </c>
      <c r="AX1459">
        <v>1998</v>
      </c>
      <c r="AY1459">
        <v>1274</v>
      </c>
      <c r="AZ1459">
        <v>1573</v>
      </c>
      <c r="BA1459">
        <v>1694</v>
      </c>
      <c r="BB1459">
        <v>1670</v>
      </c>
      <c r="BC1459">
        <v>1250</v>
      </c>
      <c r="BD1459">
        <v>1899</v>
      </c>
      <c r="BE1459">
        <v>1</v>
      </c>
      <c r="BF1459" t="s">
        <v>71</v>
      </c>
      <c r="BG1459" t="s">
        <v>65</v>
      </c>
      <c r="BH1459" t="s">
        <v>1276</v>
      </c>
      <c r="BI1459" s="4">
        <f xml:space="preserve"> _2025teamgamelogs[[#This Row],[FGA]] + (0.44 * _2025teamgamelogs[[#This Row],[FTA]]) + _2025teamgamelogs[[#This Row],[TOV]] - _2025teamgamelogs[[#This Row],[OREB]]</f>
        <v>93.68</v>
      </c>
      <c r="BJ1459" s="3">
        <f>_2025teamgamelogs[[#This Row],[TOV]]/_2025teamgamelogs[[#This Row],[POSSESIONS]]</f>
        <v>0.1067463706233988</v>
      </c>
      <c r="BK1459" s="4">
        <f>_2025teamgamelogs[[#This Row],[PTS]]/_2025teamgamelogs[[#This Row],[POSSESIONS]]</f>
        <v>1.2062339880444064</v>
      </c>
      <c r="BL1459" s="4">
        <f xml:space="preserve"> 100 * _2025teamgamelogs[[#This Row],[POINTS_PER_POSSESSION]]</f>
        <v>120.62339880444064</v>
      </c>
      <c r="BM1459" s="4">
        <f xml:space="preserve"> _2025teamgamelogs[[#This Row],[POSSESIONS]] / (_2025teamgamelogs[[#This Row],[MIN]]/48)</f>
        <v>93.68</v>
      </c>
      <c r="BN1459" s="3">
        <f>_2025teamgamelogs[[#This Row],[PTS]] / (2 * (_2025teamgamelogs[[#This Row],[FGA]] + 0.44 * _2025teamgamelogs[[#This Row],[FTA]]))</f>
        <v>0.57841932841932842</v>
      </c>
      <c r="BO1459" s="4">
        <f>VLOOKUP(_2025teamgamelogs[[#This Row],[MONTH]], LEAGUE_AVERAGES!$A$2:$B$8, 2, FALSE)</f>
        <v>112.18937416754261</v>
      </c>
      <c r="BP1459" s="5">
        <f>VLOOKUP(_2025teamgamelogs[[#This Row],[TEAM_NAME]], LEAGUE_AVERAGES!$A$14:$C$43, 2, FALSE)</f>
        <v>0.35068292682926827</v>
      </c>
      <c r="BQ1459" s="5">
        <f>VLOOKUP(_2025teamgamelogs[[#This Row],[TEAM_NAME]], LEAGUE_AVERAGES!$A$14:$C$43, 3, FALSE)</f>
        <v>0.33902439024390252</v>
      </c>
      <c r="BR1459" s="5">
        <f>VLOOKUP(_2025teamgamelogs[[#This Row],[TEAM_NAME]], LEAGUE_AVERAGES!$F$14:$H$43, 2, FALSE)</f>
        <v>0.44770731707317085</v>
      </c>
      <c r="BS1459" s="5">
        <f>VLOOKUP(_2025teamgamelogs[[#This Row],[TEAM_NAME]], LEAGUE_AVERAGES!$F$14:$H$43, 3, FALSE)</f>
        <v>0.45721951219512191</v>
      </c>
      <c r="BT1459" s="5">
        <f>VLOOKUP(_2025teamgamelogs[[#This Row],[TEAM_NAME]], LEAGUE_AVERAGES!$K$14:$M$43, 2, FALSE)</f>
        <v>0.55230036801172144</v>
      </c>
      <c r="BU1459" s="5">
        <f>VLOOKUP(_2025teamgamelogs[[#This Row],[TEAM_NAME]], LEAGUE_AVERAGES!$K$14:$M$43, 3, FALSE)</f>
        <v>0.55239725408654039</v>
      </c>
    </row>
    <row r="1460" spans="1:73" x14ac:dyDescent="0.2">
      <c r="A1460" t="s">
        <v>59</v>
      </c>
      <c r="B1460">
        <v>1610612744</v>
      </c>
      <c r="C1460" t="s">
        <v>98</v>
      </c>
      <c r="D1460" t="s">
        <v>99</v>
      </c>
      <c r="E1460">
        <v>22400708</v>
      </c>
      <c r="F1460" s="1">
        <v>45691</v>
      </c>
      <c r="G1460" t="s">
        <v>1308</v>
      </c>
      <c r="H1460" t="s">
        <v>63</v>
      </c>
      <c r="I1460">
        <v>48</v>
      </c>
      <c r="J1460">
        <v>34</v>
      </c>
      <c r="K1460">
        <v>78</v>
      </c>
      <c r="L1460">
        <v>0.436</v>
      </c>
      <c r="M1460">
        <v>12</v>
      </c>
      <c r="N1460">
        <v>39</v>
      </c>
      <c r="O1460">
        <v>0.308</v>
      </c>
      <c r="P1460">
        <v>24</v>
      </c>
      <c r="Q1460">
        <v>34</v>
      </c>
      <c r="R1460">
        <v>0.70599999999999996</v>
      </c>
      <c r="S1460">
        <v>9</v>
      </c>
      <c r="T1460">
        <v>35</v>
      </c>
      <c r="U1460">
        <v>44</v>
      </c>
      <c r="V1460">
        <v>25</v>
      </c>
      <c r="W1460">
        <v>13</v>
      </c>
      <c r="X1460">
        <v>9</v>
      </c>
      <c r="Y1460">
        <v>0</v>
      </c>
      <c r="Z1460">
        <v>2</v>
      </c>
      <c r="AA1460">
        <v>16</v>
      </c>
      <c r="AB1460">
        <v>26</v>
      </c>
      <c r="AC1460">
        <v>104</v>
      </c>
      <c r="AD1460">
        <v>5</v>
      </c>
      <c r="AE1460">
        <v>1</v>
      </c>
      <c r="AF1460">
        <v>1</v>
      </c>
      <c r="AG1460">
        <v>1</v>
      </c>
      <c r="AH1460">
        <v>1</v>
      </c>
      <c r="AI1460">
        <v>121</v>
      </c>
      <c r="AJ1460">
        <v>2258</v>
      </c>
      <c r="AK1460">
        <v>2291</v>
      </c>
      <c r="AL1460">
        <v>1766</v>
      </c>
      <c r="AM1460">
        <v>1413</v>
      </c>
      <c r="AN1460">
        <v>933</v>
      </c>
      <c r="AO1460">
        <v>1815</v>
      </c>
      <c r="AP1460">
        <v>238</v>
      </c>
      <c r="AQ1460">
        <v>106</v>
      </c>
      <c r="AR1460">
        <v>1904</v>
      </c>
      <c r="AS1460">
        <v>1566</v>
      </c>
      <c r="AT1460">
        <v>769</v>
      </c>
      <c r="AU1460">
        <v>1127</v>
      </c>
      <c r="AV1460">
        <v>1358</v>
      </c>
      <c r="AW1460">
        <v>850</v>
      </c>
      <c r="AX1460">
        <v>797</v>
      </c>
      <c r="AY1460">
        <v>2427</v>
      </c>
      <c r="AZ1460">
        <v>158</v>
      </c>
      <c r="BA1460">
        <v>570</v>
      </c>
      <c r="BB1460">
        <v>94</v>
      </c>
      <c r="BC1460">
        <v>1870</v>
      </c>
      <c r="BD1460">
        <v>922</v>
      </c>
      <c r="BE1460">
        <v>1</v>
      </c>
      <c r="BF1460" t="s">
        <v>64</v>
      </c>
      <c r="BG1460" t="s">
        <v>65</v>
      </c>
      <c r="BH1460" t="s">
        <v>1276</v>
      </c>
      <c r="BI1460" s="4">
        <f xml:space="preserve"> _2025teamgamelogs[[#This Row],[FGA]] + (0.44 * _2025teamgamelogs[[#This Row],[FTA]]) + _2025teamgamelogs[[#This Row],[TOV]] - _2025teamgamelogs[[#This Row],[OREB]]</f>
        <v>96.960000000000008</v>
      </c>
      <c r="BJ1460" s="3">
        <f>_2025teamgamelogs[[#This Row],[TOV]]/_2025teamgamelogs[[#This Row],[POSSESIONS]]</f>
        <v>0.13407590759075907</v>
      </c>
      <c r="BK1460" s="4">
        <f>_2025teamgamelogs[[#This Row],[PTS]]/_2025teamgamelogs[[#This Row],[POSSESIONS]]</f>
        <v>1.0726072607260726</v>
      </c>
      <c r="BL1460" s="4">
        <f xml:space="preserve"> 100 * _2025teamgamelogs[[#This Row],[POINTS_PER_POSSESSION]]</f>
        <v>107.26072607260726</v>
      </c>
      <c r="BM1460" s="4">
        <f xml:space="preserve"> _2025teamgamelogs[[#This Row],[POSSESIONS]] / (_2025teamgamelogs[[#This Row],[MIN]]/48)</f>
        <v>96.960000000000008</v>
      </c>
      <c r="BN1460" s="3">
        <f>_2025teamgamelogs[[#This Row],[PTS]] / (2 * (_2025teamgamelogs[[#This Row],[FGA]] + 0.44 * _2025teamgamelogs[[#This Row],[FTA]]))</f>
        <v>0.55938037865748702</v>
      </c>
      <c r="BO1460" s="4">
        <f>VLOOKUP(_2025teamgamelogs[[#This Row],[MONTH]], LEAGUE_AVERAGES!$A$2:$B$8, 2, FALSE)</f>
        <v>112.18937416754261</v>
      </c>
      <c r="BP1460" s="5">
        <f>VLOOKUP(_2025teamgamelogs[[#This Row],[TEAM_NAME]], LEAGUE_AVERAGES!$A$14:$C$43, 2, FALSE)</f>
        <v>0.36843902439024395</v>
      </c>
      <c r="BQ1460" s="5">
        <f>VLOOKUP(_2025teamgamelogs[[#This Row],[TEAM_NAME]], LEAGUE_AVERAGES!$A$14:$C$43, 3, FALSE)</f>
        <v>0.35765853658536584</v>
      </c>
      <c r="BR1460" s="5">
        <f>VLOOKUP(_2025teamgamelogs[[#This Row],[TEAM_NAME]], LEAGUE_AVERAGES!$F$14:$H$43, 2, FALSE)</f>
        <v>0.45136585365853665</v>
      </c>
      <c r="BS1460" s="5">
        <f>VLOOKUP(_2025teamgamelogs[[#This Row],[TEAM_NAME]], LEAGUE_AVERAGES!$F$14:$H$43, 3, FALSE)</f>
        <v>0.45180487804878061</v>
      </c>
      <c r="BT1460" s="5">
        <f>VLOOKUP(_2025teamgamelogs[[#This Row],[TEAM_NAME]], LEAGUE_AVERAGES!$K$14:$M$43, 2, FALSE)</f>
        <v>0.56832140437053513</v>
      </c>
      <c r="BU1460" s="5">
        <f>VLOOKUP(_2025teamgamelogs[[#This Row],[TEAM_NAME]], LEAGUE_AVERAGES!$K$14:$M$43, 3, FALSE)</f>
        <v>0.56980808391386595</v>
      </c>
    </row>
    <row r="1461" spans="1:73" x14ac:dyDescent="0.2">
      <c r="A1461" t="s">
        <v>59</v>
      </c>
      <c r="B1461">
        <v>1610612754</v>
      </c>
      <c r="C1461" t="s">
        <v>110</v>
      </c>
      <c r="D1461" t="s">
        <v>111</v>
      </c>
      <c r="E1461">
        <v>22400707</v>
      </c>
      <c r="F1461" s="1">
        <v>45691</v>
      </c>
      <c r="G1461" t="s">
        <v>1309</v>
      </c>
      <c r="H1461" t="s">
        <v>63</v>
      </c>
      <c r="I1461">
        <v>48</v>
      </c>
      <c r="J1461">
        <v>43</v>
      </c>
      <c r="K1461">
        <v>91</v>
      </c>
      <c r="L1461">
        <v>0.47299999999999998</v>
      </c>
      <c r="M1461">
        <v>10</v>
      </c>
      <c r="N1461">
        <v>42</v>
      </c>
      <c r="O1461">
        <v>0.23799999999999999</v>
      </c>
      <c r="P1461">
        <v>16</v>
      </c>
      <c r="Q1461">
        <v>20</v>
      </c>
      <c r="R1461">
        <v>0.8</v>
      </c>
      <c r="S1461">
        <v>6</v>
      </c>
      <c r="T1461">
        <v>31</v>
      </c>
      <c r="U1461">
        <v>37</v>
      </c>
      <c r="V1461">
        <v>32</v>
      </c>
      <c r="W1461">
        <v>9</v>
      </c>
      <c r="X1461">
        <v>13</v>
      </c>
      <c r="Y1461">
        <v>10</v>
      </c>
      <c r="Z1461">
        <v>4</v>
      </c>
      <c r="AA1461">
        <v>20</v>
      </c>
      <c r="AB1461">
        <v>17</v>
      </c>
      <c r="AC1461">
        <v>112</v>
      </c>
      <c r="AD1461">
        <v>1</v>
      </c>
      <c r="AE1461">
        <v>1</v>
      </c>
      <c r="AF1461">
        <v>1</v>
      </c>
      <c r="AG1461">
        <v>1</v>
      </c>
      <c r="AH1461">
        <v>1</v>
      </c>
      <c r="AI1461">
        <v>121</v>
      </c>
      <c r="AJ1461">
        <v>866</v>
      </c>
      <c r="AK1461">
        <v>899</v>
      </c>
      <c r="AL1461">
        <v>1142</v>
      </c>
      <c r="AM1461">
        <v>1891</v>
      </c>
      <c r="AN1461">
        <v>568</v>
      </c>
      <c r="AO1461">
        <v>2308</v>
      </c>
      <c r="AP1461">
        <v>1228</v>
      </c>
      <c r="AQ1461">
        <v>1301</v>
      </c>
      <c r="AR1461">
        <v>1029</v>
      </c>
      <c r="AS1461">
        <v>2189</v>
      </c>
      <c r="AT1461">
        <v>1488</v>
      </c>
      <c r="AU1461">
        <v>2073</v>
      </c>
      <c r="AV1461">
        <v>322</v>
      </c>
      <c r="AW1461">
        <v>152</v>
      </c>
      <c r="AX1461">
        <v>137</v>
      </c>
      <c r="AY1461">
        <v>57</v>
      </c>
      <c r="AZ1461">
        <v>750</v>
      </c>
      <c r="BA1461">
        <v>1491</v>
      </c>
      <c r="BB1461">
        <v>1444</v>
      </c>
      <c r="BC1461">
        <v>1331</v>
      </c>
      <c r="BD1461">
        <v>1176</v>
      </c>
      <c r="BE1461">
        <v>1</v>
      </c>
      <c r="BF1461" t="s">
        <v>71</v>
      </c>
      <c r="BG1461" t="s">
        <v>65</v>
      </c>
      <c r="BH1461" t="s">
        <v>1276</v>
      </c>
      <c r="BI1461" s="4">
        <f xml:space="preserve"> _2025teamgamelogs[[#This Row],[FGA]] + (0.44 * _2025teamgamelogs[[#This Row],[FTA]]) + _2025teamgamelogs[[#This Row],[TOV]] - _2025teamgamelogs[[#This Row],[OREB]]</f>
        <v>102.8</v>
      </c>
      <c r="BJ1461" s="3">
        <f>_2025teamgamelogs[[#This Row],[TOV]]/_2025teamgamelogs[[#This Row],[POSSESIONS]]</f>
        <v>8.7548638132295728E-2</v>
      </c>
      <c r="BK1461" s="4">
        <f>_2025teamgamelogs[[#This Row],[PTS]]/_2025teamgamelogs[[#This Row],[POSSESIONS]]</f>
        <v>1.0894941634241246</v>
      </c>
      <c r="BL1461" s="4">
        <f xml:space="preserve"> 100 * _2025teamgamelogs[[#This Row],[POINTS_PER_POSSESSION]]</f>
        <v>108.94941634241246</v>
      </c>
      <c r="BM1461" s="4">
        <f xml:space="preserve"> _2025teamgamelogs[[#This Row],[POSSESIONS]] / (_2025teamgamelogs[[#This Row],[MIN]]/48)</f>
        <v>102.8</v>
      </c>
      <c r="BN1461" s="3">
        <f>_2025teamgamelogs[[#This Row],[PTS]] / (2 * (_2025teamgamelogs[[#This Row],[FGA]] + 0.44 * _2025teamgamelogs[[#This Row],[FTA]]))</f>
        <v>0.56112224448897796</v>
      </c>
      <c r="BO1461" s="4">
        <f>VLOOKUP(_2025teamgamelogs[[#This Row],[MONTH]], LEAGUE_AVERAGES!$A$2:$B$8, 2, FALSE)</f>
        <v>112.18937416754261</v>
      </c>
      <c r="BP1461" s="5">
        <f>VLOOKUP(_2025teamgamelogs[[#This Row],[TEAM_NAME]], LEAGUE_AVERAGES!$A$14:$C$43, 2, FALSE)</f>
        <v>0.37909999999999999</v>
      </c>
      <c r="BQ1461" s="5">
        <f>VLOOKUP(_2025teamgamelogs[[#This Row],[TEAM_NAME]], LEAGUE_AVERAGES!$A$14:$C$43, 3, FALSE)</f>
        <v>0.35511904761904761</v>
      </c>
      <c r="BR1461" s="5">
        <f>VLOOKUP(_2025teamgamelogs[[#This Row],[TEAM_NAME]], LEAGUE_AVERAGES!$F$14:$H$43, 2, FALSE)</f>
        <v>0.49785000000000013</v>
      </c>
      <c r="BS1461" s="5">
        <f>VLOOKUP(_2025teamgamelogs[[#This Row],[TEAM_NAME]], LEAGUE_AVERAGES!$F$14:$H$43, 3, FALSE)</f>
        <v>0.47942857142857148</v>
      </c>
      <c r="BT1461" s="5">
        <f>VLOOKUP(_2025teamgamelogs[[#This Row],[TEAM_NAME]], LEAGUE_AVERAGES!$K$14:$M$43, 2, FALSE)</f>
        <v>0.60805571751162091</v>
      </c>
      <c r="BU1461" s="5">
        <f>VLOOKUP(_2025teamgamelogs[[#This Row],[TEAM_NAME]], LEAGUE_AVERAGES!$K$14:$M$43, 3, FALSE)</f>
        <v>0.58190704341109034</v>
      </c>
    </row>
    <row r="1462" spans="1:73" x14ac:dyDescent="0.2">
      <c r="A1462" t="s">
        <v>59</v>
      </c>
      <c r="B1462">
        <v>1610612762</v>
      </c>
      <c r="C1462" t="s">
        <v>125</v>
      </c>
      <c r="D1462" t="s">
        <v>126</v>
      </c>
      <c r="E1462">
        <v>22400707</v>
      </c>
      <c r="F1462" s="1">
        <v>45691</v>
      </c>
      <c r="G1462" t="s">
        <v>1310</v>
      </c>
      <c r="H1462" t="s">
        <v>70</v>
      </c>
      <c r="I1462">
        <v>48</v>
      </c>
      <c r="J1462">
        <v>39</v>
      </c>
      <c r="K1462">
        <v>91</v>
      </c>
      <c r="L1462">
        <v>0.42899999999999999</v>
      </c>
      <c r="M1462">
        <v>13</v>
      </c>
      <c r="N1462">
        <v>37</v>
      </c>
      <c r="O1462">
        <v>0.35099999999999998</v>
      </c>
      <c r="P1462">
        <v>20</v>
      </c>
      <c r="Q1462">
        <v>30</v>
      </c>
      <c r="R1462">
        <v>0.66700000000000004</v>
      </c>
      <c r="S1462">
        <v>17</v>
      </c>
      <c r="T1462">
        <v>43</v>
      </c>
      <c r="U1462">
        <v>60</v>
      </c>
      <c r="V1462">
        <v>31</v>
      </c>
      <c r="W1462">
        <v>19</v>
      </c>
      <c r="X1462">
        <v>5</v>
      </c>
      <c r="Y1462">
        <v>4</v>
      </c>
      <c r="Z1462">
        <v>10</v>
      </c>
      <c r="AA1462">
        <v>17</v>
      </c>
      <c r="AB1462">
        <v>20</v>
      </c>
      <c r="AC1462">
        <v>111</v>
      </c>
      <c r="AD1462">
        <v>-1</v>
      </c>
      <c r="AE1462">
        <v>1</v>
      </c>
      <c r="AF1462">
        <v>1231</v>
      </c>
      <c r="AG1462">
        <v>1231</v>
      </c>
      <c r="AH1462">
        <v>1231</v>
      </c>
      <c r="AI1462">
        <v>121</v>
      </c>
      <c r="AJ1462">
        <v>1609</v>
      </c>
      <c r="AK1462">
        <v>899</v>
      </c>
      <c r="AL1462">
        <v>1860</v>
      </c>
      <c r="AM1462">
        <v>1171</v>
      </c>
      <c r="AN1462">
        <v>1227</v>
      </c>
      <c r="AO1462">
        <v>1294</v>
      </c>
      <c r="AP1462">
        <v>623</v>
      </c>
      <c r="AQ1462">
        <v>259</v>
      </c>
      <c r="AR1462">
        <v>2105</v>
      </c>
      <c r="AS1462">
        <v>160</v>
      </c>
      <c r="AT1462">
        <v>78</v>
      </c>
      <c r="AU1462">
        <v>32</v>
      </c>
      <c r="AV1462">
        <v>426</v>
      </c>
      <c r="AW1462">
        <v>2098</v>
      </c>
      <c r="AX1462">
        <v>1998</v>
      </c>
      <c r="AY1462">
        <v>1274</v>
      </c>
      <c r="AZ1462">
        <v>2353</v>
      </c>
      <c r="BA1462">
        <v>792</v>
      </c>
      <c r="BB1462">
        <v>767</v>
      </c>
      <c r="BC1462">
        <v>1402</v>
      </c>
      <c r="BD1462">
        <v>1231</v>
      </c>
      <c r="BE1462">
        <v>1</v>
      </c>
      <c r="BF1462" t="s">
        <v>64</v>
      </c>
      <c r="BG1462" t="s">
        <v>65</v>
      </c>
      <c r="BH1462" t="s">
        <v>1276</v>
      </c>
      <c r="BI1462" s="4">
        <f xml:space="preserve"> _2025teamgamelogs[[#This Row],[FGA]] + (0.44 * _2025teamgamelogs[[#This Row],[FTA]]) + _2025teamgamelogs[[#This Row],[TOV]] - _2025teamgamelogs[[#This Row],[OREB]]</f>
        <v>106.2</v>
      </c>
      <c r="BJ1462" s="3">
        <f>_2025teamgamelogs[[#This Row],[TOV]]/_2025teamgamelogs[[#This Row],[POSSESIONS]]</f>
        <v>0.17890772128060264</v>
      </c>
      <c r="BK1462" s="4">
        <f>_2025teamgamelogs[[#This Row],[PTS]]/_2025teamgamelogs[[#This Row],[POSSESIONS]]</f>
        <v>1.0451977401129944</v>
      </c>
      <c r="BL1462" s="4">
        <f xml:space="preserve"> 100 * _2025teamgamelogs[[#This Row],[POINTS_PER_POSSESSION]]</f>
        <v>104.51977401129943</v>
      </c>
      <c r="BM1462" s="4">
        <f xml:space="preserve"> _2025teamgamelogs[[#This Row],[POSSESIONS]] / (_2025teamgamelogs[[#This Row],[MIN]]/48)</f>
        <v>106.2</v>
      </c>
      <c r="BN1462" s="3">
        <f>_2025teamgamelogs[[#This Row],[PTS]] / (2 * (_2025teamgamelogs[[#This Row],[FGA]] + 0.44 * _2025teamgamelogs[[#This Row],[FTA]]))</f>
        <v>0.53262955854126681</v>
      </c>
      <c r="BO1462" s="4">
        <f>VLOOKUP(_2025teamgamelogs[[#This Row],[MONTH]], LEAGUE_AVERAGES!$A$2:$B$8, 2, FALSE)</f>
        <v>112.18937416754261</v>
      </c>
      <c r="BP1462" s="5">
        <f>VLOOKUP(_2025teamgamelogs[[#This Row],[TEAM_NAME]], LEAGUE_AVERAGES!$A$14:$C$43, 2, FALSE)</f>
        <v>0.36446341463414633</v>
      </c>
      <c r="BQ1462" s="5">
        <f>VLOOKUP(_2025teamgamelogs[[#This Row],[TEAM_NAME]], LEAGUE_AVERAGES!$A$14:$C$43, 3, FALSE)</f>
        <v>0.3413170731707319</v>
      </c>
      <c r="BR1462" s="5">
        <f>VLOOKUP(_2025teamgamelogs[[#This Row],[TEAM_NAME]], LEAGUE_AVERAGES!$F$14:$H$43, 2, FALSE)</f>
        <v>0.4583902439024391</v>
      </c>
      <c r="BS1462" s="5">
        <f>VLOOKUP(_2025teamgamelogs[[#This Row],[TEAM_NAME]], LEAGUE_AVERAGES!$F$14:$H$43, 3, FALSE)</f>
        <v>0.45390243902439031</v>
      </c>
      <c r="BT1462" s="5">
        <f>VLOOKUP(_2025teamgamelogs[[#This Row],[TEAM_NAME]], LEAGUE_AVERAGES!$K$14:$M$43, 2, FALSE)</f>
        <v>0.57104853563970659</v>
      </c>
      <c r="BU1462" s="5">
        <f>VLOOKUP(_2025teamgamelogs[[#This Row],[TEAM_NAME]], LEAGUE_AVERAGES!$K$14:$M$43, 3, FALSE)</f>
        <v>0.56826296147062372</v>
      </c>
    </row>
    <row r="1463" spans="1:73" x14ac:dyDescent="0.2">
      <c r="A1463" t="s">
        <v>59</v>
      </c>
      <c r="B1463">
        <v>1610612743</v>
      </c>
      <c r="C1463" t="s">
        <v>151</v>
      </c>
      <c r="D1463" t="s">
        <v>152</v>
      </c>
      <c r="E1463">
        <v>22400706</v>
      </c>
      <c r="F1463" s="1">
        <v>45691</v>
      </c>
      <c r="G1463" t="s">
        <v>1311</v>
      </c>
      <c r="H1463" t="s">
        <v>63</v>
      </c>
      <c r="I1463">
        <v>48</v>
      </c>
      <c r="J1463">
        <v>46</v>
      </c>
      <c r="K1463">
        <v>92</v>
      </c>
      <c r="L1463">
        <v>0.5</v>
      </c>
      <c r="M1463">
        <v>12</v>
      </c>
      <c r="N1463">
        <v>33</v>
      </c>
      <c r="O1463">
        <v>0.36399999999999999</v>
      </c>
      <c r="P1463">
        <v>21</v>
      </c>
      <c r="Q1463">
        <v>26</v>
      </c>
      <c r="R1463">
        <v>0.80800000000000005</v>
      </c>
      <c r="S1463">
        <v>14</v>
      </c>
      <c r="T1463">
        <v>32</v>
      </c>
      <c r="U1463">
        <v>46</v>
      </c>
      <c r="V1463">
        <v>28</v>
      </c>
      <c r="W1463">
        <v>6</v>
      </c>
      <c r="X1463">
        <v>7</v>
      </c>
      <c r="Y1463">
        <v>6</v>
      </c>
      <c r="Z1463">
        <v>4</v>
      </c>
      <c r="AA1463">
        <v>16</v>
      </c>
      <c r="AB1463">
        <v>21</v>
      </c>
      <c r="AC1463">
        <v>125</v>
      </c>
      <c r="AD1463">
        <v>12</v>
      </c>
      <c r="AE1463">
        <v>1</v>
      </c>
      <c r="AF1463">
        <v>1</v>
      </c>
      <c r="AG1463">
        <v>1</v>
      </c>
      <c r="AH1463">
        <v>1</v>
      </c>
      <c r="AI1463">
        <v>121</v>
      </c>
      <c r="AJ1463">
        <v>437</v>
      </c>
      <c r="AK1463">
        <v>768</v>
      </c>
      <c r="AL1463">
        <v>663</v>
      </c>
      <c r="AM1463">
        <v>1413</v>
      </c>
      <c r="AN1463">
        <v>1749</v>
      </c>
      <c r="AO1463">
        <v>1156</v>
      </c>
      <c r="AP1463">
        <v>506</v>
      </c>
      <c r="AQ1463">
        <v>570</v>
      </c>
      <c r="AR1463">
        <v>993</v>
      </c>
      <c r="AS1463">
        <v>466</v>
      </c>
      <c r="AT1463">
        <v>1307</v>
      </c>
      <c r="AU1463">
        <v>835</v>
      </c>
      <c r="AV1463">
        <v>840</v>
      </c>
      <c r="AW1463">
        <v>18</v>
      </c>
      <c r="AX1463">
        <v>1360</v>
      </c>
      <c r="AY1463">
        <v>560</v>
      </c>
      <c r="AZ1463">
        <v>750</v>
      </c>
      <c r="BA1463">
        <v>570</v>
      </c>
      <c r="BB1463">
        <v>575</v>
      </c>
      <c r="BC1463">
        <v>437</v>
      </c>
      <c r="BD1463">
        <v>517</v>
      </c>
      <c r="BE1463">
        <v>1</v>
      </c>
      <c r="BF1463" t="s">
        <v>64</v>
      </c>
      <c r="BG1463" t="s">
        <v>65</v>
      </c>
      <c r="BH1463" t="s">
        <v>1276</v>
      </c>
      <c r="BI1463" s="4">
        <f xml:space="preserve"> _2025teamgamelogs[[#This Row],[FGA]] + (0.44 * _2025teamgamelogs[[#This Row],[FTA]]) + _2025teamgamelogs[[#This Row],[TOV]] - _2025teamgamelogs[[#This Row],[OREB]]</f>
        <v>95.44</v>
      </c>
      <c r="BJ1463" s="3">
        <f>_2025teamgamelogs[[#This Row],[TOV]]/_2025teamgamelogs[[#This Row],[POSSESIONS]]</f>
        <v>6.286672254819782E-2</v>
      </c>
      <c r="BK1463" s="4">
        <f>_2025teamgamelogs[[#This Row],[PTS]]/_2025teamgamelogs[[#This Row],[POSSESIONS]]</f>
        <v>1.309723386420788</v>
      </c>
      <c r="BL1463" s="4">
        <f xml:space="preserve"> 100 * _2025teamgamelogs[[#This Row],[POINTS_PER_POSSESSION]]</f>
        <v>130.9723386420788</v>
      </c>
      <c r="BM1463" s="4">
        <f xml:space="preserve"> _2025teamgamelogs[[#This Row],[POSSESIONS]] / (_2025teamgamelogs[[#This Row],[MIN]]/48)</f>
        <v>95.44</v>
      </c>
      <c r="BN1463" s="3">
        <f>_2025teamgamelogs[[#This Row],[PTS]] / (2 * (_2025teamgamelogs[[#This Row],[FGA]] + 0.44 * _2025teamgamelogs[[#This Row],[FTA]]))</f>
        <v>0.60421500386697602</v>
      </c>
      <c r="BO1463" s="4">
        <f>VLOOKUP(_2025teamgamelogs[[#This Row],[MONTH]], LEAGUE_AVERAGES!$A$2:$B$8, 2, FALSE)</f>
        <v>112.18937416754261</v>
      </c>
      <c r="BP1463" s="5">
        <f>VLOOKUP(_2025teamgamelogs[[#This Row],[TEAM_NAME]], LEAGUE_AVERAGES!$A$14:$C$43, 2, FALSE)</f>
        <v>0.39036585365853654</v>
      </c>
      <c r="BQ1463" s="5">
        <f>VLOOKUP(_2025teamgamelogs[[#This Row],[TEAM_NAME]], LEAGUE_AVERAGES!$A$14:$C$43, 3, FALSE)</f>
        <v>0.36282926829268303</v>
      </c>
      <c r="BR1463" s="5">
        <f>VLOOKUP(_2025teamgamelogs[[#This Row],[TEAM_NAME]], LEAGUE_AVERAGES!$F$14:$H$43, 2, FALSE)</f>
        <v>0.50741463414634147</v>
      </c>
      <c r="BS1463" s="5">
        <f>VLOOKUP(_2025teamgamelogs[[#This Row],[TEAM_NAME]], LEAGUE_AVERAGES!$F$14:$H$43, 3, FALSE)</f>
        <v>0.50717073170731708</v>
      </c>
      <c r="BT1463" s="5">
        <f>VLOOKUP(_2025teamgamelogs[[#This Row],[TEAM_NAME]], LEAGUE_AVERAGES!$K$14:$M$43, 2, FALSE)</f>
        <v>0.61183675116028358</v>
      </c>
      <c r="BU1463" s="5">
        <f>VLOOKUP(_2025teamgamelogs[[#This Row],[TEAM_NAME]], LEAGUE_AVERAGES!$K$14:$M$43, 3, FALSE)</f>
        <v>0.59871853787111373</v>
      </c>
    </row>
    <row r="1464" spans="1:73" x14ac:dyDescent="0.2">
      <c r="A1464" t="s">
        <v>59</v>
      </c>
      <c r="B1464">
        <v>1610612764</v>
      </c>
      <c r="C1464" t="s">
        <v>148</v>
      </c>
      <c r="D1464" t="s">
        <v>149</v>
      </c>
      <c r="E1464">
        <v>22400700</v>
      </c>
      <c r="F1464" s="1">
        <v>45691</v>
      </c>
      <c r="G1464" t="s">
        <v>1312</v>
      </c>
      <c r="H1464" t="s">
        <v>63</v>
      </c>
      <c r="I1464">
        <v>48</v>
      </c>
      <c r="J1464">
        <v>44</v>
      </c>
      <c r="K1464">
        <v>99</v>
      </c>
      <c r="L1464">
        <v>0.44400000000000001</v>
      </c>
      <c r="M1464">
        <v>17</v>
      </c>
      <c r="N1464">
        <v>51</v>
      </c>
      <c r="O1464">
        <v>0.33300000000000002</v>
      </c>
      <c r="P1464">
        <v>19</v>
      </c>
      <c r="Q1464">
        <v>23</v>
      </c>
      <c r="R1464">
        <v>0.82599999999999996</v>
      </c>
      <c r="S1464">
        <v>18</v>
      </c>
      <c r="T1464">
        <v>36</v>
      </c>
      <c r="U1464">
        <v>54</v>
      </c>
      <c r="V1464">
        <v>29</v>
      </c>
      <c r="W1464">
        <v>11</v>
      </c>
      <c r="X1464">
        <v>6</v>
      </c>
      <c r="Y1464">
        <v>5</v>
      </c>
      <c r="Z1464">
        <v>1</v>
      </c>
      <c r="AA1464">
        <v>21</v>
      </c>
      <c r="AB1464">
        <v>17</v>
      </c>
      <c r="AC1464">
        <v>124</v>
      </c>
      <c r="AD1464">
        <v>10</v>
      </c>
      <c r="AE1464">
        <v>1</v>
      </c>
      <c r="AF1464">
        <v>1</v>
      </c>
      <c r="AG1464">
        <v>1</v>
      </c>
      <c r="AH1464">
        <v>1</v>
      </c>
      <c r="AI1464">
        <v>121</v>
      </c>
      <c r="AJ1464">
        <v>703</v>
      </c>
      <c r="AK1464">
        <v>206</v>
      </c>
      <c r="AL1464">
        <v>1631</v>
      </c>
      <c r="AM1464">
        <v>410</v>
      </c>
      <c r="AN1464">
        <v>83</v>
      </c>
      <c r="AO1464">
        <v>1468</v>
      </c>
      <c r="AP1464">
        <v>756</v>
      </c>
      <c r="AQ1464">
        <v>899</v>
      </c>
      <c r="AR1464">
        <v>794</v>
      </c>
      <c r="AS1464">
        <v>100</v>
      </c>
      <c r="AT1464">
        <v>640</v>
      </c>
      <c r="AU1464">
        <v>165</v>
      </c>
      <c r="AV1464">
        <v>687</v>
      </c>
      <c r="AW1464">
        <v>429</v>
      </c>
      <c r="AX1464">
        <v>1702</v>
      </c>
      <c r="AY1464">
        <v>889</v>
      </c>
      <c r="AZ1464">
        <v>35</v>
      </c>
      <c r="BA1464">
        <v>1694</v>
      </c>
      <c r="BB1464">
        <v>1444</v>
      </c>
      <c r="BC1464">
        <v>497</v>
      </c>
      <c r="BD1464">
        <v>614</v>
      </c>
      <c r="BE1464">
        <v>1</v>
      </c>
      <c r="BF1464" t="s">
        <v>71</v>
      </c>
      <c r="BG1464" t="s">
        <v>65</v>
      </c>
      <c r="BH1464" t="s">
        <v>1276</v>
      </c>
      <c r="BI1464" s="4">
        <f xml:space="preserve"> _2025teamgamelogs[[#This Row],[FGA]] + (0.44 * _2025teamgamelogs[[#This Row],[FTA]]) + _2025teamgamelogs[[#This Row],[TOV]] - _2025teamgamelogs[[#This Row],[OREB]]</f>
        <v>102.12</v>
      </c>
      <c r="BJ1464" s="3">
        <f>_2025teamgamelogs[[#This Row],[TOV]]/_2025teamgamelogs[[#This Row],[POSSESIONS]]</f>
        <v>0.10771641206423814</v>
      </c>
      <c r="BK1464" s="4">
        <f>_2025teamgamelogs[[#This Row],[PTS]]/_2025teamgamelogs[[#This Row],[POSSESIONS]]</f>
        <v>1.2142577359968665</v>
      </c>
      <c r="BL1464" s="4">
        <f xml:space="preserve"> 100 * _2025teamgamelogs[[#This Row],[POINTS_PER_POSSESSION]]</f>
        <v>121.42577359968665</v>
      </c>
      <c r="BM1464" s="4">
        <f xml:space="preserve"> _2025teamgamelogs[[#This Row],[POSSESIONS]] / (_2025teamgamelogs[[#This Row],[MIN]]/48)</f>
        <v>102.12</v>
      </c>
      <c r="BN1464" s="3">
        <f>_2025teamgamelogs[[#This Row],[PTS]] / (2 * (_2025teamgamelogs[[#This Row],[FGA]] + 0.44 * _2025teamgamelogs[[#This Row],[FTA]]))</f>
        <v>0.56818181818181812</v>
      </c>
      <c r="BO1464" s="4">
        <f>VLOOKUP(_2025teamgamelogs[[#This Row],[MONTH]], LEAGUE_AVERAGES!$A$2:$B$8, 2, FALSE)</f>
        <v>112.18937416754261</v>
      </c>
      <c r="BP1464" s="5">
        <f>VLOOKUP(_2025teamgamelogs[[#This Row],[TEAM_NAME]], LEAGUE_AVERAGES!$A$14:$C$43, 2, FALSE)</f>
        <v>0.32842499999999997</v>
      </c>
      <c r="BQ1464" s="5">
        <f>VLOOKUP(_2025teamgamelogs[[#This Row],[TEAM_NAME]], LEAGUE_AVERAGES!$A$14:$C$43, 3, FALSE)</f>
        <v>0.33730952380952384</v>
      </c>
      <c r="BR1464" s="5">
        <f>VLOOKUP(_2025teamgamelogs[[#This Row],[TEAM_NAME]], LEAGUE_AVERAGES!$F$14:$H$43, 2, FALSE)</f>
        <v>0.44209999999999994</v>
      </c>
      <c r="BS1464" s="5">
        <f>VLOOKUP(_2025teamgamelogs[[#This Row],[TEAM_NAME]], LEAGUE_AVERAGES!$F$14:$H$43, 3, FALSE)</f>
        <v>0.4362619047619048</v>
      </c>
      <c r="BT1464" s="5">
        <f>VLOOKUP(_2025teamgamelogs[[#This Row],[TEAM_NAME]], LEAGUE_AVERAGES!$K$14:$M$43, 2, FALSE)</f>
        <v>0.55099578881797462</v>
      </c>
      <c r="BU1464" s="5">
        <f>VLOOKUP(_2025teamgamelogs[[#This Row],[TEAM_NAME]], LEAGUE_AVERAGES!$K$14:$M$43, 3, FALSE)</f>
        <v>0.54201342555394594</v>
      </c>
    </row>
    <row r="1465" spans="1:73" x14ac:dyDescent="0.2">
      <c r="A1465" t="s">
        <v>59</v>
      </c>
      <c r="B1465">
        <v>1610612757</v>
      </c>
      <c r="C1465" t="s">
        <v>116</v>
      </c>
      <c r="D1465" t="s">
        <v>117</v>
      </c>
      <c r="E1465">
        <v>22400709</v>
      </c>
      <c r="F1465" s="1">
        <v>45691</v>
      </c>
      <c r="G1465" t="s">
        <v>1278</v>
      </c>
      <c r="H1465" t="s">
        <v>63</v>
      </c>
      <c r="I1465">
        <v>53</v>
      </c>
      <c r="J1465">
        <v>40</v>
      </c>
      <c r="K1465">
        <v>89</v>
      </c>
      <c r="L1465">
        <v>0.44900000000000001</v>
      </c>
      <c r="M1465">
        <v>16</v>
      </c>
      <c r="N1465">
        <v>40</v>
      </c>
      <c r="O1465">
        <v>0.4</v>
      </c>
      <c r="P1465">
        <v>25</v>
      </c>
      <c r="Q1465">
        <v>30</v>
      </c>
      <c r="R1465">
        <v>0.83299999999999996</v>
      </c>
      <c r="S1465">
        <v>14</v>
      </c>
      <c r="T1465">
        <v>34</v>
      </c>
      <c r="U1465">
        <v>48</v>
      </c>
      <c r="V1465">
        <v>30</v>
      </c>
      <c r="W1465">
        <v>13</v>
      </c>
      <c r="X1465">
        <v>6</v>
      </c>
      <c r="Y1465">
        <v>2</v>
      </c>
      <c r="Z1465">
        <v>5</v>
      </c>
      <c r="AA1465">
        <v>21</v>
      </c>
      <c r="AB1465">
        <v>21</v>
      </c>
      <c r="AC1465">
        <v>121</v>
      </c>
      <c r="AD1465">
        <v>2</v>
      </c>
      <c r="AE1465">
        <v>1</v>
      </c>
      <c r="AF1465">
        <v>1</v>
      </c>
      <c r="AG1465">
        <v>1</v>
      </c>
      <c r="AH1465">
        <v>1</v>
      </c>
      <c r="AI1465">
        <v>9</v>
      </c>
      <c r="AJ1465">
        <v>1438</v>
      </c>
      <c r="AK1465">
        <v>1176</v>
      </c>
      <c r="AL1465">
        <v>1552</v>
      </c>
      <c r="AM1465">
        <v>567</v>
      </c>
      <c r="AN1465">
        <v>795</v>
      </c>
      <c r="AO1465">
        <v>723</v>
      </c>
      <c r="AP1465">
        <v>183</v>
      </c>
      <c r="AQ1465">
        <v>259</v>
      </c>
      <c r="AR1465">
        <v>699</v>
      </c>
      <c r="AS1465">
        <v>466</v>
      </c>
      <c r="AT1465">
        <v>926</v>
      </c>
      <c r="AU1465">
        <v>604</v>
      </c>
      <c r="AV1465">
        <v>541</v>
      </c>
      <c r="AW1465">
        <v>850</v>
      </c>
      <c r="AX1465">
        <v>1702</v>
      </c>
      <c r="AY1465">
        <v>2078</v>
      </c>
      <c r="AZ1465">
        <v>1188</v>
      </c>
      <c r="BA1465">
        <v>1694</v>
      </c>
      <c r="BB1465">
        <v>575</v>
      </c>
      <c r="BC1465">
        <v>672</v>
      </c>
      <c r="BD1465">
        <v>1106</v>
      </c>
      <c r="BE1465">
        <v>1</v>
      </c>
      <c r="BF1465" t="s">
        <v>64</v>
      </c>
      <c r="BG1465" t="s">
        <v>65</v>
      </c>
      <c r="BH1465" t="s">
        <v>1276</v>
      </c>
      <c r="BI1465" s="4">
        <f xml:space="preserve"> _2025teamgamelogs[[#This Row],[FGA]] + (0.44 * _2025teamgamelogs[[#This Row],[FTA]]) + _2025teamgamelogs[[#This Row],[TOV]] - _2025teamgamelogs[[#This Row],[OREB]]</f>
        <v>101.2</v>
      </c>
      <c r="BJ1465" s="3">
        <f>_2025teamgamelogs[[#This Row],[TOV]]/_2025teamgamelogs[[#This Row],[POSSESIONS]]</f>
        <v>0.12845849802371542</v>
      </c>
      <c r="BK1465" s="4">
        <f>_2025teamgamelogs[[#This Row],[PTS]]/_2025teamgamelogs[[#This Row],[POSSESIONS]]</f>
        <v>1.1956521739130435</v>
      </c>
      <c r="BL1465" s="4">
        <f xml:space="preserve"> 100 * _2025teamgamelogs[[#This Row],[POINTS_PER_POSSESSION]]</f>
        <v>119.56521739130434</v>
      </c>
      <c r="BM1465" s="4">
        <f xml:space="preserve"> _2025teamgamelogs[[#This Row],[POSSESIONS]] / (_2025teamgamelogs[[#This Row],[MIN]]/48)</f>
        <v>91.652830188679246</v>
      </c>
      <c r="BN1465" s="3">
        <f>_2025teamgamelogs[[#This Row],[PTS]] / (2 * (_2025teamgamelogs[[#This Row],[FGA]] + 0.44 * _2025teamgamelogs[[#This Row],[FTA]]))</f>
        <v>0.59197651663405082</v>
      </c>
      <c r="BO1465" s="4">
        <f>VLOOKUP(_2025teamgamelogs[[#This Row],[MONTH]], LEAGUE_AVERAGES!$A$2:$B$8, 2, FALSE)</f>
        <v>112.18937416754261</v>
      </c>
      <c r="BP1465" s="5">
        <f>VLOOKUP(_2025teamgamelogs[[#This Row],[TEAM_NAME]], LEAGUE_AVERAGES!$A$14:$C$43, 2, FALSE)</f>
        <v>0.3617317073170731</v>
      </c>
      <c r="BQ1465" s="5">
        <f>VLOOKUP(_2025teamgamelogs[[#This Row],[TEAM_NAME]], LEAGUE_AVERAGES!$A$14:$C$43, 3, FALSE)</f>
        <v>0.32368292682926825</v>
      </c>
      <c r="BR1465" s="5">
        <f>VLOOKUP(_2025teamgamelogs[[#This Row],[TEAM_NAME]], LEAGUE_AVERAGES!$F$14:$H$43, 2, FALSE)</f>
        <v>0.4560243902439024</v>
      </c>
      <c r="BS1465" s="5">
        <f>VLOOKUP(_2025teamgamelogs[[#This Row],[TEAM_NAME]], LEAGUE_AVERAGES!$F$14:$H$43, 3, FALSE)</f>
        <v>0.4473414634146341</v>
      </c>
      <c r="BT1465" s="5">
        <f>VLOOKUP(_2025teamgamelogs[[#This Row],[TEAM_NAME]], LEAGUE_AVERAGES!$K$14:$M$43, 2, FALSE)</f>
        <v>0.56794360073860606</v>
      </c>
      <c r="BU1465" s="5">
        <f>VLOOKUP(_2025teamgamelogs[[#This Row],[TEAM_NAME]], LEAGUE_AVERAGES!$K$14:$M$43, 3, FALSE)</f>
        <v>0.54561285519601899</v>
      </c>
    </row>
    <row r="1466" spans="1:73" x14ac:dyDescent="0.2">
      <c r="A1466" t="s">
        <v>59</v>
      </c>
      <c r="B1466">
        <v>1610612752</v>
      </c>
      <c r="C1466" t="s">
        <v>67</v>
      </c>
      <c r="D1466" t="s">
        <v>68</v>
      </c>
      <c r="E1466">
        <v>22400702</v>
      </c>
      <c r="F1466" s="1">
        <v>45691</v>
      </c>
      <c r="G1466" t="s">
        <v>1313</v>
      </c>
      <c r="H1466" t="s">
        <v>63</v>
      </c>
      <c r="I1466">
        <v>48</v>
      </c>
      <c r="J1466">
        <v>47</v>
      </c>
      <c r="K1466">
        <v>93</v>
      </c>
      <c r="L1466">
        <v>0.505</v>
      </c>
      <c r="M1466">
        <v>6</v>
      </c>
      <c r="N1466">
        <v>26</v>
      </c>
      <c r="O1466">
        <v>0.23100000000000001</v>
      </c>
      <c r="P1466">
        <v>24</v>
      </c>
      <c r="Q1466">
        <v>30</v>
      </c>
      <c r="R1466">
        <v>0.8</v>
      </c>
      <c r="S1466">
        <v>12</v>
      </c>
      <c r="T1466">
        <v>28</v>
      </c>
      <c r="U1466">
        <v>40</v>
      </c>
      <c r="V1466">
        <v>24</v>
      </c>
      <c r="W1466">
        <v>14</v>
      </c>
      <c r="X1466">
        <v>9</v>
      </c>
      <c r="Y1466">
        <v>5</v>
      </c>
      <c r="Z1466">
        <v>6</v>
      </c>
      <c r="AA1466">
        <v>15</v>
      </c>
      <c r="AB1466">
        <v>26</v>
      </c>
      <c r="AC1466">
        <v>124</v>
      </c>
      <c r="AD1466">
        <v>6</v>
      </c>
      <c r="AE1466">
        <v>1</v>
      </c>
      <c r="AF1466">
        <v>1</v>
      </c>
      <c r="AG1466">
        <v>1</v>
      </c>
      <c r="AH1466">
        <v>1</v>
      </c>
      <c r="AI1466">
        <v>121</v>
      </c>
      <c r="AJ1466">
        <v>335</v>
      </c>
      <c r="AK1466">
        <v>664</v>
      </c>
      <c r="AL1466">
        <v>644</v>
      </c>
      <c r="AM1466">
        <v>2400</v>
      </c>
      <c r="AN1466">
        <v>2340</v>
      </c>
      <c r="AO1466">
        <v>2338</v>
      </c>
      <c r="AP1466">
        <v>238</v>
      </c>
      <c r="AQ1466">
        <v>259</v>
      </c>
      <c r="AR1466">
        <v>1029</v>
      </c>
      <c r="AS1466">
        <v>848</v>
      </c>
      <c r="AT1466">
        <v>1951</v>
      </c>
      <c r="AU1466">
        <v>1715</v>
      </c>
      <c r="AV1466">
        <v>1570</v>
      </c>
      <c r="AW1466">
        <v>1092</v>
      </c>
      <c r="AX1466">
        <v>797</v>
      </c>
      <c r="AY1466">
        <v>889</v>
      </c>
      <c r="AZ1466">
        <v>1573</v>
      </c>
      <c r="BA1466">
        <v>398</v>
      </c>
      <c r="BB1466">
        <v>94</v>
      </c>
      <c r="BC1466">
        <v>497</v>
      </c>
      <c r="BD1466">
        <v>854</v>
      </c>
      <c r="BE1466">
        <v>1</v>
      </c>
      <c r="BF1466" t="s">
        <v>64</v>
      </c>
      <c r="BG1466" t="s">
        <v>65</v>
      </c>
      <c r="BH1466" t="s">
        <v>1276</v>
      </c>
      <c r="BI1466" s="4">
        <f xml:space="preserve"> _2025teamgamelogs[[#This Row],[FGA]] + (0.44 * _2025teamgamelogs[[#This Row],[FTA]]) + _2025teamgamelogs[[#This Row],[TOV]] - _2025teamgamelogs[[#This Row],[OREB]]</f>
        <v>108.2</v>
      </c>
      <c r="BJ1466" s="3">
        <f>_2025teamgamelogs[[#This Row],[TOV]]/_2025teamgamelogs[[#This Row],[POSSESIONS]]</f>
        <v>0.12939001848428835</v>
      </c>
      <c r="BK1466" s="4">
        <f>_2025teamgamelogs[[#This Row],[PTS]]/_2025teamgamelogs[[#This Row],[POSSESIONS]]</f>
        <v>1.1460258780036969</v>
      </c>
      <c r="BL1466" s="4">
        <f xml:space="preserve"> 100 * _2025teamgamelogs[[#This Row],[POINTS_PER_POSSESSION]]</f>
        <v>114.60258780036969</v>
      </c>
      <c r="BM1466" s="4">
        <f xml:space="preserve"> _2025teamgamelogs[[#This Row],[POSSESIONS]] / (_2025teamgamelogs[[#This Row],[MIN]]/48)</f>
        <v>108.2</v>
      </c>
      <c r="BN1466" s="3">
        <f>_2025teamgamelogs[[#This Row],[PTS]] / (2 * (_2025teamgamelogs[[#This Row],[FGA]] + 0.44 * _2025teamgamelogs[[#This Row],[FTA]]))</f>
        <v>0.58380414312617701</v>
      </c>
      <c r="BO1466" s="4">
        <f>VLOOKUP(_2025teamgamelogs[[#This Row],[MONTH]], LEAGUE_AVERAGES!$A$2:$B$8, 2, FALSE)</f>
        <v>112.18937416754261</v>
      </c>
      <c r="BP1466" s="5">
        <f>VLOOKUP(_2025teamgamelogs[[#This Row],[TEAM_NAME]], LEAGUE_AVERAGES!$A$14:$C$43, 2, FALSE)</f>
        <v>0.370219512195122</v>
      </c>
      <c r="BQ1466" s="5">
        <f>VLOOKUP(_2025teamgamelogs[[#This Row],[TEAM_NAME]], LEAGUE_AVERAGES!$A$14:$C$43, 3, FALSE)</f>
        <v>0.36224390243902438</v>
      </c>
      <c r="BR1466" s="5">
        <f>VLOOKUP(_2025teamgamelogs[[#This Row],[TEAM_NAME]], LEAGUE_AVERAGES!$F$14:$H$43, 2, FALSE)</f>
        <v>0.49358536585365859</v>
      </c>
      <c r="BS1466" s="5">
        <f>VLOOKUP(_2025teamgamelogs[[#This Row],[TEAM_NAME]], LEAGUE_AVERAGES!$F$14:$H$43, 3, FALSE)</f>
        <v>0.47975609756097559</v>
      </c>
      <c r="BT1466" s="5">
        <f>VLOOKUP(_2025teamgamelogs[[#This Row],[TEAM_NAME]], LEAGUE_AVERAGES!$K$14:$M$43, 2, FALSE)</f>
        <v>0.59525043511857889</v>
      </c>
      <c r="BU1466" s="5">
        <f>VLOOKUP(_2025teamgamelogs[[#This Row],[TEAM_NAME]], LEAGUE_AVERAGES!$K$14:$M$43, 3, FALSE)</f>
        <v>0.58413739951743537</v>
      </c>
    </row>
    <row r="1467" spans="1:73" x14ac:dyDescent="0.2">
      <c r="A1467" t="s">
        <v>59</v>
      </c>
      <c r="B1467">
        <v>1610612758</v>
      </c>
      <c r="C1467" t="s">
        <v>142</v>
      </c>
      <c r="D1467" t="s">
        <v>143</v>
      </c>
      <c r="E1467">
        <v>22400704</v>
      </c>
      <c r="F1467" s="1">
        <v>45691</v>
      </c>
      <c r="G1467" t="s">
        <v>615</v>
      </c>
      <c r="H1467" t="s">
        <v>63</v>
      </c>
      <c r="I1467">
        <v>48</v>
      </c>
      <c r="J1467">
        <v>45</v>
      </c>
      <c r="K1467">
        <v>92</v>
      </c>
      <c r="L1467">
        <v>0.48899999999999999</v>
      </c>
      <c r="M1467">
        <v>10</v>
      </c>
      <c r="N1467">
        <v>24</v>
      </c>
      <c r="O1467">
        <v>0.41699999999999998</v>
      </c>
      <c r="P1467">
        <v>16</v>
      </c>
      <c r="Q1467">
        <v>20</v>
      </c>
      <c r="R1467">
        <v>0.8</v>
      </c>
      <c r="S1467">
        <v>11</v>
      </c>
      <c r="T1467">
        <v>36</v>
      </c>
      <c r="U1467">
        <v>47</v>
      </c>
      <c r="V1467">
        <v>23</v>
      </c>
      <c r="W1467">
        <v>12</v>
      </c>
      <c r="X1467">
        <v>7</v>
      </c>
      <c r="Y1467">
        <v>6</v>
      </c>
      <c r="Z1467">
        <v>8</v>
      </c>
      <c r="AA1467">
        <v>16</v>
      </c>
      <c r="AB1467">
        <v>16</v>
      </c>
      <c r="AC1467">
        <v>116</v>
      </c>
      <c r="AD1467">
        <v>2</v>
      </c>
      <c r="AE1467">
        <v>1</v>
      </c>
      <c r="AF1467">
        <v>1</v>
      </c>
      <c r="AG1467">
        <v>1</v>
      </c>
      <c r="AH1467">
        <v>1</v>
      </c>
      <c r="AI1467">
        <v>121</v>
      </c>
      <c r="AJ1467">
        <v>564</v>
      </c>
      <c r="AK1467">
        <v>768</v>
      </c>
      <c r="AL1467">
        <v>835</v>
      </c>
      <c r="AM1467">
        <v>1891</v>
      </c>
      <c r="AN1467">
        <v>2400</v>
      </c>
      <c r="AO1467">
        <v>565</v>
      </c>
      <c r="AP1467">
        <v>1228</v>
      </c>
      <c r="AQ1467">
        <v>1301</v>
      </c>
      <c r="AR1467">
        <v>1029</v>
      </c>
      <c r="AS1467">
        <v>1051</v>
      </c>
      <c r="AT1467">
        <v>640</v>
      </c>
      <c r="AU1467">
        <v>705</v>
      </c>
      <c r="AV1467">
        <v>1759</v>
      </c>
      <c r="AW1467">
        <v>640</v>
      </c>
      <c r="AX1467">
        <v>1360</v>
      </c>
      <c r="AY1467">
        <v>560</v>
      </c>
      <c r="AZ1467">
        <v>2116</v>
      </c>
      <c r="BA1467">
        <v>570</v>
      </c>
      <c r="BB1467">
        <v>1670</v>
      </c>
      <c r="BC1467">
        <v>1025</v>
      </c>
      <c r="BD1467">
        <v>1106</v>
      </c>
      <c r="BE1467">
        <v>1</v>
      </c>
      <c r="BF1467" t="s">
        <v>71</v>
      </c>
      <c r="BG1467" t="s">
        <v>65</v>
      </c>
      <c r="BH1467" t="s">
        <v>1276</v>
      </c>
      <c r="BI1467" s="4">
        <f xml:space="preserve"> _2025teamgamelogs[[#This Row],[FGA]] + (0.44 * _2025teamgamelogs[[#This Row],[FTA]]) + _2025teamgamelogs[[#This Row],[TOV]] - _2025teamgamelogs[[#This Row],[OREB]]</f>
        <v>101.8</v>
      </c>
      <c r="BJ1467" s="3">
        <f>_2025teamgamelogs[[#This Row],[TOV]]/_2025teamgamelogs[[#This Row],[POSSESIONS]]</f>
        <v>0.11787819253438114</v>
      </c>
      <c r="BK1467" s="4">
        <f>_2025teamgamelogs[[#This Row],[PTS]]/_2025teamgamelogs[[#This Row],[POSSESIONS]]</f>
        <v>1.1394891944990178</v>
      </c>
      <c r="BL1467" s="4">
        <f xml:space="preserve"> 100 * _2025teamgamelogs[[#This Row],[POINTS_PER_POSSESSION]]</f>
        <v>113.94891944990178</v>
      </c>
      <c r="BM1467" s="4">
        <f xml:space="preserve"> _2025teamgamelogs[[#This Row],[POSSESIONS]] / (_2025teamgamelogs[[#This Row],[MIN]]/48)</f>
        <v>101.8</v>
      </c>
      <c r="BN1467" s="3">
        <f>_2025teamgamelogs[[#This Row],[PTS]] / (2 * (_2025teamgamelogs[[#This Row],[FGA]] + 0.44 * _2025teamgamelogs[[#This Row],[FTA]]))</f>
        <v>0.57539682539682546</v>
      </c>
      <c r="BO1467" s="4">
        <f>VLOOKUP(_2025teamgamelogs[[#This Row],[MONTH]], LEAGUE_AVERAGES!$A$2:$B$8, 2, FALSE)</f>
        <v>112.18937416754261</v>
      </c>
      <c r="BP1467" s="5">
        <f>VLOOKUP(_2025teamgamelogs[[#This Row],[TEAM_NAME]], LEAGUE_AVERAGES!$A$14:$C$43, 2, FALSE)</f>
        <v>0.37158536585365853</v>
      </c>
      <c r="BQ1467" s="5">
        <f>VLOOKUP(_2025teamgamelogs[[#This Row],[TEAM_NAME]], LEAGUE_AVERAGES!$A$14:$C$43, 3, FALSE)</f>
        <v>0.34029268292682929</v>
      </c>
      <c r="BR1467" s="5">
        <f>VLOOKUP(_2025teamgamelogs[[#This Row],[TEAM_NAME]], LEAGUE_AVERAGES!$F$14:$H$43, 2, FALSE)</f>
        <v>0.4831951219512195</v>
      </c>
      <c r="BS1467" s="5">
        <f>VLOOKUP(_2025teamgamelogs[[#This Row],[TEAM_NAME]], LEAGUE_AVERAGES!$F$14:$H$43, 3, FALSE)</f>
        <v>0.47492682926829272</v>
      </c>
      <c r="BT1467" s="5">
        <f>VLOOKUP(_2025teamgamelogs[[#This Row],[TEAM_NAME]], LEAGUE_AVERAGES!$K$14:$M$43, 2, FALSE)</f>
        <v>0.59195463864629394</v>
      </c>
      <c r="BU1467" s="5">
        <f>VLOOKUP(_2025teamgamelogs[[#This Row],[TEAM_NAME]], LEAGUE_AVERAGES!$K$14:$M$43, 3, FALSE)</f>
        <v>0.57517865161129356</v>
      </c>
    </row>
    <row r="1468" spans="1:73" x14ac:dyDescent="0.2">
      <c r="A1468" t="s">
        <v>59</v>
      </c>
      <c r="B1468">
        <v>1610612756</v>
      </c>
      <c r="C1468" t="s">
        <v>80</v>
      </c>
      <c r="D1468" t="s">
        <v>81</v>
      </c>
      <c r="E1468">
        <v>22400709</v>
      </c>
      <c r="F1468" s="1">
        <v>45691</v>
      </c>
      <c r="G1468" t="s">
        <v>1289</v>
      </c>
      <c r="H1468" t="s">
        <v>70</v>
      </c>
      <c r="I1468">
        <v>53</v>
      </c>
      <c r="J1468">
        <v>40</v>
      </c>
      <c r="K1468">
        <v>85</v>
      </c>
      <c r="L1468">
        <v>0.47099999999999997</v>
      </c>
      <c r="M1468">
        <v>15</v>
      </c>
      <c r="N1468">
        <v>42</v>
      </c>
      <c r="O1468">
        <v>0.35699999999999998</v>
      </c>
      <c r="P1468">
        <v>24</v>
      </c>
      <c r="Q1468">
        <v>28</v>
      </c>
      <c r="R1468">
        <v>0.85699999999999998</v>
      </c>
      <c r="S1468">
        <v>10</v>
      </c>
      <c r="T1468">
        <v>33</v>
      </c>
      <c r="U1468">
        <v>43</v>
      </c>
      <c r="V1468">
        <v>28</v>
      </c>
      <c r="W1468">
        <v>15</v>
      </c>
      <c r="X1468">
        <v>12</v>
      </c>
      <c r="Y1468">
        <v>5</v>
      </c>
      <c r="Z1468">
        <v>2</v>
      </c>
      <c r="AA1468">
        <v>21</v>
      </c>
      <c r="AB1468">
        <v>21</v>
      </c>
      <c r="AC1468">
        <v>119</v>
      </c>
      <c r="AD1468">
        <v>-2</v>
      </c>
      <c r="AE1468">
        <v>1</v>
      </c>
      <c r="AF1468">
        <v>1231</v>
      </c>
      <c r="AG1468">
        <v>1231</v>
      </c>
      <c r="AH1468">
        <v>1231</v>
      </c>
      <c r="AI1468">
        <v>9</v>
      </c>
      <c r="AJ1468">
        <v>1438</v>
      </c>
      <c r="AK1468">
        <v>1709</v>
      </c>
      <c r="AL1468">
        <v>1183</v>
      </c>
      <c r="AM1468">
        <v>733</v>
      </c>
      <c r="AN1468">
        <v>568</v>
      </c>
      <c r="AO1468">
        <v>1231</v>
      </c>
      <c r="AP1468">
        <v>238</v>
      </c>
      <c r="AQ1468">
        <v>377</v>
      </c>
      <c r="AR1468">
        <v>515</v>
      </c>
      <c r="AS1468">
        <v>1308</v>
      </c>
      <c r="AT1468">
        <v>1131</v>
      </c>
      <c r="AU1468">
        <v>1282</v>
      </c>
      <c r="AV1468">
        <v>840</v>
      </c>
      <c r="AW1468">
        <v>1341</v>
      </c>
      <c r="AX1468">
        <v>217</v>
      </c>
      <c r="AY1468">
        <v>889</v>
      </c>
      <c r="AZ1468">
        <v>158</v>
      </c>
      <c r="BA1468">
        <v>1694</v>
      </c>
      <c r="BB1468">
        <v>575</v>
      </c>
      <c r="BC1468">
        <v>798</v>
      </c>
      <c r="BD1468">
        <v>1286</v>
      </c>
      <c r="BE1468">
        <v>1</v>
      </c>
      <c r="BF1468" t="s">
        <v>71</v>
      </c>
      <c r="BG1468" t="s">
        <v>65</v>
      </c>
      <c r="BH1468" t="s">
        <v>1276</v>
      </c>
      <c r="BI1468" s="4">
        <f xml:space="preserve"> _2025teamgamelogs[[#This Row],[FGA]] + (0.44 * _2025teamgamelogs[[#This Row],[FTA]]) + _2025teamgamelogs[[#This Row],[TOV]] - _2025teamgamelogs[[#This Row],[OREB]]</f>
        <v>102.32</v>
      </c>
      <c r="BJ1468" s="3">
        <f>_2025teamgamelogs[[#This Row],[TOV]]/_2025teamgamelogs[[#This Row],[POSSESIONS]]</f>
        <v>0.14659890539483972</v>
      </c>
      <c r="BK1468" s="4">
        <f>_2025teamgamelogs[[#This Row],[PTS]]/_2025teamgamelogs[[#This Row],[POSSESIONS]]</f>
        <v>1.1630179827990619</v>
      </c>
      <c r="BL1468" s="4">
        <f xml:space="preserve"> 100 * _2025teamgamelogs[[#This Row],[POINTS_PER_POSSESSION]]</f>
        <v>116.30179827990619</v>
      </c>
      <c r="BM1468" s="4">
        <f xml:space="preserve"> _2025teamgamelogs[[#This Row],[POSSESIONS]] / (_2025teamgamelogs[[#This Row],[MIN]]/48)</f>
        <v>92.667169811320747</v>
      </c>
      <c r="BN1468" s="3">
        <f>_2025teamgamelogs[[#This Row],[PTS]] / (2 * (_2025teamgamelogs[[#This Row],[FGA]] + 0.44 * _2025teamgamelogs[[#This Row],[FTA]]))</f>
        <v>0.6113851212494863</v>
      </c>
      <c r="BO1468" s="4">
        <f>VLOOKUP(_2025teamgamelogs[[#This Row],[MONTH]], LEAGUE_AVERAGES!$A$2:$B$8, 2, FALSE)</f>
        <v>112.18937416754261</v>
      </c>
      <c r="BP1468" s="5">
        <f>VLOOKUP(_2025teamgamelogs[[#This Row],[TEAM_NAME]], LEAGUE_AVERAGES!$A$14:$C$43, 2, FALSE)</f>
        <v>0.37692682926829268</v>
      </c>
      <c r="BQ1468" s="5">
        <f>VLOOKUP(_2025teamgamelogs[[#This Row],[TEAM_NAME]], LEAGUE_AVERAGES!$A$14:$C$43, 3, FALSE)</f>
        <v>0.37741463414634141</v>
      </c>
      <c r="BR1468" s="5">
        <f>VLOOKUP(_2025teamgamelogs[[#This Row],[TEAM_NAME]], LEAGUE_AVERAGES!$F$14:$H$43, 2, FALSE)</f>
        <v>0.4768536585365854</v>
      </c>
      <c r="BS1468" s="5">
        <f>VLOOKUP(_2025teamgamelogs[[#This Row],[TEAM_NAME]], LEAGUE_AVERAGES!$F$14:$H$43, 3, FALSE)</f>
        <v>0.48056097560975608</v>
      </c>
      <c r="BT1468" s="5">
        <f>VLOOKUP(_2025teamgamelogs[[#This Row],[TEAM_NAME]], LEAGUE_AVERAGES!$K$14:$M$43, 2, FALSE)</f>
        <v>0.59622840480117467</v>
      </c>
      <c r="BU1468" s="5">
        <f>VLOOKUP(_2025teamgamelogs[[#This Row],[TEAM_NAME]], LEAGUE_AVERAGES!$K$14:$M$43, 3, FALSE)</f>
        <v>0.59682738613401276</v>
      </c>
    </row>
    <row r="1469" spans="1:73" x14ac:dyDescent="0.2">
      <c r="A1469" t="s">
        <v>59</v>
      </c>
      <c r="B1469">
        <v>1610612753</v>
      </c>
      <c r="C1469" t="s">
        <v>83</v>
      </c>
      <c r="D1469" t="s">
        <v>84</v>
      </c>
      <c r="E1469">
        <v>22400708</v>
      </c>
      <c r="F1469" s="1">
        <v>45691</v>
      </c>
      <c r="G1469" t="s">
        <v>1314</v>
      </c>
      <c r="H1469" t="s">
        <v>70</v>
      </c>
      <c r="I1469">
        <v>48</v>
      </c>
      <c r="J1469">
        <v>43</v>
      </c>
      <c r="K1469">
        <v>99</v>
      </c>
      <c r="L1469">
        <v>0.434</v>
      </c>
      <c r="M1469">
        <v>8</v>
      </c>
      <c r="N1469">
        <v>32</v>
      </c>
      <c r="O1469">
        <v>0.25</v>
      </c>
      <c r="P1469">
        <v>5</v>
      </c>
      <c r="Q1469">
        <v>10</v>
      </c>
      <c r="R1469">
        <v>0.5</v>
      </c>
      <c r="S1469">
        <v>18</v>
      </c>
      <c r="T1469">
        <v>34</v>
      </c>
      <c r="U1469">
        <v>52</v>
      </c>
      <c r="V1469">
        <v>23</v>
      </c>
      <c r="W1469">
        <v>12</v>
      </c>
      <c r="X1469">
        <v>8</v>
      </c>
      <c r="Y1469">
        <v>2</v>
      </c>
      <c r="Z1469">
        <v>0</v>
      </c>
      <c r="AA1469">
        <v>26</v>
      </c>
      <c r="AB1469">
        <v>16</v>
      </c>
      <c r="AC1469">
        <v>99</v>
      </c>
      <c r="AD1469">
        <v>-5</v>
      </c>
      <c r="AE1469">
        <v>1</v>
      </c>
      <c r="AF1469">
        <v>1231</v>
      </c>
      <c r="AG1469">
        <v>1231</v>
      </c>
      <c r="AH1469">
        <v>1231</v>
      </c>
      <c r="AI1469">
        <v>121</v>
      </c>
      <c r="AJ1469">
        <v>866</v>
      </c>
      <c r="AK1469">
        <v>206</v>
      </c>
      <c r="AL1469">
        <v>1785</v>
      </c>
      <c r="AM1469">
        <v>2251</v>
      </c>
      <c r="AN1469">
        <v>1863</v>
      </c>
      <c r="AO1469">
        <v>2236</v>
      </c>
      <c r="AP1469">
        <v>2431</v>
      </c>
      <c r="AQ1469">
        <v>2381</v>
      </c>
      <c r="AR1469">
        <v>2437</v>
      </c>
      <c r="AS1469">
        <v>100</v>
      </c>
      <c r="AT1469">
        <v>926</v>
      </c>
      <c r="AU1469">
        <v>267</v>
      </c>
      <c r="AV1469">
        <v>1759</v>
      </c>
      <c r="AW1469">
        <v>640</v>
      </c>
      <c r="AX1469">
        <v>1073</v>
      </c>
      <c r="AY1469">
        <v>2078</v>
      </c>
      <c r="AZ1469">
        <v>1</v>
      </c>
      <c r="BA1469">
        <v>2319</v>
      </c>
      <c r="BB1469">
        <v>1670</v>
      </c>
      <c r="BC1469">
        <v>2137</v>
      </c>
      <c r="BD1469">
        <v>1476</v>
      </c>
      <c r="BE1469">
        <v>1</v>
      </c>
      <c r="BF1469" t="s">
        <v>71</v>
      </c>
      <c r="BG1469" t="s">
        <v>65</v>
      </c>
      <c r="BH1469" t="s">
        <v>1276</v>
      </c>
      <c r="BI1469" s="4">
        <f xml:space="preserve"> _2025teamgamelogs[[#This Row],[FGA]] + (0.44 * _2025teamgamelogs[[#This Row],[FTA]]) + _2025teamgamelogs[[#This Row],[TOV]] - _2025teamgamelogs[[#This Row],[OREB]]</f>
        <v>97.4</v>
      </c>
      <c r="BJ1469" s="3">
        <f>_2025teamgamelogs[[#This Row],[TOV]]/_2025teamgamelogs[[#This Row],[POSSESIONS]]</f>
        <v>0.12320328542094455</v>
      </c>
      <c r="BK1469" s="4">
        <f>_2025teamgamelogs[[#This Row],[PTS]]/_2025teamgamelogs[[#This Row],[POSSESIONS]]</f>
        <v>1.0164271047227926</v>
      </c>
      <c r="BL1469" s="4">
        <f xml:space="preserve"> 100 * _2025teamgamelogs[[#This Row],[POINTS_PER_POSSESSION]]</f>
        <v>101.64271047227926</v>
      </c>
      <c r="BM1469" s="4">
        <f xml:space="preserve"> _2025teamgamelogs[[#This Row],[POSSESIONS]] / (_2025teamgamelogs[[#This Row],[MIN]]/48)</f>
        <v>97.4</v>
      </c>
      <c r="BN1469" s="3">
        <f>_2025teamgamelogs[[#This Row],[PTS]] / (2 * (_2025teamgamelogs[[#This Row],[FGA]] + 0.44 * _2025teamgamelogs[[#This Row],[FTA]]))</f>
        <v>0.47872340425531912</v>
      </c>
      <c r="BO1469" s="4">
        <f>VLOOKUP(_2025teamgamelogs[[#This Row],[MONTH]], LEAGUE_AVERAGES!$A$2:$B$8, 2, FALSE)</f>
        <v>112.18937416754261</v>
      </c>
      <c r="BP1469" s="5">
        <f>VLOOKUP(_2025teamgamelogs[[#This Row],[TEAM_NAME]], LEAGUE_AVERAGES!$A$14:$C$43, 2, FALSE)</f>
        <v>0.32192682926829269</v>
      </c>
      <c r="BQ1469" s="5">
        <f>VLOOKUP(_2025teamgamelogs[[#This Row],[TEAM_NAME]], LEAGUE_AVERAGES!$A$14:$C$43, 3, FALSE)</f>
        <v>0.31129268292682932</v>
      </c>
      <c r="BR1469" s="5">
        <f>VLOOKUP(_2025teamgamelogs[[#This Row],[TEAM_NAME]], LEAGUE_AVERAGES!$F$14:$H$43, 2, FALSE)</f>
        <v>0.44641463414634147</v>
      </c>
      <c r="BS1469" s="5">
        <f>VLOOKUP(_2025teamgamelogs[[#This Row],[TEAM_NAME]], LEAGUE_AVERAGES!$F$14:$H$43, 3, FALSE)</f>
        <v>0.44524390243902434</v>
      </c>
      <c r="BT1469" s="5">
        <f>VLOOKUP(_2025teamgamelogs[[#This Row],[TEAM_NAME]], LEAGUE_AVERAGES!$K$14:$M$43, 2, FALSE)</f>
        <v>0.55194019912665027</v>
      </c>
      <c r="BU1469" s="5">
        <f>VLOOKUP(_2025teamgamelogs[[#This Row],[TEAM_NAME]], LEAGUE_AVERAGES!$K$14:$M$43, 3, FALSE)</f>
        <v>0.54874950227645525</v>
      </c>
    </row>
    <row r="1470" spans="1:73" x14ac:dyDescent="0.2">
      <c r="A1470" t="s">
        <v>59</v>
      </c>
      <c r="B1470">
        <v>1610612759</v>
      </c>
      <c r="C1470" t="s">
        <v>145</v>
      </c>
      <c r="D1470" t="s">
        <v>146</v>
      </c>
      <c r="E1470">
        <v>22400703</v>
      </c>
      <c r="F1470" s="1">
        <v>45691</v>
      </c>
      <c r="G1470" t="s">
        <v>1315</v>
      </c>
      <c r="H1470" t="s">
        <v>70</v>
      </c>
      <c r="I1470">
        <v>48</v>
      </c>
      <c r="J1470">
        <v>41</v>
      </c>
      <c r="K1470">
        <v>91</v>
      </c>
      <c r="L1470">
        <v>0.45100000000000001</v>
      </c>
      <c r="M1470">
        <v>12</v>
      </c>
      <c r="N1470">
        <v>36</v>
      </c>
      <c r="O1470">
        <v>0.33300000000000002</v>
      </c>
      <c r="P1470">
        <v>15</v>
      </c>
      <c r="Q1470">
        <v>20</v>
      </c>
      <c r="R1470">
        <v>0.75</v>
      </c>
      <c r="S1470">
        <v>9</v>
      </c>
      <c r="T1470">
        <v>39</v>
      </c>
      <c r="U1470">
        <v>48</v>
      </c>
      <c r="V1470">
        <v>31</v>
      </c>
      <c r="W1470">
        <v>23</v>
      </c>
      <c r="X1470">
        <v>8</v>
      </c>
      <c r="Y1470">
        <v>2</v>
      </c>
      <c r="Z1470">
        <v>5</v>
      </c>
      <c r="AA1470">
        <v>18</v>
      </c>
      <c r="AB1470">
        <v>18</v>
      </c>
      <c r="AC1470">
        <v>109</v>
      </c>
      <c r="AD1470">
        <v>-19</v>
      </c>
      <c r="AE1470">
        <v>1</v>
      </c>
      <c r="AF1470">
        <v>1231</v>
      </c>
      <c r="AG1470">
        <v>1231</v>
      </c>
      <c r="AH1470">
        <v>1231</v>
      </c>
      <c r="AI1470">
        <v>121</v>
      </c>
      <c r="AJ1470">
        <v>1234</v>
      </c>
      <c r="AK1470">
        <v>899</v>
      </c>
      <c r="AL1470">
        <v>1533</v>
      </c>
      <c r="AM1470">
        <v>1413</v>
      </c>
      <c r="AN1470">
        <v>1366</v>
      </c>
      <c r="AO1470">
        <v>1468</v>
      </c>
      <c r="AP1470">
        <v>1416</v>
      </c>
      <c r="AQ1470">
        <v>1301</v>
      </c>
      <c r="AR1470">
        <v>1525</v>
      </c>
      <c r="AS1470">
        <v>1566</v>
      </c>
      <c r="AT1470">
        <v>277</v>
      </c>
      <c r="AU1470">
        <v>604</v>
      </c>
      <c r="AV1470">
        <v>426</v>
      </c>
      <c r="AW1470">
        <v>2394</v>
      </c>
      <c r="AX1470">
        <v>1073</v>
      </c>
      <c r="AY1470">
        <v>2078</v>
      </c>
      <c r="AZ1470">
        <v>1188</v>
      </c>
      <c r="BA1470">
        <v>1018</v>
      </c>
      <c r="BB1470">
        <v>1204</v>
      </c>
      <c r="BC1470">
        <v>1548</v>
      </c>
      <c r="BD1470">
        <v>2175</v>
      </c>
      <c r="BE1470">
        <v>1</v>
      </c>
      <c r="BF1470" t="s">
        <v>71</v>
      </c>
      <c r="BG1470" t="s">
        <v>65</v>
      </c>
      <c r="BH1470" t="s">
        <v>1276</v>
      </c>
      <c r="BI1470" s="4">
        <f xml:space="preserve"> _2025teamgamelogs[[#This Row],[FGA]] + (0.44 * _2025teamgamelogs[[#This Row],[FTA]]) + _2025teamgamelogs[[#This Row],[TOV]] - _2025teamgamelogs[[#This Row],[OREB]]</f>
        <v>113.8</v>
      </c>
      <c r="BJ1470" s="3">
        <f>_2025teamgamelogs[[#This Row],[TOV]]/_2025teamgamelogs[[#This Row],[POSSESIONS]]</f>
        <v>0.20210896309314588</v>
      </c>
      <c r="BK1470" s="4">
        <f>_2025teamgamelogs[[#This Row],[PTS]]/_2025teamgamelogs[[#This Row],[POSSESIONS]]</f>
        <v>0.95782073813708257</v>
      </c>
      <c r="BL1470" s="4">
        <f xml:space="preserve"> 100 * _2025teamgamelogs[[#This Row],[POINTS_PER_POSSESSION]]</f>
        <v>95.782073813708251</v>
      </c>
      <c r="BM1470" s="4">
        <f xml:space="preserve"> _2025teamgamelogs[[#This Row],[POSSESIONS]] / (_2025teamgamelogs[[#This Row],[MIN]]/48)</f>
        <v>113.8</v>
      </c>
      <c r="BN1470" s="3">
        <f>_2025teamgamelogs[[#This Row],[PTS]] / (2 * (_2025teamgamelogs[[#This Row],[FGA]] + 0.44 * _2025teamgamelogs[[#This Row],[FTA]]))</f>
        <v>0.54609218436873752</v>
      </c>
      <c r="BO1470" s="4">
        <f>VLOOKUP(_2025teamgamelogs[[#This Row],[MONTH]], LEAGUE_AVERAGES!$A$2:$B$8, 2, FALSE)</f>
        <v>112.18937416754261</v>
      </c>
      <c r="BP1470" s="5">
        <f>VLOOKUP(_2025teamgamelogs[[#This Row],[TEAM_NAME]], LEAGUE_AVERAGES!$A$14:$C$43, 2, FALSE)</f>
        <v>0.36502500000000004</v>
      </c>
      <c r="BQ1470" s="5">
        <f>VLOOKUP(_2025teamgamelogs[[#This Row],[TEAM_NAME]], LEAGUE_AVERAGES!$A$14:$C$43, 3, FALSE)</f>
        <v>0.35016666666666663</v>
      </c>
      <c r="BR1470" s="5">
        <f>VLOOKUP(_2025teamgamelogs[[#This Row],[TEAM_NAME]], LEAGUE_AVERAGES!$F$14:$H$43, 2, FALSE)</f>
        <v>0.47877500000000017</v>
      </c>
      <c r="BS1470" s="5">
        <f>VLOOKUP(_2025teamgamelogs[[#This Row],[TEAM_NAME]], LEAGUE_AVERAGES!$F$14:$H$43, 3, FALSE)</f>
        <v>0.45407142857142868</v>
      </c>
      <c r="BT1470" s="5">
        <f>VLOOKUP(_2025teamgamelogs[[#This Row],[TEAM_NAME]], LEAGUE_AVERAGES!$K$14:$M$43, 2, FALSE)</f>
        <v>0.59112459331758582</v>
      </c>
      <c r="BU1470" s="5">
        <f>VLOOKUP(_2025teamgamelogs[[#This Row],[TEAM_NAME]], LEAGUE_AVERAGES!$K$14:$M$43, 3, FALSE)</f>
        <v>0.56254759440180246</v>
      </c>
    </row>
    <row r="1471" spans="1:73" x14ac:dyDescent="0.2">
      <c r="A1471" t="s">
        <v>59</v>
      </c>
      <c r="B1471">
        <v>1610612765</v>
      </c>
      <c r="C1471" t="s">
        <v>107</v>
      </c>
      <c r="D1471" t="s">
        <v>108</v>
      </c>
      <c r="E1471">
        <v>22400701</v>
      </c>
      <c r="F1471" s="1">
        <v>45691</v>
      </c>
      <c r="G1471" t="s">
        <v>373</v>
      </c>
      <c r="H1471" t="s">
        <v>70</v>
      </c>
      <c r="I1471">
        <v>48</v>
      </c>
      <c r="J1471">
        <v>43</v>
      </c>
      <c r="K1471">
        <v>83</v>
      </c>
      <c r="L1471">
        <v>0.51800000000000002</v>
      </c>
      <c r="M1471">
        <v>9</v>
      </c>
      <c r="N1471">
        <v>27</v>
      </c>
      <c r="O1471">
        <v>0.33300000000000002</v>
      </c>
      <c r="P1471">
        <v>35</v>
      </c>
      <c r="Q1471">
        <v>38</v>
      </c>
      <c r="R1471">
        <v>0.92100000000000004</v>
      </c>
      <c r="S1471">
        <v>10</v>
      </c>
      <c r="T1471">
        <v>31</v>
      </c>
      <c r="U1471">
        <v>41</v>
      </c>
      <c r="V1471">
        <v>31</v>
      </c>
      <c r="W1471">
        <v>14</v>
      </c>
      <c r="X1471">
        <v>7</v>
      </c>
      <c r="Y1471">
        <v>2</v>
      </c>
      <c r="Z1471">
        <v>7</v>
      </c>
      <c r="AA1471">
        <v>25</v>
      </c>
      <c r="AB1471">
        <v>27</v>
      </c>
      <c r="AC1471">
        <v>130</v>
      </c>
      <c r="AD1471">
        <v>-2</v>
      </c>
      <c r="AE1471">
        <v>1</v>
      </c>
      <c r="AF1471">
        <v>1231</v>
      </c>
      <c r="AG1471">
        <v>1231</v>
      </c>
      <c r="AH1471">
        <v>1231</v>
      </c>
      <c r="AI1471">
        <v>121</v>
      </c>
      <c r="AJ1471">
        <v>866</v>
      </c>
      <c r="AK1471">
        <v>1922</v>
      </c>
      <c r="AL1471">
        <v>422</v>
      </c>
      <c r="AM1471">
        <v>2097</v>
      </c>
      <c r="AN1471">
        <v>2292</v>
      </c>
      <c r="AO1471">
        <v>1468</v>
      </c>
      <c r="AP1471">
        <v>7</v>
      </c>
      <c r="AQ1471">
        <v>39</v>
      </c>
      <c r="AR1471">
        <v>173</v>
      </c>
      <c r="AS1471">
        <v>1308</v>
      </c>
      <c r="AT1471">
        <v>1488</v>
      </c>
      <c r="AU1471">
        <v>1563</v>
      </c>
      <c r="AV1471">
        <v>426</v>
      </c>
      <c r="AW1471">
        <v>1092</v>
      </c>
      <c r="AX1471">
        <v>1360</v>
      </c>
      <c r="AY1471">
        <v>2078</v>
      </c>
      <c r="AZ1471">
        <v>1902</v>
      </c>
      <c r="BA1471">
        <v>2247</v>
      </c>
      <c r="BB1471">
        <v>59</v>
      </c>
      <c r="BC1471">
        <v>239</v>
      </c>
      <c r="BD1471">
        <v>1286</v>
      </c>
      <c r="BE1471">
        <v>1</v>
      </c>
      <c r="BF1471" t="s">
        <v>64</v>
      </c>
      <c r="BG1471" t="s">
        <v>65</v>
      </c>
      <c r="BH1471" t="s">
        <v>1276</v>
      </c>
      <c r="BI1471" s="4">
        <f xml:space="preserve"> _2025teamgamelogs[[#This Row],[FGA]] + (0.44 * _2025teamgamelogs[[#This Row],[FTA]]) + _2025teamgamelogs[[#This Row],[TOV]] - _2025teamgamelogs[[#This Row],[OREB]]</f>
        <v>103.72</v>
      </c>
      <c r="BJ1471" s="3">
        <f>_2025teamgamelogs[[#This Row],[TOV]]/_2025teamgamelogs[[#This Row],[POSSESIONS]]</f>
        <v>0.1349787890474354</v>
      </c>
      <c r="BK1471" s="4">
        <f>_2025teamgamelogs[[#This Row],[PTS]]/_2025teamgamelogs[[#This Row],[POSSESIONS]]</f>
        <v>1.2533744697261859</v>
      </c>
      <c r="BL1471" s="4">
        <f xml:space="preserve"> 100 * _2025teamgamelogs[[#This Row],[POINTS_PER_POSSESSION]]</f>
        <v>125.33744697261859</v>
      </c>
      <c r="BM1471" s="4">
        <f xml:space="preserve"> _2025teamgamelogs[[#This Row],[POSSESIONS]] / (_2025teamgamelogs[[#This Row],[MIN]]/48)</f>
        <v>103.72</v>
      </c>
      <c r="BN1471" s="3">
        <f>_2025teamgamelogs[[#This Row],[PTS]] / (2 * (_2025teamgamelogs[[#This Row],[FGA]] + 0.44 * _2025teamgamelogs[[#This Row],[FTA]]))</f>
        <v>0.65182511030886481</v>
      </c>
      <c r="BO1471" s="4">
        <f>VLOOKUP(_2025teamgamelogs[[#This Row],[MONTH]], LEAGUE_AVERAGES!$A$2:$B$8, 2, FALSE)</f>
        <v>112.18937416754261</v>
      </c>
      <c r="BP1471" s="5">
        <f>VLOOKUP(_2025teamgamelogs[[#This Row],[TEAM_NAME]], LEAGUE_AVERAGES!$A$14:$C$43, 2, FALSE)</f>
        <v>0.3560731707317073</v>
      </c>
      <c r="BQ1471" s="5">
        <f>VLOOKUP(_2025teamgamelogs[[#This Row],[TEAM_NAME]], LEAGUE_AVERAGES!$A$14:$C$43, 3, FALSE)</f>
        <v>0.3687804878048781</v>
      </c>
      <c r="BR1471" s="5">
        <f>VLOOKUP(_2025teamgamelogs[[#This Row],[TEAM_NAME]], LEAGUE_AVERAGES!$F$14:$H$43, 2, FALSE)</f>
        <v>0.47321951219512204</v>
      </c>
      <c r="BS1471" s="5">
        <f>VLOOKUP(_2025teamgamelogs[[#This Row],[TEAM_NAME]], LEAGUE_AVERAGES!$F$14:$H$43, 3, FALSE)</f>
        <v>0.48104878048780486</v>
      </c>
      <c r="BT1471" s="5">
        <f>VLOOKUP(_2025teamgamelogs[[#This Row],[TEAM_NAME]], LEAGUE_AVERAGES!$K$14:$M$43, 2, FALSE)</f>
        <v>0.57634444021190001</v>
      </c>
      <c r="BU1471" s="5">
        <f>VLOOKUP(_2025teamgamelogs[[#This Row],[TEAM_NAME]], LEAGUE_AVERAGES!$K$14:$M$43, 3, FALSE)</f>
        <v>0.58621097107374254</v>
      </c>
    </row>
    <row r="1472" spans="1:73" x14ac:dyDescent="0.2">
      <c r="A1472" t="s">
        <v>59</v>
      </c>
      <c r="B1472">
        <v>1610612739</v>
      </c>
      <c r="C1472" t="s">
        <v>119</v>
      </c>
      <c r="D1472" t="s">
        <v>120</v>
      </c>
      <c r="E1472">
        <v>22400710</v>
      </c>
      <c r="F1472" s="1">
        <v>45692</v>
      </c>
      <c r="G1472" t="s">
        <v>670</v>
      </c>
      <c r="H1472" t="s">
        <v>70</v>
      </c>
      <c r="I1472">
        <v>48</v>
      </c>
      <c r="J1472">
        <v>36</v>
      </c>
      <c r="K1472">
        <v>91</v>
      </c>
      <c r="L1472">
        <v>0.39600000000000002</v>
      </c>
      <c r="M1472">
        <v>11</v>
      </c>
      <c r="N1472">
        <v>39</v>
      </c>
      <c r="O1472">
        <v>0.28199999999999997</v>
      </c>
      <c r="P1472">
        <v>22</v>
      </c>
      <c r="Q1472">
        <v>26</v>
      </c>
      <c r="R1472">
        <v>0.84599999999999997</v>
      </c>
      <c r="S1472">
        <v>14</v>
      </c>
      <c r="T1472">
        <v>37</v>
      </c>
      <c r="U1472">
        <v>51</v>
      </c>
      <c r="V1472">
        <v>18</v>
      </c>
      <c r="W1472">
        <v>13</v>
      </c>
      <c r="X1472">
        <v>6</v>
      </c>
      <c r="Y1472">
        <v>1</v>
      </c>
      <c r="Z1472">
        <v>6</v>
      </c>
      <c r="AA1472">
        <v>23</v>
      </c>
      <c r="AB1472">
        <v>21</v>
      </c>
      <c r="AC1472">
        <v>105</v>
      </c>
      <c r="AD1472">
        <v>-7</v>
      </c>
      <c r="AE1472">
        <v>1</v>
      </c>
      <c r="AF1472">
        <v>1231</v>
      </c>
      <c r="AG1472">
        <v>1231</v>
      </c>
      <c r="AH1472">
        <v>1231</v>
      </c>
      <c r="AI1472">
        <v>121</v>
      </c>
      <c r="AJ1472">
        <v>2070</v>
      </c>
      <c r="AK1472">
        <v>899</v>
      </c>
      <c r="AL1472">
        <v>2242</v>
      </c>
      <c r="AM1472">
        <v>1661</v>
      </c>
      <c r="AN1472">
        <v>933</v>
      </c>
      <c r="AO1472">
        <v>2046</v>
      </c>
      <c r="AP1472">
        <v>406</v>
      </c>
      <c r="AQ1472">
        <v>570</v>
      </c>
      <c r="AR1472">
        <v>605</v>
      </c>
      <c r="AS1472">
        <v>466</v>
      </c>
      <c r="AT1472">
        <v>489</v>
      </c>
      <c r="AU1472">
        <v>340</v>
      </c>
      <c r="AV1472">
        <v>2327</v>
      </c>
      <c r="AW1472">
        <v>850</v>
      </c>
      <c r="AX1472">
        <v>1702</v>
      </c>
      <c r="AY1472">
        <v>2304</v>
      </c>
      <c r="AZ1472">
        <v>1573</v>
      </c>
      <c r="BA1472">
        <v>2046</v>
      </c>
      <c r="BB1472">
        <v>575</v>
      </c>
      <c r="BC1472">
        <v>1790</v>
      </c>
      <c r="BD1472">
        <v>1608</v>
      </c>
      <c r="BE1472">
        <v>1</v>
      </c>
      <c r="BF1472" t="s">
        <v>64</v>
      </c>
      <c r="BG1472" t="s">
        <v>65</v>
      </c>
      <c r="BH1472" t="s">
        <v>1276</v>
      </c>
      <c r="BI1472" s="4">
        <f xml:space="preserve"> _2025teamgamelogs[[#This Row],[FGA]] + (0.44 * _2025teamgamelogs[[#This Row],[FTA]]) + _2025teamgamelogs[[#This Row],[TOV]] - _2025teamgamelogs[[#This Row],[OREB]]</f>
        <v>101.44</v>
      </c>
      <c r="BJ1472" s="3">
        <f>_2025teamgamelogs[[#This Row],[TOV]]/_2025teamgamelogs[[#This Row],[POSSESIONS]]</f>
        <v>0.12815457413249212</v>
      </c>
      <c r="BK1472" s="4">
        <f>_2025teamgamelogs[[#This Row],[PTS]]/_2025teamgamelogs[[#This Row],[POSSESIONS]]</f>
        <v>1.0350946372239749</v>
      </c>
      <c r="BL1472" s="4">
        <f xml:space="preserve"> 100 * _2025teamgamelogs[[#This Row],[POINTS_PER_POSSESSION]]</f>
        <v>103.50946372239748</v>
      </c>
      <c r="BM1472" s="4">
        <f xml:space="preserve"> _2025teamgamelogs[[#This Row],[POSSESIONS]] / (_2025teamgamelogs[[#This Row],[MIN]]/48)</f>
        <v>101.44</v>
      </c>
      <c r="BN1472" s="3">
        <f>_2025teamgamelogs[[#This Row],[PTS]] / (2 * (_2025teamgamelogs[[#This Row],[FGA]] + 0.44 * _2025teamgamelogs[[#This Row],[FTA]]))</f>
        <v>0.51249511909410383</v>
      </c>
      <c r="BO1472" s="4">
        <f>VLOOKUP(_2025teamgamelogs[[#This Row],[MONTH]], LEAGUE_AVERAGES!$A$2:$B$8, 2, FALSE)</f>
        <v>112.18937416754261</v>
      </c>
      <c r="BP1472" s="5">
        <f>VLOOKUP(_2025teamgamelogs[[#This Row],[TEAM_NAME]], LEAGUE_AVERAGES!$A$14:$C$43, 2, FALSE)</f>
        <v>0.38409756097560971</v>
      </c>
      <c r="BQ1472" s="5">
        <f>VLOOKUP(_2025teamgamelogs[[#This Row],[TEAM_NAME]], LEAGUE_AVERAGES!$A$14:$C$43, 3, FALSE)</f>
        <v>0.38512195121951209</v>
      </c>
      <c r="BR1472" s="5">
        <f>VLOOKUP(_2025teamgamelogs[[#This Row],[TEAM_NAME]], LEAGUE_AVERAGES!$F$14:$H$43, 2, FALSE)</f>
        <v>0.49482926829268303</v>
      </c>
      <c r="BS1472" s="5">
        <f>VLOOKUP(_2025teamgamelogs[[#This Row],[TEAM_NAME]], LEAGUE_AVERAGES!$F$14:$H$43, 3, FALSE)</f>
        <v>0.4880731707317072</v>
      </c>
      <c r="BT1472" s="5">
        <f>VLOOKUP(_2025teamgamelogs[[#This Row],[TEAM_NAME]], LEAGUE_AVERAGES!$K$14:$M$43, 2, FALSE)</f>
        <v>0.61027349880699666</v>
      </c>
      <c r="BU1472" s="5">
        <f>VLOOKUP(_2025teamgamelogs[[#This Row],[TEAM_NAME]], LEAGUE_AVERAGES!$K$14:$M$43, 3, FALSE)</f>
        <v>0.60680781397749251</v>
      </c>
    </row>
    <row r="1473" spans="1:73" x14ac:dyDescent="0.2">
      <c r="A1473" t="s">
        <v>59</v>
      </c>
      <c r="B1473">
        <v>1610612755</v>
      </c>
      <c r="C1473" t="s">
        <v>134</v>
      </c>
      <c r="D1473" t="s">
        <v>135</v>
      </c>
      <c r="E1473">
        <v>22400712</v>
      </c>
      <c r="F1473" s="1">
        <v>45692</v>
      </c>
      <c r="G1473" t="s">
        <v>1316</v>
      </c>
      <c r="H1473" t="s">
        <v>63</v>
      </c>
      <c r="I1473">
        <v>48</v>
      </c>
      <c r="J1473">
        <v>47</v>
      </c>
      <c r="K1473">
        <v>86</v>
      </c>
      <c r="L1473">
        <v>0.54700000000000004</v>
      </c>
      <c r="M1473">
        <v>11</v>
      </c>
      <c r="N1473">
        <v>33</v>
      </c>
      <c r="O1473">
        <v>0.33300000000000002</v>
      </c>
      <c r="P1473">
        <v>13</v>
      </c>
      <c r="Q1473">
        <v>19</v>
      </c>
      <c r="R1473">
        <v>0.68400000000000005</v>
      </c>
      <c r="S1473">
        <v>9</v>
      </c>
      <c r="T1473">
        <v>25</v>
      </c>
      <c r="U1473">
        <v>34</v>
      </c>
      <c r="V1473">
        <v>37</v>
      </c>
      <c r="W1473">
        <v>13</v>
      </c>
      <c r="X1473">
        <v>5</v>
      </c>
      <c r="Y1473">
        <v>4</v>
      </c>
      <c r="Z1473">
        <v>4</v>
      </c>
      <c r="AA1473">
        <v>21</v>
      </c>
      <c r="AB1473">
        <v>19</v>
      </c>
      <c r="AC1473">
        <v>118</v>
      </c>
      <c r="AD1473">
        <v>2</v>
      </c>
      <c r="AE1473">
        <v>1</v>
      </c>
      <c r="AF1473">
        <v>1</v>
      </c>
      <c r="AG1473">
        <v>1</v>
      </c>
      <c r="AH1473">
        <v>1</v>
      </c>
      <c r="AI1473">
        <v>121</v>
      </c>
      <c r="AJ1473">
        <v>335</v>
      </c>
      <c r="AK1473">
        <v>1580</v>
      </c>
      <c r="AL1473">
        <v>181</v>
      </c>
      <c r="AM1473">
        <v>1661</v>
      </c>
      <c r="AN1473">
        <v>1749</v>
      </c>
      <c r="AO1473">
        <v>1468</v>
      </c>
      <c r="AP1473">
        <v>1755</v>
      </c>
      <c r="AQ1473">
        <v>1458</v>
      </c>
      <c r="AR1473">
        <v>2037</v>
      </c>
      <c r="AS1473">
        <v>1566</v>
      </c>
      <c r="AT1473">
        <v>2271</v>
      </c>
      <c r="AU1473">
        <v>2282</v>
      </c>
      <c r="AV1473">
        <v>68</v>
      </c>
      <c r="AW1473">
        <v>850</v>
      </c>
      <c r="AX1473">
        <v>1998</v>
      </c>
      <c r="AY1473">
        <v>1274</v>
      </c>
      <c r="AZ1473">
        <v>750</v>
      </c>
      <c r="BA1473">
        <v>1694</v>
      </c>
      <c r="BB1473">
        <v>971</v>
      </c>
      <c r="BC1473">
        <v>891</v>
      </c>
      <c r="BD1473">
        <v>1106</v>
      </c>
      <c r="BE1473">
        <v>1</v>
      </c>
      <c r="BF1473" t="s">
        <v>64</v>
      </c>
      <c r="BG1473" t="s">
        <v>65</v>
      </c>
      <c r="BH1473" t="s">
        <v>1276</v>
      </c>
      <c r="BI1473" s="4">
        <f xml:space="preserve"> _2025teamgamelogs[[#This Row],[FGA]] + (0.44 * _2025teamgamelogs[[#This Row],[FTA]]) + _2025teamgamelogs[[#This Row],[TOV]] - _2025teamgamelogs[[#This Row],[OREB]]</f>
        <v>98.36</v>
      </c>
      <c r="BJ1473" s="3">
        <f>_2025teamgamelogs[[#This Row],[TOV]]/_2025teamgamelogs[[#This Row],[POSSESIONS]]</f>
        <v>0.13216754778365189</v>
      </c>
      <c r="BK1473" s="4">
        <f>_2025teamgamelogs[[#This Row],[PTS]]/_2025teamgamelogs[[#This Row],[POSSESIONS]]</f>
        <v>1.1996746644977634</v>
      </c>
      <c r="BL1473" s="4">
        <f xml:space="preserve"> 100 * _2025teamgamelogs[[#This Row],[POINTS_PER_POSSESSION]]</f>
        <v>119.96746644977634</v>
      </c>
      <c r="BM1473" s="4">
        <f xml:space="preserve"> _2025teamgamelogs[[#This Row],[POSSESIONS]] / (_2025teamgamelogs[[#This Row],[MIN]]/48)</f>
        <v>98.36</v>
      </c>
      <c r="BN1473" s="3">
        <f>_2025teamgamelogs[[#This Row],[PTS]] / (2 * (_2025teamgamelogs[[#This Row],[FGA]] + 0.44 * _2025teamgamelogs[[#This Row],[FTA]]))</f>
        <v>0.62526494277236122</v>
      </c>
      <c r="BO1473" s="4">
        <f>VLOOKUP(_2025teamgamelogs[[#This Row],[MONTH]], LEAGUE_AVERAGES!$A$2:$B$8, 2, FALSE)</f>
        <v>112.18937416754261</v>
      </c>
      <c r="BP1473" s="5">
        <f>VLOOKUP(_2025teamgamelogs[[#This Row],[TEAM_NAME]], LEAGUE_AVERAGES!$A$14:$C$43, 2, FALSE)</f>
        <v>0.34129268292682929</v>
      </c>
      <c r="BQ1473" s="5">
        <f>VLOOKUP(_2025teamgamelogs[[#This Row],[TEAM_NAME]], LEAGUE_AVERAGES!$A$14:$C$43, 3, FALSE)</f>
        <v>0.34026829268292691</v>
      </c>
      <c r="BR1473" s="5">
        <f>VLOOKUP(_2025teamgamelogs[[#This Row],[TEAM_NAME]], LEAGUE_AVERAGES!$F$14:$H$43, 2, FALSE)</f>
        <v>0.45178048780487812</v>
      </c>
      <c r="BS1473" s="5">
        <f>VLOOKUP(_2025teamgamelogs[[#This Row],[TEAM_NAME]], LEAGUE_AVERAGES!$F$14:$H$43, 3, FALSE)</f>
        <v>0.45797560975609758</v>
      </c>
      <c r="BT1473" s="5">
        <f>VLOOKUP(_2025teamgamelogs[[#This Row],[TEAM_NAME]], LEAGUE_AVERAGES!$K$14:$M$43, 2, FALSE)</f>
        <v>0.55774018976963147</v>
      </c>
      <c r="BU1473" s="5">
        <f>VLOOKUP(_2025teamgamelogs[[#This Row],[TEAM_NAME]], LEAGUE_AVERAGES!$K$14:$M$43, 3, FALSE)</f>
        <v>0.57066794818423772</v>
      </c>
    </row>
    <row r="1474" spans="1:73" x14ac:dyDescent="0.2">
      <c r="A1474" t="s">
        <v>59</v>
      </c>
      <c r="B1474">
        <v>1610612741</v>
      </c>
      <c r="C1474" t="s">
        <v>86</v>
      </c>
      <c r="D1474" t="s">
        <v>87</v>
      </c>
      <c r="E1474">
        <v>22400714</v>
      </c>
      <c r="F1474" s="1">
        <v>45692</v>
      </c>
      <c r="G1474" t="s">
        <v>1317</v>
      </c>
      <c r="H1474" t="s">
        <v>63</v>
      </c>
      <c r="I1474">
        <v>48</v>
      </c>
      <c r="J1474">
        <v>48</v>
      </c>
      <c r="K1474">
        <v>91</v>
      </c>
      <c r="L1474">
        <v>0.52700000000000002</v>
      </c>
      <c r="M1474">
        <v>19</v>
      </c>
      <c r="N1474">
        <v>41</v>
      </c>
      <c r="O1474">
        <v>0.46300000000000002</v>
      </c>
      <c r="P1474">
        <v>18</v>
      </c>
      <c r="Q1474">
        <v>22</v>
      </c>
      <c r="R1474">
        <v>0.81799999999999995</v>
      </c>
      <c r="S1474">
        <v>7</v>
      </c>
      <c r="T1474">
        <v>36</v>
      </c>
      <c r="U1474">
        <v>43</v>
      </c>
      <c r="V1474">
        <v>35</v>
      </c>
      <c r="W1474">
        <v>10</v>
      </c>
      <c r="X1474">
        <v>4</v>
      </c>
      <c r="Y1474">
        <v>3</v>
      </c>
      <c r="Z1474">
        <v>3</v>
      </c>
      <c r="AA1474">
        <v>18</v>
      </c>
      <c r="AB1474">
        <v>17</v>
      </c>
      <c r="AC1474">
        <v>133</v>
      </c>
      <c r="AD1474">
        <v>9</v>
      </c>
      <c r="AE1474">
        <v>1</v>
      </c>
      <c r="AF1474">
        <v>1</v>
      </c>
      <c r="AG1474">
        <v>1</v>
      </c>
      <c r="AH1474">
        <v>1</v>
      </c>
      <c r="AI1474">
        <v>121</v>
      </c>
      <c r="AJ1474">
        <v>242</v>
      </c>
      <c r="AK1474">
        <v>899</v>
      </c>
      <c r="AL1474">
        <v>337</v>
      </c>
      <c r="AM1474">
        <v>182</v>
      </c>
      <c r="AN1474">
        <v>681</v>
      </c>
      <c r="AO1474">
        <v>243</v>
      </c>
      <c r="AP1474">
        <v>889</v>
      </c>
      <c r="AQ1474">
        <v>1008</v>
      </c>
      <c r="AR1474">
        <v>864</v>
      </c>
      <c r="AS1474">
        <v>2024</v>
      </c>
      <c r="AT1474">
        <v>640</v>
      </c>
      <c r="AU1474">
        <v>1282</v>
      </c>
      <c r="AV1474">
        <v>132</v>
      </c>
      <c r="AW1474">
        <v>264</v>
      </c>
      <c r="AX1474">
        <v>2190</v>
      </c>
      <c r="AY1474">
        <v>1712</v>
      </c>
      <c r="AZ1474">
        <v>384</v>
      </c>
      <c r="BA1474">
        <v>1018</v>
      </c>
      <c r="BB1474">
        <v>1444</v>
      </c>
      <c r="BC1474">
        <v>150</v>
      </c>
      <c r="BD1474">
        <v>672</v>
      </c>
      <c r="BE1474">
        <v>1</v>
      </c>
      <c r="BF1474" t="s">
        <v>64</v>
      </c>
      <c r="BG1474" t="s">
        <v>65</v>
      </c>
      <c r="BH1474" t="s">
        <v>1276</v>
      </c>
      <c r="BI1474" s="4">
        <f xml:space="preserve"> _2025teamgamelogs[[#This Row],[FGA]] + (0.44 * _2025teamgamelogs[[#This Row],[FTA]]) + _2025teamgamelogs[[#This Row],[TOV]] - _2025teamgamelogs[[#This Row],[OREB]]</f>
        <v>103.68</v>
      </c>
      <c r="BJ1474" s="3">
        <f>_2025teamgamelogs[[#This Row],[TOV]]/_2025teamgamelogs[[#This Row],[POSSESIONS]]</f>
        <v>9.6450617283950615E-2</v>
      </c>
      <c r="BK1474" s="4">
        <f>_2025teamgamelogs[[#This Row],[PTS]]/_2025teamgamelogs[[#This Row],[POSSESIONS]]</f>
        <v>1.2827932098765431</v>
      </c>
      <c r="BL1474" s="4">
        <f xml:space="preserve"> 100 * _2025teamgamelogs[[#This Row],[POINTS_PER_POSSESSION]]</f>
        <v>128.2793209876543</v>
      </c>
      <c r="BM1474" s="4">
        <f xml:space="preserve"> _2025teamgamelogs[[#This Row],[POSSESIONS]] / (_2025teamgamelogs[[#This Row],[MIN]]/48)</f>
        <v>103.68</v>
      </c>
      <c r="BN1474" s="3">
        <f>_2025teamgamelogs[[#This Row],[PTS]] / (2 * (_2025teamgamelogs[[#This Row],[FGA]] + 0.44 * _2025teamgamelogs[[#This Row],[FTA]]))</f>
        <v>0.6605085419149781</v>
      </c>
      <c r="BO1474" s="4">
        <f>VLOOKUP(_2025teamgamelogs[[#This Row],[MONTH]], LEAGUE_AVERAGES!$A$2:$B$8, 2, FALSE)</f>
        <v>112.18937416754261</v>
      </c>
      <c r="BP1474" s="5">
        <f>VLOOKUP(_2025teamgamelogs[[#This Row],[TEAM_NAME]], LEAGUE_AVERAGES!$A$14:$C$43, 2, FALSE)</f>
        <v>0.36141463414634156</v>
      </c>
      <c r="BQ1474" s="5">
        <f>VLOOKUP(_2025teamgamelogs[[#This Row],[TEAM_NAME]], LEAGUE_AVERAGES!$A$14:$C$43, 3, FALSE)</f>
        <v>0.37548780487804878</v>
      </c>
      <c r="BR1474" s="5">
        <f>VLOOKUP(_2025teamgamelogs[[#This Row],[TEAM_NAME]], LEAGUE_AVERAGES!$F$14:$H$43, 2, FALSE)</f>
        <v>0.46404878048780479</v>
      </c>
      <c r="BS1474" s="5">
        <f>VLOOKUP(_2025teamgamelogs[[#This Row],[TEAM_NAME]], LEAGUE_AVERAGES!$F$14:$H$43, 3, FALSE)</f>
        <v>0.47712195121951223</v>
      </c>
      <c r="BT1474" s="5">
        <f>VLOOKUP(_2025teamgamelogs[[#This Row],[TEAM_NAME]], LEAGUE_AVERAGES!$K$14:$M$43, 2, FALSE)</f>
        <v>0.57631003599073594</v>
      </c>
      <c r="BU1474" s="5">
        <f>VLOOKUP(_2025teamgamelogs[[#This Row],[TEAM_NAME]], LEAGUE_AVERAGES!$K$14:$M$43, 3, FALSE)</f>
        <v>0.59556361257988066</v>
      </c>
    </row>
    <row r="1475" spans="1:73" x14ac:dyDescent="0.2">
      <c r="A1475" t="s">
        <v>59</v>
      </c>
      <c r="B1475">
        <v>1610612754</v>
      </c>
      <c r="C1475" t="s">
        <v>110</v>
      </c>
      <c r="D1475" t="s">
        <v>111</v>
      </c>
      <c r="E1475">
        <v>22400716</v>
      </c>
      <c r="F1475" s="1">
        <v>45692</v>
      </c>
      <c r="G1475" t="s">
        <v>1318</v>
      </c>
      <c r="H1475" t="s">
        <v>70</v>
      </c>
      <c r="I1475">
        <v>48</v>
      </c>
      <c r="J1475">
        <v>34</v>
      </c>
      <c r="K1475">
        <v>81</v>
      </c>
      <c r="L1475">
        <v>0.42</v>
      </c>
      <c r="M1475">
        <v>5</v>
      </c>
      <c r="N1475">
        <v>24</v>
      </c>
      <c r="O1475">
        <v>0.20799999999999999</v>
      </c>
      <c r="P1475">
        <v>16</v>
      </c>
      <c r="Q1475">
        <v>21</v>
      </c>
      <c r="R1475">
        <v>0.76200000000000001</v>
      </c>
      <c r="S1475">
        <v>14</v>
      </c>
      <c r="T1475">
        <v>25</v>
      </c>
      <c r="U1475">
        <v>39</v>
      </c>
      <c r="V1475">
        <v>25</v>
      </c>
      <c r="W1475">
        <v>19</v>
      </c>
      <c r="X1475">
        <v>11</v>
      </c>
      <c r="Y1475">
        <v>6</v>
      </c>
      <c r="Z1475">
        <v>4</v>
      </c>
      <c r="AA1475">
        <v>19</v>
      </c>
      <c r="AB1475">
        <v>17</v>
      </c>
      <c r="AC1475">
        <v>89</v>
      </c>
      <c r="AD1475">
        <v>-23</v>
      </c>
      <c r="AE1475">
        <v>1</v>
      </c>
      <c r="AF1475">
        <v>1231</v>
      </c>
      <c r="AG1475">
        <v>1231</v>
      </c>
      <c r="AH1475">
        <v>1231</v>
      </c>
      <c r="AI1475">
        <v>121</v>
      </c>
      <c r="AJ1475">
        <v>2258</v>
      </c>
      <c r="AK1475">
        <v>2117</v>
      </c>
      <c r="AL1475">
        <v>1979</v>
      </c>
      <c r="AM1475">
        <v>2427</v>
      </c>
      <c r="AN1475">
        <v>2400</v>
      </c>
      <c r="AO1475">
        <v>2388</v>
      </c>
      <c r="AP1475">
        <v>1228</v>
      </c>
      <c r="AQ1475">
        <v>1164</v>
      </c>
      <c r="AR1475">
        <v>1465</v>
      </c>
      <c r="AS1475">
        <v>466</v>
      </c>
      <c r="AT1475">
        <v>2271</v>
      </c>
      <c r="AU1475">
        <v>1833</v>
      </c>
      <c r="AV1475">
        <v>1358</v>
      </c>
      <c r="AW1475">
        <v>2098</v>
      </c>
      <c r="AX1475">
        <v>346</v>
      </c>
      <c r="AY1475">
        <v>560</v>
      </c>
      <c r="AZ1475">
        <v>750</v>
      </c>
      <c r="BA1475">
        <v>1258</v>
      </c>
      <c r="BB1475">
        <v>1444</v>
      </c>
      <c r="BC1475">
        <v>2395</v>
      </c>
      <c r="BD1475">
        <v>2268</v>
      </c>
      <c r="BE1475">
        <v>1</v>
      </c>
      <c r="BF1475" t="s">
        <v>71</v>
      </c>
      <c r="BG1475" t="s">
        <v>65</v>
      </c>
      <c r="BH1475" t="s">
        <v>1276</v>
      </c>
      <c r="BI1475" s="4">
        <f xml:space="preserve"> _2025teamgamelogs[[#This Row],[FGA]] + (0.44 * _2025teamgamelogs[[#This Row],[FTA]]) + _2025teamgamelogs[[#This Row],[TOV]] - _2025teamgamelogs[[#This Row],[OREB]]</f>
        <v>95.24</v>
      </c>
      <c r="BJ1475" s="3">
        <f>_2025teamgamelogs[[#This Row],[TOV]]/_2025teamgamelogs[[#This Row],[POSSESIONS]]</f>
        <v>0.19949601007979842</v>
      </c>
      <c r="BK1475" s="4">
        <f>_2025teamgamelogs[[#This Row],[PTS]]/_2025teamgamelogs[[#This Row],[POSSESIONS]]</f>
        <v>0.93448131037379256</v>
      </c>
      <c r="BL1475" s="4">
        <f xml:space="preserve"> 100 * _2025teamgamelogs[[#This Row],[POINTS_PER_POSSESSION]]</f>
        <v>93.448131037379255</v>
      </c>
      <c r="BM1475" s="4">
        <f xml:space="preserve"> _2025teamgamelogs[[#This Row],[POSSESIONS]] / (_2025teamgamelogs[[#This Row],[MIN]]/48)</f>
        <v>95.24</v>
      </c>
      <c r="BN1475" s="3">
        <f>_2025teamgamelogs[[#This Row],[PTS]] / (2 * (_2025teamgamelogs[[#This Row],[FGA]] + 0.44 * _2025teamgamelogs[[#This Row],[FTA]]))</f>
        <v>0.49312943262411352</v>
      </c>
      <c r="BO1475" s="4">
        <f>VLOOKUP(_2025teamgamelogs[[#This Row],[MONTH]], LEAGUE_AVERAGES!$A$2:$B$8, 2, FALSE)</f>
        <v>112.18937416754261</v>
      </c>
      <c r="BP1475" s="5">
        <f>VLOOKUP(_2025teamgamelogs[[#This Row],[TEAM_NAME]], LEAGUE_AVERAGES!$A$14:$C$43, 2, FALSE)</f>
        <v>0.37909999999999999</v>
      </c>
      <c r="BQ1475" s="5">
        <f>VLOOKUP(_2025teamgamelogs[[#This Row],[TEAM_NAME]], LEAGUE_AVERAGES!$A$14:$C$43, 3, FALSE)</f>
        <v>0.35511904761904761</v>
      </c>
      <c r="BR1475" s="5">
        <f>VLOOKUP(_2025teamgamelogs[[#This Row],[TEAM_NAME]], LEAGUE_AVERAGES!$F$14:$H$43, 2, FALSE)</f>
        <v>0.49785000000000013</v>
      </c>
      <c r="BS1475" s="5">
        <f>VLOOKUP(_2025teamgamelogs[[#This Row],[TEAM_NAME]], LEAGUE_AVERAGES!$F$14:$H$43, 3, FALSE)</f>
        <v>0.47942857142857148</v>
      </c>
      <c r="BT1475" s="5">
        <f>VLOOKUP(_2025teamgamelogs[[#This Row],[TEAM_NAME]], LEAGUE_AVERAGES!$K$14:$M$43, 2, FALSE)</f>
        <v>0.60805571751162091</v>
      </c>
      <c r="BU1475" s="5">
        <f>VLOOKUP(_2025teamgamelogs[[#This Row],[TEAM_NAME]], LEAGUE_AVERAGES!$K$14:$M$43, 3, FALSE)</f>
        <v>0.58190704341109034</v>
      </c>
    </row>
    <row r="1476" spans="1:73" x14ac:dyDescent="0.2">
      <c r="A1476" t="s">
        <v>59</v>
      </c>
      <c r="B1476">
        <v>1610612751</v>
      </c>
      <c r="C1476" t="s">
        <v>89</v>
      </c>
      <c r="D1476" t="s">
        <v>90</v>
      </c>
      <c r="E1476">
        <v>22400711</v>
      </c>
      <c r="F1476" s="1">
        <v>45692</v>
      </c>
      <c r="G1476" t="s">
        <v>1319</v>
      </c>
      <c r="H1476" t="s">
        <v>63</v>
      </c>
      <c r="I1476">
        <v>48</v>
      </c>
      <c r="J1476">
        <v>38</v>
      </c>
      <c r="K1476">
        <v>82</v>
      </c>
      <c r="L1476">
        <v>0.46300000000000002</v>
      </c>
      <c r="M1476">
        <v>10</v>
      </c>
      <c r="N1476">
        <v>27</v>
      </c>
      <c r="O1476">
        <v>0.37</v>
      </c>
      <c r="P1476">
        <v>13</v>
      </c>
      <c r="Q1476">
        <v>17</v>
      </c>
      <c r="R1476">
        <v>0.76500000000000001</v>
      </c>
      <c r="S1476">
        <v>10</v>
      </c>
      <c r="T1476">
        <v>29</v>
      </c>
      <c r="U1476">
        <v>39</v>
      </c>
      <c r="V1476">
        <v>26</v>
      </c>
      <c r="W1476">
        <v>14</v>
      </c>
      <c r="X1476">
        <v>10</v>
      </c>
      <c r="Y1476">
        <v>9</v>
      </c>
      <c r="Z1476">
        <v>6</v>
      </c>
      <c r="AA1476">
        <v>25</v>
      </c>
      <c r="AB1476">
        <v>18</v>
      </c>
      <c r="AC1476">
        <v>99</v>
      </c>
      <c r="AD1476">
        <v>2</v>
      </c>
      <c r="AE1476">
        <v>1</v>
      </c>
      <c r="AF1476">
        <v>1</v>
      </c>
      <c r="AG1476">
        <v>1</v>
      </c>
      <c r="AH1476">
        <v>1</v>
      </c>
      <c r="AI1476">
        <v>121</v>
      </c>
      <c r="AJ1476">
        <v>1796</v>
      </c>
      <c r="AK1476">
        <v>2022</v>
      </c>
      <c r="AL1476">
        <v>1308</v>
      </c>
      <c r="AM1476">
        <v>1891</v>
      </c>
      <c r="AN1476">
        <v>2292</v>
      </c>
      <c r="AO1476">
        <v>1094</v>
      </c>
      <c r="AP1476">
        <v>1755</v>
      </c>
      <c r="AQ1476">
        <v>1778</v>
      </c>
      <c r="AR1476">
        <v>1438</v>
      </c>
      <c r="AS1476">
        <v>1308</v>
      </c>
      <c r="AT1476">
        <v>1807</v>
      </c>
      <c r="AU1476">
        <v>1833</v>
      </c>
      <c r="AV1476">
        <v>1195</v>
      </c>
      <c r="AW1476">
        <v>1092</v>
      </c>
      <c r="AX1476">
        <v>539</v>
      </c>
      <c r="AY1476">
        <v>109</v>
      </c>
      <c r="AZ1476">
        <v>1573</v>
      </c>
      <c r="BA1476">
        <v>2247</v>
      </c>
      <c r="BB1476">
        <v>1204</v>
      </c>
      <c r="BC1476">
        <v>2137</v>
      </c>
      <c r="BD1476">
        <v>1106</v>
      </c>
      <c r="BE1476">
        <v>1</v>
      </c>
      <c r="BF1476" t="s">
        <v>64</v>
      </c>
      <c r="BG1476" t="s">
        <v>65</v>
      </c>
      <c r="BH1476" t="s">
        <v>1276</v>
      </c>
      <c r="BI1476" s="4">
        <f xml:space="preserve"> _2025teamgamelogs[[#This Row],[FGA]] + (0.44 * _2025teamgamelogs[[#This Row],[FTA]]) + _2025teamgamelogs[[#This Row],[TOV]] - _2025teamgamelogs[[#This Row],[OREB]]</f>
        <v>93.48</v>
      </c>
      <c r="BJ1476" s="3">
        <f>_2025teamgamelogs[[#This Row],[TOV]]/_2025teamgamelogs[[#This Row],[POSSESIONS]]</f>
        <v>0.14976465554129226</v>
      </c>
      <c r="BK1476" s="4">
        <f>_2025teamgamelogs[[#This Row],[PTS]]/_2025teamgamelogs[[#This Row],[POSSESIONS]]</f>
        <v>1.0590500641848524</v>
      </c>
      <c r="BL1476" s="4">
        <f xml:space="preserve"> 100 * _2025teamgamelogs[[#This Row],[POINTS_PER_POSSESSION]]</f>
        <v>105.90500641848524</v>
      </c>
      <c r="BM1476" s="4">
        <f xml:space="preserve"> _2025teamgamelogs[[#This Row],[POSSESIONS]] / (_2025teamgamelogs[[#This Row],[MIN]]/48)</f>
        <v>93.48</v>
      </c>
      <c r="BN1476" s="3">
        <f>_2025teamgamelogs[[#This Row],[PTS]] / (2 * (_2025teamgamelogs[[#This Row],[FGA]] + 0.44 * _2025teamgamelogs[[#This Row],[FTA]]))</f>
        <v>0.55319624497094322</v>
      </c>
      <c r="BO1476" s="4">
        <f>VLOOKUP(_2025teamgamelogs[[#This Row],[MONTH]], LEAGUE_AVERAGES!$A$2:$B$8, 2, FALSE)</f>
        <v>112.18937416754261</v>
      </c>
      <c r="BP1476" s="5">
        <f>VLOOKUP(_2025teamgamelogs[[#This Row],[TEAM_NAME]], LEAGUE_AVERAGES!$A$14:$C$43, 2, FALSE)</f>
        <v>0.337609756097561</v>
      </c>
      <c r="BQ1476" s="5">
        <f>VLOOKUP(_2025teamgamelogs[[#This Row],[TEAM_NAME]], LEAGUE_AVERAGES!$A$14:$C$43, 3, FALSE)</f>
        <v>0.34709756097560968</v>
      </c>
      <c r="BR1476" s="5">
        <f>VLOOKUP(_2025teamgamelogs[[#This Row],[TEAM_NAME]], LEAGUE_AVERAGES!$F$14:$H$43, 2, FALSE)</f>
        <v>0.43748780487804872</v>
      </c>
      <c r="BS1476" s="5">
        <f>VLOOKUP(_2025teamgamelogs[[#This Row],[TEAM_NAME]], LEAGUE_AVERAGES!$F$14:$H$43, 3, FALSE)</f>
        <v>0.43895121951219529</v>
      </c>
      <c r="BT1476" s="5">
        <f>VLOOKUP(_2025teamgamelogs[[#This Row],[TEAM_NAME]], LEAGUE_AVERAGES!$K$14:$M$43, 2, FALSE)</f>
        <v>0.54767404365624284</v>
      </c>
      <c r="BU1476" s="5">
        <f>VLOOKUP(_2025teamgamelogs[[#This Row],[TEAM_NAME]], LEAGUE_AVERAGES!$K$14:$M$43, 3, FALSE)</f>
        <v>0.5592142433904097</v>
      </c>
    </row>
    <row r="1477" spans="1:73" x14ac:dyDescent="0.2">
      <c r="A1477" t="s">
        <v>59</v>
      </c>
      <c r="B1477">
        <v>1610612738</v>
      </c>
      <c r="C1477" t="s">
        <v>74</v>
      </c>
      <c r="D1477" t="s">
        <v>75</v>
      </c>
      <c r="E1477">
        <v>22400710</v>
      </c>
      <c r="F1477" s="1">
        <v>45692</v>
      </c>
      <c r="G1477" t="s">
        <v>669</v>
      </c>
      <c r="H1477" t="s">
        <v>63</v>
      </c>
      <c r="I1477">
        <v>48</v>
      </c>
      <c r="J1477">
        <v>40</v>
      </c>
      <c r="K1477">
        <v>98</v>
      </c>
      <c r="L1477">
        <v>0.40799999999999997</v>
      </c>
      <c r="M1477">
        <v>17</v>
      </c>
      <c r="N1477">
        <v>48</v>
      </c>
      <c r="O1477">
        <v>0.35399999999999998</v>
      </c>
      <c r="P1477">
        <v>15</v>
      </c>
      <c r="Q1477">
        <v>18</v>
      </c>
      <c r="R1477">
        <v>0.83299999999999996</v>
      </c>
      <c r="S1477">
        <v>15</v>
      </c>
      <c r="T1477">
        <v>38</v>
      </c>
      <c r="U1477">
        <v>53</v>
      </c>
      <c r="V1477">
        <v>26</v>
      </c>
      <c r="W1477">
        <v>12</v>
      </c>
      <c r="X1477">
        <v>10</v>
      </c>
      <c r="Y1477">
        <v>6</v>
      </c>
      <c r="Z1477">
        <v>1</v>
      </c>
      <c r="AA1477">
        <v>21</v>
      </c>
      <c r="AB1477">
        <v>23</v>
      </c>
      <c r="AC1477">
        <v>112</v>
      </c>
      <c r="AD1477">
        <v>7</v>
      </c>
      <c r="AE1477">
        <v>1</v>
      </c>
      <c r="AF1477">
        <v>1</v>
      </c>
      <c r="AG1477">
        <v>1</v>
      </c>
      <c r="AH1477">
        <v>1</v>
      </c>
      <c r="AI1477">
        <v>121</v>
      </c>
      <c r="AJ1477">
        <v>1438</v>
      </c>
      <c r="AK1477">
        <v>251</v>
      </c>
      <c r="AL1477">
        <v>2119</v>
      </c>
      <c r="AM1477">
        <v>410</v>
      </c>
      <c r="AN1477">
        <v>163</v>
      </c>
      <c r="AO1477">
        <v>1266</v>
      </c>
      <c r="AP1477">
        <v>1416</v>
      </c>
      <c r="AQ1477">
        <v>1617</v>
      </c>
      <c r="AR1477">
        <v>699</v>
      </c>
      <c r="AS1477">
        <v>332</v>
      </c>
      <c r="AT1477">
        <v>377</v>
      </c>
      <c r="AU1477">
        <v>209</v>
      </c>
      <c r="AV1477">
        <v>1195</v>
      </c>
      <c r="AW1477">
        <v>640</v>
      </c>
      <c r="AX1477">
        <v>539</v>
      </c>
      <c r="AY1477">
        <v>560</v>
      </c>
      <c r="AZ1477">
        <v>35</v>
      </c>
      <c r="BA1477">
        <v>1694</v>
      </c>
      <c r="BB1477">
        <v>300</v>
      </c>
      <c r="BC1477">
        <v>1331</v>
      </c>
      <c r="BD1477">
        <v>795</v>
      </c>
      <c r="BE1477">
        <v>1</v>
      </c>
      <c r="BF1477" t="s">
        <v>71</v>
      </c>
      <c r="BG1477" t="s">
        <v>65</v>
      </c>
      <c r="BH1477" t="s">
        <v>1276</v>
      </c>
      <c r="BI1477" s="4">
        <f xml:space="preserve"> _2025teamgamelogs[[#This Row],[FGA]] + (0.44 * _2025teamgamelogs[[#This Row],[FTA]]) + _2025teamgamelogs[[#This Row],[TOV]] - _2025teamgamelogs[[#This Row],[OREB]]</f>
        <v>102.92</v>
      </c>
      <c r="BJ1477" s="3">
        <f>_2025teamgamelogs[[#This Row],[TOV]]/_2025teamgamelogs[[#This Row],[POSSESIONS]]</f>
        <v>0.11659541391371939</v>
      </c>
      <c r="BK1477" s="4">
        <f>_2025teamgamelogs[[#This Row],[PTS]]/_2025teamgamelogs[[#This Row],[POSSESIONS]]</f>
        <v>1.0882238631947143</v>
      </c>
      <c r="BL1477" s="4">
        <f xml:space="preserve"> 100 * _2025teamgamelogs[[#This Row],[POINTS_PER_POSSESSION]]</f>
        <v>108.82238631947143</v>
      </c>
      <c r="BM1477" s="4">
        <f xml:space="preserve"> _2025teamgamelogs[[#This Row],[POSSESIONS]] / (_2025teamgamelogs[[#This Row],[MIN]]/48)</f>
        <v>102.92</v>
      </c>
      <c r="BN1477" s="3">
        <f>_2025teamgamelogs[[#This Row],[PTS]] / (2 * (_2025teamgamelogs[[#This Row],[FGA]] + 0.44 * _2025teamgamelogs[[#This Row],[FTA]]))</f>
        <v>0.52870090634441091</v>
      </c>
      <c r="BO1477" s="4">
        <f>VLOOKUP(_2025teamgamelogs[[#This Row],[MONTH]], LEAGUE_AVERAGES!$A$2:$B$8, 2, FALSE)</f>
        <v>112.18937416754261</v>
      </c>
      <c r="BP1477" s="5">
        <f>VLOOKUP(_2025teamgamelogs[[#This Row],[TEAM_NAME]], LEAGUE_AVERAGES!$A$14:$C$43, 2, FALSE)</f>
        <v>0.3739024390243903</v>
      </c>
      <c r="BQ1477" s="5">
        <f>VLOOKUP(_2025teamgamelogs[[#This Row],[TEAM_NAME]], LEAGUE_AVERAGES!$A$14:$C$43, 3, FALSE)</f>
        <v>0.36424390243902455</v>
      </c>
      <c r="BR1477" s="5">
        <f>VLOOKUP(_2025teamgamelogs[[#This Row],[TEAM_NAME]], LEAGUE_AVERAGES!$F$14:$H$43, 2, FALSE)</f>
        <v>0.46717073170731704</v>
      </c>
      <c r="BS1477" s="5">
        <f>VLOOKUP(_2025teamgamelogs[[#This Row],[TEAM_NAME]], LEAGUE_AVERAGES!$F$14:$H$43, 3, FALSE)</f>
        <v>0.45907317073170728</v>
      </c>
      <c r="BT1477" s="5">
        <f>VLOOKUP(_2025teamgamelogs[[#This Row],[TEAM_NAME]], LEAGUE_AVERAGES!$K$14:$M$43, 2, FALSE)</f>
        <v>0.59645910798675039</v>
      </c>
      <c r="BU1477" s="5">
        <f>VLOOKUP(_2025teamgamelogs[[#This Row],[TEAM_NAME]], LEAGUE_AVERAGES!$K$14:$M$43, 3, FALSE)</f>
        <v>0.58679053151616523</v>
      </c>
    </row>
    <row r="1478" spans="1:73" x14ac:dyDescent="0.2">
      <c r="A1478" t="s">
        <v>59</v>
      </c>
      <c r="B1478">
        <v>1610612761</v>
      </c>
      <c r="C1478" t="s">
        <v>95</v>
      </c>
      <c r="D1478" t="s">
        <v>96</v>
      </c>
      <c r="E1478">
        <v>22400713</v>
      </c>
      <c r="F1478" s="1">
        <v>45692</v>
      </c>
      <c r="G1478" t="s">
        <v>774</v>
      </c>
      <c r="H1478" t="s">
        <v>70</v>
      </c>
      <c r="I1478">
        <v>48</v>
      </c>
      <c r="J1478">
        <v>43</v>
      </c>
      <c r="K1478">
        <v>82</v>
      </c>
      <c r="L1478">
        <v>0.52400000000000002</v>
      </c>
      <c r="M1478">
        <v>11</v>
      </c>
      <c r="N1478">
        <v>29</v>
      </c>
      <c r="O1478">
        <v>0.379</v>
      </c>
      <c r="P1478">
        <v>18</v>
      </c>
      <c r="Q1478">
        <v>19</v>
      </c>
      <c r="R1478">
        <v>0.94699999999999995</v>
      </c>
      <c r="S1478">
        <v>10</v>
      </c>
      <c r="T1478">
        <v>24</v>
      </c>
      <c r="U1478">
        <v>34</v>
      </c>
      <c r="V1478">
        <v>27</v>
      </c>
      <c r="W1478">
        <v>14</v>
      </c>
      <c r="X1478">
        <v>7</v>
      </c>
      <c r="Y1478">
        <v>4</v>
      </c>
      <c r="Z1478">
        <v>4</v>
      </c>
      <c r="AA1478">
        <v>22</v>
      </c>
      <c r="AB1478">
        <v>15</v>
      </c>
      <c r="AC1478">
        <v>115</v>
      </c>
      <c r="AD1478">
        <v>-6</v>
      </c>
      <c r="AE1478">
        <v>1</v>
      </c>
      <c r="AF1478">
        <v>1231</v>
      </c>
      <c r="AG1478">
        <v>1231</v>
      </c>
      <c r="AH1478">
        <v>1231</v>
      </c>
      <c r="AI1478">
        <v>121</v>
      </c>
      <c r="AJ1478">
        <v>866</v>
      </c>
      <c r="AK1478">
        <v>2022</v>
      </c>
      <c r="AL1478">
        <v>357</v>
      </c>
      <c r="AM1478">
        <v>1661</v>
      </c>
      <c r="AN1478">
        <v>2163</v>
      </c>
      <c r="AO1478">
        <v>983</v>
      </c>
      <c r="AP1478">
        <v>889</v>
      </c>
      <c r="AQ1478">
        <v>1458</v>
      </c>
      <c r="AR1478">
        <v>86</v>
      </c>
      <c r="AS1478">
        <v>1308</v>
      </c>
      <c r="AT1478">
        <v>2333</v>
      </c>
      <c r="AU1478">
        <v>2282</v>
      </c>
      <c r="AV1478">
        <v>1013</v>
      </c>
      <c r="AW1478">
        <v>1092</v>
      </c>
      <c r="AX1478">
        <v>1360</v>
      </c>
      <c r="AY1478">
        <v>1274</v>
      </c>
      <c r="AZ1478">
        <v>750</v>
      </c>
      <c r="BA1478">
        <v>1887</v>
      </c>
      <c r="BB1478">
        <v>1892</v>
      </c>
      <c r="BC1478">
        <v>1095</v>
      </c>
      <c r="BD1478">
        <v>1540</v>
      </c>
      <c r="BE1478">
        <v>1</v>
      </c>
      <c r="BF1478" t="s">
        <v>64</v>
      </c>
      <c r="BG1478" t="s">
        <v>65</v>
      </c>
      <c r="BH1478" t="s">
        <v>1276</v>
      </c>
      <c r="BI1478" s="4">
        <f xml:space="preserve"> _2025teamgamelogs[[#This Row],[FGA]] + (0.44 * _2025teamgamelogs[[#This Row],[FTA]]) + _2025teamgamelogs[[#This Row],[TOV]] - _2025teamgamelogs[[#This Row],[OREB]]</f>
        <v>94.36</v>
      </c>
      <c r="BJ1478" s="3">
        <f>_2025teamgamelogs[[#This Row],[TOV]]/_2025teamgamelogs[[#This Row],[POSSESIONS]]</f>
        <v>0.14836795252225518</v>
      </c>
      <c r="BK1478" s="4">
        <f>_2025teamgamelogs[[#This Row],[PTS]]/_2025teamgamelogs[[#This Row],[POSSESIONS]]</f>
        <v>1.2187367528613819</v>
      </c>
      <c r="BL1478" s="4">
        <f xml:space="preserve"> 100 * _2025teamgamelogs[[#This Row],[POINTS_PER_POSSESSION]]</f>
        <v>121.87367528613819</v>
      </c>
      <c r="BM1478" s="4">
        <f xml:space="preserve"> _2025teamgamelogs[[#This Row],[POSSESIONS]] / (_2025teamgamelogs[[#This Row],[MIN]]/48)</f>
        <v>94.36</v>
      </c>
      <c r="BN1478" s="3">
        <f>_2025teamgamelogs[[#This Row],[PTS]] / (2 * (_2025teamgamelogs[[#This Row],[FGA]] + 0.44 * _2025teamgamelogs[[#This Row],[FTA]]))</f>
        <v>0.63634351482957063</v>
      </c>
      <c r="BO1478" s="4">
        <f>VLOOKUP(_2025teamgamelogs[[#This Row],[MONTH]], LEAGUE_AVERAGES!$A$2:$B$8, 2, FALSE)</f>
        <v>112.18937416754261</v>
      </c>
      <c r="BP1478" s="5">
        <f>VLOOKUP(_2025teamgamelogs[[#This Row],[TEAM_NAME]], LEAGUE_AVERAGES!$A$14:$C$43, 2, FALSE)</f>
        <v>0.35443902439024388</v>
      </c>
      <c r="BQ1478" s="5">
        <f>VLOOKUP(_2025teamgamelogs[[#This Row],[TEAM_NAME]], LEAGUE_AVERAGES!$A$14:$C$43, 3, FALSE)</f>
        <v>0.34512195121951217</v>
      </c>
      <c r="BR1478" s="5">
        <f>VLOOKUP(_2025teamgamelogs[[#This Row],[TEAM_NAME]], LEAGUE_AVERAGES!$F$14:$H$43, 2, FALSE)</f>
        <v>0.46104878048780484</v>
      </c>
      <c r="BS1478" s="5">
        <f>VLOOKUP(_2025teamgamelogs[[#This Row],[TEAM_NAME]], LEAGUE_AVERAGES!$F$14:$H$43, 3, FALSE)</f>
        <v>0.45834146341463411</v>
      </c>
      <c r="BT1478" s="5">
        <f>VLOOKUP(_2025teamgamelogs[[#This Row],[TEAM_NAME]], LEAGUE_AVERAGES!$K$14:$M$43, 2, FALSE)</f>
        <v>0.55942918094792793</v>
      </c>
      <c r="BU1478" s="5">
        <f>VLOOKUP(_2025teamgamelogs[[#This Row],[TEAM_NAME]], LEAGUE_AVERAGES!$K$14:$M$43, 3, FALSE)</f>
        <v>0.54979583097447959</v>
      </c>
    </row>
    <row r="1479" spans="1:73" x14ac:dyDescent="0.2">
      <c r="A1479" t="s">
        <v>59</v>
      </c>
      <c r="B1479">
        <v>1610612746</v>
      </c>
      <c r="C1479" t="s">
        <v>131</v>
      </c>
      <c r="D1479" t="s">
        <v>132</v>
      </c>
      <c r="E1479">
        <v>22400715</v>
      </c>
      <c r="F1479" s="1">
        <v>45692</v>
      </c>
      <c r="G1479" t="s">
        <v>1145</v>
      </c>
      <c r="H1479" t="s">
        <v>70</v>
      </c>
      <c r="I1479">
        <v>48</v>
      </c>
      <c r="J1479">
        <v>34</v>
      </c>
      <c r="K1479">
        <v>89</v>
      </c>
      <c r="L1479">
        <v>0.38200000000000001</v>
      </c>
      <c r="M1479">
        <v>12</v>
      </c>
      <c r="N1479">
        <v>41</v>
      </c>
      <c r="O1479">
        <v>0.29299999999999998</v>
      </c>
      <c r="P1479">
        <v>17</v>
      </c>
      <c r="Q1479">
        <v>19</v>
      </c>
      <c r="R1479">
        <v>0.89500000000000002</v>
      </c>
      <c r="S1479">
        <v>10</v>
      </c>
      <c r="T1479">
        <v>26</v>
      </c>
      <c r="U1479">
        <v>36</v>
      </c>
      <c r="V1479">
        <v>30</v>
      </c>
      <c r="W1479">
        <v>10</v>
      </c>
      <c r="X1479">
        <v>9</v>
      </c>
      <c r="Y1479">
        <v>5</v>
      </c>
      <c r="Z1479">
        <v>3</v>
      </c>
      <c r="AA1479">
        <v>17</v>
      </c>
      <c r="AB1479">
        <v>15</v>
      </c>
      <c r="AC1479">
        <v>97</v>
      </c>
      <c r="AD1479">
        <v>-25</v>
      </c>
      <c r="AE1479">
        <v>1</v>
      </c>
      <c r="AF1479">
        <v>1231</v>
      </c>
      <c r="AG1479">
        <v>1231</v>
      </c>
      <c r="AH1479">
        <v>1231</v>
      </c>
      <c r="AI1479">
        <v>121</v>
      </c>
      <c r="AJ1479">
        <v>2258</v>
      </c>
      <c r="AK1479">
        <v>1176</v>
      </c>
      <c r="AL1479">
        <v>2337</v>
      </c>
      <c r="AM1479">
        <v>1413</v>
      </c>
      <c r="AN1479">
        <v>681</v>
      </c>
      <c r="AO1479">
        <v>1969</v>
      </c>
      <c r="AP1479">
        <v>1052</v>
      </c>
      <c r="AQ1479">
        <v>1458</v>
      </c>
      <c r="AR1479">
        <v>284</v>
      </c>
      <c r="AS1479">
        <v>1308</v>
      </c>
      <c r="AT1479">
        <v>2171</v>
      </c>
      <c r="AU1479">
        <v>2164</v>
      </c>
      <c r="AV1479">
        <v>541</v>
      </c>
      <c r="AW1479">
        <v>264</v>
      </c>
      <c r="AX1479">
        <v>797</v>
      </c>
      <c r="AY1479">
        <v>889</v>
      </c>
      <c r="AZ1479">
        <v>384</v>
      </c>
      <c r="BA1479">
        <v>792</v>
      </c>
      <c r="BB1479">
        <v>1892</v>
      </c>
      <c r="BC1479">
        <v>2224</v>
      </c>
      <c r="BD1479">
        <v>2312</v>
      </c>
      <c r="BE1479">
        <v>1</v>
      </c>
      <c r="BF1479" t="s">
        <v>64</v>
      </c>
      <c r="BG1479" t="s">
        <v>65</v>
      </c>
      <c r="BH1479" t="s">
        <v>1276</v>
      </c>
      <c r="BI1479" s="4">
        <f xml:space="preserve"> _2025teamgamelogs[[#This Row],[FGA]] + (0.44 * _2025teamgamelogs[[#This Row],[FTA]]) + _2025teamgamelogs[[#This Row],[TOV]] - _2025teamgamelogs[[#This Row],[OREB]]</f>
        <v>97.36</v>
      </c>
      <c r="BJ1479" s="3">
        <f>_2025teamgamelogs[[#This Row],[TOV]]/_2025teamgamelogs[[#This Row],[POSSESIONS]]</f>
        <v>0.10271158586688578</v>
      </c>
      <c r="BK1479" s="4">
        <f>_2025teamgamelogs[[#This Row],[PTS]]/_2025teamgamelogs[[#This Row],[POSSESIONS]]</f>
        <v>0.99630238290879214</v>
      </c>
      <c r="BL1479" s="4">
        <f xml:space="preserve"> 100 * _2025teamgamelogs[[#This Row],[POINTS_PER_POSSESSION]]</f>
        <v>99.63023829087922</v>
      </c>
      <c r="BM1479" s="4">
        <f xml:space="preserve"> _2025teamgamelogs[[#This Row],[POSSESIONS]] / (_2025teamgamelogs[[#This Row],[MIN]]/48)</f>
        <v>97.36</v>
      </c>
      <c r="BN1479" s="3">
        <f>_2025teamgamelogs[[#This Row],[PTS]] / (2 * (_2025teamgamelogs[[#This Row],[FGA]] + 0.44 * _2025teamgamelogs[[#This Row],[FTA]]))</f>
        <v>0.49815119145439607</v>
      </c>
      <c r="BO1479" s="4">
        <f>VLOOKUP(_2025teamgamelogs[[#This Row],[MONTH]], LEAGUE_AVERAGES!$A$2:$B$8, 2, FALSE)</f>
        <v>112.18937416754261</v>
      </c>
      <c r="BP1479" s="5">
        <f>VLOOKUP(_2025teamgamelogs[[#This Row],[TEAM_NAME]], LEAGUE_AVERAGES!$A$14:$C$43, 2, FALSE)</f>
        <v>0.38978048780487806</v>
      </c>
      <c r="BQ1479" s="5">
        <f>VLOOKUP(_2025teamgamelogs[[#This Row],[TEAM_NAME]], LEAGUE_AVERAGES!$A$14:$C$43, 3, FALSE)</f>
        <v>0.36475609756097566</v>
      </c>
      <c r="BR1479" s="5">
        <f>VLOOKUP(_2025teamgamelogs[[#This Row],[TEAM_NAME]], LEAGUE_AVERAGES!$F$14:$H$43, 2, FALSE)</f>
        <v>0.49036585365853652</v>
      </c>
      <c r="BS1479" s="5">
        <f>VLOOKUP(_2025teamgamelogs[[#This Row],[TEAM_NAME]], LEAGUE_AVERAGES!$F$14:$H$43, 3, FALSE)</f>
        <v>0.47582926829268285</v>
      </c>
      <c r="BT1479" s="5">
        <f>VLOOKUP(_2025teamgamelogs[[#This Row],[TEAM_NAME]], LEAGUE_AVERAGES!$K$14:$M$43, 2, FALSE)</f>
        <v>0.59895938905835644</v>
      </c>
      <c r="BU1479" s="5">
        <f>VLOOKUP(_2025teamgamelogs[[#This Row],[TEAM_NAME]], LEAGUE_AVERAGES!$K$14:$M$43, 3, FALSE)</f>
        <v>0.58126724036545818</v>
      </c>
    </row>
    <row r="1480" spans="1:73" x14ac:dyDescent="0.2">
      <c r="A1480" t="s">
        <v>59</v>
      </c>
      <c r="B1480">
        <v>1610612757</v>
      </c>
      <c r="C1480" t="s">
        <v>116</v>
      </c>
      <c r="D1480" t="s">
        <v>117</v>
      </c>
      <c r="E1480">
        <v>22400716</v>
      </c>
      <c r="F1480" s="1">
        <v>45692</v>
      </c>
      <c r="G1480" t="s">
        <v>1320</v>
      </c>
      <c r="H1480" t="s">
        <v>63</v>
      </c>
      <c r="I1480">
        <v>48</v>
      </c>
      <c r="J1480">
        <v>41</v>
      </c>
      <c r="K1480">
        <v>92</v>
      </c>
      <c r="L1480">
        <v>0.44600000000000001</v>
      </c>
      <c r="M1480">
        <v>14</v>
      </c>
      <c r="N1480">
        <v>37</v>
      </c>
      <c r="O1480">
        <v>0.378</v>
      </c>
      <c r="P1480">
        <v>16</v>
      </c>
      <c r="Q1480">
        <v>17</v>
      </c>
      <c r="R1480">
        <v>0.94099999999999995</v>
      </c>
      <c r="S1480">
        <v>16</v>
      </c>
      <c r="T1480">
        <v>35</v>
      </c>
      <c r="U1480">
        <v>51</v>
      </c>
      <c r="V1480">
        <v>23</v>
      </c>
      <c r="W1480">
        <v>19</v>
      </c>
      <c r="X1480">
        <v>8</v>
      </c>
      <c r="Y1480">
        <v>4</v>
      </c>
      <c r="Z1480">
        <v>6</v>
      </c>
      <c r="AA1480">
        <v>17</v>
      </c>
      <c r="AB1480">
        <v>19</v>
      </c>
      <c r="AC1480">
        <v>112</v>
      </c>
      <c r="AD1480">
        <v>23</v>
      </c>
      <c r="AE1480">
        <v>1</v>
      </c>
      <c r="AF1480">
        <v>1</v>
      </c>
      <c r="AG1480">
        <v>1</v>
      </c>
      <c r="AH1480">
        <v>1</v>
      </c>
      <c r="AI1480">
        <v>121</v>
      </c>
      <c r="AJ1480">
        <v>1234</v>
      </c>
      <c r="AK1480">
        <v>768</v>
      </c>
      <c r="AL1480">
        <v>1606</v>
      </c>
      <c r="AM1480">
        <v>934</v>
      </c>
      <c r="AN1480">
        <v>1227</v>
      </c>
      <c r="AO1480">
        <v>993</v>
      </c>
      <c r="AP1480">
        <v>1228</v>
      </c>
      <c r="AQ1480">
        <v>1778</v>
      </c>
      <c r="AR1480">
        <v>107</v>
      </c>
      <c r="AS1480">
        <v>234</v>
      </c>
      <c r="AT1480">
        <v>769</v>
      </c>
      <c r="AU1480">
        <v>340</v>
      </c>
      <c r="AV1480">
        <v>1759</v>
      </c>
      <c r="AW1480">
        <v>2098</v>
      </c>
      <c r="AX1480">
        <v>1073</v>
      </c>
      <c r="AY1480">
        <v>1274</v>
      </c>
      <c r="AZ1480">
        <v>1573</v>
      </c>
      <c r="BA1480">
        <v>792</v>
      </c>
      <c r="BB1480">
        <v>971</v>
      </c>
      <c r="BC1480">
        <v>1331</v>
      </c>
      <c r="BD1480">
        <v>168</v>
      </c>
      <c r="BE1480">
        <v>1</v>
      </c>
      <c r="BF1480" t="s">
        <v>64</v>
      </c>
      <c r="BG1480" t="s">
        <v>65</v>
      </c>
      <c r="BH1480" t="s">
        <v>1276</v>
      </c>
      <c r="BI1480" s="4">
        <f xml:space="preserve"> _2025teamgamelogs[[#This Row],[FGA]] + (0.44 * _2025teamgamelogs[[#This Row],[FTA]]) + _2025teamgamelogs[[#This Row],[TOV]] - _2025teamgamelogs[[#This Row],[OREB]]</f>
        <v>102.48</v>
      </c>
      <c r="BJ1480" s="3">
        <f>_2025teamgamelogs[[#This Row],[TOV]]/_2025teamgamelogs[[#This Row],[POSSESIONS]]</f>
        <v>0.18540202966432473</v>
      </c>
      <c r="BK1480" s="4">
        <f>_2025teamgamelogs[[#This Row],[PTS]]/_2025teamgamelogs[[#This Row],[POSSESIONS]]</f>
        <v>1.0928961748633879</v>
      </c>
      <c r="BL1480" s="4">
        <f xml:space="preserve"> 100 * _2025teamgamelogs[[#This Row],[POINTS_PER_POSSESSION]]</f>
        <v>109.28961748633878</v>
      </c>
      <c r="BM1480" s="4">
        <f xml:space="preserve"> _2025teamgamelogs[[#This Row],[POSSESIONS]] / (_2025teamgamelogs[[#This Row],[MIN]]/48)</f>
        <v>102.48</v>
      </c>
      <c r="BN1480" s="3">
        <f>_2025teamgamelogs[[#This Row],[PTS]] / (2 * (_2025teamgamelogs[[#This Row],[FGA]] + 0.44 * _2025teamgamelogs[[#This Row],[FTA]]))</f>
        <v>0.56292722155207076</v>
      </c>
      <c r="BO1480" s="4">
        <f>VLOOKUP(_2025teamgamelogs[[#This Row],[MONTH]], LEAGUE_AVERAGES!$A$2:$B$8, 2, FALSE)</f>
        <v>112.18937416754261</v>
      </c>
      <c r="BP1480" s="5">
        <f>VLOOKUP(_2025teamgamelogs[[#This Row],[TEAM_NAME]], LEAGUE_AVERAGES!$A$14:$C$43, 2, FALSE)</f>
        <v>0.3617317073170731</v>
      </c>
      <c r="BQ1480" s="5">
        <f>VLOOKUP(_2025teamgamelogs[[#This Row],[TEAM_NAME]], LEAGUE_AVERAGES!$A$14:$C$43, 3, FALSE)</f>
        <v>0.32368292682926825</v>
      </c>
      <c r="BR1480" s="5">
        <f>VLOOKUP(_2025teamgamelogs[[#This Row],[TEAM_NAME]], LEAGUE_AVERAGES!$F$14:$H$43, 2, FALSE)</f>
        <v>0.4560243902439024</v>
      </c>
      <c r="BS1480" s="5">
        <f>VLOOKUP(_2025teamgamelogs[[#This Row],[TEAM_NAME]], LEAGUE_AVERAGES!$F$14:$H$43, 3, FALSE)</f>
        <v>0.4473414634146341</v>
      </c>
      <c r="BT1480" s="5">
        <f>VLOOKUP(_2025teamgamelogs[[#This Row],[TEAM_NAME]], LEAGUE_AVERAGES!$K$14:$M$43, 2, FALSE)</f>
        <v>0.56794360073860606</v>
      </c>
      <c r="BU1480" s="5">
        <f>VLOOKUP(_2025teamgamelogs[[#This Row],[TEAM_NAME]], LEAGUE_AVERAGES!$K$14:$M$43, 3, FALSE)</f>
        <v>0.54561285519601899</v>
      </c>
    </row>
    <row r="1481" spans="1:73" x14ac:dyDescent="0.2">
      <c r="A1481" t="s">
        <v>59</v>
      </c>
      <c r="B1481">
        <v>1610612742</v>
      </c>
      <c r="C1481" t="s">
        <v>154</v>
      </c>
      <c r="D1481" t="s">
        <v>155</v>
      </c>
      <c r="E1481">
        <v>22400712</v>
      </c>
      <c r="F1481" s="1">
        <v>45692</v>
      </c>
      <c r="G1481" t="s">
        <v>1321</v>
      </c>
      <c r="H1481" t="s">
        <v>70</v>
      </c>
      <c r="I1481">
        <v>48</v>
      </c>
      <c r="J1481">
        <v>40</v>
      </c>
      <c r="K1481">
        <v>85</v>
      </c>
      <c r="L1481">
        <v>0.47099999999999997</v>
      </c>
      <c r="M1481">
        <v>11</v>
      </c>
      <c r="N1481">
        <v>33</v>
      </c>
      <c r="O1481">
        <v>0.33300000000000002</v>
      </c>
      <c r="P1481">
        <v>25</v>
      </c>
      <c r="Q1481">
        <v>31</v>
      </c>
      <c r="R1481">
        <v>0.80600000000000005</v>
      </c>
      <c r="S1481">
        <v>15</v>
      </c>
      <c r="T1481">
        <v>29</v>
      </c>
      <c r="U1481">
        <v>44</v>
      </c>
      <c r="V1481">
        <v>24</v>
      </c>
      <c r="W1481">
        <v>12</v>
      </c>
      <c r="X1481">
        <v>8</v>
      </c>
      <c r="Y1481">
        <v>4</v>
      </c>
      <c r="Z1481">
        <v>4</v>
      </c>
      <c r="AA1481">
        <v>19</v>
      </c>
      <c r="AB1481">
        <v>21</v>
      </c>
      <c r="AC1481">
        <v>116</v>
      </c>
      <c r="AD1481">
        <v>-2</v>
      </c>
      <c r="AE1481">
        <v>1</v>
      </c>
      <c r="AF1481">
        <v>1231</v>
      </c>
      <c r="AG1481">
        <v>1231</v>
      </c>
      <c r="AH1481">
        <v>1231</v>
      </c>
      <c r="AI1481">
        <v>121</v>
      </c>
      <c r="AJ1481">
        <v>1438</v>
      </c>
      <c r="AK1481">
        <v>1709</v>
      </c>
      <c r="AL1481">
        <v>1183</v>
      </c>
      <c r="AM1481">
        <v>1661</v>
      </c>
      <c r="AN1481">
        <v>1749</v>
      </c>
      <c r="AO1481">
        <v>1468</v>
      </c>
      <c r="AP1481">
        <v>183</v>
      </c>
      <c r="AQ1481">
        <v>202</v>
      </c>
      <c r="AR1481">
        <v>1014</v>
      </c>
      <c r="AS1481">
        <v>332</v>
      </c>
      <c r="AT1481">
        <v>1807</v>
      </c>
      <c r="AU1481">
        <v>1127</v>
      </c>
      <c r="AV1481">
        <v>1570</v>
      </c>
      <c r="AW1481">
        <v>640</v>
      </c>
      <c r="AX1481">
        <v>1073</v>
      </c>
      <c r="AY1481">
        <v>1274</v>
      </c>
      <c r="AZ1481">
        <v>750</v>
      </c>
      <c r="BA1481">
        <v>1258</v>
      </c>
      <c r="BB1481">
        <v>575</v>
      </c>
      <c r="BC1481">
        <v>1025</v>
      </c>
      <c r="BD1481">
        <v>1286</v>
      </c>
      <c r="BE1481">
        <v>1</v>
      </c>
      <c r="BF1481" t="s">
        <v>71</v>
      </c>
      <c r="BG1481" t="s">
        <v>65</v>
      </c>
      <c r="BH1481" t="s">
        <v>1276</v>
      </c>
      <c r="BI1481" s="4">
        <f xml:space="preserve"> _2025teamgamelogs[[#This Row],[FGA]] + (0.44 * _2025teamgamelogs[[#This Row],[FTA]]) + _2025teamgamelogs[[#This Row],[TOV]] - _2025teamgamelogs[[#This Row],[OREB]]</f>
        <v>95.64</v>
      </c>
      <c r="BJ1481" s="3">
        <f>_2025teamgamelogs[[#This Row],[TOV]]/_2025teamgamelogs[[#This Row],[POSSESIONS]]</f>
        <v>0.12547051442910917</v>
      </c>
      <c r="BK1481" s="4">
        <f>_2025teamgamelogs[[#This Row],[PTS]]/_2025teamgamelogs[[#This Row],[POSSESIONS]]</f>
        <v>1.2128816394813886</v>
      </c>
      <c r="BL1481" s="4">
        <f xml:space="preserve"> 100 * _2025teamgamelogs[[#This Row],[POINTS_PER_POSSESSION]]</f>
        <v>121.28816394813886</v>
      </c>
      <c r="BM1481" s="4">
        <f xml:space="preserve"> _2025teamgamelogs[[#This Row],[POSSESIONS]] / (_2025teamgamelogs[[#This Row],[MIN]]/48)</f>
        <v>95.64</v>
      </c>
      <c r="BN1481" s="3">
        <f>_2025teamgamelogs[[#This Row],[PTS]] / (2 * (_2025teamgamelogs[[#This Row],[FGA]] + 0.44 * _2025teamgamelogs[[#This Row],[FTA]]))</f>
        <v>0.58799675587996758</v>
      </c>
      <c r="BO1481" s="4">
        <f>VLOOKUP(_2025teamgamelogs[[#This Row],[MONTH]], LEAGUE_AVERAGES!$A$2:$B$8, 2, FALSE)</f>
        <v>112.18937416754261</v>
      </c>
      <c r="BP1481" s="5">
        <f>VLOOKUP(_2025teamgamelogs[[#This Row],[TEAM_NAME]], LEAGUE_AVERAGES!$A$14:$C$43, 2, FALSE)</f>
        <v>0.362375</v>
      </c>
      <c r="BQ1481" s="5">
        <f>VLOOKUP(_2025teamgamelogs[[#This Row],[TEAM_NAME]], LEAGUE_AVERAGES!$A$14:$C$43, 3, FALSE)</f>
        <v>0.36252380952380958</v>
      </c>
      <c r="BR1481" s="5">
        <f>VLOOKUP(_2025teamgamelogs[[#This Row],[TEAM_NAME]], LEAGUE_AVERAGES!$F$14:$H$43, 2, FALSE)</f>
        <v>0.47777500000000001</v>
      </c>
      <c r="BS1481" s="5">
        <f>VLOOKUP(_2025teamgamelogs[[#This Row],[TEAM_NAME]], LEAGUE_AVERAGES!$F$14:$H$43, 3, FALSE)</f>
        <v>0.48176190476190472</v>
      </c>
      <c r="BT1481" s="5">
        <f>VLOOKUP(_2025teamgamelogs[[#This Row],[TEAM_NAME]], LEAGUE_AVERAGES!$K$14:$M$43, 2, FALSE)</f>
        <v>0.58283558931438928</v>
      </c>
      <c r="BU1481" s="5">
        <f>VLOOKUP(_2025teamgamelogs[[#This Row],[TEAM_NAME]], LEAGUE_AVERAGES!$K$14:$M$43, 3, FALSE)</f>
        <v>0.5856179003364903</v>
      </c>
    </row>
    <row r="1482" spans="1:73" x14ac:dyDescent="0.2">
      <c r="A1482" t="s">
        <v>59</v>
      </c>
      <c r="B1482">
        <v>1610612752</v>
      </c>
      <c r="C1482" t="s">
        <v>67</v>
      </c>
      <c r="D1482" t="s">
        <v>68</v>
      </c>
      <c r="E1482">
        <v>22400713</v>
      </c>
      <c r="F1482" s="1">
        <v>45692</v>
      </c>
      <c r="G1482" t="s">
        <v>773</v>
      </c>
      <c r="H1482" t="s">
        <v>63</v>
      </c>
      <c r="I1482">
        <v>48</v>
      </c>
      <c r="J1482">
        <v>47</v>
      </c>
      <c r="K1482">
        <v>94</v>
      </c>
      <c r="L1482">
        <v>0.5</v>
      </c>
      <c r="M1482">
        <v>8</v>
      </c>
      <c r="N1482">
        <v>25</v>
      </c>
      <c r="O1482">
        <v>0.32</v>
      </c>
      <c r="P1482">
        <v>19</v>
      </c>
      <c r="Q1482">
        <v>23</v>
      </c>
      <c r="R1482">
        <v>0.82599999999999996</v>
      </c>
      <c r="S1482">
        <v>17</v>
      </c>
      <c r="T1482">
        <v>26</v>
      </c>
      <c r="U1482">
        <v>43</v>
      </c>
      <c r="V1482">
        <v>26</v>
      </c>
      <c r="W1482">
        <v>13</v>
      </c>
      <c r="X1482">
        <v>10</v>
      </c>
      <c r="Y1482">
        <v>4</v>
      </c>
      <c r="Z1482">
        <v>4</v>
      </c>
      <c r="AA1482">
        <v>15</v>
      </c>
      <c r="AB1482">
        <v>22</v>
      </c>
      <c r="AC1482">
        <v>121</v>
      </c>
      <c r="AD1482">
        <v>6</v>
      </c>
      <c r="AE1482">
        <v>1</v>
      </c>
      <c r="AF1482">
        <v>1</v>
      </c>
      <c r="AG1482">
        <v>1</v>
      </c>
      <c r="AH1482">
        <v>1</v>
      </c>
      <c r="AI1482">
        <v>121</v>
      </c>
      <c r="AJ1482">
        <v>335</v>
      </c>
      <c r="AK1482">
        <v>570</v>
      </c>
      <c r="AL1482">
        <v>663</v>
      </c>
      <c r="AM1482">
        <v>2251</v>
      </c>
      <c r="AN1482">
        <v>2375</v>
      </c>
      <c r="AO1482">
        <v>1701</v>
      </c>
      <c r="AP1482">
        <v>756</v>
      </c>
      <c r="AQ1482">
        <v>899</v>
      </c>
      <c r="AR1482">
        <v>794</v>
      </c>
      <c r="AS1482">
        <v>160</v>
      </c>
      <c r="AT1482">
        <v>2171</v>
      </c>
      <c r="AU1482">
        <v>1282</v>
      </c>
      <c r="AV1482">
        <v>1195</v>
      </c>
      <c r="AW1482">
        <v>850</v>
      </c>
      <c r="AX1482">
        <v>539</v>
      </c>
      <c r="AY1482">
        <v>1274</v>
      </c>
      <c r="AZ1482">
        <v>750</v>
      </c>
      <c r="BA1482">
        <v>398</v>
      </c>
      <c r="BB1482">
        <v>416</v>
      </c>
      <c r="BC1482">
        <v>672</v>
      </c>
      <c r="BD1482">
        <v>854</v>
      </c>
      <c r="BE1482">
        <v>1</v>
      </c>
      <c r="BF1482" t="s">
        <v>71</v>
      </c>
      <c r="BG1482" t="s">
        <v>65</v>
      </c>
      <c r="BH1482" t="s">
        <v>1276</v>
      </c>
      <c r="BI1482" s="4">
        <f xml:space="preserve"> _2025teamgamelogs[[#This Row],[FGA]] + (0.44 * _2025teamgamelogs[[#This Row],[FTA]]) + _2025teamgamelogs[[#This Row],[TOV]] - _2025teamgamelogs[[#This Row],[OREB]]</f>
        <v>100.12</v>
      </c>
      <c r="BJ1482" s="3">
        <f>_2025teamgamelogs[[#This Row],[TOV]]/_2025teamgamelogs[[#This Row],[POSSESIONS]]</f>
        <v>0.12984418697562924</v>
      </c>
      <c r="BK1482" s="4">
        <f>_2025teamgamelogs[[#This Row],[PTS]]/_2025teamgamelogs[[#This Row],[POSSESIONS]]</f>
        <v>1.2085497403116261</v>
      </c>
      <c r="BL1482" s="4">
        <f xml:space="preserve"> 100 * _2025teamgamelogs[[#This Row],[POINTS_PER_POSSESSION]]</f>
        <v>120.85497403116261</v>
      </c>
      <c r="BM1482" s="4">
        <f xml:space="preserve"> _2025teamgamelogs[[#This Row],[POSSESIONS]] / (_2025teamgamelogs[[#This Row],[MIN]]/48)</f>
        <v>100.12</v>
      </c>
      <c r="BN1482" s="3">
        <f>_2025teamgamelogs[[#This Row],[PTS]] / (2 * (_2025teamgamelogs[[#This Row],[FGA]] + 0.44 * _2025teamgamelogs[[#This Row],[FTA]]))</f>
        <v>0.58106031502112943</v>
      </c>
      <c r="BO1482" s="4">
        <f>VLOOKUP(_2025teamgamelogs[[#This Row],[MONTH]], LEAGUE_AVERAGES!$A$2:$B$8, 2, FALSE)</f>
        <v>112.18937416754261</v>
      </c>
      <c r="BP1482" s="5">
        <f>VLOOKUP(_2025teamgamelogs[[#This Row],[TEAM_NAME]], LEAGUE_AVERAGES!$A$14:$C$43, 2, FALSE)</f>
        <v>0.370219512195122</v>
      </c>
      <c r="BQ1482" s="5">
        <f>VLOOKUP(_2025teamgamelogs[[#This Row],[TEAM_NAME]], LEAGUE_AVERAGES!$A$14:$C$43, 3, FALSE)</f>
        <v>0.36224390243902438</v>
      </c>
      <c r="BR1482" s="5">
        <f>VLOOKUP(_2025teamgamelogs[[#This Row],[TEAM_NAME]], LEAGUE_AVERAGES!$F$14:$H$43, 2, FALSE)</f>
        <v>0.49358536585365859</v>
      </c>
      <c r="BS1482" s="5">
        <f>VLOOKUP(_2025teamgamelogs[[#This Row],[TEAM_NAME]], LEAGUE_AVERAGES!$F$14:$H$43, 3, FALSE)</f>
        <v>0.47975609756097559</v>
      </c>
      <c r="BT1482" s="5">
        <f>VLOOKUP(_2025teamgamelogs[[#This Row],[TEAM_NAME]], LEAGUE_AVERAGES!$K$14:$M$43, 2, FALSE)</f>
        <v>0.59525043511857889</v>
      </c>
      <c r="BU1482" s="5">
        <f>VLOOKUP(_2025teamgamelogs[[#This Row],[TEAM_NAME]], LEAGUE_AVERAGES!$K$14:$M$43, 3, FALSE)</f>
        <v>0.58413739951743537</v>
      </c>
    </row>
    <row r="1483" spans="1:73" x14ac:dyDescent="0.2">
      <c r="A1483" t="s">
        <v>59</v>
      </c>
      <c r="B1483">
        <v>1610612745</v>
      </c>
      <c r="C1483" t="s">
        <v>104</v>
      </c>
      <c r="D1483" t="s">
        <v>105</v>
      </c>
      <c r="E1483">
        <v>22400711</v>
      </c>
      <c r="F1483" s="1">
        <v>45692</v>
      </c>
      <c r="G1483" t="s">
        <v>1322</v>
      </c>
      <c r="H1483" t="s">
        <v>70</v>
      </c>
      <c r="I1483">
        <v>48</v>
      </c>
      <c r="J1483">
        <v>34</v>
      </c>
      <c r="K1483">
        <v>83</v>
      </c>
      <c r="L1483">
        <v>0.41</v>
      </c>
      <c r="M1483">
        <v>11</v>
      </c>
      <c r="N1483">
        <v>32</v>
      </c>
      <c r="O1483">
        <v>0.34399999999999997</v>
      </c>
      <c r="P1483">
        <v>18</v>
      </c>
      <c r="Q1483">
        <v>27</v>
      </c>
      <c r="R1483">
        <v>0.66700000000000004</v>
      </c>
      <c r="S1483">
        <v>16</v>
      </c>
      <c r="T1483">
        <v>29</v>
      </c>
      <c r="U1483">
        <v>45</v>
      </c>
      <c r="V1483">
        <v>23</v>
      </c>
      <c r="W1483">
        <v>18</v>
      </c>
      <c r="X1483">
        <v>6</v>
      </c>
      <c r="Y1483">
        <v>6</v>
      </c>
      <c r="Z1483">
        <v>9</v>
      </c>
      <c r="AA1483">
        <v>18</v>
      </c>
      <c r="AB1483">
        <v>25</v>
      </c>
      <c r="AC1483">
        <v>97</v>
      </c>
      <c r="AD1483">
        <v>-2</v>
      </c>
      <c r="AE1483">
        <v>1</v>
      </c>
      <c r="AF1483">
        <v>1231</v>
      </c>
      <c r="AG1483">
        <v>1231</v>
      </c>
      <c r="AH1483">
        <v>1231</v>
      </c>
      <c r="AI1483">
        <v>121</v>
      </c>
      <c r="AJ1483">
        <v>2258</v>
      </c>
      <c r="AK1483">
        <v>1922</v>
      </c>
      <c r="AL1483">
        <v>2104</v>
      </c>
      <c r="AM1483">
        <v>1661</v>
      </c>
      <c r="AN1483">
        <v>1863</v>
      </c>
      <c r="AO1483">
        <v>1374</v>
      </c>
      <c r="AP1483">
        <v>889</v>
      </c>
      <c r="AQ1483">
        <v>471</v>
      </c>
      <c r="AR1483">
        <v>2105</v>
      </c>
      <c r="AS1483">
        <v>234</v>
      </c>
      <c r="AT1483">
        <v>1807</v>
      </c>
      <c r="AU1483">
        <v>976</v>
      </c>
      <c r="AV1483">
        <v>1759</v>
      </c>
      <c r="AW1483">
        <v>1953</v>
      </c>
      <c r="AX1483">
        <v>1702</v>
      </c>
      <c r="AY1483">
        <v>560</v>
      </c>
      <c r="AZ1483">
        <v>2275</v>
      </c>
      <c r="BA1483">
        <v>1018</v>
      </c>
      <c r="BB1483">
        <v>143</v>
      </c>
      <c r="BC1483">
        <v>2224</v>
      </c>
      <c r="BD1483">
        <v>1286</v>
      </c>
      <c r="BE1483">
        <v>1</v>
      </c>
      <c r="BF1483" t="s">
        <v>71</v>
      </c>
      <c r="BG1483" t="s">
        <v>65</v>
      </c>
      <c r="BH1483" t="s">
        <v>1276</v>
      </c>
      <c r="BI1483" s="4">
        <f xml:space="preserve"> _2025teamgamelogs[[#This Row],[FGA]] + (0.44 * _2025teamgamelogs[[#This Row],[FTA]]) + _2025teamgamelogs[[#This Row],[TOV]] - _2025teamgamelogs[[#This Row],[OREB]]</f>
        <v>96.88</v>
      </c>
      <c r="BJ1483" s="3">
        <f>_2025teamgamelogs[[#This Row],[TOV]]/_2025teamgamelogs[[#This Row],[POSSESIONS]]</f>
        <v>0.18579686209744015</v>
      </c>
      <c r="BK1483" s="4">
        <f>_2025teamgamelogs[[#This Row],[PTS]]/_2025teamgamelogs[[#This Row],[POSSESIONS]]</f>
        <v>1.0012386457473164</v>
      </c>
      <c r="BL1483" s="4">
        <f xml:space="preserve"> 100 * _2025teamgamelogs[[#This Row],[POINTS_PER_POSSESSION]]</f>
        <v>100.12386457473164</v>
      </c>
      <c r="BM1483" s="4">
        <f xml:space="preserve"> _2025teamgamelogs[[#This Row],[POSSESIONS]] / (_2025teamgamelogs[[#This Row],[MIN]]/48)</f>
        <v>96.88</v>
      </c>
      <c r="BN1483" s="3">
        <f>_2025teamgamelogs[[#This Row],[PTS]] / (2 * (_2025teamgamelogs[[#This Row],[FGA]] + 0.44 * _2025teamgamelogs[[#This Row],[FTA]]))</f>
        <v>0.51117200674536256</v>
      </c>
      <c r="BO1483" s="4">
        <f>VLOOKUP(_2025teamgamelogs[[#This Row],[MONTH]], LEAGUE_AVERAGES!$A$2:$B$8, 2, FALSE)</f>
        <v>112.18937416754261</v>
      </c>
      <c r="BP1483" s="5">
        <f>VLOOKUP(_2025teamgamelogs[[#This Row],[TEAM_NAME]], LEAGUE_AVERAGES!$A$14:$C$43, 2, FALSE)</f>
        <v>0.35034146341463424</v>
      </c>
      <c r="BQ1483" s="5">
        <f>VLOOKUP(_2025teamgamelogs[[#This Row],[TEAM_NAME]], LEAGUE_AVERAGES!$A$14:$C$43, 3, FALSE)</f>
        <v>0.35473170731707321</v>
      </c>
      <c r="BR1483" s="5">
        <f>VLOOKUP(_2025teamgamelogs[[#This Row],[TEAM_NAME]], LEAGUE_AVERAGES!$F$14:$H$43, 2, FALSE)</f>
        <v>0.45260975609756104</v>
      </c>
      <c r="BS1483" s="5">
        <f>VLOOKUP(_2025teamgamelogs[[#This Row],[TEAM_NAME]], LEAGUE_AVERAGES!$F$14:$H$43, 3, FALSE)</f>
        <v>0.45763414634146338</v>
      </c>
      <c r="BT1483" s="5">
        <f>VLOOKUP(_2025teamgamelogs[[#This Row],[TEAM_NAME]], LEAGUE_AVERAGES!$K$14:$M$43, 2, FALSE)</f>
        <v>0.55103752047014554</v>
      </c>
      <c r="BU1483" s="5">
        <f>VLOOKUP(_2025teamgamelogs[[#This Row],[TEAM_NAME]], LEAGUE_AVERAGES!$K$14:$M$43, 3, FALSE)</f>
        <v>0.55544482411316332</v>
      </c>
    </row>
    <row r="1484" spans="1:73" x14ac:dyDescent="0.2">
      <c r="A1484" t="s">
        <v>59</v>
      </c>
      <c r="B1484">
        <v>1610612748</v>
      </c>
      <c r="C1484" t="s">
        <v>101</v>
      </c>
      <c r="D1484" t="s">
        <v>102</v>
      </c>
      <c r="E1484">
        <v>22400714</v>
      </c>
      <c r="F1484" s="1">
        <v>45692</v>
      </c>
      <c r="G1484" t="s">
        <v>1323</v>
      </c>
      <c r="H1484" t="s">
        <v>70</v>
      </c>
      <c r="I1484">
        <v>48</v>
      </c>
      <c r="J1484">
        <v>43</v>
      </c>
      <c r="K1484">
        <v>90</v>
      </c>
      <c r="L1484">
        <v>0.47799999999999998</v>
      </c>
      <c r="M1484">
        <v>17</v>
      </c>
      <c r="N1484">
        <v>44</v>
      </c>
      <c r="O1484">
        <v>0.38600000000000001</v>
      </c>
      <c r="P1484">
        <v>21</v>
      </c>
      <c r="Q1484">
        <v>26</v>
      </c>
      <c r="R1484">
        <v>0.80800000000000005</v>
      </c>
      <c r="S1484">
        <v>11</v>
      </c>
      <c r="T1484">
        <v>33</v>
      </c>
      <c r="U1484">
        <v>44</v>
      </c>
      <c r="V1484">
        <v>29</v>
      </c>
      <c r="W1484">
        <v>14</v>
      </c>
      <c r="X1484">
        <v>4</v>
      </c>
      <c r="Y1484">
        <v>3</v>
      </c>
      <c r="Z1484">
        <v>3</v>
      </c>
      <c r="AA1484">
        <v>17</v>
      </c>
      <c r="AB1484">
        <v>18</v>
      </c>
      <c r="AC1484">
        <v>124</v>
      </c>
      <c r="AD1484">
        <v>-9</v>
      </c>
      <c r="AE1484">
        <v>1</v>
      </c>
      <c r="AF1484">
        <v>1231</v>
      </c>
      <c r="AG1484">
        <v>1231</v>
      </c>
      <c r="AH1484">
        <v>1231</v>
      </c>
      <c r="AI1484">
        <v>121</v>
      </c>
      <c r="AJ1484">
        <v>866</v>
      </c>
      <c r="AK1484">
        <v>1029</v>
      </c>
      <c r="AL1484">
        <v>1036</v>
      </c>
      <c r="AM1484">
        <v>410</v>
      </c>
      <c r="AN1484">
        <v>384</v>
      </c>
      <c r="AO1484">
        <v>899</v>
      </c>
      <c r="AP1484">
        <v>506</v>
      </c>
      <c r="AQ1484">
        <v>570</v>
      </c>
      <c r="AR1484">
        <v>993</v>
      </c>
      <c r="AS1484">
        <v>1051</v>
      </c>
      <c r="AT1484">
        <v>1131</v>
      </c>
      <c r="AU1484">
        <v>1127</v>
      </c>
      <c r="AV1484">
        <v>687</v>
      </c>
      <c r="AW1484">
        <v>1092</v>
      </c>
      <c r="AX1484">
        <v>2190</v>
      </c>
      <c r="AY1484">
        <v>1712</v>
      </c>
      <c r="AZ1484">
        <v>384</v>
      </c>
      <c r="BA1484">
        <v>792</v>
      </c>
      <c r="BB1484">
        <v>1204</v>
      </c>
      <c r="BC1484">
        <v>497</v>
      </c>
      <c r="BD1484">
        <v>1735</v>
      </c>
      <c r="BE1484">
        <v>1</v>
      </c>
      <c r="BF1484" t="s">
        <v>71</v>
      </c>
      <c r="BG1484" t="s">
        <v>65</v>
      </c>
      <c r="BH1484" t="s">
        <v>1276</v>
      </c>
      <c r="BI1484" s="4">
        <f xml:space="preserve"> _2025teamgamelogs[[#This Row],[FGA]] + (0.44 * _2025teamgamelogs[[#This Row],[FTA]]) + _2025teamgamelogs[[#This Row],[TOV]] - _2025teamgamelogs[[#This Row],[OREB]]</f>
        <v>104.44</v>
      </c>
      <c r="BJ1484" s="3">
        <f>_2025teamgamelogs[[#This Row],[TOV]]/_2025teamgamelogs[[#This Row],[POSSESIONS]]</f>
        <v>0.13404825737265416</v>
      </c>
      <c r="BK1484" s="4">
        <f>_2025teamgamelogs[[#This Row],[PTS]]/_2025teamgamelogs[[#This Row],[POSSESIONS]]</f>
        <v>1.1872845653006512</v>
      </c>
      <c r="BL1484" s="4">
        <f xml:space="preserve"> 100 * _2025teamgamelogs[[#This Row],[POINTS_PER_POSSESSION]]</f>
        <v>118.72845653006512</v>
      </c>
      <c r="BM1484" s="4">
        <f xml:space="preserve"> _2025teamgamelogs[[#This Row],[POSSESIONS]] / (_2025teamgamelogs[[#This Row],[MIN]]/48)</f>
        <v>104.44</v>
      </c>
      <c r="BN1484" s="3">
        <f>_2025teamgamelogs[[#This Row],[PTS]] / (2 * (_2025teamgamelogs[[#This Row],[FGA]] + 0.44 * _2025teamgamelogs[[#This Row],[FTA]]))</f>
        <v>0.61119873817034698</v>
      </c>
      <c r="BO1484" s="4">
        <f>VLOOKUP(_2025teamgamelogs[[#This Row],[MONTH]], LEAGUE_AVERAGES!$A$2:$B$8, 2, FALSE)</f>
        <v>112.18937416754261</v>
      </c>
      <c r="BP1484" s="5">
        <f>VLOOKUP(_2025teamgamelogs[[#This Row],[TEAM_NAME]], LEAGUE_AVERAGES!$A$14:$C$43, 2, FALSE)</f>
        <v>0.38887804878048787</v>
      </c>
      <c r="BQ1484" s="5">
        <f>VLOOKUP(_2025teamgamelogs[[#This Row],[TEAM_NAME]], LEAGUE_AVERAGES!$A$14:$C$43, 3, FALSE)</f>
        <v>0.35180487804878063</v>
      </c>
      <c r="BR1484" s="5">
        <f>VLOOKUP(_2025teamgamelogs[[#This Row],[TEAM_NAME]], LEAGUE_AVERAGES!$F$14:$H$43, 2, FALSE)</f>
        <v>0.48178048780487814</v>
      </c>
      <c r="BS1484" s="5">
        <f>VLOOKUP(_2025teamgamelogs[[#This Row],[TEAM_NAME]], LEAGUE_AVERAGES!$F$14:$H$43, 3, FALSE)</f>
        <v>0.44997560975609752</v>
      </c>
      <c r="BT1484" s="5">
        <f>VLOOKUP(_2025teamgamelogs[[#This Row],[TEAM_NAME]], LEAGUE_AVERAGES!$K$14:$M$43, 2, FALSE)</f>
        <v>0.59307433364150897</v>
      </c>
      <c r="BU1484" s="5">
        <f>VLOOKUP(_2025teamgamelogs[[#This Row],[TEAM_NAME]], LEAGUE_AVERAGES!$K$14:$M$43, 3, FALSE)</f>
        <v>0.56311679796954139</v>
      </c>
    </row>
    <row r="1485" spans="1:73" x14ac:dyDescent="0.2">
      <c r="A1485" t="s">
        <v>59</v>
      </c>
      <c r="B1485">
        <v>1610612747</v>
      </c>
      <c r="C1485" t="s">
        <v>60</v>
      </c>
      <c r="D1485" t="s">
        <v>61</v>
      </c>
      <c r="E1485">
        <v>22400715</v>
      </c>
      <c r="F1485" s="1">
        <v>45692</v>
      </c>
      <c r="G1485" t="s">
        <v>1147</v>
      </c>
      <c r="H1485" t="s">
        <v>63</v>
      </c>
      <c r="I1485">
        <v>48</v>
      </c>
      <c r="J1485">
        <v>45</v>
      </c>
      <c r="K1485">
        <v>81</v>
      </c>
      <c r="L1485">
        <v>0.55600000000000005</v>
      </c>
      <c r="M1485">
        <v>18</v>
      </c>
      <c r="N1485">
        <v>37</v>
      </c>
      <c r="O1485">
        <v>0.48599999999999999</v>
      </c>
      <c r="P1485">
        <v>14</v>
      </c>
      <c r="Q1485">
        <v>23</v>
      </c>
      <c r="R1485">
        <v>0.60899999999999999</v>
      </c>
      <c r="S1485">
        <v>10</v>
      </c>
      <c r="T1485">
        <v>40</v>
      </c>
      <c r="U1485">
        <v>50</v>
      </c>
      <c r="V1485">
        <v>33</v>
      </c>
      <c r="W1485">
        <v>15</v>
      </c>
      <c r="X1485">
        <v>7</v>
      </c>
      <c r="Y1485">
        <v>3</v>
      </c>
      <c r="Z1485">
        <v>5</v>
      </c>
      <c r="AA1485">
        <v>15</v>
      </c>
      <c r="AB1485">
        <v>17</v>
      </c>
      <c r="AC1485">
        <v>122</v>
      </c>
      <c r="AD1485">
        <v>25</v>
      </c>
      <c r="AE1485">
        <v>1</v>
      </c>
      <c r="AF1485">
        <v>1</v>
      </c>
      <c r="AG1485">
        <v>1</v>
      </c>
      <c r="AH1485">
        <v>1</v>
      </c>
      <c r="AI1485">
        <v>121</v>
      </c>
      <c r="AJ1485">
        <v>564</v>
      </c>
      <c r="AK1485">
        <v>2117</v>
      </c>
      <c r="AL1485">
        <v>132</v>
      </c>
      <c r="AM1485">
        <v>288</v>
      </c>
      <c r="AN1485">
        <v>1227</v>
      </c>
      <c r="AO1485">
        <v>149</v>
      </c>
      <c r="AP1485">
        <v>1571</v>
      </c>
      <c r="AQ1485">
        <v>899</v>
      </c>
      <c r="AR1485">
        <v>2337</v>
      </c>
      <c r="AS1485">
        <v>1308</v>
      </c>
      <c r="AT1485">
        <v>210</v>
      </c>
      <c r="AU1485">
        <v>427</v>
      </c>
      <c r="AV1485">
        <v>240</v>
      </c>
      <c r="AW1485">
        <v>1341</v>
      </c>
      <c r="AX1485">
        <v>1360</v>
      </c>
      <c r="AY1485">
        <v>1712</v>
      </c>
      <c r="AZ1485">
        <v>1188</v>
      </c>
      <c r="BA1485">
        <v>398</v>
      </c>
      <c r="BB1485">
        <v>1444</v>
      </c>
      <c r="BC1485">
        <v>609</v>
      </c>
      <c r="BD1485">
        <v>135</v>
      </c>
      <c r="BE1485">
        <v>1</v>
      </c>
      <c r="BF1485" t="s">
        <v>71</v>
      </c>
      <c r="BG1485" t="s">
        <v>65</v>
      </c>
      <c r="BH1485" t="s">
        <v>1276</v>
      </c>
      <c r="BI1485" s="4">
        <f xml:space="preserve"> _2025teamgamelogs[[#This Row],[FGA]] + (0.44 * _2025teamgamelogs[[#This Row],[FTA]]) + _2025teamgamelogs[[#This Row],[TOV]] - _2025teamgamelogs[[#This Row],[OREB]]</f>
        <v>96.12</v>
      </c>
      <c r="BJ1485" s="3">
        <f>_2025teamgamelogs[[#This Row],[TOV]]/_2025teamgamelogs[[#This Row],[POSSESIONS]]</f>
        <v>0.1560549313358302</v>
      </c>
      <c r="BK1485" s="4">
        <f>_2025teamgamelogs[[#This Row],[PTS]]/_2025teamgamelogs[[#This Row],[POSSESIONS]]</f>
        <v>1.2692467748647522</v>
      </c>
      <c r="BL1485" s="4">
        <f xml:space="preserve"> 100 * _2025teamgamelogs[[#This Row],[POINTS_PER_POSSESSION]]</f>
        <v>126.92467748647522</v>
      </c>
      <c r="BM1485" s="4">
        <f xml:space="preserve"> _2025teamgamelogs[[#This Row],[POSSESIONS]] / (_2025teamgamelogs[[#This Row],[MIN]]/48)</f>
        <v>96.12</v>
      </c>
      <c r="BN1485" s="3">
        <f>_2025teamgamelogs[[#This Row],[PTS]] / (2 * (_2025teamgamelogs[[#This Row],[FGA]] + 0.44 * _2025teamgamelogs[[#This Row],[FTA]]))</f>
        <v>0.66944688323090429</v>
      </c>
      <c r="BO1485" s="4">
        <f>VLOOKUP(_2025teamgamelogs[[#This Row],[MONTH]], LEAGUE_AVERAGES!$A$2:$B$8, 2, FALSE)</f>
        <v>112.18937416754261</v>
      </c>
      <c r="BP1485" s="5">
        <f>VLOOKUP(_2025teamgamelogs[[#This Row],[TEAM_NAME]], LEAGUE_AVERAGES!$A$14:$C$43, 2, FALSE)</f>
        <v>0.37419512195121946</v>
      </c>
      <c r="BQ1485" s="5">
        <f>VLOOKUP(_2025teamgamelogs[[#This Row],[TEAM_NAME]], LEAGUE_AVERAGES!$A$14:$C$43, 3, FALSE)</f>
        <v>0.35536585365853657</v>
      </c>
      <c r="BR1485" s="5">
        <f>VLOOKUP(_2025teamgamelogs[[#This Row],[TEAM_NAME]], LEAGUE_AVERAGES!$F$14:$H$43, 2, FALSE)</f>
        <v>0.48560975609756091</v>
      </c>
      <c r="BS1485" s="5">
        <f>VLOOKUP(_2025teamgamelogs[[#This Row],[TEAM_NAME]], LEAGUE_AVERAGES!$F$14:$H$43, 3, FALSE)</f>
        <v>0.47373170731707315</v>
      </c>
      <c r="BT1485" s="5">
        <f>VLOOKUP(_2025teamgamelogs[[#This Row],[TEAM_NAME]], LEAGUE_AVERAGES!$K$14:$M$43, 2, FALSE)</f>
        <v>0.60200661119778875</v>
      </c>
      <c r="BU1485" s="5">
        <f>VLOOKUP(_2025teamgamelogs[[#This Row],[TEAM_NAME]], LEAGUE_AVERAGES!$K$14:$M$43, 3, FALSE)</f>
        <v>0.58416138772693449</v>
      </c>
    </row>
    <row r="1486" spans="1:73" x14ac:dyDescent="0.2">
      <c r="A1486" t="s">
        <v>59</v>
      </c>
      <c r="B1486">
        <v>1610612750</v>
      </c>
      <c r="C1486" t="s">
        <v>8</v>
      </c>
      <c r="D1486" t="s">
        <v>72</v>
      </c>
      <c r="E1486">
        <v>22400723</v>
      </c>
      <c r="F1486" s="1">
        <v>45693</v>
      </c>
      <c r="G1486" t="s">
        <v>1324</v>
      </c>
      <c r="H1486" t="s">
        <v>63</v>
      </c>
      <c r="I1486">
        <v>48</v>
      </c>
      <c r="J1486">
        <v>42</v>
      </c>
      <c r="K1486">
        <v>98</v>
      </c>
      <c r="L1486">
        <v>0.42899999999999999</v>
      </c>
      <c r="M1486">
        <v>20</v>
      </c>
      <c r="N1486">
        <v>47</v>
      </c>
      <c r="O1486">
        <v>0.42599999999999999</v>
      </c>
      <c r="P1486">
        <v>23</v>
      </c>
      <c r="Q1486">
        <v>28</v>
      </c>
      <c r="R1486">
        <v>0.82099999999999995</v>
      </c>
      <c r="S1486">
        <v>23</v>
      </c>
      <c r="T1486">
        <v>36</v>
      </c>
      <c r="U1486">
        <v>59</v>
      </c>
      <c r="V1486">
        <v>27</v>
      </c>
      <c r="W1486">
        <v>11</v>
      </c>
      <c r="X1486">
        <v>6</v>
      </c>
      <c r="Y1486">
        <v>8</v>
      </c>
      <c r="Z1486">
        <v>5</v>
      </c>
      <c r="AA1486">
        <v>15</v>
      </c>
      <c r="AB1486">
        <v>22</v>
      </c>
      <c r="AC1486">
        <v>127</v>
      </c>
      <c r="AD1486">
        <v>19</v>
      </c>
      <c r="AE1486">
        <v>1</v>
      </c>
      <c r="AF1486">
        <v>1</v>
      </c>
      <c r="AG1486">
        <v>1</v>
      </c>
      <c r="AH1486">
        <v>1</v>
      </c>
      <c r="AI1486">
        <v>121</v>
      </c>
      <c r="AJ1486">
        <v>1068</v>
      </c>
      <c r="AK1486">
        <v>251</v>
      </c>
      <c r="AL1486">
        <v>1860</v>
      </c>
      <c r="AM1486">
        <v>114</v>
      </c>
      <c r="AN1486">
        <v>200</v>
      </c>
      <c r="AO1486">
        <v>493</v>
      </c>
      <c r="AP1486">
        <v>314</v>
      </c>
      <c r="AQ1486">
        <v>377</v>
      </c>
      <c r="AR1486">
        <v>844</v>
      </c>
      <c r="AS1486">
        <v>8</v>
      </c>
      <c r="AT1486">
        <v>640</v>
      </c>
      <c r="AU1486">
        <v>46</v>
      </c>
      <c r="AV1486">
        <v>1013</v>
      </c>
      <c r="AW1486">
        <v>429</v>
      </c>
      <c r="AX1486">
        <v>1702</v>
      </c>
      <c r="AY1486">
        <v>187</v>
      </c>
      <c r="AZ1486">
        <v>1188</v>
      </c>
      <c r="BA1486">
        <v>398</v>
      </c>
      <c r="BB1486">
        <v>416</v>
      </c>
      <c r="BC1486">
        <v>341</v>
      </c>
      <c r="BD1486">
        <v>260</v>
      </c>
      <c r="BE1486">
        <v>1</v>
      </c>
      <c r="BF1486" t="s">
        <v>64</v>
      </c>
      <c r="BG1486" t="s">
        <v>65</v>
      </c>
      <c r="BH1486" t="s">
        <v>1276</v>
      </c>
      <c r="BI1486" s="4">
        <f xml:space="preserve"> _2025teamgamelogs[[#This Row],[FGA]] + (0.44 * _2025teamgamelogs[[#This Row],[FTA]]) + _2025teamgamelogs[[#This Row],[TOV]] - _2025teamgamelogs[[#This Row],[OREB]]</f>
        <v>98.32</v>
      </c>
      <c r="BJ1486" s="3">
        <f>_2025teamgamelogs[[#This Row],[TOV]]/_2025teamgamelogs[[#This Row],[POSSESIONS]]</f>
        <v>0.11187957689178195</v>
      </c>
      <c r="BK1486" s="4">
        <f>_2025teamgamelogs[[#This Row],[PTS]]/_2025teamgamelogs[[#This Row],[POSSESIONS]]</f>
        <v>1.2917005695687551</v>
      </c>
      <c r="BL1486" s="4">
        <f xml:space="preserve"> 100 * _2025teamgamelogs[[#This Row],[POINTS_PER_POSSESSION]]</f>
        <v>129.1700569568755</v>
      </c>
      <c r="BM1486" s="4">
        <f xml:space="preserve"> _2025teamgamelogs[[#This Row],[POSSESIONS]] / (_2025teamgamelogs[[#This Row],[MIN]]/48)</f>
        <v>98.32</v>
      </c>
      <c r="BN1486" s="3">
        <f>_2025teamgamelogs[[#This Row],[PTS]] / (2 * (_2025teamgamelogs[[#This Row],[FGA]] + 0.44 * _2025teamgamelogs[[#This Row],[FTA]]))</f>
        <v>0.57559825960841193</v>
      </c>
      <c r="BO1486" s="4">
        <f>VLOOKUP(_2025teamgamelogs[[#This Row],[MONTH]], LEAGUE_AVERAGES!$A$2:$B$8, 2, FALSE)</f>
        <v>112.18937416754261</v>
      </c>
      <c r="BP1486" s="5">
        <f>VLOOKUP(_2025teamgamelogs[[#This Row],[TEAM_NAME]], LEAGUE_AVERAGES!$A$14:$C$43, 2, FALSE)</f>
        <v>0.38256097560975622</v>
      </c>
      <c r="BQ1486" s="5">
        <f>VLOOKUP(_2025teamgamelogs[[#This Row],[TEAM_NAME]], LEAGUE_AVERAGES!$A$14:$C$43, 3, FALSE)</f>
        <v>0.37156097560975615</v>
      </c>
      <c r="BR1486" s="5">
        <f>VLOOKUP(_2025teamgamelogs[[#This Row],[TEAM_NAME]], LEAGUE_AVERAGES!$F$14:$H$43, 2, FALSE)</f>
        <v>0.47402439024390242</v>
      </c>
      <c r="BS1486" s="5">
        <f>VLOOKUP(_2025teamgamelogs[[#This Row],[TEAM_NAME]], LEAGUE_AVERAGES!$F$14:$H$43, 3, FALSE)</f>
        <v>0.46580487804878057</v>
      </c>
      <c r="BT1486" s="5">
        <f>VLOOKUP(_2025teamgamelogs[[#This Row],[TEAM_NAME]], LEAGUE_AVERAGES!$K$14:$M$43, 2, FALSE)</f>
        <v>0.59446350940954662</v>
      </c>
      <c r="BU1486" s="5">
        <f>VLOOKUP(_2025teamgamelogs[[#This Row],[TEAM_NAME]], LEAGUE_AVERAGES!$K$14:$M$43, 3, FALSE)</f>
        <v>0.58583417827298701</v>
      </c>
    </row>
    <row r="1487" spans="1:73" x14ac:dyDescent="0.2">
      <c r="A1487" t="s">
        <v>59</v>
      </c>
      <c r="B1487">
        <v>1610612739</v>
      </c>
      <c r="C1487" t="s">
        <v>119</v>
      </c>
      <c r="D1487" t="s">
        <v>120</v>
      </c>
      <c r="E1487">
        <v>22400718</v>
      </c>
      <c r="F1487" s="1">
        <v>45693</v>
      </c>
      <c r="G1487" t="s">
        <v>1325</v>
      </c>
      <c r="H1487" t="s">
        <v>63</v>
      </c>
      <c r="I1487">
        <v>48</v>
      </c>
      <c r="J1487">
        <v>41</v>
      </c>
      <c r="K1487">
        <v>85</v>
      </c>
      <c r="L1487">
        <v>0.48199999999999998</v>
      </c>
      <c r="M1487">
        <v>16</v>
      </c>
      <c r="N1487">
        <v>38</v>
      </c>
      <c r="O1487">
        <v>0.42099999999999999</v>
      </c>
      <c r="P1487">
        <v>20</v>
      </c>
      <c r="Q1487">
        <v>24</v>
      </c>
      <c r="R1487">
        <v>0.83299999999999996</v>
      </c>
      <c r="S1487">
        <v>11</v>
      </c>
      <c r="T1487">
        <v>35</v>
      </c>
      <c r="U1487">
        <v>46</v>
      </c>
      <c r="V1487">
        <v>28</v>
      </c>
      <c r="W1487">
        <v>24</v>
      </c>
      <c r="X1487">
        <v>6</v>
      </c>
      <c r="Y1487">
        <v>7</v>
      </c>
      <c r="Z1487">
        <v>5</v>
      </c>
      <c r="AA1487">
        <v>22</v>
      </c>
      <c r="AB1487">
        <v>21</v>
      </c>
      <c r="AC1487">
        <v>118</v>
      </c>
      <c r="AD1487">
        <v>3</v>
      </c>
      <c r="AE1487">
        <v>1</v>
      </c>
      <c r="AF1487">
        <v>1</v>
      </c>
      <c r="AG1487">
        <v>1</v>
      </c>
      <c r="AH1487">
        <v>1</v>
      </c>
      <c r="AI1487">
        <v>121</v>
      </c>
      <c r="AJ1487">
        <v>1234</v>
      </c>
      <c r="AK1487">
        <v>1709</v>
      </c>
      <c r="AL1487">
        <v>977</v>
      </c>
      <c r="AM1487">
        <v>567</v>
      </c>
      <c r="AN1487">
        <v>1078</v>
      </c>
      <c r="AO1487">
        <v>527</v>
      </c>
      <c r="AP1487">
        <v>623</v>
      </c>
      <c r="AQ1487">
        <v>791</v>
      </c>
      <c r="AR1487">
        <v>699</v>
      </c>
      <c r="AS1487">
        <v>1051</v>
      </c>
      <c r="AT1487">
        <v>769</v>
      </c>
      <c r="AU1487">
        <v>835</v>
      </c>
      <c r="AV1487">
        <v>840</v>
      </c>
      <c r="AW1487">
        <v>2418</v>
      </c>
      <c r="AX1487">
        <v>1702</v>
      </c>
      <c r="AY1487">
        <v>346</v>
      </c>
      <c r="AZ1487">
        <v>1188</v>
      </c>
      <c r="BA1487">
        <v>1887</v>
      </c>
      <c r="BB1487">
        <v>575</v>
      </c>
      <c r="BC1487">
        <v>891</v>
      </c>
      <c r="BD1487">
        <v>1047</v>
      </c>
      <c r="BE1487">
        <v>1</v>
      </c>
      <c r="BF1487" t="s">
        <v>71</v>
      </c>
      <c r="BG1487" t="s">
        <v>65</v>
      </c>
      <c r="BH1487" t="s">
        <v>1276</v>
      </c>
      <c r="BI1487" s="4">
        <f xml:space="preserve"> _2025teamgamelogs[[#This Row],[FGA]] + (0.44 * _2025teamgamelogs[[#This Row],[FTA]]) + _2025teamgamelogs[[#This Row],[TOV]] - _2025teamgamelogs[[#This Row],[OREB]]</f>
        <v>108.56</v>
      </c>
      <c r="BJ1487" s="3">
        <f>_2025teamgamelogs[[#This Row],[TOV]]/_2025teamgamelogs[[#This Row],[POSSESIONS]]</f>
        <v>0.2210759027266028</v>
      </c>
      <c r="BK1487" s="4">
        <f>_2025teamgamelogs[[#This Row],[PTS]]/_2025teamgamelogs[[#This Row],[POSSESIONS]]</f>
        <v>1.0869565217391304</v>
      </c>
      <c r="BL1487" s="4">
        <f xml:space="preserve"> 100 * _2025teamgamelogs[[#This Row],[POINTS_PER_POSSESSION]]</f>
        <v>108.69565217391303</v>
      </c>
      <c r="BM1487" s="4">
        <f xml:space="preserve"> _2025teamgamelogs[[#This Row],[POSSESIONS]] / (_2025teamgamelogs[[#This Row],[MIN]]/48)</f>
        <v>108.56</v>
      </c>
      <c r="BN1487" s="3">
        <f>_2025teamgamelogs[[#This Row],[PTS]] / (2 * (_2025teamgamelogs[[#This Row],[FGA]] + 0.44 * _2025teamgamelogs[[#This Row],[FTA]]))</f>
        <v>0.61741314357471744</v>
      </c>
      <c r="BO1487" s="4">
        <f>VLOOKUP(_2025teamgamelogs[[#This Row],[MONTH]], LEAGUE_AVERAGES!$A$2:$B$8, 2, FALSE)</f>
        <v>112.18937416754261</v>
      </c>
      <c r="BP1487" s="5">
        <f>VLOOKUP(_2025teamgamelogs[[#This Row],[TEAM_NAME]], LEAGUE_AVERAGES!$A$14:$C$43, 2, FALSE)</f>
        <v>0.38409756097560971</v>
      </c>
      <c r="BQ1487" s="5">
        <f>VLOOKUP(_2025teamgamelogs[[#This Row],[TEAM_NAME]], LEAGUE_AVERAGES!$A$14:$C$43, 3, FALSE)</f>
        <v>0.38512195121951209</v>
      </c>
      <c r="BR1487" s="5">
        <f>VLOOKUP(_2025teamgamelogs[[#This Row],[TEAM_NAME]], LEAGUE_AVERAGES!$F$14:$H$43, 2, FALSE)</f>
        <v>0.49482926829268303</v>
      </c>
      <c r="BS1487" s="5">
        <f>VLOOKUP(_2025teamgamelogs[[#This Row],[TEAM_NAME]], LEAGUE_AVERAGES!$F$14:$H$43, 3, FALSE)</f>
        <v>0.4880731707317072</v>
      </c>
      <c r="BT1487" s="5">
        <f>VLOOKUP(_2025teamgamelogs[[#This Row],[TEAM_NAME]], LEAGUE_AVERAGES!$K$14:$M$43, 2, FALSE)</f>
        <v>0.61027349880699666</v>
      </c>
      <c r="BU1487" s="5">
        <f>VLOOKUP(_2025teamgamelogs[[#This Row],[TEAM_NAME]], LEAGUE_AVERAGES!$K$14:$M$43, 3, FALSE)</f>
        <v>0.60680781397749251</v>
      </c>
    </row>
    <row r="1488" spans="1:73" x14ac:dyDescent="0.2">
      <c r="A1488" t="s">
        <v>59</v>
      </c>
      <c r="B1488">
        <v>1610612758</v>
      </c>
      <c r="C1488" t="s">
        <v>142</v>
      </c>
      <c r="D1488" t="s">
        <v>143</v>
      </c>
      <c r="E1488">
        <v>22400727</v>
      </c>
      <c r="F1488" s="1">
        <v>45693</v>
      </c>
      <c r="G1488" t="s">
        <v>1326</v>
      </c>
      <c r="H1488" t="s">
        <v>70</v>
      </c>
      <c r="I1488">
        <v>48</v>
      </c>
      <c r="J1488">
        <v>40</v>
      </c>
      <c r="K1488">
        <v>80</v>
      </c>
      <c r="L1488">
        <v>0.5</v>
      </c>
      <c r="M1488">
        <v>10</v>
      </c>
      <c r="N1488">
        <v>27</v>
      </c>
      <c r="O1488">
        <v>0.37</v>
      </c>
      <c r="P1488">
        <v>21</v>
      </c>
      <c r="Q1488">
        <v>28</v>
      </c>
      <c r="R1488">
        <v>0.75</v>
      </c>
      <c r="S1488">
        <v>14</v>
      </c>
      <c r="T1488">
        <v>23</v>
      </c>
      <c r="U1488">
        <v>37</v>
      </c>
      <c r="V1488">
        <v>23</v>
      </c>
      <c r="W1488">
        <v>19</v>
      </c>
      <c r="X1488">
        <v>6</v>
      </c>
      <c r="Y1488">
        <v>4</v>
      </c>
      <c r="Z1488">
        <v>3</v>
      </c>
      <c r="AA1488">
        <v>14</v>
      </c>
      <c r="AB1488">
        <v>24</v>
      </c>
      <c r="AC1488">
        <v>111</v>
      </c>
      <c r="AD1488">
        <v>-19</v>
      </c>
      <c r="AE1488">
        <v>1</v>
      </c>
      <c r="AF1488">
        <v>1231</v>
      </c>
      <c r="AG1488">
        <v>1231</v>
      </c>
      <c r="AH1488">
        <v>1231</v>
      </c>
      <c r="AI1488">
        <v>121</v>
      </c>
      <c r="AJ1488">
        <v>1438</v>
      </c>
      <c r="AK1488">
        <v>2190</v>
      </c>
      <c r="AL1488">
        <v>663</v>
      </c>
      <c r="AM1488">
        <v>1891</v>
      </c>
      <c r="AN1488">
        <v>2292</v>
      </c>
      <c r="AO1488">
        <v>1094</v>
      </c>
      <c r="AP1488">
        <v>506</v>
      </c>
      <c r="AQ1488">
        <v>377</v>
      </c>
      <c r="AR1488">
        <v>1525</v>
      </c>
      <c r="AS1488">
        <v>466</v>
      </c>
      <c r="AT1488">
        <v>2380</v>
      </c>
      <c r="AU1488">
        <v>2073</v>
      </c>
      <c r="AV1488">
        <v>1759</v>
      </c>
      <c r="AW1488">
        <v>2098</v>
      </c>
      <c r="AX1488">
        <v>1702</v>
      </c>
      <c r="AY1488">
        <v>1274</v>
      </c>
      <c r="AZ1488">
        <v>384</v>
      </c>
      <c r="BA1488">
        <v>260</v>
      </c>
      <c r="BB1488">
        <v>215</v>
      </c>
      <c r="BC1488">
        <v>1402</v>
      </c>
      <c r="BD1488">
        <v>2175</v>
      </c>
      <c r="BE1488">
        <v>1</v>
      </c>
      <c r="BF1488" t="s">
        <v>64</v>
      </c>
      <c r="BG1488" t="s">
        <v>65</v>
      </c>
      <c r="BH1488" t="s">
        <v>1276</v>
      </c>
      <c r="BI1488" s="4">
        <f xml:space="preserve"> _2025teamgamelogs[[#This Row],[FGA]] + (0.44 * _2025teamgamelogs[[#This Row],[FTA]]) + _2025teamgamelogs[[#This Row],[TOV]] - _2025teamgamelogs[[#This Row],[OREB]]</f>
        <v>97.32</v>
      </c>
      <c r="BJ1488" s="3">
        <f>_2025teamgamelogs[[#This Row],[TOV]]/_2025teamgamelogs[[#This Row],[POSSESIONS]]</f>
        <v>0.19523222359227294</v>
      </c>
      <c r="BK1488" s="4">
        <f>_2025teamgamelogs[[#This Row],[PTS]]/_2025teamgamelogs[[#This Row],[POSSESIONS]]</f>
        <v>1.1405672009864365</v>
      </c>
      <c r="BL1488" s="4">
        <f xml:space="preserve"> 100 * _2025teamgamelogs[[#This Row],[POINTS_PER_POSSESSION]]</f>
        <v>114.05672009864365</v>
      </c>
      <c r="BM1488" s="4">
        <f xml:space="preserve"> _2025teamgamelogs[[#This Row],[POSSESIONS]] / (_2025teamgamelogs[[#This Row],[MIN]]/48)</f>
        <v>97.32</v>
      </c>
      <c r="BN1488" s="3">
        <f>_2025teamgamelogs[[#This Row],[PTS]] / (2 * (_2025teamgamelogs[[#This Row],[FGA]] + 0.44 * _2025teamgamelogs[[#This Row],[FTA]]))</f>
        <v>0.60116984402079732</v>
      </c>
      <c r="BO1488" s="4">
        <f>VLOOKUP(_2025teamgamelogs[[#This Row],[MONTH]], LEAGUE_AVERAGES!$A$2:$B$8, 2, FALSE)</f>
        <v>112.18937416754261</v>
      </c>
      <c r="BP1488" s="5">
        <f>VLOOKUP(_2025teamgamelogs[[#This Row],[TEAM_NAME]], LEAGUE_AVERAGES!$A$14:$C$43, 2, FALSE)</f>
        <v>0.37158536585365853</v>
      </c>
      <c r="BQ1488" s="5">
        <f>VLOOKUP(_2025teamgamelogs[[#This Row],[TEAM_NAME]], LEAGUE_AVERAGES!$A$14:$C$43, 3, FALSE)</f>
        <v>0.34029268292682929</v>
      </c>
      <c r="BR1488" s="5">
        <f>VLOOKUP(_2025teamgamelogs[[#This Row],[TEAM_NAME]], LEAGUE_AVERAGES!$F$14:$H$43, 2, FALSE)</f>
        <v>0.4831951219512195</v>
      </c>
      <c r="BS1488" s="5">
        <f>VLOOKUP(_2025teamgamelogs[[#This Row],[TEAM_NAME]], LEAGUE_AVERAGES!$F$14:$H$43, 3, FALSE)</f>
        <v>0.47492682926829272</v>
      </c>
      <c r="BT1488" s="5">
        <f>VLOOKUP(_2025teamgamelogs[[#This Row],[TEAM_NAME]], LEAGUE_AVERAGES!$K$14:$M$43, 2, FALSE)</f>
        <v>0.59195463864629394</v>
      </c>
      <c r="BU1488" s="5">
        <f>VLOOKUP(_2025teamgamelogs[[#This Row],[TEAM_NAME]], LEAGUE_AVERAGES!$K$14:$M$43, 3, FALSE)</f>
        <v>0.57517865161129356</v>
      </c>
    </row>
    <row r="1489" spans="1:73" x14ac:dyDescent="0.2">
      <c r="A1489" t="s">
        <v>59</v>
      </c>
      <c r="B1489">
        <v>1610612741</v>
      </c>
      <c r="C1489" t="s">
        <v>86</v>
      </c>
      <c r="D1489" t="s">
        <v>87</v>
      </c>
      <c r="E1489">
        <v>22400723</v>
      </c>
      <c r="F1489" s="1">
        <v>45693</v>
      </c>
      <c r="G1489" t="s">
        <v>1327</v>
      </c>
      <c r="H1489" t="s">
        <v>70</v>
      </c>
      <c r="I1489">
        <v>48</v>
      </c>
      <c r="J1489">
        <v>40</v>
      </c>
      <c r="K1489">
        <v>83</v>
      </c>
      <c r="L1489">
        <v>0.48199999999999998</v>
      </c>
      <c r="M1489">
        <v>12</v>
      </c>
      <c r="N1489">
        <v>36</v>
      </c>
      <c r="O1489">
        <v>0.33300000000000002</v>
      </c>
      <c r="P1489">
        <v>16</v>
      </c>
      <c r="Q1489">
        <v>22</v>
      </c>
      <c r="R1489">
        <v>0.72699999999999998</v>
      </c>
      <c r="S1489">
        <v>6</v>
      </c>
      <c r="T1489">
        <v>28</v>
      </c>
      <c r="U1489">
        <v>34</v>
      </c>
      <c r="V1489">
        <v>25</v>
      </c>
      <c r="W1489">
        <v>11</v>
      </c>
      <c r="X1489">
        <v>9</v>
      </c>
      <c r="Y1489">
        <v>5</v>
      </c>
      <c r="Z1489">
        <v>8</v>
      </c>
      <c r="AA1489">
        <v>22</v>
      </c>
      <c r="AB1489">
        <v>15</v>
      </c>
      <c r="AC1489">
        <v>108</v>
      </c>
      <c r="AD1489">
        <v>-19</v>
      </c>
      <c r="AE1489">
        <v>1</v>
      </c>
      <c r="AF1489">
        <v>1231</v>
      </c>
      <c r="AG1489">
        <v>1231</v>
      </c>
      <c r="AH1489">
        <v>1231</v>
      </c>
      <c r="AI1489">
        <v>121</v>
      </c>
      <c r="AJ1489">
        <v>1438</v>
      </c>
      <c r="AK1489">
        <v>1922</v>
      </c>
      <c r="AL1489">
        <v>985</v>
      </c>
      <c r="AM1489">
        <v>1413</v>
      </c>
      <c r="AN1489">
        <v>1366</v>
      </c>
      <c r="AO1489">
        <v>1468</v>
      </c>
      <c r="AP1489">
        <v>1228</v>
      </c>
      <c r="AQ1489">
        <v>1008</v>
      </c>
      <c r="AR1489">
        <v>1740</v>
      </c>
      <c r="AS1489">
        <v>2189</v>
      </c>
      <c r="AT1489">
        <v>1951</v>
      </c>
      <c r="AU1489">
        <v>2282</v>
      </c>
      <c r="AV1489">
        <v>1358</v>
      </c>
      <c r="AW1489">
        <v>429</v>
      </c>
      <c r="AX1489">
        <v>797</v>
      </c>
      <c r="AY1489">
        <v>889</v>
      </c>
      <c r="AZ1489">
        <v>2116</v>
      </c>
      <c r="BA1489">
        <v>1887</v>
      </c>
      <c r="BB1489">
        <v>1892</v>
      </c>
      <c r="BC1489">
        <v>1616</v>
      </c>
      <c r="BD1489">
        <v>2175</v>
      </c>
      <c r="BE1489">
        <v>1</v>
      </c>
      <c r="BF1489" t="s">
        <v>71</v>
      </c>
      <c r="BG1489" t="s">
        <v>65</v>
      </c>
      <c r="BH1489" t="s">
        <v>1276</v>
      </c>
      <c r="BI1489" s="4">
        <f xml:space="preserve"> _2025teamgamelogs[[#This Row],[FGA]] + (0.44 * _2025teamgamelogs[[#This Row],[FTA]]) + _2025teamgamelogs[[#This Row],[TOV]] - _2025teamgamelogs[[#This Row],[OREB]]</f>
        <v>97.68</v>
      </c>
      <c r="BJ1489" s="3">
        <f>_2025teamgamelogs[[#This Row],[TOV]]/_2025teamgamelogs[[#This Row],[POSSESIONS]]</f>
        <v>0.1126126126126126</v>
      </c>
      <c r="BK1489" s="4">
        <f>_2025teamgamelogs[[#This Row],[PTS]]/_2025teamgamelogs[[#This Row],[POSSESIONS]]</f>
        <v>1.1056511056511056</v>
      </c>
      <c r="BL1489" s="4">
        <f xml:space="preserve"> 100 * _2025teamgamelogs[[#This Row],[POINTS_PER_POSSESSION]]</f>
        <v>110.56511056511056</v>
      </c>
      <c r="BM1489" s="4">
        <f xml:space="preserve"> _2025teamgamelogs[[#This Row],[POSSESIONS]] / (_2025teamgamelogs[[#This Row],[MIN]]/48)</f>
        <v>97.68</v>
      </c>
      <c r="BN1489" s="3">
        <f>_2025teamgamelogs[[#This Row],[PTS]] / (2 * (_2025teamgamelogs[[#This Row],[FGA]] + 0.44 * _2025teamgamelogs[[#This Row],[FTA]]))</f>
        <v>0.58264997842037114</v>
      </c>
      <c r="BO1489" s="4">
        <f>VLOOKUP(_2025teamgamelogs[[#This Row],[MONTH]], LEAGUE_AVERAGES!$A$2:$B$8, 2, FALSE)</f>
        <v>112.18937416754261</v>
      </c>
      <c r="BP1489" s="5">
        <f>VLOOKUP(_2025teamgamelogs[[#This Row],[TEAM_NAME]], LEAGUE_AVERAGES!$A$14:$C$43, 2, FALSE)</f>
        <v>0.36141463414634156</v>
      </c>
      <c r="BQ1489" s="5">
        <f>VLOOKUP(_2025teamgamelogs[[#This Row],[TEAM_NAME]], LEAGUE_AVERAGES!$A$14:$C$43, 3, FALSE)</f>
        <v>0.37548780487804878</v>
      </c>
      <c r="BR1489" s="5">
        <f>VLOOKUP(_2025teamgamelogs[[#This Row],[TEAM_NAME]], LEAGUE_AVERAGES!$F$14:$H$43, 2, FALSE)</f>
        <v>0.46404878048780479</v>
      </c>
      <c r="BS1489" s="5">
        <f>VLOOKUP(_2025teamgamelogs[[#This Row],[TEAM_NAME]], LEAGUE_AVERAGES!$F$14:$H$43, 3, FALSE)</f>
        <v>0.47712195121951223</v>
      </c>
      <c r="BT1489" s="5">
        <f>VLOOKUP(_2025teamgamelogs[[#This Row],[TEAM_NAME]], LEAGUE_AVERAGES!$K$14:$M$43, 2, FALSE)</f>
        <v>0.57631003599073594</v>
      </c>
      <c r="BU1489" s="5">
        <f>VLOOKUP(_2025teamgamelogs[[#This Row],[TEAM_NAME]], LEAGUE_AVERAGES!$K$14:$M$43, 3, FALSE)</f>
        <v>0.59556361257988066</v>
      </c>
    </row>
    <row r="1490" spans="1:73" x14ac:dyDescent="0.2">
      <c r="A1490" t="s">
        <v>59</v>
      </c>
      <c r="B1490">
        <v>1610612748</v>
      </c>
      <c r="C1490" t="s">
        <v>101</v>
      </c>
      <c r="D1490" t="s">
        <v>102</v>
      </c>
      <c r="E1490">
        <v>22400721</v>
      </c>
      <c r="F1490" s="1">
        <v>45693</v>
      </c>
      <c r="G1490" t="s">
        <v>1328</v>
      </c>
      <c r="H1490" t="s">
        <v>63</v>
      </c>
      <c r="I1490">
        <v>48</v>
      </c>
      <c r="J1490">
        <v>39</v>
      </c>
      <c r="K1490">
        <v>83</v>
      </c>
      <c r="L1490">
        <v>0.47</v>
      </c>
      <c r="M1490">
        <v>14</v>
      </c>
      <c r="N1490">
        <v>34</v>
      </c>
      <c r="O1490">
        <v>0.41199999999999998</v>
      </c>
      <c r="P1490">
        <v>16</v>
      </c>
      <c r="Q1490">
        <v>20</v>
      </c>
      <c r="R1490">
        <v>0.8</v>
      </c>
      <c r="S1490">
        <v>13</v>
      </c>
      <c r="T1490">
        <v>41</v>
      </c>
      <c r="U1490">
        <v>54</v>
      </c>
      <c r="V1490">
        <v>25</v>
      </c>
      <c r="W1490">
        <v>22</v>
      </c>
      <c r="X1490">
        <v>3</v>
      </c>
      <c r="Y1490">
        <v>4</v>
      </c>
      <c r="Z1490">
        <v>4</v>
      </c>
      <c r="AA1490">
        <v>13</v>
      </c>
      <c r="AB1490">
        <v>15</v>
      </c>
      <c r="AC1490">
        <v>108</v>
      </c>
      <c r="AD1490">
        <v>7</v>
      </c>
      <c r="AE1490">
        <v>1</v>
      </c>
      <c r="AF1490">
        <v>1</v>
      </c>
      <c r="AG1490">
        <v>1</v>
      </c>
      <c r="AH1490">
        <v>1</v>
      </c>
      <c r="AI1490">
        <v>121</v>
      </c>
      <c r="AJ1490">
        <v>1609</v>
      </c>
      <c r="AK1490">
        <v>1922</v>
      </c>
      <c r="AL1490">
        <v>1196</v>
      </c>
      <c r="AM1490">
        <v>934</v>
      </c>
      <c r="AN1490">
        <v>1627</v>
      </c>
      <c r="AO1490">
        <v>622</v>
      </c>
      <c r="AP1490">
        <v>1228</v>
      </c>
      <c r="AQ1490">
        <v>1301</v>
      </c>
      <c r="AR1490">
        <v>1029</v>
      </c>
      <c r="AS1490">
        <v>652</v>
      </c>
      <c r="AT1490">
        <v>148</v>
      </c>
      <c r="AU1490">
        <v>165</v>
      </c>
      <c r="AV1490">
        <v>1358</v>
      </c>
      <c r="AW1490">
        <v>2345</v>
      </c>
      <c r="AX1490">
        <v>2344</v>
      </c>
      <c r="AY1490">
        <v>1274</v>
      </c>
      <c r="AZ1490">
        <v>750</v>
      </c>
      <c r="BA1490">
        <v>148</v>
      </c>
      <c r="BB1490">
        <v>1892</v>
      </c>
      <c r="BC1490">
        <v>1616</v>
      </c>
      <c r="BD1490">
        <v>795</v>
      </c>
      <c r="BE1490">
        <v>1</v>
      </c>
      <c r="BF1490" t="s">
        <v>71</v>
      </c>
      <c r="BG1490" t="s">
        <v>65</v>
      </c>
      <c r="BH1490" t="s">
        <v>1276</v>
      </c>
      <c r="BI1490" s="4">
        <f xml:space="preserve"> _2025teamgamelogs[[#This Row],[FGA]] + (0.44 * _2025teamgamelogs[[#This Row],[FTA]]) + _2025teamgamelogs[[#This Row],[TOV]] - _2025teamgamelogs[[#This Row],[OREB]]</f>
        <v>100.8</v>
      </c>
      <c r="BJ1490" s="3">
        <f>_2025teamgamelogs[[#This Row],[TOV]]/_2025teamgamelogs[[#This Row],[POSSESIONS]]</f>
        <v>0.21825396825396826</v>
      </c>
      <c r="BK1490" s="4">
        <f>_2025teamgamelogs[[#This Row],[PTS]]/_2025teamgamelogs[[#This Row],[POSSESIONS]]</f>
        <v>1.0714285714285714</v>
      </c>
      <c r="BL1490" s="4">
        <f xml:space="preserve"> 100 * _2025teamgamelogs[[#This Row],[POINTS_PER_POSSESSION]]</f>
        <v>107.14285714285714</v>
      </c>
      <c r="BM1490" s="4">
        <f xml:space="preserve"> _2025teamgamelogs[[#This Row],[POSSESIONS]] / (_2025teamgamelogs[[#This Row],[MIN]]/48)</f>
        <v>100.8</v>
      </c>
      <c r="BN1490" s="3">
        <f>_2025teamgamelogs[[#This Row],[PTS]] / (2 * (_2025teamgamelogs[[#This Row],[FGA]] + 0.44 * _2025teamgamelogs[[#This Row],[FTA]]))</f>
        <v>0.58823529411764708</v>
      </c>
      <c r="BO1490" s="4">
        <f>VLOOKUP(_2025teamgamelogs[[#This Row],[MONTH]], LEAGUE_AVERAGES!$A$2:$B$8, 2, FALSE)</f>
        <v>112.18937416754261</v>
      </c>
      <c r="BP1490" s="5">
        <f>VLOOKUP(_2025teamgamelogs[[#This Row],[TEAM_NAME]], LEAGUE_AVERAGES!$A$14:$C$43, 2, FALSE)</f>
        <v>0.38887804878048787</v>
      </c>
      <c r="BQ1490" s="5">
        <f>VLOOKUP(_2025teamgamelogs[[#This Row],[TEAM_NAME]], LEAGUE_AVERAGES!$A$14:$C$43, 3, FALSE)</f>
        <v>0.35180487804878063</v>
      </c>
      <c r="BR1490" s="5">
        <f>VLOOKUP(_2025teamgamelogs[[#This Row],[TEAM_NAME]], LEAGUE_AVERAGES!$F$14:$H$43, 2, FALSE)</f>
        <v>0.48178048780487814</v>
      </c>
      <c r="BS1490" s="5">
        <f>VLOOKUP(_2025teamgamelogs[[#This Row],[TEAM_NAME]], LEAGUE_AVERAGES!$F$14:$H$43, 3, FALSE)</f>
        <v>0.44997560975609752</v>
      </c>
      <c r="BT1490" s="5">
        <f>VLOOKUP(_2025teamgamelogs[[#This Row],[TEAM_NAME]], LEAGUE_AVERAGES!$K$14:$M$43, 2, FALSE)</f>
        <v>0.59307433364150897</v>
      </c>
      <c r="BU1490" s="5">
        <f>VLOOKUP(_2025teamgamelogs[[#This Row],[TEAM_NAME]], LEAGUE_AVERAGES!$K$14:$M$43, 3, FALSE)</f>
        <v>0.56311679796954139</v>
      </c>
    </row>
    <row r="1491" spans="1:73" x14ac:dyDescent="0.2">
      <c r="A1491" t="s">
        <v>59</v>
      </c>
      <c r="B1491">
        <v>1610612753</v>
      </c>
      <c r="C1491" t="s">
        <v>83</v>
      </c>
      <c r="D1491" t="s">
        <v>84</v>
      </c>
      <c r="E1491">
        <v>22400727</v>
      </c>
      <c r="F1491" s="1">
        <v>45693</v>
      </c>
      <c r="G1491" t="s">
        <v>1329</v>
      </c>
      <c r="H1491" t="s">
        <v>63</v>
      </c>
      <c r="I1491">
        <v>48</v>
      </c>
      <c r="J1491">
        <v>50</v>
      </c>
      <c r="K1491">
        <v>88</v>
      </c>
      <c r="L1491">
        <v>0.56799999999999995</v>
      </c>
      <c r="M1491">
        <v>16</v>
      </c>
      <c r="N1491">
        <v>31</v>
      </c>
      <c r="O1491">
        <v>0.51600000000000001</v>
      </c>
      <c r="P1491">
        <v>14</v>
      </c>
      <c r="Q1491">
        <v>15</v>
      </c>
      <c r="R1491">
        <v>0.93300000000000005</v>
      </c>
      <c r="S1491">
        <v>9</v>
      </c>
      <c r="T1491">
        <v>26</v>
      </c>
      <c r="U1491">
        <v>35</v>
      </c>
      <c r="V1491">
        <v>30</v>
      </c>
      <c r="W1491">
        <v>11</v>
      </c>
      <c r="X1491">
        <v>8</v>
      </c>
      <c r="Y1491">
        <v>3</v>
      </c>
      <c r="Z1491">
        <v>4</v>
      </c>
      <c r="AA1491">
        <v>24</v>
      </c>
      <c r="AB1491">
        <v>14</v>
      </c>
      <c r="AC1491">
        <v>130</v>
      </c>
      <c r="AD1491">
        <v>19</v>
      </c>
      <c r="AE1491">
        <v>1</v>
      </c>
      <c r="AF1491">
        <v>1</v>
      </c>
      <c r="AG1491">
        <v>1</v>
      </c>
      <c r="AH1491">
        <v>1</v>
      </c>
      <c r="AI1491">
        <v>121</v>
      </c>
      <c r="AJ1491">
        <v>131</v>
      </c>
      <c r="AK1491">
        <v>1314</v>
      </c>
      <c r="AL1491">
        <v>88</v>
      </c>
      <c r="AM1491">
        <v>567</v>
      </c>
      <c r="AN1491">
        <v>1971</v>
      </c>
      <c r="AO1491">
        <v>70</v>
      </c>
      <c r="AP1491">
        <v>1571</v>
      </c>
      <c r="AQ1491">
        <v>2021</v>
      </c>
      <c r="AR1491">
        <v>127</v>
      </c>
      <c r="AS1491">
        <v>1566</v>
      </c>
      <c r="AT1491">
        <v>2171</v>
      </c>
      <c r="AU1491">
        <v>2225</v>
      </c>
      <c r="AV1491">
        <v>541</v>
      </c>
      <c r="AW1491">
        <v>429</v>
      </c>
      <c r="AX1491">
        <v>1073</v>
      </c>
      <c r="AY1491">
        <v>1712</v>
      </c>
      <c r="AZ1491">
        <v>750</v>
      </c>
      <c r="BA1491">
        <v>2162</v>
      </c>
      <c r="BB1491">
        <v>2064</v>
      </c>
      <c r="BC1491">
        <v>239</v>
      </c>
      <c r="BD1491">
        <v>260</v>
      </c>
      <c r="BE1491">
        <v>1</v>
      </c>
      <c r="BF1491" t="s">
        <v>71</v>
      </c>
      <c r="BG1491" t="s">
        <v>65</v>
      </c>
      <c r="BH1491" t="s">
        <v>1276</v>
      </c>
      <c r="BI1491" s="4">
        <f xml:space="preserve"> _2025teamgamelogs[[#This Row],[FGA]] + (0.44 * _2025teamgamelogs[[#This Row],[FTA]]) + _2025teamgamelogs[[#This Row],[TOV]] - _2025teamgamelogs[[#This Row],[OREB]]</f>
        <v>96.6</v>
      </c>
      <c r="BJ1491" s="3">
        <f>_2025teamgamelogs[[#This Row],[TOV]]/_2025teamgamelogs[[#This Row],[POSSESIONS]]</f>
        <v>0.11387163561076605</v>
      </c>
      <c r="BK1491" s="4">
        <f>_2025teamgamelogs[[#This Row],[PTS]]/_2025teamgamelogs[[#This Row],[POSSESIONS]]</f>
        <v>1.3457556935817807</v>
      </c>
      <c r="BL1491" s="4">
        <f xml:space="preserve"> 100 * _2025teamgamelogs[[#This Row],[POINTS_PER_POSSESSION]]</f>
        <v>134.57556935817806</v>
      </c>
      <c r="BM1491" s="4">
        <f xml:space="preserve"> _2025teamgamelogs[[#This Row],[POSSESIONS]] / (_2025teamgamelogs[[#This Row],[MIN]]/48)</f>
        <v>96.6</v>
      </c>
      <c r="BN1491" s="3">
        <f>_2025teamgamelogs[[#This Row],[PTS]] / (2 * (_2025teamgamelogs[[#This Row],[FGA]] + 0.44 * _2025teamgamelogs[[#This Row],[FTA]]))</f>
        <v>0.68710359408033828</v>
      </c>
      <c r="BO1491" s="4">
        <f>VLOOKUP(_2025teamgamelogs[[#This Row],[MONTH]], LEAGUE_AVERAGES!$A$2:$B$8, 2, FALSE)</f>
        <v>112.18937416754261</v>
      </c>
      <c r="BP1491" s="5">
        <f>VLOOKUP(_2025teamgamelogs[[#This Row],[TEAM_NAME]], LEAGUE_AVERAGES!$A$14:$C$43, 2, FALSE)</f>
        <v>0.32192682926829269</v>
      </c>
      <c r="BQ1491" s="5">
        <f>VLOOKUP(_2025teamgamelogs[[#This Row],[TEAM_NAME]], LEAGUE_AVERAGES!$A$14:$C$43, 3, FALSE)</f>
        <v>0.31129268292682932</v>
      </c>
      <c r="BR1491" s="5">
        <f>VLOOKUP(_2025teamgamelogs[[#This Row],[TEAM_NAME]], LEAGUE_AVERAGES!$F$14:$H$43, 2, FALSE)</f>
        <v>0.44641463414634147</v>
      </c>
      <c r="BS1491" s="5">
        <f>VLOOKUP(_2025teamgamelogs[[#This Row],[TEAM_NAME]], LEAGUE_AVERAGES!$F$14:$H$43, 3, FALSE)</f>
        <v>0.44524390243902434</v>
      </c>
      <c r="BT1491" s="5">
        <f>VLOOKUP(_2025teamgamelogs[[#This Row],[TEAM_NAME]], LEAGUE_AVERAGES!$K$14:$M$43, 2, FALSE)</f>
        <v>0.55194019912665027</v>
      </c>
      <c r="BU1491" s="5">
        <f>VLOOKUP(_2025teamgamelogs[[#This Row],[TEAM_NAME]], LEAGUE_AVERAGES!$K$14:$M$43, 3, FALSE)</f>
        <v>0.54874950227645525</v>
      </c>
    </row>
    <row r="1492" spans="1:73" x14ac:dyDescent="0.2">
      <c r="A1492" t="s">
        <v>59</v>
      </c>
      <c r="B1492">
        <v>1610612766</v>
      </c>
      <c r="C1492" t="s">
        <v>122</v>
      </c>
      <c r="D1492" t="s">
        <v>123</v>
      </c>
      <c r="E1492">
        <v>22400717</v>
      </c>
      <c r="F1492" s="1">
        <v>45693</v>
      </c>
      <c r="G1492" t="s">
        <v>480</v>
      </c>
      <c r="H1492" t="s">
        <v>70</v>
      </c>
      <c r="I1492">
        <v>48</v>
      </c>
      <c r="J1492">
        <v>38</v>
      </c>
      <c r="K1492">
        <v>88</v>
      </c>
      <c r="L1492">
        <v>0.432</v>
      </c>
      <c r="M1492">
        <v>11</v>
      </c>
      <c r="N1492">
        <v>34</v>
      </c>
      <c r="O1492">
        <v>0.32400000000000001</v>
      </c>
      <c r="P1492">
        <v>15</v>
      </c>
      <c r="Q1492">
        <v>20</v>
      </c>
      <c r="R1492">
        <v>0.75</v>
      </c>
      <c r="S1492">
        <v>9</v>
      </c>
      <c r="T1492">
        <v>32</v>
      </c>
      <c r="U1492">
        <v>41</v>
      </c>
      <c r="V1492">
        <v>21</v>
      </c>
      <c r="W1492">
        <v>8</v>
      </c>
      <c r="X1492">
        <v>4</v>
      </c>
      <c r="Y1492">
        <v>1</v>
      </c>
      <c r="Z1492">
        <v>4</v>
      </c>
      <c r="AA1492">
        <v>14</v>
      </c>
      <c r="AB1492">
        <v>16</v>
      </c>
      <c r="AC1492">
        <v>102</v>
      </c>
      <c r="AD1492">
        <v>-10</v>
      </c>
      <c r="AE1492">
        <v>1</v>
      </c>
      <c r="AF1492">
        <v>1231</v>
      </c>
      <c r="AG1492">
        <v>1231</v>
      </c>
      <c r="AH1492">
        <v>1231</v>
      </c>
      <c r="AI1492">
        <v>121</v>
      </c>
      <c r="AJ1492">
        <v>1796</v>
      </c>
      <c r="AK1492">
        <v>1314</v>
      </c>
      <c r="AL1492">
        <v>1820</v>
      </c>
      <c r="AM1492">
        <v>1661</v>
      </c>
      <c r="AN1492">
        <v>1627</v>
      </c>
      <c r="AO1492">
        <v>1646</v>
      </c>
      <c r="AP1492">
        <v>1416</v>
      </c>
      <c r="AQ1492">
        <v>1301</v>
      </c>
      <c r="AR1492">
        <v>1525</v>
      </c>
      <c r="AS1492">
        <v>1566</v>
      </c>
      <c r="AT1492">
        <v>1307</v>
      </c>
      <c r="AU1492">
        <v>1563</v>
      </c>
      <c r="AV1492">
        <v>2031</v>
      </c>
      <c r="AW1492">
        <v>78</v>
      </c>
      <c r="AX1492">
        <v>2190</v>
      </c>
      <c r="AY1492">
        <v>2304</v>
      </c>
      <c r="AZ1492">
        <v>750</v>
      </c>
      <c r="BA1492">
        <v>260</v>
      </c>
      <c r="BB1492">
        <v>1670</v>
      </c>
      <c r="BC1492">
        <v>2003</v>
      </c>
      <c r="BD1492">
        <v>1790</v>
      </c>
      <c r="BE1492">
        <v>1</v>
      </c>
      <c r="BF1492" t="s">
        <v>64</v>
      </c>
      <c r="BG1492" t="s">
        <v>65</v>
      </c>
      <c r="BH1492" t="s">
        <v>1276</v>
      </c>
      <c r="BI1492" s="4">
        <f xml:space="preserve"> _2025teamgamelogs[[#This Row],[FGA]] + (0.44 * _2025teamgamelogs[[#This Row],[FTA]]) + _2025teamgamelogs[[#This Row],[TOV]] - _2025teamgamelogs[[#This Row],[OREB]]</f>
        <v>95.8</v>
      </c>
      <c r="BJ1492" s="3">
        <f>_2025teamgamelogs[[#This Row],[TOV]]/_2025teamgamelogs[[#This Row],[POSSESIONS]]</f>
        <v>8.3507306889352817E-2</v>
      </c>
      <c r="BK1492" s="4">
        <f>_2025teamgamelogs[[#This Row],[PTS]]/_2025teamgamelogs[[#This Row],[POSSESIONS]]</f>
        <v>1.0647181628392484</v>
      </c>
      <c r="BL1492" s="4">
        <f xml:space="preserve"> 100 * _2025teamgamelogs[[#This Row],[POINTS_PER_POSSESSION]]</f>
        <v>106.47181628392484</v>
      </c>
      <c r="BM1492" s="4">
        <f xml:space="preserve"> _2025teamgamelogs[[#This Row],[POSSESIONS]] / (_2025teamgamelogs[[#This Row],[MIN]]/48)</f>
        <v>95.8</v>
      </c>
      <c r="BN1492" s="3">
        <f>_2025teamgamelogs[[#This Row],[PTS]] / (2 * (_2025teamgamelogs[[#This Row],[FGA]] + 0.44 * _2025teamgamelogs[[#This Row],[FTA]]))</f>
        <v>0.52685950413223137</v>
      </c>
      <c r="BO1492" s="4">
        <f>VLOOKUP(_2025teamgamelogs[[#This Row],[MONTH]], LEAGUE_AVERAGES!$A$2:$B$8, 2, FALSE)</f>
        <v>112.18937416754261</v>
      </c>
      <c r="BP1492" s="5">
        <f>VLOOKUP(_2025teamgamelogs[[#This Row],[TEAM_NAME]], LEAGUE_AVERAGES!$A$14:$C$43, 2, FALSE)</f>
        <v>0.33860975609756089</v>
      </c>
      <c r="BQ1492" s="5">
        <f>VLOOKUP(_2025teamgamelogs[[#This Row],[TEAM_NAME]], LEAGUE_AVERAGES!$A$14:$C$43, 3, FALSE)</f>
        <v>0.33580487804878045</v>
      </c>
      <c r="BR1492" s="5">
        <f>VLOOKUP(_2025teamgamelogs[[#This Row],[TEAM_NAME]], LEAGUE_AVERAGES!$F$14:$H$43, 2, FALSE)</f>
        <v>0.43492682926829268</v>
      </c>
      <c r="BS1492" s="5">
        <f>VLOOKUP(_2025teamgamelogs[[#This Row],[TEAM_NAME]], LEAGUE_AVERAGES!$F$14:$H$43, 3, FALSE)</f>
        <v>0.42697560975609755</v>
      </c>
      <c r="BT1492" s="5">
        <f>VLOOKUP(_2025teamgamelogs[[#This Row],[TEAM_NAME]], LEAGUE_AVERAGES!$K$14:$M$43, 2, FALSE)</f>
        <v>0.5424635833805308</v>
      </c>
      <c r="BU1492" s="5">
        <f>VLOOKUP(_2025teamgamelogs[[#This Row],[TEAM_NAME]], LEAGUE_AVERAGES!$K$14:$M$43, 3, FALSE)</f>
        <v>0.53419164265445196</v>
      </c>
    </row>
    <row r="1493" spans="1:73" x14ac:dyDescent="0.2">
      <c r="A1493" t="s">
        <v>59</v>
      </c>
      <c r="B1493">
        <v>1610612764</v>
      </c>
      <c r="C1493" t="s">
        <v>148</v>
      </c>
      <c r="D1493" t="s">
        <v>149</v>
      </c>
      <c r="E1493">
        <v>22400720</v>
      </c>
      <c r="F1493" s="1">
        <v>45693</v>
      </c>
      <c r="G1493" t="s">
        <v>1330</v>
      </c>
      <c r="H1493" t="s">
        <v>63</v>
      </c>
      <c r="I1493">
        <v>48</v>
      </c>
      <c r="J1493">
        <v>44</v>
      </c>
      <c r="K1493">
        <v>81</v>
      </c>
      <c r="L1493">
        <v>0.54300000000000004</v>
      </c>
      <c r="M1493">
        <v>20</v>
      </c>
      <c r="N1493">
        <v>43</v>
      </c>
      <c r="O1493">
        <v>0.46500000000000002</v>
      </c>
      <c r="P1493">
        <v>11</v>
      </c>
      <c r="Q1493">
        <v>14</v>
      </c>
      <c r="R1493">
        <v>0.78600000000000003</v>
      </c>
      <c r="S1493">
        <v>7</v>
      </c>
      <c r="T1493">
        <v>33</v>
      </c>
      <c r="U1493">
        <v>40</v>
      </c>
      <c r="V1493">
        <v>40</v>
      </c>
      <c r="W1493">
        <v>15</v>
      </c>
      <c r="X1493">
        <v>6</v>
      </c>
      <c r="Y1493">
        <v>3</v>
      </c>
      <c r="Z1493">
        <v>3</v>
      </c>
      <c r="AA1493">
        <v>21</v>
      </c>
      <c r="AB1493">
        <v>20</v>
      </c>
      <c r="AC1493">
        <v>119</v>
      </c>
      <c r="AD1493">
        <v>17</v>
      </c>
      <c r="AE1493">
        <v>1</v>
      </c>
      <c r="AF1493">
        <v>1</v>
      </c>
      <c r="AG1493">
        <v>1</v>
      </c>
      <c r="AH1493">
        <v>1</v>
      </c>
      <c r="AI1493">
        <v>121</v>
      </c>
      <c r="AJ1493">
        <v>703</v>
      </c>
      <c r="AK1493">
        <v>2117</v>
      </c>
      <c r="AL1493">
        <v>208</v>
      </c>
      <c r="AM1493">
        <v>114</v>
      </c>
      <c r="AN1493">
        <v>471</v>
      </c>
      <c r="AO1493">
        <v>232</v>
      </c>
      <c r="AP1493">
        <v>2028</v>
      </c>
      <c r="AQ1493">
        <v>2113</v>
      </c>
      <c r="AR1493">
        <v>1221</v>
      </c>
      <c r="AS1493">
        <v>2024</v>
      </c>
      <c r="AT1493">
        <v>1131</v>
      </c>
      <c r="AU1493">
        <v>1715</v>
      </c>
      <c r="AV1493">
        <v>17</v>
      </c>
      <c r="AW1493">
        <v>1341</v>
      </c>
      <c r="AX1493">
        <v>1702</v>
      </c>
      <c r="AY1493">
        <v>1712</v>
      </c>
      <c r="AZ1493">
        <v>384</v>
      </c>
      <c r="BA1493">
        <v>1694</v>
      </c>
      <c r="BB1493">
        <v>767</v>
      </c>
      <c r="BC1493">
        <v>798</v>
      </c>
      <c r="BD1493">
        <v>313</v>
      </c>
      <c r="BE1493">
        <v>1</v>
      </c>
      <c r="BF1493" t="s">
        <v>71</v>
      </c>
      <c r="BG1493" t="s">
        <v>65</v>
      </c>
      <c r="BH1493" t="s">
        <v>1276</v>
      </c>
      <c r="BI1493" s="4">
        <f xml:space="preserve"> _2025teamgamelogs[[#This Row],[FGA]] + (0.44 * _2025teamgamelogs[[#This Row],[FTA]]) + _2025teamgamelogs[[#This Row],[TOV]] - _2025teamgamelogs[[#This Row],[OREB]]</f>
        <v>95.16</v>
      </c>
      <c r="BJ1493" s="3">
        <f>_2025teamgamelogs[[#This Row],[TOV]]/_2025teamgamelogs[[#This Row],[POSSESIONS]]</f>
        <v>0.15762925598991173</v>
      </c>
      <c r="BK1493" s="4">
        <f>_2025teamgamelogs[[#This Row],[PTS]]/_2025teamgamelogs[[#This Row],[POSSESIONS]]</f>
        <v>1.2505254308532998</v>
      </c>
      <c r="BL1493" s="4">
        <f xml:space="preserve"> 100 * _2025teamgamelogs[[#This Row],[POINTS_PER_POSSESSION]]</f>
        <v>125.05254308532999</v>
      </c>
      <c r="BM1493" s="4">
        <f xml:space="preserve"> _2025teamgamelogs[[#This Row],[POSSESIONS]] / (_2025teamgamelogs[[#This Row],[MIN]]/48)</f>
        <v>95.16</v>
      </c>
      <c r="BN1493" s="3">
        <f>_2025teamgamelogs[[#This Row],[PTS]] / (2 * (_2025teamgamelogs[[#This Row],[FGA]] + 0.44 * _2025teamgamelogs[[#This Row],[FTA]]))</f>
        <v>0.68265259293253788</v>
      </c>
      <c r="BO1493" s="4">
        <f>VLOOKUP(_2025teamgamelogs[[#This Row],[MONTH]], LEAGUE_AVERAGES!$A$2:$B$8, 2, FALSE)</f>
        <v>112.18937416754261</v>
      </c>
      <c r="BP1493" s="5">
        <f>VLOOKUP(_2025teamgamelogs[[#This Row],[TEAM_NAME]], LEAGUE_AVERAGES!$A$14:$C$43, 2, FALSE)</f>
        <v>0.32842499999999997</v>
      </c>
      <c r="BQ1493" s="5">
        <f>VLOOKUP(_2025teamgamelogs[[#This Row],[TEAM_NAME]], LEAGUE_AVERAGES!$A$14:$C$43, 3, FALSE)</f>
        <v>0.33730952380952384</v>
      </c>
      <c r="BR1493" s="5">
        <f>VLOOKUP(_2025teamgamelogs[[#This Row],[TEAM_NAME]], LEAGUE_AVERAGES!$F$14:$H$43, 2, FALSE)</f>
        <v>0.44209999999999994</v>
      </c>
      <c r="BS1493" s="5">
        <f>VLOOKUP(_2025teamgamelogs[[#This Row],[TEAM_NAME]], LEAGUE_AVERAGES!$F$14:$H$43, 3, FALSE)</f>
        <v>0.4362619047619048</v>
      </c>
      <c r="BT1493" s="5">
        <f>VLOOKUP(_2025teamgamelogs[[#This Row],[TEAM_NAME]], LEAGUE_AVERAGES!$K$14:$M$43, 2, FALSE)</f>
        <v>0.55099578881797462</v>
      </c>
      <c r="BU1493" s="5">
        <f>VLOOKUP(_2025teamgamelogs[[#This Row],[TEAM_NAME]], LEAGUE_AVERAGES!$K$14:$M$43, 3, FALSE)</f>
        <v>0.54201342555394594</v>
      </c>
    </row>
    <row r="1494" spans="1:73" x14ac:dyDescent="0.2">
      <c r="A1494" t="s">
        <v>59</v>
      </c>
      <c r="B1494">
        <v>1610612761</v>
      </c>
      <c r="C1494" t="s">
        <v>95</v>
      </c>
      <c r="D1494" t="s">
        <v>96</v>
      </c>
      <c r="E1494">
        <v>22400722</v>
      </c>
      <c r="F1494" s="1">
        <v>45693</v>
      </c>
      <c r="G1494" t="s">
        <v>1331</v>
      </c>
      <c r="H1494" t="s">
        <v>70</v>
      </c>
      <c r="I1494">
        <v>48</v>
      </c>
      <c r="J1494">
        <v>39</v>
      </c>
      <c r="K1494">
        <v>98</v>
      </c>
      <c r="L1494">
        <v>0.39800000000000002</v>
      </c>
      <c r="M1494">
        <v>12</v>
      </c>
      <c r="N1494">
        <v>42</v>
      </c>
      <c r="O1494">
        <v>0.28599999999999998</v>
      </c>
      <c r="P1494">
        <v>17</v>
      </c>
      <c r="Q1494">
        <v>19</v>
      </c>
      <c r="R1494">
        <v>0.89500000000000002</v>
      </c>
      <c r="S1494">
        <v>14</v>
      </c>
      <c r="T1494">
        <v>20</v>
      </c>
      <c r="U1494">
        <v>34</v>
      </c>
      <c r="V1494">
        <v>28</v>
      </c>
      <c r="W1494">
        <v>10</v>
      </c>
      <c r="X1494">
        <v>11</v>
      </c>
      <c r="Y1494">
        <v>3</v>
      </c>
      <c r="Z1494">
        <v>5</v>
      </c>
      <c r="AA1494">
        <v>29</v>
      </c>
      <c r="AB1494">
        <v>19</v>
      </c>
      <c r="AC1494">
        <v>107</v>
      </c>
      <c r="AD1494">
        <v>-31</v>
      </c>
      <c r="AE1494">
        <v>1</v>
      </c>
      <c r="AF1494">
        <v>1231</v>
      </c>
      <c r="AG1494">
        <v>1231</v>
      </c>
      <c r="AH1494">
        <v>1231</v>
      </c>
      <c r="AI1494">
        <v>121</v>
      </c>
      <c r="AJ1494">
        <v>1609</v>
      </c>
      <c r="AK1494">
        <v>251</v>
      </c>
      <c r="AL1494">
        <v>2213</v>
      </c>
      <c r="AM1494">
        <v>1413</v>
      </c>
      <c r="AN1494">
        <v>568</v>
      </c>
      <c r="AO1494">
        <v>2019</v>
      </c>
      <c r="AP1494">
        <v>1052</v>
      </c>
      <c r="AQ1494">
        <v>1458</v>
      </c>
      <c r="AR1494">
        <v>284</v>
      </c>
      <c r="AS1494">
        <v>466</v>
      </c>
      <c r="AT1494">
        <v>2439</v>
      </c>
      <c r="AU1494">
        <v>2282</v>
      </c>
      <c r="AV1494">
        <v>840</v>
      </c>
      <c r="AW1494">
        <v>264</v>
      </c>
      <c r="AX1494">
        <v>346</v>
      </c>
      <c r="AY1494">
        <v>1712</v>
      </c>
      <c r="AZ1494">
        <v>1188</v>
      </c>
      <c r="BA1494">
        <v>2422</v>
      </c>
      <c r="BB1494">
        <v>971</v>
      </c>
      <c r="BC1494">
        <v>1677</v>
      </c>
      <c r="BD1494">
        <v>2393</v>
      </c>
      <c r="BE1494">
        <v>1</v>
      </c>
      <c r="BF1494" t="s">
        <v>64</v>
      </c>
      <c r="BG1494" t="s">
        <v>65</v>
      </c>
      <c r="BH1494" t="s">
        <v>1276</v>
      </c>
      <c r="BI1494" s="4">
        <f xml:space="preserve"> _2025teamgamelogs[[#This Row],[FGA]] + (0.44 * _2025teamgamelogs[[#This Row],[FTA]]) + _2025teamgamelogs[[#This Row],[TOV]] - _2025teamgamelogs[[#This Row],[OREB]]</f>
        <v>102.36</v>
      </c>
      <c r="BJ1494" s="3">
        <f>_2025teamgamelogs[[#This Row],[TOV]]/_2025teamgamelogs[[#This Row],[POSSESIONS]]</f>
        <v>9.769441187964048E-2</v>
      </c>
      <c r="BK1494" s="4">
        <f>_2025teamgamelogs[[#This Row],[PTS]]/_2025teamgamelogs[[#This Row],[POSSESIONS]]</f>
        <v>1.0453302071121533</v>
      </c>
      <c r="BL1494" s="4">
        <f xml:space="preserve"> 100 * _2025teamgamelogs[[#This Row],[POINTS_PER_POSSESSION]]</f>
        <v>104.53302071121533</v>
      </c>
      <c r="BM1494" s="4">
        <f xml:space="preserve"> _2025teamgamelogs[[#This Row],[POSSESIONS]] / (_2025teamgamelogs[[#This Row],[MIN]]/48)</f>
        <v>102.36</v>
      </c>
      <c r="BN1494" s="3">
        <f>_2025teamgamelogs[[#This Row],[PTS]] / (2 * (_2025teamgamelogs[[#This Row],[FGA]] + 0.44 * _2025teamgamelogs[[#This Row],[FTA]]))</f>
        <v>0.50300864986837157</v>
      </c>
      <c r="BO1494" s="4">
        <f>VLOOKUP(_2025teamgamelogs[[#This Row],[MONTH]], LEAGUE_AVERAGES!$A$2:$B$8, 2, FALSE)</f>
        <v>112.18937416754261</v>
      </c>
      <c r="BP1494" s="5">
        <f>VLOOKUP(_2025teamgamelogs[[#This Row],[TEAM_NAME]], LEAGUE_AVERAGES!$A$14:$C$43, 2, FALSE)</f>
        <v>0.35443902439024388</v>
      </c>
      <c r="BQ1494" s="5">
        <f>VLOOKUP(_2025teamgamelogs[[#This Row],[TEAM_NAME]], LEAGUE_AVERAGES!$A$14:$C$43, 3, FALSE)</f>
        <v>0.34512195121951217</v>
      </c>
      <c r="BR1494" s="5">
        <f>VLOOKUP(_2025teamgamelogs[[#This Row],[TEAM_NAME]], LEAGUE_AVERAGES!$F$14:$H$43, 2, FALSE)</f>
        <v>0.46104878048780484</v>
      </c>
      <c r="BS1494" s="5">
        <f>VLOOKUP(_2025teamgamelogs[[#This Row],[TEAM_NAME]], LEAGUE_AVERAGES!$F$14:$H$43, 3, FALSE)</f>
        <v>0.45834146341463411</v>
      </c>
      <c r="BT1494" s="5">
        <f>VLOOKUP(_2025teamgamelogs[[#This Row],[TEAM_NAME]], LEAGUE_AVERAGES!$K$14:$M$43, 2, FALSE)</f>
        <v>0.55942918094792793</v>
      </c>
      <c r="BU1494" s="5">
        <f>VLOOKUP(_2025teamgamelogs[[#This Row],[TEAM_NAME]], LEAGUE_AVERAGES!$K$14:$M$43, 3, FALSE)</f>
        <v>0.54979583097447959</v>
      </c>
    </row>
    <row r="1495" spans="1:73" x14ac:dyDescent="0.2">
      <c r="A1495" t="s">
        <v>59</v>
      </c>
      <c r="B1495">
        <v>1610612740</v>
      </c>
      <c r="C1495" t="s">
        <v>77</v>
      </c>
      <c r="D1495" t="s">
        <v>78</v>
      </c>
      <c r="E1495">
        <v>22400726</v>
      </c>
      <c r="F1495" s="1">
        <v>45693</v>
      </c>
      <c r="G1495" t="s">
        <v>1307</v>
      </c>
      <c r="H1495" t="s">
        <v>70</v>
      </c>
      <c r="I1495">
        <v>48</v>
      </c>
      <c r="J1495">
        <v>43</v>
      </c>
      <c r="K1495">
        <v>93</v>
      </c>
      <c r="L1495">
        <v>0.46200000000000002</v>
      </c>
      <c r="M1495">
        <v>10</v>
      </c>
      <c r="N1495">
        <v>29</v>
      </c>
      <c r="O1495">
        <v>0.34499999999999997</v>
      </c>
      <c r="P1495">
        <v>23</v>
      </c>
      <c r="Q1495">
        <v>26</v>
      </c>
      <c r="R1495">
        <v>0.88500000000000001</v>
      </c>
      <c r="S1495">
        <v>10</v>
      </c>
      <c r="T1495">
        <v>28</v>
      </c>
      <c r="U1495">
        <v>38</v>
      </c>
      <c r="V1495">
        <v>26</v>
      </c>
      <c r="W1495">
        <v>11</v>
      </c>
      <c r="X1495">
        <v>5</v>
      </c>
      <c r="Y1495">
        <v>3</v>
      </c>
      <c r="Z1495">
        <v>4</v>
      </c>
      <c r="AA1495">
        <v>10</v>
      </c>
      <c r="AB1495">
        <v>21</v>
      </c>
      <c r="AC1495">
        <v>119</v>
      </c>
      <c r="AD1495">
        <v>-25</v>
      </c>
      <c r="AE1495">
        <v>1</v>
      </c>
      <c r="AF1495">
        <v>1231</v>
      </c>
      <c r="AG1495">
        <v>1231</v>
      </c>
      <c r="AH1495">
        <v>1231</v>
      </c>
      <c r="AI1495">
        <v>121</v>
      </c>
      <c r="AJ1495">
        <v>866</v>
      </c>
      <c r="AK1495">
        <v>664</v>
      </c>
      <c r="AL1495">
        <v>1333</v>
      </c>
      <c r="AM1495">
        <v>1891</v>
      </c>
      <c r="AN1495">
        <v>2163</v>
      </c>
      <c r="AO1495">
        <v>1357</v>
      </c>
      <c r="AP1495">
        <v>314</v>
      </c>
      <c r="AQ1495">
        <v>570</v>
      </c>
      <c r="AR1495">
        <v>352</v>
      </c>
      <c r="AS1495">
        <v>1308</v>
      </c>
      <c r="AT1495">
        <v>1951</v>
      </c>
      <c r="AU1495">
        <v>1966</v>
      </c>
      <c r="AV1495">
        <v>1195</v>
      </c>
      <c r="AW1495">
        <v>429</v>
      </c>
      <c r="AX1495">
        <v>1998</v>
      </c>
      <c r="AY1495">
        <v>1712</v>
      </c>
      <c r="AZ1495">
        <v>750</v>
      </c>
      <c r="BA1495">
        <v>25</v>
      </c>
      <c r="BB1495">
        <v>575</v>
      </c>
      <c r="BC1495">
        <v>798</v>
      </c>
      <c r="BD1495">
        <v>2312</v>
      </c>
      <c r="BE1495">
        <v>1</v>
      </c>
      <c r="BF1495" t="s">
        <v>71</v>
      </c>
      <c r="BG1495" t="s">
        <v>65</v>
      </c>
      <c r="BH1495" t="s">
        <v>1276</v>
      </c>
      <c r="BI1495" s="4">
        <f xml:space="preserve"> _2025teamgamelogs[[#This Row],[FGA]] + (0.44 * _2025teamgamelogs[[#This Row],[FTA]]) + _2025teamgamelogs[[#This Row],[TOV]] - _2025teamgamelogs[[#This Row],[OREB]]</f>
        <v>105.44</v>
      </c>
      <c r="BJ1495" s="3">
        <f>_2025teamgamelogs[[#This Row],[TOV]]/_2025teamgamelogs[[#This Row],[POSSESIONS]]</f>
        <v>0.10432473444613051</v>
      </c>
      <c r="BK1495" s="4">
        <f>_2025teamgamelogs[[#This Row],[PTS]]/_2025teamgamelogs[[#This Row],[POSSESIONS]]</f>
        <v>1.1286039453717756</v>
      </c>
      <c r="BL1495" s="4">
        <f xml:space="preserve"> 100 * _2025teamgamelogs[[#This Row],[POINTS_PER_POSSESSION]]</f>
        <v>112.86039453717756</v>
      </c>
      <c r="BM1495" s="4">
        <f xml:space="preserve"> _2025teamgamelogs[[#This Row],[POSSESIONS]] / (_2025teamgamelogs[[#This Row],[MIN]]/48)</f>
        <v>105.44</v>
      </c>
      <c r="BN1495" s="3">
        <f>_2025teamgamelogs[[#This Row],[PTS]] / (2 * (_2025teamgamelogs[[#This Row],[FGA]] + 0.44 * _2025teamgamelogs[[#This Row],[FTA]]))</f>
        <v>0.56970509383378021</v>
      </c>
      <c r="BO1495" s="4">
        <f>VLOOKUP(_2025teamgamelogs[[#This Row],[MONTH]], LEAGUE_AVERAGES!$A$2:$B$8, 2, FALSE)</f>
        <v>112.18937416754261</v>
      </c>
      <c r="BP1495" s="5">
        <f>VLOOKUP(_2025teamgamelogs[[#This Row],[TEAM_NAME]], LEAGUE_AVERAGES!$A$14:$C$43, 2, FALSE)</f>
        <v>0.35068292682926827</v>
      </c>
      <c r="BQ1495" s="5">
        <f>VLOOKUP(_2025teamgamelogs[[#This Row],[TEAM_NAME]], LEAGUE_AVERAGES!$A$14:$C$43, 3, FALSE)</f>
        <v>0.33902439024390252</v>
      </c>
      <c r="BR1495" s="5">
        <f>VLOOKUP(_2025teamgamelogs[[#This Row],[TEAM_NAME]], LEAGUE_AVERAGES!$F$14:$H$43, 2, FALSE)</f>
        <v>0.44770731707317085</v>
      </c>
      <c r="BS1495" s="5">
        <f>VLOOKUP(_2025teamgamelogs[[#This Row],[TEAM_NAME]], LEAGUE_AVERAGES!$F$14:$H$43, 3, FALSE)</f>
        <v>0.45721951219512191</v>
      </c>
      <c r="BT1495" s="5">
        <f>VLOOKUP(_2025teamgamelogs[[#This Row],[TEAM_NAME]], LEAGUE_AVERAGES!$K$14:$M$43, 2, FALSE)</f>
        <v>0.55230036801172144</v>
      </c>
      <c r="BU1495" s="5">
        <f>VLOOKUP(_2025teamgamelogs[[#This Row],[TEAM_NAME]], LEAGUE_AVERAGES!$K$14:$M$43, 3, FALSE)</f>
        <v>0.55239725408654039</v>
      </c>
    </row>
    <row r="1496" spans="1:73" x14ac:dyDescent="0.2">
      <c r="A1496" t="s">
        <v>59</v>
      </c>
      <c r="B1496">
        <v>1610612762</v>
      </c>
      <c r="C1496" t="s">
        <v>125</v>
      </c>
      <c r="D1496" t="s">
        <v>126</v>
      </c>
      <c r="E1496">
        <v>22400725</v>
      </c>
      <c r="F1496" s="1">
        <v>45693</v>
      </c>
      <c r="G1496" t="s">
        <v>160</v>
      </c>
      <c r="H1496" t="s">
        <v>63</v>
      </c>
      <c r="I1496">
        <v>48</v>
      </c>
      <c r="J1496">
        <v>48</v>
      </c>
      <c r="K1496">
        <v>92</v>
      </c>
      <c r="L1496">
        <v>0.52200000000000002</v>
      </c>
      <c r="M1496">
        <v>13</v>
      </c>
      <c r="N1496">
        <v>37</v>
      </c>
      <c r="O1496">
        <v>0.35099999999999998</v>
      </c>
      <c r="P1496">
        <v>22</v>
      </c>
      <c r="Q1496">
        <v>27</v>
      </c>
      <c r="R1496">
        <v>0.81499999999999995</v>
      </c>
      <c r="S1496">
        <v>12</v>
      </c>
      <c r="T1496">
        <v>36</v>
      </c>
      <c r="U1496">
        <v>48</v>
      </c>
      <c r="V1496">
        <v>30</v>
      </c>
      <c r="W1496">
        <v>13</v>
      </c>
      <c r="X1496">
        <v>5</v>
      </c>
      <c r="Y1496">
        <v>5</v>
      </c>
      <c r="Z1496">
        <v>4</v>
      </c>
      <c r="AA1496">
        <v>23</v>
      </c>
      <c r="AB1496">
        <v>24</v>
      </c>
      <c r="AC1496">
        <v>131</v>
      </c>
      <c r="AD1496">
        <v>3</v>
      </c>
      <c r="AE1496">
        <v>1</v>
      </c>
      <c r="AF1496">
        <v>1</v>
      </c>
      <c r="AG1496">
        <v>1</v>
      </c>
      <c r="AH1496">
        <v>1</v>
      </c>
      <c r="AI1496">
        <v>121</v>
      </c>
      <c r="AJ1496">
        <v>242</v>
      </c>
      <c r="AK1496">
        <v>768</v>
      </c>
      <c r="AL1496">
        <v>389</v>
      </c>
      <c r="AM1496">
        <v>1171</v>
      </c>
      <c r="AN1496">
        <v>1227</v>
      </c>
      <c r="AO1496">
        <v>1294</v>
      </c>
      <c r="AP1496">
        <v>406</v>
      </c>
      <c r="AQ1496">
        <v>471</v>
      </c>
      <c r="AR1496">
        <v>908</v>
      </c>
      <c r="AS1496">
        <v>848</v>
      </c>
      <c r="AT1496">
        <v>640</v>
      </c>
      <c r="AU1496">
        <v>604</v>
      </c>
      <c r="AV1496">
        <v>541</v>
      </c>
      <c r="AW1496">
        <v>850</v>
      </c>
      <c r="AX1496">
        <v>1998</v>
      </c>
      <c r="AY1496">
        <v>889</v>
      </c>
      <c r="AZ1496">
        <v>750</v>
      </c>
      <c r="BA1496">
        <v>2046</v>
      </c>
      <c r="BB1496">
        <v>215</v>
      </c>
      <c r="BC1496">
        <v>218</v>
      </c>
      <c r="BD1496">
        <v>1047</v>
      </c>
      <c r="BE1496">
        <v>1</v>
      </c>
      <c r="BF1496" t="s">
        <v>64</v>
      </c>
      <c r="BG1496" t="s">
        <v>65</v>
      </c>
      <c r="BH1496" t="s">
        <v>1276</v>
      </c>
      <c r="BI1496" s="4">
        <f xml:space="preserve"> _2025teamgamelogs[[#This Row],[FGA]] + (0.44 * _2025teamgamelogs[[#This Row],[FTA]]) + _2025teamgamelogs[[#This Row],[TOV]] - _2025teamgamelogs[[#This Row],[OREB]]</f>
        <v>104.88</v>
      </c>
      <c r="BJ1496" s="3">
        <f>_2025teamgamelogs[[#This Row],[TOV]]/_2025teamgamelogs[[#This Row],[POSSESIONS]]</f>
        <v>0.12395118230358505</v>
      </c>
      <c r="BK1496" s="4">
        <f>_2025teamgamelogs[[#This Row],[PTS]]/_2025teamgamelogs[[#This Row],[POSSESIONS]]</f>
        <v>1.2490465293668955</v>
      </c>
      <c r="BL1496" s="4">
        <f xml:space="preserve"> 100 * _2025teamgamelogs[[#This Row],[POINTS_PER_POSSESSION]]</f>
        <v>124.90465293668956</v>
      </c>
      <c r="BM1496" s="4">
        <f xml:space="preserve"> _2025teamgamelogs[[#This Row],[POSSESIONS]] / (_2025teamgamelogs[[#This Row],[MIN]]/48)</f>
        <v>104.88</v>
      </c>
      <c r="BN1496" s="3">
        <f>_2025teamgamelogs[[#This Row],[PTS]] / (2 * (_2025teamgamelogs[[#This Row],[FGA]] + 0.44 * _2025teamgamelogs[[#This Row],[FTA]]))</f>
        <v>0.63053523296110903</v>
      </c>
      <c r="BO1496" s="4">
        <f>VLOOKUP(_2025teamgamelogs[[#This Row],[MONTH]], LEAGUE_AVERAGES!$A$2:$B$8, 2, FALSE)</f>
        <v>112.18937416754261</v>
      </c>
      <c r="BP1496" s="5">
        <f>VLOOKUP(_2025teamgamelogs[[#This Row],[TEAM_NAME]], LEAGUE_AVERAGES!$A$14:$C$43, 2, FALSE)</f>
        <v>0.36446341463414633</v>
      </c>
      <c r="BQ1496" s="5">
        <f>VLOOKUP(_2025teamgamelogs[[#This Row],[TEAM_NAME]], LEAGUE_AVERAGES!$A$14:$C$43, 3, FALSE)</f>
        <v>0.3413170731707319</v>
      </c>
      <c r="BR1496" s="5">
        <f>VLOOKUP(_2025teamgamelogs[[#This Row],[TEAM_NAME]], LEAGUE_AVERAGES!$F$14:$H$43, 2, FALSE)</f>
        <v>0.4583902439024391</v>
      </c>
      <c r="BS1496" s="5">
        <f>VLOOKUP(_2025teamgamelogs[[#This Row],[TEAM_NAME]], LEAGUE_AVERAGES!$F$14:$H$43, 3, FALSE)</f>
        <v>0.45390243902439031</v>
      </c>
      <c r="BT1496" s="5">
        <f>VLOOKUP(_2025teamgamelogs[[#This Row],[TEAM_NAME]], LEAGUE_AVERAGES!$K$14:$M$43, 2, FALSE)</f>
        <v>0.57104853563970659</v>
      </c>
      <c r="BU1496" s="5">
        <f>VLOOKUP(_2025teamgamelogs[[#This Row],[TEAM_NAME]], LEAGUE_AVERAGES!$K$14:$M$43, 3, FALSE)</f>
        <v>0.56826296147062372</v>
      </c>
    </row>
    <row r="1497" spans="1:73" x14ac:dyDescent="0.2">
      <c r="A1497" t="s">
        <v>59</v>
      </c>
      <c r="B1497">
        <v>1610612749</v>
      </c>
      <c r="C1497" t="s">
        <v>113</v>
      </c>
      <c r="D1497" t="s">
        <v>114</v>
      </c>
      <c r="E1497">
        <v>22400717</v>
      </c>
      <c r="F1497" s="1">
        <v>45693</v>
      </c>
      <c r="G1497" t="s">
        <v>487</v>
      </c>
      <c r="H1497" t="s">
        <v>63</v>
      </c>
      <c r="I1497">
        <v>48</v>
      </c>
      <c r="J1497">
        <v>41</v>
      </c>
      <c r="K1497">
        <v>81</v>
      </c>
      <c r="L1497">
        <v>0.50600000000000001</v>
      </c>
      <c r="M1497">
        <v>18</v>
      </c>
      <c r="N1497">
        <v>42</v>
      </c>
      <c r="O1497">
        <v>0.42899999999999999</v>
      </c>
      <c r="P1497">
        <v>12</v>
      </c>
      <c r="Q1497">
        <v>13</v>
      </c>
      <c r="R1497">
        <v>0.92300000000000004</v>
      </c>
      <c r="S1497">
        <v>6</v>
      </c>
      <c r="T1497">
        <v>38</v>
      </c>
      <c r="U1497">
        <v>44</v>
      </c>
      <c r="V1497">
        <v>26</v>
      </c>
      <c r="W1497">
        <v>11</v>
      </c>
      <c r="X1497">
        <v>6</v>
      </c>
      <c r="Y1497">
        <v>4</v>
      </c>
      <c r="Z1497">
        <v>1</v>
      </c>
      <c r="AA1497">
        <v>16</v>
      </c>
      <c r="AB1497">
        <v>14</v>
      </c>
      <c r="AC1497">
        <v>112</v>
      </c>
      <c r="AD1497">
        <v>10</v>
      </c>
      <c r="AE1497">
        <v>1</v>
      </c>
      <c r="AF1497">
        <v>1</v>
      </c>
      <c r="AG1497">
        <v>1</v>
      </c>
      <c r="AH1497">
        <v>1</v>
      </c>
      <c r="AI1497">
        <v>121</v>
      </c>
      <c r="AJ1497">
        <v>1234</v>
      </c>
      <c r="AK1497">
        <v>2117</v>
      </c>
      <c r="AL1497">
        <v>583</v>
      </c>
      <c r="AM1497">
        <v>288</v>
      </c>
      <c r="AN1497">
        <v>568</v>
      </c>
      <c r="AO1497">
        <v>461</v>
      </c>
      <c r="AP1497">
        <v>1889</v>
      </c>
      <c r="AQ1497">
        <v>2188</v>
      </c>
      <c r="AR1497">
        <v>155</v>
      </c>
      <c r="AS1497">
        <v>2189</v>
      </c>
      <c r="AT1497">
        <v>377</v>
      </c>
      <c r="AU1497">
        <v>1127</v>
      </c>
      <c r="AV1497">
        <v>1195</v>
      </c>
      <c r="AW1497">
        <v>429</v>
      </c>
      <c r="AX1497">
        <v>1702</v>
      </c>
      <c r="AY1497">
        <v>1274</v>
      </c>
      <c r="AZ1497">
        <v>35</v>
      </c>
      <c r="BA1497">
        <v>570</v>
      </c>
      <c r="BB1497">
        <v>2064</v>
      </c>
      <c r="BC1497">
        <v>1331</v>
      </c>
      <c r="BD1497">
        <v>614</v>
      </c>
      <c r="BE1497">
        <v>1</v>
      </c>
      <c r="BF1497" t="s">
        <v>71</v>
      </c>
      <c r="BG1497" t="s">
        <v>65</v>
      </c>
      <c r="BH1497" t="s">
        <v>1276</v>
      </c>
      <c r="BI1497" s="4">
        <f xml:space="preserve"> _2025teamgamelogs[[#This Row],[FGA]] + (0.44 * _2025teamgamelogs[[#This Row],[FTA]]) + _2025teamgamelogs[[#This Row],[TOV]] - _2025teamgamelogs[[#This Row],[OREB]]</f>
        <v>91.72</v>
      </c>
      <c r="BJ1497" s="3">
        <f>_2025teamgamelogs[[#This Row],[TOV]]/_2025teamgamelogs[[#This Row],[POSSESIONS]]</f>
        <v>0.11993022241604885</v>
      </c>
      <c r="BK1497" s="4">
        <f>_2025teamgamelogs[[#This Row],[PTS]]/_2025teamgamelogs[[#This Row],[POSSESIONS]]</f>
        <v>1.2211077191452246</v>
      </c>
      <c r="BL1497" s="4">
        <f xml:space="preserve"> 100 * _2025teamgamelogs[[#This Row],[POINTS_PER_POSSESSION]]</f>
        <v>122.11077191452246</v>
      </c>
      <c r="BM1497" s="4">
        <f xml:space="preserve"> _2025teamgamelogs[[#This Row],[POSSESIONS]] / (_2025teamgamelogs[[#This Row],[MIN]]/48)</f>
        <v>91.72</v>
      </c>
      <c r="BN1497" s="3">
        <f>_2025teamgamelogs[[#This Row],[PTS]] / (2 * (_2025teamgamelogs[[#This Row],[FGA]] + 0.44 * _2025teamgamelogs[[#This Row],[FTA]]))</f>
        <v>0.64575645756457567</v>
      </c>
      <c r="BO1497" s="4">
        <f>VLOOKUP(_2025teamgamelogs[[#This Row],[MONTH]], LEAGUE_AVERAGES!$A$2:$B$8, 2, FALSE)</f>
        <v>112.18937416754261</v>
      </c>
      <c r="BP1497" s="5">
        <f>VLOOKUP(_2025teamgamelogs[[#This Row],[TEAM_NAME]], LEAGUE_AVERAGES!$A$14:$C$43, 2, FALSE)</f>
        <v>0.4062926829268293</v>
      </c>
      <c r="BQ1497" s="5">
        <f>VLOOKUP(_2025teamgamelogs[[#This Row],[TEAM_NAME]], LEAGUE_AVERAGES!$A$14:$C$43, 3, FALSE)</f>
        <v>0.36926829268292688</v>
      </c>
      <c r="BR1497" s="5">
        <f>VLOOKUP(_2025teamgamelogs[[#This Row],[TEAM_NAME]], LEAGUE_AVERAGES!$F$14:$H$43, 2, FALSE)</f>
        <v>0.49804878048780482</v>
      </c>
      <c r="BS1497" s="5">
        <f>VLOOKUP(_2025teamgamelogs[[#This Row],[TEAM_NAME]], LEAGUE_AVERAGES!$F$14:$H$43, 3, FALSE)</f>
        <v>0.47917073170731711</v>
      </c>
      <c r="BT1497" s="5">
        <f>VLOOKUP(_2025teamgamelogs[[#This Row],[TEAM_NAME]], LEAGUE_AVERAGES!$K$14:$M$43, 2, FALSE)</f>
        <v>0.61475494156948829</v>
      </c>
      <c r="BU1497" s="5">
        <f>VLOOKUP(_2025teamgamelogs[[#This Row],[TEAM_NAME]], LEAGUE_AVERAGES!$K$14:$M$43, 3, FALSE)</f>
        <v>0.58586037801226176</v>
      </c>
    </row>
    <row r="1498" spans="1:73" x14ac:dyDescent="0.2">
      <c r="A1498" t="s">
        <v>59</v>
      </c>
      <c r="B1498">
        <v>1610612755</v>
      </c>
      <c r="C1498" t="s">
        <v>134</v>
      </c>
      <c r="D1498" t="s">
        <v>135</v>
      </c>
      <c r="E1498">
        <v>22400721</v>
      </c>
      <c r="F1498" s="1">
        <v>45693</v>
      </c>
      <c r="G1498" t="s">
        <v>1332</v>
      </c>
      <c r="H1498" t="s">
        <v>70</v>
      </c>
      <c r="I1498">
        <v>48</v>
      </c>
      <c r="J1498">
        <v>37</v>
      </c>
      <c r="K1498">
        <v>96</v>
      </c>
      <c r="L1498">
        <v>0.38500000000000001</v>
      </c>
      <c r="M1498">
        <v>12</v>
      </c>
      <c r="N1498">
        <v>40</v>
      </c>
      <c r="O1498">
        <v>0.3</v>
      </c>
      <c r="P1498">
        <v>15</v>
      </c>
      <c r="Q1498">
        <v>20</v>
      </c>
      <c r="R1498">
        <v>0.75</v>
      </c>
      <c r="S1498">
        <v>11</v>
      </c>
      <c r="T1498">
        <v>28</v>
      </c>
      <c r="U1498">
        <v>39</v>
      </c>
      <c r="V1498">
        <v>22</v>
      </c>
      <c r="W1498">
        <v>5</v>
      </c>
      <c r="X1498">
        <v>14</v>
      </c>
      <c r="Y1498">
        <v>4</v>
      </c>
      <c r="Z1498">
        <v>4</v>
      </c>
      <c r="AA1498">
        <v>15</v>
      </c>
      <c r="AB1498">
        <v>13</v>
      </c>
      <c r="AC1498">
        <v>101</v>
      </c>
      <c r="AD1498">
        <v>-7</v>
      </c>
      <c r="AE1498">
        <v>1</v>
      </c>
      <c r="AF1498">
        <v>1231</v>
      </c>
      <c r="AG1498">
        <v>1231</v>
      </c>
      <c r="AH1498">
        <v>1231</v>
      </c>
      <c r="AI1498">
        <v>121</v>
      </c>
      <c r="AJ1498">
        <v>1946</v>
      </c>
      <c r="AK1498">
        <v>392</v>
      </c>
      <c r="AL1498">
        <v>2315</v>
      </c>
      <c r="AM1498">
        <v>1413</v>
      </c>
      <c r="AN1498">
        <v>795</v>
      </c>
      <c r="AO1498">
        <v>1895</v>
      </c>
      <c r="AP1498">
        <v>1416</v>
      </c>
      <c r="AQ1498">
        <v>1301</v>
      </c>
      <c r="AR1498">
        <v>1525</v>
      </c>
      <c r="AS1498">
        <v>1051</v>
      </c>
      <c r="AT1498">
        <v>1951</v>
      </c>
      <c r="AU1498">
        <v>1833</v>
      </c>
      <c r="AV1498">
        <v>1909</v>
      </c>
      <c r="AW1498">
        <v>6</v>
      </c>
      <c r="AX1498">
        <v>81</v>
      </c>
      <c r="AY1498">
        <v>1274</v>
      </c>
      <c r="AZ1498">
        <v>750</v>
      </c>
      <c r="BA1498">
        <v>398</v>
      </c>
      <c r="BB1498">
        <v>2202</v>
      </c>
      <c r="BC1498">
        <v>2059</v>
      </c>
      <c r="BD1498">
        <v>1608</v>
      </c>
      <c r="BE1498">
        <v>1</v>
      </c>
      <c r="BF1498" t="s">
        <v>64</v>
      </c>
      <c r="BG1498" t="s">
        <v>65</v>
      </c>
      <c r="BH1498" t="s">
        <v>1276</v>
      </c>
      <c r="BI1498" s="4">
        <f xml:space="preserve"> _2025teamgamelogs[[#This Row],[FGA]] + (0.44 * _2025teamgamelogs[[#This Row],[FTA]]) + _2025teamgamelogs[[#This Row],[TOV]] - _2025teamgamelogs[[#This Row],[OREB]]</f>
        <v>98.8</v>
      </c>
      <c r="BJ1498" s="3">
        <f>_2025teamgamelogs[[#This Row],[TOV]]/_2025teamgamelogs[[#This Row],[POSSESIONS]]</f>
        <v>5.0607287449392711E-2</v>
      </c>
      <c r="BK1498" s="4">
        <f>_2025teamgamelogs[[#This Row],[PTS]]/_2025teamgamelogs[[#This Row],[POSSESIONS]]</f>
        <v>1.0222672064777327</v>
      </c>
      <c r="BL1498" s="4">
        <f xml:space="preserve"> 100 * _2025teamgamelogs[[#This Row],[POINTS_PER_POSSESSION]]</f>
        <v>102.22672064777328</v>
      </c>
      <c r="BM1498" s="4">
        <f xml:space="preserve"> _2025teamgamelogs[[#This Row],[POSSESIONS]] / (_2025teamgamelogs[[#This Row],[MIN]]/48)</f>
        <v>98.8</v>
      </c>
      <c r="BN1498" s="3">
        <f>_2025teamgamelogs[[#This Row],[PTS]] / (2 * (_2025teamgamelogs[[#This Row],[FGA]] + 0.44 * _2025teamgamelogs[[#This Row],[FTA]]))</f>
        <v>0.4818702290076336</v>
      </c>
      <c r="BO1498" s="4">
        <f>VLOOKUP(_2025teamgamelogs[[#This Row],[MONTH]], LEAGUE_AVERAGES!$A$2:$B$8, 2, FALSE)</f>
        <v>112.18937416754261</v>
      </c>
      <c r="BP1498" s="5">
        <f>VLOOKUP(_2025teamgamelogs[[#This Row],[TEAM_NAME]], LEAGUE_AVERAGES!$A$14:$C$43, 2, FALSE)</f>
        <v>0.34129268292682929</v>
      </c>
      <c r="BQ1498" s="5">
        <f>VLOOKUP(_2025teamgamelogs[[#This Row],[TEAM_NAME]], LEAGUE_AVERAGES!$A$14:$C$43, 3, FALSE)</f>
        <v>0.34026829268292691</v>
      </c>
      <c r="BR1498" s="5">
        <f>VLOOKUP(_2025teamgamelogs[[#This Row],[TEAM_NAME]], LEAGUE_AVERAGES!$F$14:$H$43, 2, FALSE)</f>
        <v>0.45178048780487812</v>
      </c>
      <c r="BS1498" s="5">
        <f>VLOOKUP(_2025teamgamelogs[[#This Row],[TEAM_NAME]], LEAGUE_AVERAGES!$F$14:$H$43, 3, FALSE)</f>
        <v>0.45797560975609758</v>
      </c>
      <c r="BT1498" s="5">
        <f>VLOOKUP(_2025teamgamelogs[[#This Row],[TEAM_NAME]], LEAGUE_AVERAGES!$K$14:$M$43, 2, FALSE)</f>
        <v>0.55774018976963147</v>
      </c>
      <c r="BU1498" s="5">
        <f>VLOOKUP(_2025teamgamelogs[[#This Row],[TEAM_NAME]], LEAGUE_AVERAGES!$K$14:$M$43, 3, FALSE)</f>
        <v>0.57066794818423772</v>
      </c>
    </row>
    <row r="1499" spans="1:73" x14ac:dyDescent="0.2">
      <c r="A1499" t="s">
        <v>59</v>
      </c>
      <c r="B1499">
        <v>1610612743</v>
      </c>
      <c r="C1499" t="s">
        <v>151</v>
      </c>
      <c r="D1499" t="s">
        <v>152</v>
      </c>
      <c r="E1499">
        <v>22400726</v>
      </c>
      <c r="F1499" s="1">
        <v>45693</v>
      </c>
      <c r="G1499" t="s">
        <v>1311</v>
      </c>
      <c r="H1499" t="s">
        <v>63</v>
      </c>
      <c r="I1499">
        <v>48</v>
      </c>
      <c r="J1499">
        <v>57</v>
      </c>
      <c r="K1499">
        <v>100</v>
      </c>
      <c r="L1499">
        <v>0.56999999999999995</v>
      </c>
      <c r="M1499">
        <v>16</v>
      </c>
      <c r="N1499">
        <v>43</v>
      </c>
      <c r="O1499">
        <v>0.372</v>
      </c>
      <c r="P1499">
        <v>14</v>
      </c>
      <c r="Q1499">
        <v>15</v>
      </c>
      <c r="R1499">
        <v>0.93300000000000005</v>
      </c>
      <c r="S1499">
        <v>13</v>
      </c>
      <c r="T1499">
        <v>38</v>
      </c>
      <c r="U1499">
        <v>51</v>
      </c>
      <c r="V1499">
        <v>40</v>
      </c>
      <c r="W1499">
        <v>9</v>
      </c>
      <c r="X1499">
        <v>9</v>
      </c>
      <c r="Y1499">
        <v>4</v>
      </c>
      <c r="Z1499">
        <v>3</v>
      </c>
      <c r="AA1499">
        <v>21</v>
      </c>
      <c r="AB1499">
        <v>10</v>
      </c>
      <c r="AC1499">
        <v>144</v>
      </c>
      <c r="AD1499">
        <v>25</v>
      </c>
      <c r="AE1499">
        <v>1</v>
      </c>
      <c r="AF1499">
        <v>1</v>
      </c>
      <c r="AG1499">
        <v>1</v>
      </c>
      <c r="AH1499">
        <v>1</v>
      </c>
      <c r="AI1499">
        <v>121</v>
      </c>
      <c r="AJ1499">
        <v>6</v>
      </c>
      <c r="AK1499">
        <v>153</v>
      </c>
      <c r="AL1499">
        <v>80</v>
      </c>
      <c r="AM1499">
        <v>567</v>
      </c>
      <c r="AN1499">
        <v>471</v>
      </c>
      <c r="AO1499">
        <v>1067</v>
      </c>
      <c r="AP1499">
        <v>1571</v>
      </c>
      <c r="AQ1499">
        <v>2021</v>
      </c>
      <c r="AR1499">
        <v>127</v>
      </c>
      <c r="AS1499">
        <v>652</v>
      </c>
      <c r="AT1499">
        <v>377</v>
      </c>
      <c r="AU1499">
        <v>340</v>
      </c>
      <c r="AV1499">
        <v>17</v>
      </c>
      <c r="AW1499">
        <v>152</v>
      </c>
      <c r="AX1499">
        <v>797</v>
      </c>
      <c r="AY1499">
        <v>1274</v>
      </c>
      <c r="AZ1499">
        <v>384</v>
      </c>
      <c r="BA1499">
        <v>1694</v>
      </c>
      <c r="BB1499">
        <v>2410</v>
      </c>
      <c r="BC1499">
        <v>23</v>
      </c>
      <c r="BD1499">
        <v>135</v>
      </c>
      <c r="BE1499">
        <v>1</v>
      </c>
      <c r="BF1499" t="s">
        <v>64</v>
      </c>
      <c r="BG1499" t="s">
        <v>65</v>
      </c>
      <c r="BH1499" t="s">
        <v>1276</v>
      </c>
      <c r="BI1499" s="4">
        <f xml:space="preserve"> _2025teamgamelogs[[#This Row],[FGA]] + (0.44 * _2025teamgamelogs[[#This Row],[FTA]]) + _2025teamgamelogs[[#This Row],[TOV]] - _2025teamgamelogs[[#This Row],[OREB]]</f>
        <v>102.6</v>
      </c>
      <c r="BJ1499" s="3">
        <f>_2025teamgamelogs[[#This Row],[TOV]]/_2025teamgamelogs[[#This Row],[POSSESIONS]]</f>
        <v>8.7719298245614044E-2</v>
      </c>
      <c r="BK1499" s="4">
        <f>_2025teamgamelogs[[#This Row],[PTS]]/_2025teamgamelogs[[#This Row],[POSSESIONS]]</f>
        <v>1.4035087719298247</v>
      </c>
      <c r="BL1499" s="4">
        <f xml:space="preserve"> 100 * _2025teamgamelogs[[#This Row],[POINTS_PER_POSSESSION]]</f>
        <v>140.35087719298247</v>
      </c>
      <c r="BM1499" s="4">
        <f xml:space="preserve"> _2025teamgamelogs[[#This Row],[POSSESIONS]] / (_2025teamgamelogs[[#This Row],[MIN]]/48)</f>
        <v>102.6</v>
      </c>
      <c r="BN1499" s="3">
        <f>_2025teamgamelogs[[#This Row],[PTS]] / (2 * (_2025teamgamelogs[[#This Row],[FGA]] + 0.44 * _2025teamgamelogs[[#This Row],[FTA]]))</f>
        <v>0.67542213883677304</v>
      </c>
      <c r="BO1499" s="4">
        <f>VLOOKUP(_2025teamgamelogs[[#This Row],[MONTH]], LEAGUE_AVERAGES!$A$2:$B$8, 2, FALSE)</f>
        <v>112.18937416754261</v>
      </c>
      <c r="BP1499" s="5">
        <f>VLOOKUP(_2025teamgamelogs[[#This Row],[TEAM_NAME]], LEAGUE_AVERAGES!$A$14:$C$43, 2, FALSE)</f>
        <v>0.39036585365853654</v>
      </c>
      <c r="BQ1499" s="5">
        <f>VLOOKUP(_2025teamgamelogs[[#This Row],[TEAM_NAME]], LEAGUE_AVERAGES!$A$14:$C$43, 3, FALSE)</f>
        <v>0.36282926829268303</v>
      </c>
      <c r="BR1499" s="5">
        <f>VLOOKUP(_2025teamgamelogs[[#This Row],[TEAM_NAME]], LEAGUE_AVERAGES!$F$14:$H$43, 2, FALSE)</f>
        <v>0.50741463414634147</v>
      </c>
      <c r="BS1499" s="5">
        <f>VLOOKUP(_2025teamgamelogs[[#This Row],[TEAM_NAME]], LEAGUE_AVERAGES!$F$14:$H$43, 3, FALSE)</f>
        <v>0.50717073170731708</v>
      </c>
      <c r="BT1499" s="5">
        <f>VLOOKUP(_2025teamgamelogs[[#This Row],[TEAM_NAME]], LEAGUE_AVERAGES!$K$14:$M$43, 2, FALSE)</f>
        <v>0.61183675116028358</v>
      </c>
      <c r="BU1499" s="5">
        <f>VLOOKUP(_2025teamgamelogs[[#This Row],[TEAM_NAME]], LEAGUE_AVERAGES!$K$14:$M$43, 3, FALSE)</f>
        <v>0.59871853787111373</v>
      </c>
    </row>
    <row r="1500" spans="1:73" x14ac:dyDescent="0.2">
      <c r="A1500" t="s">
        <v>59</v>
      </c>
      <c r="B1500">
        <v>1610612765</v>
      </c>
      <c r="C1500" t="s">
        <v>107</v>
      </c>
      <c r="D1500" t="s">
        <v>108</v>
      </c>
      <c r="E1500">
        <v>22400718</v>
      </c>
      <c r="F1500" s="1">
        <v>45693</v>
      </c>
      <c r="G1500" t="s">
        <v>1333</v>
      </c>
      <c r="H1500" t="s">
        <v>70</v>
      </c>
      <c r="I1500">
        <v>48</v>
      </c>
      <c r="J1500">
        <v>39</v>
      </c>
      <c r="K1500">
        <v>98</v>
      </c>
      <c r="L1500">
        <v>0.39800000000000002</v>
      </c>
      <c r="M1500">
        <v>12</v>
      </c>
      <c r="N1500">
        <v>37</v>
      </c>
      <c r="O1500">
        <v>0.32400000000000001</v>
      </c>
      <c r="P1500">
        <v>25</v>
      </c>
      <c r="Q1500">
        <v>28</v>
      </c>
      <c r="R1500">
        <v>0.89300000000000002</v>
      </c>
      <c r="S1500">
        <v>17</v>
      </c>
      <c r="T1500">
        <v>28</v>
      </c>
      <c r="U1500">
        <v>45</v>
      </c>
      <c r="V1500">
        <v>22</v>
      </c>
      <c r="W1500">
        <v>12</v>
      </c>
      <c r="X1500">
        <v>13</v>
      </c>
      <c r="Y1500">
        <v>5</v>
      </c>
      <c r="Z1500">
        <v>7</v>
      </c>
      <c r="AA1500">
        <v>21</v>
      </c>
      <c r="AB1500">
        <v>22</v>
      </c>
      <c r="AC1500">
        <v>115</v>
      </c>
      <c r="AD1500">
        <v>-3</v>
      </c>
      <c r="AE1500">
        <v>1</v>
      </c>
      <c r="AF1500">
        <v>1231</v>
      </c>
      <c r="AG1500">
        <v>1231</v>
      </c>
      <c r="AH1500">
        <v>1231</v>
      </c>
      <c r="AI1500">
        <v>121</v>
      </c>
      <c r="AJ1500">
        <v>1609</v>
      </c>
      <c r="AK1500">
        <v>251</v>
      </c>
      <c r="AL1500">
        <v>2213</v>
      </c>
      <c r="AM1500">
        <v>1413</v>
      </c>
      <c r="AN1500">
        <v>1227</v>
      </c>
      <c r="AO1500">
        <v>1625</v>
      </c>
      <c r="AP1500">
        <v>183</v>
      </c>
      <c r="AQ1500">
        <v>377</v>
      </c>
      <c r="AR1500">
        <v>306</v>
      </c>
      <c r="AS1500">
        <v>160</v>
      </c>
      <c r="AT1500">
        <v>1951</v>
      </c>
      <c r="AU1500">
        <v>976</v>
      </c>
      <c r="AV1500">
        <v>1909</v>
      </c>
      <c r="AW1500">
        <v>640</v>
      </c>
      <c r="AX1500">
        <v>137</v>
      </c>
      <c r="AY1500">
        <v>889</v>
      </c>
      <c r="AZ1500">
        <v>1902</v>
      </c>
      <c r="BA1500">
        <v>1694</v>
      </c>
      <c r="BB1500">
        <v>416</v>
      </c>
      <c r="BC1500">
        <v>1095</v>
      </c>
      <c r="BD1500">
        <v>1356</v>
      </c>
      <c r="BE1500">
        <v>1</v>
      </c>
      <c r="BF1500" t="s">
        <v>64</v>
      </c>
      <c r="BG1500" t="s">
        <v>65</v>
      </c>
      <c r="BH1500" t="s">
        <v>1276</v>
      </c>
      <c r="BI1500" s="4">
        <f xml:space="preserve"> _2025teamgamelogs[[#This Row],[FGA]] + (0.44 * _2025teamgamelogs[[#This Row],[FTA]]) + _2025teamgamelogs[[#This Row],[TOV]] - _2025teamgamelogs[[#This Row],[OREB]]</f>
        <v>105.32</v>
      </c>
      <c r="BJ1500" s="3">
        <f>_2025teamgamelogs[[#This Row],[TOV]]/_2025teamgamelogs[[#This Row],[POSSESIONS]]</f>
        <v>0.1139384732244588</v>
      </c>
      <c r="BK1500" s="4">
        <f>_2025teamgamelogs[[#This Row],[PTS]]/_2025teamgamelogs[[#This Row],[POSSESIONS]]</f>
        <v>1.0919103684010636</v>
      </c>
      <c r="BL1500" s="4">
        <f xml:space="preserve"> 100 * _2025teamgamelogs[[#This Row],[POINTS_PER_POSSESSION]]</f>
        <v>109.19103684010636</v>
      </c>
      <c r="BM1500" s="4">
        <f xml:space="preserve"> _2025teamgamelogs[[#This Row],[POSSESIONS]] / (_2025teamgamelogs[[#This Row],[MIN]]/48)</f>
        <v>105.32</v>
      </c>
      <c r="BN1500" s="3">
        <f>_2025teamgamelogs[[#This Row],[PTS]] / (2 * (_2025teamgamelogs[[#This Row],[FGA]] + 0.44 * _2025teamgamelogs[[#This Row],[FTA]]))</f>
        <v>0.52121102248005802</v>
      </c>
      <c r="BO1500" s="4">
        <f>VLOOKUP(_2025teamgamelogs[[#This Row],[MONTH]], LEAGUE_AVERAGES!$A$2:$B$8, 2, FALSE)</f>
        <v>112.18937416754261</v>
      </c>
      <c r="BP1500" s="5">
        <f>VLOOKUP(_2025teamgamelogs[[#This Row],[TEAM_NAME]], LEAGUE_AVERAGES!$A$14:$C$43, 2, FALSE)</f>
        <v>0.3560731707317073</v>
      </c>
      <c r="BQ1500" s="5">
        <f>VLOOKUP(_2025teamgamelogs[[#This Row],[TEAM_NAME]], LEAGUE_AVERAGES!$A$14:$C$43, 3, FALSE)</f>
        <v>0.3687804878048781</v>
      </c>
      <c r="BR1500" s="5">
        <f>VLOOKUP(_2025teamgamelogs[[#This Row],[TEAM_NAME]], LEAGUE_AVERAGES!$F$14:$H$43, 2, FALSE)</f>
        <v>0.47321951219512204</v>
      </c>
      <c r="BS1500" s="5">
        <f>VLOOKUP(_2025teamgamelogs[[#This Row],[TEAM_NAME]], LEAGUE_AVERAGES!$F$14:$H$43, 3, FALSE)</f>
        <v>0.48104878048780486</v>
      </c>
      <c r="BT1500" s="5">
        <f>VLOOKUP(_2025teamgamelogs[[#This Row],[TEAM_NAME]], LEAGUE_AVERAGES!$K$14:$M$43, 2, FALSE)</f>
        <v>0.57634444021190001</v>
      </c>
      <c r="BU1500" s="5">
        <f>VLOOKUP(_2025teamgamelogs[[#This Row],[TEAM_NAME]], LEAGUE_AVERAGES!$K$14:$M$43, 3, FALSE)</f>
        <v>0.58621097107374254</v>
      </c>
    </row>
    <row r="1501" spans="1:73" x14ac:dyDescent="0.2">
      <c r="A1501" t="s">
        <v>59</v>
      </c>
      <c r="B1501">
        <v>1610612760</v>
      </c>
      <c r="C1501" t="s">
        <v>137</v>
      </c>
      <c r="D1501" t="s">
        <v>138</v>
      </c>
      <c r="E1501">
        <v>22400724</v>
      </c>
      <c r="F1501" s="1">
        <v>45693</v>
      </c>
      <c r="G1501" t="s">
        <v>479</v>
      </c>
      <c r="H1501" t="s">
        <v>63</v>
      </c>
      <c r="I1501">
        <v>48</v>
      </c>
      <c r="J1501">
        <v>52</v>
      </c>
      <c r="K1501">
        <v>102</v>
      </c>
      <c r="L1501">
        <v>0.51</v>
      </c>
      <c r="M1501">
        <v>12</v>
      </c>
      <c r="N1501">
        <v>42</v>
      </c>
      <c r="O1501">
        <v>0.28599999999999998</v>
      </c>
      <c r="P1501">
        <v>24</v>
      </c>
      <c r="Q1501">
        <v>27</v>
      </c>
      <c r="R1501">
        <v>0.88900000000000001</v>
      </c>
      <c r="S1501">
        <v>17</v>
      </c>
      <c r="T1501">
        <v>29</v>
      </c>
      <c r="U1501">
        <v>46</v>
      </c>
      <c r="V1501">
        <v>24</v>
      </c>
      <c r="W1501">
        <v>6</v>
      </c>
      <c r="X1501">
        <v>15</v>
      </c>
      <c r="Y1501">
        <v>4</v>
      </c>
      <c r="Z1501">
        <v>2</v>
      </c>
      <c r="AA1501">
        <v>23</v>
      </c>
      <c r="AB1501">
        <v>17</v>
      </c>
      <c r="AC1501">
        <v>140</v>
      </c>
      <c r="AD1501">
        <v>31</v>
      </c>
      <c r="AE1501">
        <v>1</v>
      </c>
      <c r="AF1501">
        <v>1</v>
      </c>
      <c r="AG1501">
        <v>1</v>
      </c>
      <c r="AH1501">
        <v>1</v>
      </c>
      <c r="AI1501">
        <v>121</v>
      </c>
      <c r="AJ1501">
        <v>64</v>
      </c>
      <c r="AK1501">
        <v>96</v>
      </c>
      <c r="AL1501">
        <v>572</v>
      </c>
      <c r="AM1501">
        <v>1413</v>
      </c>
      <c r="AN1501">
        <v>568</v>
      </c>
      <c r="AO1501">
        <v>2019</v>
      </c>
      <c r="AP1501">
        <v>238</v>
      </c>
      <c r="AQ1501">
        <v>471</v>
      </c>
      <c r="AR1501">
        <v>316</v>
      </c>
      <c r="AS1501">
        <v>160</v>
      </c>
      <c r="AT1501">
        <v>1807</v>
      </c>
      <c r="AU1501">
        <v>835</v>
      </c>
      <c r="AV1501">
        <v>1570</v>
      </c>
      <c r="AW1501">
        <v>18</v>
      </c>
      <c r="AX1501">
        <v>46</v>
      </c>
      <c r="AY1501">
        <v>1274</v>
      </c>
      <c r="AZ1501">
        <v>158</v>
      </c>
      <c r="BA1501">
        <v>2046</v>
      </c>
      <c r="BB1501">
        <v>1444</v>
      </c>
      <c r="BC1501">
        <v>52</v>
      </c>
      <c r="BD1501">
        <v>62</v>
      </c>
      <c r="BE1501">
        <v>1</v>
      </c>
      <c r="BF1501" t="s">
        <v>64</v>
      </c>
      <c r="BG1501" t="s">
        <v>65</v>
      </c>
      <c r="BH1501" t="s">
        <v>1276</v>
      </c>
      <c r="BI1501" s="4">
        <f xml:space="preserve"> _2025teamgamelogs[[#This Row],[FGA]] + (0.44 * _2025teamgamelogs[[#This Row],[FTA]]) + _2025teamgamelogs[[#This Row],[TOV]] - _2025teamgamelogs[[#This Row],[OREB]]</f>
        <v>102.88</v>
      </c>
      <c r="BJ1501" s="3">
        <f>_2025teamgamelogs[[#This Row],[TOV]]/_2025teamgamelogs[[#This Row],[POSSESIONS]]</f>
        <v>5.8320373250388802E-2</v>
      </c>
      <c r="BK1501" s="4">
        <f>_2025teamgamelogs[[#This Row],[PTS]]/_2025teamgamelogs[[#This Row],[POSSESIONS]]</f>
        <v>1.3608087091757388</v>
      </c>
      <c r="BL1501" s="4">
        <f xml:space="preserve"> 100 * _2025teamgamelogs[[#This Row],[POINTS_PER_POSSESSION]]</f>
        <v>136.08087091757389</v>
      </c>
      <c r="BM1501" s="4">
        <f xml:space="preserve"> _2025teamgamelogs[[#This Row],[POSSESIONS]] / (_2025teamgamelogs[[#This Row],[MIN]]/48)</f>
        <v>102.88</v>
      </c>
      <c r="BN1501" s="3">
        <f>_2025teamgamelogs[[#This Row],[PTS]] / (2 * (_2025teamgamelogs[[#This Row],[FGA]] + 0.44 * _2025teamgamelogs[[#This Row],[FTA]]))</f>
        <v>0.61468212153143664</v>
      </c>
      <c r="BO1501" s="4">
        <f>VLOOKUP(_2025teamgamelogs[[#This Row],[MONTH]], LEAGUE_AVERAGES!$A$2:$B$8, 2, FALSE)</f>
        <v>112.18937416754261</v>
      </c>
      <c r="BP1501" s="5">
        <f>VLOOKUP(_2025teamgamelogs[[#This Row],[TEAM_NAME]], LEAGUE_AVERAGES!$A$14:$C$43, 2, FALSE)</f>
        <v>0.38229268292682927</v>
      </c>
      <c r="BQ1501" s="5">
        <f>VLOOKUP(_2025teamgamelogs[[#This Row],[TEAM_NAME]], LEAGUE_AVERAGES!$A$14:$C$43, 3, FALSE)</f>
        <v>0.36500000000000005</v>
      </c>
      <c r="BR1501" s="5">
        <f>VLOOKUP(_2025teamgamelogs[[#This Row],[TEAM_NAME]], LEAGUE_AVERAGES!$F$14:$H$43, 2, FALSE)</f>
        <v>0.48607317073170736</v>
      </c>
      <c r="BS1501" s="5">
        <f>VLOOKUP(_2025teamgamelogs[[#This Row],[TEAM_NAME]], LEAGUE_AVERAGES!$F$14:$H$43, 3, FALSE)</f>
        <v>0.4780731707317073</v>
      </c>
      <c r="BT1501" s="5">
        <f>VLOOKUP(_2025teamgamelogs[[#This Row],[TEAM_NAME]], LEAGUE_AVERAGES!$K$14:$M$43, 2, FALSE)</f>
        <v>0.59971838422440138</v>
      </c>
      <c r="BU1501" s="5">
        <f>VLOOKUP(_2025teamgamelogs[[#This Row],[TEAM_NAME]], LEAGUE_AVERAGES!$K$14:$M$43, 3, FALSE)</f>
        <v>0.58679992881439635</v>
      </c>
    </row>
    <row r="1502" spans="1:73" x14ac:dyDescent="0.2">
      <c r="A1502" t="s">
        <v>59</v>
      </c>
      <c r="B1502">
        <v>1610612751</v>
      </c>
      <c r="C1502" t="s">
        <v>89</v>
      </c>
      <c r="D1502" t="s">
        <v>90</v>
      </c>
      <c r="E1502">
        <v>22400720</v>
      </c>
      <c r="F1502" s="1">
        <v>45693</v>
      </c>
      <c r="G1502" t="s">
        <v>1334</v>
      </c>
      <c r="H1502" t="s">
        <v>70</v>
      </c>
      <c r="I1502">
        <v>48</v>
      </c>
      <c r="J1502">
        <v>36</v>
      </c>
      <c r="K1502">
        <v>83</v>
      </c>
      <c r="L1502">
        <v>0.434</v>
      </c>
      <c r="M1502">
        <v>13</v>
      </c>
      <c r="N1502">
        <v>38</v>
      </c>
      <c r="O1502">
        <v>0.34200000000000003</v>
      </c>
      <c r="P1502">
        <v>17</v>
      </c>
      <c r="Q1502">
        <v>23</v>
      </c>
      <c r="R1502">
        <v>0.73899999999999999</v>
      </c>
      <c r="S1502">
        <v>12</v>
      </c>
      <c r="T1502">
        <v>25</v>
      </c>
      <c r="U1502">
        <v>37</v>
      </c>
      <c r="V1502">
        <v>26</v>
      </c>
      <c r="W1502">
        <v>10</v>
      </c>
      <c r="X1502">
        <v>7</v>
      </c>
      <c r="Y1502">
        <v>3</v>
      </c>
      <c r="Z1502">
        <v>3</v>
      </c>
      <c r="AA1502">
        <v>20</v>
      </c>
      <c r="AB1502">
        <v>21</v>
      </c>
      <c r="AC1502">
        <v>102</v>
      </c>
      <c r="AD1502">
        <v>-17</v>
      </c>
      <c r="AE1502">
        <v>1</v>
      </c>
      <c r="AF1502">
        <v>1231</v>
      </c>
      <c r="AG1502">
        <v>1231</v>
      </c>
      <c r="AH1502">
        <v>1231</v>
      </c>
      <c r="AI1502">
        <v>121</v>
      </c>
      <c r="AJ1502">
        <v>2070</v>
      </c>
      <c r="AK1502">
        <v>1922</v>
      </c>
      <c r="AL1502">
        <v>1790</v>
      </c>
      <c r="AM1502">
        <v>1171</v>
      </c>
      <c r="AN1502">
        <v>1078</v>
      </c>
      <c r="AO1502">
        <v>1411</v>
      </c>
      <c r="AP1502">
        <v>1052</v>
      </c>
      <c r="AQ1502">
        <v>899</v>
      </c>
      <c r="AR1502">
        <v>1655</v>
      </c>
      <c r="AS1502">
        <v>848</v>
      </c>
      <c r="AT1502">
        <v>2271</v>
      </c>
      <c r="AU1502">
        <v>2073</v>
      </c>
      <c r="AV1502">
        <v>1195</v>
      </c>
      <c r="AW1502">
        <v>264</v>
      </c>
      <c r="AX1502">
        <v>1360</v>
      </c>
      <c r="AY1502">
        <v>1712</v>
      </c>
      <c r="AZ1502">
        <v>384</v>
      </c>
      <c r="BA1502">
        <v>1491</v>
      </c>
      <c r="BB1502">
        <v>575</v>
      </c>
      <c r="BC1502">
        <v>2003</v>
      </c>
      <c r="BD1502">
        <v>2124</v>
      </c>
      <c r="BE1502">
        <v>1</v>
      </c>
      <c r="BF1502" t="s">
        <v>64</v>
      </c>
      <c r="BG1502" t="s">
        <v>65</v>
      </c>
      <c r="BH1502" t="s">
        <v>1276</v>
      </c>
      <c r="BI1502" s="4">
        <f xml:space="preserve"> _2025teamgamelogs[[#This Row],[FGA]] + (0.44 * _2025teamgamelogs[[#This Row],[FTA]]) + _2025teamgamelogs[[#This Row],[TOV]] - _2025teamgamelogs[[#This Row],[OREB]]</f>
        <v>91.12</v>
      </c>
      <c r="BJ1502" s="3">
        <f>_2025teamgamelogs[[#This Row],[TOV]]/_2025teamgamelogs[[#This Row],[POSSESIONS]]</f>
        <v>0.10974539069359086</v>
      </c>
      <c r="BK1502" s="4">
        <f>_2025teamgamelogs[[#This Row],[PTS]]/_2025teamgamelogs[[#This Row],[POSSESIONS]]</f>
        <v>1.1194029850746268</v>
      </c>
      <c r="BL1502" s="4">
        <f xml:space="preserve"> 100 * _2025teamgamelogs[[#This Row],[POINTS_PER_POSSESSION]]</f>
        <v>111.94029850746267</v>
      </c>
      <c r="BM1502" s="4">
        <f xml:space="preserve"> _2025teamgamelogs[[#This Row],[POSSESIONS]] / (_2025teamgamelogs[[#This Row],[MIN]]/48)</f>
        <v>91.12</v>
      </c>
      <c r="BN1502" s="3">
        <f>_2025teamgamelogs[[#This Row],[PTS]] / (2 * (_2025teamgamelogs[[#This Row],[FGA]] + 0.44 * _2025teamgamelogs[[#This Row],[FTA]]))</f>
        <v>0.54768041237113396</v>
      </c>
      <c r="BO1502" s="4">
        <f>VLOOKUP(_2025teamgamelogs[[#This Row],[MONTH]], LEAGUE_AVERAGES!$A$2:$B$8, 2, FALSE)</f>
        <v>112.18937416754261</v>
      </c>
      <c r="BP1502" s="5">
        <f>VLOOKUP(_2025teamgamelogs[[#This Row],[TEAM_NAME]], LEAGUE_AVERAGES!$A$14:$C$43, 2, FALSE)</f>
        <v>0.337609756097561</v>
      </c>
      <c r="BQ1502" s="5">
        <f>VLOOKUP(_2025teamgamelogs[[#This Row],[TEAM_NAME]], LEAGUE_AVERAGES!$A$14:$C$43, 3, FALSE)</f>
        <v>0.34709756097560968</v>
      </c>
      <c r="BR1502" s="5">
        <f>VLOOKUP(_2025teamgamelogs[[#This Row],[TEAM_NAME]], LEAGUE_AVERAGES!$F$14:$H$43, 2, FALSE)</f>
        <v>0.43748780487804872</v>
      </c>
      <c r="BS1502" s="5">
        <f>VLOOKUP(_2025teamgamelogs[[#This Row],[TEAM_NAME]], LEAGUE_AVERAGES!$F$14:$H$43, 3, FALSE)</f>
        <v>0.43895121951219529</v>
      </c>
      <c r="BT1502" s="5">
        <f>VLOOKUP(_2025teamgamelogs[[#This Row],[TEAM_NAME]], LEAGUE_AVERAGES!$K$14:$M$43, 2, FALSE)</f>
        <v>0.54767404365624284</v>
      </c>
      <c r="BU1502" s="5">
        <f>VLOOKUP(_2025teamgamelogs[[#This Row],[TEAM_NAME]], LEAGUE_AVERAGES!$K$14:$M$43, 3, FALSE)</f>
        <v>0.5592142433904097</v>
      </c>
    </row>
    <row r="1503" spans="1:73" x14ac:dyDescent="0.2">
      <c r="A1503" t="s">
        <v>59</v>
      </c>
      <c r="B1503">
        <v>1610612737</v>
      </c>
      <c r="C1503" t="s">
        <v>92</v>
      </c>
      <c r="D1503" t="s">
        <v>93</v>
      </c>
      <c r="E1503">
        <v>22400719</v>
      </c>
      <c r="F1503" s="1">
        <v>45693</v>
      </c>
      <c r="G1503" t="s">
        <v>1335</v>
      </c>
      <c r="H1503" t="s">
        <v>70</v>
      </c>
      <c r="I1503">
        <v>48</v>
      </c>
      <c r="J1503">
        <v>48</v>
      </c>
      <c r="K1503">
        <v>91</v>
      </c>
      <c r="L1503">
        <v>0.52700000000000002</v>
      </c>
      <c r="M1503">
        <v>16</v>
      </c>
      <c r="N1503">
        <v>42</v>
      </c>
      <c r="O1503">
        <v>0.38100000000000001</v>
      </c>
      <c r="P1503">
        <v>13</v>
      </c>
      <c r="Q1503">
        <v>18</v>
      </c>
      <c r="R1503">
        <v>0.72199999999999998</v>
      </c>
      <c r="S1503">
        <v>8</v>
      </c>
      <c r="T1503">
        <v>37</v>
      </c>
      <c r="U1503">
        <v>45</v>
      </c>
      <c r="V1503">
        <v>33</v>
      </c>
      <c r="W1503">
        <v>20</v>
      </c>
      <c r="X1503">
        <v>5</v>
      </c>
      <c r="Y1503">
        <v>5</v>
      </c>
      <c r="Z1503">
        <v>3</v>
      </c>
      <c r="AA1503">
        <v>14</v>
      </c>
      <c r="AB1503">
        <v>20</v>
      </c>
      <c r="AC1503">
        <v>125</v>
      </c>
      <c r="AD1503">
        <v>-1</v>
      </c>
      <c r="AE1503">
        <v>1</v>
      </c>
      <c r="AF1503">
        <v>1231</v>
      </c>
      <c r="AG1503">
        <v>1231</v>
      </c>
      <c r="AH1503">
        <v>1231</v>
      </c>
      <c r="AI1503">
        <v>121</v>
      </c>
      <c r="AJ1503">
        <v>242</v>
      </c>
      <c r="AK1503">
        <v>899</v>
      </c>
      <c r="AL1503">
        <v>337</v>
      </c>
      <c r="AM1503">
        <v>567</v>
      </c>
      <c r="AN1503">
        <v>568</v>
      </c>
      <c r="AO1503">
        <v>962</v>
      </c>
      <c r="AP1503">
        <v>1755</v>
      </c>
      <c r="AQ1503">
        <v>1617</v>
      </c>
      <c r="AR1503">
        <v>1787</v>
      </c>
      <c r="AS1503">
        <v>1800</v>
      </c>
      <c r="AT1503">
        <v>489</v>
      </c>
      <c r="AU1503">
        <v>976</v>
      </c>
      <c r="AV1503">
        <v>240</v>
      </c>
      <c r="AW1503">
        <v>2199</v>
      </c>
      <c r="AX1503">
        <v>1998</v>
      </c>
      <c r="AY1503">
        <v>889</v>
      </c>
      <c r="AZ1503">
        <v>384</v>
      </c>
      <c r="BA1503">
        <v>260</v>
      </c>
      <c r="BB1503">
        <v>767</v>
      </c>
      <c r="BC1503">
        <v>437</v>
      </c>
      <c r="BD1503">
        <v>1231</v>
      </c>
      <c r="BE1503">
        <v>1</v>
      </c>
      <c r="BF1503" t="s">
        <v>64</v>
      </c>
      <c r="BG1503" t="s">
        <v>65</v>
      </c>
      <c r="BH1503" t="s">
        <v>1276</v>
      </c>
      <c r="BI1503" s="4">
        <f xml:space="preserve"> _2025teamgamelogs[[#This Row],[FGA]] + (0.44 * _2025teamgamelogs[[#This Row],[FTA]]) + _2025teamgamelogs[[#This Row],[TOV]] - _2025teamgamelogs[[#This Row],[OREB]]</f>
        <v>110.92</v>
      </c>
      <c r="BJ1503" s="3">
        <f>_2025teamgamelogs[[#This Row],[TOV]]/_2025teamgamelogs[[#This Row],[POSSESIONS]]</f>
        <v>0.18031013342949873</v>
      </c>
      <c r="BK1503" s="4">
        <f>_2025teamgamelogs[[#This Row],[PTS]]/_2025teamgamelogs[[#This Row],[POSSESIONS]]</f>
        <v>1.126938333934367</v>
      </c>
      <c r="BL1503" s="4">
        <f xml:space="preserve"> 100 * _2025teamgamelogs[[#This Row],[POINTS_PER_POSSESSION]]</f>
        <v>112.69383339343671</v>
      </c>
      <c r="BM1503" s="4">
        <f xml:space="preserve"> _2025teamgamelogs[[#This Row],[POSSESIONS]] / (_2025teamgamelogs[[#This Row],[MIN]]/48)</f>
        <v>110.92</v>
      </c>
      <c r="BN1503" s="3">
        <f>_2025teamgamelogs[[#This Row],[PTS]] / (2 * (_2025teamgamelogs[[#This Row],[FGA]] + 0.44 * _2025teamgamelogs[[#This Row],[FTA]]))</f>
        <v>0.6318236959158916</v>
      </c>
      <c r="BO1503" s="4">
        <f>VLOOKUP(_2025teamgamelogs[[#This Row],[MONTH]], LEAGUE_AVERAGES!$A$2:$B$8, 2, FALSE)</f>
        <v>112.18937416754261</v>
      </c>
      <c r="BP1503" s="5">
        <f>VLOOKUP(_2025teamgamelogs[[#This Row],[TEAM_NAME]], LEAGUE_AVERAGES!$A$14:$C$43, 2, FALSE)</f>
        <v>0.35092500000000004</v>
      </c>
      <c r="BQ1503" s="5">
        <f>VLOOKUP(_2025teamgamelogs[[#This Row],[TEAM_NAME]], LEAGUE_AVERAGES!$A$14:$C$43, 3, FALSE)</f>
        <v>0.36290476190476195</v>
      </c>
      <c r="BR1503" s="5">
        <f>VLOOKUP(_2025teamgamelogs[[#This Row],[TEAM_NAME]], LEAGUE_AVERAGES!$F$14:$H$43, 2, FALSE)</f>
        <v>0.47670000000000012</v>
      </c>
      <c r="BS1503" s="5">
        <f>VLOOKUP(_2025teamgamelogs[[#This Row],[TEAM_NAME]], LEAGUE_AVERAGES!$F$14:$H$43, 3, FALSE)</f>
        <v>0.47069047619047621</v>
      </c>
      <c r="BT1503" s="5">
        <f>VLOOKUP(_2025teamgamelogs[[#This Row],[TEAM_NAME]], LEAGUE_AVERAGES!$K$14:$M$43, 2, FALSE)</f>
        <v>0.58493933923263275</v>
      </c>
      <c r="BU1503" s="5">
        <f>VLOOKUP(_2025teamgamelogs[[#This Row],[TEAM_NAME]], LEAGUE_AVERAGES!$K$14:$M$43, 3, FALSE)</f>
        <v>0.57722862424766153</v>
      </c>
    </row>
    <row r="1504" spans="1:73" x14ac:dyDescent="0.2">
      <c r="A1504" t="s">
        <v>59</v>
      </c>
      <c r="B1504">
        <v>1610612759</v>
      </c>
      <c r="C1504" t="s">
        <v>145</v>
      </c>
      <c r="D1504" t="s">
        <v>146</v>
      </c>
      <c r="E1504">
        <v>22400719</v>
      </c>
      <c r="F1504" s="1">
        <v>45693</v>
      </c>
      <c r="G1504" t="s">
        <v>1336</v>
      </c>
      <c r="H1504" t="s">
        <v>63</v>
      </c>
      <c r="I1504">
        <v>48</v>
      </c>
      <c r="J1504">
        <v>51</v>
      </c>
      <c r="K1504">
        <v>101</v>
      </c>
      <c r="L1504">
        <v>0.505</v>
      </c>
      <c r="M1504">
        <v>12</v>
      </c>
      <c r="N1504">
        <v>37</v>
      </c>
      <c r="O1504">
        <v>0.32400000000000001</v>
      </c>
      <c r="P1504">
        <v>12</v>
      </c>
      <c r="Q1504">
        <v>16</v>
      </c>
      <c r="R1504">
        <v>0.75</v>
      </c>
      <c r="S1504">
        <v>11</v>
      </c>
      <c r="T1504">
        <v>30</v>
      </c>
      <c r="U1504">
        <v>41</v>
      </c>
      <c r="V1504">
        <v>36</v>
      </c>
      <c r="W1504">
        <v>10</v>
      </c>
      <c r="X1504">
        <v>16</v>
      </c>
      <c r="Y1504">
        <v>3</v>
      </c>
      <c r="Z1504">
        <v>5</v>
      </c>
      <c r="AA1504">
        <v>20</v>
      </c>
      <c r="AB1504">
        <v>14</v>
      </c>
      <c r="AC1504">
        <v>126</v>
      </c>
      <c r="AD1504">
        <v>1</v>
      </c>
      <c r="AE1504">
        <v>1</v>
      </c>
      <c r="AF1504">
        <v>1</v>
      </c>
      <c r="AG1504">
        <v>1</v>
      </c>
      <c r="AH1504">
        <v>1</v>
      </c>
      <c r="AI1504">
        <v>121</v>
      </c>
      <c r="AJ1504">
        <v>94</v>
      </c>
      <c r="AK1504">
        <v>121</v>
      </c>
      <c r="AL1504">
        <v>658</v>
      </c>
      <c r="AM1504">
        <v>1413</v>
      </c>
      <c r="AN1504">
        <v>1227</v>
      </c>
      <c r="AO1504">
        <v>1625</v>
      </c>
      <c r="AP1504">
        <v>1889</v>
      </c>
      <c r="AQ1504">
        <v>1907</v>
      </c>
      <c r="AR1504">
        <v>1525</v>
      </c>
      <c r="AS1504">
        <v>1051</v>
      </c>
      <c r="AT1504">
        <v>1652</v>
      </c>
      <c r="AU1504">
        <v>1563</v>
      </c>
      <c r="AV1504">
        <v>95</v>
      </c>
      <c r="AW1504">
        <v>264</v>
      </c>
      <c r="AX1504">
        <v>21</v>
      </c>
      <c r="AY1504">
        <v>1712</v>
      </c>
      <c r="AZ1504">
        <v>1188</v>
      </c>
      <c r="BA1504">
        <v>1491</v>
      </c>
      <c r="BB1504">
        <v>2064</v>
      </c>
      <c r="BC1504">
        <v>389</v>
      </c>
      <c r="BD1504">
        <v>1176</v>
      </c>
      <c r="BE1504">
        <v>1</v>
      </c>
      <c r="BF1504" t="s">
        <v>71</v>
      </c>
      <c r="BG1504" t="s">
        <v>65</v>
      </c>
      <c r="BH1504" t="s">
        <v>1276</v>
      </c>
      <c r="BI1504" s="4">
        <f xml:space="preserve"> _2025teamgamelogs[[#This Row],[FGA]] + (0.44 * _2025teamgamelogs[[#This Row],[FTA]]) + _2025teamgamelogs[[#This Row],[TOV]] - _2025teamgamelogs[[#This Row],[OREB]]</f>
        <v>107.04</v>
      </c>
      <c r="BJ1504" s="3">
        <f>_2025teamgamelogs[[#This Row],[TOV]]/_2025teamgamelogs[[#This Row],[POSSESIONS]]</f>
        <v>9.3423019431988039E-2</v>
      </c>
      <c r="BK1504" s="4">
        <f>_2025teamgamelogs[[#This Row],[PTS]]/_2025teamgamelogs[[#This Row],[POSSESIONS]]</f>
        <v>1.1771300448430493</v>
      </c>
      <c r="BL1504" s="4">
        <f xml:space="preserve"> 100 * _2025teamgamelogs[[#This Row],[POINTS_PER_POSSESSION]]</f>
        <v>117.71300448430493</v>
      </c>
      <c r="BM1504" s="4">
        <f xml:space="preserve"> _2025teamgamelogs[[#This Row],[POSSESIONS]] / (_2025teamgamelogs[[#This Row],[MIN]]/48)</f>
        <v>107.04</v>
      </c>
      <c r="BN1504" s="3">
        <f>_2025teamgamelogs[[#This Row],[PTS]] / (2 * (_2025teamgamelogs[[#This Row],[FGA]] + 0.44 * _2025teamgamelogs[[#This Row],[FTA]]))</f>
        <v>0.58311736393928171</v>
      </c>
      <c r="BO1504" s="4">
        <f>VLOOKUP(_2025teamgamelogs[[#This Row],[MONTH]], LEAGUE_AVERAGES!$A$2:$B$8, 2, FALSE)</f>
        <v>112.18937416754261</v>
      </c>
      <c r="BP1504" s="5">
        <f>VLOOKUP(_2025teamgamelogs[[#This Row],[TEAM_NAME]], LEAGUE_AVERAGES!$A$14:$C$43, 2, FALSE)</f>
        <v>0.36502500000000004</v>
      </c>
      <c r="BQ1504" s="5">
        <f>VLOOKUP(_2025teamgamelogs[[#This Row],[TEAM_NAME]], LEAGUE_AVERAGES!$A$14:$C$43, 3, FALSE)</f>
        <v>0.35016666666666663</v>
      </c>
      <c r="BR1504" s="5">
        <f>VLOOKUP(_2025teamgamelogs[[#This Row],[TEAM_NAME]], LEAGUE_AVERAGES!$F$14:$H$43, 2, FALSE)</f>
        <v>0.47877500000000017</v>
      </c>
      <c r="BS1504" s="5">
        <f>VLOOKUP(_2025teamgamelogs[[#This Row],[TEAM_NAME]], LEAGUE_AVERAGES!$F$14:$H$43, 3, FALSE)</f>
        <v>0.45407142857142868</v>
      </c>
      <c r="BT1504" s="5">
        <f>VLOOKUP(_2025teamgamelogs[[#This Row],[TEAM_NAME]], LEAGUE_AVERAGES!$K$14:$M$43, 2, FALSE)</f>
        <v>0.59112459331758582</v>
      </c>
      <c r="BU1504" s="5">
        <f>VLOOKUP(_2025teamgamelogs[[#This Row],[TEAM_NAME]], LEAGUE_AVERAGES!$K$14:$M$43, 3, FALSE)</f>
        <v>0.56254759440180246</v>
      </c>
    </row>
    <row r="1505" spans="1:73" x14ac:dyDescent="0.2">
      <c r="A1505" t="s">
        <v>59</v>
      </c>
      <c r="B1505">
        <v>1610612744</v>
      </c>
      <c r="C1505" t="s">
        <v>98</v>
      </c>
      <c r="D1505" t="s">
        <v>99</v>
      </c>
      <c r="E1505">
        <v>22400725</v>
      </c>
      <c r="F1505" s="1">
        <v>45693</v>
      </c>
      <c r="G1505" t="s">
        <v>167</v>
      </c>
      <c r="H1505" t="s">
        <v>70</v>
      </c>
      <c r="I1505">
        <v>48</v>
      </c>
      <c r="J1505">
        <v>46</v>
      </c>
      <c r="K1505">
        <v>100</v>
      </c>
      <c r="L1505">
        <v>0.46</v>
      </c>
      <c r="M1505">
        <v>17</v>
      </c>
      <c r="N1505">
        <v>48</v>
      </c>
      <c r="O1505">
        <v>0.35399999999999998</v>
      </c>
      <c r="P1505">
        <v>19</v>
      </c>
      <c r="Q1505">
        <v>27</v>
      </c>
      <c r="R1505">
        <v>0.70399999999999996</v>
      </c>
      <c r="S1505">
        <v>12</v>
      </c>
      <c r="T1505">
        <v>29</v>
      </c>
      <c r="U1505">
        <v>41</v>
      </c>
      <c r="V1505">
        <v>33</v>
      </c>
      <c r="W1505">
        <v>9</v>
      </c>
      <c r="X1505">
        <v>6</v>
      </c>
      <c r="Y1505">
        <v>4</v>
      </c>
      <c r="Z1505">
        <v>5</v>
      </c>
      <c r="AA1505">
        <v>24</v>
      </c>
      <c r="AB1505">
        <v>23</v>
      </c>
      <c r="AC1505">
        <v>128</v>
      </c>
      <c r="AD1505">
        <v>-3</v>
      </c>
      <c r="AE1505">
        <v>1</v>
      </c>
      <c r="AF1505">
        <v>1231</v>
      </c>
      <c r="AG1505">
        <v>1231</v>
      </c>
      <c r="AH1505">
        <v>1231</v>
      </c>
      <c r="AI1505">
        <v>121</v>
      </c>
      <c r="AJ1505">
        <v>437</v>
      </c>
      <c r="AK1505">
        <v>153</v>
      </c>
      <c r="AL1505">
        <v>1374</v>
      </c>
      <c r="AM1505">
        <v>410</v>
      </c>
      <c r="AN1505">
        <v>163</v>
      </c>
      <c r="AO1505">
        <v>1266</v>
      </c>
      <c r="AP1505">
        <v>756</v>
      </c>
      <c r="AQ1505">
        <v>471</v>
      </c>
      <c r="AR1505">
        <v>1923</v>
      </c>
      <c r="AS1505">
        <v>848</v>
      </c>
      <c r="AT1505">
        <v>1807</v>
      </c>
      <c r="AU1505">
        <v>1563</v>
      </c>
      <c r="AV1505">
        <v>240</v>
      </c>
      <c r="AW1505">
        <v>152</v>
      </c>
      <c r="AX1505">
        <v>1702</v>
      </c>
      <c r="AY1505">
        <v>1274</v>
      </c>
      <c r="AZ1505">
        <v>1188</v>
      </c>
      <c r="BA1505">
        <v>2162</v>
      </c>
      <c r="BB1505">
        <v>300</v>
      </c>
      <c r="BC1505">
        <v>299</v>
      </c>
      <c r="BD1505">
        <v>1356</v>
      </c>
      <c r="BE1505">
        <v>1</v>
      </c>
      <c r="BF1505" t="s">
        <v>71</v>
      </c>
      <c r="BG1505" t="s">
        <v>65</v>
      </c>
      <c r="BH1505" t="s">
        <v>1276</v>
      </c>
      <c r="BI1505" s="4">
        <f xml:space="preserve"> _2025teamgamelogs[[#This Row],[FGA]] + (0.44 * _2025teamgamelogs[[#This Row],[FTA]]) + _2025teamgamelogs[[#This Row],[TOV]] - _2025teamgamelogs[[#This Row],[OREB]]</f>
        <v>108.88</v>
      </c>
      <c r="BJ1505" s="3">
        <f>_2025teamgamelogs[[#This Row],[TOV]]/_2025teamgamelogs[[#This Row],[POSSESIONS]]</f>
        <v>8.2659808963997064E-2</v>
      </c>
      <c r="BK1505" s="4">
        <f>_2025teamgamelogs[[#This Row],[PTS]]/_2025teamgamelogs[[#This Row],[POSSESIONS]]</f>
        <v>1.1756061719324027</v>
      </c>
      <c r="BL1505" s="4">
        <f xml:space="preserve"> 100 * _2025teamgamelogs[[#This Row],[POINTS_PER_POSSESSION]]</f>
        <v>117.56061719324026</v>
      </c>
      <c r="BM1505" s="4">
        <f xml:space="preserve"> _2025teamgamelogs[[#This Row],[POSSESIONS]] / (_2025teamgamelogs[[#This Row],[MIN]]/48)</f>
        <v>108.88</v>
      </c>
      <c r="BN1505" s="3">
        <f>_2025teamgamelogs[[#This Row],[PTS]] / (2 * (_2025teamgamelogs[[#This Row],[FGA]] + 0.44 * _2025teamgamelogs[[#This Row],[FTA]]))</f>
        <v>0.57204147300679298</v>
      </c>
      <c r="BO1505" s="4">
        <f>VLOOKUP(_2025teamgamelogs[[#This Row],[MONTH]], LEAGUE_AVERAGES!$A$2:$B$8, 2, FALSE)</f>
        <v>112.18937416754261</v>
      </c>
      <c r="BP1505" s="5">
        <f>VLOOKUP(_2025teamgamelogs[[#This Row],[TEAM_NAME]], LEAGUE_AVERAGES!$A$14:$C$43, 2, FALSE)</f>
        <v>0.36843902439024395</v>
      </c>
      <c r="BQ1505" s="5">
        <f>VLOOKUP(_2025teamgamelogs[[#This Row],[TEAM_NAME]], LEAGUE_AVERAGES!$A$14:$C$43, 3, FALSE)</f>
        <v>0.35765853658536584</v>
      </c>
      <c r="BR1505" s="5">
        <f>VLOOKUP(_2025teamgamelogs[[#This Row],[TEAM_NAME]], LEAGUE_AVERAGES!$F$14:$H$43, 2, FALSE)</f>
        <v>0.45136585365853665</v>
      </c>
      <c r="BS1505" s="5">
        <f>VLOOKUP(_2025teamgamelogs[[#This Row],[TEAM_NAME]], LEAGUE_AVERAGES!$F$14:$H$43, 3, FALSE)</f>
        <v>0.45180487804878061</v>
      </c>
      <c r="BT1505" s="5">
        <f>VLOOKUP(_2025teamgamelogs[[#This Row],[TEAM_NAME]], LEAGUE_AVERAGES!$K$14:$M$43, 2, FALSE)</f>
        <v>0.56832140437053513</v>
      </c>
      <c r="BU1505" s="5">
        <f>VLOOKUP(_2025teamgamelogs[[#This Row],[TEAM_NAME]], LEAGUE_AVERAGES!$K$14:$M$43, 3, FALSE)</f>
        <v>0.56980808391386595</v>
      </c>
    </row>
    <row r="1506" spans="1:73" x14ac:dyDescent="0.2">
      <c r="A1506" t="s">
        <v>59</v>
      </c>
      <c r="B1506">
        <v>1610612763</v>
      </c>
      <c r="C1506" t="s">
        <v>128</v>
      </c>
      <c r="D1506" t="s">
        <v>129</v>
      </c>
      <c r="E1506">
        <v>22400722</v>
      </c>
      <c r="F1506" s="1">
        <v>45693</v>
      </c>
      <c r="G1506" t="s">
        <v>1337</v>
      </c>
      <c r="H1506" t="s">
        <v>63</v>
      </c>
      <c r="I1506">
        <v>48</v>
      </c>
      <c r="J1506">
        <v>47</v>
      </c>
      <c r="K1506">
        <v>89</v>
      </c>
      <c r="L1506">
        <v>0.52800000000000002</v>
      </c>
      <c r="M1506">
        <v>16</v>
      </c>
      <c r="N1506">
        <v>38</v>
      </c>
      <c r="O1506">
        <v>0.42099999999999999</v>
      </c>
      <c r="P1506">
        <v>28</v>
      </c>
      <c r="Q1506">
        <v>38</v>
      </c>
      <c r="R1506">
        <v>0.73699999999999999</v>
      </c>
      <c r="S1506">
        <v>24</v>
      </c>
      <c r="T1506">
        <v>37</v>
      </c>
      <c r="U1506">
        <v>61</v>
      </c>
      <c r="V1506">
        <v>22</v>
      </c>
      <c r="W1506">
        <v>18</v>
      </c>
      <c r="X1506">
        <v>7</v>
      </c>
      <c r="Y1506">
        <v>5</v>
      </c>
      <c r="Z1506">
        <v>3</v>
      </c>
      <c r="AA1506">
        <v>19</v>
      </c>
      <c r="AB1506">
        <v>29</v>
      </c>
      <c r="AC1506">
        <v>138</v>
      </c>
      <c r="AD1506">
        <v>31</v>
      </c>
      <c r="AE1506">
        <v>1</v>
      </c>
      <c r="AF1506">
        <v>1</v>
      </c>
      <c r="AG1506">
        <v>1</v>
      </c>
      <c r="AH1506">
        <v>1</v>
      </c>
      <c r="AI1506">
        <v>121</v>
      </c>
      <c r="AJ1506">
        <v>335</v>
      </c>
      <c r="AK1506">
        <v>1176</v>
      </c>
      <c r="AL1506">
        <v>327</v>
      </c>
      <c r="AM1506">
        <v>567</v>
      </c>
      <c r="AN1506">
        <v>1078</v>
      </c>
      <c r="AO1506">
        <v>527</v>
      </c>
      <c r="AP1506">
        <v>75</v>
      </c>
      <c r="AQ1506">
        <v>39</v>
      </c>
      <c r="AR1506">
        <v>1674</v>
      </c>
      <c r="AS1506">
        <v>5</v>
      </c>
      <c r="AT1506">
        <v>489</v>
      </c>
      <c r="AU1506">
        <v>23</v>
      </c>
      <c r="AV1506">
        <v>1909</v>
      </c>
      <c r="AW1506">
        <v>1953</v>
      </c>
      <c r="AX1506">
        <v>1360</v>
      </c>
      <c r="AY1506">
        <v>889</v>
      </c>
      <c r="AZ1506">
        <v>384</v>
      </c>
      <c r="BA1506">
        <v>1258</v>
      </c>
      <c r="BB1506">
        <v>20</v>
      </c>
      <c r="BC1506">
        <v>77</v>
      </c>
      <c r="BD1506">
        <v>62</v>
      </c>
      <c r="BE1506">
        <v>1</v>
      </c>
      <c r="BF1506" t="s">
        <v>71</v>
      </c>
      <c r="BG1506" t="s">
        <v>65</v>
      </c>
      <c r="BH1506" t="s">
        <v>1276</v>
      </c>
      <c r="BI1506" s="4">
        <f xml:space="preserve"> _2025teamgamelogs[[#This Row],[FGA]] + (0.44 * _2025teamgamelogs[[#This Row],[FTA]]) + _2025teamgamelogs[[#This Row],[TOV]] - _2025teamgamelogs[[#This Row],[OREB]]</f>
        <v>99.72</v>
      </c>
      <c r="BJ1506" s="3">
        <f>_2025teamgamelogs[[#This Row],[TOV]]/_2025teamgamelogs[[#This Row],[POSSESIONS]]</f>
        <v>0.18050541516245489</v>
      </c>
      <c r="BK1506" s="4">
        <f>_2025teamgamelogs[[#This Row],[PTS]]/_2025teamgamelogs[[#This Row],[POSSESIONS]]</f>
        <v>1.3838748495788207</v>
      </c>
      <c r="BL1506" s="4">
        <f xml:space="preserve"> 100 * _2025teamgamelogs[[#This Row],[POINTS_PER_POSSESSION]]</f>
        <v>138.38748495788207</v>
      </c>
      <c r="BM1506" s="4">
        <f xml:space="preserve"> _2025teamgamelogs[[#This Row],[POSSESIONS]] / (_2025teamgamelogs[[#This Row],[MIN]]/48)</f>
        <v>99.72</v>
      </c>
      <c r="BN1506" s="3">
        <f>_2025teamgamelogs[[#This Row],[PTS]] / (2 * (_2025teamgamelogs[[#This Row],[FGA]] + 0.44 * _2025teamgamelogs[[#This Row],[FTA]]))</f>
        <v>0.65266742338251982</v>
      </c>
      <c r="BO1506" s="4">
        <f>VLOOKUP(_2025teamgamelogs[[#This Row],[MONTH]], LEAGUE_AVERAGES!$A$2:$B$8, 2, FALSE)</f>
        <v>112.18937416754261</v>
      </c>
      <c r="BP1506" s="5">
        <f>VLOOKUP(_2025teamgamelogs[[#This Row],[TEAM_NAME]], LEAGUE_AVERAGES!$A$14:$C$43, 2, FALSE)</f>
        <v>0.36546341463414628</v>
      </c>
      <c r="BQ1506" s="5">
        <f>VLOOKUP(_2025teamgamelogs[[#This Row],[TEAM_NAME]], LEAGUE_AVERAGES!$A$14:$C$43, 3, FALSE)</f>
        <v>0.36639024390243902</v>
      </c>
      <c r="BR1506" s="5">
        <f>VLOOKUP(_2025teamgamelogs[[#This Row],[TEAM_NAME]], LEAGUE_AVERAGES!$F$14:$H$43, 2, FALSE)</f>
        <v>0.48997560975609772</v>
      </c>
      <c r="BS1506" s="5">
        <f>VLOOKUP(_2025teamgamelogs[[#This Row],[TEAM_NAME]], LEAGUE_AVERAGES!$F$14:$H$43, 3, FALSE)</f>
        <v>0.46951219512195119</v>
      </c>
      <c r="BT1506" s="5">
        <f>VLOOKUP(_2025teamgamelogs[[#This Row],[TEAM_NAME]], LEAGUE_AVERAGES!$K$14:$M$43, 2, FALSE)</f>
        <v>0.59919613060605748</v>
      </c>
      <c r="BU1506" s="5">
        <f>VLOOKUP(_2025teamgamelogs[[#This Row],[TEAM_NAME]], LEAGUE_AVERAGES!$K$14:$M$43, 3, FALSE)</f>
        <v>0.57758119053457602</v>
      </c>
    </row>
    <row r="1507" spans="1:73" x14ac:dyDescent="0.2">
      <c r="A1507" t="s">
        <v>59</v>
      </c>
      <c r="B1507">
        <v>1610612756</v>
      </c>
      <c r="C1507" t="s">
        <v>80</v>
      </c>
      <c r="D1507" t="s">
        <v>81</v>
      </c>
      <c r="E1507">
        <v>22400724</v>
      </c>
      <c r="F1507" s="1">
        <v>45693</v>
      </c>
      <c r="G1507" t="s">
        <v>472</v>
      </c>
      <c r="H1507" t="s">
        <v>70</v>
      </c>
      <c r="I1507">
        <v>48</v>
      </c>
      <c r="J1507">
        <v>33</v>
      </c>
      <c r="K1507">
        <v>70</v>
      </c>
      <c r="L1507">
        <v>0.47099999999999997</v>
      </c>
      <c r="M1507">
        <v>14</v>
      </c>
      <c r="N1507">
        <v>36</v>
      </c>
      <c r="O1507">
        <v>0.38900000000000001</v>
      </c>
      <c r="P1507">
        <v>29</v>
      </c>
      <c r="Q1507">
        <v>33</v>
      </c>
      <c r="R1507">
        <v>0.879</v>
      </c>
      <c r="S1507">
        <v>3</v>
      </c>
      <c r="T1507">
        <v>32</v>
      </c>
      <c r="U1507">
        <v>35</v>
      </c>
      <c r="V1507">
        <v>24</v>
      </c>
      <c r="W1507">
        <v>22</v>
      </c>
      <c r="X1507">
        <v>3</v>
      </c>
      <c r="Y1507">
        <v>2</v>
      </c>
      <c r="Z1507">
        <v>4</v>
      </c>
      <c r="AA1507">
        <v>17</v>
      </c>
      <c r="AB1507">
        <v>23</v>
      </c>
      <c r="AC1507">
        <v>109</v>
      </c>
      <c r="AD1507">
        <v>-31</v>
      </c>
      <c r="AE1507">
        <v>1</v>
      </c>
      <c r="AF1507">
        <v>1231</v>
      </c>
      <c r="AG1507">
        <v>1231</v>
      </c>
      <c r="AH1507">
        <v>1231</v>
      </c>
      <c r="AI1507">
        <v>121</v>
      </c>
      <c r="AJ1507">
        <v>2321</v>
      </c>
      <c r="AK1507">
        <v>2455</v>
      </c>
      <c r="AL1507">
        <v>1172</v>
      </c>
      <c r="AM1507">
        <v>934</v>
      </c>
      <c r="AN1507">
        <v>1366</v>
      </c>
      <c r="AO1507">
        <v>865</v>
      </c>
      <c r="AP1507">
        <v>56</v>
      </c>
      <c r="AQ1507">
        <v>134</v>
      </c>
      <c r="AR1507">
        <v>398</v>
      </c>
      <c r="AS1507">
        <v>2426</v>
      </c>
      <c r="AT1507">
        <v>1307</v>
      </c>
      <c r="AU1507">
        <v>2225</v>
      </c>
      <c r="AV1507">
        <v>1570</v>
      </c>
      <c r="AW1507">
        <v>2345</v>
      </c>
      <c r="AX1507">
        <v>2344</v>
      </c>
      <c r="AY1507">
        <v>2078</v>
      </c>
      <c r="AZ1507">
        <v>750</v>
      </c>
      <c r="BA1507">
        <v>792</v>
      </c>
      <c r="BB1507">
        <v>300</v>
      </c>
      <c r="BC1507">
        <v>1548</v>
      </c>
      <c r="BD1507">
        <v>2393</v>
      </c>
      <c r="BE1507">
        <v>1</v>
      </c>
      <c r="BF1507" t="s">
        <v>71</v>
      </c>
      <c r="BG1507" t="s">
        <v>65</v>
      </c>
      <c r="BH1507" t="s">
        <v>1276</v>
      </c>
      <c r="BI1507" s="4">
        <f xml:space="preserve"> _2025teamgamelogs[[#This Row],[FGA]] + (0.44 * _2025teamgamelogs[[#This Row],[FTA]]) + _2025teamgamelogs[[#This Row],[TOV]] - _2025teamgamelogs[[#This Row],[OREB]]</f>
        <v>103.52</v>
      </c>
      <c r="BJ1507" s="3">
        <f>_2025teamgamelogs[[#This Row],[TOV]]/_2025teamgamelogs[[#This Row],[POSSESIONS]]</f>
        <v>0.21251931993817622</v>
      </c>
      <c r="BK1507" s="4">
        <f>_2025teamgamelogs[[#This Row],[PTS]]/_2025teamgamelogs[[#This Row],[POSSESIONS]]</f>
        <v>1.0529366306027821</v>
      </c>
      <c r="BL1507" s="4">
        <f xml:space="preserve"> 100 * _2025teamgamelogs[[#This Row],[POINTS_PER_POSSESSION]]</f>
        <v>105.29366306027821</v>
      </c>
      <c r="BM1507" s="4">
        <f xml:space="preserve"> _2025teamgamelogs[[#This Row],[POSSESIONS]] / (_2025teamgamelogs[[#This Row],[MIN]]/48)</f>
        <v>103.52</v>
      </c>
      <c r="BN1507" s="3">
        <f>_2025teamgamelogs[[#This Row],[PTS]] / (2 * (_2025teamgamelogs[[#This Row],[FGA]] + 0.44 * _2025teamgamelogs[[#This Row],[FTA]]))</f>
        <v>0.64481779460482724</v>
      </c>
      <c r="BO1507" s="4">
        <f>VLOOKUP(_2025teamgamelogs[[#This Row],[MONTH]], LEAGUE_AVERAGES!$A$2:$B$8, 2, FALSE)</f>
        <v>112.18937416754261</v>
      </c>
      <c r="BP1507" s="5">
        <f>VLOOKUP(_2025teamgamelogs[[#This Row],[TEAM_NAME]], LEAGUE_AVERAGES!$A$14:$C$43, 2, FALSE)</f>
        <v>0.37692682926829268</v>
      </c>
      <c r="BQ1507" s="5">
        <f>VLOOKUP(_2025teamgamelogs[[#This Row],[TEAM_NAME]], LEAGUE_AVERAGES!$A$14:$C$43, 3, FALSE)</f>
        <v>0.37741463414634141</v>
      </c>
      <c r="BR1507" s="5">
        <f>VLOOKUP(_2025teamgamelogs[[#This Row],[TEAM_NAME]], LEAGUE_AVERAGES!$F$14:$H$43, 2, FALSE)</f>
        <v>0.4768536585365854</v>
      </c>
      <c r="BS1507" s="5">
        <f>VLOOKUP(_2025teamgamelogs[[#This Row],[TEAM_NAME]], LEAGUE_AVERAGES!$F$14:$H$43, 3, FALSE)</f>
        <v>0.48056097560975608</v>
      </c>
      <c r="BT1507" s="5">
        <f>VLOOKUP(_2025teamgamelogs[[#This Row],[TEAM_NAME]], LEAGUE_AVERAGES!$K$14:$M$43, 2, FALSE)</f>
        <v>0.59622840480117467</v>
      </c>
      <c r="BU1507" s="5">
        <f>VLOOKUP(_2025teamgamelogs[[#This Row],[TEAM_NAME]], LEAGUE_AVERAGES!$K$14:$M$43, 3, FALSE)</f>
        <v>0.59682738613401276</v>
      </c>
    </row>
    <row r="1508" spans="1:73" x14ac:dyDescent="0.2">
      <c r="A1508" t="s">
        <v>59</v>
      </c>
      <c r="B1508">
        <v>1610612753</v>
      </c>
      <c r="C1508" t="s">
        <v>83</v>
      </c>
      <c r="D1508" t="s">
        <v>84</v>
      </c>
      <c r="E1508">
        <v>22400730</v>
      </c>
      <c r="F1508" s="1">
        <v>45694</v>
      </c>
      <c r="G1508" t="s">
        <v>1338</v>
      </c>
      <c r="H1508" t="s">
        <v>70</v>
      </c>
      <c r="I1508">
        <v>48</v>
      </c>
      <c r="J1508">
        <v>31</v>
      </c>
      <c r="K1508">
        <v>84</v>
      </c>
      <c r="L1508">
        <v>0.36899999999999999</v>
      </c>
      <c r="M1508">
        <v>5</v>
      </c>
      <c r="N1508">
        <v>31</v>
      </c>
      <c r="O1508">
        <v>0.161</v>
      </c>
      <c r="P1508">
        <v>23</v>
      </c>
      <c r="Q1508">
        <v>30</v>
      </c>
      <c r="R1508">
        <v>0.76700000000000002</v>
      </c>
      <c r="S1508">
        <v>13</v>
      </c>
      <c r="T1508">
        <v>27</v>
      </c>
      <c r="U1508">
        <v>40</v>
      </c>
      <c r="V1508">
        <v>21</v>
      </c>
      <c r="W1508">
        <v>14</v>
      </c>
      <c r="X1508">
        <v>10</v>
      </c>
      <c r="Y1508">
        <v>8</v>
      </c>
      <c r="Z1508">
        <v>4</v>
      </c>
      <c r="AA1508">
        <v>15</v>
      </c>
      <c r="AB1508">
        <v>22</v>
      </c>
      <c r="AC1508">
        <v>90</v>
      </c>
      <c r="AD1508">
        <v>-22</v>
      </c>
      <c r="AE1508">
        <v>1</v>
      </c>
      <c r="AF1508">
        <v>1231</v>
      </c>
      <c r="AG1508">
        <v>1231</v>
      </c>
      <c r="AH1508">
        <v>1231</v>
      </c>
      <c r="AI1508">
        <v>121</v>
      </c>
      <c r="AJ1508">
        <v>2413</v>
      </c>
      <c r="AK1508">
        <v>1815</v>
      </c>
      <c r="AL1508">
        <v>2382</v>
      </c>
      <c r="AM1508">
        <v>2427</v>
      </c>
      <c r="AN1508">
        <v>1971</v>
      </c>
      <c r="AO1508">
        <v>2445</v>
      </c>
      <c r="AP1508">
        <v>314</v>
      </c>
      <c r="AQ1508">
        <v>259</v>
      </c>
      <c r="AR1508">
        <v>1428</v>
      </c>
      <c r="AS1508">
        <v>652</v>
      </c>
      <c r="AT1508">
        <v>2068</v>
      </c>
      <c r="AU1508">
        <v>1715</v>
      </c>
      <c r="AV1508">
        <v>2031</v>
      </c>
      <c r="AW1508">
        <v>1092</v>
      </c>
      <c r="AX1508">
        <v>539</v>
      </c>
      <c r="AY1508">
        <v>187</v>
      </c>
      <c r="AZ1508">
        <v>750</v>
      </c>
      <c r="BA1508">
        <v>398</v>
      </c>
      <c r="BB1508">
        <v>416</v>
      </c>
      <c r="BC1508">
        <v>2383</v>
      </c>
      <c r="BD1508">
        <v>2251</v>
      </c>
      <c r="BE1508">
        <v>1</v>
      </c>
      <c r="BF1508" t="s">
        <v>71</v>
      </c>
      <c r="BG1508" t="s">
        <v>65</v>
      </c>
      <c r="BH1508" t="s">
        <v>1276</v>
      </c>
      <c r="BI1508" s="4">
        <f xml:space="preserve"> _2025teamgamelogs[[#This Row],[FGA]] + (0.44 * _2025teamgamelogs[[#This Row],[FTA]]) + _2025teamgamelogs[[#This Row],[TOV]] - _2025teamgamelogs[[#This Row],[OREB]]</f>
        <v>98.2</v>
      </c>
      <c r="BJ1508" s="3">
        <f>_2025teamgamelogs[[#This Row],[TOV]]/_2025teamgamelogs[[#This Row],[POSSESIONS]]</f>
        <v>0.1425661914460285</v>
      </c>
      <c r="BK1508" s="4">
        <f>_2025teamgamelogs[[#This Row],[PTS]]/_2025teamgamelogs[[#This Row],[POSSESIONS]]</f>
        <v>0.91649694501018331</v>
      </c>
      <c r="BL1508" s="4">
        <f xml:space="preserve"> 100 * _2025teamgamelogs[[#This Row],[POINTS_PER_POSSESSION]]</f>
        <v>91.649694501018331</v>
      </c>
      <c r="BM1508" s="4">
        <f xml:space="preserve"> _2025teamgamelogs[[#This Row],[POSSESIONS]] / (_2025teamgamelogs[[#This Row],[MIN]]/48)</f>
        <v>98.2</v>
      </c>
      <c r="BN1508" s="3">
        <f>_2025teamgamelogs[[#This Row],[PTS]] / (2 * (_2025teamgamelogs[[#This Row],[FGA]] + 0.44 * _2025teamgamelogs[[#This Row],[FTA]]))</f>
        <v>0.46296296296296297</v>
      </c>
      <c r="BO1508" s="4">
        <f>VLOOKUP(_2025teamgamelogs[[#This Row],[MONTH]], LEAGUE_AVERAGES!$A$2:$B$8, 2, FALSE)</f>
        <v>112.18937416754261</v>
      </c>
      <c r="BP1508" s="5">
        <f>VLOOKUP(_2025teamgamelogs[[#This Row],[TEAM_NAME]], LEAGUE_AVERAGES!$A$14:$C$43, 2, FALSE)</f>
        <v>0.32192682926829269</v>
      </c>
      <c r="BQ1508" s="5">
        <f>VLOOKUP(_2025teamgamelogs[[#This Row],[TEAM_NAME]], LEAGUE_AVERAGES!$A$14:$C$43, 3, FALSE)</f>
        <v>0.31129268292682932</v>
      </c>
      <c r="BR1508" s="5">
        <f>VLOOKUP(_2025teamgamelogs[[#This Row],[TEAM_NAME]], LEAGUE_AVERAGES!$F$14:$H$43, 2, FALSE)</f>
        <v>0.44641463414634147</v>
      </c>
      <c r="BS1508" s="5">
        <f>VLOOKUP(_2025teamgamelogs[[#This Row],[TEAM_NAME]], LEAGUE_AVERAGES!$F$14:$H$43, 3, FALSE)</f>
        <v>0.44524390243902434</v>
      </c>
      <c r="BT1508" s="5">
        <f>VLOOKUP(_2025teamgamelogs[[#This Row],[TEAM_NAME]], LEAGUE_AVERAGES!$K$14:$M$43, 2, FALSE)</f>
        <v>0.55194019912665027</v>
      </c>
      <c r="BU1508" s="5">
        <f>VLOOKUP(_2025teamgamelogs[[#This Row],[TEAM_NAME]], LEAGUE_AVERAGES!$K$14:$M$43, 3, FALSE)</f>
        <v>0.54874950227645525</v>
      </c>
    </row>
    <row r="1509" spans="1:73" x14ac:dyDescent="0.2">
      <c r="A1509" t="s">
        <v>59</v>
      </c>
      <c r="B1509">
        <v>1610612758</v>
      </c>
      <c r="C1509" t="s">
        <v>142</v>
      </c>
      <c r="D1509" t="s">
        <v>143</v>
      </c>
      <c r="E1509">
        <v>22400732</v>
      </c>
      <c r="F1509" s="1">
        <v>45694</v>
      </c>
      <c r="G1509" t="s">
        <v>647</v>
      </c>
      <c r="H1509" t="s">
        <v>70</v>
      </c>
      <c r="I1509">
        <v>48</v>
      </c>
      <c r="J1509">
        <v>37</v>
      </c>
      <c r="K1509">
        <v>88</v>
      </c>
      <c r="L1509">
        <v>0.42</v>
      </c>
      <c r="M1509">
        <v>10</v>
      </c>
      <c r="N1509">
        <v>30</v>
      </c>
      <c r="O1509">
        <v>0.33300000000000002</v>
      </c>
      <c r="P1509">
        <v>18</v>
      </c>
      <c r="Q1509">
        <v>22</v>
      </c>
      <c r="R1509">
        <v>0.81799999999999995</v>
      </c>
      <c r="S1509">
        <v>11</v>
      </c>
      <c r="T1509">
        <v>36</v>
      </c>
      <c r="U1509">
        <v>47</v>
      </c>
      <c r="V1509">
        <v>21</v>
      </c>
      <c r="W1509">
        <v>11</v>
      </c>
      <c r="X1509">
        <v>8</v>
      </c>
      <c r="Y1509">
        <v>6</v>
      </c>
      <c r="Z1509">
        <v>7</v>
      </c>
      <c r="AA1509">
        <v>20</v>
      </c>
      <c r="AB1509">
        <v>18</v>
      </c>
      <c r="AC1509">
        <v>102</v>
      </c>
      <c r="AD1509">
        <v>-6</v>
      </c>
      <c r="AE1509">
        <v>1</v>
      </c>
      <c r="AF1509">
        <v>1231</v>
      </c>
      <c r="AG1509">
        <v>1231</v>
      </c>
      <c r="AH1509">
        <v>1231</v>
      </c>
      <c r="AI1509">
        <v>121</v>
      </c>
      <c r="AJ1509">
        <v>1946</v>
      </c>
      <c r="AK1509">
        <v>1314</v>
      </c>
      <c r="AL1509">
        <v>1969</v>
      </c>
      <c r="AM1509">
        <v>1891</v>
      </c>
      <c r="AN1509">
        <v>2077</v>
      </c>
      <c r="AO1509">
        <v>1468</v>
      </c>
      <c r="AP1509">
        <v>889</v>
      </c>
      <c r="AQ1509">
        <v>1008</v>
      </c>
      <c r="AR1509">
        <v>864</v>
      </c>
      <c r="AS1509">
        <v>1051</v>
      </c>
      <c r="AT1509">
        <v>640</v>
      </c>
      <c r="AU1509">
        <v>705</v>
      </c>
      <c r="AV1509">
        <v>2031</v>
      </c>
      <c r="AW1509">
        <v>429</v>
      </c>
      <c r="AX1509">
        <v>1073</v>
      </c>
      <c r="AY1509">
        <v>560</v>
      </c>
      <c r="AZ1509">
        <v>1902</v>
      </c>
      <c r="BA1509">
        <v>1491</v>
      </c>
      <c r="BB1509">
        <v>1204</v>
      </c>
      <c r="BC1509">
        <v>2003</v>
      </c>
      <c r="BD1509">
        <v>1540</v>
      </c>
      <c r="BE1509">
        <v>1</v>
      </c>
      <c r="BF1509" t="s">
        <v>71</v>
      </c>
      <c r="BG1509" t="s">
        <v>65</v>
      </c>
      <c r="BH1509" t="s">
        <v>1276</v>
      </c>
      <c r="BI1509" s="4">
        <f xml:space="preserve"> _2025teamgamelogs[[#This Row],[FGA]] + (0.44 * _2025teamgamelogs[[#This Row],[FTA]]) + _2025teamgamelogs[[#This Row],[TOV]] - _2025teamgamelogs[[#This Row],[OREB]]</f>
        <v>97.68</v>
      </c>
      <c r="BJ1509" s="3">
        <f>_2025teamgamelogs[[#This Row],[TOV]]/_2025teamgamelogs[[#This Row],[POSSESIONS]]</f>
        <v>0.1126126126126126</v>
      </c>
      <c r="BK1509" s="4">
        <f>_2025teamgamelogs[[#This Row],[PTS]]/_2025teamgamelogs[[#This Row],[POSSESIONS]]</f>
        <v>1.0442260442260443</v>
      </c>
      <c r="BL1509" s="4">
        <f xml:space="preserve"> 100 * _2025teamgamelogs[[#This Row],[POINTS_PER_POSSESSION]]</f>
        <v>104.42260442260442</v>
      </c>
      <c r="BM1509" s="4">
        <f xml:space="preserve"> _2025teamgamelogs[[#This Row],[POSSESIONS]] / (_2025teamgamelogs[[#This Row],[MIN]]/48)</f>
        <v>97.68</v>
      </c>
      <c r="BN1509" s="3">
        <f>_2025teamgamelogs[[#This Row],[PTS]] / (2 * (_2025teamgamelogs[[#This Row],[FGA]] + 0.44 * _2025teamgamelogs[[#This Row],[FTA]]))</f>
        <v>0.52211302211302213</v>
      </c>
      <c r="BO1509" s="4">
        <f>VLOOKUP(_2025teamgamelogs[[#This Row],[MONTH]], LEAGUE_AVERAGES!$A$2:$B$8, 2, FALSE)</f>
        <v>112.18937416754261</v>
      </c>
      <c r="BP1509" s="5">
        <f>VLOOKUP(_2025teamgamelogs[[#This Row],[TEAM_NAME]], LEAGUE_AVERAGES!$A$14:$C$43, 2, FALSE)</f>
        <v>0.37158536585365853</v>
      </c>
      <c r="BQ1509" s="5">
        <f>VLOOKUP(_2025teamgamelogs[[#This Row],[TEAM_NAME]], LEAGUE_AVERAGES!$A$14:$C$43, 3, FALSE)</f>
        <v>0.34029268292682929</v>
      </c>
      <c r="BR1509" s="5">
        <f>VLOOKUP(_2025teamgamelogs[[#This Row],[TEAM_NAME]], LEAGUE_AVERAGES!$F$14:$H$43, 2, FALSE)</f>
        <v>0.4831951219512195</v>
      </c>
      <c r="BS1509" s="5">
        <f>VLOOKUP(_2025teamgamelogs[[#This Row],[TEAM_NAME]], LEAGUE_AVERAGES!$F$14:$H$43, 3, FALSE)</f>
        <v>0.47492682926829272</v>
      </c>
      <c r="BT1509" s="5">
        <f>VLOOKUP(_2025teamgamelogs[[#This Row],[TEAM_NAME]], LEAGUE_AVERAGES!$K$14:$M$43, 2, FALSE)</f>
        <v>0.59195463864629394</v>
      </c>
      <c r="BU1509" s="5">
        <f>VLOOKUP(_2025teamgamelogs[[#This Row],[TEAM_NAME]], LEAGUE_AVERAGES!$K$14:$M$43, 3, FALSE)</f>
        <v>0.57517865161129356</v>
      </c>
    </row>
    <row r="1510" spans="1:73" x14ac:dyDescent="0.2">
      <c r="A1510" t="s">
        <v>59</v>
      </c>
      <c r="B1510">
        <v>1610612750</v>
      </c>
      <c r="C1510" t="s">
        <v>8</v>
      </c>
      <c r="D1510" t="s">
        <v>72</v>
      </c>
      <c r="E1510">
        <v>22400729</v>
      </c>
      <c r="F1510" s="1">
        <v>45694</v>
      </c>
      <c r="G1510" t="s">
        <v>602</v>
      </c>
      <c r="H1510" t="s">
        <v>63</v>
      </c>
      <c r="I1510">
        <v>48</v>
      </c>
      <c r="J1510">
        <v>45</v>
      </c>
      <c r="K1510">
        <v>94</v>
      </c>
      <c r="L1510">
        <v>0.47899999999999998</v>
      </c>
      <c r="M1510">
        <v>16</v>
      </c>
      <c r="N1510">
        <v>39</v>
      </c>
      <c r="O1510">
        <v>0.41</v>
      </c>
      <c r="P1510">
        <v>21</v>
      </c>
      <c r="Q1510">
        <v>24</v>
      </c>
      <c r="R1510">
        <v>0.875</v>
      </c>
      <c r="S1510">
        <v>18</v>
      </c>
      <c r="T1510">
        <v>29</v>
      </c>
      <c r="U1510">
        <v>47</v>
      </c>
      <c r="V1510">
        <v>23</v>
      </c>
      <c r="W1510">
        <v>13</v>
      </c>
      <c r="X1510">
        <v>5</v>
      </c>
      <c r="Y1510">
        <v>6</v>
      </c>
      <c r="Z1510">
        <v>7</v>
      </c>
      <c r="AA1510">
        <v>21</v>
      </c>
      <c r="AB1510">
        <v>18</v>
      </c>
      <c r="AC1510">
        <v>127</v>
      </c>
      <c r="AD1510">
        <v>13</v>
      </c>
      <c r="AE1510">
        <v>1</v>
      </c>
      <c r="AF1510">
        <v>1</v>
      </c>
      <c r="AG1510">
        <v>1</v>
      </c>
      <c r="AH1510">
        <v>1</v>
      </c>
      <c r="AI1510">
        <v>121</v>
      </c>
      <c r="AJ1510">
        <v>564</v>
      </c>
      <c r="AK1510">
        <v>570</v>
      </c>
      <c r="AL1510">
        <v>1022</v>
      </c>
      <c r="AM1510">
        <v>567</v>
      </c>
      <c r="AN1510">
        <v>933</v>
      </c>
      <c r="AO1510">
        <v>645</v>
      </c>
      <c r="AP1510">
        <v>506</v>
      </c>
      <c r="AQ1510">
        <v>791</v>
      </c>
      <c r="AR1510">
        <v>401</v>
      </c>
      <c r="AS1510">
        <v>100</v>
      </c>
      <c r="AT1510">
        <v>1807</v>
      </c>
      <c r="AU1510">
        <v>705</v>
      </c>
      <c r="AV1510">
        <v>1759</v>
      </c>
      <c r="AW1510">
        <v>850</v>
      </c>
      <c r="AX1510">
        <v>1998</v>
      </c>
      <c r="AY1510">
        <v>560</v>
      </c>
      <c r="AZ1510">
        <v>1902</v>
      </c>
      <c r="BA1510">
        <v>1694</v>
      </c>
      <c r="BB1510">
        <v>1204</v>
      </c>
      <c r="BC1510">
        <v>341</v>
      </c>
      <c r="BD1510">
        <v>467</v>
      </c>
      <c r="BE1510">
        <v>1</v>
      </c>
      <c r="BF1510" t="s">
        <v>64</v>
      </c>
      <c r="BG1510" t="s">
        <v>65</v>
      </c>
      <c r="BH1510" t="s">
        <v>1276</v>
      </c>
      <c r="BI1510" s="4">
        <f xml:space="preserve"> _2025teamgamelogs[[#This Row],[FGA]] + (0.44 * _2025teamgamelogs[[#This Row],[FTA]]) + _2025teamgamelogs[[#This Row],[TOV]] - _2025teamgamelogs[[#This Row],[OREB]]</f>
        <v>99.56</v>
      </c>
      <c r="BJ1510" s="3">
        <f>_2025teamgamelogs[[#This Row],[TOV]]/_2025teamgamelogs[[#This Row],[POSSESIONS]]</f>
        <v>0.13057452792286059</v>
      </c>
      <c r="BK1510" s="4">
        <f>_2025teamgamelogs[[#This Row],[PTS]]/_2025teamgamelogs[[#This Row],[POSSESIONS]]</f>
        <v>1.2756126958617919</v>
      </c>
      <c r="BL1510" s="4">
        <f xml:space="preserve"> 100 * _2025teamgamelogs[[#This Row],[POINTS_PER_POSSESSION]]</f>
        <v>127.56126958617919</v>
      </c>
      <c r="BM1510" s="4">
        <f xml:space="preserve"> _2025teamgamelogs[[#This Row],[POSSESIONS]] / (_2025teamgamelogs[[#This Row],[MIN]]/48)</f>
        <v>99.56</v>
      </c>
      <c r="BN1510" s="3">
        <f>_2025teamgamelogs[[#This Row],[PTS]] / (2 * (_2025teamgamelogs[[#This Row],[FGA]] + 0.44 * _2025teamgamelogs[[#This Row],[FTA]]))</f>
        <v>0.6073068094873757</v>
      </c>
      <c r="BO1510" s="4">
        <f>VLOOKUP(_2025teamgamelogs[[#This Row],[MONTH]], LEAGUE_AVERAGES!$A$2:$B$8, 2, FALSE)</f>
        <v>112.18937416754261</v>
      </c>
      <c r="BP1510" s="5">
        <f>VLOOKUP(_2025teamgamelogs[[#This Row],[TEAM_NAME]], LEAGUE_AVERAGES!$A$14:$C$43, 2, FALSE)</f>
        <v>0.38256097560975622</v>
      </c>
      <c r="BQ1510" s="5">
        <f>VLOOKUP(_2025teamgamelogs[[#This Row],[TEAM_NAME]], LEAGUE_AVERAGES!$A$14:$C$43, 3, FALSE)</f>
        <v>0.37156097560975615</v>
      </c>
      <c r="BR1510" s="5">
        <f>VLOOKUP(_2025teamgamelogs[[#This Row],[TEAM_NAME]], LEAGUE_AVERAGES!$F$14:$H$43, 2, FALSE)</f>
        <v>0.47402439024390242</v>
      </c>
      <c r="BS1510" s="5">
        <f>VLOOKUP(_2025teamgamelogs[[#This Row],[TEAM_NAME]], LEAGUE_AVERAGES!$F$14:$H$43, 3, FALSE)</f>
        <v>0.46580487804878057</v>
      </c>
      <c r="BT1510" s="5">
        <f>VLOOKUP(_2025teamgamelogs[[#This Row],[TEAM_NAME]], LEAGUE_AVERAGES!$K$14:$M$43, 2, FALSE)</f>
        <v>0.59446350940954662</v>
      </c>
      <c r="BU1510" s="5">
        <f>VLOOKUP(_2025teamgamelogs[[#This Row],[TEAM_NAME]], LEAGUE_AVERAGES!$K$14:$M$43, 3, FALSE)</f>
        <v>0.58583417827298701</v>
      </c>
    </row>
    <row r="1511" spans="1:73" x14ac:dyDescent="0.2">
      <c r="A1511" t="s">
        <v>59</v>
      </c>
      <c r="B1511">
        <v>1610612754</v>
      </c>
      <c r="C1511" t="s">
        <v>110</v>
      </c>
      <c r="D1511" t="s">
        <v>111</v>
      </c>
      <c r="E1511">
        <v>22400733</v>
      </c>
      <c r="F1511" s="1">
        <v>45694</v>
      </c>
      <c r="G1511" t="s">
        <v>1339</v>
      </c>
      <c r="H1511" t="s">
        <v>63</v>
      </c>
      <c r="I1511">
        <v>48</v>
      </c>
      <c r="J1511">
        <v>43</v>
      </c>
      <c r="K1511">
        <v>95</v>
      </c>
      <c r="L1511">
        <v>0.45300000000000001</v>
      </c>
      <c r="M1511">
        <v>13</v>
      </c>
      <c r="N1511">
        <v>39</v>
      </c>
      <c r="O1511">
        <v>0.33300000000000002</v>
      </c>
      <c r="P1511">
        <v>20</v>
      </c>
      <c r="Q1511">
        <v>24</v>
      </c>
      <c r="R1511">
        <v>0.83299999999999996</v>
      </c>
      <c r="S1511">
        <v>12</v>
      </c>
      <c r="T1511">
        <v>34</v>
      </c>
      <c r="U1511">
        <v>46</v>
      </c>
      <c r="V1511">
        <v>31</v>
      </c>
      <c r="W1511">
        <v>8</v>
      </c>
      <c r="X1511">
        <v>13</v>
      </c>
      <c r="Y1511">
        <v>3</v>
      </c>
      <c r="Z1511">
        <v>4</v>
      </c>
      <c r="AA1511">
        <v>14</v>
      </c>
      <c r="AB1511">
        <v>16</v>
      </c>
      <c r="AC1511">
        <v>119</v>
      </c>
      <c r="AD1511">
        <v>7</v>
      </c>
      <c r="AE1511">
        <v>1</v>
      </c>
      <c r="AF1511">
        <v>1</v>
      </c>
      <c r="AG1511">
        <v>1</v>
      </c>
      <c r="AH1511">
        <v>1</v>
      </c>
      <c r="AI1511">
        <v>121</v>
      </c>
      <c r="AJ1511">
        <v>866</v>
      </c>
      <c r="AK1511">
        <v>477</v>
      </c>
      <c r="AL1511">
        <v>1507</v>
      </c>
      <c r="AM1511">
        <v>1171</v>
      </c>
      <c r="AN1511">
        <v>933</v>
      </c>
      <c r="AO1511">
        <v>1468</v>
      </c>
      <c r="AP1511">
        <v>623</v>
      </c>
      <c r="AQ1511">
        <v>791</v>
      </c>
      <c r="AR1511">
        <v>699</v>
      </c>
      <c r="AS1511">
        <v>848</v>
      </c>
      <c r="AT1511">
        <v>926</v>
      </c>
      <c r="AU1511">
        <v>835</v>
      </c>
      <c r="AV1511">
        <v>426</v>
      </c>
      <c r="AW1511">
        <v>78</v>
      </c>
      <c r="AX1511">
        <v>137</v>
      </c>
      <c r="AY1511">
        <v>1712</v>
      </c>
      <c r="AZ1511">
        <v>750</v>
      </c>
      <c r="BA1511">
        <v>260</v>
      </c>
      <c r="BB1511">
        <v>1670</v>
      </c>
      <c r="BC1511">
        <v>798</v>
      </c>
      <c r="BD1511">
        <v>795</v>
      </c>
      <c r="BE1511">
        <v>1</v>
      </c>
      <c r="BF1511" t="s">
        <v>71</v>
      </c>
      <c r="BG1511" t="s">
        <v>65</v>
      </c>
      <c r="BH1511" t="s">
        <v>1276</v>
      </c>
      <c r="BI1511" s="4">
        <f xml:space="preserve"> _2025teamgamelogs[[#This Row],[FGA]] + (0.44 * _2025teamgamelogs[[#This Row],[FTA]]) + _2025teamgamelogs[[#This Row],[TOV]] - _2025teamgamelogs[[#This Row],[OREB]]</f>
        <v>101.56</v>
      </c>
      <c r="BJ1511" s="3">
        <f>_2025teamgamelogs[[#This Row],[TOV]]/_2025teamgamelogs[[#This Row],[POSSESIONS]]</f>
        <v>7.8771169751870818E-2</v>
      </c>
      <c r="BK1511" s="4">
        <f>_2025teamgamelogs[[#This Row],[PTS]]/_2025teamgamelogs[[#This Row],[POSSESIONS]]</f>
        <v>1.1717211500590783</v>
      </c>
      <c r="BL1511" s="4">
        <f xml:space="preserve"> 100 * _2025teamgamelogs[[#This Row],[POINTS_PER_POSSESSION]]</f>
        <v>117.17211500590783</v>
      </c>
      <c r="BM1511" s="4">
        <f xml:space="preserve"> _2025teamgamelogs[[#This Row],[POSSESIONS]] / (_2025teamgamelogs[[#This Row],[MIN]]/48)</f>
        <v>101.56</v>
      </c>
      <c r="BN1511" s="3">
        <f>_2025teamgamelogs[[#This Row],[PTS]] / (2 * (_2025teamgamelogs[[#This Row],[FGA]] + 0.44 * _2025teamgamelogs[[#This Row],[FTA]]))</f>
        <v>0.56366047745358094</v>
      </c>
      <c r="BO1511" s="4">
        <f>VLOOKUP(_2025teamgamelogs[[#This Row],[MONTH]], LEAGUE_AVERAGES!$A$2:$B$8, 2, FALSE)</f>
        <v>112.18937416754261</v>
      </c>
      <c r="BP1511" s="5">
        <f>VLOOKUP(_2025teamgamelogs[[#This Row],[TEAM_NAME]], LEAGUE_AVERAGES!$A$14:$C$43, 2, FALSE)</f>
        <v>0.37909999999999999</v>
      </c>
      <c r="BQ1511" s="5">
        <f>VLOOKUP(_2025teamgamelogs[[#This Row],[TEAM_NAME]], LEAGUE_AVERAGES!$A$14:$C$43, 3, FALSE)</f>
        <v>0.35511904761904761</v>
      </c>
      <c r="BR1511" s="5">
        <f>VLOOKUP(_2025teamgamelogs[[#This Row],[TEAM_NAME]], LEAGUE_AVERAGES!$F$14:$H$43, 2, FALSE)</f>
        <v>0.49785000000000013</v>
      </c>
      <c r="BS1511" s="5">
        <f>VLOOKUP(_2025teamgamelogs[[#This Row],[TEAM_NAME]], LEAGUE_AVERAGES!$F$14:$H$43, 3, FALSE)</f>
        <v>0.47942857142857148</v>
      </c>
      <c r="BT1511" s="5">
        <f>VLOOKUP(_2025teamgamelogs[[#This Row],[TEAM_NAME]], LEAGUE_AVERAGES!$K$14:$M$43, 2, FALSE)</f>
        <v>0.60805571751162091</v>
      </c>
      <c r="BU1511" s="5">
        <f>VLOOKUP(_2025teamgamelogs[[#This Row],[TEAM_NAME]], LEAGUE_AVERAGES!$K$14:$M$43, 3, FALSE)</f>
        <v>0.58190704341109034</v>
      </c>
    </row>
    <row r="1512" spans="1:73" x14ac:dyDescent="0.2">
      <c r="A1512" t="s">
        <v>59</v>
      </c>
      <c r="B1512">
        <v>1610612745</v>
      </c>
      <c r="C1512" t="s">
        <v>104</v>
      </c>
      <c r="D1512" t="s">
        <v>105</v>
      </c>
      <c r="E1512">
        <v>22400729</v>
      </c>
      <c r="F1512" s="1">
        <v>45694</v>
      </c>
      <c r="G1512" t="s">
        <v>604</v>
      </c>
      <c r="H1512" t="s">
        <v>70</v>
      </c>
      <c r="I1512">
        <v>48</v>
      </c>
      <c r="J1512">
        <v>41</v>
      </c>
      <c r="K1512">
        <v>84</v>
      </c>
      <c r="L1512">
        <v>0.48799999999999999</v>
      </c>
      <c r="M1512">
        <v>12</v>
      </c>
      <c r="N1512">
        <v>31</v>
      </c>
      <c r="O1512">
        <v>0.38700000000000001</v>
      </c>
      <c r="P1512">
        <v>20</v>
      </c>
      <c r="Q1512">
        <v>28</v>
      </c>
      <c r="R1512">
        <v>0.71399999999999997</v>
      </c>
      <c r="S1512">
        <v>12</v>
      </c>
      <c r="T1512">
        <v>27</v>
      </c>
      <c r="U1512">
        <v>39</v>
      </c>
      <c r="V1512">
        <v>26</v>
      </c>
      <c r="W1512">
        <v>12</v>
      </c>
      <c r="X1512">
        <v>12</v>
      </c>
      <c r="Y1512">
        <v>7</v>
      </c>
      <c r="Z1512">
        <v>6</v>
      </c>
      <c r="AA1512">
        <v>18</v>
      </c>
      <c r="AB1512">
        <v>21</v>
      </c>
      <c r="AC1512">
        <v>114</v>
      </c>
      <c r="AD1512">
        <v>-13</v>
      </c>
      <c r="AE1512">
        <v>1</v>
      </c>
      <c r="AF1512">
        <v>1231</v>
      </c>
      <c r="AG1512">
        <v>1231</v>
      </c>
      <c r="AH1512">
        <v>1231</v>
      </c>
      <c r="AI1512">
        <v>121</v>
      </c>
      <c r="AJ1512">
        <v>1234</v>
      </c>
      <c r="AK1512">
        <v>1815</v>
      </c>
      <c r="AL1512">
        <v>873</v>
      </c>
      <c r="AM1512">
        <v>1413</v>
      </c>
      <c r="AN1512">
        <v>1971</v>
      </c>
      <c r="AO1512">
        <v>887</v>
      </c>
      <c r="AP1512">
        <v>623</v>
      </c>
      <c r="AQ1512">
        <v>377</v>
      </c>
      <c r="AR1512">
        <v>1839</v>
      </c>
      <c r="AS1512">
        <v>848</v>
      </c>
      <c r="AT1512">
        <v>2068</v>
      </c>
      <c r="AU1512">
        <v>1833</v>
      </c>
      <c r="AV1512">
        <v>1195</v>
      </c>
      <c r="AW1512">
        <v>640</v>
      </c>
      <c r="AX1512">
        <v>217</v>
      </c>
      <c r="AY1512">
        <v>346</v>
      </c>
      <c r="AZ1512">
        <v>1573</v>
      </c>
      <c r="BA1512">
        <v>1018</v>
      </c>
      <c r="BB1512">
        <v>575</v>
      </c>
      <c r="BC1512">
        <v>1168</v>
      </c>
      <c r="BD1512">
        <v>1945</v>
      </c>
      <c r="BE1512">
        <v>1</v>
      </c>
      <c r="BF1512" t="s">
        <v>71</v>
      </c>
      <c r="BG1512" t="s">
        <v>65</v>
      </c>
      <c r="BH1512" t="s">
        <v>1276</v>
      </c>
      <c r="BI1512" s="4">
        <f xml:space="preserve"> _2025teamgamelogs[[#This Row],[FGA]] + (0.44 * _2025teamgamelogs[[#This Row],[FTA]]) + _2025teamgamelogs[[#This Row],[TOV]] - _2025teamgamelogs[[#This Row],[OREB]]</f>
        <v>96.32</v>
      </c>
      <c r="BJ1512" s="3">
        <f>_2025teamgamelogs[[#This Row],[TOV]]/_2025teamgamelogs[[#This Row],[POSSESIONS]]</f>
        <v>0.12458471760797343</v>
      </c>
      <c r="BK1512" s="4">
        <f>_2025teamgamelogs[[#This Row],[PTS]]/_2025teamgamelogs[[#This Row],[POSSESIONS]]</f>
        <v>1.1835548172757475</v>
      </c>
      <c r="BL1512" s="4">
        <f xml:space="preserve"> 100 * _2025teamgamelogs[[#This Row],[POINTS_PER_POSSESSION]]</f>
        <v>118.35548172757476</v>
      </c>
      <c r="BM1512" s="4">
        <f xml:space="preserve"> _2025teamgamelogs[[#This Row],[POSSESIONS]] / (_2025teamgamelogs[[#This Row],[MIN]]/48)</f>
        <v>96.32</v>
      </c>
      <c r="BN1512" s="3">
        <f>_2025teamgamelogs[[#This Row],[PTS]] / (2 * (_2025teamgamelogs[[#This Row],[FGA]] + 0.44 * _2025teamgamelogs[[#This Row],[FTA]]))</f>
        <v>0.59177740863787376</v>
      </c>
      <c r="BO1512" s="4">
        <f>VLOOKUP(_2025teamgamelogs[[#This Row],[MONTH]], LEAGUE_AVERAGES!$A$2:$B$8, 2, FALSE)</f>
        <v>112.18937416754261</v>
      </c>
      <c r="BP1512" s="5">
        <f>VLOOKUP(_2025teamgamelogs[[#This Row],[TEAM_NAME]], LEAGUE_AVERAGES!$A$14:$C$43, 2, FALSE)</f>
        <v>0.35034146341463424</v>
      </c>
      <c r="BQ1512" s="5">
        <f>VLOOKUP(_2025teamgamelogs[[#This Row],[TEAM_NAME]], LEAGUE_AVERAGES!$A$14:$C$43, 3, FALSE)</f>
        <v>0.35473170731707321</v>
      </c>
      <c r="BR1512" s="5">
        <f>VLOOKUP(_2025teamgamelogs[[#This Row],[TEAM_NAME]], LEAGUE_AVERAGES!$F$14:$H$43, 2, FALSE)</f>
        <v>0.45260975609756104</v>
      </c>
      <c r="BS1512" s="5">
        <f>VLOOKUP(_2025teamgamelogs[[#This Row],[TEAM_NAME]], LEAGUE_AVERAGES!$F$14:$H$43, 3, FALSE)</f>
        <v>0.45763414634146338</v>
      </c>
      <c r="BT1512" s="5">
        <f>VLOOKUP(_2025teamgamelogs[[#This Row],[TEAM_NAME]], LEAGUE_AVERAGES!$K$14:$M$43, 2, FALSE)</f>
        <v>0.55103752047014554</v>
      </c>
      <c r="BU1512" s="5">
        <f>VLOOKUP(_2025teamgamelogs[[#This Row],[TEAM_NAME]], LEAGUE_AVERAGES!$K$14:$M$43, 3, FALSE)</f>
        <v>0.55544482411316332</v>
      </c>
    </row>
    <row r="1513" spans="1:73" x14ac:dyDescent="0.2">
      <c r="A1513" t="s">
        <v>59</v>
      </c>
      <c r="B1513">
        <v>1610612757</v>
      </c>
      <c r="C1513" t="s">
        <v>116</v>
      </c>
      <c r="D1513" t="s">
        <v>117</v>
      </c>
      <c r="E1513">
        <v>22400732</v>
      </c>
      <c r="F1513" s="1">
        <v>45694</v>
      </c>
      <c r="G1513" t="s">
        <v>645</v>
      </c>
      <c r="H1513" t="s">
        <v>63</v>
      </c>
      <c r="I1513">
        <v>48</v>
      </c>
      <c r="J1513">
        <v>39</v>
      </c>
      <c r="K1513">
        <v>90</v>
      </c>
      <c r="L1513">
        <v>0.433</v>
      </c>
      <c r="M1513">
        <v>16</v>
      </c>
      <c r="N1513">
        <v>40</v>
      </c>
      <c r="O1513">
        <v>0.4</v>
      </c>
      <c r="P1513">
        <v>14</v>
      </c>
      <c r="Q1513">
        <v>18</v>
      </c>
      <c r="R1513">
        <v>0.77800000000000002</v>
      </c>
      <c r="S1513">
        <v>10</v>
      </c>
      <c r="T1513">
        <v>37</v>
      </c>
      <c r="U1513">
        <v>47</v>
      </c>
      <c r="V1513">
        <v>25</v>
      </c>
      <c r="W1513">
        <v>13</v>
      </c>
      <c r="X1513">
        <v>5</v>
      </c>
      <c r="Y1513">
        <v>7</v>
      </c>
      <c r="Z1513">
        <v>6</v>
      </c>
      <c r="AA1513">
        <v>18</v>
      </c>
      <c r="AB1513">
        <v>20</v>
      </c>
      <c r="AC1513">
        <v>108</v>
      </c>
      <c r="AD1513">
        <v>6</v>
      </c>
      <c r="AE1513">
        <v>1</v>
      </c>
      <c r="AF1513">
        <v>1</v>
      </c>
      <c r="AG1513">
        <v>1</v>
      </c>
      <c r="AH1513">
        <v>1</v>
      </c>
      <c r="AI1513">
        <v>121</v>
      </c>
      <c r="AJ1513">
        <v>1609</v>
      </c>
      <c r="AK1513">
        <v>1029</v>
      </c>
      <c r="AL1513">
        <v>1796</v>
      </c>
      <c r="AM1513">
        <v>567</v>
      </c>
      <c r="AN1513">
        <v>795</v>
      </c>
      <c r="AO1513">
        <v>723</v>
      </c>
      <c r="AP1513">
        <v>1571</v>
      </c>
      <c r="AQ1513">
        <v>1617</v>
      </c>
      <c r="AR1513">
        <v>1292</v>
      </c>
      <c r="AS1513">
        <v>1308</v>
      </c>
      <c r="AT1513">
        <v>489</v>
      </c>
      <c r="AU1513">
        <v>705</v>
      </c>
      <c r="AV1513">
        <v>1358</v>
      </c>
      <c r="AW1513">
        <v>850</v>
      </c>
      <c r="AX1513">
        <v>1998</v>
      </c>
      <c r="AY1513">
        <v>346</v>
      </c>
      <c r="AZ1513">
        <v>1573</v>
      </c>
      <c r="BA1513">
        <v>1018</v>
      </c>
      <c r="BB1513">
        <v>767</v>
      </c>
      <c r="BC1513">
        <v>1616</v>
      </c>
      <c r="BD1513">
        <v>854</v>
      </c>
      <c r="BE1513">
        <v>1</v>
      </c>
      <c r="BF1513" t="s">
        <v>64</v>
      </c>
      <c r="BG1513" t="s">
        <v>65</v>
      </c>
      <c r="BH1513" t="s">
        <v>1276</v>
      </c>
      <c r="BI1513" s="4">
        <f xml:space="preserve"> _2025teamgamelogs[[#This Row],[FGA]] + (0.44 * _2025teamgamelogs[[#This Row],[FTA]]) + _2025teamgamelogs[[#This Row],[TOV]] - _2025teamgamelogs[[#This Row],[OREB]]</f>
        <v>100.92</v>
      </c>
      <c r="BJ1513" s="3">
        <f>_2025teamgamelogs[[#This Row],[TOV]]/_2025teamgamelogs[[#This Row],[POSSESIONS]]</f>
        <v>0.12881490289338091</v>
      </c>
      <c r="BK1513" s="4">
        <f>_2025teamgamelogs[[#This Row],[PTS]]/_2025teamgamelogs[[#This Row],[POSSESIONS]]</f>
        <v>1.070154577883472</v>
      </c>
      <c r="BL1513" s="4">
        <f xml:space="preserve"> 100 * _2025teamgamelogs[[#This Row],[POINTS_PER_POSSESSION]]</f>
        <v>107.01545778834721</v>
      </c>
      <c r="BM1513" s="4">
        <f xml:space="preserve"> _2025teamgamelogs[[#This Row],[POSSESIONS]] / (_2025teamgamelogs[[#This Row],[MIN]]/48)</f>
        <v>100.92</v>
      </c>
      <c r="BN1513" s="3">
        <f>_2025teamgamelogs[[#This Row],[PTS]] / (2 * (_2025teamgamelogs[[#This Row],[FGA]] + 0.44 * _2025teamgamelogs[[#This Row],[FTA]]))</f>
        <v>0.55147058823529416</v>
      </c>
      <c r="BO1513" s="4">
        <f>VLOOKUP(_2025teamgamelogs[[#This Row],[MONTH]], LEAGUE_AVERAGES!$A$2:$B$8, 2, FALSE)</f>
        <v>112.18937416754261</v>
      </c>
      <c r="BP1513" s="5">
        <f>VLOOKUP(_2025teamgamelogs[[#This Row],[TEAM_NAME]], LEAGUE_AVERAGES!$A$14:$C$43, 2, FALSE)</f>
        <v>0.3617317073170731</v>
      </c>
      <c r="BQ1513" s="5">
        <f>VLOOKUP(_2025teamgamelogs[[#This Row],[TEAM_NAME]], LEAGUE_AVERAGES!$A$14:$C$43, 3, FALSE)</f>
        <v>0.32368292682926825</v>
      </c>
      <c r="BR1513" s="5">
        <f>VLOOKUP(_2025teamgamelogs[[#This Row],[TEAM_NAME]], LEAGUE_AVERAGES!$F$14:$H$43, 2, FALSE)</f>
        <v>0.4560243902439024</v>
      </c>
      <c r="BS1513" s="5">
        <f>VLOOKUP(_2025teamgamelogs[[#This Row],[TEAM_NAME]], LEAGUE_AVERAGES!$F$14:$H$43, 3, FALSE)</f>
        <v>0.4473414634146341</v>
      </c>
      <c r="BT1513" s="5">
        <f>VLOOKUP(_2025teamgamelogs[[#This Row],[TEAM_NAME]], LEAGUE_AVERAGES!$K$14:$M$43, 2, FALSE)</f>
        <v>0.56794360073860606</v>
      </c>
      <c r="BU1513" s="5">
        <f>VLOOKUP(_2025teamgamelogs[[#This Row],[TEAM_NAME]], LEAGUE_AVERAGES!$K$14:$M$43, 3, FALSE)</f>
        <v>0.54561285519601899</v>
      </c>
    </row>
    <row r="1514" spans="1:73" x14ac:dyDescent="0.2">
      <c r="A1514" t="s">
        <v>59</v>
      </c>
      <c r="B1514">
        <v>1610612746</v>
      </c>
      <c r="C1514" t="s">
        <v>131</v>
      </c>
      <c r="D1514" t="s">
        <v>132</v>
      </c>
      <c r="E1514">
        <v>22400733</v>
      </c>
      <c r="F1514" s="1">
        <v>45694</v>
      </c>
      <c r="G1514" t="s">
        <v>1340</v>
      </c>
      <c r="H1514" t="s">
        <v>70</v>
      </c>
      <c r="I1514">
        <v>48</v>
      </c>
      <c r="J1514">
        <v>41</v>
      </c>
      <c r="K1514">
        <v>88</v>
      </c>
      <c r="L1514">
        <v>0.46600000000000003</v>
      </c>
      <c r="M1514">
        <v>17</v>
      </c>
      <c r="N1514">
        <v>40</v>
      </c>
      <c r="O1514">
        <v>0.42499999999999999</v>
      </c>
      <c r="P1514">
        <v>13</v>
      </c>
      <c r="Q1514">
        <v>18</v>
      </c>
      <c r="R1514">
        <v>0.72199999999999998</v>
      </c>
      <c r="S1514">
        <v>11</v>
      </c>
      <c r="T1514">
        <v>37</v>
      </c>
      <c r="U1514">
        <v>48</v>
      </c>
      <c r="V1514">
        <v>25</v>
      </c>
      <c r="W1514">
        <v>19</v>
      </c>
      <c r="X1514">
        <v>5</v>
      </c>
      <c r="Y1514">
        <v>4</v>
      </c>
      <c r="Z1514">
        <v>3</v>
      </c>
      <c r="AA1514">
        <v>16</v>
      </c>
      <c r="AB1514">
        <v>14</v>
      </c>
      <c r="AC1514">
        <v>112</v>
      </c>
      <c r="AD1514">
        <v>-7</v>
      </c>
      <c r="AE1514">
        <v>1</v>
      </c>
      <c r="AF1514">
        <v>1231</v>
      </c>
      <c r="AG1514">
        <v>1231</v>
      </c>
      <c r="AH1514">
        <v>1231</v>
      </c>
      <c r="AI1514">
        <v>121</v>
      </c>
      <c r="AJ1514">
        <v>1234</v>
      </c>
      <c r="AK1514">
        <v>1314</v>
      </c>
      <c r="AL1514">
        <v>1262</v>
      </c>
      <c r="AM1514">
        <v>410</v>
      </c>
      <c r="AN1514">
        <v>795</v>
      </c>
      <c r="AO1514">
        <v>496</v>
      </c>
      <c r="AP1514">
        <v>1755</v>
      </c>
      <c r="AQ1514">
        <v>1617</v>
      </c>
      <c r="AR1514">
        <v>1787</v>
      </c>
      <c r="AS1514">
        <v>1051</v>
      </c>
      <c r="AT1514">
        <v>489</v>
      </c>
      <c r="AU1514">
        <v>604</v>
      </c>
      <c r="AV1514">
        <v>1358</v>
      </c>
      <c r="AW1514">
        <v>2098</v>
      </c>
      <c r="AX1514">
        <v>1998</v>
      </c>
      <c r="AY1514">
        <v>1274</v>
      </c>
      <c r="AZ1514">
        <v>384</v>
      </c>
      <c r="BA1514">
        <v>570</v>
      </c>
      <c r="BB1514">
        <v>2064</v>
      </c>
      <c r="BC1514">
        <v>1331</v>
      </c>
      <c r="BD1514">
        <v>1608</v>
      </c>
      <c r="BE1514">
        <v>1</v>
      </c>
      <c r="BF1514" t="s">
        <v>64</v>
      </c>
      <c r="BG1514" t="s">
        <v>65</v>
      </c>
      <c r="BH1514" t="s">
        <v>1276</v>
      </c>
      <c r="BI1514" s="4">
        <f xml:space="preserve"> _2025teamgamelogs[[#This Row],[FGA]] + (0.44 * _2025teamgamelogs[[#This Row],[FTA]]) + _2025teamgamelogs[[#This Row],[TOV]] - _2025teamgamelogs[[#This Row],[OREB]]</f>
        <v>103.92</v>
      </c>
      <c r="BJ1514" s="3">
        <f>_2025teamgamelogs[[#This Row],[TOV]]/_2025teamgamelogs[[#This Row],[POSSESIONS]]</f>
        <v>0.18283294842186296</v>
      </c>
      <c r="BK1514" s="4">
        <f>_2025teamgamelogs[[#This Row],[PTS]]/_2025teamgamelogs[[#This Row],[POSSESIONS]]</f>
        <v>1.077752117013087</v>
      </c>
      <c r="BL1514" s="4">
        <f xml:space="preserve"> 100 * _2025teamgamelogs[[#This Row],[POINTS_PER_POSSESSION]]</f>
        <v>107.77521170130871</v>
      </c>
      <c r="BM1514" s="4">
        <f xml:space="preserve"> _2025teamgamelogs[[#This Row],[POSSESIONS]] / (_2025teamgamelogs[[#This Row],[MIN]]/48)</f>
        <v>103.92</v>
      </c>
      <c r="BN1514" s="3">
        <f>_2025teamgamelogs[[#This Row],[PTS]] / (2 * (_2025teamgamelogs[[#This Row],[FGA]] + 0.44 * _2025teamgamelogs[[#This Row],[FTA]]))</f>
        <v>0.58381984987489577</v>
      </c>
      <c r="BO1514" s="4">
        <f>VLOOKUP(_2025teamgamelogs[[#This Row],[MONTH]], LEAGUE_AVERAGES!$A$2:$B$8, 2, FALSE)</f>
        <v>112.18937416754261</v>
      </c>
      <c r="BP1514" s="5">
        <f>VLOOKUP(_2025teamgamelogs[[#This Row],[TEAM_NAME]], LEAGUE_AVERAGES!$A$14:$C$43, 2, FALSE)</f>
        <v>0.38978048780487806</v>
      </c>
      <c r="BQ1514" s="5">
        <f>VLOOKUP(_2025teamgamelogs[[#This Row],[TEAM_NAME]], LEAGUE_AVERAGES!$A$14:$C$43, 3, FALSE)</f>
        <v>0.36475609756097566</v>
      </c>
      <c r="BR1514" s="5">
        <f>VLOOKUP(_2025teamgamelogs[[#This Row],[TEAM_NAME]], LEAGUE_AVERAGES!$F$14:$H$43, 2, FALSE)</f>
        <v>0.49036585365853652</v>
      </c>
      <c r="BS1514" s="5">
        <f>VLOOKUP(_2025teamgamelogs[[#This Row],[TEAM_NAME]], LEAGUE_AVERAGES!$F$14:$H$43, 3, FALSE)</f>
        <v>0.47582926829268285</v>
      </c>
      <c r="BT1514" s="5">
        <f>VLOOKUP(_2025teamgamelogs[[#This Row],[TEAM_NAME]], LEAGUE_AVERAGES!$K$14:$M$43, 2, FALSE)</f>
        <v>0.59895938905835644</v>
      </c>
      <c r="BU1514" s="5">
        <f>VLOOKUP(_2025teamgamelogs[[#This Row],[TEAM_NAME]], LEAGUE_AVERAGES!$K$14:$M$43, 3, FALSE)</f>
        <v>0.58126724036545818</v>
      </c>
    </row>
    <row r="1515" spans="1:73" x14ac:dyDescent="0.2">
      <c r="A1515" t="s">
        <v>59</v>
      </c>
      <c r="B1515">
        <v>1610612738</v>
      </c>
      <c r="C1515" t="s">
        <v>74</v>
      </c>
      <c r="D1515" t="s">
        <v>75</v>
      </c>
      <c r="E1515">
        <v>22400728</v>
      </c>
      <c r="F1515" s="1">
        <v>45694</v>
      </c>
      <c r="G1515" t="s">
        <v>1341</v>
      </c>
      <c r="H1515" t="s">
        <v>70</v>
      </c>
      <c r="I1515">
        <v>48</v>
      </c>
      <c r="J1515">
        <v>46</v>
      </c>
      <c r="K1515">
        <v>89</v>
      </c>
      <c r="L1515">
        <v>0.51700000000000002</v>
      </c>
      <c r="M1515">
        <v>16</v>
      </c>
      <c r="N1515">
        <v>37</v>
      </c>
      <c r="O1515">
        <v>0.432</v>
      </c>
      <c r="P1515">
        <v>12</v>
      </c>
      <c r="Q1515">
        <v>15</v>
      </c>
      <c r="R1515">
        <v>0.8</v>
      </c>
      <c r="S1515">
        <v>11</v>
      </c>
      <c r="T1515">
        <v>29</v>
      </c>
      <c r="U1515">
        <v>40</v>
      </c>
      <c r="V1515">
        <v>30</v>
      </c>
      <c r="W1515">
        <v>14</v>
      </c>
      <c r="X1515">
        <v>2</v>
      </c>
      <c r="Y1515">
        <v>6</v>
      </c>
      <c r="Z1515">
        <v>4</v>
      </c>
      <c r="AA1515">
        <v>17</v>
      </c>
      <c r="AB1515">
        <v>15</v>
      </c>
      <c r="AC1515">
        <v>120</v>
      </c>
      <c r="AD1515">
        <v>-7</v>
      </c>
      <c r="AE1515">
        <v>1</v>
      </c>
      <c r="AF1515">
        <v>1231</v>
      </c>
      <c r="AG1515">
        <v>1231</v>
      </c>
      <c r="AH1515">
        <v>1231</v>
      </c>
      <c r="AI1515">
        <v>121</v>
      </c>
      <c r="AJ1515">
        <v>437</v>
      </c>
      <c r="AK1515">
        <v>1176</v>
      </c>
      <c r="AL1515">
        <v>449</v>
      </c>
      <c r="AM1515">
        <v>567</v>
      </c>
      <c r="AN1515">
        <v>1227</v>
      </c>
      <c r="AO1515">
        <v>441</v>
      </c>
      <c r="AP1515">
        <v>1889</v>
      </c>
      <c r="AQ1515">
        <v>2021</v>
      </c>
      <c r="AR1515">
        <v>1029</v>
      </c>
      <c r="AS1515">
        <v>1051</v>
      </c>
      <c r="AT1515">
        <v>1807</v>
      </c>
      <c r="AU1515">
        <v>1715</v>
      </c>
      <c r="AV1515">
        <v>541</v>
      </c>
      <c r="AW1515">
        <v>1092</v>
      </c>
      <c r="AX1515">
        <v>2421</v>
      </c>
      <c r="AY1515">
        <v>560</v>
      </c>
      <c r="AZ1515">
        <v>750</v>
      </c>
      <c r="BA1515">
        <v>792</v>
      </c>
      <c r="BB1515">
        <v>1892</v>
      </c>
      <c r="BC1515">
        <v>735</v>
      </c>
      <c r="BD1515">
        <v>1608</v>
      </c>
      <c r="BE1515">
        <v>1</v>
      </c>
      <c r="BF1515" t="s">
        <v>64</v>
      </c>
      <c r="BG1515" t="s">
        <v>65</v>
      </c>
      <c r="BH1515" t="s">
        <v>1276</v>
      </c>
      <c r="BI1515" s="4">
        <f xml:space="preserve"> _2025teamgamelogs[[#This Row],[FGA]] + (0.44 * _2025teamgamelogs[[#This Row],[FTA]]) + _2025teamgamelogs[[#This Row],[TOV]] - _2025teamgamelogs[[#This Row],[OREB]]</f>
        <v>98.6</v>
      </c>
      <c r="BJ1515" s="3">
        <f>_2025teamgamelogs[[#This Row],[TOV]]/_2025teamgamelogs[[#This Row],[POSSESIONS]]</f>
        <v>0.14198782961460446</v>
      </c>
      <c r="BK1515" s="4">
        <f>_2025teamgamelogs[[#This Row],[PTS]]/_2025teamgamelogs[[#This Row],[POSSESIONS]]</f>
        <v>1.2170385395537526</v>
      </c>
      <c r="BL1515" s="4">
        <f xml:space="preserve"> 100 * _2025teamgamelogs[[#This Row],[POINTS_PER_POSSESSION]]</f>
        <v>121.70385395537527</v>
      </c>
      <c r="BM1515" s="4">
        <f xml:space="preserve"> _2025teamgamelogs[[#This Row],[POSSESIONS]] / (_2025teamgamelogs[[#This Row],[MIN]]/48)</f>
        <v>98.6</v>
      </c>
      <c r="BN1515" s="3">
        <f>_2025teamgamelogs[[#This Row],[PTS]] / (2 * (_2025teamgamelogs[[#This Row],[FGA]] + 0.44 * _2025teamgamelogs[[#This Row],[FTA]]))</f>
        <v>0.62761506276150636</v>
      </c>
      <c r="BO1515" s="4">
        <f>VLOOKUP(_2025teamgamelogs[[#This Row],[MONTH]], LEAGUE_AVERAGES!$A$2:$B$8, 2, FALSE)</f>
        <v>112.18937416754261</v>
      </c>
      <c r="BP1515" s="5">
        <f>VLOOKUP(_2025teamgamelogs[[#This Row],[TEAM_NAME]], LEAGUE_AVERAGES!$A$14:$C$43, 2, FALSE)</f>
        <v>0.3739024390243903</v>
      </c>
      <c r="BQ1515" s="5">
        <f>VLOOKUP(_2025teamgamelogs[[#This Row],[TEAM_NAME]], LEAGUE_AVERAGES!$A$14:$C$43, 3, FALSE)</f>
        <v>0.36424390243902455</v>
      </c>
      <c r="BR1515" s="5">
        <f>VLOOKUP(_2025teamgamelogs[[#This Row],[TEAM_NAME]], LEAGUE_AVERAGES!$F$14:$H$43, 2, FALSE)</f>
        <v>0.46717073170731704</v>
      </c>
      <c r="BS1515" s="5">
        <f>VLOOKUP(_2025teamgamelogs[[#This Row],[TEAM_NAME]], LEAGUE_AVERAGES!$F$14:$H$43, 3, FALSE)</f>
        <v>0.45907317073170728</v>
      </c>
      <c r="BT1515" s="5">
        <f>VLOOKUP(_2025teamgamelogs[[#This Row],[TEAM_NAME]], LEAGUE_AVERAGES!$K$14:$M$43, 2, FALSE)</f>
        <v>0.59645910798675039</v>
      </c>
      <c r="BU1515" s="5">
        <f>VLOOKUP(_2025teamgamelogs[[#This Row],[TEAM_NAME]], LEAGUE_AVERAGES!$K$14:$M$43, 3, FALSE)</f>
        <v>0.58679053151616523</v>
      </c>
    </row>
    <row r="1516" spans="1:73" x14ac:dyDescent="0.2">
      <c r="A1516" t="s">
        <v>59</v>
      </c>
      <c r="B1516">
        <v>1610612743</v>
      </c>
      <c r="C1516" t="s">
        <v>151</v>
      </c>
      <c r="D1516" t="s">
        <v>152</v>
      </c>
      <c r="E1516">
        <v>22400730</v>
      </c>
      <c r="F1516" s="1">
        <v>45694</v>
      </c>
      <c r="G1516" t="s">
        <v>1342</v>
      </c>
      <c r="H1516" t="s">
        <v>63</v>
      </c>
      <c r="I1516">
        <v>48</v>
      </c>
      <c r="J1516">
        <v>44</v>
      </c>
      <c r="K1516">
        <v>83</v>
      </c>
      <c r="L1516">
        <v>0.53</v>
      </c>
      <c r="M1516">
        <v>12</v>
      </c>
      <c r="N1516">
        <v>30</v>
      </c>
      <c r="O1516">
        <v>0.4</v>
      </c>
      <c r="P1516">
        <v>12</v>
      </c>
      <c r="Q1516">
        <v>21</v>
      </c>
      <c r="R1516">
        <v>0.57099999999999995</v>
      </c>
      <c r="S1516">
        <v>12</v>
      </c>
      <c r="T1516">
        <v>40</v>
      </c>
      <c r="U1516">
        <v>52</v>
      </c>
      <c r="V1516">
        <v>33</v>
      </c>
      <c r="W1516">
        <v>20</v>
      </c>
      <c r="X1516">
        <v>7</v>
      </c>
      <c r="Y1516">
        <v>4</v>
      </c>
      <c r="Z1516">
        <v>8</v>
      </c>
      <c r="AA1516">
        <v>22</v>
      </c>
      <c r="AB1516">
        <v>15</v>
      </c>
      <c r="AC1516">
        <v>112</v>
      </c>
      <c r="AD1516">
        <v>22</v>
      </c>
      <c r="AE1516">
        <v>1</v>
      </c>
      <c r="AF1516">
        <v>1</v>
      </c>
      <c r="AG1516">
        <v>1</v>
      </c>
      <c r="AH1516">
        <v>1</v>
      </c>
      <c r="AI1516">
        <v>121</v>
      </c>
      <c r="AJ1516">
        <v>703</v>
      </c>
      <c r="AK1516">
        <v>1922</v>
      </c>
      <c r="AL1516">
        <v>311</v>
      </c>
      <c r="AM1516">
        <v>1413</v>
      </c>
      <c r="AN1516">
        <v>2077</v>
      </c>
      <c r="AO1516">
        <v>723</v>
      </c>
      <c r="AP1516">
        <v>1889</v>
      </c>
      <c r="AQ1516">
        <v>1164</v>
      </c>
      <c r="AR1516">
        <v>2397</v>
      </c>
      <c r="AS1516">
        <v>848</v>
      </c>
      <c r="AT1516">
        <v>210</v>
      </c>
      <c r="AU1516">
        <v>267</v>
      </c>
      <c r="AV1516">
        <v>240</v>
      </c>
      <c r="AW1516">
        <v>2199</v>
      </c>
      <c r="AX1516">
        <v>1360</v>
      </c>
      <c r="AY1516">
        <v>1274</v>
      </c>
      <c r="AZ1516">
        <v>2116</v>
      </c>
      <c r="BA1516">
        <v>1887</v>
      </c>
      <c r="BB1516">
        <v>1892</v>
      </c>
      <c r="BC1516">
        <v>1331</v>
      </c>
      <c r="BD1516">
        <v>194</v>
      </c>
      <c r="BE1516">
        <v>1</v>
      </c>
      <c r="BF1516" t="s">
        <v>64</v>
      </c>
      <c r="BG1516" t="s">
        <v>65</v>
      </c>
      <c r="BH1516" t="s">
        <v>1276</v>
      </c>
      <c r="BI1516" s="4">
        <f xml:space="preserve"> _2025teamgamelogs[[#This Row],[FGA]] + (0.44 * _2025teamgamelogs[[#This Row],[FTA]]) + _2025teamgamelogs[[#This Row],[TOV]] - _2025teamgamelogs[[#This Row],[OREB]]</f>
        <v>100.24</v>
      </c>
      <c r="BJ1516" s="3">
        <f>_2025teamgamelogs[[#This Row],[TOV]]/_2025teamgamelogs[[#This Row],[POSSESIONS]]</f>
        <v>0.19952114924181966</v>
      </c>
      <c r="BK1516" s="4">
        <f>_2025teamgamelogs[[#This Row],[PTS]]/_2025teamgamelogs[[#This Row],[POSSESIONS]]</f>
        <v>1.1173184357541901</v>
      </c>
      <c r="BL1516" s="4">
        <f xml:space="preserve"> 100 * _2025teamgamelogs[[#This Row],[POINTS_PER_POSSESSION]]</f>
        <v>111.73184357541901</v>
      </c>
      <c r="BM1516" s="4">
        <f xml:space="preserve"> _2025teamgamelogs[[#This Row],[POSSESIONS]] / (_2025teamgamelogs[[#This Row],[MIN]]/48)</f>
        <v>100.24</v>
      </c>
      <c r="BN1516" s="3">
        <f>_2025teamgamelogs[[#This Row],[PTS]] / (2 * (_2025teamgamelogs[[#This Row],[FGA]] + 0.44 * _2025teamgamelogs[[#This Row],[FTA]]))</f>
        <v>0.60711188204683442</v>
      </c>
      <c r="BO1516" s="4">
        <f>VLOOKUP(_2025teamgamelogs[[#This Row],[MONTH]], LEAGUE_AVERAGES!$A$2:$B$8, 2, FALSE)</f>
        <v>112.18937416754261</v>
      </c>
      <c r="BP1516" s="5">
        <f>VLOOKUP(_2025teamgamelogs[[#This Row],[TEAM_NAME]], LEAGUE_AVERAGES!$A$14:$C$43, 2, FALSE)</f>
        <v>0.39036585365853654</v>
      </c>
      <c r="BQ1516" s="5">
        <f>VLOOKUP(_2025teamgamelogs[[#This Row],[TEAM_NAME]], LEAGUE_AVERAGES!$A$14:$C$43, 3, FALSE)</f>
        <v>0.36282926829268303</v>
      </c>
      <c r="BR1516" s="5">
        <f>VLOOKUP(_2025teamgamelogs[[#This Row],[TEAM_NAME]], LEAGUE_AVERAGES!$F$14:$H$43, 2, FALSE)</f>
        <v>0.50741463414634147</v>
      </c>
      <c r="BS1516" s="5">
        <f>VLOOKUP(_2025teamgamelogs[[#This Row],[TEAM_NAME]], LEAGUE_AVERAGES!$F$14:$H$43, 3, FALSE)</f>
        <v>0.50717073170731708</v>
      </c>
      <c r="BT1516" s="5">
        <f>VLOOKUP(_2025teamgamelogs[[#This Row],[TEAM_NAME]], LEAGUE_AVERAGES!$K$14:$M$43, 2, FALSE)</f>
        <v>0.61183675116028358</v>
      </c>
      <c r="BU1516" s="5">
        <f>VLOOKUP(_2025teamgamelogs[[#This Row],[TEAM_NAME]], LEAGUE_AVERAGES!$K$14:$M$43, 3, FALSE)</f>
        <v>0.59871853787111373</v>
      </c>
    </row>
    <row r="1517" spans="1:73" x14ac:dyDescent="0.2">
      <c r="A1517" t="s">
        <v>59</v>
      </c>
      <c r="B1517">
        <v>1610612747</v>
      </c>
      <c r="C1517" t="s">
        <v>60</v>
      </c>
      <c r="D1517" t="s">
        <v>61</v>
      </c>
      <c r="E1517">
        <v>22400731</v>
      </c>
      <c r="F1517" s="1">
        <v>45694</v>
      </c>
      <c r="G1517" t="s">
        <v>1343</v>
      </c>
      <c r="H1517" t="s">
        <v>63</v>
      </c>
      <c r="I1517">
        <v>48</v>
      </c>
      <c r="J1517">
        <v>39</v>
      </c>
      <c r="K1517">
        <v>78</v>
      </c>
      <c r="L1517">
        <v>0.5</v>
      </c>
      <c r="M1517">
        <v>13</v>
      </c>
      <c r="N1517">
        <v>35</v>
      </c>
      <c r="O1517">
        <v>0.371</v>
      </c>
      <c r="P1517">
        <v>29</v>
      </c>
      <c r="Q1517">
        <v>36</v>
      </c>
      <c r="R1517">
        <v>0.80600000000000005</v>
      </c>
      <c r="S1517">
        <v>7</v>
      </c>
      <c r="T1517">
        <v>40</v>
      </c>
      <c r="U1517">
        <v>47</v>
      </c>
      <c r="V1517">
        <v>26</v>
      </c>
      <c r="W1517">
        <v>14</v>
      </c>
      <c r="X1517">
        <v>9</v>
      </c>
      <c r="Y1517">
        <v>5</v>
      </c>
      <c r="Z1517">
        <v>2</v>
      </c>
      <c r="AA1517">
        <v>21</v>
      </c>
      <c r="AB1517">
        <v>25</v>
      </c>
      <c r="AC1517">
        <v>120</v>
      </c>
      <c r="AD1517">
        <v>8</v>
      </c>
      <c r="AE1517">
        <v>1</v>
      </c>
      <c r="AF1517">
        <v>1</v>
      </c>
      <c r="AG1517">
        <v>1</v>
      </c>
      <c r="AH1517">
        <v>1</v>
      </c>
      <c r="AI1517">
        <v>121</v>
      </c>
      <c r="AJ1517">
        <v>1609</v>
      </c>
      <c r="AK1517">
        <v>2291</v>
      </c>
      <c r="AL1517">
        <v>663</v>
      </c>
      <c r="AM1517">
        <v>1171</v>
      </c>
      <c r="AN1517">
        <v>1495</v>
      </c>
      <c r="AO1517">
        <v>1077</v>
      </c>
      <c r="AP1517">
        <v>56</v>
      </c>
      <c r="AQ1517">
        <v>62</v>
      </c>
      <c r="AR1517">
        <v>1022</v>
      </c>
      <c r="AS1517">
        <v>2024</v>
      </c>
      <c r="AT1517">
        <v>210</v>
      </c>
      <c r="AU1517">
        <v>705</v>
      </c>
      <c r="AV1517">
        <v>1195</v>
      </c>
      <c r="AW1517">
        <v>1092</v>
      </c>
      <c r="AX1517">
        <v>797</v>
      </c>
      <c r="AY1517">
        <v>889</v>
      </c>
      <c r="AZ1517">
        <v>158</v>
      </c>
      <c r="BA1517">
        <v>1694</v>
      </c>
      <c r="BB1517">
        <v>143</v>
      </c>
      <c r="BC1517">
        <v>735</v>
      </c>
      <c r="BD1517">
        <v>727</v>
      </c>
      <c r="BE1517">
        <v>1</v>
      </c>
      <c r="BF1517" t="s">
        <v>64</v>
      </c>
      <c r="BG1517" t="s">
        <v>65</v>
      </c>
      <c r="BH1517" t="s">
        <v>1276</v>
      </c>
      <c r="BI1517" s="4">
        <f xml:space="preserve"> _2025teamgamelogs[[#This Row],[FGA]] + (0.44 * _2025teamgamelogs[[#This Row],[FTA]]) + _2025teamgamelogs[[#This Row],[TOV]] - _2025teamgamelogs[[#This Row],[OREB]]</f>
        <v>100.84</v>
      </c>
      <c r="BJ1517" s="3">
        <f>_2025teamgamelogs[[#This Row],[TOV]]/_2025teamgamelogs[[#This Row],[POSSESIONS]]</f>
        <v>0.1388337961126537</v>
      </c>
      <c r="BK1517" s="4">
        <f>_2025teamgamelogs[[#This Row],[PTS]]/_2025teamgamelogs[[#This Row],[POSSESIONS]]</f>
        <v>1.1900039666798889</v>
      </c>
      <c r="BL1517" s="4">
        <f xml:space="preserve"> 100 * _2025teamgamelogs[[#This Row],[POINTS_PER_POSSESSION]]</f>
        <v>119.00039666798889</v>
      </c>
      <c r="BM1517" s="4">
        <f xml:space="preserve"> _2025teamgamelogs[[#This Row],[POSSESIONS]] / (_2025teamgamelogs[[#This Row],[MIN]]/48)</f>
        <v>100.84</v>
      </c>
      <c r="BN1517" s="3">
        <f>_2025teamgamelogs[[#This Row],[PTS]] / (2 * (_2025teamgamelogs[[#This Row],[FGA]] + 0.44 * _2025teamgamelogs[[#This Row],[FTA]]))</f>
        <v>0.63938618925831203</v>
      </c>
      <c r="BO1517" s="4">
        <f>VLOOKUP(_2025teamgamelogs[[#This Row],[MONTH]], LEAGUE_AVERAGES!$A$2:$B$8, 2, FALSE)</f>
        <v>112.18937416754261</v>
      </c>
      <c r="BP1517" s="5">
        <f>VLOOKUP(_2025teamgamelogs[[#This Row],[TEAM_NAME]], LEAGUE_AVERAGES!$A$14:$C$43, 2, FALSE)</f>
        <v>0.37419512195121946</v>
      </c>
      <c r="BQ1517" s="5">
        <f>VLOOKUP(_2025teamgamelogs[[#This Row],[TEAM_NAME]], LEAGUE_AVERAGES!$A$14:$C$43, 3, FALSE)</f>
        <v>0.35536585365853657</v>
      </c>
      <c r="BR1517" s="5">
        <f>VLOOKUP(_2025teamgamelogs[[#This Row],[TEAM_NAME]], LEAGUE_AVERAGES!$F$14:$H$43, 2, FALSE)</f>
        <v>0.48560975609756091</v>
      </c>
      <c r="BS1517" s="5">
        <f>VLOOKUP(_2025teamgamelogs[[#This Row],[TEAM_NAME]], LEAGUE_AVERAGES!$F$14:$H$43, 3, FALSE)</f>
        <v>0.47373170731707315</v>
      </c>
      <c r="BT1517" s="5">
        <f>VLOOKUP(_2025teamgamelogs[[#This Row],[TEAM_NAME]], LEAGUE_AVERAGES!$K$14:$M$43, 2, FALSE)</f>
        <v>0.60200661119778875</v>
      </c>
      <c r="BU1517" s="5">
        <f>VLOOKUP(_2025teamgamelogs[[#This Row],[TEAM_NAME]], LEAGUE_AVERAGES!$K$14:$M$43, 3, FALSE)</f>
        <v>0.58416138772693449</v>
      </c>
    </row>
    <row r="1518" spans="1:73" x14ac:dyDescent="0.2">
      <c r="A1518" t="s">
        <v>59</v>
      </c>
      <c r="B1518">
        <v>1610612744</v>
      </c>
      <c r="C1518" t="s">
        <v>98</v>
      </c>
      <c r="D1518" t="s">
        <v>99</v>
      </c>
      <c r="E1518">
        <v>22400731</v>
      </c>
      <c r="F1518" s="1">
        <v>45694</v>
      </c>
      <c r="G1518" t="s">
        <v>1344</v>
      </c>
      <c r="H1518" t="s">
        <v>70</v>
      </c>
      <c r="I1518">
        <v>48</v>
      </c>
      <c r="J1518">
        <v>41</v>
      </c>
      <c r="K1518">
        <v>101</v>
      </c>
      <c r="L1518">
        <v>0.40600000000000003</v>
      </c>
      <c r="M1518">
        <v>16</v>
      </c>
      <c r="N1518">
        <v>53</v>
      </c>
      <c r="O1518">
        <v>0.30199999999999999</v>
      </c>
      <c r="P1518">
        <v>14</v>
      </c>
      <c r="Q1518">
        <v>20</v>
      </c>
      <c r="R1518">
        <v>0.7</v>
      </c>
      <c r="S1518">
        <v>10</v>
      </c>
      <c r="T1518">
        <v>30</v>
      </c>
      <c r="U1518">
        <v>40</v>
      </c>
      <c r="V1518">
        <v>29</v>
      </c>
      <c r="W1518">
        <v>12</v>
      </c>
      <c r="X1518">
        <v>8</v>
      </c>
      <c r="Y1518">
        <v>2</v>
      </c>
      <c r="Z1518">
        <v>5</v>
      </c>
      <c r="AA1518">
        <v>25</v>
      </c>
      <c r="AB1518">
        <v>21</v>
      </c>
      <c r="AC1518">
        <v>112</v>
      </c>
      <c r="AD1518">
        <v>-8</v>
      </c>
      <c r="AE1518">
        <v>1</v>
      </c>
      <c r="AF1518">
        <v>1231</v>
      </c>
      <c r="AG1518">
        <v>1231</v>
      </c>
      <c r="AH1518">
        <v>1231</v>
      </c>
      <c r="AI1518">
        <v>121</v>
      </c>
      <c r="AJ1518">
        <v>1234</v>
      </c>
      <c r="AK1518">
        <v>121</v>
      </c>
      <c r="AL1518">
        <v>2148</v>
      </c>
      <c r="AM1518">
        <v>567</v>
      </c>
      <c r="AN1518">
        <v>41</v>
      </c>
      <c r="AO1518">
        <v>1893</v>
      </c>
      <c r="AP1518">
        <v>1571</v>
      </c>
      <c r="AQ1518">
        <v>1301</v>
      </c>
      <c r="AR1518">
        <v>1932</v>
      </c>
      <c r="AS1518">
        <v>1308</v>
      </c>
      <c r="AT1518">
        <v>1652</v>
      </c>
      <c r="AU1518">
        <v>1715</v>
      </c>
      <c r="AV1518">
        <v>687</v>
      </c>
      <c r="AW1518">
        <v>640</v>
      </c>
      <c r="AX1518">
        <v>1073</v>
      </c>
      <c r="AY1518">
        <v>2078</v>
      </c>
      <c r="AZ1518">
        <v>1188</v>
      </c>
      <c r="BA1518">
        <v>2247</v>
      </c>
      <c r="BB1518">
        <v>575</v>
      </c>
      <c r="BC1518">
        <v>1331</v>
      </c>
      <c r="BD1518">
        <v>1667</v>
      </c>
      <c r="BE1518">
        <v>1</v>
      </c>
      <c r="BF1518" t="s">
        <v>71</v>
      </c>
      <c r="BG1518" t="s">
        <v>65</v>
      </c>
      <c r="BH1518" t="s">
        <v>1276</v>
      </c>
      <c r="BI1518" s="4">
        <f xml:space="preserve"> _2025teamgamelogs[[#This Row],[FGA]] + (0.44 * _2025teamgamelogs[[#This Row],[FTA]]) + _2025teamgamelogs[[#This Row],[TOV]] - _2025teamgamelogs[[#This Row],[OREB]]</f>
        <v>111.8</v>
      </c>
      <c r="BJ1518" s="3">
        <f>_2025teamgamelogs[[#This Row],[TOV]]/_2025teamgamelogs[[#This Row],[POSSESIONS]]</f>
        <v>0.10733452593917711</v>
      </c>
      <c r="BK1518" s="4">
        <f>_2025teamgamelogs[[#This Row],[PTS]]/_2025teamgamelogs[[#This Row],[POSSESIONS]]</f>
        <v>1.0017889087656531</v>
      </c>
      <c r="BL1518" s="4">
        <f xml:space="preserve"> 100 * _2025teamgamelogs[[#This Row],[POINTS_PER_POSSESSION]]</f>
        <v>100.1788908765653</v>
      </c>
      <c r="BM1518" s="4">
        <f xml:space="preserve"> _2025teamgamelogs[[#This Row],[POSSESIONS]] / (_2025teamgamelogs[[#This Row],[MIN]]/48)</f>
        <v>111.8</v>
      </c>
      <c r="BN1518" s="3">
        <f>_2025teamgamelogs[[#This Row],[PTS]] / (2 * (_2025teamgamelogs[[#This Row],[FGA]] + 0.44 * _2025teamgamelogs[[#This Row],[FTA]]))</f>
        <v>0.51001821493624777</v>
      </c>
      <c r="BO1518" s="4">
        <f>VLOOKUP(_2025teamgamelogs[[#This Row],[MONTH]], LEAGUE_AVERAGES!$A$2:$B$8, 2, FALSE)</f>
        <v>112.18937416754261</v>
      </c>
      <c r="BP1518" s="5">
        <f>VLOOKUP(_2025teamgamelogs[[#This Row],[TEAM_NAME]], LEAGUE_AVERAGES!$A$14:$C$43, 2, FALSE)</f>
        <v>0.36843902439024395</v>
      </c>
      <c r="BQ1518" s="5">
        <f>VLOOKUP(_2025teamgamelogs[[#This Row],[TEAM_NAME]], LEAGUE_AVERAGES!$A$14:$C$43, 3, FALSE)</f>
        <v>0.35765853658536584</v>
      </c>
      <c r="BR1518" s="5">
        <f>VLOOKUP(_2025teamgamelogs[[#This Row],[TEAM_NAME]], LEAGUE_AVERAGES!$F$14:$H$43, 2, FALSE)</f>
        <v>0.45136585365853665</v>
      </c>
      <c r="BS1518" s="5">
        <f>VLOOKUP(_2025teamgamelogs[[#This Row],[TEAM_NAME]], LEAGUE_AVERAGES!$F$14:$H$43, 3, FALSE)</f>
        <v>0.45180487804878061</v>
      </c>
      <c r="BT1518" s="5">
        <f>VLOOKUP(_2025teamgamelogs[[#This Row],[TEAM_NAME]], LEAGUE_AVERAGES!$K$14:$M$43, 2, FALSE)</f>
        <v>0.56832140437053513</v>
      </c>
      <c r="BU1518" s="5">
        <f>VLOOKUP(_2025teamgamelogs[[#This Row],[TEAM_NAME]], LEAGUE_AVERAGES!$K$14:$M$43, 3, FALSE)</f>
        <v>0.56980808391386595</v>
      </c>
    </row>
    <row r="1519" spans="1:73" x14ac:dyDescent="0.2">
      <c r="A1519" t="s">
        <v>59</v>
      </c>
      <c r="B1519">
        <v>1610612742</v>
      </c>
      <c r="C1519" t="s">
        <v>154</v>
      </c>
      <c r="D1519" t="s">
        <v>155</v>
      </c>
      <c r="E1519">
        <v>22400728</v>
      </c>
      <c r="F1519" s="1">
        <v>45694</v>
      </c>
      <c r="G1519" t="s">
        <v>1345</v>
      </c>
      <c r="H1519" t="s">
        <v>63</v>
      </c>
      <c r="I1519">
        <v>48</v>
      </c>
      <c r="J1519">
        <v>49</v>
      </c>
      <c r="K1519">
        <v>88</v>
      </c>
      <c r="L1519">
        <v>0.55700000000000005</v>
      </c>
      <c r="M1519">
        <v>15</v>
      </c>
      <c r="N1519">
        <v>33</v>
      </c>
      <c r="O1519">
        <v>0.45500000000000002</v>
      </c>
      <c r="P1519">
        <v>14</v>
      </c>
      <c r="Q1519">
        <v>18</v>
      </c>
      <c r="R1519">
        <v>0.77800000000000002</v>
      </c>
      <c r="S1519">
        <v>8</v>
      </c>
      <c r="T1519">
        <v>27</v>
      </c>
      <c r="U1519">
        <v>35</v>
      </c>
      <c r="V1519">
        <v>32</v>
      </c>
      <c r="W1519">
        <v>11</v>
      </c>
      <c r="X1519">
        <v>9</v>
      </c>
      <c r="Y1519">
        <v>4</v>
      </c>
      <c r="Z1519">
        <v>6</v>
      </c>
      <c r="AA1519">
        <v>15</v>
      </c>
      <c r="AB1519">
        <v>17</v>
      </c>
      <c r="AC1519">
        <v>127</v>
      </c>
      <c r="AD1519">
        <v>7</v>
      </c>
      <c r="AE1519">
        <v>1</v>
      </c>
      <c r="AF1519">
        <v>1</v>
      </c>
      <c r="AG1519">
        <v>1</v>
      </c>
      <c r="AH1519">
        <v>1</v>
      </c>
      <c r="AI1519">
        <v>121</v>
      </c>
      <c r="AJ1519">
        <v>174</v>
      </c>
      <c r="AK1519">
        <v>1314</v>
      </c>
      <c r="AL1519">
        <v>131</v>
      </c>
      <c r="AM1519">
        <v>733</v>
      </c>
      <c r="AN1519">
        <v>1749</v>
      </c>
      <c r="AO1519">
        <v>299</v>
      </c>
      <c r="AP1519">
        <v>1571</v>
      </c>
      <c r="AQ1519">
        <v>1617</v>
      </c>
      <c r="AR1519">
        <v>1292</v>
      </c>
      <c r="AS1519">
        <v>1800</v>
      </c>
      <c r="AT1519">
        <v>2068</v>
      </c>
      <c r="AU1519">
        <v>2225</v>
      </c>
      <c r="AV1519">
        <v>322</v>
      </c>
      <c r="AW1519">
        <v>429</v>
      </c>
      <c r="AX1519">
        <v>797</v>
      </c>
      <c r="AY1519">
        <v>1274</v>
      </c>
      <c r="AZ1519">
        <v>1573</v>
      </c>
      <c r="BA1519">
        <v>398</v>
      </c>
      <c r="BB1519">
        <v>1444</v>
      </c>
      <c r="BC1519">
        <v>341</v>
      </c>
      <c r="BD1519">
        <v>795</v>
      </c>
      <c r="BE1519">
        <v>1</v>
      </c>
      <c r="BF1519" t="s">
        <v>71</v>
      </c>
      <c r="BG1519" t="s">
        <v>65</v>
      </c>
      <c r="BH1519" t="s">
        <v>1276</v>
      </c>
      <c r="BI1519" s="4">
        <f xml:space="preserve"> _2025teamgamelogs[[#This Row],[FGA]] + (0.44 * _2025teamgamelogs[[#This Row],[FTA]]) + _2025teamgamelogs[[#This Row],[TOV]] - _2025teamgamelogs[[#This Row],[OREB]]</f>
        <v>98.92</v>
      </c>
      <c r="BJ1519" s="3">
        <f>_2025teamgamelogs[[#This Row],[TOV]]/_2025teamgamelogs[[#This Row],[POSSESIONS]]</f>
        <v>0.11120097048119693</v>
      </c>
      <c r="BK1519" s="4">
        <f>_2025teamgamelogs[[#This Row],[PTS]]/_2025teamgamelogs[[#This Row],[POSSESIONS]]</f>
        <v>1.2838657501010917</v>
      </c>
      <c r="BL1519" s="4">
        <f xml:space="preserve"> 100 * _2025teamgamelogs[[#This Row],[POINTS_PER_POSSESSION]]</f>
        <v>128.38657501010917</v>
      </c>
      <c r="BM1519" s="4">
        <f xml:space="preserve"> _2025teamgamelogs[[#This Row],[POSSESIONS]] / (_2025teamgamelogs[[#This Row],[MIN]]/48)</f>
        <v>98.92</v>
      </c>
      <c r="BN1519" s="3">
        <f>_2025teamgamelogs[[#This Row],[PTS]] / (2 * (_2025teamgamelogs[[#This Row],[FGA]] + 0.44 * _2025teamgamelogs[[#This Row],[FTA]]))</f>
        <v>0.66201000834028356</v>
      </c>
      <c r="BO1519" s="4">
        <f>VLOOKUP(_2025teamgamelogs[[#This Row],[MONTH]], LEAGUE_AVERAGES!$A$2:$B$8, 2, FALSE)</f>
        <v>112.18937416754261</v>
      </c>
      <c r="BP1519" s="5">
        <f>VLOOKUP(_2025teamgamelogs[[#This Row],[TEAM_NAME]], LEAGUE_AVERAGES!$A$14:$C$43, 2, FALSE)</f>
        <v>0.362375</v>
      </c>
      <c r="BQ1519" s="5">
        <f>VLOOKUP(_2025teamgamelogs[[#This Row],[TEAM_NAME]], LEAGUE_AVERAGES!$A$14:$C$43, 3, FALSE)</f>
        <v>0.36252380952380958</v>
      </c>
      <c r="BR1519" s="5">
        <f>VLOOKUP(_2025teamgamelogs[[#This Row],[TEAM_NAME]], LEAGUE_AVERAGES!$F$14:$H$43, 2, FALSE)</f>
        <v>0.47777500000000001</v>
      </c>
      <c r="BS1519" s="5">
        <f>VLOOKUP(_2025teamgamelogs[[#This Row],[TEAM_NAME]], LEAGUE_AVERAGES!$F$14:$H$43, 3, FALSE)</f>
        <v>0.48176190476190472</v>
      </c>
      <c r="BT1519" s="5">
        <f>VLOOKUP(_2025teamgamelogs[[#This Row],[TEAM_NAME]], LEAGUE_AVERAGES!$K$14:$M$43, 2, FALSE)</f>
        <v>0.58283558931438928</v>
      </c>
      <c r="BU1519" s="5">
        <f>VLOOKUP(_2025teamgamelogs[[#This Row],[TEAM_NAME]], LEAGUE_AVERAGES!$K$14:$M$43, 3, FALSE)</f>
        <v>0.5856179003364903</v>
      </c>
    </row>
    <row r="1520" spans="1:73" x14ac:dyDescent="0.2">
      <c r="A1520" t="s">
        <v>59</v>
      </c>
      <c r="B1520">
        <v>1610612761</v>
      </c>
      <c r="C1520" t="s">
        <v>95</v>
      </c>
      <c r="D1520" t="s">
        <v>96</v>
      </c>
      <c r="E1520">
        <v>22400739</v>
      </c>
      <c r="F1520" s="1">
        <v>45695</v>
      </c>
      <c r="G1520" t="s">
        <v>1346</v>
      </c>
      <c r="H1520" t="s">
        <v>70</v>
      </c>
      <c r="I1520">
        <v>48</v>
      </c>
      <c r="J1520">
        <v>39</v>
      </c>
      <c r="K1520">
        <v>91</v>
      </c>
      <c r="L1520">
        <v>0.42899999999999999</v>
      </c>
      <c r="M1520">
        <v>19</v>
      </c>
      <c r="N1520">
        <v>41</v>
      </c>
      <c r="O1520">
        <v>0.46300000000000002</v>
      </c>
      <c r="P1520">
        <v>12</v>
      </c>
      <c r="Q1520">
        <v>19</v>
      </c>
      <c r="R1520">
        <v>0.63200000000000001</v>
      </c>
      <c r="S1520">
        <v>14</v>
      </c>
      <c r="T1520">
        <v>28</v>
      </c>
      <c r="U1520">
        <v>42</v>
      </c>
      <c r="V1520">
        <v>31</v>
      </c>
      <c r="W1520">
        <v>12</v>
      </c>
      <c r="X1520">
        <v>9</v>
      </c>
      <c r="Y1520">
        <v>6</v>
      </c>
      <c r="Z1520">
        <v>7</v>
      </c>
      <c r="AA1520">
        <v>24</v>
      </c>
      <c r="AB1520">
        <v>14</v>
      </c>
      <c r="AC1520">
        <v>109</v>
      </c>
      <c r="AD1520">
        <v>-12</v>
      </c>
      <c r="AE1520">
        <v>1</v>
      </c>
      <c r="AF1520">
        <v>1231</v>
      </c>
      <c r="AG1520">
        <v>1231</v>
      </c>
      <c r="AH1520">
        <v>1231</v>
      </c>
      <c r="AI1520">
        <v>121</v>
      </c>
      <c r="AJ1520">
        <v>1609</v>
      </c>
      <c r="AK1520">
        <v>899</v>
      </c>
      <c r="AL1520">
        <v>1860</v>
      </c>
      <c r="AM1520">
        <v>182</v>
      </c>
      <c r="AN1520">
        <v>681</v>
      </c>
      <c r="AO1520">
        <v>243</v>
      </c>
      <c r="AP1520">
        <v>1889</v>
      </c>
      <c r="AQ1520">
        <v>1458</v>
      </c>
      <c r="AR1520">
        <v>2271</v>
      </c>
      <c r="AS1520">
        <v>466</v>
      </c>
      <c r="AT1520">
        <v>1951</v>
      </c>
      <c r="AU1520">
        <v>1443</v>
      </c>
      <c r="AV1520">
        <v>426</v>
      </c>
      <c r="AW1520">
        <v>640</v>
      </c>
      <c r="AX1520">
        <v>797</v>
      </c>
      <c r="AY1520">
        <v>560</v>
      </c>
      <c r="AZ1520">
        <v>1902</v>
      </c>
      <c r="BA1520">
        <v>2162</v>
      </c>
      <c r="BB1520">
        <v>2064</v>
      </c>
      <c r="BC1520">
        <v>1548</v>
      </c>
      <c r="BD1520">
        <v>1899</v>
      </c>
      <c r="BE1520">
        <v>1</v>
      </c>
      <c r="BF1520" t="s">
        <v>71</v>
      </c>
      <c r="BG1520" t="s">
        <v>65</v>
      </c>
      <c r="BH1520" t="s">
        <v>1276</v>
      </c>
      <c r="BI1520" s="4">
        <f xml:space="preserve"> _2025teamgamelogs[[#This Row],[FGA]] + (0.44 * _2025teamgamelogs[[#This Row],[FTA]]) + _2025teamgamelogs[[#This Row],[TOV]] - _2025teamgamelogs[[#This Row],[OREB]]</f>
        <v>97.36</v>
      </c>
      <c r="BJ1520" s="3">
        <f>_2025teamgamelogs[[#This Row],[TOV]]/_2025teamgamelogs[[#This Row],[POSSESIONS]]</f>
        <v>0.12325390304026294</v>
      </c>
      <c r="BK1520" s="4">
        <f>_2025teamgamelogs[[#This Row],[PTS]]/_2025teamgamelogs[[#This Row],[POSSESIONS]]</f>
        <v>1.1195562859490551</v>
      </c>
      <c r="BL1520" s="4">
        <f xml:space="preserve"> 100 * _2025teamgamelogs[[#This Row],[POINTS_PER_POSSESSION]]</f>
        <v>111.95562859490551</v>
      </c>
      <c r="BM1520" s="4">
        <f xml:space="preserve"> _2025teamgamelogs[[#This Row],[POSSESIONS]] / (_2025teamgamelogs[[#This Row],[MIN]]/48)</f>
        <v>97.36</v>
      </c>
      <c r="BN1520" s="3">
        <f>_2025teamgamelogs[[#This Row],[PTS]] / (2 * (_2025teamgamelogs[[#This Row],[FGA]] + 0.44 * _2025teamgamelogs[[#This Row],[FTA]]))</f>
        <v>0.54851046698872785</v>
      </c>
      <c r="BO1520" s="4">
        <f>VLOOKUP(_2025teamgamelogs[[#This Row],[MONTH]], LEAGUE_AVERAGES!$A$2:$B$8, 2, FALSE)</f>
        <v>112.18937416754261</v>
      </c>
      <c r="BP1520" s="5">
        <f>VLOOKUP(_2025teamgamelogs[[#This Row],[TEAM_NAME]], LEAGUE_AVERAGES!$A$14:$C$43, 2, FALSE)</f>
        <v>0.35443902439024388</v>
      </c>
      <c r="BQ1520" s="5">
        <f>VLOOKUP(_2025teamgamelogs[[#This Row],[TEAM_NAME]], LEAGUE_AVERAGES!$A$14:$C$43, 3, FALSE)</f>
        <v>0.34512195121951217</v>
      </c>
      <c r="BR1520" s="5">
        <f>VLOOKUP(_2025teamgamelogs[[#This Row],[TEAM_NAME]], LEAGUE_AVERAGES!$F$14:$H$43, 2, FALSE)</f>
        <v>0.46104878048780484</v>
      </c>
      <c r="BS1520" s="5">
        <f>VLOOKUP(_2025teamgamelogs[[#This Row],[TEAM_NAME]], LEAGUE_AVERAGES!$F$14:$H$43, 3, FALSE)</f>
        <v>0.45834146341463411</v>
      </c>
      <c r="BT1520" s="5">
        <f>VLOOKUP(_2025teamgamelogs[[#This Row],[TEAM_NAME]], LEAGUE_AVERAGES!$K$14:$M$43, 2, FALSE)</f>
        <v>0.55942918094792793</v>
      </c>
      <c r="BU1520" s="5">
        <f>VLOOKUP(_2025teamgamelogs[[#This Row],[TEAM_NAME]], LEAGUE_AVERAGES!$K$14:$M$43, 3, FALSE)</f>
        <v>0.54979583097447959</v>
      </c>
    </row>
    <row r="1521" spans="1:73" x14ac:dyDescent="0.2">
      <c r="A1521" t="s">
        <v>59</v>
      </c>
      <c r="B1521">
        <v>1610612766</v>
      </c>
      <c r="C1521" t="s">
        <v>122</v>
      </c>
      <c r="D1521" t="s">
        <v>123</v>
      </c>
      <c r="E1521">
        <v>22400734</v>
      </c>
      <c r="F1521" s="1">
        <v>45695</v>
      </c>
      <c r="G1521" t="s">
        <v>1347</v>
      </c>
      <c r="H1521" t="s">
        <v>63</v>
      </c>
      <c r="I1521">
        <v>48</v>
      </c>
      <c r="J1521">
        <v>47</v>
      </c>
      <c r="K1521">
        <v>101</v>
      </c>
      <c r="L1521">
        <v>0.46500000000000002</v>
      </c>
      <c r="M1521">
        <v>17</v>
      </c>
      <c r="N1521">
        <v>38</v>
      </c>
      <c r="O1521">
        <v>0.44700000000000001</v>
      </c>
      <c r="P1521">
        <v>6</v>
      </c>
      <c r="Q1521">
        <v>6</v>
      </c>
      <c r="R1521">
        <v>1</v>
      </c>
      <c r="S1521">
        <v>16</v>
      </c>
      <c r="T1521">
        <v>37</v>
      </c>
      <c r="U1521">
        <v>53</v>
      </c>
      <c r="V1521">
        <v>33</v>
      </c>
      <c r="W1521">
        <v>11</v>
      </c>
      <c r="X1521">
        <v>4</v>
      </c>
      <c r="Y1521">
        <v>4</v>
      </c>
      <c r="Z1521">
        <v>5</v>
      </c>
      <c r="AA1521">
        <v>22</v>
      </c>
      <c r="AB1521">
        <v>13</v>
      </c>
      <c r="AC1521">
        <v>117</v>
      </c>
      <c r="AD1521">
        <v>1</v>
      </c>
      <c r="AE1521">
        <v>1</v>
      </c>
      <c r="AF1521">
        <v>1</v>
      </c>
      <c r="AG1521">
        <v>1</v>
      </c>
      <c r="AH1521">
        <v>1</v>
      </c>
      <c r="AI1521">
        <v>121</v>
      </c>
      <c r="AJ1521">
        <v>335</v>
      </c>
      <c r="AK1521">
        <v>121</v>
      </c>
      <c r="AL1521">
        <v>1274</v>
      </c>
      <c r="AM1521">
        <v>410</v>
      </c>
      <c r="AN1521">
        <v>1078</v>
      </c>
      <c r="AO1521">
        <v>346</v>
      </c>
      <c r="AP1521">
        <v>2408</v>
      </c>
      <c r="AQ1521">
        <v>2444</v>
      </c>
      <c r="AR1521">
        <v>1</v>
      </c>
      <c r="AS1521">
        <v>234</v>
      </c>
      <c r="AT1521">
        <v>489</v>
      </c>
      <c r="AU1521">
        <v>209</v>
      </c>
      <c r="AV1521">
        <v>240</v>
      </c>
      <c r="AW1521">
        <v>429</v>
      </c>
      <c r="AX1521">
        <v>2190</v>
      </c>
      <c r="AY1521">
        <v>1274</v>
      </c>
      <c r="AZ1521">
        <v>1188</v>
      </c>
      <c r="BA1521">
        <v>1887</v>
      </c>
      <c r="BB1521">
        <v>2202</v>
      </c>
      <c r="BC1521">
        <v>960</v>
      </c>
      <c r="BD1521">
        <v>1176</v>
      </c>
      <c r="BE1521">
        <v>1</v>
      </c>
      <c r="BF1521" t="s">
        <v>64</v>
      </c>
      <c r="BG1521" t="s">
        <v>65</v>
      </c>
      <c r="BH1521" t="s">
        <v>1276</v>
      </c>
      <c r="BI1521" s="4">
        <f xml:space="preserve"> _2025teamgamelogs[[#This Row],[FGA]] + (0.44 * _2025teamgamelogs[[#This Row],[FTA]]) + _2025teamgamelogs[[#This Row],[TOV]] - _2025teamgamelogs[[#This Row],[OREB]]</f>
        <v>98.64</v>
      </c>
      <c r="BJ1521" s="3">
        <f>_2025teamgamelogs[[#This Row],[TOV]]/_2025teamgamelogs[[#This Row],[POSSESIONS]]</f>
        <v>0.11151662611516626</v>
      </c>
      <c r="BK1521" s="4">
        <f>_2025teamgamelogs[[#This Row],[PTS]]/_2025teamgamelogs[[#This Row],[POSSESIONS]]</f>
        <v>1.1861313868613139</v>
      </c>
      <c r="BL1521" s="4">
        <f xml:space="preserve"> 100 * _2025teamgamelogs[[#This Row],[POINTS_PER_POSSESSION]]</f>
        <v>118.61313868613139</v>
      </c>
      <c r="BM1521" s="4">
        <f xml:space="preserve"> _2025teamgamelogs[[#This Row],[POSSESIONS]] / (_2025teamgamelogs[[#This Row],[MIN]]/48)</f>
        <v>98.64</v>
      </c>
      <c r="BN1521" s="3">
        <f>_2025teamgamelogs[[#This Row],[PTS]] / (2 * (_2025teamgamelogs[[#This Row],[FGA]] + 0.44 * _2025teamgamelogs[[#This Row],[FTA]]))</f>
        <v>0.56445387881126974</v>
      </c>
      <c r="BO1521" s="4">
        <f>VLOOKUP(_2025teamgamelogs[[#This Row],[MONTH]], LEAGUE_AVERAGES!$A$2:$B$8, 2, FALSE)</f>
        <v>112.18937416754261</v>
      </c>
      <c r="BP1521" s="5">
        <f>VLOOKUP(_2025teamgamelogs[[#This Row],[TEAM_NAME]], LEAGUE_AVERAGES!$A$14:$C$43, 2, FALSE)</f>
        <v>0.33860975609756089</v>
      </c>
      <c r="BQ1521" s="5">
        <f>VLOOKUP(_2025teamgamelogs[[#This Row],[TEAM_NAME]], LEAGUE_AVERAGES!$A$14:$C$43, 3, FALSE)</f>
        <v>0.33580487804878045</v>
      </c>
      <c r="BR1521" s="5">
        <f>VLOOKUP(_2025teamgamelogs[[#This Row],[TEAM_NAME]], LEAGUE_AVERAGES!$F$14:$H$43, 2, FALSE)</f>
        <v>0.43492682926829268</v>
      </c>
      <c r="BS1521" s="5">
        <f>VLOOKUP(_2025teamgamelogs[[#This Row],[TEAM_NAME]], LEAGUE_AVERAGES!$F$14:$H$43, 3, FALSE)</f>
        <v>0.42697560975609755</v>
      </c>
      <c r="BT1521" s="5">
        <f>VLOOKUP(_2025teamgamelogs[[#This Row],[TEAM_NAME]], LEAGUE_AVERAGES!$K$14:$M$43, 2, FALSE)</f>
        <v>0.5424635833805308</v>
      </c>
      <c r="BU1521" s="5">
        <f>VLOOKUP(_2025teamgamelogs[[#This Row],[TEAM_NAME]], LEAGUE_AVERAGES!$K$14:$M$43, 3, FALSE)</f>
        <v>0.53419164265445196</v>
      </c>
    </row>
    <row r="1522" spans="1:73" x14ac:dyDescent="0.2">
      <c r="A1522" t="s">
        <v>59</v>
      </c>
      <c r="B1522">
        <v>1610612760</v>
      </c>
      <c r="C1522" t="s">
        <v>137</v>
      </c>
      <c r="D1522" t="s">
        <v>138</v>
      </c>
      <c r="E1522">
        <v>22400739</v>
      </c>
      <c r="F1522" s="1">
        <v>45695</v>
      </c>
      <c r="G1522" t="s">
        <v>1348</v>
      </c>
      <c r="H1522" t="s">
        <v>63</v>
      </c>
      <c r="I1522">
        <v>48</v>
      </c>
      <c r="J1522">
        <v>43</v>
      </c>
      <c r="K1522">
        <v>84</v>
      </c>
      <c r="L1522">
        <v>0.51200000000000001</v>
      </c>
      <c r="M1522">
        <v>9</v>
      </c>
      <c r="N1522">
        <v>31</v>
      </c>
      <c r="O1522">
        <v>0.28999999999999998</v>
      </c>
      <c r="P1522">
        <v>26</v>
      </c>
      <c r="Q1522">
        <v>31</v>
      </c>
      <c r="R1522">
        <v>0.83899999999999997</v>
      </c>
      <c r="S1522">
        <v>11</v>
      </c>
      <c r="T1522">
        <v>33</v>
      </c>
      <c r="U1522">
        <v>44</v>
      </c>
      <c r="V1522">
        <v>26</v>
      </c>
      <c r="W1522">
        <v>12</v>
      </c>
      <c r="X1522">
        <v>10</v>
      </c>
      <c r="Y1522">
        <v>7</v>
      </c>
      <c r="Z1522">
        <v>6</v>
      </c>
      <c r="AA1522">
        <v>14</v>
      </c>
      <c r="AB1522">
        <v>24</v>
      </c>
      <c r="AC1522">
        <v>121</v>
      </c>
      <c r="AD1522">
        <v>12</v>
      </c>
      <c r="AE1522">
        <v>1</v>
      </c>
      <c r="AF1522">
        <v>1</v>
      </c>
      <c r="AG1522">
        <v>1</v>
      </c>
      <c r="AH1522">
        <v>1</v>
      </c>
      <c r="AI1522">
        <v>121</v>
      </c>
      <c r="AJ1522">
        <v>866</v>
      </c>
      <c r="AK1522">
        <v>1815</v>
      </c>
      <c r="AL1522">
        <v>510</v>
      </c>
      <c r="AM1522">
        <v>2097</v>
      </c>
      <c r="AN1522">
        <v>1971</v>
      </c>
      <c r="AO1522">
        <v>1982</v>
      </c>
      <c r="AP1522">
        <v>133</v>
      </c>
      <c r="AQ1522">
        <v>202</v>
      </c>
      <c r="AR1522">
        <v>685</v>
      </c>
      <c r="AS1522">
        <v>1051</v>
      </c>
      <c r="AT1522">
        <v>1131</v>
      </c>
      <c r="AU1522">
        <v>1127</v>
      </c>
      <c r="AV1522">
        <v>1195</v>
      </c>
      <c r="AW1522">
        <v>640</v>
      </c>
      <c r="AX1522">
        <v>539</v>
      </c>
      <c r="AY1522">
        <v>346</v>
      </c>
      <c r="AZ1522">
        <v>1573</v>
      </c>
      <c r="BA1522">
        <v>260</v>
      </c>
      <c r="BB1522">
        <v>215</v>
      </c>
      <c r="BC1522">
        <v>672</v>
      </c>
      <c r="BD1522">
        <v>517</v>
      </c>
      <c r="BE1522">
        <v>1</v>
      </c>
      <c r="BF1522" t="s">
        <v>64</v>
      </c>
      <c r="BG1522" t="s">
        <v>65</v>
      </c>
      <c r="BH1522" t="s">
        <v>1276</v>
      </c>
      <c r="BI1522" s="4">
        <f xml:space="preserve"> _2025teamgamelogs[[#This Row],[FGA]] + (0.44 * _2025teamgamelogs[[#This Row],[FTA]]) + _2025teamgamelogs[[#This Row],[TOV]] - _2025teamgamelogs[[#This Row],[OREB]]</f>
        <v>98.64</v>
      </c>
      <c r="BJ1522" s="3">
        <f>_2025teamgamelogs[[#This Row],[TOV]]/_2025teamgamelogs[[#This Row],[POSSESIONS]]</f>
        <v>0.12165450121654502</v>
      </c>
      <c r="BK1522" s="4">
        <f>_2025teamgamelogs[[#This Row],[PTS]]/_2025teamgamelogs[[#This Row],[POSSESIONS]]</f>
        <v>1.2266828872668289</v>
      </c>
      <c r="BL1522" s="4">
        <f xml:space="preserve"> 100 * _2025teamgamelogs[[#This Row],[POINTS_PER_POSSESSION]]</f>
        <v>122.66828872668289</v>
      </c>
      <c r="BM1522" s="4">
        <f xml:space="preserve"> _2025teamgamelogs[[#This Row],[POSSESIONS]] / (_2025teamgamelogs[[#This Row],[MIN]]/48)</f>
        <v>98.64</v>
      </c>
      <c r="BN1522" s="3">
        <f>_2025teamgamelogs[[#This Row],[PTS]] / (2 * (_2025teamgamelogs[[#This Row],[FGA]] + 0.44 * _2025teamgamelogs[[#This Row],[FTA]]))</f>
        <v>0.61962310528471942</v>
      </c>
      <c r="BO1522" s="4">
        <f>VLOOKUP(_2025teamgamelogs[[#This Row],[MONTH]], LEAGUE_AVERAGES!$A$2:$B$8, 2, FALSE)</f>
        <v>112.18937416754261</v>
      </c>
      <c r="BP1522" s="5">
        <f>VLOOKUP(_2025teamgamelogs[[#This Row],[TEAM_NAME]], LEAGUE_AVERAGES!$A$14:$C$43, 2, FALSE)</f>
        <v>0.38229268292682927</v>
      </c>
      <c r="BQ1522" s="5">
        <f>VLOOKUP(_2025teamgamelogs[[#This Row],[TEAM_NAME]], LEAGUE_AVERAGES!$A$14:$C$43, 3, FALSE)</f>
        <v>0.36500000000000005</v>
      </c>
      <c r="BR1522" s="5">
        <f>VLOOKUP(_2025teamgamelogs[[#This Row],[TEAM_NAME]], LEAGUE_AVERAGES!$F$14:$H$43, 2, FALSE)</f>
        <v>0.48607317073170736</v>
      </c>
      <c r="BS1522" s="5">
        <f>VLOOKUP(_2025teamgamelogs[[#This Row],[TEAM_NAME]], LEAGUE_AVERAGES!$F$14:$H$43, 3, FALSE)</f>
        <v>0.4780731707317073</v>
      </c>
      <c r="BT1522" s="5">
        <f>VLOOKUP(_2025teamgamelogs[[#This Row],[TEAM_NAME]], LEAGUE_AVERAGES!$K$14:$M$43, 2, FALSE)</f>
        <v>0.59971838422440138</v>
      </c>
      <c r="BU1522" s="5">
        <f>VLOOKUP(_2025teamgamelogs[[#This Row],[TEAM_NAME]], LEAGUE_AVERAGES!$K$14:$M$43, 3, FALSE)</f>
        <v>0.58679992881439635</v>
      </c>
    </row>
    <row r="1523" spans="1:73" x14ac:dyDescent="0.2">
      <c r="A1523" t="s">
        <v>59</v>
      </c>
      <c r="B1523">
        <v>1610612756</v>
      </c>
      <c r="C1523" t="s">
        <v>80</v>
      </c>
      <c r="D1523" t="s">
        <v>81</v>
      </c>
      <c r="E1523">
        <v>22400740</v>
      </c>
      <c r="F1523" s="1">
        <v>45695</v>
      </c>
      <c r="G1523" t="s">
        <v>1065</v>
      </c>
      <c r="H1523" t="s">
        <v>63</v>
      </c>
      <c r="I1523">
        <v>53</v>
      </c>
      <c r="J1523">
        <v>47</v>
      </c>
      <c r="K1523">
        <v>104</v>
      </c>
      <c r="L1523">
        <v>0.45200000000000001</v>
      </c>
      <c r="M1523">
        <v>22</v>
      </c>
      <c r="N1523">
        <v>56</v>
      </c>
      <c r="O1523">
        <v>0.39300000000000002</v>
      </c>
      <c r="P1523">
        <v>19</v>
      </c>
      <c r="Q1523">
        <v>21</v>
      </c>
      <c r="R1523">
        <v>0.90500000000000003</v>
      </c>
      <c r="S1523">
        <v>12</v>
      </c>
      <c r="T1523">
        <v>37</v>
      </c>
      <c r="U1523">
        <v>49</v>
      </c>
      <c r="V1523">
        <v>31</v>
      </c>
      <c r="W1523">
        <v>8</v>
      </c>
      <c r="X1523">
        <v>6</v>
      </c>
      <c r="Y1523">
        <v>15</v>
      </c>
      <c r="Z1523">
        <v>7</v>
      </c>
      <c r="AA1523">
        <v>17</v>
      </c>
      <c r="AB1523">
        <v>16</v>
      </c>
      <c r="AC1523">
        <v>135</v>
      </c>
      <c r="AD1523">
        <v>8</v>
      </c>
      <c r="AE1523">
        <v>1</v>
      </c>
      <c r="AF1523">
        <v>1</v>
      </c>
      <c r="AG1523">
        <v>1</v>
      </c>
      <c r="AH1523">
        <v>1</v>
      </c>
      <c r="AI1523">
        <v>9</v>
      </c>
      <c r="AJ1523">
        <v>335</v>
      </c>
      <c r="AK1523">
        <v>59</v>
      </c>
      <c r="AL1523">
        <v>1520</v>
      </c>
      <c r="AM1523">
        <v>40</v>
      </c>
      <c r="AN1523">
        <v>16</v>
      </c>
      <c r="AO1523">
        <v>824</v>
      </c>
      <c r="AP1523">
        <v>756</v>
      </c>
      <c r="AQ1523">
        <v>1164</v>
      </c>
      <c r="AR1523">
        <v>234</v>
      </c>
      <c r="AS1523">
        <v>848</v>
      </c>
      <c r="AT1523">
        <v>489</v>
      </c>
      <c r="AU1523">
        <v>505</v>
      </c>
      <c r="AV1523">
        <v>426</v>
      </c>
      <c r="AW1523">
        <v>78</v>
      </c>
      <c r="AX1523">
        <v>1702</v>
      </c>
      <c r="AY1523">
        <v>3</v>
      </c>
      <c r="AZ1523">
        <v>1902</v>
      </c>
      <c r="BA1523">
        <v>792</v>
      </c>
      <c r="BB1523">
        <v>1670</v>
      </c>
      <c r="BC1523">
        <v>110</v>
      </c>
      <c r="BD1523">
        <v>727</v>
      </c>
      <c r="BE1523">
        <v>1</v>
      </c>
      <c r="BF1523" t="s">
        <v>64</v>
      </c>
      <c r="BG1523" t="s">
        <v>65</v>
      </c>
      <c r="BH1523" t="s">
        <v>1276</v>
      </c>
      <c r="BI1523" s="4">
        <f xml:space="preserve"> _2025teamgamelogs[[#This Row],[FGA]] + (0.44 * _2025teamgamelogs[[#This Row],[FTA]]) + _2025teamgamelogs[[#This Row],[TOV]] - _2025teamgamelogs[[#This Row],[OREB]]</f>
        <v>109.24</v>
      </c>
      <c r="BJ1523" s="3">
        <f>_2025teamgamelogs[[#This Row],[TOV]]/_2025teamgamelogs[[#This Row],[POSSESIONS]]</f>
        <v>7.3233247894544121E-2</v>
      </c>
      <c r="BK1523" s="4">
        <f>_2025teamgamelogs[[#This Row],[PTS]]/_2025teamgamelogs[[#This Row],[POSSESIONS]]</f>
        <v>1.235811058220432</v>
      </c>
      <c r="BL1523" s="4">
        <f xml:space="preserve"> 100 * _2025teamgamelogs[[#This Row],[POINTS_PER_POSSESSION]]</f>
        <v>123.5811058220432</v>
      </c>
      <c r="BM1523" s="4">
        <f xml:space="preserve"> _2025teamgamelogs[[#This Row],[POSSESIONS]] / (_2025teamgamelogs[[#This Row],[MIN]]/48)</f>
        <v>98.934339622641502</v>
      </c>
      <c r="BN1523" s="3">
        <f>_2025teamgamelogs[[#This Row],[PTS]] / (2 * (_2025teamgamelogs[[#This Row],[FGA]] + 0.44 * _2025teamgamelogs[[#This Row],[FTA]]))</f>
        <v>0.59607912398445784</v>
      </c>
      <c r="BO1523" s="4">
        <f>VLOOKUP(_2025teamgamelogs[[#This Row],[MONTH]], LEAGUE_AVERAGES!$A$2:$B$8, 2, FALSE)</f>
        <v>112.18937416754261</v>
      </c>
      <c r="BP1523" s="5">
        <f>VLOOKUP(_2025teamgamelogs[[#This Row],[TEAM_NAME]], LEAGUE_AVERAGES!$A$14:$C$43, 2, FALSE)</f>
        <v>0.37692682926829268</v>
      </c>
      <c r="BQ1523" s="5">
        <f>VLOOKUP(_2025teamgamelogs[[#This Row],[TEAM_NAME]], LEAGUE_AVERAGES!$A$14:$C$43, 3, FALSE)</f>
        <v>0.37741463414634141</v>
      </c>
      <c r="BR1523" s="5">
        <f>VLOOKUP(_2025teamgamelogs[[#This Row],[TEAM_NAME]], LEAGUE_AVERAGES!$F$14:$H$43, 2, FALSE)</f>
        <v>0.4768536585365854</v>
      </c>
      <c r="BS1523" s="5">
        <f>VLOOKUP(_2025teamgamelogs[[#This Row],[TEAM_NAME]], LEAGUE_AVERAGES!$F$14:$H$43, 3, FALSE)</f>
        <v>0.48056097560975608</v>
      </c>
      <c r="BT1523" s="5">
        <f>VLOOKUP(_2025teamgamelogs[[#This Row],[TEAM_NAME]], LEAGUE_AVERAGES!$K$14:$M$43, 2, FALSE)</f>
        <v>0.59622840480117467</v>
      </c>
      <c r="BU1523" s="5">
        <f>VLOOKUP(_2025teamgamelogs[[#This Row],[TEAM_NAME]], LEAGUE_AVERAGES!$K$14:$M$43, 3, FALSE)</f>
        <v>0.59682738613401276</v>
      </c>
    </row>
    <row r="1524" spans="1:73" x14ac:dyDescent="0.2">
      <c r="A1524" t="s">
        <v>59</v>
      </c>
      <c r="B1524">
        <v>1610612765</v>
      </c>
      <c r="C1524" t="s">
        <v>107</v>
      </c>
      <c r="D1524" t="s">
        <v>108</v>
      </c>
      <c r="E1524">
        <v>22400738</v>
      </c>
      <c r="F1524" s="1">
        <v>45695</v>
      </c>
      <c r="G1524" t="s">
        <v>654</v>
      </c>
      <c r="H1524" t="s">
        <v>63</v>
      </c>
      <c r="I1524">
        <v>48</v>
      </c>
      <c r="J1524">
        <v>44</v>
      </c>
      <c r="K1524">
        <v>97</v>
      </c>
      <c r="L1524">
        <v>0.45400000000000001</v>
      </c>
      <c r="M1524">
        <v>17</v>
      </c>
      <c r="N1524">
        <v>44</v>
      </c>
      <c r="O1524">
        <v>0.38600000000000001</v>
      </c>
      <c r="P1524">
        <v>20</v>
      </c>
      <c r="Q1524">
        <v>26</v>
      </c>
      <c r="R1524">
        <v>0.76900000000000002</v>
      </c>
      <c r="S1524">
        <v>21</v>
      </c>
      <c r="T1524">
        <v>35</v>
      </c>
      <c r="U1524">
        <v>56</v>
      </c>
      <c r="V1524">
        <v>32</v>
      </c>
      <c r="W1524">
        <v>15</v>
      </c>
      <c r="X1524">
        <v>7</v>
      </c>
      <c r="Y1524">
        <v>4</v>
      </c>
      <c r="Z1524">
        <v>7</v>
      </c>
      <c r="AA1524">
        <v>24</v>
      </c>
      <c r="AB1524">
        <v>20</v>
      </c>
      <c r="AC1524">
        <v>125</v>
      </c>
      <c r="AD1524">
        <v>13</v>
      </c>
      <c r="AE1524">
        <v>1</v>
      </c>
      <c r="AF1524">
        <v>1</v>
      </c>
      <c r="AG1524">
        <v>1</v>
      </c>
      <c r="AH1524">
        <v>1</v>
      </c>
      <c r="AI1524">
        <v>121</v>
      </c>
      <c r="AJ1524">
        <v>703</v>
      </c>
      <c r="AK1524">
        <v>324</v>
      </c>
      <c r="AL1524">
        <v>1487</v>
      </c>
      <c r="AM1524">
        <v>410</v>
      </c>
      <c r="AN1524">
        <v>384</v>
      </c>
      <c r="AO1524">
        <v>899</v>
      </c>
      <c r="AP1524">
        <v>623</v>
      </c>
      <c r="AQ1524">
        <v>570</v>
      </c>
      <c r="AR1524">
        <v>1388</v>
      </c>
      <c r="AS1524">
        <v>27</v>
      </c>
      <c r="AT1524">
        <v>769</v>
      </c>
      <c r="AU1524">
        <v>99</v>
      </c>
      <c r="AV1524">
        <v>322</v>
      </c>
      <c r="AW1524">
        <v>1341</v>
      </c>
      <c r="AX1524">
        <v>1360</v>
      </c>
      <c r="AY1524">
        <v>1274</v>
      </c>
      <c r="AZ1524">
        <v>1902</v>
      </c>
      <c r="BA1524">
        <v>2162</v>
      </c>
      <c r="BB1524">
        <v>767</v>
      </c>
      <c r="BC1524">
        <v>437</v>
      </c>
      <c r="BD1524">
        <v>467</v>
      </c>
      <c r="BE1524">
        <v>1</v>
      </c>
      <c r="BF1524" t="s">
        <v>64</v>
      </c>
      <c r="BG1524" t="s">
        <v>65</v>
      </c>
      <c r="BH1524" t="s">
        <v>1276</v>
      </c>
      <c r="BI1524" s="4">
        <f xml:space="preserve"> _2025teamgamelogs[[#This Row],[FGA]] + (0.44 * _2025teamgamelogs[[#This Row],[FTA]]) + _2025teamgamelogs[[#This Row],[TOV]] - _2025teamgamelogs[[#This Row],[OREB]]</f>
        <v>102.44</v>
      </c>
      <c r="BJ1524" s="3">
        <f>_2025teamgamelogs[[#This Row],[TOV]]/_2025teamgamelogs[[#This Row],[POSSESIONS]]</f>
        <v>0.14642717688402968</v>
      </c>
      <c r="BK1524" s="4">
        <f>_2025teamgamelogs[[#This Row],[PTS]]/_2025teamgamelogs[[#This Row],[POSSESIONS]]</f>
        <v>1.2202264740335806</v>
      </c>
      <c r="BL1524" s="4">
        <f xml:space="preserve"> 100 * _2025teamgamelogs[[#This Row],[POINTS_PER_POSSESSION]]</f>
        <v>122.02264740335806</v>
      </c>
      <c r="BM1524" s="4">
        <f xml:space="preserve"> _2025teamgamelogs[[#This Row],[POSSESIONS]] / (_2025teamgamelogs[[#This Row],[MIN]]/48)</f>
        <v>102.44</v>
      </c>
      <c r="BN1524" s="3">
        <f>_2025teamgamelogs[[#This Row],[PTS]] / (2 * (_2025teamgamelogs[[#This Row],[FGA]] + 0.44 * _2025teamgamelogs[[#This Row],[FTA]]))</f>
        <v>0.57635558834378464</v>
      </c>
      <c r="BO1524" s="4">
        <f>VLOOKUP(_2025teamgamelogs[[#This Row],[MONTH]], LEAGUE_AVERAGES!$A$2:$B$8, 2, FALSE)</f>
        <v>112.18937416754261</v>
      </c>
      <c r="BP1524" s="5">
        <f>VLOOKUP(_2025teamgamelogs[[#This Row],[TEAM_NAME]], LEAGUE_AVERAGES!$A$14:$C$43, 2, FALSE)</f>
        <v>0.3560731707317073</v>
      </c>
      <c r="BQ1524" s="5">
        <f>VLOOKUP(_2025teamgamelogs[[#This Row],[TEAM_NAME]], LEAGUE_AVERAGES!$A$14:$C$43, 3, FALSE)</f>
        <v>0.3687804878048781</v>
      </c>
      <c r="BR1524" s="5">
        <f>VLOOKUP(_2025teamgamelogs[[#This Row],[TEAM_NAME]], LEAGUE_AVERAGES!$F$14:$H$43, 2, FALSE)</f>
        <v>0.47321951219512204</v>
      </c>
      <c r="BS1524" s="5">
        <f>VLOOKUP(_2025teamgamelogs[[#This Row],[TEAM_NAME]], LEAGUE_AVERAGES!$F$14:$H$43, 3, FALSE)</f>
        <v>0.48104878048780486</v>
      </c>
      <c r="BT1524" s="5">
        <f>VLOOKUP(_2025teamgamelogs[[#This Row],[TEAM_NAME]], LEAGUE_AVERAGES!$K$14:$M$43, 2, FALSE)</f>
        <v>0.57634444021190001</v>
      </c>
      <c r="BU1524" s="5">
        <f>VLOOKUP(_2025teamgamelogs[[#This Row],[TEAM_NAME]], LEAGUE_AVERAGES!$K$14:$M$43, 3, FALSE)</f>
        <v>0.58621097107374254</v>
      </c>
    </row>
    <row r="1525" spans="1:73" x14ac:dyDescent="0.2">
      <c r="A1525" t="s">
        <v>59</v>
      </c>
      <c r="B1525">
        <v>1610612748</v>
      </c>
      <c r="C1525" t="s">
        <v>101</v>
      </c>
      <c r="D1525" t="s">
        <v>102</v>
      </c>
      <c r="E1525">
        <v>22400737</v>
      </c>
      <c r="F1525" s="1">
        <v>45695</v>
      </c>
      <c r="G1525" t="s">
        <v>1211</v>
      </c>
      <c r="H1525" t="s">
        <v>70</v>
      </c>
      <c r="I1525">
        <v>48</v>
      </c>
      <c r="J1525">
        <v>32</v>
      </c>
      <c r="K1525">
        <v>90</v>
      </c>
      <c r="L1525">
        <v>0.35599999999999998</v>
      </c>
      <c r="M1525">
        <v>12</v>
      </c>
      <c r="N1525">
        <v>40</v>
      </c>
      <c r="O1525">
        <v>0.3</v>
      </c>
      <c r="P1525">
        <v>10</v>
      </c>
      <c r="Q1525">
        <v>12</v>
      </c>
      <c r="R1525">
        <v>0.83299999999999996</v>
      </c>
      <c r="S1525">
        <v>11</v>
      </c>
      <c r="T1525">
        <v>28</v>
      </c>
      <c r="U1525">
        <v>39</v>
      </c>
      <c r="V1525">
        <v>23</v>
      </c>
      <c r="W1525">
        <v>14</v>
      </c>
      <c r="X1525">
        <v>9</v>
      </c>
      <c r="Y1525">
        <v>5</v>
      </c>
      <c r="Z1525">
        <v>13</v>
      </c>
      <c r="AA1525">
        <v>19</v>
      </c>
      <c r="AB1525">
        <v>15</v>
      </c>
      <c r="AC1525">
        <v>86</v>
      </c>
      <c r="AD1525">
        <v>-16</v>
      </c>
      <c r="AE1525">
        <v>1</v>
      </c>
      <c r="AF1525">
        <v>1231</v>
      </c>
      <c r="AG1525">
        <v>1231</v>
      </c>
      <c r="AH1525">
        <v>1231</v>
      </c>
      <c r="AI1525">
        <v>121</v>
      </c>
      <c r="AJ1525">
        <v>2370</v>
      </c>
      <c r="AK1525">
        <v>1029</v>
      </c>
      <c r="AL1525">
        <v>2418</v>
      </c>
      <c r="AM1525">
        <v>1413</v>
      </c>
      <c r="AN1525">
        <v>795</v>
      </c>
      <c r="AO1525">
        <v>1895</v>
      </c>
      <c r="AP1525">
        <v>2148</v>
      </c>
      <c r="AQ1525">
        <v>2282</v>
      </c>
      <c r="AR1525">
        <v>699</v>
      </c>
      <c r="AS1525">
        <v>1051</v>
      </c>
      <c r="AT1525">
        <v>1951</v>
      </c>
      <c r="AU1525">
        <v>1833</v>
      </c>
      <c r="AV1525">
        <v>1759</v>
      </c>
      <c r="AW1525">
        <v>1092</v>
      </c>
      <c r="AX1525">
        <v>797</v>
      </c>
      <c r="AY1525">
        <v>889</v>
      </c>
      <c r="AZ1525">
        <v>2444</v>
      </c>
      <c r="BA1525">
        <v>1258</v>
      </c>
      <c r="BB1525">
        <v>1892</v>
      </c>
      <c r="BC1525">
        <v>2427</v>
      </c>
      <c r="BD1525">
        <v>2086</v>
      </c>
      <c r="BE1525">
        <v>1</v>
      </c>
      <c r="BF1525" t="s">
        <v>71</v>
      </c>
      <c r="BG1525" t="s">
        <v>65</v>
      </c>
      <c r="BH1525" t="s">
        <v>1276</v>
      </c>
      <c r="BI1525" s="4">
        <f xml:space="preserve"> _2025teamgamelogs[[#This Row],[FGA]] + (0.44 * _2025teamgamelogs[[#This Row],[FTA]]) + _2025teamgamelogs[[#This Row],[TOV]] - _2025teamgamelogs[[#This Row],[OREB]]</f>
        <v>98.28</v>
      </c>
      <c r="BJ1525" s="3">
        <f>_2025teamgamelogs[[#This Row],[TOV]]/_2025teamgamelogs[[#This Row],[POSSESIONS]]</f>
        <v>0.14245014245014245</v>
      </c>
      <c r="BK1525" s="4">
        <f>_2025teamgamelogs[[#This Row],[PTS]]/_2025teamgamelogs[[#This Row],[POSSESIONS]]</f>
        <v>0.87505087505087509</v>
      </c>
      <c r="BL1525" s="4">
        <f xml:space="preserve"> 100 * _2025teamgamelogs[[#This Row],[POINTS_PER_POSSESSION]]</f>
        <v>87.505087505087502</v>
      </c>
      <c r="BM1525" s="4">
        <f xml:space="preserve"> _2025teamgamelogs[[#This Row],[POSSESIONS]] / (_2025teamgamelogs[[#This Row],[MIN]]/48)</f>
        <v>98.28</v>
      </c>
      <c r="BN1525" s="3">
        <f>_2025teamgamelogs[[#This Row],[PTS]] / (2 * (_2025teamgamelogs[[#This Row],[FGA]] + 0.44 * _2025teamgamelogs[[#This Row],[FTA]]))</f>
        <v>0.45130142737195633</v>
      </c>
      <c r="BO1525" s="4">
        <f>VLOOKUP(_2025teamgamelogs[[#This Row],[MONTH]], LEAGUE_AVERAGES!$A$2:$B$8, 2, FALSE)</f>
        <v>112.18937416754261</v>
      </c>
      <c r="BP1525" s="5">
        <f>VLOOKUP(_2025teamgamelogs[[#This Row],[TEAM_NAME]], LEAGUE_AVERAGES!$A$14:$C$43, 2, FALSE)</f>
        <v>0.38887804878048787</v>
      </c>
      <c r="BQ1525" s="5">
        <f>VLOOKUP(_2025teamgamelogs[[#This Row],[TEAM_NAME]], LEAGUE_AVERAGES!$A$14:$C$43, 3, FALSE)</f>
        <v>0.35180487804878063</v>
      </c>
      <c r="BR1525" s="5">
        <f>VLOOKUP(_2025teamgamelogs[[#This Row],[TEAM_NAME]], LEAGUE_AVERAGES!$F$14:$H$43, 2, FALSE)</f>
        <v>0.48178048780487814</v>
      </c>
      <c r="BS1525" s="5">
        <f>VLOOKUP(_2025teamgamelogs[[#This Row],[TEAM_NAME]], LEAGUE_AVERAGES!$F$14:$H$43, 3, FALSE)</f>
        <v>0.44997560975609752</v>
      </c>
      <c r="BT1525" s="5">
        <f>VLOOKUP(_2025teamgamelogs[[#This Row],[TEAM_NAME]], LEAGUE_AVERAGES!$K$14:$M$43, 2, FALSE)</f>
        <v>0.59307433364150897</v>
      </c>
      <c r="BU1525" s="5">
        <f>VLOOKUP(_2025teamgamelogs[[#This Row],[TEAM_NAME]], LEAGUE_AVERAGES!$K$14:$M$43, 3, FALSE)</f>
        <v>0.56311679796954139</v>
      </c>
    </row>
    <row r="1526" spans="1:73" x14ac:dyDescent="0.2">
      <c r="A1526" t="s">
        <v>59</v>
      </c>
      <c r="B1526">
        <v>1610612762</v>
      </c>
      <c r="C1526" t="s">
        <v>125</v>
      </c>
      <c r="D1526" t="s">
        <v>126</v>
      </c>
      <c r="E1526">
        <v>22400740</v>
      </c>
      <c r="F1526" s="1">
        <v>45695</v>
      </c>
      <c r="G1526" t="s">
        <v>1063</v>
      </c>
      <c r="H1526" t="s">
        <v>70</v>
      </c>
      <c r="I1526">
        <v>53</v>
      </c>
      <c r="J1526">
        <v>48</v>
      </c>
      <c r="K1526">
        <v>117</v>
      </c>
      <c r="L1526">
        <v>0.41</v>
      </c>
      <c r="M1526">
        <v>13</v>
      </c>
      <c r="N1526">
        <v>48</v>
      </c>
      <c r="O1526">
        <v>0.27100000000000002</v>
      </c>
      <c r="P1526">
        <v>18</v>
      </c>
      <c r="Q1526">
        <v>20</v>
      </c>
      <c r="R1526">
        <v>0.9</v>
      </c>
      <c r="S1526">
        <v>25</v>
      </c>
      <c r="T1526">
        <v>38</v>
      </c>
      <c r="U1526">
        <v>63</v>
      </c>
      <c r="V1526">
        <v>29</v>
      </c>
      <c r="W1526">
        <v>12</v>
      </c>
      <c r="X1526">
        <v>5</v>
      </c>
      <c r="Y1526">
        <v>7</v>
      </c>
      <c r="Z1526">
        <v>15</v>
      </c>
      <c r="AA1526">
        <v>16</v>
      </c>
      <c r="AB1526">
        <v>17</v>
      </c>
      <c r="AC1526">
        <v>127</v>
      </c>
      <c r="AD1526">
        <v>-8</v>
      </c>
      <c r="AE1526">
        <v>1</v>
      </c>
      <c r="AF1526">
        <v>1231</v>
      </c>
      <c r="AG1526">
        <v>1231</v>
      </c>
      <c r="AH1526">
        <v>1231</v>
      </c>
      <c r="AI1526">
        <v>9</v>
      </c>
      <c r="AJ1526">
        <v>242</v>
      </c>
      <c r="AK1526">
        <v>2</v>
      </c>
      <c r="AL1526">
        <v>2094</v>
      </c>
      <c r="AM1526">
        <v>1171</v>
      </c>
      <c r="AN1526">
        <v>163</v>
      </c>
      <c r="AO1526">
        <v>2134</v>
      </c>
      <c r="AP1526">
        <v>889</v>
      </c>
      <c r="AQ1526">
        <v>1301</v>
      </c>
      <c r="AR1526">
        <v>246</v>
      </c>
      <c r="AS1526">
        <v>3</v>
      </c>
      <c r="AT1526">
        <v>377</v>
      </c>
      <c r="AU1526">
        <v>12</v>
      </c>
      <c r="AV1526">
        <v>687</v>
      </c>
      <c r="AW1526">
        <v>640</v>
      </c>
      <c r="AX1526">
        <v>1998</v>
      </c>
      <c r="AY1526">
        <v>346</v>
      </c>
      <c r="AZ1526">
        <v>2457</v>
      </c>
      <c r="BA1526">
        <v>570</v>
      </c>
      <c r="BB1526">
        <v>1444</v>
      </c>
      <c r="BC1526">
        <v>341</v>
      </c>
      <c r="BD1526">
        <v>1667</v>
      </c>
      <c r="BE1526">
        <v>1</v>
      </c>
      <c r="BF1526" t="s">
        <v>71</v>
      </c>
      <c r="BG1526" t="s">
        <v>65</v>
      </c>
      <c r="BH1526" t="s">
        <v>1276</v>
      </c>
      <c r="BI1526" s="4">
        <f xml:space="preserve"> _2025teamgamelogs[[#This Row],[FGA]] + (0.44 * _2025teamgamelogs[[#This Row],[FTA]]) + _2025teamgamelogs[[#This Row],[TOV]] - _2025teamgamelogs[[#This Row],[OREB]]</f>
        <v>112.80000000000001</v>
      </c>
      <c r="BJ1526" s="3">
        <f>_2025teamgamelogs[[#This Row],[TOV]]/_2025teamgamelogs[[#This Row],[POSSESIONS]]</f>
        <v>0.10638297872340424</v>
      </c>
      <c r="BK1526" s="4">
        <f>_2025teamgamelogs[[#This Row],[PTS]]/_2025teamgamelogs[[#This Row],[POSSESIONS]]</f>
        <v>1.125886524822695</v>
      </c>
      <c r="BL1526" s="4">
        <f xml:space="preserve"> 100 * _2025teamgamelogs[[#This Row],[POINTS_PER_POSSESSION]]</f>
        <v>112.58865248226951</v>
      </c>
      <c r="BM1526" s="4">
        <f xml:space="preserve"> _2025teamgamelogs[[#This Row],[POSSESIONS]] / (_2025teamgamelogs[[#This Row],[MIN]]/48)</f>
        <v>102.15849056603774</v>
      </c>
      <c r="BN1526" s="3">
        <f>_2025teamgamelogs[[#This Row],[PTS]] / (2 * (_2025teamgamelogs[[#This Row],[FGA]] + 0.44 * _2025teamgamelogs[[#This Row],[FTA]]))</f>
        <v>0.50476947535771066</v>
      </c>
      <c r="BO1526" s="4">
        <f>VLOOKUP(_2025teamgamelogs[[#This Row],[MONTH]], LEAGUE_AVERAGES!$A$2:$B$8, 2, FALSE)</f>
        <v>112.18937416754261</v>
      </c>
      <c r="BP1526" s="5">
        <f>VLOOKUP(_2025teamgamelogs[[#This Row],[TEAM_NAME]], LEAGUE_AVERAGES!$A$14:$C$43, 2, FALSE)</f>
        <v>0.36446341463414633</v>
      </c>
      <c r="BQ1526" s="5">
        <f>VLOOKUP(_2025teamgamelogs[[#This Row],[TEAM_NAME]], LEAGUE_AVERAGES!$A$14:$C$43, 3, FALSE)</f>
        <v>0.3413170731707319</v>
      </c>
      <c r="BR1526" s="5">
        <f>VLOOKUP(_2025teamgamelogs[[#This Row],[TEAM_NAME]], LEAGUE_AVERAGES!$F$14:$H$43, 2, FALSE)</f>
        <v>0.4583902439024391</v>
      </c>
      <c r="BS1526" s="5">
        <f>VLOOKUP(_2025teamgamelogs[[#This Row],[TEAM_NAME]], LEAGUE_AVERAGES!$F$14:$H$43, 3, FALSE)</f>
        <v>0.45390243902439031</v>
      </c>
      <c r="BT1526" s="5">
        <f>VLOOKUP(_2025teamgamelogs[[#This Row],[TEAM_NAME]], LEAGUE_AVERAGES!$K$14:$M$43, 2, FALSE)</f>
        <v>0.57104853563970659</v>
      </c>
      <c r="BU1526" s="5">
        <f>VLOOKUP(_2025teamgamelogs[[#This Row],[TEAM_NAME]], LEAGUE_AVERAGES!$K$14:$M$43, 3, FALSE)</f>
        <v>0.56826296147062372</v>
      </c>
    </row>
    <row r="1527" spans="1:73" x14ac:dyDescent="0.2">
      <c r="A1527" t="s">
        <v>59</v>
      </c>
      <c r="B1527">
        <v>1610612755</v>
      </c>
      <c r="C1527" t="s">
        <v>134</v>
      </c>
      <c r="D1527" t="s">
        <v>135</v>
      </c>
      <c r="E1527">
        <v>22400738</v>
      </c>
      <c r="F1527" s="1">
        <v>45695</v>
      </c>
      <c r="G1527" t="s">
        <v>656</v>
      </c>
      <c r="H1527" t="s">
        <v>70</v>
      </c>
      <c r="I1527">
        <v>48</v>
      </c>
      <c r="J1527">
        <v>41</v>
      </c>
      <c r="K1527">
        <v>83</v>
      </c>
      <c r="L1527">
        <v>0.49399999999999999</v>
      </c>
      <c r="M1527">
        <v>13</v>
      </c>
      <c r="N1527">
        <v>31</v>
      </c>
      <c r="O1527">
        <v>0.41899999999999998</v>
      </c>
      <c r="P1527">
        <v>17</v>
      </c>
      <c r="Q1527">
        <v>20</v>
      </c>
      <c r="R1527">
        <v>0.85</v>
      </c>
      <c r="S1527">
        <v>7</v>
      </c>
      <c r="T1527">
        <v>31</v>
      </c>
      <c r="U1527">
        <v>38</v>
      </c>
      <c r="V1527">
        <v>26</v>
      </c>
      <c r="W1527">
        <v>13</v>
      </c>
      <c r="X1527">
        <v>7</v>
      </c>
      <c r="Y1527">
        <v>7</v>
      </c>
      <c r="Z1527">
        <v>4</v>
      </c>
      <c r="AA1527">
        <v>20</v>
      </c>
      <c r="AB1527">
        <v>24</v>
      </c>
      <c r="AC1527">
        <v>112</v>
      </c>
      <c r="AD1527">
        <v>-13</v>
      </c>
      <c r="AE1527">
        <v>1</v>
      </c>
      <c r="AF1527">
        <v>1231</v>
      </c>
      <c r="AG1527">
        <v>1231</v>
      </c>
      <c r="AH1527">
        <v>1231</v>
      </c>
      <c r="AI1527">
        <v>121</v>
      </c>
      <c r="AJ1527">
        <v>1234</v>
      </c>
      <c r="AK1527">
        <v>1922</v>
      </c>
      <c r="AL1527">
        <v>788</v>
      </c>
      <c r="AM1527">
        <v>1171</v>
      </c>
      <c r="AN1527">
        <v>1971</v>
      </c>
      <c r="AO1527">
        <v>554</v>
      </c>
      <c r="AP1527">
        <v>1052</v>
      </c>
      <c r="AQ1527">
        <v>1301</v>
      </c>
      <c r="AR1527">
        <v>583</v>
      </c>
      <c r="AS1527">
        <v>2024</v>
      </c>
      <c r="AT1527">
        <v>1488</v>
      </c>
      <c r="AU1527">
        <v>1966</v>
      </c>
      <c r="AV1527">
        <v>1195</v>
      </c>
      <c r="AW1527">
        <v>850</v>
      </c>
      <c r="AX1527">
        <v>1360</v>
      </c>
      <c r="AY1527">
        <v>346</v>
      </c>
      <c r="AZ1527">
        <v>750</v>
      </c>
      <c r="BA1527">
        <v>1491</v>
      </c>
      <c r="BB1527">
        <v>215</v>
      </c>
      <c r="BC1527">
        <v>1331</v>
      </c>
      <c r="BD1527">
        <v>1945</v>
      </c>
      <c r="BE1527">
        <v>1</v>
      </c>
      <c r="BF1527" t="s">
        <v>71</v>
      </c>
      <c r="BG1527" t="s">
        <v>65</v>
      </c>
      <c r="BH1527" t="s">
        <v>1276</v>
      </c>
      <c r="BI1527" s="4">
        <f xml:space="preserve"> _2025teamgamelogs[[#This Row],[FGA]] + (0.44 * _2025teamgamelogs[[#This Row],[FTA]]) + _2025teamgamelogs[[#This Row],[TOV]] - _2025teamgamelogs[[#This Row],[OREB]]</f>
        <v>97.8</v>
      </c>
      <c r="BJ1527" s="3">
        <f>_2025teamgamelogs[[#This Row],[TOV]]/_2025teamgamelogs[[#This Row],[POSSESIONS]]</f>
        <v>0.1329243353783231</v>
      </c>
      <c r="BK1527" s="4">
        <f>_2025teamgamelogs[[#This Row],[PTS]]/_2025teamgamelogs[[#This Row],[POSSESIONS]]</f>
        <v>1.1451942740286298</v>
      </c>
      <c r="BL1527" s="4">
        <f xml:space="preserve"> 100 * _2025teamgamelogs[[#This Row],[POINTS_PER_POSSESSION]]</f>
        <v>114.51942740286299</v>
      </c>
      <c r="BM1527" s="4">
        <f xml:space="preserve"> _2025teamgamelogs[[#This Row],[POSSESIONS]] / (_2025teamgamelogs[[#This Row],[MIN]]/48)</f>
        <v>97.8</v>
      </c>
      <c r="BN1527" s="3">
        <f>_2025teamgamelogs[[#This Row],[PTS]] / (2 * (_2025teamgamelogs[[#This Row],[FGA]] + 0.44 * _2025teamgamelogs[[#This Row],[FTA]]))</f>
        <v>0.61002178649237471</v>
      </c>
      <c r="BO1527" s="4">
        <f>VLOOKUP(_2025teamgamelogs[[#This Row],[MONTH]], LEAGUE_AVERAGES!$A$2:$B$8, 2, FALSE)</f>
        <v>112.18937416754261</v>
      </c>
      <c r="BP1527" s="5">
        <f>VLOOKUP(_2025teamgamelogs[[#This Row],[TEAM_NAME]], LEAGUE_AVERAGES!$A$14:$C$43, 2, FALSE)</f>
        <v>0.34129268292682929</v>
      </c>
      <c r="BQ1527" s="5">
        <f>VLOOKUP(_2025teamgamelogs[[#This Row],[TEAM_NAME]], LEAGUE_AVERAGES!$A$14:$C$43, 3, FALSE)</f>
        <v>0.34026829268292691</v>
      </c>
      <c r="BR1527" s="5">
        <f>VLOOKUP(_2025teamgamelogs[[#This Row],[TEAM_NAME]], LEAGUE_AVERAGES!$F$14:$H$43, 2, FALSE)</f>
        <v>0.45178048780487812</v>
      </c>
      <c r="BS1527" s="5">
        <f>VLOOKUP(_2025teamgamelogs[[#This Row],[TEAM_NAME]], LEAGUE_AVERAGES!$F$14:$H$43, 3, FALSE)</f>
        <v>0.45797560975609758</v>
      </c>
      <c r="BT1527" s="5">
        <f>VLOOKUP(_2025teamgamelogs[[#This Row],[TEAM_NAME]], LEAGUE_AVERAGES!$K$14:$M$43, 2, FALSE)</f>
        <v>0.55774018976963147</v>
      </c>
      <c r="BU1527" s="5">
        <f>VLOOKUP(_2025teamgamelogs[[#This Row],[TEAM_NAME]], LEAGUE_AVERAGES!$K$14:$M$43, 3, FALSE)</f>
        <v>0.57066794818423772</v>
      </c>
    </row>
    <row r="1528" spans="1:73" x14ac:dyDescent="0.2">
      <c r="A1528" t="s">
        <v>59</v>
      </c>
      <c r="B1528">
        <v>1610612749</v>
      </c>
      <c r="C1528" t="s">
        <v>113</v>
      </c>
      <c r="D1528" t="s">
        <v>114</v>
      </c>
      <c r="E1528">
        <v>22400736</v>
      </c>
      <c r="F1528" s="1">
        <v>45695</v>
      </c>
      <c r="G1528" t="s">
        <v>787</v>
      </c>
      <c r="H1528" t="s">
        <v>70</v>
      </c>
      <c r="I1528">
        <v>48</v>
      </c>
      <c r="J1528">
        <v>41</v>
      </c>
      <c r="K1528">
        <v>96</v>
      </c>
      <c r="L1528">
        <v>0.42699999999999999</v>
      </c>
      <c r="M1528">
        <v>19</v>
      </c>
      <c r="N1528">
        <v>50</v>
      </c>
      <c r="O1528">
        <v>0.38</v>
      </c>
      <c r="P1528">
        <v>9</v>
      </c>
      <c r="Q1528">
        <v>10</v>
      </c>
      <c r="R1528">
        <v>0.9</v>
      </c>
      <c r="S1528">
        <v>7</v>
      </c>
      <c r="T1528">
        <v>36</v>
      </c>
      <c r="U1528">
        <v>43</v>
      </c>
      <c r="V1528">
        <v>28</v>
      </c>
      <c r="W1528">
        <v>10</v>
      </c>
      <c r="X1528">
        <v>5</v>
      </c>
      <c r="Y1528">
        <v>3</v>
      </c>
      <c r="Z1528">
        <v>6</v>
      </c>
      <c r="AA1528">
        <v>17</v>
      </c>
      <c r="AB1528">
        <v>14</v>
      </c>
      <c r="AC1528">
        <v>110</v>
      </c>
      <c r="AD1528">
        <v>-5</v>
      </c>
      <c r="AE1528">
        <v>1</v>
      </c>
      <c r="AF1528">
        <v>1231</v>
      </c>
      <c r="AG1528">
        <v>1231</v>
      </c>
      <c r="AH1528">
        <v>1231</v>
      </c>
      <c r="AI1528">
        <v>121</v>
      </c>
      <c r="AJ1528">
        <v>1234</v>
      </c>
      <c r="AK1528">
        <v>392</v>
      </c>
      <c r="AL1528">
        <v>1885</v>
      </c>
      <c r="AM1528">
        <v>182</v>
      </c>
      <c r="AN1528">
        <v>104</v>
      </c>
      <c r="AO1528">
        <v>975</v>
      </c>
      <c r="AP1528">
        <v>2256</v>
      </c>
      <c r="AQ1528">
        <v>2381</v>
      </c>
      <c r="AR1528">
        <v>246</v>
      </c>
      <c r="AS1528">
        <v>2024</v>
      </c>
      <c r="AT1528">
        <v>640</v>
      </c>
      <c r="AU1528">
        <v>1282</v>
      </c>
      <c r="AV1528">
        <v>840</v>
      </c>
      <c r="AW1528">
        <v>264</v>
      </c>
      <c r="AX1528">
        <v>1998</v>
      </c>
      <c r="AY1528">
        <v>1712</v>
      </c>
      <c r="AZ1528">
        <v>1573</v>
      </c>
      <c r="BA1528">
        <v>792</v>
      </c>
      <c r="BB1528">
        <v>2064</v>
      </c>
      <c r="BC1528">
        <v>1479</v>
      </c>
      <c r="BD1528">
        <v>1476</v>
      </c>
      <c r="BE1528">
        <v>1</v>
      </c>
      <c r="BF1528" t="s">
        <v>71</v>
      </c>
      <c r="BG1528" t="s">
        <v>65</v>
      </c>
      <c r="BH1528" t="s">
        <v>1276</v>
      </c>
      <c r="BI1528" s="4">
        <f xml:space="preserve"> _2025teamgamelogs[[#This Row],[FGA]] + (0.44 * _2025teamgamelogs[[#This Row],[FTA]]) + _2025teamgamelogs[[#This Row],[TOV]] - _2025teamgamelogs[[#This Row],[OREB]]</f>
        <v>103.4</v>
      </c>
      <c r="BJ1528" s="3">
        <f>_2025teamgamelogs[[#This Row],[TOV]]/_2025teamgamelogs[[#This Row],[POSSESIONS]]</f>
        <v>9.6711798839458407E-2</v>
      </c>
      <c r="BK1528" s="4">
        <f>_2025teamgamelogs[[#This Row],[PTS]]/_2025teamgamelogs[[#This Row],[POSSESIONS]]</f>
        <v>1.0638297872340425</v>
      </c>
      <c r="BL1528" s="4">
        <f xml:space="preserve"> 100 * _2025teamgamelogs[[#This Row],[POINTS_PER_POSSESSION]]</f>
        <v>106.38297872340425</v>
      </c>
      <c r="BM1528" s="4">
        <f xml:space="preserve"> _2025teamgamelogs[[#This Row],[POSSESIONS]] / (_2025teamgamelogs[[#This Row],[MIN]]/48)</f>
        <v>103.4</v>
      </c>
      <c r="BN1528" s="3">
        <f>_2025teamgamelogs[[#This Row],[PTS]] / (2 * (_2025teamgamelogs[[#This Row],[FGA]] + 0.44 * _2025teamgamelogs[[#This Row],[FTA]]))</f>
        <v>0.547808764940239</v>
      </c>
      <c r="BO1528" s="4">
        <f>VLOOKUP(_2025teamgamelogs[[#This Row],[MONTH]], LEAGUE_AVERAGES!$A$2:$B$8, 2, FALSE)</f>
        <v>112.18937416754261</v>
      </c>
      <c r="BP1528" s="5">
        <f>VLOOKUP(_2025teamgamelogs[[#This Row],[TEAM_NAME]], LEAGUE_AVERAGES!$A$14:$C$43, 2, FALSE)</f>
        <v>0.4062926829268293</v>
      </c>
      <c r="BQ1528" s="5">
        <f>VLOOKUP(_2025teamgamelogs[[#This Row],[TEAM_NAME]], LEAGUE_AVERAGES!$A$14:$C$43, 3, FALSE)</f>
        <v>0.36926829268292688</v>
      </c>
      <c r="BR1528" s="5">
        <f>VLOOKUP(_2025teamgamelogs[[#This Row],[TEAM_NAME]], LEAGUE_AVERAGES!$F$14:$H$43, 2, FALSE)</f>
        <v>0.49804878048780482</v>
      </c>
      <c r="BS1528" s="5">
        <f>VLOOKUP(_2025teamgamelogs[[#This Row],[TEAM_NAME]], LEAGUE_AVERAGES!$F$14:$H$43, 3, FALSE)</f>
        <v>0.47917073170731711</v>
      </c>
      <c r="BT1528" s="5">
        <f>VLOOKUP(_2025teamgamelogs[[#This Row],[TEAM_NAME]], LEAGUE_AVERAGES!$K$14:$M$43, 2, FALSE)</f>
        <v>0.61475494156948829</v>
      </c>
      <c r="BU1528" s="5">
        <f>VLOOKUP(_2025teamgamelogs[[#This Row],[TEAM_NAME]], LEAGUE_AVERAGES!$K$14:$M$43, 3, FALSE)</f>
        <v>0.58586037801226176</v>
      </c>
    </row>
    <row r="1529" spans="1:73" x14ac:dyDescent="0.2">
      <c r="A1529" t="s">
        <v>59</v>
      </c>
      <c r="B1529">
        <v>1610612739</v>
      </c>
      <c r="C1529" t="s">
        <v>119</v>
      </c>
      <c r="D1529" t="s">
        <v>120</v>
      </c>
      <c r="E1529">
        <v>22400735</v>
      </c>
      <c r="F1529" s="1">
        <v>45695</v>
      </c>
      <c r="G1529" t="s">
        <v>183</v>
      </c>
      <c r="H1529" t="s">
        <v>63</v>
      </c>
      <c r="I1529">
        <v>48</v>
      </c>
      <c r="J1529">
        <v>48</v>
      </c>
      <c r="K1529">
        <v>94</v>
      </c>
      <c r="L1529">
        <v>0.51100000000000001</v>
      </c>
      <c r="M1529">
        <v>16</v>
      </c>
      <c r="N1529">
        <v>38</v>
      </c>
      <c r="O1529">
        <v>0.42099999999999999</v>
      </c>
      <c r="P1529">
        <v>22</v>
      </c>
      <c r="Q1529">
        <v>24</v>
      </c>
      <c r="R1529">
        <v>0.91700000000000004</v>
      </c>
      <c r="S1529">
        <v>15</v>
      </c>
      <c r="T1529">
        <v>31</v>
      </c>
      <c r="U1529">
        <v>46</v>
      </c>
      <c r="V1529">
        <v>32</v>
      </c>
      <c r="W1529">
        <v>14</v>
      </c>
      <c r="X1529">
        <v>9</v>
      </c>
      <c r="Y1529">
        <v>3</v>
      </c>
      <c r="Z1529">
        <v>2</v>
      </c>
      <c r="AA1529">
        <v>20</v>
      </c>
      <c r="AB1529">
        <v>17</v>
      </c>
      <c r="AC1529">
        <v>134</v>
      </c>
      <c r="AD1529">
        <v>10</v>
      </c>
      <c r="AE1529">
        <v>1</v>
      </c>
      <c r="AF1529">
        <v>1</v>
      </c>
      <c r="AG1529">
        <v>1</v>
      </c>
      <c r="AH1529">
        <v>1</v>
      </c>
      <c r="AI1529">
        <v>121</v>
      </c>
      <c r="AJ1529">
        <v>242</v>
      </c>
      <c r="AK1529">
        <v>570</v>
      </c>
      <c r="AL1529">
        <v>559</v>
      </c>
      <c r="AM1529">
        <v>567</v>
      </c>
      <c r="AN1529">
        <v>1078</v>
      </c>
      <c r="AO1529">
        <v>527</v>
      </c>
      <c r="AP1529">
        <v>406</v>
      </c>
      <c r="AQ1529">
        <v>791</v>
      </c>
      <c r="AR1529">
        <v>182</v>
      </c>
      <c r="AS1529">
        <v>332</v>
      </c>
      <c r="AT1529">
        <v>1488</v>
      </c>
      <c r="AU1529">
        <v>835</v>
      </c>
      <c r="AV1529">
        <v>322</v>
      </c>
      <c r="AW1529">
        <v>1092</v>
      </c>
      <c r="AX1529">
        <v>797</v>
      </c>
      <c r="AY1529">
        <v>1712</v>
      </c>
      <c r="AZ1529">
        <v>158</v>
      </c>
      <c r="BA1529">
        <v>1491</v>
      </c>
      <c r="BB1529">
        <v>1444</v>
      </c>
      <c r="BC1529">
        <v>126</v>
      </c>
      <c r="BD1529">
        <v>614</v>
      </c>
      <c r="BE1529">
        <v>1</v>
      </c>
      <c r="BF1529" t="s">
        <v>71</v>
      </c>
      <c r="BG1529" t="s">
        <v>65</v>
      </c>
      <c r="BH1529" t="s">
        <v>1276</v>
      </c>
      <c r="BI1529" s="4">
        <f xml:space="preserve"> _2025teamgamelogs[[#This Row],[FGA]] + (0.44 * _2025teamgamelogs[[#This Row],[FTA]]) + _2025teamgamelogs[[#This Row],[TOV]] - _2025teamgamelogs[[#This Row],[OREB]]</f>
        <v>103.56</v>
      </c>
      <c r="BJ1529" s="3">
        <f>_2025teamgamelogs[[#This Row],[TOV]]/_2025teamgamelogs[[#This Row],[POSSESIONS]]</f>
        <v>0.13518733101583622</v>
      </c>
      <c r="BK1529" s="4">
        <f>_2025teamgamelogs[[#This Row],[PTS]]/_2025teamgamelogs[[#This Row],[POSSESIONS]]</f>
        <v>1.2939358825801468</v>
      </c>
      <c r="BL1529" s="4">
        <f xml:space="preserve"> 100 * _2025teamgamelogs[[#This Row],[POINTS_PER_POSSESSION]]</f>
        <v>129.39358825801469</v>
      </c>
      <c r="BM1529" s="4">
        <f xml:space="preserve"> _2025teamgamelogs[[#This Row],[POSSESIONS]] / (_2025teamgamelogs[[#This Row],[MIN]]/48)</f>
        <v>103.56</v>
      </c>
      <c r="BN1529" s="3">
        <f>_2025teamgamelogs[[#This Row],[PTS]] / (2 * (_2025teamgamelogs[[#This Row],[FGA]] + 0.44 * _2025teamgamelogs[[#This Row],[FTA]]))</f>
        <v>0.64078041315990819</v>
      </c>
      <c r="BO1529" s="4">
        <f>VLOOKUP(_2025teamgamelogs[[#This Row],[MONTH]], LEAGUE_AVERAGES!$A$2:$B$8, 2, FALSE)</f>
        <v>112.18937416754261</v>
      </c>
      <c r="BP1529" s="5">
        <f>VLOOKUP(_2025teamgamelogs[[#This Row],[TEAM_NAME]], LEAGUE_AVERAGES!$A$14:$C$43, 2, FALSE)</f>
        <v>0.38409756097560971</v>
      </c>
      <c r="BQ1529" s="5">
        <f>VLOOKUP(_2025teamgamelogs[[#This Row],[TEAM_NAME]], LEAGUE_AVERAGES!$A$14:$C$43, 3, FALSE)</f>
        <v>0.38512195121951209</v>
      </c>
      <c r="BR1529" s="5">
        <f>VLOOKUP(_2025teamgamelogs[[#This Row],[TEAM_NAME]], LEAGUE_AVERAGES!$F$14:$H$43, 2, FALSE)</f>
        <v>0.49482926829268303</v>
      </c>
      <c r="BS1529" s="5">
        <f>VLOOKUP(_2025teamgamelogs[[#This Row],[TEAM_NAME]], LEAGUE_AVERAGES!$F$14:$H$43, 3, FALSE)</f>
        <v>0.4880731707317072</v>
      </c>
      <c r="BT1529" s="5">
        <f>VLOOKUP(_2025teamgamelogs[[#This Row],[TEAM_NAME]], LEAGUE_AVERAGES!$K$14:$M$43, 2, FALSE)</f>
        <v>0.61027349880699666</v>
      </c>
      <c r="BU1529" s="5">
        <f>VLOOKUP(_2025teamgamelogs[[#This Row],[TEAM_NAME]], LEAGUE_AVERAGES!$K$14:$M$43, 3, FALSE)</f>
        <v>0.60680781397749251</v>
      </c>
    </row>
    <row r="1530" spans="1:73" x14ac:dyDescent="0.2">
      <c r="A1530" t="s">
        <v>59</v>
      </c>
      <c r="B1530">
        <v>1610612751</v>
      </c>
      <c r="C1530" t="s">
        <v>89</v>
      </c>
      <c r="D1530" t="s">
        <v>90</v>
      </c>
      <c r="E1530">
        <v>22400737</v>
      </c>
      <c r="F1530" s="1">
        <v>45695</v>
      </c>
      <c r="G1530" t="s">
        <v>1215</v>
      </c>
      <c r="H1530" t="s">
        <v>63</v>
      </c>
      <c r="I1530">
        <v>48</v>
      </c>
      <c r="J1530">
        <v>39</v>
      </c>
      <c r="K1530">
        <v>93</v>
      </c>
      <c r="L1530">
        <v>0.41899999999999998</v>
      </c>
      <c r="M1530">
        <v>10</v>
      </c>
      <c r="N1530">
        <v>37</v>
      </c>
      <c r="O1530">
        <v>0.27</v>
      </c>
      <c r="P1530">
        <v>14</v>
      </c>
      <c r="Q1530">
        <v>18</v>
      </c>
      <c r="R1530">
        <v>0.77800000000000002</v>
      </c>
      <c r="S1530">
        <v>18</v>
      </c>
      <c r="T1530">
        <v>39</v>
      </c>
      <c r="U1530">
        <v>57</v>
      </c>
      <c r="V1530">
        <v>17</v>
      </c>
      <c r="W1530">
        <v>14</v>
      </c>
      <c r="X1530">
        <v>8</v>
      </c>
      <c r="Y1530">
        <v>13</v>
      </c>
      <c r="Z1530">
        <v>5</v>
      </c>
      <c r="AA1530">
        <v>15</v>
      </c>
      <c r="AB1530">
        <v>19</v>
      </c>
      <c r="AC1530">
        <v>102</v>
      </c>
      <c r="AD1530">
        <v>16</v>
      </c>
      <c r="AE1530">
        <v>1</v>
      </c>
      <c r="AF1530">
        <v>1</v>
      </c>
      <c r="AG1530">
        <v>1</v>
      </c>
      <c r="AH1530">
        <v>1</v>
      </c>
      <c r="AI1530">
        <v>121</v>
      </c>
      <c r="AJ1530">
        <v>1609</v>
      </c>
      <c r="AK1530">
        <v>664</v>
      </c>
      <c r="AL1530">
        <v>1987</v>
      </c>
      <c r="AM1530">
        <v>1891</v>
      </c>
      <c r="AN1530">
        <v>1227</v>
      </c>
      <c r="AO1530">
        <v>2136</v>
      </c>
      <c r="AP1530">
        <v>1571</v>
      </c>
      <c r="AQ1530">
        <v>1617</v>
      </c>
      <c r="AR1530">
        <v>1292</v>
      </c>
      <c r="AS1530">
        <v>100</v>
      </c>
      <c r="AT1530">
        <v>277</v>
      </c>
      <c r="AU1530">
        <v>74</v>
      </c>
      <c r="AV1530">
        <v>2380</v>
      </c>
      <c r="AW1530">
        <v>1092</v>
      </c>
      <c r="AX1530">
        <v>1073</v>
      </c>
      <c r="AY1530">
        <v>7</v>
      </c>
      <c r="AZ1530">
        <v>1188</v>
      </c>
      <c r="BA1530">
        <v>398</v>
      </c>
      <c r="BB1530">
        <v>971</v>
      </c>
      <c r="BC1530">
        <v>2003</v>
      </c>
      <c r="BD1530">
        <v>338</v>
      </c>
      <c r="BE1530">
        <v>1</v>
      </c>
      <c r="BF1530" t="s">
        <v>64</v>
      </c>
      <c r="BG1530" t="s">
        <v>65</v>
      </c>
      <c r="BH1530" t="s">
        <v>1276</v>
      </c>
      <c r="BI1530" s="4">
        <f xml:space="preserve"> _2025teamgamelogs[[#This Row],[FGA]] + (0.44 * _2025teamgamelogs[[#This Row],[FTA]]) + _2025teamgamelogs[[#This Row],[TOV]] - _2025teamgamelogs[[#This Row],[OREB]]</f>
        <v>96.92</v>
      </c>
      <c r="BJ1530" s="3">
        <f>_2025teamgamelogs[[#This Row],[TOV]]/_2025teamgamelogs[[#This Row],[POSSESIONS]]</f>
        <v>0.14444903012794058</v>
      </c>
      <c r="BK1530" s="4">
        <f>_2025teamgamelogs[[#This Row],[PTS]]/_2025teamgamelogs[[#This Row],[POSSESIONS]]</f>
        <v>1.0524143623607098</v>
      </c>
      <c r="BL1530" s="4">
        <f xml:space="preserve"> 100 * _2025teamgamelogs[[#This Row],[POINTS_PER_POSSESSION]]</f>
        <v>105.24143623607098</v>
      </c>
      <c r="BM1530" s="4">
        <f xml:space="preserve"> _2025teamgamelogs[[#This Row],[POSSESIONS]] / (_2025teamgamelogs[[#This Row],[MIN]]/48)</f>
        <v>96.92</v>
      </c>
      <c r="BN1530" s="3">
        <f>_2025teamgamelogs[[#This Row],[PTS]] / (2 * (_2025teamgamelogs[[#This Row],[FGA]] + 0.44 * _2025teamgamelogs[[#This Row],[FTA]]))</f>
        <v>0.50535077288941732</v>
      </c>
      <c r="BO1530" s="4">
        <f>VLOOKUP(_2025teamgamelogs[[#This Row],[MONTH]], LEAGUE_AVERAGES!$A$2:$B$8, 2, FALSE)</f>
        <v>112.18937416754261</v>
      </c>
      <c r="BP1530" s="5">
        <f>VLOOKUP(_2025teamgamelogs[[#This Row],[TEAM_NAME]], LEAGUE_AVERAGES!$A$14:$C$43, 2, FALSE)</f>
        <v>0.337609756097561</v>
      </c>
      <c r="BQ1530" s="5">
        <f>VLOOKUP(_2025teamgamelogs[[#This Row],[TEAM_NAME]], LEAGUE_AVERAGES!$A$14:$C$43, 3, FALSE)</f>
        <v>0.34709756097560968</v>
      </c>
      <c r="BR1530" s="5">
        <f>VLOOKUP(_2025teamgamelogs[[#This Row],[TEAM_NAME]], LEAGUE_AVERAGES!$F$14:$H$43, 2, FALSE)</f>
        <v>0.43748780487804872</v>
      </c>
      <c r="BS1530" s="5">
        <f>VLOOKUP(_2025teamgamelogs[[#This Row],[TEAM_NAME]], LEAGUE_AVERAGES!$F$14:$H$43, 3, FALSE)</f>
        <v>0.43895121951219529</v>
      </c>
      <c r="BT1530" s="5">
        <f>VLOOKUP(_2025teamgamelogs[[#This Row],[TEAM_NAME]], LEAGUE_AVERAGES!$K$14:$M$43, 2, FALSE)</f>
        <v>0.54767404365624284</v>
      </c>
      <c r="BU1530" s="5">
        <f>VLOOKUP(_2025teamgamelogs[[#This Row],[TEAM_NAME]], LEAGUE_AVERAGES!$K$14:$M$43, 3, FALSE)</f>
        <v>0.5592142433904097</v>
      </c>
    </row>
    <row r="1531" spans="1:73" x14ac:dyDescent="0.2">
      <c r="A1531" t="s">
        <v>59</v>
      </c>
      <c r="B1531">
        <v>1610612737</v>
      </c>
      <c r="C1531" t="s">
        <v>92</v>
      </c>
      <c r="D1531" t="s">
        <v>93</v>
      </c>
      <c r="E1531">
        <v>22400736</v>
      </c>
      <c r="F1531" s="1">
        <v>45695</v>
      </c>
      <c r="G1531" t="s">
        <v>1349</v>
      </c>
      <c r="H1531" t="s">
        <v>63</v>
      </c>
      <c r="I1531">
        <v>48</v>
      </c>
      <c r="J1531">
        <v>45</v>
      </c>
      <c r="K1531">
        <v>92</v>
      </c>
      <c r="L1531">
        <v>0.48899999999999999</v>
      </c>
      <c r="M1531">
        <v>13</v>
      </c>
      <c r="N1531">
        <v>36</v>
      </c>
      <c r="O1531">
        <v>0.36099999999999999</v>
      </c>
      <c r="P1531">
        <v>12</v>
      </c>
      <c r="Q1531">
        <v>18</v>
      </c>
      <c r="R1531">
        <v>0.66700000000000004</v>
      </c>
      <c r="S1531">
        <v>11</v>
      </c>
      <c r="T1531">
        <v>41</v>
      </c>
      <c r="U1531">
        <v>52</v>
      </c>
      <c r="V1531">
        <v>29</v>
      </c>
      <c r="W1531">
        <v>11</v>
      </c>
      <c r="X1531">
        <v>6</v>
      </c>
      <c r="Y1531">
        <v>6</v>
      </c>
      <c r="Z1531">
        <v>3</v>
      </c>
      <c r="AA1531">
        <v>14</v>
      </c>
      <c r="AB1531">
        <v>17</v>
      </c>
      <c r="AC1531">
        <v>115</v>
      </c>
      <c r="AD1531">
        <v>5</v>
      </c>
      <c r="AE1531">
        <v>1</v>
      </c>
      <c r="AF1531">
        <v>1</v>
      </c>
      <c r="AG1531">
        <v>1</v>
      </c>
      <c r="AH1531">
        <v>1</v>
      </c>
      <c r="AI1531">
        <v>121</v>
      </c>
      <c r="AJ1531">
        <v>564</v>
      </c>
      <c r="AK1531">
        <v>768</v>
      </c>
      <c r="AL1531">
        <v>835</v>
      </c>
      <c r="AM1531">
        <v>1171</v>
      </c>
      <c r="AN1531">
        <v>1366</v>
      </c>
      <c r="AO1531">
        <v>1193</v>
      </c>
      <c r="AP1531">
        <v>1889</v>
      </c>
      <c r="AQ1531">
        <v>1617</v>
      </c>
      <c r="AR1531">
        <v>2105</v>
      </c>
      <c r="AS1531">
        <v>1051</v>
      </c>
      <c r="AT1531">
        <v>148</v>
      </c>
      <c r="AU1531">
        <v>267</v>
      </c>
      <c r="AV1531">
        <v>687</v>
      </c>
      <c r="AW1531">
        <v>429</v>
      </c>
      <c r="AX1531">
        <v>1702</v>
      </c>
      <c r="AY1531">
        <v>560</v>
      </c>
      <c r="AZ1531">
        <v>384</v>
      </c>
      <c r="BA1531">
        <v>260</v>
      </c>
      <c r="BB1531">
        <v>1444</v>
      </c>
      <c r="BC1531">
        <v>1095</v>
      </c>
      <c r="BD1531">
        <v>922</v>
      </c>
      <c r="BE1531">
        <v>1</v>
      </c>
      <c r="BF1531" t="s">
        <v>64</v>
      </c>
      <c r="BG1531" t="s">
        <v>65</v>
      </c>
      <c r="BH1531" t="s">
        <v>1276</v>
      </c>
      <c r="BI1531" s="4">
        <f xml:space="preserve"> _2025teamgamelogs[[#This Row],[FGA]] + (0.44 * _2025teamgamelogs[[#This Row],[FTA]]) + _2025teamgamelogs[[#This Row],[TOV]] - _2025teamgamelogs[[#This Row],[OREB]]</f>
        <v>99.92</v>
      </c>
      <c r="BJ1531" s="3">
        <f>_2025teamgamelogs[[#This Row],[TOV]]/_2025teamgamelogs[[#This Row],[POSSESIONS]]</f>
        <v>0.11008807045636509</v>
      </c>
      <c r="BK1531" s="4">
        <f>_2025teamgamelogs[[#This Row],[PTS]]/_2025teamgamelogs[[#This Row],[POSSESIONS]]</f>
        <v>1.1509207365892713</v>
      </c>
      <c r="BL1531" s="4">
        <f xml:space="preserve"> 100 * _2025teamgamelogs[[#This Row],[POINTS_PER_POSSESSION]]</f>
        <v>115.09207365892713</v>
      </c>
      <c r="BM1531" s="4">
        <f xml:space="preserve"> _2025teamgamelogs[[#This Row],[POSSESIONS]] / (_2025teamgamelogs[[#This Row],[MIN]]/48)</f>
        <v>99.92</v>
      </c>
      <c r="BN1531" s="3">
        <f>_2025teamgamelogs[[#This Row],[PTS]] / (2 * (_2025teamgamelogs[[#This Row],[FGA]] + 0.44 * _2025teamgamelogs[[#This Row],[FTA]]))</f>
        <v>0.57546036829463565</v>
      </c>
      <c r="BO1531" s="4">
        <f>VLOOKUP(_2025teamgamelogs[[#This Row],[MONTH]], LEAGUE_AVERAGES!$A$2:$B$8, 2, FALSE)</f>
        <v>112.18937416754261</v>
      </c>
      <c r="BP1531" s="5">
        <f>VLOOKUP(_2025teamgamelogs[[#This Row],[TEAM_NAME]], LEAGUE_AVERAGES!$A$14:$C$43, 2, FALSE)</f>
        <v>0.35092500000000004</v>
      </c>
      <c r="BQ1531" s="5">
        <f>VLOOKUP(_2025teamgamelogs[[#This Row],[TEAM_NAME]], LEAGUE_AVERAGES!$A$14:$C$43, 3, FALSE)</f>
        <v>0.36290476190476195</v>
      </c>
      <c r="BR1531" s="5">
        <f>VLOOKUP(_2025teamgamelogs[[#This Row],[TEAM_NAME]], LEAGUE_AVERAGES!$F$14:$H$43, 2, FALSE)</f>
        <v>0.47670000000000012</v>
      </c>
      <c r="BS1531" s="5">
        <f>VLOOKUP(_2025teamgamelogs[[#This Row],[TEAM_NAME]], LEAGUE_AVERAGES!$F$14:$H$43, 3, FALSE)</f>
        <v>0.47069047619047621</v>
      </c>
      <c r="BT1531" s="5">
        <f>VLOOKUP(_2025teamgamelogs[[#This Row],[TEAM_NAME]], LEAGUE_AVERAGES!$K$14:$M$43, 2, FALSE)</f>
        <v>0.58493933923263275</v>
      </c>
      <c r="BU1531" s="5">
        <f>VLOOKUP(_2025teamgamelogs[[#This Row],[TEAM_NAME]], LEAGUE_AVERAGES!$K$14:$M$43, 3, FALSE)</f>
        <v>0.57722862424766153</v>
      </c>
    </row>
    <row r="1532" spans="1:73" x14ac:dyDescent="0.2">
      <c r="A1532" t="s">
        <v>59</v>
      </c>
      <c r="B1532">
        <v>1610612759</v>
      </c>
      <c r="C1532" t="s">
        <v>145</v>
      </c>
      <c r="D1532" t="s">
        <v>146</v>
      </c>
      <c r="E1532">
        <v>22400734</v>
      </c>
      <c r="F1532" s="1">
        <v>45695</v>
      </c>
      <c r="G1532" t="s">
        <v>1350</v>
      </c>
      <c r="H1532" t="s">
        <v>70</v>
      </c>
      <c r="I1532">
        <v>48</v>
      </c>
      <c r="J1532">
        <v>42</v>
      </c>
      <c r="K1532">
        <v>92</v>
      </c>
      <c r="L1532">
        <v>0.45700000000000002</v>
      </c>
      <c r="M1532">
        <v>12</v>
      </c>
      <c r="N1532">
        <v>39</v>
      </c>
      <c r="O1532">
        <v>0.308</v>
      </c>
      <c r="P1532">
        <v>20</v>
      </c>
      <c r="Q1532">
        <v>24</v>
      </c>
      <c r="R1532">
        <v>0.83299999999999996</v>
      </c>
      <c r="S1532">
        <v>13</v>
      </c>
      <c r="T1532">
        <v>25</v>
      </c>
      <c r="U1532">
        <v>38</v>
      </c>
      <c r="V1532">
        <v>25</v>
      </c>
      <c r="W1532">
        <v>8</v>
      </c>
      <c r="X1532">
        <v>8</v>
      </c>
      <c r="Y1532">
        <v>5</v>
      </c>
      <c r="Z1532">
        <v>4</v>
      </c>
      <c r="AA1532">
        <v>13</v>
      </c>
      <c r="AB1532">
        <v>22</v>
      </c>
      <c r="AC1532">
        <v>116</v>
      </c>
      <c r="AD1532">
        <v>-1</v>
      </c>
      <c r="AE1532">
        <v>1</v>
      </c>
      <c r="AF1532">
        <v>1231</v>
      </c>
      <c r="AG1532">
        <v>1231</v>
      </c>
      <c r="AH1532">
        <v>1231</v>
      </c>
      <c r="AI1532">
        <v>121</v>
      </c>
      <c r="AJ1532">
        <v>1068</v>
      </c>
      <c r="AK1532">
        <v>768</v>
      </c>
      <c r="AL1532">
        <v>1432</v>
      </c>
      <c r="AM1532">
        <v>1413</v>
      </c>
      <c r="AN1532">
        <v>933</v>
      </c>
      <c r="AO1532">
        <v>1815</v>
      </c>
      <c r="AP1532">
        <v>623</v>
      </c>
      <c r="AQ1532">
        <v>791</v>
      </c>
      <c r="AR1532">
        <v>699</v>
      </c>
      <c r="AS1532">
        <v>652</v>
      </c>
      <c r="AT1532">
        <v>2271</v>
      </c>
      <c r="AU1532">
        <v>1966</v>
      </c>
      <c r="AV1532">
        <v>1358</v>
      </c>
      <c r="AW1532">
        <v>78</v>
      </c>
      <c r="AX1532">
        <v>1073</v>
      </c>
      <c r="AY1532">
        <v>889</v>
      </c>
      <c r="AZ1532">
        <v>750</v>
      </c>
      <c r="BA1532">
        <v>148</v>
      </c>
      <c r="BB1532">
        <v>416</v>
      </c>
      <c r="BC1532">
        <v>1025</v>
      </c>
      <c r="BD1532">
        <v>1231</v>
      </c>
      <c r="BE1532">
        <v>1</v>
      </c>
      <c r="BF1532" t="s">
        <v>71</v>
      </c>
      <c r="BG1532" t="s">
        <v>65</v>
      </c>
      <c r="BH1532" t="s">
        <v>1276</v>
      </c>
      <c r="BI1532" s="4">
        <f xml:space="preserve"> _2025teamgamelogs[[#This Row],[FGA]] + (0.44 * _2025teamgamelogs[[#This Row],[FTA]]) + _2025teamgamelogs[[#This Row],[TOV]] - _2025teamgamelogs[[#This Row],[OREB]]</f>
        <v>97.56</v>
      </c>
      <c r="BJ1532" s="3">
        <f>_2025teamgamelogs[[#This Row],[TOV]]/_2025teamgamelogs[[#This Row],[POSSESIONS]]</f>
        <v>8.2000820008200082E-2</v>
      </c>
      <c r="BK1532" s="4">
        <f>_2025teamgamelogs[[#This Row],[PTS]]/_2025teamgamelogs[[#This Row],[POSSESIONS]]</f>
        <v>1.1890118901189011</v>
      </c>
      <c r="BL1532" s="4">
        <f xml:space="preserve"> 100 * _2025teamgamelogs[[#This Row],[POINTS_PER_POSSESSION]]</f>
        <v>118.90118901189011</v>
      </c>
      <c r="BM1532" s="4">
        <f xml:space="preserve"> _2025teamgamelogs[[#This Row],[POSSESIONS]] / (_2025teamgamelogs[[#This Row],[MIN]]/48)</f>
        <v>97.56</v>
      </c>
      <c r="BN1532" s="3">
        <f>_2025teamgamelogs[[#This Row],[PTS]] / (2 * (_2025teamgamelogs[[#This Row],[FGA]] + 0.44 * _2025teamgamelogs[[#This Row],[FTA]]))</f>
        <v>0.56552262090483618</v>
      </c>
      <c r="BO1532" s="4">
        <f>VLOOKUP(_2025teamgamelogs[[#This Row],[MONTH]], LEAGUE_AVERAGES!$A$2:$B$8, 2, FALSE)</f>
        <v>112.18937416754261</v>
      </c>
      <c r="BP1532" s="5">
        <f>VLOOKUP(_2025teamgamelogs[[#This Row],[TEAM_NAME]], LEAGUE_AVERAGES!$A$14:$C$43, 2, FALSE)</f>
        <v>0.36502500000000004</v>
      </c>
      <c r="BQ1532" s="5">
        <f>VLOOKUP(_2025teamgamelogs[[#This Row],[TEAM_NAME]], LEAGUE_AVERAGES!$A$14:$C$43, 3, FALSE)</f>
        <v>0.35016666666666663</v>
      </c>
      <c r="BR1532" s="5">
        <f>VLOOKUP(_2025teamgamelogs[[#This Row],[TEAM_NAME]], LEAGUE_AVERAGES!$F$14:$H$43, 2, FALSE)</f>
        <v>0.47877500000000017</v>
      </c>
      <c r="BS1532" s="5">
        <f>VLOOKUP(_2025teamgamelogs[[#This Row],[TEAM_NAME]], LEAGUE_AVERAGES!$F$14:$H$43, 3, FALSE)</f>
        <v>0.45407142857142868</v>
      </c>
      <c r="BT1532" s="5">
        <f>VLOOKUP(_2025teamgamelogs[[#This Row],[TEAM_NAME]], LEAGUE_AVERAGES!$K$14:$M$43, 2, FALSE)</f>
        <v>0.59112459331758582</v>
      </c>
      <c r="BU1532" s="5">
        <f>VLOOKUP(_2025teamgamelogs[[#This Row],[TEAM_NAME]], LEAGUE_AVERAGES!$K$14:$M$43, 3, FALSE)</f>
        <v>0.56254759440180246</v>
      </c>
    </row>
    <row r="1533" spans="1:73" x14ac:dyDescent="0.2">
      <c r="A1533" t="s">
        <v>59</v>
      </c>
      <c r="B1533">
        <v>1610612764</v>
      </c>
      <c r="C1533" t="s">
        <v>148</v>
      </c>
      <c r="D1533" t="s">
        <v>149</v>
      </c>
      <c r="E1533">
        <v>22400735</v>
      </c>
      <c r="F1533" s="1">
        <v>45695</v>
      </c>
      <c r="G1533" t="s">
        <v>187</v>
      </c>
      <c r="H1533" t="s">
        <v>70</v>
      </c>
      <c r="I1533">
        <v>48</v>
      </c>
      <c r="J1533">
        <v>46</v>
      </c>
      <c r="K1533">
        <v>94</v>
      </c>
      <c r="L1533">
        <v>0.48899999999999999</v>
      </c>
      <c r="M1533">
        <v>16</v>
      </c>
      <c r="N1533">
        <v>44</v>
      </c>
      <c r="O1533">
        <v>0.36399999999999999</v>
      </c>
      <c r="P1533">
        <v>16</v>
      </c>
      <c r="Q1533">
        <v>25</v>
      </c>
      <c r="R1533">
        <v>0.64</v>
      </c>
      <c r="S1533">
        <v>16</v>
      </c>
      <c r="T1533">
        <v>24</v>
      </c>
      <c r="U1533">
        <v>40</v>
      </c>
      <c r="V1533">
        <v>25</v>
      </c>
      <c r="W1533">
        <v>15</v>
      </c>
      <c r="X1533">
        <v>8</v>
      </c>
      <c r="Y1533">
        <v>2</v>
      </c>
      <c r="Z1533">
        <v>3</v>
      </c>
      <c r="AA1533">
        <v>17</v>
      </c>
      <c r="AB1533">
        <v>20</v>
      </c>
      <c r="AC1533">
        <v>124</v>
      </c>
      <c r="AD1533">
        <v>-10</v>
      </c>
      <c r="AE1533">
        <v>1</v>
      </c>
      <c r="AF1533">
        <v>1231</v>
      </c>
      <c r="AG1533">
        <v>1231</v>
      </c>
      <c r="AH1533">
        <v>1231</v>
      </c>
      <c r="AI1533">
        <v>121</v>
      </c>
      <c r="AJ1533">
        <v>437</v>
      </c>
      <c r="AK1533">
        <v>570</v>
      </c>
      <c r="AL1533">
        <v>825</v>
      </c>
      <c r="AM1533">
        <v>567</v>
      </c>
      <c r="AN1533">
        <v>384</v>
      </c>
      <c r="AO1533">
        <v>1156</v>
      </c>
      <c r="AP1533">
        <v>1228</v>
      </c>
      <c r="AQ1533">
        <v>666</v>
      </c>
      <c r="AR1533">
        <v>2244</v>
      </c>
      <c r="AS1533">
        <v>234</v>
      </c>
      <c r="AT1533">
        <v>2333</v>
      </c>
      <c r="AU1533">
        <v>1715</v>
      </c>
      <c r="AV1533">
        <v>1358</v>
      </c>
      <c r="AW1533">
        <v>1341</v>
      </c>
      <c r="AX1533">
        <v>1073</v>
      </c>
      <c r="AY1533">
        <v>2078</v>
      </c>
      <c r="AZ1533">
        <v>384</v>
      </c>
      <c r="BA1533">
        <v>792</v>
      </c>
      <c r="BB1533">
        <v>767</v>
      </c>
      <c r="BC1533">
        <v>497</v>
      </c>
      <c r="BD1533">
        <v>1790</v>
      </c>
      <c r="BE1533">
        <v>1</v>
      </c>
      <c r="BF1533" t="s">
        <v>64</v>
      </c>
      <c r="BG1533" t="s">
        <v>65</v>
      </c>
      <c r="BH1533" t="s">
        <v>1276</v>
      </c>
      <c r="BI1533" s="4">
        <f xml:space="preserve"> _2025teamgamelogs[[#This Row],[FGA]] + (0.44 * _2025teamgamelogs[[#This Row],[FTA]]) + _2025teamgamelogs[[#This Row],[TOV]] - _2025teamgamelogs[[#This Row],[OREB]]</f>
        <v>104</v>
      </c>
      <c r="BJ1533" s="3">
        <f>_2025teamgamelogs[[#This Row],[TOV]]/_2025teamgamelogs[[#This Row],[POSSESIONS]]</f>
        <v>0.14423076923076922</v>
      </c>
      <c r="BK1533" s="4">
        <f>_2025teamgamelogs[[#This Row],[PTS]]/_2025teamgamelogs[[#This Row],[POSSESIONS]]</f>
        <v>1.1923076923076923</v>
      </c>
      <c r="BL1533" s="4">
        <f xml:space="preserve"> 100 * _2025teamgamelogs[[#This Row],[POINTS_PER_POSSESSION]]</f>
        <v>119.23076923076923</v>
      </c>
      <c r="BM1533" s="4">
        <f xml:space="preserve"> _2025teamgamelogs[[#This Row],[POSSESIONS]] / (_2025teamgamelogs[[#This Row],[MIN]]/48)</f>
        <v>104</v>
      </c>
      <c r="BN1533" s="3">
        <f>_2025teamgamelogs[[#This Row],[PTS]] / (2 * (_2025teamgamelogs[[#This Row],[FGA]] + 0.44 * _2025teamgamelogs[[#This Row],[FTA]]))</f>
        <v>0.59047619047619049</v>
      </c>
      <c r="BO1533" s="4">
        <f>VLOOKUP(_2025teamgamelogs[[#This Row],[MONTH]], LEAGUE_AVERAGES!$A$2:$B$8, 2, FALSE)</f>
        <v>112.18937416754261</v>
      </c>
      <c r="BP1533" s="5">
        <f>VLOOKUP(_2025teamgamelogs[[#This Row],[TEAM_NAME]], LEAGUE_AVERAGES!$A$14:$C$43, 2, FALSE)</f>
        <v>0.32842499999999997</v>
      </c>
      <c r="BQ1533" s="5">
        <f>VLOOKUP(_2025teamgamelogs[[#This Row],[TEAM_NAME]], LEAGUE_AVERAGES!$A$14:$C$43, 3, FALSE)</f>
        <v>0.33730952380952384</v>
      </c>
      <c r="BR1533" s="5">
        <f>VLOOKUP(_2025teamgamelogs[[#This Row],[TEAM_NAME]], LEAGUE_AVERAGES!$F$14:$H$43, 2, FALSE)</f>
        <v>0.44209999999999994</v>
      </c>
      <c r="BS1533" s="5">
        <f>VLOOKUP(_2025teamgamelogs[[#This Row],[TEAM_NAME]], LEAGUE_AVERAGES!$F$14:$H$43, 3, FALSE)</f>
        <v>0.4362619047619048</v>
      </c>
      <c r="BT1533" s="5">
        <f>VLOOKUP(_2025teamgamelogs[[#This Row],[TEAM_NAME]], LEAGUE_AVERAGES!$K$14:$M$43, 2, FALSE)</f>
        <v>0.55099578881797462</v>
      </c>
      <c r="BU1533" s="5">
        <f>VLOOKUP(_2025teamgamelogs[[#This Row],[TEAM_NAME]], LEAGUE_AVERAGES!$K$14:$M$43, 3, FALSE)</f>
        <v>0.54201342555394594</v>
      </c>
    </row>
    <row r="1534" spans="1:73" x14ac:dyDescent="0.2">
      <c r="A1534" t="s">
        <v>59</v>
      </c>
      <c r="B1534">
        <v>1610612760</v>
      </c>
      <c r="C1534" t="s">
        <v>137</v>
      </c>
      <c r="D1534" t="s">
        <v>138</v>
      </c>
      <c r="E1534">
        <v>22400746</v>
      </c>
      <c r="F1534" s="1">
        <v>45696</v>
      </c>
      <c r="G1534" t="s">
        <v>1351</v>
      </c>
      <c r="H1534" t="s">
        <v>63</v>
      </c>
      <c r="I1534">
        <v>48</v>
      </c>
      <c r="J1534">
        <v>45</v>
      </c>
      <c r="K1534">
        <v>105</v>
      </c>
      <c r="L1534">
        <v>0.42899999999999999</v>
      </c>
      <c r="M1534">
        <v>18</v>
      </c>
      <c r="N1534">
        <v>42</v>
      </c>
      <c r="O1534">
        <v>0.42899999999999999</v>
      </c>
      <c r="P1534">
        <v>17</v>
      </c>
      <c r="Q1534">
        <v>21</v>
      </c>
      <c r="R1534">
        <v>0.81</v>
      </c>
      <c r="S1534">
        <v>21</v>
      </c>
      <c r="T1534">
        <v>34</v>
      </c>
      <c r="U1534">
        <v>55</v>
      </c>
      <c r="V1534">
        <v>29</v>
      </c>
      <c r="W1534">
        <v>9</v>
      </c>
      <c r="X1534">
        <v>5</v>
      </c>
      <c r="Y1534">
        <v>5</v>
      </c>
      <c r="Z1534">
        <v>9</v>
      </c>
      <c r="AA1534">
        <v>27</v>
      </c>
      <c r="AB1534">
        <v>21</v>
      </c>
      <c r="AC1534">
        <v>125</v>
      </c>
      <c r="AD1534">
        <v>13</v>
      </c>
      <c r="AE1534">
        <v>1</v>
      </c>
      <c r="AF1534">
        <v>1</v>
      </c>
      <c r="AG1534">
        <v>1</v>
      </c>
      <c r="AH1534">
        <v>1</v>
      </c>
      <c r="AI1534">
        <v>121</v>
      </c>
      <c r="AJ1534">
        <v>564</v>
      </c>
      <c r="AK1534">
        <v>44</v>
      </c>
      <c r="AL1534">
        <v>1860</v>
      </c>
      <c r="AM1534">
        <v>288</v>
      </c>
      <c r="AN1534">
        <v>568</v>
      </c>
      <c r="AO1534">
        <v>461</v>
      </c>
      <c r="AP1534">
        <v>1052</v>
      </c>
      <c r="AQ1534">
        <v>1164</v>
      </c>
      <c r="AR1534">
        <v>957</v>
      </c>
      <c r="AS1534">
        <v>27</v>
      </c>
      <c r="AT1534">
        <v>926</v>
      </c>
      <c r="AU1534">
        <v>135</v>
      </c>
      <c r="AV1534">
        <v>687</v>
      </c>
      <c r="AW1534">
        <v>152</v>
      </c>
      <c r="AX1534">
        <v>1998</v>
      </c>
      <c r="AY1534">
        <v>889</v>
      </c>
      <c r="AZ1534">
        <v>2275</v>
      </c>
      <c r="BA1534">
        <v>2368</v>
      </c>
      <c r="BB1534">
        <v>575</v>
      </c>
      <c r="BC1534">
        <v>437</v>
      </c>
      <c r="BD1534">
        <v>467</v>
      </c>
      <c r="BE1534">
        <v>1</v>
      </c>
      <c r="BF1534" t="s">
        <v>71</v>
      </c>
      <c r="BG1534" t="s">
        <v>65</v>
      </c>
      <c r="BH1534" t="s">
        <v>1276</v>
      </c>
      <c r="BI1534" s="4">
        <f xml:space="preserve"> _2025teamgamelogs[[#This Row],[FGA]] + (0.44 * _2025teamgamelogs[[#This Row],[FTA]]) + _2025teamgamelogs[[#This Row],[TOV]] - _2025teamgamelogs[[#This Row],[OREB]]</f>
        <v>102.24</v>
      </c>
      <c r="BJ1534" s="3">
        <f>_2025teamgamelogs[[#This Row],[TOV]]/_2025teamgamelogs[[#This Row],[POSSESIONS]]</f>
        <v>8.8028169014084515E-2</v>
      </c>
      <c r="BK1534" s="4">
        <f>_2025teamgamelogs[[#This Row],[PTS]]/_2025teamgamelogs[[#This Row],[POSSESIONS]]</f>
        <v>1.2226134585289516</v>
      </c>
      <c r="BL1534" s="4">
        <f xml:space="preserve"> 100 * _2025teamgamelogs[[#This Row],[POINTS_PER_POSSESSION]]</f>
        <v>122.26134585289516</v>
      </c>
      <c r="BM1534" s="4">
        <f xml:space="preserve"> _2025teamgamelogs[[#This Row],[POSSESIONS]] / (_2025teamgamelogs[[#This Row],[MIN]]/48)</f>
        <v>102.24</v>
      </c>
      <c r="BN1534" s="3">
        <f>_2025teamgamelogs[[#This Row],[PTS]] / (2 * (_2025teamgamelogs[[#This Row],[FGA]] + 0.44 * _2025teamgamelogs[[#This Row],[FTA]]))</f>
        <v>0.54709383753501406</v>
      </c>
      <c r="BO1534" s="4">
        <f>VLOOKUP(_2025teamgamelogs[[#This Row],[MONTH]], LEAGUE_AVERAGES!$A$2:$B$8, 2, FALSE)</f>
        <v>112.18937416754261</v>
      </c>
      <c r="BP1534" s="5">
        <f>VLOOKUP(_2025teamgamelogs[[#This Row],[TEAM_NAME]], LEAGUE_AVERAGES!$A$14:$C$43, 2, FALSE)</f>
        <v>0.38229268292682927</v>
      </c>
      <c r="BQ1534" s="5">
        <f>VLOOKUP(_2025teamgamelogs[[#This Row],[TEAM_NAME]], LEAGUE_AVERAGES!$A$14:$C$43, 3, FALSE)</f>
        <v>0.36500000000000005</v>
      </c>
      <c r="BR1534" s="5">
        <f>VLOOKUP(_2025teamgamelogs[[#This Row],[TEAM_NAME]], LEAGUE_AVERAGES!$F$14:$H$43, 2, FALSE)</f>
        <v>0.48607317073170736</v>
      </c>
      <c r="BS1534" s="5">
        <f>VLOOKUP(_2025teamgamelogs[[#This Row],[TEAM_NAME]], LEAGUE_AVERAGES!$F$14:$H$43, 3, FALSE)</f>
        <v>0.4780731707317073</v>
      </c>
      <c r="BT1534" s="5">
        <f>VLOOKUP(_2025teamgamelogs[[#This Row],[TEAM_NAME]], LEAGUE_AVERAGES!$K$14:$M$43, 2, FALSE)</f>
        <v>0.59971838422440138</v>
      </c>
      <c r="BU1534" s="5">
        <f>VLOOKUP(_2025teamgamelogs[[#This Row],[TEAM_NAME]], LEAGUE_AVERAGES!$K$14:$M$43, 3, FALSE)</f>
        <v>0.58679992881439635</v>
      </c>
    </row>
    <row r="1535" spans="1:73" x14ac:dyDescent="0.2">
      <c r="A1535" t="s">
        <v>59</v>
      </c>
      <c r="B1535">
        <v>1610612743</v>
      </c>
      <c r="C1535" t="s">
        <v>151</v>
      </c>
      <c r="D1535" t="s">
        <v>152</v>
      </c>
      <c r="E1535">
        <v>22400749</v>
      </c>
      <c r="F1535" s="1">
        <v>45696</v>
      </c>
      <c r="G1535" t="s">
        <v>877</v>
      </c>
      <c r="H1535" t="s">
        <v>63</v>
      </c>
      <c r="I1535">
        <v>48</v>
      </c>
      <c r="J1535">
        <v>45</v>
      </c>
      <c r="K1535">
        <v>92</v>
      </c>
      <c r="L1535">
        <v>0.48899999999999999</v>
      </c>
      <c r="M1535">
        <v>16</v>
      </c>
      <c r="N1535">
        <v>35</v>
      </c>
      <c r="O1535">
        <v>0.45700000000000002</v>
      </c>
      <c r="P1535">
        <v>16</v>
      </c>
      <c r="Q1535">
        <v>17</v>
      </c>
      <c r="R1535">
        <v>0.94099999999999995</v>
      </c>
      <c r="S1535">
        <v>15</v>
      </c>
      <c r="T1535">
        <v>41</v>
      </c>
      <c r="U1535">
        <v>56</v>
      </c>
      <c r="V1535">
        <v>28</v>
      </c>
      <c r="W1535">
        <v>10</v>
      </c>
      <c r="X1535">
        <v>5</v>
      </c>
      <c r="Y1535">
        <v>4</v>
      </c>
      <c r="Z1535">
        <v>6</v>
      </c>
      <c r="AA1535">
        <v>13</v>
      </c>
      <c r="AB1535">
        <v>15</v>
      </c>
      <c r="AC1535">
        <v>122</v>
      </c>
      <c r="AD1535">
        <v>17</v>
      </c>
      <c r="AE1535">
        <v>1</v>
      </c>
      <c r="AF1535">
        <v>1</v>
      </c>
      <c r="AG1535">
        <v>1</v>
      </c>
      <c r="AH1535">
        <v>1</v>
      </c>
      <c r="AI1535">
        <v>121</v>
      </c>
      <c r="AJ1535">
        <v>564</v>
      </c>
      <c r="AK1535">
        <v>768</v>
      </c>
      <c r="AL1535">
        <v>835</v>
      </c>
      <c r="AM1535">
        <v>567</v>
      </c>
      <c r="AN1535">
        <v>1495</v>
      </c>
      <c r="AO1535">
        <v>281</v>
      </c>
      <c r="AP1535">
        <v>1228</v>
      </c>
      <c r="AQ1535">
        <v>1778</v>
      </c>
      <c r="AR1535">
        <v>107</v>
      </c>
      <c r="AS1535">
        <v>332</v>
      </c>
      <c r="AT1535">
        <v>148</v>
      </c>
      <c r="AU1535">
        <v>99</v>
      </c>
      <c r="AV1535">
        <v>840</v>
      </c>
      <c r="AW1535">
        <v>264</v>
      </c>
      <c r="AX1535">
        <v>1998</v>
      </c>
      <c r="AY1535">
        <v>1274</v>
      </c>
      <c r="AZ1535">
        <v>1573</v>
      </c>
      <c r="BA1535">
        <v>148</v>
      </c>
      <c r="BB1535">
        <v>1892</v>
      </c>
      <c r="BC1535">
        <v>609</v>
      </c>
      <c r="BD1535">
        <v>313</v>
      </c>
      <c r="BE1535">
        <v>1</v>
      </c>
      <c r="BF1535" t="s">
        <v>71</v>
      </c>
      <c r="BG1535" t="s">
        <v>65</v>
      </c>
      <c r="BH1535" t="s">
        <v>1276</v>
      </c>
      <c r="BI1535" s="4">
        <f xml:space="preserve"> _2025teamgamelogs[[#This Row],[FGA]] + (0.44 * _2025teamgamelogs[[#This Row],[FTA]]) + _2025teamgamelogs[[#This Row],[TOV]] - _2025teamgamelogs[[#This Row],[OREB]]</f>
        <v>94.48</v>
      </c>
      <c r="BJ1535" s="3">
        <f>_2025teamgamelogs[[#This Row],[TOV]]/_2025teamgamelogs[[#This Row],[POSSESIONS]]</f>
        <v>0.10584250635055038</v>
      </c>
      <c r="BK1535" s="4">
        <f>_2025teamgamelogs[[#This Row],[PTS]]/_2025teamgamelogs[[#This Row],[POSSESIONS]]</f>
        <v>1.2912785774767146</v>
      </c>
      <c r="BL1535" s="4">
        <f xml:space="preserve"> 100 * _2025teamgamelogs[[#This Row],[POINTS_PER_POSSESSION]]</f>
        <v>129.12785774767147</v>
      </c>
      <c r="BM1535" s="4">
        <f xml:space="preserve"> _2025teamgamelogs[[#This Row],[POSSESIONS]] / (_2025teamgamelogs[[#This Row],[MIN]]/48)</f>
        <v>94.48</v>
      </c>
      <c r="BN1535" s="3">
        <f>_2025teamgamelogs[[#This Row],[PTS]] / (2 * (_2025teamgamelogs[[#This Row],[FGA]] + 0.44 * _2025teamgamelogs[[#This Row],[FTA]]))</f>
        <v>0.61318858061921988</v>
      </c>
      <c r="BO1535" s="4">
        <f>VLOOKUP(_2025teamgamelogs[[#This Row],[MONTH]], LEAGUE_AVERAGES!$A$2:$B$8, 2, FALSE)</f>
        <v>112.18937416754261</v>
      </c>
      <c r="BP1535" s="5">
        <f>VLOOKUP(_2025teamgamelogs[[#This Row],[TEAM_NAME]], LEAGUE_AVERAGES!$A$14:$C$43, 2, FALSE)</f>
        <v>0.39036585365853654</v>
      </c>
      <c r="BQ1535" s="5">
        <f>VLOOKUP(_2025teamgamelogs[[#This Row],[TEAM_NAME]], LEAGUE_AVERAGES!$A$14:$C$43, 3, FALSE)</f>
        <v>0.36282926829268303</v>
      </c>
      <c r="BR1535" s="5">
        <f>VLOOKUP(_2025teamgamelogs[[#This Row],[TEAM_NAME]], LEAGUE_AVERAGES!$F$14:$H$43, 2, FALSE)</f>
        <v>0.50741463414634147</v>
      </c>
      <c r="BS1535" s="5">
        <f>VLOOKUP(_2025teamgamelogs[[#This Row],[TEAM_NAME]], LEAGUE_AVERAGES!$F$14:$H$43, 3, FALSE)</f>
        <v>0.50717073170731708</v>
      </c>
      <c r="BT1535" s="5">
        <f>VLOOKUP(_2025teamgamelogs[[#This Row],[TEAM_NAME]], LEAGUE_AVERAGES!$K$14:$M$43, 2, FALSE)</f>
        <v>0.61183675116028358</v>
      </c>
      <c r="BU1535" s="5">
        <f>VLOOKUP(_2025teamgamelogs[[#This Row],[TEAM_NAME]], LEAGUE_AVERAGES!$K$14:$M$43, 3, FALSE)</f>
        <v>0.59871853787111373</v>
      </c>
    </row>
    <row r="1536" spans="1:73" x14ac:dyDescent="0.2">
      <c r="A1536" t="s">
        <v>59</v>
      </c>
      <c r="B1536">
        <v>1610612759</v>
      </c>
      <c r="C1536" t="s">
        <v>145</v>
      </c>
      <c r="D1536" t="s">
        <v>146</v>
      </c>
      <c r="E1536">
        <v>22400743</v>
      </c>
      <c r="F1536" s="1">
        <v>45696</v>
      </c>
      <c r="G1536" t="s">
        <v>1352</v>
      </c>
      <c r="H1536" t="s">
        <v>70</v>
      </c>
      <c r="I1536">
        <v>48</v>
      </c>
      <c r="J1536">
        <v>41</v>
      </c>
      <c r="K1536">
        <v>77</v>
      </c>
      <c r="L1536">
        <v>0.53200000000000003</v>
      </c>
      <c r="M1536">
        <v>13</v>
      </c>
      <c r="N1536">
        <v>30</v>
      </c>
      <c r="O1536">
        <v>0.433</v>
      </c>
      <c r="P1536">
        <v>16</v>
      </c>
      <c r="Q1536">
        <v>20</v>
      </c>
      <c r="R1536">
        <v>0.8</v>
      </c>
      <c r="S1536">
        <v>4</v>
      </c>
      <c r="T1536">
        <v>30</v>
      </c>
      <c r="U1536">
        <v>34</v>
      </c>
      <c r="V1536">
        <v>27</v>
      </c>
      <c r="W1536">
        <v>14</v>
      </c>
      <c r="X1536">
        <v>10</v>
      </c>
      <c r="Y1536">
        <v>7</v>
      </c>
      <c r="Z1536">
        <v>1</v>
      </c>
      <c r="AA1536">
        <v>14</v>
      </c>
      <c r="AB1536">
        <v>18</v>
      </c>
      <c r="AC1536">
        <v>111</v>
      </c>
      <c r="AD1536">
        <v>-1</v>
      </c>
      <c r="AE1536">
        <v>1</v>
      </c>
      <c r="AF1536">
        <v>1231</v>
      </c>
      <c r="AG1536">
        <v>1231</v>
      </c>
      <c r="AH1536">
        <v>1231</v>
      </c>
      <c r="AI1536">
        <v>121</v>
      </c>
      <c r="AJ1536">
        <v>1234</v>
      </c>
      <c r="AK1536">
        <v>2335</v>
      </c>
      <c r="AL1536">
        <v>293</v>
      </c>
      <c r="AM1536">
        <v>1171</v>
      </c>
      <c r="AN1536">
        <v>2077</v>
      </c>
      <c r="AO1536">
        <v>433</v>
      </c>
      <c r="AP1536">
        <v>1228</v>
      </c>
      <c r="AQ1536">
        <v>1301</v>
      </c>
      <c r="AR1536">
        <v>1029</v>
      </c>
      <c r="AS1536">
        <v>2385</v>
      </c>
      <c r="AT1536">
        <v>1652</v>
      </c>
      <c r="AU1536">
        <v>2282</v>
      </c>
      <c r="AV1536">
        <v>1013</v>
      </c>
      <c r="AW1536">
        <v>1092</v>
      </c>
      <c r="AX1536">
        <v>539</v>
      </c>
      <c r="AY1536">
        <v>346</v>
      </c>
      <c r="AZ1536">
        <v>35</v>
      </c>
      <c r="BA1536">
        <v>260</v>
      </c>
      <c r="BB1536">
        <v>1204</v>
      </c>
      <c r="BC1536">
        <v>1402</v>
      </c>
      <c r="BD1536">
        <v>1231</v>
      </c>
      <c r="BE1536">
        <v>1</v>
      </c>
      <c r="BF1536" t="s">
        <v>71</v>
      </c>
      <c r="BG1536" t="s">
        <v>65</v>
      </c>
      <c r="BH1536" t="s">
        <v>1276</v>
      </c>
      <c r="BI1536" s="4">
        <f xml:space="preserve"> _2025teamgamelogs[[#This Row],[FGA]] + (0.44 * _2025teamgamelogs[[#This Row],[FTA]]) + _2025teamgamelogs[[#This Row],[TOV]] - _2025teamgamelogs[[#This Row],[OREB]]</f>
        <v>95.8</v>
      </c>
      <c r="BJ1536" s="3">
        <f>_2025teamgamelogs[[#This Row],[TOV]]/_2025teamgamelogs[[#This Row],[POSSESIONS]]</f>
        <v>0.14613778705636743</v>
      </c>
      <c r="BK1536" s="4">
        <f>_2025teamgamelogs[[#This Row],[PTS]]/_2025teamgamelogs[[#This Row],[POSSESIONS]]</f>
        <v>1.1586638830897704</v>
      </c>
      <c r="BL1536" s="4">
        <f xml:space="preserve"> 100 * _2025teamgamelogs[[#This Row],[POINTS_PER_POSSESSION]]</f>
        <v>115.86638830897704</v>
      </c>
      <c r="BM1536" s="4">
        <f xml:space="preserve"> _2025teamgamelogs[[#This Row],[POSSESIONS]] / (_2025teamgamelogs[[#This Row],[MIN]]/48)</f>
        <v>95.8</v>
      </c>
      <c r="BN1536" s="3">
        <f>_2025teamgamelogs[[#This Row],[PTS]] / (2 * (_2025teamgamelogs[[#This Row],[FGA]] + 0.44 * _2025teamgamelogs[[#This Row],[FTA]]))</f>
        <v>0.64685314685314688</v>
      </c>
      <c r="BO1536" s="4">
        <f>VLOOKUP(_2025teamgamelogs[[#This Row],[MONTH]], LEAGUE_AVERAGES!$A$2:$B$8, 2, FALSE)</f>
        <v>112.18937416754261</v>
      </c>
      <c r="BP1536" s="5">
        <f>VLOOKUP(_2025teamgamelogs[[#This Row],[TEAM_NAME]], LEAGUE_AVERAGES!$A$14:$C$43, 2, FALSE)</f>
        <v>0.36502500000000004</v>
      </c>
      <c r="BQ1536" s="5">
        <f>VLOOKUP(_2025teamgamelogs[[#This Row],[TEAM_NAME]], LEAGUE_AVERAGES!$A$14:$C$43, 3, FALSE)</f>
        <v>0.35016666666666663</v>
      </c>
      <c r="BR1536" s="5">
        <f>VLOOKUP(_2025teamgamelogs[[#This Row],[TEAM_NAME]], LEAGUE_AVERAGES!$F$14:$H$43, 2, FALSE)</f>
        <v>0.47877500000000017</v>
      </c>
      <c r="BS1536" s="5">
        <f>VLOOKUP(_2025teamgamelogs[[#This Row],[TEAM_NAME]], LEAGUE_AVERAGES!$F$14:$H$43, 3, FALSE)</f>
        <v>0.45407142857142868</v>
      </c>
      <c r="BT1536" s="5">
        <f>VLOOKUP(_2025teamgamelogs[[#This Row],[TEAM_NAME]], LEAGUE_AVERAGES!$K$14:$M$43, 2, FALSE)</f>
        <v>0.59112459331758582</v>
      </c>
      <c r="BU1536" s="5">
        <f>VLOOKUP(_2025teamgamelogs[[#This Row],[TEAM_NAME]], LEAGUE_AVERAGES!$K$14:$M$43, 3, FALSE)</f>
        <v>0.56254759440180246</v>
      </c>
    </row>
    <row r="1537" spans="1:73" x14ac:dyDescent="0.2">
      <c r="A1537" t="s">
        <v>59</v>
      </c>
      <c r="B1537">
        <v>1610612764</v>
      </c>
      <c r="C1537" t="s">
        <v>148</v>
      </c>
      <c r="D1537" t="s">
        <v>149</v>
      </c>
      <c r="E1537">
        <v>22400744</v>
      </c>
      <c r="F1537" s="1">
        <v>45696</v>
      </c>
      <c r="G1537" t="s">
        <v>244</v>
      </c>
      <c r="H1537" t="s">
        <v>70</v>
      </c>
      <c r="I1537">
        <v>48</v>
      </c>
      <c r="J1537">
        <v>41</v>
      </c>
      <c r="K1537">
        <v>93</v>
      </c>
      <c r="L1537">
        <v>0.441</v>
      </c>
      <c r="M1537">
        <v>9</v>
      </c>
      <c r="N1537">
        <v>36</v>
      </c>
      <c r="O1537">
        <v>0.25</v>
      </c>
      <c r="P1537">
        <v>20</v>
      </c>
      <c r="Q1537">
        <v>21</v>
      </c>
      <c r="R1537">
        <v>0.95199999999999996</v>
      </c>
      <c r="S1537">
        <v>14</v>
      </c>
      <c r="T1537">
        <v>39</v>
      </c>
      <c r="U1537">
        <v>53</v>
      </c>
      <c r="V1537">
        <v>26</v>
      </c>
      <c r="W1537">
        <v>18</v>
      </c>
      <c r="X1537">
        <v>6</v>
      </c>
      <c r="Y1537">
        <v>2</v>
      </c>
      <c r="Z1537">
        <v>7</v>
      </c>
      <c r="AA1537">
        <v>18</v>
      </c>
      <c r="AB1537">
        <v>19</v>
      </c>
      <c r="AC1537">
        <v>111</v>
      </c>
      <c r="AD1537">
        <v>-14</v>
      </c>
      <c r="AE1537">
        <v>1</v>
      </c>
      <c r="AF1537">
        <v>1231</v>
      </c>
      <c r="AG1537">
        <v>1231</v>
      </c>
      <c r="AH1537">
        <v>1231</v>
      </c>
      <c r="AI1537">
        <v>121</v>
      </c>
      <c r="AJ1537">
        <v>1234</v>
      </c>
      <c r="AK1537">
        <v>664</v>
      </c>
      <c r="AL1537">
        <v>1690</v>
      </c>
      <c r="AM1537">
        <v>2097</v>
      </c>
      <c r="AN1537">
        <v>1366</v>
      </c>
      <c r="AO1537">
        <v>2236</v>
      </c>
      <c r="AP1537">
        <v>623</v>
      </c>
      <c r="AQ1537">
        <v>1164</v>
      </c>
      <c r="AR1537">
        <v>73</v>
      </c>
      <c r="AS1537">
        <v>466</v>
      </c>
      <c r="AT1537">
        <v>277</v>
      </c>
      <c r="AU1537">
        <v>209</v>
      </c>
      <c r="AV1537">
        <v>1195</v>
      </c>
      <c r="AW1537">
        <v>1953</v>
      </c>
      <c r="AX1537">
        <v>1702</v>
      </c>
      <c r="AY1537">
        <v>2078</v>
      </c>
      <c r="AZ1537">
        <v>1902</v>
      </c>
      <c r="BA1537">
        <v>1018</v>
      </c>
      <c r="BB1537">
        <v>971</v>
      </c>
      <c r="BC1537">
        <v>1402</v>
      </c>
      <c r="BD1537">
        <v>1995</v>
      </c>
      <c r="BE1537">
        <v>1</v>
      </c>
      <c r="BF1537" t="s">
        <v>64</v>
      </c>
      <c r="BG1537" t="s">
        <v>65</v>
      </c>
      <c r="BH1537" t="s">
        <v>1276</v>
      </c>
      <c r="BI1537" s="4">
        <f xml:space="preserve"> _2025teamgamelogs[[#This Row],[FGA]] + (0.44 * _2025teamgamelogs[[#This Row],[FTA]]) + _2025teamgamelogs[[#This Row],[TOV]] - _2025teamgamelogs[[#This Row],[OREB]]</f>
        <v>106.24</v>
      </c>
      <c r="BJ1537" s="3">
        <f>_2025teamgamelogs[[#This Row],[TOV]]/_2025teamgamelogs[[#This Row],[POSSESIONS]]</f>
        <v>0.16942771084337349</v>
      </c>
      <c r="BK1537" s="4">
        <f>_2025teamgamelogs[[#This Row],[PTS]]/_2025teamgamelogs[[#This Row],[POSSESIONS]]</f>
        <v>1.0448042168674698</v>
      </c>
      <c r="BL1537" s="4">
        <f xml:space="preserve"> 100 * _2025teamgamelogs[[#This Row],[POINTS_PER_POSSESSION]]</f>
        <v>104.48042168674698</v>
      </c>
      <c r="BM1537" s="4">
        <f xml:space="preserve"> _2025teamgamelogs[[#This Row],[POSSESIONS]] / (_2025teamgamelogs[[#This Row],[MIN]]/48)</f>
        <v>106.24</v>
      </c>
      <c r="BN1537" s="3">
        <f>_2025teamgamelogs[[#This Row],[PTS]] / (2 * (_2025teamgamelogs[[#This Row],[FGA]] + 0.44 * _2025teamgamelogs[[#This Row],[FTA]]))</f>
        <v>0.5428403755868545</v>
      </c>
      <c r="BO1537" s="4">
        <f>VLOOKUP(_2025teamgamelogs[[#This Row],[MONTH]], LEAGUE_AVERAGES!$A$2:$B$8, 2, FALSE)</f>
        <v>112.18937416754261</v>
      </c>
      <c r="BP1537" s="5">
        <f>VLOOKUP(_2025teamgamelogs[[#This Row],[TEAM_NAME]], LEAGUE_AVERAGES!$A$14:$C$43, 2, FALSE)</f>
        <v>0.32842499999999997</v>
      </c>
      <c r="BQ1537" s="5">
        <f>VLOOKUP(_2025teamgamelogs[[#This Row],[TEAM_NAME]], LEAGUE_AVERAGES!$A$14:$C$43, 3, FALSE)</f>
        <v>0.33730952380952384</v>
      </c>
      <c r="BR1537" s="5">
        <f>VLOOKUP(_2025teamgamelogs[[#This Row],[TEAM_NAME]], LEAGUE_AVERAGES!$F$14:$H$43, 2, FALSE)</f>
        <v>0.44209999999999994</v>
      </c>
      <c r="BS1537" s="5">
        <f>VLOOKUP(_2025teamgamelogs[[#This Row],[TEAM_NAME]], LEAGUE_AVERAGES!$F$14:$H$43, 3, FALSE)</f>
        <v>0.4362619047619048</v>
      </c>
      <c r="BT1537" s="5">
        <f>VLOOKUP(_2025teamgamelogs[[#This Row],[TEAM_NAME]], LEAGUE_AVERAGES!$K$14:$M$43, 2, FALSE)</f>
        <v>0.55099578881797462</v>
      </c>
      <c r="BU1537" s="5">
        <f>VLOOKUP(_2025teamgamelogs[[#This Row],[TEAM_NAME]], LEAGUE_AVERAGES!$K$14:$M$43, 3, FALSE)</f>
        <v>0.54201342555394594</v>
      </c>
    </row>
    <row r="1538" spans="1:73" x14ac:dyDescent="0.2">
      <c r="A1538" t="s">
        <v>59</v>
      </c>
      <c r="B1538">
        <v>1610612762</v>
      </c>
      <c r="C1538" t="s">
        <v>125</v>
      </c>
      <c r="D1538" t="s">
        <v>126</v>
      </c>
      <c r="E1538">
        <v>22400751</v>
      </c>
      <c r="F1538" s="1">
        <v>45696</v>
      </c>
      <c r="G1538" t="s">
        <v>494</v>
      </c>
      <c r="H1538" t="s">
        <v>70</v>
      </c>
      <c r="I1538">
        <v>48</v>
      </c>
      <c r="J1538">
        <v>39</v>
      </c>
      <c r="K1538">
        <v>83</v>
      </c>
      <c r="L1538">
        <v>0.47</v>
      </c>
      <c r="M1538">
        <v>17</v>
      </c>
      <c r="N1538">
        <v>43</v>
      </c>
      <c r="O1538">
        <v>0.39500000000000002</v>
      </c>
      <c r="P1538">
        <v>15</v>
      </c>
      <c r="Q1538">
        <v>18</v>
      </c>
      <c r="R1538">
        <v>0.83299999999999996</v>
      </c>
      <c r="S1538">
        <v>12</v>
      </c>
      <c r="T1538">
        <v>26</v>
      </c>
      <c r="U1538">
        <v>38</v>
      </c>
      <c r="V1538">
        <v>26</v>
      </c>
      <c r="W1538">
        <v>20</v>
      </c>
      <c r="X1538">
        <v>7</v>
      </c>
      <c r="Y1538">
        <v>4</v>
      </c>
      <c r="Z1538">
        <v>2</v>
      </c>
      <c r="AA1538">
        <v>21</v>
      </c>
      <c r="AB1538">
        <v>20</v>
      </c>
      <c r="AC1538">
        <v>110</v>
      </c>
      <c r="AD1538">
        <v>-20</v>
      </c>
      <c r="AE1538">
        <v>1</v>
      </c>
      <c r="AF1538">
        <v>1231</v>
      </c>
      <c r="AG1538">
        <v>1231</v>
      </c>
      <c r="AH1538">
        <v>1231</v>
      </c>
      <c r="AI1538">
        <v>121</v>
      </c>
      <c r="AJ1538">
        <v>1609</v>
      </c>
      <c r="AK1538">
        <v>1922</v>
      </c>
      <c r="AL1538">
        <v>1196</v>
      </c>
      <c r="AM1538">
        <v>410</v>
      </c>
      <c r="AN1538">
        <v>471</v>
      </c>
      <c r="AO1538">
        <v>783</v>
      </c>
      <c r="AP1538">
        <v>1416</v>
      </c>
      <c r="AQ1538">
        <v>1617</v>
      </c>
      <c r="AR1538">
        <v>699</v>
      </c>
      <c r="AS1538">
        <v>848</v>
      </c>
      <c r="AT1538">
        <v>2171</v>
      </c>
      <c r="AU1538">
        <v>1966</v>
      </c>
      <c r="AV1538">
        <v>1195</v>
      </c>
      <c r="AW1538">
        <v>2199</v>
      </c>
      <c r="AX1538">
        <v>1360</v>
      </c>
      <c r="AY1538">
        <v>1274</v>
      </c>
      <c r="AZ1538">
        <v>158</v>
      </c>
      <c r="BA1538">
        <v>1694</v>
      </c>
      <c r="BB1538">
        <v>767</v>
      </c>
      <c r="BC1538">
        <v>1479</v>
      </c>
      <c r="BD1538">
        <v>2202</v>
      </c>
      <c r="BE1538">
        <v>1</v>
      </c>
      <c r="BF1538" t="s">
        <v>71</v>
      </c>
      <c r="BG1538" t="s">
        <v>65</v>
      </c>
      <c r="BH1538" t="s">
        <v>1276</v>
      </c>
      <c r="BI1538" s="4">
        <f xml:space="preserve"> _2025teamgamelogs[[#This Row],[FGA]] + (0.44 * _2025teamgamelogs[[#This Row],[FTA]]) + _2025teamgamelogs[[#This Row],[TOV]] - _2025teamgamelogs[[#This Row],[OREB]]</f>
        <v>98.92</v>
      </c>
      <c r="BJ1538" s="3">
        <f>_2025teamgamelogs[[#This Row],[TOV]]/_2025teamgamelogs[[#This Row],[POSSESIONS]]</f>
        <v>0.20218358269308531</v>
      </c>
      <c r="BK1538" s="4">
        <f>_2025teamgamelogs[[#This Row],[PTS]]/_2025teamgamelogs[[#This Row],[POSSESIONS]]</f>
        <v>1.1120097048119693</v>
      </c>
      <c r="BL1538" s="4">
        <f xml:space="preserve"> 100 * _2025teamgamelogs[[#This Row],[POINTS_PER_POSSESSION]]</f>
        <v>111.20097048119692</v>
      </c>
      <c r="BM1538" s="4">
        <f xml:space="preserve"> _2025teamgamelogs[[#This Row],[POSSESIONS]] / (_2025teamgamelogs[[#This Row],[MIN]]/48)</f>
        <v>98.92</v>
      </c>
      <c r="BN1538" s="3">
        <f>_2025teamgamelogs[[#This Row],[PTS]] / (2 * (_2025teamgamelogs[[#This Row],[FGA]] + 0.44 * _2025teamgamelogs[[#This Row],[FTA]]))</f>
        <v>0.60492740871095463</v>
      </c>
      <c r="BO1538" s="4">
        <f>VLOOKUP(_2025teamgamelogs[[#This Row],[MONTH]], LEAGUE_AVERAGES!$A$2:$B$8, 2, FALSE)</f>
        <v>112.18937416754261</v>
      </c>
      <c r="BP1538" s="5">
        <f>VLOOKUP(_2025teamgamelogs[[#This Row],[TEAM_NAME]], LEAGUE_AVERAGES!$A$14:$C$43, 2, FALSE)</f>
        <v>0.36446341463414633</v>
      </c>
      <c r="BQ1538" s="5">
        <f>VLOOKUP(_2025teamgamelogs[[#This Row],[TEAM_NAME]], LEAGUE_AVERAGES!$A$14:$C$43, 3, FALSE)</f>
        <v>0.3413170731707319</v>
      </c>
      <c r="BR1538" s="5">
        <f>VLOOKUP(_2025teamgamelogs[[#This Row],[TEAM_NAME]], LEAGUE_AVERAGES!$F$14:$H$43, 2, FALSE)</f>
        <v>0.4583902439024391</v>
      </c>
      <c r="BS1538" s="5">
        <f>VLOOKUP(_2025teamgamelogs[[#This Row],[TEAM_NAME]], LEAGUE_AVERAGES!$F$14:$H$43, 3, FALSE)</f>
        <v>0.45390243902439031</v>
      </c>
      <c r="BT1538" s="5">
        <f>VLOOKUP(_2025teamgamelogs[[#This Row],[TEAM_NAME]], LEAGUE_AVERAGES!$K$14:$M$43, 2, FALSE)</f>
        <v>0.57104853563970659</v>
      </c>
      <c r="BU1538" s="5">
        <f>VLOOKUP(_2025teamgamelogs[[#This Row],[TEAM_NAME]], LEAGUE_AVERAGES!$K$14:$M$43, 3, FALSE)</f>
        <v>0.56826296147062372</v>
      </c>
    </row>
    <row r="1539" spans="1:73" x14ac:dyDescent="0.2">
      <c r="A1539" t="s">
        <v>59</v>
      </c>
      <c r="B1539">
        <v>1610612745</v>
      </c>
      <c r="C1539" t="s">
        <v>104</v>
      </c>
      <c r="D1539" t="s">
        <v>105</v>
      </c>
      <c r="E1539">
        <v>22400741</v>
      </c>
      <c r="F1539" s="1">
        <v>45696</v>
      </c>
      <c r="G1539" t="s">
        <v>256</v>
      </c>
      <c r="H1539" t="s">
        <v>70</v>
      </c>
      <c r="I1539">
        <v>48</v>
      </c>
      <c r="J1539">
        <v>40</v>
      </c>
      <c r="K1539">
        <v>100</v>
      </c>
      <c r="L1539">
        <v>0.4</v>
      </c>
      <c r="M1539">
        <v>8</v>
      </c>
      <c r="N1539">
        <v>28</v>
      </c>
      <c r="O1539">
        <v>0.28599999999999998</v>
      </c>
      <c r="P1539">
        <v>17</v>
      </c>
      <c r="Q1539">
        <v>22</v>
      </c>
      <c r="R1539">
        <v>0.77300000000000002</v>
      </c>
      <c r="S1539">
        <v>19</v>
      </c>
      <c r="T1539">
        <v>29</v>
      </c>
      <c r="U1539">
        <v>48</v>
      </c>
      <c r="V1539">
        <v>21</v>
      </c>
      <c r="W1539">
        <v>9</v>
      </c>
      <c r="X1539">
        <v>2</v>
      </c>
      <c r="Y1539">
        <v>5</v>
      </c>
      <c r="Z1539">
        <v>18</v>
      </c>
      <c r="AA1539">
        <v>22</v>
      </c>
      <c r="AB1539">
        <v>18</v>
      </c>
      <c r="AC1539">
        <v>105</v>
      </c>
      <c r="AD1539">
        <v>-11</v>
      </c>
      <c r="AE1539">
        <v>1</v>
      </c>
      <c r="AF1539">
        <v>1231</v>
      </c>
      <c r="AG1539">
        <v>1231</v>
      </c>
      <c r="AH1539">
        <v>1231</v>
      </c>
      <c r="AI1539">
        <v>121</v>
      </c>
      <c r="AJ1539">
        <v>1438</v>
      </c>
      <c r="AK1539">
        <v>153</v>
      </c>
      <c r="AL1539">
        <v>2190</v>
      </c>
      <c r="AM1539">
        <v>2251</v>
      </c>
      <c r="AN1539">
        <v>2228</v>
      </c>
      <c r="AO1539">
        <v>2019</v>
      </c>
      <c r="AP1539">
        <v>1052</v>
      </c>
      <c r="AQ1539">
        <v>1008</v>
      </c>
      <c r="AR1539">
        <v>1363</v>
      </c>
      <c r="AS1539">
        <v>61</v>
      </c>
      <c r="AT1539">
        <v>1807</v>
      </c>
      <c r="AU1539">
        <v>604</v>
      </c>
      <c r="AV1539">
        <v>2031</v>
      </c>
      <c r="AW1539">
        <v>152</v>
      </c>
      <c r="AX1539">
        <v>2421</v>
      </c>
      <c r="AY1539">
        <v>889</v>
      </c>
      <c r="AZ1539">
        <v>2460</v>
      </c>
      <c r="BA1539">
        <v>1887</v>
      </c>
      <c r="BB1539">
        <v>1204</v>
      </c>
      <c r="BC1539">
        <v>1790</v>
      </c>
      <c r="BD1539">
        <v>1848</v>
      </c>
      <c r="BE1539">
        <v>1</v>
      </c>
      <c r="BF1539" t="s">
        <v>71</v>
      </c>
      <c r="BG1539" t="s">
        <v>65</v>
      </c>
      <c r="BH1539" t="s">
        <v>1276</v>
      </c>
      <c r="BI1539" s="4">
        <f xml:space="preserve"> _2025teamgamelogs[[#This Row],[FGA]] + (0.44 * _2025teamgamelogs[[#This Row],[FTA]]) + _2025teamgamelogs[[#This Row],[TOV]] - _2025teamgamelogs[[#This Row],[OREB]]</f>
        <v>99.68</v>
      </c>
      <c r="BJ1539" s="3">
        <f>_2025teamgamelogs[[#This Row],[TOV]]/_2025teamgamelogs[[#This Row],[POSSESIONS]]</f>
        <v>9.0288924558587474E-2</v>
      </c>
      <c r="BK1539" s="4">
        <f>_2025teamgamelogs[[#This Row],[PTS]]/_2025teamgamelogs[[#This Row],[POSSESIONS]]</f>
        <v>1.0533707865168538</v>
      </c>
      <c r="BL1539" s="4">
        <f xml:space="preserve"> 100 * _2025teamgamelogs[[#This Row],[POINTS_PER_POSSESSION]]</f>
        <v>105.33707865168537</v>
      </c>
      <c r="BM1539" s="4">
        <f xml:space="preserve"> _2025teamgamelogs[[#This Row],[POSSESIONS]] / (_2025teamgamelogs[[#This Row],[MIN]]/48)</f>
        <v>99.68</v>
      </c>
      <c r="BN1539" s="3">
        <f>_2025teamgamelogs[[#This Row],[PTS]] / (2 * (_2025teamgamelogs[[#This Row],[FGA]] + 0.44 * _2025teamgamelogs[[#This Row],[FTA]]))</f>
        <v>0.4786652078774617</v>
      </c>
      <c r="BO1539" s="4">
        <f>VLOOKUP(_2025teamgamelogs[[#This Row],[MONTH]], LEAGUE_AVERAGES!$A$2:$B$8, 2, FALSE)</f>
        <v>112.18937416754261</v>
      </c>
      <c r="BP1539" s="5">
        <f>VLOOKUP(_2025teamgamelogs[[#This Row],[TEAM_NAME]], LEAGUE_AVERAGES!$A$14:$C$43, 2, FALSE)</f>
        <v>0.35034146341463424</v>
      </c>
      <c r="BQ1539" s="5">
        <f>VLOOKUP(_2025teamgamelogs[[#This Row],[TEAM_NAME]], LEAGUE_AVERAGES!$A$14:$C$43, 3, FALSE)</f>
        <v>0.35473170731707321</v>
      </c>
      <c r="BR1539" s="5">
        <f>VLOOKUP(_2025teamgamelogs[[#This Row],[TEAM_NAME]], LEAGUE_AVERAGES!$F$14:$H$43, 2, FALSE)</f>
        <v>0.45260975609756104</v>
      </c>
      <c r="BS1539" s="5">
        <f>VLOOKUP(_2025teamgamelogs[[#This Row],[TEAM_NAME]], LEAGUE_AVERAGES!$F$14:$H$43, 3, FALSE)</f>
        <v>0.45763414634146338</v>
      </c>
      <c r="BT1539" s="5">
        <f>VLOOKUP(_2025teamgamelogs[[#This Row],[TEAM_NAME]], LEAGUE_AVERAGES!$K$14:$M$43, 2, FALSE)</f>
        <v>0.55103752047014554</v>
      </c>
      <c r="BU1539" s="5">
        <f>VLOOKUP(_2025teamgamelogs[[#This Row],[TEAM_NAME]], LEAGUE_AVERAGES!$K$14:$M$43, 3, FALSE)</f>
        <v>0.55544482411316332</v>
      </c>
    </row>
    <row r="1540" spans="1:73" x14ac:dyDescent="0.2">
      <c r="A1540" t="s">
        <v>59</v>
      </c>
      <c r="B1540">
        <v>1610612741</v>
      </c>
      <c r="C1540" t="s">
        <v>86</v>
      </c>
      <c r="D1540" t="s">
        <v>87</v>
      </c>
      <c r="E1540">
        <v>22400745</v>
      </c>
      <c r="F1540" s="1">
        <v>45696</v>
      </c>
      <c r="G1540" t="s">
        <v>1353</v>
      </c>
      <c r="H1540" t="s">
        <v>70</v>
      </c>
      <c r="I1540">
        <v>48</v>
      </c>
      <c r="J1540">
        <v>35</v>
      </c>
      <c r="K1540">
        <v>79</v>
      </c>
      <c r="L1540">
        <v>0.443</v>
      </c>
      <c r="M1540">
        <v>17</v>
      </c>
      <c r="N1540">
        <v>39</v>
      </c>
      <c r="O1540">
        <v>0.436</v>
      </c>
      <c r="P1540">
        <v>24</v>
      </c>
      <c r="Q1540">
        <v>31</v>
      </c>
      <c r="R1540">
        <v>0.77400000000000002</v>
      </c>
      <c r="S1540">
        <v>6</v>
      </c>
      <c r="T1540">
        <v>25</v>
      </c>
      <c r="U1540">
        <v>31</v>
      </c>
      <c r="V1540">
        <v>24</v>
      </c>
      <c r="W1540">
        <v>17</v>
      </c>
      <c r="X1540">
        <v>8</v>
      </c>
      <c r="Y1540">
        <v>4</v>
      </c>
      <c r="Z1540">
        <v>7</v>
      </c>
      <c r="AA1540">
        <v>19</v>
      </c>
      <c r="AB1540">
        <v>23</v>
      </c>
      <c r="AC1540">
        <v>111</v>
      </c>
      <c r="AD1540">
        <v>-21</v>
      </c>
      <c r="AE1540">
        <v>1</v>
      </c>
      <c r="AF1540">
        <v>1231</v>
      </c>
      <c r="AG1540">
        <v>1231</v>
      </c>
      <c r="AH1540">
        <v>1231</v>
      </c>
      <c r="AI1540">
        <v>121</v>
      </c>
      <c r="AJ1540">
        <v>2164</v>
      </c>
      <c r="AK1540">
        <v>2245</v>
      </c>
      <c r="AL1540">
        <v>1671</v>
      </c>
      <c r="AM1540">
        <v>410</v>
      </c>
      <c r="AN1540">
        <v>933</v>
      </c>
      <c r="AO1540">
        <v>416</v>
      </c>
      <c r="AP1540">
        <v>238</v>
      </c>
      <c r="AQ1540">
        <v>202</v>
      </c>
      <c r="AR1540">
        <v>1354</v>
      </c>
      <c r="AS1540">
        <v>2189</v>
      </c>
      <c r="AT1540">
        <v>2271</v>
      </c>
      <c r="AU1540">
        <v>2414</v>
      </c>
      <c r="AV1540">
        <v>1570</v>
      </c>
      <c r="AW1540">
        <v>1759</v>
      </c>
      <c r="AX1540">
        <v>1073</v>
      </c>
      <c r="AY1540">
        <v>1274</v>
      </c>
      <c r="AZ1540">
        <v>1902</v>
      </c>
      <c r="BA1540">
        <v>1258</v>
      </c>
      <c r="BB1540">
        <v>300</v>
      </c>
      <c r="BC1540">
        <v>1402</v>
      </c>
      <c r="BD1540">
        <v>2231</v>
      </c>
      <c r="BE1540">
        <v>1</v>
      </c>
      <c r="BF1540" t="s">
        <v>64</v>
      </c>
      <c r="BG1540" t="s">
        <v>65</v>
      </c>
      <c r="BH1540" t="s">
        <v>1276</v>
      </c>
      <c r="BI1540" s="4">
        <f xml:space="preserve"> _2025teamgamelogs[[#This Row],[FGA]] + (0.44 * _2025teamgamelogs[[#This Row],[FTA]]) + _2025teamgamelogs[[#This Row],[TOV]] - _2025teamgamelogs[[#This Row],[OREB]]</f>
        <v>103.64</v>
      </c>
      <c r="BJ1540" s="3">
        <f>_2025teamgamelogs[[#This Row],[TOV]]/_2025teamgamelogs[[#This Row],[POSSESIONS]]</f>
        <v>0.16402933230412967</v>
      </c>
      <c r="BK1540" s="4">
        <f>_2025teamgamelogs[[#This Row],[PTS]]/_2025teamgamelogs[[#This Row],[POSSESIONS]]</f>
        <v>1.071015052103435</v>
      </c>
      <c r="BL1540" s="4">
        <f xml:space="preserve"> 100 * _2025teamgamelogs[[#This Row],[POINTS_PER_POSSESSION]]</f>
        <v>107.10150521034349</v>
      </c>
      <c r="BM1540" s="4">
        <f xml:space="preserve"> _2025teamgamelogs[[#This Row],[POSSESIONS]] / (_2025teamgamelogs[[#This Row],[MIN]]/48)</f>
        <v>103.64</v>
      </c>
      <c r="BN1540" s="3">
        <f>_2025teamgamelogs[[#This Row],[PTS]] / (2 * (_2025teamgamelogs[[#This Row],[FGA]] + 0.44 * _2025teamgamelogs[[#This Row],[FTA]]))</f>
        <v>0.59909326424870468</v>
      </c>
      <c r="BO1540" s="4">
        <f>VLOOKUP(_2025teamgamelogs[[#This Row],[MONTH]], LEAGUE_AVERAGES!$A$2:$B$8, 2, FALSE)</f>
        <v>112.18937416754261</v>
      </c>
      <c r="BP1540" s="5">
        <f>VLOOKUP(_2025teamgamelogs[[#This Row],[TEAM_NAME]], LEAGUE_AVERAGES!$A$14:$C$43, 2, FALSE)</f>
        <v>0.36141463414634156</v>
      </c>
      <c r="BQ1540" s="5">
        <f>VLOOKUP(_2025teamgamelogs[[#This Row],[TEAM_NAME]], LEAGUE_AVERAGES!$A$14:$C$43, 3, FALSE)</f>
        <v>0.37548780487804878</v>
      </c>
      <c r="BR1540" s="5">
        <f>VLOOKUP(_2025teamgamelogs[[#This Row],[TEAM_NAME]], LEAGUE_AVERAGES!$F$14:$H$43, 2, FALSE)</f>
        <v>0.46404878048780479</v>
      </c>
      <c r="BS1540" s="5">
        <f>VLOOKUP(_2025teamgamelogs[[#This Row],[TEAM_NAME]], LEAGUE_AVERAGES!$F$14:$H$43, 3, FALSE)</f>
        <v>0.47712195121951223</v>
      </c>
      <c r="BT1540" s="5">
        <f>VLOOKUP(_2025teamgamelogs[[#This Row],[TEAM_NAME]], LEAGUE_AVERAGES!$K$14:$M$43, 2, FALSE)</f>
        <v>0.57631003599073594</v>
      </c>
      <c r="BU1540" s="5">
        <f>VLOOKUP(_2025teamgamelogs[[#This Row],[TEAM_NAME]], LEAGUE_AVERAGES!$K$14:$M$43, 3, FALSE)</f>
        <v>0.59556361257988066</v>
      </c>
    </row>
    <row r="1541" spans="1:73" x14ac:dyDescent="0.2">
      <c r="A1541" t="s">
        <v>59</v>
      </c>
      <c r="B1541">
        <v>1610612752</v>
      </c>
      <c r="C1541" t="s">
        <v>67</v>
      </c>
      <c r="D1541" t="s">
        <v>68</v>
      </c>
      <c r="E1541">
        <v>22400748</v>
      </c>
      <c r="F1541" s="1">
        <v>45696</v>
      </c>
      <c r="G1541" t="s">
        <v>1354</v>
      </c>
      <c r="H1541" t="s">
        <v>70</v>
      </c>
      <c r="I1541">
        <v>48</v>
      </c>
      <c r="J1541">
        <v>35</v>
      </c>
      <c r="K1541">
        <v>83</v>
      </c>
      <c r="L1541">
        <v>0.42199999999999999</v>
      </c>
      <c r="M1541">
        <v>9</v>
      </c>
      <c r="N1541">
        <v>24</v>
      </c>
      <c r="O1541">
        <v>0.375</v>
      </c>
      <c r="P1541">
        <v>25</v>
      </c>
      <c r="Q1541">
        <v>29</v>
      </c>
      <c r="R1541">
        <v>0.86199999999999999</v>
      </c>
      <c r="S1541">
        <v>7</v>
      </c>
      <c r="T1541">
        <v>23</v>
      </c>
      <c r="U1541">
        <v>30</v>
      </c>
      <c r="V1541">
        <v>16</v>
      </c>
      <c r="W1541">
        <v>9</v>
      </c>
      <c r="X1541">
        <v>9</v>
      </c>
      <c r="Y1541">
        <v>1</v>
      </c>
      <c r="Z1541">
        <v>7</v>
      </c>
      <c r="AA1541">
        <v>15</v>
      </c>
      <c r="AB1541">
        <v>21</v>
      </c>
      <c r="AC1541">
        <v>104</v>
      </c>
      <c r="AD1541">
        <v>-27</v>
      </c>
      <c r="AE1541">
        <v>1</v>
      </c>
      <c r="AF1541">
        <v>1231</v>
      </c>
      <c r="AG1541">
        <v>1231</v>
      </c>
      <c r="AH1541">
        <v>1231</v>
      </c>
      <c r="AI1541">
        <v>121</v>
      </c>
      <c r="AJ1541">
        <v>2164</v>
      </c>
      <c r="AK1541">
        <v>1922</v>
      </c>
      <c r="AL1541">
        <v>1950</v>
      </c>
      <c r="AM1541">
        <v>2097</v>
      </c>
      <c r="AN1541">
        <v>2400</v>
      </c>
      <c r="AO1541">
        <v>1024</v>
      </c>
      <c r="AP1541">
        <v>183</v>
      </c>
      <c r="AQ1541">
        <v>325</v>
      </c>
      <c r="AR1541">
        <v>510</v>
      </c>
      <c r="AS1541">
        <v>2024</v>
      </c>
      <c r="AT1541">
        <v>2380</v>
      </c>
      <c r="AU1541">
        <v>2432</v>
      </c>
      <c r="AV1541">
        <v>2415</v>
      </c>
      <c r="AW1541">
        <v>152</v>
      </c>
      <c r="AX1541">
        <v>797</v>
      </c>
      <c r="AY1541">
        <v>2304</v>
      </c>
      <c r="AZ1541">
        <v>1902</v>
      </c>
      <c r="BA1541">
        <v>398</v>
      </c>
      <c r="BB1541">
        <v>575</v>
      </c>
      <c r="BC1541">
        <v>1870</v>
      </c>
      <c r="BD1541">
        <v>2342</v>
      </c>
      <c r="BE1541">
        <v>1</v>
      </c>
      <c r="BF1541" t="s">
        <v>64</v>
      </c>
      <c r="BG1541" t="s">
        <v>65</v>
      </c>
      <c r="BH1541" t="s">
        <v>1276</v>
      </c>
      <c r="BI1541" s="4">
        <f xml:space="preserve"> _2025teamgamelogs[[#This Row],[FGA]] + (0.44 * _2025teamgamelogs[[#This Row],[FTA]]) + _2025teamgamelogs[[#This Row],[TOV]] - _2025teamgamelogs[[#This Row],[OREB]]</f>
        <v>97.76</v>
      </c>
      <c r="BJ1541" s="3">
        <f>_2025teamgamelogs[[#This Row],[TOV]]/_2025teamgamelogs[[#This Row],[POSSESIONS]]</f>
        <v>9.2062193126022915E-2</v>
      </c>
      <c r="BK1541" s="4">
        <f>_2025teamgamelogs[[#This Row],[PTS]]/_2025teamgamelogs[[#This Row],[POSSESIONS]]</f>
        <v>1.0638297872340425</v>
      </c>
      <c r="BL1541" s="4">
        <f xml:space="preserve"> 100 * _2025teamgamelogs[[#This Row],[POINTS_PER_POSSESSION]]</f>
        <v>106.38297872340425</v>
      </c>
      <c r="BM1541" s="4">
        <f xml:space="preserve"> _2025teamgamelogs[[#This Row],[POSSESIONS]] / (_2025teamgamelogs[[#This Row],[MIN]]/48)</f>
        <v>97.76</v>
      </c>
      <c r="BN1541" s="3">
        <f>_2025teamgamelogs[[#This Row],[PTS]] / (2 * (_2025teamgamelogs[[#This Row],[FGA]] + 0.44 * _2025teamgamelogs[[#This Row],[FTA]]))</f>
        <v>0.54302422723475352</v>
      </c>
      <c r="BO1541" s="4">
        <f>VLOOKUP(_2025teamgamelogs[[#This Row],[MONTH]], LEAGUE_AVERAGES!$A$2:$B$8, 2, FALSE)</f>
        <v>112.18937416754261</v>
      </c>
      <c r="BP1541" s="5">
        <f>VLOOKUP(_2025teamgamelogs[[#This Row],[TEAM_NAME]], LEAGUE_AVERAGES!$A$14:$C$43, 2, FALSE)</f>
        <v>0.370219512195122</v>
      </c>
      <c r="BQ1541" s="5">
        <f>VLOOKUP(_2025teamgamelogs[[#This Row],[TEAM_NAME]], LEAGUE_AVERAGES!$A$14:$C$43, 3, FALSE)</f>
        <v>0.36224390243902438</v>
      </c>
      <c r="BR1541" s="5">
        <f>VLOOKUP(_2025teamgamelogs[[#This Row],[TEAM_NAME]], LEAGUE_AVERAGES!$F$14:$H$43, 2, FALSE)</f>
        <v>0.49358536585365859</v>
      </c>
      <c r="BS1541" s="5">
        <f>VLOOKUP(_2025teamgamelogs[[#This Row],[TEAM_NAME]], LEAGUE_AVERAGES!$F$14:$H$43, 3, FALSE)</f>
        <v>0.47975609756097559</v>
      </c>
      <c r="BT1541" s="5">
        <f>VLOOKUP(_2025teamgamelogs[[#This Row],[TEAM_NAME]], LEAGUE_AVERAGES!$K$14:$M$43, 2, FALSE)</f>
        <v>0.59525043511857889</v>
      </c>
      <c r="BU1541" s="5">
        <f>VLOOKUP(_2025teamgamelogs[[#This Row],[TEAM_NAME]], LEAGUE_AVERAGES!$K$14:$M$43, 3, FALSE)</f>
        <v>0.58413739951743537</v>
      </c>
    </row>
    <row r="1542" spans="1:73" x14ac:dyDescent="0.2">
      <c r="A1542" t="s">
        <v>59</v>
      </c>
      <c r="B1542">
        <v>1610612738</v>
      </c>
      <c r="C1542" t="s">
        <v>74</v>
      </c>
      <c r="D1542" t="s">
        <v>75</v>
      </c>
      <c r="E1542">
        <v>22400748</v>
      </c>
      <c r="F1542" s="1">
        <v>45696</v>
      </c>
      <c r="G1542" t="s">
        <v>1355</v>
      </c>
      <c r="H1542" t="s">
        <v>63</v>
      </c>
      <c r="I1542">
        <v>48</v>
      </c>
      <c r="J1542">
        <v>46</v>
      </c>
      <c r="K1542">
        <v>85</v>
      </c>
      <c r="L1542">
        <v>0.54100000000000004</v>
      </c>
      <c r="M1542">
        <v>19</v>
      </c>
      <c r="N1542">
        <v>39</v>
      </c>
      <c r="O1542">
        <v>0.48699999999999999</v>
      </c>
      <c r="P1542">
        <v>20</v>
      </c>
      <c r="Q1542">
        <v>24</v>
      </c>
      <c r="R1542">
        <v>0.83299999999999996</v>
      </c>
      <c r="S1542">
        <v>11</v>
      </c>
      <c r="T1542">
        <v>37</v>
      </c>
      <c r="U1542">
        <v>48</v>
      </c>
      <c r="V1542">
        <v>21</v>
      </c>
      <c r="W1542">
        <v>11</v>
      </c>
      <c r="X1542">
        <v>6</v>
      </c>
      <c r="Y1542">
        <v>7</v>
      </c>
      <c r="Z1542">
        <v>1</v>
      </c>
      <c r="AA1542">
        <v>21</v>
      </c>
      <c r="AB1542">
        <v>15</v>
      </c>
      <c r="AC1542">
        <v>131</v>
      </c>
      <c r="AD1542">
        <v>27</v>
      </c>
      <c r="AE1542">
        <v>1</v>
      </c>
      <c r="AF1542">
        <v>1</v>
      </c>
      <c r="AG1542">
        <v>1</v>
      </c>
      <c r="AH1542">
        <v>1</v>
      </c>
      <c r="AI1542">
        <v>121</v>
      </c>
      <c r="AJ1542">
        <v>437</v>
      </c>
      <c r="AK1542">
        <v>1709</v>
      </c>
      <c r="AL1542">
        <v>217</v>
      </c>
      <c r="AM1542">
        <v>182</v>
      </c>
      <c r="AN1542">
        <v>933</v>
      </c>
      <c r="AO1542">
        <v>140</v>
      </c>
      <c r="AP1542">
        <v>623</v>
      </c>
      <c r="AQ1542">
        <v>791</v>
      </c>
      <c r="AR1542">
        <v>699</v>
      </c>
      <c r="AS1542">
        <v>1051</v>
      </c>
      <c r="AT1542">
        <v>489</v>
      </c>
      <c r="AU1542">
        <v>604</v>
      </c>
      <c r="AV1542">
        <v>2031</v>
      </c>
      <c r="AW1542">
        <v>429</v>
      </c>
      <c r="AX1542">
        <v>1702</v>
      </c>
      <c r="AY1542">
        <v>346</v>
      </c>
      <c r="AZ1542">
        <v>35</v>
      </c>
      <c r="BA1542">
        <v>1694</v>
      </c>
      <c r="BB1542">
        <v>1892</v>
      </c>
      <c r="BC1542">
        <v>218</v>
      </c>
      <c r="BD1542">
        <v>107</v>
      </c>
      <c r="BE1542">
        <v>1</v>
      </c>
      <c r="BF1542" t="s">
        <v>71</v>
      </c>
      <c r="BG1542" t="s">
        <v>65</v>
      </c>
      <c r="BH1542" t="s">
        <v>1276</v>
      </c>
      <c r="BI1542" s="4">
        <f xml:space="preserve"> _2025teamgamelogs[[#This Row],[FGA]] + (0.44 * _2025teamgamelogs[[#This Row],[FTA]]) + _2025teamgamelogs[[#This Row],[TOV]] - _2025teamgamelogs[[#This Row],[OREB]]</f>
        <v>95.56</v>
      </c>
      <c r="BJ1542" s="3">
        <f>_2025teamgamelogs[[#This Row],[TOV]]/_2025teamgamelogs[[#This Row],[POSSESIONS]]</f>
        <v>0.11511092507325241</v>
      </c>
      <c r="BK1542" s="4">
        <f>_2025teamgamelogs[[#This Row],[PTS]]/_2025teamgamelogs[[#This Row],[POSSESIONS]]</f>
        <v>1.370866471326915</v>
      </c>
      <c r="BL1542" s="4">
        <f xml:space="preserve"> 100 * _2025teamgamelogs[[#This Row],[POINTS_PER_POSSESSION]]</f>
        <v>137.0866471326915</v>
      </c>
      <c r="BM1542" s="4">
        <f xml:space="preserve"> _2025teamgamelogs[[#This Row],[POSSESIONS]] / (_2025teamgamelogs[[#This Row],[MIN]]/48)</f>
        <v>95.56</v>
      </c>
      <c r="BN1542" s="3">
        <f>_2025teamgamelogs[[#This Row],[PTS]] / (2 * (_2025teamgamelogs[[#This Row],[FGA]] + 0.44 * _2025teamgamelogs[[#This Row],[FTA]]))</f>
        <v>0.68543323566345749</v>
      </c>
      <c r="BO1542" s="4">
        <f>VLOOKUP(_2025teamgamelogs[[#This Row],[MONTH]], LEAGUE_AVERAGES!$A$2:$B$8, 2, FALSE)</f>
        <v>112.18937416754261</v>
      </c>
      <c r="BP1542" s="5">
        <f>VLOOKUP(_2025teamgamelogs[[#This Row],[TEAM_NAME]], LEAGUE_AVERAGES!$A$14:$C$43, 2, FALSE)</f>
        <v>0.3739024390243903</v>
      </c>
      <c r="BQ1542" s="5">
        <f>VLOOKUP(_2025teamgamelogs[[#This Row],[TEAM_NAME]], LEAGUE_AVERAGES!$A$14:$C$43, 3, FALSE)</f>
        <v>0.36424390243902455</v>
      </c>
      <c r="BR1542" s="5">
        <f>VLOOKUP(_2025teamgamelogs[[#This Row],[TEAM_NAME]], LEAGUE_AVERAGES!$F$14:$H$43, 2, FALSE)</f>
        <v>0.46717073170731704</v>
      </c>
      <c r="BS1542" s="5">
        <f>VLOOKUP(_2025teamgamelogs[[#This Row],[TEAM_NAME]], LEAGUE_AVERAGES!$F$14:$H$43, 3, FALSE)</f>
        <v>0.45907317073170728</v>
      </c>
      <c r="BT1542" s="5">
        <f>VLOOKUP(_2025teamgamelogs[[#This Row],[TEAM_NAME]], LEAGUE_AVERAGES!$K$14:$M$43, 2, FALSE)</f>
        <v>0.59645910798675039</v>
      </c>
      <c r="BU1542" s="5">
        <f>VLOOKUP(_2025teamgamelogs[[#This Row],[TEAM_NAME]], LEAGUE_AVERAGES!$K$14:$M$43, 3, FALSE)</f>
        <v>0.58679053151616523</v>
      </c>
    </row>
    <row r="1543" spans="1:73" x14ac:dyDescent="0.2">
      <c r="A1543" t="s">
        <v>59</v>
      </c>
      <c r="B1543">
        <v>1610612750</v>
      </c>
      <c r="C1543" t="s">
        <v>8</v>
      </c>
      <c r="D1543" t="s">
        <v>72</v>
      </c>
      <c r="E1543">
        <v>22400747</v>
      </c>
      <c r="F1543" s="1">
        <v>45696</v>
      </c>
      <c r="G1543" t="s">
        <v>376</v>
      </c>
      <c r="H1543" t="s">
        <v>63</v>
      </c>
      <c r="I1543">
        <v>48</v>
      </c>
      <c r="J1543">
        <v>43</v>
      </c>
      <c r="K1543">
        <v>82</v>
      </c>
      <c r="L1543">
        <v>0.52400000000000002</v>
      </c>
      <c r="M1543">
        <v>10</v>
      </c>
      <c r="N1543">
        <v>28</v>
      </c>
      <c r="O1543">
        <v>0.35699999999999998</v>
      </c>
      <c r="P1543">
        <v>18</v>
      </c>
      <c r="Q1543">
        <v>28</v>
      </c>
      <c r="R1543">
        <v>0.64300000000000002</v>
      </c>
      <c r="S1543">
        <v>8</v>
      </c>
      <c r="T1543">
        <v>35</v>
      </c>
      <c r="U1543">
        <v>43</v>
      </c>
      <c r="V1543">
        <v>23</v>
      </c>
      <c r="W1543">
        <v>14</v>
      </c>
      <c r="X1543">
        <v>8</v>
      </c>
      <c r="Y1543">
        <v>2</v>
      </c>
      <c r="Z1543">
        <v>6</v>
      </c>
      <c r="AA1543">
        <v>18</v>
      </c>
      <c r="AB1543">
        <v>24</v>
      </c>
      <c r="AC1543">
        <v>114</v>
      </c>
      <c r="AD1543">
        <v>16</v>
      </c>
      <c r="AE1543">
        <v>1</v>
      </c>
      <c r="AF1543">
        <v>1</v>
      </c>
      <c r="AG1543">
        <v>1</v>
      </c>
      <c r="AH1543">
        <v>1</v>
      </c>
      <c r="AI1543">
        <v>121</v>
      </c>
      <c r="AJ1543">
        <v>866</v>
      </c>
      <c r="AK1543">
        <v>2022</v>
      </c>
      <c r="AL1543">
        <v>357</v>
      </c>
      <c r="AM1543">
        <v>1891</v>
      </c>
      <c r="AN1543">
        <v>2228</v>
      </c>
      <c r="AO1543">
        <v>1231</v>
      </c>
      <c r="AP1543">
        <v>889</v>
      </c>
      <c r="AQ1543">
        <v>377</v>
      </c>
      <c r="AR1543">
        <v>2233</v>
      </c>
      <c r="AS1543">
        <v>1800</v>
      </c>
      <c r="AT1543">
        <v>769</v>
      </c>
      <c r="AU1543">
        <v>1282</v>
      </c>
      <c r="AV1543">
        <v>1759</v>
      </c>
      <c r="AW1543">
        <v>1092</v>
      </c>
      <c r="AX1543">
        <v>1073</v>
      </c>
      <c r="AY1543">
        <v>2078</v>
      </c>
      <c r="AZ1543">
        <v>1573</v>
      </c>
      <c r="BA1543">
        <v>1018</v>
      </c>
      <c r="BB1543">
        <v>215</v>
      </c>
      <c r="BC1543">
        <v>1168</v>
      </c>
      <c r="BD1543">
        <v>338</v>
      </c>
      <c r="BE1543">
        <v>1</v>
      </c>
      <c r="BF1543" t="s">
        <v>64</v>
      </c>
      <c r="BG1543" t="s">
        <v>65</v>
      </c>
      <c r="BH1543" t="s">
        <v>1276</v>
      </c>
      <c r="BI1543" s="4">
        <f xml:space="preserve"> _2025teamgamelogs[[#This Row],[FGA]] + (0.44 * _2025teamgamelogs[[#This Row],[FTA]]) + _2025teamgamelogs[[#This Row],[TOV]] - _2025teamgamelogs[[#This Row],[OREB]]</f>
        <v>100.32</v>
      </c>
      <c r="BJ1543" s="3">
        <f>_2025teamgamelogs[[#This Row],[TOV]]/_2025teamgamelogs[[#This Row],[POSSESIONS]]</f>
        <v>0.13955342902711323</v>
      </c>
      <c r="BK1543" s="4">
        <f>_2025teamgamelogs[[#This Row],[PTS]]/_2025teamgamelogs[[#This Row],[POSSESIONS]]</f>
        <v>1.1363636363636365</v>
      </c>
      <c r="BL1543" s="4">
        <f xml:space="preserve"> 100 * _2025teamgamelogs[[#This Row],[POINTS_PER_POSSESSION]]</f>
        <v>113.63636363636364</v>
      </c>
      <c r="BM1543" s="4">
        <f xml:space="preserve"> _2025teamgamelogs[[#This Row],[POSSESIONS]] / (_2025teamgamelogs[[#This Row],[MIN]]/48)</f>
        <v>100.32</v>
      </c>
      <c r="BN1543" s="3">
        <f>_2025teamgamelogs[[#This Row],[PTS]] / (2 * (_2025teamgamelogs[[#This Row],[FGA]] + 0.44 * _2025teamgamelogs[[#This Row],[FTA]]))</f>
        <v>0.60432569974554706</v>
      </c>
      <c r="BO1543" s="4">
        <f>VLOOKUP(_2025teamgamelogs[[#This Row],[MONTH]], LEAGUE_AVERAGES!$A$2:$B$8, 2, FALSE)</f>
        <v>112.18937416754261</v>
      </c>
      <c r="BP1543" s="5">
        <f>VLOOKUP(_2025teamgamelogs[[#This Row],[TEAM_NAME]], LEAGUE_AVERAGES!$A$14:$C$43, 2, FALSE)</f>
        <v>0.38256097560975622</v>
      </c>
      <c r="BQ1543" s="5">
        <f>VLOOKUP(_2025teamgamelogs[[#This Row],[TEAM_NAME]], LEAGUE_AVERAGES!$A$14:$C$43, 3, FALSE)</f>
        <v>0.37156097560975615</v>
      </c>
      <c r="BR1543" s="5">
        <f>VLOOKUP(_2025teamgamelogs[[#This Row],[TEAM_NAME]], LEAGUE_AVERAGES!$F$14:$H$43, 2, FALSE)</f>
        <v>0.47402439024390242</v>
      </c>
      <c r="BS1543" s="5">
        <f>VLOOKUP(_2025teamgamelogs[[#This Row],[TEAM_NAME]], LEAGUE_AVERAGES!$F$14:$H$43, 3, FALSE)</f>
        <v>0.46580487804878057</v>
      </c>
      <c r="BT1543" s="5">
        <f>VLOOKUP(_2025teamgamelogs[[#This Row],[TEAM_NAME]], LEAGUE_AVERAGES!$K$14:$M$43, 2, FALSE)</f>
        <v>0.59446350940954662</v>
      </c>
      <c r="BU1543" s="5">
        <f>VLOOKUP(_2025teamgamelogs[[#This Row],[TEAM_NAME]], LEAGUE_AVERAGES!$K$14:$M$43, 3, FALSE)</f>
        <v>0.58583417827298701</v>
      </c>
    </row>
    <row r="1544" spans="1:73" x14ac:dyDescent="0.2">
      <c r="A1544" t="s">
        <v>59</v>
      </c>
      <c r="B1544">
        <v>1610612737</v>
      </c>
      <c r="C1544" t="s">
        <v>92</v>
      </c>
      <c r="D1544" t="s">
        <v>93</v>
      </c>
      <c r="E1544">
        <v>22400744</v>
      </c>
      <c r="F1544" s="1">
        <v>45696</v>
      </c>
      <c r="G1544" t="s">
        <v>250</v>
      </c>
      <c r="H1544" t="s">
        <v>63</v>
      </c>
      <c r="I1544">
        <v>48</v>
      </c>
      <c r="J1544">
        <v>47</v>
      </c>
      <c r="K1544">
        <v>97</v>
      </c>
      <c r="L1544">
        <v>0.48499999999999999</v>
      </c>
      <c r="M1544">
        <v>18</v>
      </c>
      <c r="N1544">
        <v>44</v>
      </c>
      <c r="O1544">
        <v>0.40899999999999997</v>
      </c>
      <c r="P1544">
        <v>13</v>
      </c>
      <c r="Q1544">
        <v>17</v>
      </c>
      <c r="R1544">
        <v>0.76500000000000001</v>
      </c>
      <c r="S1544">
        <v>8</v>
      </c>
      <c r="T1544">
        <v>33</v>
      </c>
      <c r="U1544">
        <v>41</v>
      </c>
      <c r="V1544">
        <v>36</v>
      </c>
      <c r="W1544">
        <v>12</v>
      </c>
      <c r="X1544">
        <v>6</v>
      </c>
      <c r="Y1544">
        <v>7</v>
      </c>
      <c r="Z1544">
        <v>2</v>
      </c>
      <c r="AA1544">
        <v>19</v>
      </c>
      <c r="AB1544">
        <v>18</v>
      </c>
      <c r="AC1544">
        <v>125</v>
      </c>
      <c r="AD1544">
        <v>14</v>
      </c>
      <c r="AE1544">
        <v>1</v>
      </c>
      <c r="AF1544">
        <v>1</v>
      </c>
      <c r="AG1544">
        <v>1</v>
      </c>
      <c r="AH1544">
        <v>1</v>
      </c>
      <c r="AI1544">
        <v>121</v>
      </c>
      <c r="AJ1544">
        <v>335</v>
      </c>
      <c r="AK1544">
        <v>324</v>
      </c>
      <c r="AL1544">
        <v>914</v>
      </c>
      <c r="AM1544">
        <v>288</v>
      </c>
      <c r="AN1544">
        <v>384</v>
      </c>
      <c r="AO1544">
        <v>652</v>
      </c>
      <c r="AP1544">
        <v>1755</v>
      </c>
      <c r="AQ1544">
        <v>1778</v>
      </c>
      <c r="AR1544">
        <v>1438</v>
      </c>
      <c r="AS1544">
        <v>1800</v>
      </c>
      <c r="AT1544">
        <v>1131</v>
      </c>
      <c r="AU1544">
        <v>1563</v>
      </c>
      <c r="AV1544">
        <v>95</v>
      </c>
      <c r="AW1544">
        <v>640</v>
      </c>
      <c r="AX1544">
        <v>1702</v>
      </c>
      <c r="AY1544">
        <v>346</v>
      </c>
      <c r="AZ1544">
        <v>158</v>
      </c>
      <c r="BA1544">
        <v>1258</v>
      </c>
      <c r="BB1544">
        <v>1204</v>
      </c>
      <c r="BC1544">
        <v>437</v>
      </c>
      <c r="BD1544">
        <v>421</v>
      </c>
      <c r="BE1544">
        <v>1</v>
      </c>
      <c r="BF1544" t="s">
        <v>71</v>
      </c>
      <c r="BG1544" t="s">
        <v>65</v>
      </c>
      <c r="BH1544" t="s">
        <v>1276</v>
      </c>
      <c r="BI1544" s="4">
        <f xml:space="preserve"> _2025teamgamelogs[[#This Row],[FGA]] + (0.44 * _2025teamgamelogs[[#This Row],[FTA]]) + _2025teamgamelogs[[#This Row],[TOV]] - _2025teamgamelogs[[#This Row],[OREB]]</f>
        <v>108.48</v>
      </c>
      <c r="BJ1544" s="3">
        <f>_2025teamgamelogs[[#This Row],[TOV]]/_2025teamgamelogs[[#This Row],[POSSESIONS]]</f>
        <v>0.11061946902654866</v>
      </c>
      <c r="BK1544" s="4">
        <f>_2025teamgamelogs[[#This Row],[PTS]]/_2025teamgamelogs[[#This Row],[POSSESIONS]]</f>
        <v>1.1522861356932153</v>
      </c>
      <c r="BL1544" s="4">
        <f xml:space="preserve"> 100 * _2025teamgamelogs[[#This Row],[POINTS_PER_POSSESSION]]</f>
        <v>115.22861356932152</v>
      </c>
      <c r="BM1544" s="4">
        <f xml:space="preserve"> _2025teamgamelogs[[#This Row],[POSSESIONS]] / (_2025teamgamelogs[[#This Row],[MIN]]/48)</f>
        <v>108.48</v>
      </c>
      <c r="BN1544" s="3">
        <f>_2025teamgamelogs[[#This Row],[PTS]] / (2 * (_2025teamgamelogs[[#This Row],[FGA]] + 0.44 * _2025teamgamelogs[[#This Row],[FTA]]))</f>
        <v>0.59820061255742729</v>
      </c>
      <c r="BO1544" s="4">
        <f>VLOOKUP(_2025teamgamelogs[[#This Row],[MONTH]], LEAGUE_AVERAGES!$A$2:$B$8, 2, FALSE)</f>
        <v>112.18937416754261</v>
      </c>
      <c r="BP1544" s="5">
        <f>VLOOKUP(_2025teamgamelogs[[#This Row],[TEAM_NAME]], LEAGUE_AVERAGES!$A$14:$C$43, 2, FALSE)</f>
        <v>0.35092500000000004</v>
      </c>
      <c r="BQ1544" s="5">
        <f>VLOOKUP(_2025teamgamelogs[[#This Row],[TEAM_NAME]], LEAGUE_AVERAGES!$A$14:$C$43, 3, FALSE)</f>
        <v>0.36290476190476195</v>
      </c>
      <c r="BR1544" s="5">
        <f>VLOOKUP(_2025teamgamelogs[[#This Row],[TEAM_NAME]], LEAGUE_AVERAGES!$F$14:$H$43, 2, FALSE)</f>
        <v>0.47670000000000012</v>
      </c>
      <c r="BS1544" s="5">
        <f>VLOOKUP(_2025teamgamelogs[[#This Row],[TEAM_NAME]], LEAGUE_AVERAGES!$F$14:$H$43, 3, FALSE)</f>
        <v>0.47069047619047621</v>
      </c>
      <c r="BT1544" s="5">
        <f>VLOOKUP(_2025teamgamelogs[[#This Row],[TEAM_NAME]], LEAGUE_AVERAGES!$K$14:$M$43, 2, FALSE)</f>
        <v>0.58493933923263275</v>
      </c>
      <c r="BU1544" s="5">
        <f>VLOOKUP(_2025teamgamelogs[[#This Row],[TEAM_NAME]], LEAGUE_AVERAGES!$K$14:$M$43, 3, FALSE)</f>
        <v>0.57722862424766153</v>
      </c>
    </row>
    <row r="1545" spans="1:73" x14ac:dyDescent="0.2">
      <c r="A1545" t="s">
        <v>59</v>
      </c>
      <c r="B1545">
        <v>1610612757</v>
      </c>
      <c r="C1545" t="s">
        <v>116</v>
      </c>
      <c r="D1545" t="s">
        <v>117</v>
      </c>
      <c r="E1545">
        <v>22400747</v>
      </c>
      <c r="F1545" s="1">
        <v>45696</v>
      </c>
      <c r="G1545" t="s">
        <v>384</v>
      </c>
      <c r="H1545" t="s">
        <v>70</v>
      </c>
      <c r="I1545">
        <v>48</v>
      </c>
      <c r="J1545">
        <v>37</v>
      </c>
      <c r="K1545">
        <v>92</v>
      </c>
      <c r="L1545">
        <v>0.40200000000000002</v>
      </c>
      <c r="M1545">
        <v>7</v>
      </c>
      <c r="N1545">
        <v>35</v>
      </c>
      <c r="O1545">
        <v>0.2</v>
      </c>
      <c r="P1545">
        <v>17</v>
      </c>
      <c r="Q1545">
        <v>22</v>
      </c>
      <c r="R1545">
        <v>0.77300000000000002</v>
      </c>
      <c r="S1545">
        <v>16</v>
      </c>
      <c r="T1545">
        <v>29</v>
      </c>
      <c r="U1545">
        <v>45</v>
      </c>
      <c r="V1545">
        <v>18</v>
      </c>
      <c r="W1545">
        <v>17</v>
      </c>
      <c r="X1545">
        <v>11</v>
      </c>
      <c r="Y1545">
        <v>6</v>
      </c>
      <c r="Z1545">
        <v>2</v>
      </c>
      <c r="AA1545">
        <v>24</v>
      </c>
      <c r="AB1545">
        <v>18</v>
      </c>
      <c r="AC1545">
        <v>98</v>
      </c>
      <c r="AD1545">
        <v>-16</v>
      </c>
      <c r="AE1545">
        <v>1</v>
      </c>
      <c r="AF1545">
        <v>1231</v>
      </c>
      <c r="AG1545">
        <v>1231</v>
      </c>
      <c r="AH1545">
        <v>1231</v>
      </c>
      <c r="AI1545">
        <v>121</v>
      </c>
      <c r="AJ1545">
        <v>1946</v>
      </c>
      <c r="AK1545">
        <v>768</v>
      </c>
      <c r="AL1545">
        <v>2181</v>
      </c>
      <c r="AM1545">
        <v>2338</v>
      </c>
      <c r="AN1545">
        <v>1495</v>
      </c>
      <c r="AO1545">
        <v>2393</v>
      </c>
      <c r="AP1545">
        <v>1052</v>
      </c>
      <c r="AQ1545">
        <v>1008</v>
      </c>
      <c r="AR1545">
        <v>1363</v>
      </c>
      <c r="AS1545">
        <v>234</v>
      </c>
      <c r="AT1545">
        <v>1807</v>
      </c>
      <c r="AU1545">
        <v>976</v>
      </c>
      <c r="AV1545">
        <v>2327</v>
      </c>
      <c r="AW1545">
        <v>1759</v>
      </c>
      <c r="AX1545">
        <v>346</v>
      </c>
      <c r="AY1545">
        <v>560</v>
      </c>
      <c r="AZ1545">
        <v>158</v>
      </c>
      <c r="BA1545">
        <v>2162</v>
      </c>
      <c r="BB1545">
        <v>1204</v>
      </c>
      <c r="BC1545">
        <v>2178</v>
      </c>
      <c r="BD1545">
        <v>2086</v>
      </c>
      <c r="BE1545">
        <v>1</v>
      </c>
      <c r="BF1545" t="s">
        <v>71</v>
      </c>
      <c r="BG1545" t="s">
        <v>65</v>
      </c>
      <c r="BH1545" t="s">
        <v>1276</v>
      </c>
      <c r="BI1545" s="4">
        <f xml:space="preserve"> _2025teamgamelogs[[#This Row],[FGA]] + (0.44 * _2025teamgamelogs[[#This Row],[FTA]]) + _2025teamgamelogs[[#This Row],[TOV]] - _2025teamgamelogs[[#This Row],[OREB]]</f>
        <v>102.68</v>
      </c>
      <c r="BJ1545" s="3">
        <f>_2025teamgamelogs[[#This Row],[TOV]]/_2025teamgamelogs[[#This Row],[POSSESIONS]]</f>
        <v>0.16556291390728475</v>
      </c>
      <c r="BK1545" s="4">
        <f>_2025teamgamelogs[[#This Row],[PTS]]/_2025teamgamelogs[[#This Row],[POSSESIONS]]</f>
        <v>0.95442150370081802</v>
      </c>
      <c r="BL1545" s="4">
        <f xml:space="preserve"> 100 * _2025teamgamelogs[[#This Row],[POINTS_PER_POSSESSION]]</f>
        <v>95.442150370081805</v>
      </c>
      <c r="BM1545" s="4">
        <f xml:space="preserve"> _2025teamgamelogs[[#This Row],[POSSESIONS]] / (_2025teamgamelogs[[#This Row],[MIN]]/48)</f>
        <v>102.68</v>
      </c>
      <c r="BN1545" s="3">
        <f>_2025teamgamelogs[[#This Row],[PTS]] / (2 * (_2025teamgamelogs[[#This Row],[FGA]] + 0.44 * _2025teamgamelogs[[#This Row],[FTA]]))</f>
        <v>0.48190401258851295</v>
      </c>
      <c r="BO1545" s="4">
        <f>VLOOKUP(_2025teamgamelogs[[#This Row],[MONTH]], LEAGUE_AVERAGES!$A$2:$B$8, 2, FALSE)</f>
        <v>112.18937416754261</v>
      </c>
      <c r="BP1545" s="5">
        <f>VLOOKUP(_2025teamgamelogs[[#This Row],[TEAM_NAME]], LEAGUE_AVERAGES!$A$14:$C$43, 2, FALSE)</f>
        <v>0.3617317073170731</v>
      </c>
      <c r="BQ1545" s="5">
        <f>VLOOKUP(_2025teamgamelogs[[#This Row],[TEAM_NAME]], LEAGUE_AVERAGES!$A$14:$C$43, 3, FALSE)</f>
        <v>0.32368292682926825</v>
      </c>
      <c r="BR1545" s="5">
        <f>VLOOKUP(_2025teamgamelogs[[#This Row],[TEAM_NAME]], LEAGUE_AVERAGES!$F$14:$H$43, 2, FALSE)</f>
        <v>0.4560243902439024</v>
      </c>
      <c r="BS1545" s="5">
        <f>VLOOKUP(_2025teamgamelogs[[#This Row],[TEAM_NAME]], LEAGUE_AVERAGES!$F$14:$H$43, 3, FALSE)</f>
        <v>0.4473414634146341</v>
      </c>
      <c r="BT1545" s="5">
        <f>VLOOKUP(_2025teamgamelogs[[#This Row],[TEAM_NAME]], LEAGUE_AVERAGES!$K$14:$M$43, 2, FALSE)</f>
        <v>0.56794360073860606</v>
      </c>
      <c r="BU1545" s="5">
        <f>VLOOKUP(_2025teamgamelogs[[#This Row],[TEAM_NAME]], LEAGUE_AVERAGES!$K$14:$M$43, 3, FALSE)</f>
        <v>0.54561285519601899</v>
      </c>
    </row>
    <row r="1546" spans="1:73" x14ac:dyDescent="0.2">
      <c r="A1546" t="s">
        <v>59</v>
      </c>
      <c r="B1546">
        <v>1610612754</v>
      </c>
      <c r="C1546" t="s">
        <v>110</v>
      </c>
      <c r="D1546" t="s">
        <v>111</v>
      </c>
      <c r="E1546">
        <v>22400742</v>
      </c>
      <c r="F1546" s="1">
        <v>45696</v>
      </c>
      <c r="G1546" t="s">
        <v>1356</v>
      </c>
      <c r="H1546" t="s">
        <v>70</v>
      </c>
      <c r="I1546">
        <v>48</v>
      </c>
      <c r="J1546">
        <v>37</v>
      </c>
      <c r="K1546">
        <v>87</v>
      </c>
      <c r="L1546">
        <v>0.42499999999999999</v>
      </c>
      <c r="M1546">
        <v>12</v>
      </c>
      <c r="N1546">
        <v>38</v>
      </c>
      <c r="O1546">
        <v>0.316</v>
      </c>
      <c r="P1546">
        <v>31</v>
      </c>
      <c r="Q1546">
        <v>32</v>
      </c>
      <c r="R1546">
        <v>0.96899999999999997</v>
      </c>
      <c r="S1546">
        <v>11</v>
      </c>
      <c r="T1546">
        <v>27</v>
      </c>
      <c r="U1546">
        <v>38</v>
      </c>
      <c r="V1546">
        <v>27</v>
      </c>
      <c r="W1546">
        <v>11</v>
      </c>
      <c r="X1546">
        <v>10</v>
      </c>
      <c r="Y1546">
        <v>2</v>
      </c>
      <c r="Z1546">
        <v>3</v>
      </c>
      <c r="AA1546">
        <v>20</v>
      </c>
      <c r="AB1546">
        <v>22</v>
      </c>
      <c r="AC1546">
        <v>117</v>
      </c>
      <c r="AD1546">
        <v>-7</v>
      </c>
      <c r="AE1546">
        <v>1</v>
      </c>
      <c r="AF1546">
        <v>1231</v>
      </c>
      <c r="AG1546">
        <v>1231</v>
      </c>
      <c r="AH1546">
        <v>1231</v>
      </c>
      <c r="AI1546">
        <v>121</v>
      </c>
      <c r="AJ1546">
        <v>1946</v>
      </c>
      <c r="AK1546">
        <v>1449</v>
      </c>
      <c r="AL1546">
        <v>1907</v>
      </c>
      <c r="AM1546">
        <v>1413</v>
      </c>
      <c r="AN1546">
        <v>1078</v>
      </c>
      <c r="AO1546">
        <v>1737</v>
      </c>
      <c r="AP1546">
        <v>32</v>
      </c>
      <c r="AQ1546">
        <v>163</v>
      </c>
      <c r="AR1546">
        <v>53</v>
      </c>
      <c r="AS1546">
        <v>1051</v>
      </c>
      <c r="AT1546">
        <v>2068</v>
      </c>
      <c r="AU1546">
        <v>1966</v>
      </c>
      <c r="AV1546">
        <v>1013</v>
      </c>
      <c r="AW1546">
        <v>429</v>
      </c>
      <c r="AX1546">
        <v>539</v>
      </c>
      <c r="AY1546">
        <v>2078</v>
      </c>
      <c r="AZ1546">
        <v>384</v>
      </c>
      <c r="BA1546">
        <v>1491</v>
      </c>
      <c r="BB1546">
        <v>416</v>
      </c>
      <c r="BC1546">
        <v>960</v>
      </c>
      <c r="BD1546">
        <v>1608</v>
      </c>
      <c r="BE1546">
        <v>1</v>
      </c>
      <c r="BF1546" t="s">
        <v>71</v>
      </c>
      <c r="BG1546" t="s">
        <v>65</v>
      </c>
      <c r="BH1546" t="s">
        <v>1276</v>
      </c>
      <c r="BI1546" s="4">
        <f xml:space="preserve"> _2025teamgamelogs[[#This Row],[FGA]] + (0.44 * _2025teamgamelogs[[#This Row],[FTA]]) + _2025teamgamelogs[[#This Row],[TOV]] - _2025teamgamelogs[[#This Row],[OREB]]</f>
        <v>101.08</v>
      </c>
      <c r="BJ1546" s="3">
        <f>_2025teamgamelogs[[#This Row],[TOV]]/_2025teamgamelogs[[#This Row],[POSSESIONS]]</f>
        <v>0.10882469331222794</v>
      </c>
      <c r="BK1546" s="4">
        <f>_2025teamgamelogs[[#This Row],[PTS]]/_2025teamgamelogs[[#This Row],[POSSESIONS]]</f>
        <v>1.1574990106846064</v>
      </c>
      <c r="BL1546" s="4">
        <f xml:space="preserve"> 100 * _2025teamgamelogs[[#This Row],[POINTS_PER_POSSESSION]]</f>
        <v>115.74990106846063</v>
      </c>
      <c r="BM1546" s="4">
        <f xml:space="preserve"> _2025teamgamelogs[[#This Row],[POSSESIONS]] / (_2025teamgamelogs[[#This Row],[MIN]]/48)</f>
        <v>101.08</v>
      </c>
      <c r="BN1546" s="3">
        <f>_2025teamgamelogs[[#This Row],[PTS]] / (2 * (_2025teamgamelogs[[#This Row],[FGA]] + 0.44 * _2025teamgamelogs[[#This Row],[FTA]]))</f>
        <v>0.57874950534230318</v>
      </c>
      <c r="BO1546" s="4">
        <f>VLOOKUP(_2025teamgamelogs[[#This Row],[MONTH]], LEAGUE_AVERAGES!$A$2:$B$8, 2, FALSE)</f>
        <v>112.18937416754261</v>
      </c>
      <c r="BP1546" s="5">
        <f>VLOOKUP(_2025teamgamelogs[[#This Row],[TEAM_NAME]], LEAGUE_AVERAGES!$A$14:$C$43, 2, FALSE)</f>
        <v>0.37909999999999999</v>
      </c>
      <c r="BQ1546" s="5">
        <f>VLOOKUP(_2025teamgamelogs[[#This Row],[TEAM_NAME]], LEAGUE_AVERAGES!$A$14:$C$43, 3, FALSE)</f>
        <v>0.35511904761904761</v>
      </c>
      <c r="BR1546" s="5">
        <f>VLOOKUP(_2025teamgamelogs[[#This Row],[TEAM_NAME]], LEAGUE_AVERAGES!$F$14:$H$43, 2, FALSE)</f>
        <v>0.49785000000000013</v>
      </c>
      <c r="BS1546" s="5">
        <f>VLOOKUP(_2025teamgamelogs[[#This Row],[TEAM_NAME]], LEAGUE_AVERAGES!$F$14:$H$43, 3, FALSE)</f>
        <v>0.47942857142857148</v>
      </c>
      <c r="BT1546" s="5">
        <f>VLOOKUP(_2025teamgamelogs[[#This Row],[TEAM_NAME]], LEAGUE_AVERAGES!$K$14:$M$43, 2, FALSE)</f>
        <v>0.60805571751162091</v>
      </c>
      <c r="BU1546" s="5">
        <f>VLOOKUP(_2025teamgamelogs[[#This Row],[TEAM_NAME]], LEAGUE_AVERAGES!$K$14:$M$43, 3, FALSE)</f>
        <v>0.58190704341109034</v>
      </c>
    </row>
    <row r="1547" spans="1:73" x14ac:dyDescent="0.2">
      <c r="A1547" t="s">
        <v>59</v>
      </c>
      <c r="B1547">
        <v>1610612758</v>
      </c>
      <c r="C1547" t="s">
        <v>142</v>
      </c>
      <c r="D1547" t="s">
        <v>143</v>
      </c>
      <c r="E1547">
        <v>22400750</v>
      </c>
      <c r="F1547" s="1">
        <v>45696</v>
      </c>
      <c r="G1547" t="s">
        <v>1357</v>
      </c>
      <c r="H1547" t="s">
        <v>63</v>
      </c>
      <c r="I1547">
        <v>48</v>
      </c>
      <c r="J1547">
        <v>43</v>
      </c>
      <c r="K1547">
        <v>91</v>
      </c>
      <c r="L1547">
        <v>0.47299999999999998</v>
      </c>
      <c r="M1547">
        <v>11</v>
      </c>
      <c r="N1547">
        <v>41</v>
      </c>
      <c r="O1547">
        <v>0.26800000000000002</v>
      </c>
      <c r="P1547">
        <v>26</v>
      </c>
      <c r="Q1547">
        <v>33</v>
      </c>
      <c r="R1547">
        <v>0.78800000000000003</v>
      </c>
      <c r="S1547">
        <v>11</v>
      </c>
      <c r="T1547">
        <v>40</v>
      </c>
      <c r="U1547">
        <v>51</v>
      </c>
      <c r="V1547">
        <v>24</v>
      </c>
      <c r="W1547">
        <v>18</v>
      </c>
      <c r="X1547">
        <v>10</v>
      </c>
      <c r="Y1547">
        <v>7</v>
      </c>
      <c r="Z1547">
        <v>8</v>
      </c>
      <c r="AA1547">
        <v>22</v>
      </c>
      <c r="AB1547">
        <v>24</v>
      </c>
      <c r="AC1547">
        <v>123</v>
      </c>
      <c r="AD1547">
        <v>5</v>
      </c>
      <c r="AE1547">
        <v>1</v>
      </c>
      <c r="AF1547">
        <v>1</v>
      </c>
      <c r="AG1547">
        <v>1</v>
      </c>
      <c r="AH1547">
        <v>1</v>
      </c>
      <c r="AI1547">
        <v>121</v>
      </c>
      <c r="AJ1547">
        <v>866</v>
      </c>
      <c r="AK1547">
        <v>899</v>
      </c>
      <c r="AL1547">
        <v>1142</v>
      </c>
      <c r="AM1547">
        <v>1661</v>
      </c>
      <c r="AN1547">
        <v>681</v>
      </c>
      <c r="AO1547">
        <v>2147</v>
      </c>
      <c r="AP1547">
        <v>133</v>
      </c>
      <c r="AQ1547">
        <v>134</v>
      </c>
      <c r="AR1547">
        <v>1213</v>
      </c>
      <c r="AS1547">
        <v>1051</v>
      </c>
      <c r="AT1547">
        <v>210</v>
      </c>
      <c r="AU1547">
        <v>340</v>
      </c>
      <c r="AV1547">
        <v>1570</v>
      </c>
      <c r="AW1547">
        <v>1953</v>
      </c>
      <c r="AX1547">
        <v>539</v>
      </c>
      <c r="AY1547">
        <v>346</v>
      </c>
      <c r="AZ1547">
        <v>2116</v>
      </c>
      <c r="BA1547">
        <v>1887</v>
      </c>
      <c r="BB1547">
        <v>215</v>
      </c>
      <c r="BC1547">
        <v>549</v>
      </c>
      <c r="BD1547">
        <v>922</v>
      </c>
      <c r="BE1547">
        <v>1</v>
      </c>
      <c r="BF1547" t="s">
        <v>64</v>
      </c>
      <c r="BG1547" t="s">
        <v>65</v>
      </c>
      <c r="BH1547" t="s">
        <v>1276</v>
      </c>
      <c r="BI1547" s="4">
        <f xml:space="preserve"> _2025teamgamelogs[[#This Row],[FGA]] + (0.44 * _2025teamgamelogs[[#This Row],[FTA]]) + _2025teamgamelogs[[#This Row],[TOV]] - _2025teamgamelogs[[#This Row],[OREB]]</f>
        <v>112.52</v>
      </c>
      <c r="BJ1547" s="3">
        <f>_2025teamgamelogs[[#This Row],[TOV]]/_2025teamgamelogs[[#This Row],[POSSESIONS]]</f>
        <v>0.15997156061144685</v>
      </c>
      <c r="BK1547" s="4">
        <f>_2025teamgamelogs[[#This Row],[PTS]]/_2025teamgamelogs[[#This Row],[POSSESIONS]]</f>
        <v>1.0931389975115535</v>
      </c>
      <c r="BL1547" s="4">
        <f xml:space="preserve"> 100 * _2025teamgamelogs[[#This Row],[POINTS_PER_POSSESSION]]</f>
        <v>109.31389975115535</v>
      </c>
      <c r="BM1547" s="4">
        <f xml:space="preserve"> _2025teamgamelogs[[#This Row],[POSSESIONS]] / (_2025teamgamelogs[[#This Row],[MIN]]/48)</f>
        <v>112.52</v>
      </c>
      <c r="BN1547" s="3">
        <f>_2025teamgamelogs[[#This Row],[PTS]] / (2 * (_2025teamgamelogs[[#This Row],[FGA]] + 0.44 * _2025teamgamelogs[[#This Row],[FTA]]))</f>
        <v>0.58282789992418504</v>
      </c>
      <c r="BO1547" s="4">
        <f>VLOOKUP(_2025teamgamelogs[[#This Row],[MONTH]], LEAGUE_AVERAGES!$A$2:$B$8, 2, FALSE)</f>
        <v>112.18937416754261</v>
      </c>
      <c r="BP1547" s="5">
        <f>VLOOKUP(_2025teamgamelogs[[#This Row],[TEAM_NAME]], LEAGUE_AVERAGES!$A$14:$C$43, 2, FALSE)</f>
        <v>0.37158536585365853</v>
      </c>
      <c r="BQ1547" s="5">
        <f>VLOOKUP(_2025teamgamelogs[[#This Row],[TEAM_NAME]], LEAGUE_AVERAGES!$A$14:$C$43, 3, FALSE)</f>
        <v>0.34029268292682929</v>
      </c>
      <c r="BR1547" s="5">
        <f>VLOOKUP(_2025teamgamelogs[[#This Row],[TEAM_NAME]], LEAGUE_AVERAGES!$F$14:$H$43, 2, FALSE)</f>
        <v>0.4831951219512195</v>
      </c>
      <c r="BS1547" s="5">
        <f>VLOOKUP(_2025teamgamelogs[[#This Row],[TEAM_NAME]], LEAGUE_AVERAGES!$F$14:$H$43, 3, FALSE)</f>
        <v>0.47492682926829272</v>
      </c>
      <c r="BT1547" s="5">
        <f>VLOOKUP(_2025teamgamelogs[[#This Row],[TEAM_NAME]], LEAGUE_AVERAGES!$K$14:$M$43, 2, FALSE)</f>
        <v>0.59195463864629394</v>
      </c>
      <c r="BU1547" s="5">
        <f>VLOOKUP(_2025teamgamelogs[[#This Row],[TEAM_NAME]], LEAGUE_AVERAGES!$K$14:$M$43, 3, FALSE)</f>
        <v>0.57517865161129356</v>
      </c>
    </row>
    <row r="1548" spans="1:73" x14ac:dyDescent="0.2">
      <c r="A1548" t="s">
        <v>59</v>
      </c>
      <c r="B1548">
        <v>1610612744</v>
      </c>
      <c r="C1548" t="s">
        <v>98</v>
      </c>
      <c r="D1548" t="s">
        <v>99</v>
      </c>
      <c r="E1548">
        <v>22400745</v>
      </c>
      <c r="F1548" s="1">
        <v>45696</v>
      </c>
      <c r="G1548" t="s">
        <v>1358</v>
      </c>
      <c r="H1548" t="s">
        <v>63</v>
      </c>
      <c r="I1548">
        <v>48</v>
      </c>
      <c r="J1548">
        <v>45</v>
      </c>
      <c r="K1548">
        <v>90</v>
      </c>
      <c r="L1548">
        <v>0.5</v>
      </c>
      <c r="M1548">
        <v>19</v>
      </c>
      <c r="N1548">
        <v>48</v>
      </c>
      <c r="O1548">
        <v>0.39600000000000002</v>
      </c>
      <c r="P1548">
        <v>23</v>
      </c>
      <c r="Q1548">
        <v>27</v>
      </c>
      <c r="R1548">
        <v>0.85199999999999998</v>
      </c>
      <c r="S1548">
        <v>16</v>
      </c>
      <c r="T1548">
        <v>28</v>
      </c>
      <c r="U1548">
        <v>44</v>
      </c>
      <c r="V1548">
        <v>34</v>
      </c>
      <c r="W1548">
        <v>15</v>
      </c>
      <c r="X1548">
        <v>8</v>
      </c>
      <c r="Y1548">
        <v>7</v>
      </c>
      <c r="Z1548">
        <v>4</v>
      </c>
      <c r="AA1548">
        <v>23</v>
      </c>
      <c r="AB1548">
        <v>19</v>
      </c>
      <c r="AC1548">
        <v>132</v>
      </c>
      <c r="AD1548">
        <v>21</v>
      </c>
      <c r="AE1548">
        <v>1</v>
      </c>
      <c r="AF1548">
        <v>1</v>
      </c>
      <c r="AG1548">
        <v>1</v>
      </c>
      <c r="AH1548">
        <v>1</v>
      </c>
      <c r="AI1548">
        <v>121</v>
      </c>
      <c r="AJ1548">
        <v>564</v>
      </c>
      <c r="AK1548">
        <v>1029</v>
      </c>
      <c r="AL1548">
        <v>663</v>
      </c>
      <c r="AM1548">
        <v>182</v>
      </c>
      <c r="AN1548">
        <v>163</v>
      </c>
      <c r="AO1548">
        <v>777</v>
      </c>
      <c r="AP1548">
        <v>314</v>
      </c>
      <c r="AQ1548">
        <v>471</v>
      </c>
      <c r="AR1548">
        <v>570</v>
      </c>
      <c r="AS1548">
        <v>234</v>
      </c>
      <c r="AT1548">
        <v>1951</v>
      </c>
      <c r="AU1548">
        <v>1127</v>
      </c>
      <c r="AV1548">
        <v>186</v>
      </c>
      <c r="AW1548">
        <v>1341</v>
      </c>
      <c r="AX1548">
        <v>1073</v>
      </c>
      <c r="AY1548">
        <v>346</v>
      </c>
      <c r="AZ1548">
        <v>750</v>
      </c>
      <c r="BA1548">
        <v>2046</v>
      </c>
      <c r="BB1548">
        <v>971</v>
      </c>
      <c r="BC1548">
        <v>179</v>
      </c>
      <c r="BD1548">
        <v>211</v>
      </c>
      <c r="BE1548">
        <v>1</v>
      </c>
      <c r="BF1548" t="s">
        <v>71</v>
      </c>
      <c r="BG1548" t="s">
        <v>65</v>
      </c>
      <c r="BH1548" t="s">
        <v>1276</v>
      </c>
      <c r="BI1548" s="4">
        <f xml:space="preserve"> _2025teamgamelogs[[#This Row],[FGA]] + (0.44 * _2025teamgamelogs[[#This Row],[FTA]]) + _2025teamgamelogs[[#This Row],[TOV]] - _2025teamgamelogs[[#This Row],[OREB]]</f>
        <v>100.88</v>
      </c>
      <c r="BJ1548" s="3">
        <f>_2025teamgamelogs[[#This Row],[TOV]]/_2025teamgamelogs[[#This Row],[POSSESIONS]]</f>
        <v>0.14869151467089611</v>
      </c>
      <c r="BK1548" s="4">
        <f>_2025teamgamelogs[[#This Row],[PTS]]/_2025teamgamelogs[[#This Row],[POSSESIONS]]</f>
        <v>1.3084853291038858</v>
      </c>
      <c r="BL1548" s="4">
        <f xml:space="preserve"> 100 * _2025teamgamelogs[[#This Row],[POINTS_PER_POSSESSION]]</f>
        <v>130.84853291038857</v>
      </c>
      <c r="BM1548" s="4">
        <f xml:space="preserve"> _2025teamgamelogs[[#This Row],[POSSESIONS]] / (_2025teamgamelogs[[#This Row],[MIN]]/48)</f>
        <v>100.88</v>
      </c>
      <c r="BN1548" s="3">
        <f>_2025teamgamelogs[[#This Row],[PTS]] / (2 * (_2025teamgamelogs[[#This Row],[FGA]] + 0.44 * _2025teamgamelogs[[#This Row],[FTA]]))</f>
        <v>0.64782096584216731</v>
      </c>
      <c r="BO1548" s="4">
        <f>VLOOKUP(_2025teamgamelogs[[#This Row],[MONTH]], LEAGUE_AVERAGES!$A$2:$B$8, 2, FALSE)</f>
        <v>112.18937416754261</v>
      </c>
      <c r="BP1548" s="5">
        <f>VLOOKUP(_2025teamgamelogs[[#This Row],[TEAM_NAME]], LEAGUE_AVERAGES!$A$14:$C$43, 2, FALSE)</f>
        <v>0.36843902439024395</v>
      </c>
      <c r="BQ1548" s="5">
        <f>VLOOKUP(_2025teamgamelogs[[#This Row],[TEAM_NAME]], LEAGUE_AVERAGES!$A$14:$C$43, 3, FALSE)</f>
        <v>0.35765853658536584</v>
      </c>
      <c r="BR1548" s="5">
        <f>VLOOKUP(_2025teamgamelogs[[#This Row],[TEAM_NAME]], LEAGUE_AVERAGES!$F$14:$H$43, 2, FALSE)</f>
        <v>0.45136585365853665</v>
      </c>
      <c r="BS1548" s="5">
        <f>VLOOKUP(_2025teamgamelogs[[#This Row],[TEAM_NAME]], LEAGUE_AVERAGES!$F$14:$H$43, 3, FALSE)</f>
        <v>0.45180487804878061</v>
      </c>
      <c r="BT1548" s="5">
        <f>VLOOKUP(_2025teamgamelogs[[#This Row],[TEAM_NAME]], LEAGUE_AVERAGES!$K$14:$M$43, 2, FALSE)</f>
        <v>0.56832140437053513</v>
      </c>
      <c r="BU1548" s="5">
        <f>VLOOKUP(_2025teamgamelogs[[#This Row],[TEAM_NAME]], LEAGUE_AVERAGES!$K$14:$M$43, 3, FALSE)</f>
        <v>0.56980808391386595</v>
      </c>
    </row>
    <row r="1549" spans="1:73" x14ac:dyDescent="0.2">
      <c r="A1549" t="s">
        <v>59</v>
      </c>
      <c r="B1549">
        <v>1610612756</v>
      </c>
      <c r="C1549" t="s">
        <v>80</v>
      </c>
      <c r="D1549" t="s">
        <v>81</v>
      </c>
      <c r="E1549">
        <v>22400749</v>
      </c>
      <c r="F1549" s="1">
        <v>45696</v>
      </c>
      <c r="G1549" t="s">
        <v>875</v>
      </c>
      <c r="H1549" t="s">
        <v>70</v>
      </c>
      <c r="I1549">
        <v>48</v>
      </c>
      <c r="J1549">
        <v>38</v>
      </c>
      <c r="K1549">
        <v>98</v>
      </c>
      <c r="L1549">
        <v>0.38800000000000001</v>
      </c>
      <c r="M1549">
        <v>17</v>
      </c>
      <c r="N1549">
        <v>50</v>
      </c>
      <c r="O1549">
        <v>0.34</v>
      </c>
      <c r="P1549">
        <v>12</v>
      </c>
      <c r="Q1549">
        <v>15</v>
      </c>
      <c r="R1549">
        <v>0.8</v>
      </c>
      <c r="S1549">
        <v>17</v>
      </c>
      <c r="T1549">
        <v>26</v>
      </c>
      <c r="U1549">
        <v>43</v>
      </c>
      <c r="V1549">
        <v>25</v>
      </c>
      <c r="W1549">
        <v>6</v>
      </c>
      <c r="X1549">
        <v>5</v>
      </c>
      <c r="Y1549">
        <v>6</v>
      </c>
      <c r="Z1549">
        <v>4</v>
      </c>
      <c r="AA1549">
        <v>15</v>
      </c>
      <c r="AB1549">
        <v>13</v>
      </c>
      <c r="AC1549">
        <v>105</v>
      </c>
      <c r="AD1549">
        <v>-17</v>
      </c>
      <c r="AE1549">
        <v>1</v>
      </c>
      <c r="AF1549">
        <v>1231</v>
      </c>
      <c r="AG1549">
        <v>1231</v>
      </c>
      <c r="AH1549">
        <v>1231</v>
      </c>
      <c r="AI1549">
        <v>121</v>
      </c>
      <c r="AJ1549">
        <v>1796</v>
      </c>
      <c r="AK1549">
        <v>251</v>
      </c>
      <c r="AL1549">
        <v>2303</v>
      </c>
      <c r="AM1549">
        <v>410</v>
      </c>
      <c r="AN1549">
        <v>104</v>
      </c>
      <c r="AO1549">
        <v>1458</v>
      </c>
      <c r="AP1549">
        <v>1889</v>
      </c>
      <c r="AQ1549">
        <v>2021</v>
      </c>
      <c r="AR1549">
        <v>1029</v>
      </c>
      <c r="AS1549">
        <v>160</v>
      </c>
      <c r="AT1549">
        <v>2171</v>
      </c>
      <c r="AU1549">
        <v>1282</v>
      </c>
      <c r="AV1549">
        <v>1358</v>
      </c>
      <c r="AW1549">
        <v>18</v>
      </c>
      <c r="AX1549">
        <v>1998</v>
      </c>
      <c r="AY1549">
        <v>560</v>
      </c>
      <c r="AZ1549">
        <v>750</v>
      </c>
      <c r="BA1549">
        <v>398</v>
      </c>
      <c r="BB1549">
        <v>2202</v>
      </c>
      <c r="BC1549">
        <v>1790</v>
      </c>
      <c r="BD1549">
        <v>2124</v>
      </c>
      <c r="BE1549">
        <v>1</v>
      </c>
      <c r="BF1549" t="s">
        <v>64</v>
      </c>
      <c r="BG1549" t="s">
        <v>65</v>
      </c>
      <c r="BH1549" t="s">
        <v>1276</v>
      </c>
      <c r="BI1549" s="4">
        <f xml:space="preserve"> _2025teamgamelogs[[#This Row],[FGA]] + (0.44 * _2025teamgamelogs[[#This Row],[FTA]]) + _2025teamgamelogs[[#This Row],[TOV]] - _2025teamgamelogs[[#This Row],[OREB]]</f>
        <v>93.6</v>
      </c>
      <c r="BJ1549" s="3">
        <f>_2025teamgamelogs[[#This Row],[TOV]]/_2025teamgamelogs[[#This Row],[POSSESIONS]]</f>
        <v>6.4102564102564111E-2</v>
      </c>
      <c r="BK1549" s="4">
        <f>_2025teamgamelogs[[#This Row],[PTS]]/_2025teamgamelogs[[#This Row],[POSSESIONS]]</f>
        <v>1.1217948717948718</v>
      </c>
      <c r="BL1549" s="4">
        <f xml:space="preserve"> 100 * _2025teamgamelogs[[#This Row],[POINTS_PER_POSSESSION]]</f>
        <v>112.17948717948718</v>
      </c>
      <c r="BM1549" s="4">
        <f xml:space="preserve"> _2025teamgamelogs[[#This Row],[POSSESIONS]] / (_2025teamgamelogs[[#This Row],[MIN]]/48)</f>
        <v>93.6</v>
      </c>
      <c r="BN1549" s="3">
        <f>_2025teamgamelogs[[#This Row],[PTS]] / (2 * (_2025teamgamelogs[[#This Row],[FGA]] + 0.44 * _2025teamgamelogs[[#This Row],[FTA]]))</f>
        <v>0.50191204588910132</v>
      </c>
      <c r="BO1549" s="4">
        <f>VLOOKUP(_2025teamgamelogs[[#This Row],[MONTH]], LEAGUE_AVERAGES!$A$2:$B$8, 2, FALSE)</f>
        <v>112.18937416754261</v>
      </c>
      <c r="BP1549" s="5">
        <f>VLOOKUP(_2025teamgamelogs[[#This Row],[TEAM_NAME]], LEAGUE_AVERAGES!$A$14:$C$43, 2, FALSE)</f>
        <v>0.37692682926829268</v>
      </c>
      <c r="BQ1549" s="5">
        <f>VLOOKUP(_2025teamgamelogs[[#This Row],[TEAM_NAME]], LEAGUE_AVERAGES!$A$14:$C$43, 3, FALSE)</f>
        <v>0.37741463414634141</v>
      </c>
      <c r="BR1549" s="5">
        <f>VLOOKUP(_2025teamgamelogs[[#This Row],[TEAM_NAME]], LEAGUE_AVERAGES!$F$14:$H$43, 2, FALSE)</f>
        <v>0.4768536585365854</v>
      </c>
      <c r="BS1549" s="5">
        <f>VLOOKUP(_2025teamgamelogs[[#This Row],[TEAM_NAME]], LEAGUE_AVERAGES!$F$14:$H$43, 3, FALSE)</f>
        <v>0.48056097560975608</v>
      </c>
      <c r="BT1549" s="5">
        <f>VLOOKUP(_2025teamgamelogs[[#This Row],[TEAM_NAME]], LEAGUE_AVERAGES!$K$14:$M$43, 2, FALSE)</f>
        <v>0.59622840480117467</v>
      </c>
      <c r="BU1549" s="5">
        <f>VLOOKUP(_2025teamgamelogs[[#This Row],[TEAM_NAME]], LEAGUE_AVERAGES!$K$14:$M$43, 3, FALSE)</f>
        <v>0.59682738613401276</v>
      </c>
    </row>
    <row r="1550" spans="1:73" x14ac:dyDescent="0.2">
      <c r="A1550" t="s">
        <v>59</v>
      </c>
      <c r="B1550">
        <v>1610612763</v>
      </c>
      <c r="C1550" t="s">
        <v>128</v>
      </c>
      <c r="D1550" t="s">
        <v>129</v>
      </c>
      <c r="E1550">
        <v>22400746</v>
      </c>
      <c r="F1550" s="1">
        <v>45696</v>
      </c>
      <c r="G1550" t="s">
        <v>1359</v>
      </c>
      <c r="H1550" t="s">
        <v>70</v>
      </c>
      <c r="I1550">
        <v>48</v>
      </c>
      <c r="J1550">
        <v>36</v>
      </c>
      <c r="K1550">
        <v>81</v>
      </c>
      <c r="L1550">
        <v>0.44400000000000001</v>
      </c>
      <c r="M1550">
        <v>12</v>
      </c>
      <c r="N1550">
        <v>28</v>
      </c>
      <c r="O1550">
        <v>0.42899999999999999</v>
      </c>
      <c r="P1550">
        <v>28</v>
      </c>
      <c r="Q1550">
        <v>39</v>
      </c>
      <c r="R1550">
        <v>0.71799999999999997</v>
      </c>
      <c r="S1550">
        <v>10</v>
      </c>
      <c r="T1550">
        <v>30</v>
      </c>
      <c r="U1550">
        <v>40</v>
      </c>
      <c r="V1550">
        <v>21</v>
      </c>
      <c r="W1550">
        <v>13</v>
      </c>
      <c r="X1550">
        <v>7</v>
      </c>
      <c r="Y1550">
        <v>9</v>
      </c>
      <c r="Z1550">
        <v>5</v>
      </c>
      <c r="AA1550">
        <v>21</v>
      </c>
      <c r="AB1550">
        <v>27</v>
      </c>
      <c r="AC1550">
        <v>112</v>
      </c>
      <c r="AD1550">
        <v>-13</v>
      </c>
      <c r="AE1550">
        <v>1</v>
      </c>
      <c r="AF1550">
        <v>1231</v>
      </c>
      <c r="AG1550">
        <v>1231</v>
      </c>
      <c r="AH1550">
        <v>1231</v>
      </c>
      <c r="AI1550">
        <v>121</v>
      </c>
      <c r="AJ1550">
        <v>2070</v>
      </c>
      <c r="AK1550">
        <v>2117</v>
      </c>
      <c r="AL1550">
        <v>1631</v>
      </c>
      <c r="AM1550">
        <v>1413</v>
      </c>
      <c r="AN1550">
        <v>2228</v>
      </c>
      <c r="AO1550">
        <v>461</v>
      </c>
      <c r="AP1550">
        <v>75</v>
      </c>
      <c r="AQ1550">
        <v>28</v>
      </c>
      <c r="AR1550">
        <v>1835</v>
      </c>
      <c r="AS1550">
        <v>1308</v>
      </c>
      <c r="AT1550">
        <v>1652</v>
      </c>
      <c r="AU1550">
        <v>1715</v>
      </c>
      <c r="AV1550">
        <v>2031</v>
      </c>
      <c r="AW1550">
        <v>850</v>
      </c>
      <c r="AX1550">
        <v>1360</v>
      </c>
      <c r="AY1550">
        <v>109</v>
      </c>
      <c r="AZ1550">
        <v>1188</v>
      </c>
      <c r="BA1550">
        <v>1694</v>
      </c>
      <c r="BB1550">
        <v>59</v>
      </c>
      <c r="BC1550">
        <v>1331</v>
      </c>
      <c r="BD1550">
        <v>1945</v>
      </c>
      <c r="BE1550">
        <v>1</v>
      </c>
      <c r="BF1550" t="s">
        <v>64</v>
      </c>
      <c r="BG1550" t="s">
        <v>65</v>
      </c>
      <c r="BH1550" t="s">
        <v>1276</v>
      </c>
      <c r="BI1550" s="4">
        <f xml:space="preserve"> _2025teamgamelogs[[#This Row],[FGA]] + (0.44 * _2025teamgamelogs[[#This Row],[FTA]]) + _2025teamgamelogs[[#This Row],[TOV]] - _2025teamgamelogs[[#This Row],[OREB]]</f>
        <v>101.16</v>
      </c>
      <c r="BJ1550" s="3">
        <f>_2025teamgamelogs[[#This Row],[TOV]]/_2025teamgamelogs[[#This Row],[POSSESIONS]]</f>
        <v>0.12850929221035984</v>
      </c>
      <c r="BK1550" s="4">
        <f>_2025teamgamelogs[[#This Row],[PTS]]/_2025teamgamelogs[[#This Row],[POSSESIONS]]</f>
        <v>1.1071569790431002</v>
      </c>
      <c r="BL1550" s="4">
        <f xml:space="preserve"> 100 * _2025teamgamelogs[[#This Row],[POINTS_PER_POSSESSION]]</f>
        <v>110.71569790431002</v>
      </c>
      <c r="BM1550" s="4">
        <f xml:space="preserve"> _2025teamgamelogs[[#This Row],[POSSESIONS]] / (_2025teamgamelogs[[#This Row],[MIN]]/48)</f>
        <v>101.16</v>
      </c>
      <c r="BN1550" s="3">
        <f>_2025teamgamelogs[[#This Row],[PTS]] / (2 * (_2025teamgamelogs[[#This Row],[FGA]] + 0.44 * _2025teamgamelogs[[#This Row],[FTA]]))</f>
        <v>0.5704971475142625</v>
      </c>
      <c r="BO1550" s="4">
        <f>VLOOKUP(_2025teamgamelogs[[#This Row],[MONTH]], LEAGUE_AVERAGES!$A$2:$B$8, 2, FALSE)</f>
        <v>112.18937416754261</v>
      </c>
      <c r="BP1550" s="5">
        <f>VLOOKUP(_2025teamgamelogs[[#This Row],[TEAM_NAME]], LEAGUE_AVERAGES!$A$14:$C$43, 2, FALSE)</f>
        <v>0.36546341463414628</v>
      </c>
      <c r="BQ1550" s="5">
        <f>VLOOKUP(_2025teamgamelogs[[#This Row],[TEAM_NAME]], LEAGUE_AVERAGES!$A$14:$C$43, 3, FALSE)</f>
        <v>0.36639024390243902</v>
      </c>
      <c r="BR1550" s="5">
        <f>VLOOKUP(_2025teamgamelogs[[#This Row],[TEAM_NAME]], LEAGUE_AVERAGES!$F$14:$H$43, 2, FALSE)</f>
        <v>0.48997560975609772</v>
      </c>
      <c r="BS1550" s="5">
        <f>VLOOKUP(_2025teamgamelogs[[#This Row],[TEAM_NAME]], LEAGUE_AVERAGES!$F$14:$H$43, 3, FALSE)</f>
        <v>0.46951219512195119</v>
      </c>
      <c r="BT1550" s="5">
        <f>VLOOKUP(_2025teamgamelogs[[#This Row],[TEAM_NAME]], LEAGUE_AVERAGES!$K$14:$M$43, 2, FALSE)</f>
        <v>0.59919613060605748</v>
      </c>
      <c r="BU1550" s="5">
        <f>VLOOKUP(_2025teamgamelogs[[#This Row],[TEAM_NAME]], LEAGUE_AVERAGES!$K$14:$M$43, 3, FALSE)</f>
        <v>0.57758119053457602</v>
      </c>
    </row>
    <row r="1551" spans="1:73" x14ac:dyDescent="0.2">
      <c r="A1551" t="s">
        <v>59</v>
      </c>
      <c r="B1551">
        <v>1610612746</v>
      </c>
      <c r="C1551" t="s">
        <v>131</v>
      </c>
      <c r="D1551" t="s">
        <v>132</v>
      </c>
      <c r="E1551">
        <v>22400751</v>
      </c>
      <c r="F1551" s="1">
        <v>45696</v>
      </c>
      <c r="G1551" t="s">
        <v>502</v>
      </c>
      <c r="H1551" t="s">
        <v>63</v>
      </c>
      <c r="I1551">
        <v>48</v>
      </c>
      <c r="J1551">
        <v>51</v>
      </c>
      <c r="K1551">
        <v>88</v>
      </c>
      <c r="L1551">
        <v>0.57999999999999996</v>
      </c>
      <c r="M1551">
        <v>11</v>
      </c>
      <c r="N1551">
        <v>26</v>
      </c>
      <c r="O1551">
        <v>0.42299999999999999</v>
      </c>
      <c r="P1551">
        <v>17</v>
      </c>
      <c r="Q1551">
        <v>21</v>
      </c>
      <c r="R1551">
        <v>0.81</v>
      </c>
      <c r="S1551">
        <v>8</v>
      </c>
      <c r="T1551">
        <v>29</v>
      </c>
      <c r="U1551">
        <v>37</v>
      </c>
      <c r="V1551">
        <v>36</v>
      </c>
      <c r="W1551">
        <v>15</v>
      </c>
      <c r="X1551">
        <v>8</v>
      </c>
      <c r="Y1551">
        <v>2</v>
      </c>
      <c r="Z1551">
        <v>4</v>
      </c>
      <c r="AA1551">
        <v>20</v>
      </c>
      <c r="AB1551">
        <v>21</v>
      </c>
      <c r="AC1551">
        <v>130</v>
      </c>
      <c r="AD1551">
        <v>20</v>
      </c>
      <c r="AE1551">
        <v>1</v>
      </c>
      <c r="AF1551">
        <v>1</v>
      </c>
      <c r="AG1551">
        <v>1</v>
      </c>
      <c r="AH1551">
        <v>1</v>
      </c>
      <c r="AI1551">
        <v>121</v>
      </c>
      <c r="AJ1551">
        <v>94</v>
      </c>
      <c r="AK1551">
        <v>1314</v>
      </c>
      <c r="AL1551">
        <v>47</v>
      </c>
      <c r="AM1551">
        <v>1661</v>
      </c>
      <c r="AN1551">
        <v>2340</v>
      </c>
      <c r="AO1551">
        <v>517</v>
      </c>
      <c r="AP1551">
        <v>1052</v>
      </c>
      <c r="AQ1551">
        <v>1164</v>
      </c>
      <c r="AR1551">
        <v>957</v>
      </c>
      <c r="AS1551">
        <v>1800</v>
      </c>
      <c r="AT1551">
        <v>1807</v>
      </c>
      <c r="AU1551">
        <v>2073</v>
      </c>
      <c r="AV1551">
        <v>95</v>
      </c>
      <c r="AW1551">
        <v>1341</v>
      </c>
      <c r="AX1551">
        <v>1073</v>
      </c>
      <c r="AY1551">
        <v>2078</v>
      </c>
      <c r="AZ1551">
        <v>750</v>
      </c>
      <c r="BA1551">
        <v>1491</v>
      </c>
      <c r="BB1551">
        <v>575</v>
      </c>
      <c r="BC1551">
        <v>239</v>
      </c>
      <c r="BD1551">
        <v>231</v>
      </c>
      <c r="BE1551">
        <v>1</v>
      </c>
      <c r="BF1551" t="s">
        <v>64</v>
      </c>
      <c r="BG1551" t="s">
        <v>65</v>
      </c>
      <c r="BH1551" t="s">
        <v>1276</v>
      </c>
      <c r="BI1551" s="4">
        <f xml:space="preserve"> _2025teamgamelogs[[#This Row],[FGA]] + (0.44 * _2025teamgamelogs[[#This Row],[FTA]]) + _2025teamgamelogs[[#This Row],[TOV]] - _2025teamgamelogs[[#This Row],[OREB]]</f>
        <v>104.24</v>
      </c>
      <c r="BJ1551" s="3">
        <f>_2025teamgamelogs[[#This Row],[TOV]]/_2025teamgamelogs[[#This Row],[POSSESIONS]]</f>
        <v>0.14389869531849578</v>
      </c>
      <c r="BK1551" s="4">
        <f>_2025teamgamelogs[[#This Row],[PTS]]/_2025teamgamelogs[[#This Row],[POSSESIONS]]</f>
        <v>1.2471220260936302</v>
      </c>
      <c r="BL1551" s="4">
        <f xml:space="preserve"> 100 * _2025teamgamelogs[[#This Row],[POINTS_PER_POSSESSION]]</f>
        <v>124.71220260936302</v>
      </c>
      <c r="BM1551" s="4">
        <f xml:space="preserve"> _2025teamgamelogs[[#This Row],[POSSESIONS]] / (_2025teamgamelogs[[#This Row],[MIN]]/48)</f>
        <v>104.24</v>
      </c>
      <c r="BN1551" s="3">
        <f>_2025teamgamelogs[[#This Row],[PTS]] / (2 * (_2025teamgamelogs[[#This Row],[FGA]] + 0.44 * _2025teamgamelogs[[#This Row],[FTA]]))</f>
        <v>0.66844919786096257</v>
      </c>
      <c r="BO1551" s="4">
        <f>VLOOKUP(_2025teamgamelogs[[#This Row],[MONTH]], LEAGUE_AVERAGES!$A$2:$B$8, 2, FALSE)</f>
        <v>112.18937416754261</v>
      </c>
      <c r="BP1551" s="5">
        <f>VLOOKUP(_2025teamgamelogs[[#This Row],[TEAM_NAME]], LEAGUE_AVERAGES!$A$14:$C$43, 2, FALSE)</f>
        <v>0.38978048780487806</v>
      </c>
      <c r="BQ1551" s="5">
        <f>VLOOKUP(_2025teamgamelogs[[#This Row],[TEAM_NAME]], LEAGUE_AVERAGES!$A$14:$C$43, 3, FALSE)</f>
        <v>0.36475609756097566</v>
      </c>
      <c r="BR1551" s="5">
        <f>VLOOKUP(_2025teamgamelogs[[#This Row],[TEAM_NAME]], LEAGUE_AVERAGES!$F$14:$H$43, 2, FALSE)</f>
        <v>0.49036585365853652</v>
      </c>
      <c r="BS1551" s="5">
        <f>VLOOKUP(_2025teamgamelogs[[#This Row],[TEAM_NAME]], LEAGUE_AVERAGES!$F$14:$H$43, 3, FALSE)</f>
        <v>0.47582926829268285</v>
      </c>
      <c r="BT1551" s="5">
        <f>VLOOKUP(_2025teamgamelogs[[#This Row],[TEAM_NAME]], LEAGUE_AVERAGES!$K$14:$M$43, 2, FALSE)</f>
        <v>0.59895938905835644</v>
      </c>
      <c r="BU1551" s="5">
        <f>VLOOKUP(_2025teamgamelogs[[#This Row],[TEAM_NAME]], LEAGUE_AVERAGES!$K$14:$M$43, 3, FALSE)</f>
        <v>0.58126724036545818</v>
      </c>
    </row>
    <row r="1552" spans="1:73" x14ac:dyDescent="0.2">
      <c r="A1552" t="s">
        <v>59</v>
      </c>
      <c r="B1552">
        <v>1610612740</v>
      </c>
      <c r="C1552" t="s">
        <v>77</v>
      </c>
      <c r="D1552" t="s">
        <v>78</v>
      </c>
      <c r="E1552">
        <v>22400750</v>
      </c>
      <c r="F1552" s="1">
        <v>45696</v>
      </c>
      <c r="G1552" t="s">
        <v>1360</v>
      </c>
      <c r="H1552" t="s">
        <v>70</v>
      </c>
      <c r="I1552">
        <v>48</v>
      </c>
      <c r="J1552">
        <v>43</v>
      </c>
      <c r="K1552">
        <v>90</v>
      </c>
      <c r="L1552">
        <v>0.47799999999999998</v>
      </c>
      <c r="M1552">
        <v>14</v>
      </c>
      <c r="N1552">
        <v>36</v>
      </c>
      <c r="O1552">
        <v>0.38900000000000001</v>
      </c>
      <c r="P1552">
        <v>18</v>
      </c>
      <c r="Q1552">
        <v>25</v>
      </c>
      <c r="R1552">
        <v>0.72</v>
      </c>
      <c r="S1552">
        <v>5</v>
      </c>
      <c r="T1552">
        <v>34</v>
      </c>
      <c r="U1552">
        <v>39</v>
      </c>
      <c r="V1552">
        <v>27</v>
      </c>
      <c r="W1552">
        <v>16</v>
      </c>
      <c r="X1552">
        <v>12</v>
      </c>
      <c r="Y1552">
        <v>8</v>
      </c>
      <c r="Z1552">
        <v>7</v>
      </c>
      <c r="AA1552">
        <v>24</v>
      </c>
      <c r="AB1552">
        <v>22</v>
      </c>
      <c r="AC1552">
        <v>118</v>
      </c>
      <c r="AD1552">
        <v>-5</v>
      </c>
      <c r="AE1552">
        <v>1</v>
      </c>
      <c r="AF1552">
        <v>1231</v>
      </c>
      <c r="AG1552">
        <v>1231</v>
      </c>
      <c r="AH1552">
        <v>1231</v>
      </c>
      <c r="AI1552">
        <v>121</v>
      </c>
      <c r="AJ1552">
        <v>866</v>
      </c>
      <c r="AK1552">
        <v>1029</v>
      </c>
      <c r="AL1552">
        <v>1036</v>
      </c>
      <c r="AM1552">
        <v>934</v>
      </c>
      <c r="AN1552">
        <v>1366</v>
      </c>
      <c r="AO1552">
        <v>865</v>
      </c>
      <c r="AP1552">
        <v>889</v>
      </c>
      <c r="AQ1552">
        <v>666</v>
      </c>
      <c r="AR1552">
        <v>1811</v>
      </c>
      <c r="AS1552">
        <v>2299</v>
      </c>
      <c r="AT1552">
        <v>926</v>
      </c>
      <c r="AU1552">
        <v>1833</v>
      </c>
      <c r="AV1552">
        <v>1013</v>
      </c>
      <c r="AW1552">
        <v>1583</v>
      </c>
      <c r="AX1552">
        <v>217</v>
      </c>
      <c r="AY1552">
        <v>187</v>
      </c>
      <c r="AZ1552">
        <v>1902</v>
      </c>
      <c r="BA1552">
        <v>2162</v>
      </c>
      <c r="BB1552">
        <v>416</v>
      </c>
      <c r="BC1552">
        <v>891</v>
      </c>
      <c r="BD1552">
        <v>1476</v>
      </c>
      <c r="BE1552">
        <v>1</v>
      </c>
      <c r="BF1552" t="s">
        <v>71</v>
      </c>
      <c r="BG1552" t="s">
        <v>65</v>
      </c>
      <c r="BH1552" t="s">
        <v>1276</v>
      </c>
      <c r="BI1552" s="4">
        <f xml:space="preserve"> _2025teamgamelogs[[#This Row],[FGA]] + (0.44 * _2025teamgamelogs[[#This Row],[FTA]]) + _2025teamgamelogs[[#This Row],[TOV]] - _2025teamgamelogs[[#This Row],[OREB]]</f>
        <v>112</v>
      </c>
      <c r="BJ1552" s="3">
        <f>_2025teamgamelogs[[#This Row],[TOV]]/_2025teamgamelogs[[#This Row],[POSSESIONS]]</f>
        <v>0.14285714285714285</v>
      </c>
      <c r="BK1552" s="4">
        <f>_2025teamgamelogs[[#This Row],[PTS]]/_2025teamgamelogs[[#This Row],[POSSESIONS]]</f>
        <v>1.0535714285714286</v>
      </c>
      <c r="BL1552" s="4">
        <f xml:space="preserve"> 100 * _2025teamgamelogs[[#This Row],[POINTS_PER_POSSESSION]]</f>
        <v>105.35714285714286</v>
      </c>
      <c r="BM1552" s="4">
        <f xml:space="preserve"> _2025teamgamelogs[[#This Row],[POSSESIONS]] / (_2025teamgamelogs[[#This Row],[MIN]]/48)</f>
        <v>112</v>
      </c>
      <c r="BN1552" s="3">
        <f>_2025teamgamelogs[[#This Row],[PTS]] / (2 * (_2025teamgamelogs[[#This Row],[FGA]] + 0.44 * _2025teamgamelogs[[#This Row],[FTA]]))</f>
        <v>0.58415841584158412</v>
      </c>
      <c r="BO1552" s="4">
        <f>VLOOKUP(_2025teamgamelogs[[#This Row],[MONTH]], LEAGUE_AVERAGES!$A$2:$B$8, 2, FALSE)</f>
        <v>112.18937416754261</v>
      </c>
      <c r="BP1552" s="5">
        <f>VLOOKUP(_2025teamgamelogs[[#This Row],[TEAM_NAME]], LEAGUE_AVERAGES!$A$14:$C$43, 2, FALSE)</f>
        <v>0.35068292682926827</v>
      </c>
      <c r="BQ1552" s="5">
        <f>VLOOKUP(_2025teamgamelogs[[#This Row],[TEAM_NAME]], LEAGUE_AVERAGES!$A$14:$C$43, 3, FALSE)</f>
        <v>0.33902439024390252</v>
      </c>
      <c r="BR1552" s="5">
        <f>VLOOKUP(_2025teamgamelogs[[#This Row],[TEAM_NAME]], LEAGUE_AVERAGES!$F$14:$H$43, 2, FALSE)</f>
        <v>0.44770731707317085</v>
      </c>
      <c r="BS1552" s="5">
        <f>VLOOKUP(_2025teamgamelogs[[#This Row],[TEAM_NAME]], LEAGUE_AVERAGES!$F$14:$H$43, 3, FALSE)</f>
        <v>0.45721951219512191</v>
      </c>
      <c r="BT1552" s="5">
        <f>VLOOKUP(_2025teamgamelogs[[#This Row],[TEAM_NAME]], LEAGUE_AVERAGES!$K$14:$M$43, 2, FALSE)</f>
        <v>0.55230036801172144</v>
      </c>
      <c r="BU1552" s="5">
        <f>VLOOKUP(_2025teamgamelogs[[#This Row],[TEAM_NAME]], LEAGUE_AVERAGES!$K$14:$M$43, 3, FALSE)</f>
        <v>0.55239725408654039</v>
      </c>
    </row>
    <row r="1553" spans="1:73" x14ac:dyDescent="0.2">
      <c r="A1553" t="s">
        <v>59</v>
      </c>
      <c r="B1553">
        <v>1610612742</v>
      </c>
      <c r="C1553" t="s">
        <v>154</v>
      </c>
      <c r="D1553" t="s">
        <v>155</v>
      </c>
      <c r="E1553">
        <v>22400741</v>
      </c>
      <c r="F1553" s="1">
        <v>45696</v>
      </c>
      <c r="G1553" t="s">
        <v>253</v>
      </c>
      <c r="H1553" t="s">
        <v>63</v>
      </c>
      <c r="I1553">
        <v>48</v>
      </c>
      <c r="J1553">
        <v>39</v>
      </c>
      <c r="K1553">
        <v>83</v>
      </c>
      <c r="L1553">
        <v>0.47</v>
      </c>
      <c r="M1553">
        <v>12</v>
      </c>
      <c r="N1553">
        <v>23</v>
      </c>
      <c r="O1553">
        <v>0.52200000000000002</v>
      </c>
      <c r="P1553">
        <v>26</v>
      </c>
      <c r="Q1553">
        <v>34</v>
      </c>
      <c r="R1553">
        <v>0.76500000000000001</v>
      </c>
      <c r="S1553">
        <v>12</v>
      </c>
      <c r="T1553">
        <v>31</v>
      </c>
      <c r="U1553">
        <v>43</v>
      </c>
      <c r="V1553">
        <v>22</v>
      </c>
      <c r="W1553">
        <v>6</v>
      </c>
      <c r="X1553">
        <v>4</v>
      </c>
      <c r="Y1553">
        <v>18</v>
      </c>
      <c r="Z1553">
        <v>5</v>
      </c>
      <c r="AA1553">
        <v>18</v>
      </c>
      <c r="AB1553">
        <v>22</v>
      </c>
      <c r="AC1553">
        <v>116</v>
      </c>
      <c r="AD1553">
        <v>11</v>
      </c>
      <c r="AE1553">
        <v>1</v>
      </c>
      <c r="AF1553">
        <v>1</v>
      </c>
      <c r="AG1553">
        <v>1</v>
      </c>
      <c r="AH1553">
        <v>1</v>
      </c>
      <c r="AI1553">
        <v>121</v>
      </c>
      <c r="AJ1553">
        <v>1609</v>
      </c>
      <c r="AK1553">
        <v>1922</v>
      </c>
      <c r="AL1553">
        <v>1196</v>
      </c>
      <c r="AM1553">
        <v>1413</v>
      </c>
      <c r="AN1553">
        <v>2421</v>
      </c>
      <c r="AO1553">
        <v>62</v>
      </c>
      <c r="AP1553">
        <v>133</v>
      </c>
      <c r="AQ1553">
        <v>106</v>
      </c>
      <c r="AR1553">
        <v>1438</v>
      </c>
      <c r="AS1553">
        <v>848</v>
      </c>
      <c r="AT1553">
        <v>1488</v>
      </c>
      <c r="AU1553">
        <v>1282</v>
      </c>
      <c r="AV1553">
        <v>1909</v>
      </c>
      <c r="AW1553">
        <v>18</v>
      </c>
      <c r="AX1553">
        <v>2190</v>
      </c>
      <c r="AY1553">
        <v>1</v>
      </c>
      <c r="AZ1553">
        <v>1188</v>
      </c>
      <c r="BA1553">
        <v>1018</v>
      </c>
      <c r="BB1553">
        <v>416</v>
      </c>
      <c r="BC1553">
        <v>1025</v>
      </c>
      <c r="BD1553">
        <v>563</v>
      </c>
      <c r="BE1553">
        <v>1</v>
      </c>
      <c r="BF1553" t="s">
        <v>64</v>
      </c>
      <c r="BG1553" t="s">
        <v>65</v>
      </c>
      <c r="BH1553" t="s">
        <v>1276</v>
      </c>
      <c r="BI1553" s="4">
        <f xml:space="preserve"> _2025teamgamelogs[[#This Row],[FGA]] + (0.44 * _2025teamgamelogs[[#This Row],[FTA]]) + _2025teamgamelogs[[#This Row],[TOV]] - _2025teamgamelogs[[#This Row],[OREB]]</f>
        <v>91.960000000000008</v>
      </c>
      <c r="BJ1553" s="3">
        <f>_2025teamgamelogs[[#This Row],[TOV]]/_2025teamgamelogs[[#This Row],[POSSESIONS]]</f>
        <v>6.5245759025663333E-2</v>
      </c>
      <c r="BK1553" s="4">
        <f>_2025teamgamelogs[[#This Row],[PTS]]/_2025teamgamelogs[[#This Row],[POSSESIONS]]</f>
        <v>1.261418007829491</v>
      </c>
      <c r="BL1553" s="4">
        <f xml:space="preserve"> 100 * _2025teamgamelogs[[#This Row],[POINTS_PER_POSSESSION]]</f>
        <v>126.1418007829491</v>
      </c>
      <c r="BM1553" s="4">
        <f xml:space="preserve"> _2025teamgamelogs[[#This Row],[POSSESIONS]] / (_2025teamgamelogs[[#This Row],[MIN]]/48)</f>
        <v>91.960000000000008</v>
      </c>
      <c r="BN1553" s="3">
        <f>_2025teamgamelogs[[#This Row],[PTS]] / (2 * (_2025teamgamelogs[[#This Row],[FGA]] + 0.44 * _2025teamgamelogs[[#This Row],[FTA]]))</f>
        <v>0.59207839934667206</v>
      </c>
      <c r="BO1553" s="4">
        <f>VLOOKUP(_2025teamgamelogs[[#This Row],[MONTH]], LEAGUE_AVERAGES!$A$2:$B$8, 2, FALSE)</f>
        <v>112.18937416754261</v>
      </c>
      <c r="BP1553" s="5">
        <f>VLOOKUP(_2025teamgamelogs[[#This Row],[TEAM_NAME]], LEAGUE_AVERAGES!$A$14:$C$43, 2, FALSE)</f>
        <v>0.362375</v>
      </c>
      <c r="BQ1553" s="5">
        <f>VLOOKUP(_2025teamgamelogs[[#This Row],[TEAM_NAME]], LEAGUE_AVERAGES!$A$14:$C$43, 3, FALSE)</f>
        <v>0.36252380952380958</v>
      </c>
      <c r="BR1553" s="5">
        <f>VLOOKUP(_2025teamgamelogs[[#This Row],[TEAM_NAME]], LEAGUE_AVERAGES!$F$14:$H$43, 2, FALSE)</f>
        <v>0.47777500000000001</v>
      </c>
      <c r="BS1553" s="5">
        <f>VLOOKUP(_2025teamgamelogs[[#This Row],[TEAM_NAME]], LEAGUE_AVERAGES!$F$14:$H$43, 3, FALSE)</f>
        <v>0.48176190476190472</v>
      </c>
      <c r="BT1553" s="5">
        <f>VLOOKUP(_2025teamgamelogs[[#This Row],[TEAM_NAME]], LEAGUE_AVERAGES!$K$14:$M$43, 2, FALSE)</f>
        <v>0.58283558931438928</v>
      </c>
      <c r="BU1553" s="5">
        <f>VLOOKUP(_2025teamgamelogs[[#This Row],[TEAM_NAME]], LEAGUE_AVERAGES!$K$14:$M$43, 3, FALSE)</f>
        <v>0.5856179003364903</v>
      </c>
    </row>
    <row r="1554" spans="1:73" x14ac:dyDescent="0.2">
      <c r="A1554" t="s">
        <v>59</v>
      </c>
      <c r="B1554">
        <v>1610612747</v>
      </c>
      <c r="C1554" t="s">
        <v>60</v>
      </c>
      <c r="D1554" t="s">
        <v>61</v>
      </c>
      <c r="E1554">
        <v>22400742</v>
      </c>
      <c r="F1554" s="1">
        <v>45696</v>
      </c>
      <c r="G1554" t="s">
        <v>1361</v>
      </c>
      <c r="H1554" t="s">
        <v>63</v>
      </c>
      <c r="I1554">
        <v>48</v>
      </c>
      <c r="J1554">
        <v>46</v>
      </c>
      <c r="K1554">
        <v>88</v>
      </c>
      <c r="L1554">
        <v>0.52300000000000002</v>
      </c>
      <c r="M1554">
        <v>11</v>
      </c>
      <c r="N1554">
        <v>33</v>
      </c>
      <c r="O1554">
        <v>0.33300000000000002</v>
      </c>
      <c r="P1554">
        <v>21</v>
      </c>
      <c r="Q1554">
        <v>23</v>
      </c>
      <c r="R1554">
        <v>0.91300000000000003</v>
      </c>
      <c r="S1554">
        <v>9</v>
      </c>
      <c r="T1554">
        <v>37</v>
      </c>
      <c r="U1554">
        <v>46</v>
      </c>
      <c r="V1554">
        <v>29</v>
      </c>
      <c r="W1554">
        <v>15</v>
      </c>
      <c r="X1554">
        <v>6</v>
      </c>
      <c r="Y1554">
        <v>3</v>
      </c>
      <c r="Z1554">
        <v>2</v>
      </c>
      <c r="AA1554">
        <v>22</v>
      </c>
      <c r="AB1554">
        <v>20</v>
      </c>
      <c r="AC1554">
        <v>124</v>
      </c>
      <c r="AD1554">
        <v>7</v>
      </c>
      <c r="AE1554">
        <v>1</v>
      </c>
      <c r="AF1554">
        <v>1</v>
      </c>
      <c r="AG1554">
        <v>1</v>
      </c>
      <c r="AH1554">
        <v>1</v>
      </c>
      <c r="AI1554">
        <v>121</v>
      </c>
      <c r="AJ1554">
        <v>437</v>
      </c>
      <c r="AK1554">
        <v>1314</v>
      </c>
      <c r="AL1554">
        <v>378</v>
      </c>
      <c r="AM1554">
        <v>1661</v>
      </c>
      <c r="AN1554">
        <v>1749</v>
      </c>
      <c r="AO1554">
        <v>1468</v>
      </c>
      <c r="AP1554">
        <v>506</v>
      </c>
      <c r="AQ1554">
        <v>899</v>
      </c>
      <c r="AR1554">
        <v>199</v>
      </c>
      <c r="AS1554">
        <v>1566</v>
      </c>
      <c r="AT1554">
        <v>489</v>
      </c>
      <c r="AU1554">
        <v>835</v>
      </c>
      <c r="AV1554">
        <v>687</v>
      </c>
      <c r="AW1554">
        <v>1341</v>
      </c>
      <c r="AX1554">
        <v>1702</v>
      </c>
      <c r="AY1554">
        <v>1712</v>
      </c>
      <c r="AZ1554">
        <v>158</v>
      </c>
      <c r="BA1554">
        <v>1887</v>
      </c>
      <c r="BB1554">
        <v>767</v>
      </c>
      <c r="BC1554">
        <v>497</v>
      </c>
      <c r="BD1554">
        <v>795</v>
      </c>
      <c r="BE1554">
        <v>1</v>
      </c>
      <c r="BF1554" t="s">
        <v>64</v>
      </c>
      <c r="BG1554" t="s">
        <v>65</v>
      </c>
      <c r="BH1554" t="s">
        <v>1276</v>
      </c>
      <c r="BI1554" s="4">
        <f xml:space="preserve"> _2025teamgamelogs[[#This Row],[FGA]] + (0.44 * _2025teamgamelogs[[#This Row],[FTA]]) + _2025teamgamelogs[[#This Row],[TOV]] - _2025teamgamelogs[[#This Row],[OREB]]</f>
        <v>104.12</v>
      </c>
      <c r="BJ1554" s="3">
        <f>_2025teamgamelogs[[#This Row],[TOV]]/_2025teamgamelogs[[#This Row],[POSSESIONS]]</f>
        <v>0.1440645409143296</v>
      </c>
      <c r="BK1554" s="4">
        <f>_2025teamgamelogs[[#This Row],[PTS]]/_2025teamgamelogs[[#This Row],[POSSESIONS]]</f>
        <v>1.1909335382251247</v>
      </c>
      <c r="BL1554" s="4">
        <f xml:space="preserve"> 100 * _2025teamgamelogs[[#This Row],[POINTS_PER_POSSESSION]]</f>
        <v>119.09335382251247</v>
      </c>
      <c r="BM1554" s="4">
        <f xml:space="preserve"> _2025teamgamelogs[[#This Row],[POSSESIONS]] / (_2025teamgamelogs[[#This Row],[MIN]]/48)</f>
        <v>104.12</v>
      </c>
      <c r="BN1554" s="3">
        <f>_2025teamgamelogs[[#This Row],[PTS]] / (2 * (_2025teamgamelogs[[#This Row],[FGA]] + 0.44 * _2025teamgamelogs[[#This Row],[FTA]]))</f>
        <v>0.63187933143090091</v>
      </c>
      <c r="BO1554" s="4">
        <f>VLOOKUP(_2025teamgamelogs[[#This Row],[MONTH]], LEAGUE_AVERAGES!$A$2:$B$8, 2, FALSE)</f>
        <v>112.18937416754261</v>
      </c>
      <c r="BP1554" s="5">
        <f>VLOOKUP(_2025teamgamelogs[[#This Row],[TEAM_NAME]], LEAGUE_AVERAGES!$A$14:$C$43, 2, FALSE)</f>
        <v>0.37419512195121946</v>
      </c>
      <c r="BQ1554" s="5">
        <f>VLOOKUP(_2025teamgamelogs[[#This Row],[TEAM_NAME]], LEAGUE_AVERAGES!$A$14:$C$43, 3, FALSE)</f>
        <v>0.35536585365853657</v>
      </c>
      <c r="BR1554" s="5">
        <f>VLOOKUP(_2025teamgamelogs[[#This Row],[TEAM_NAME]], LEAGUE_AVERAGES!$F$14:$H$43, 2, FALSE)</f>
        <v>0.48560975609756091</v>
      </c>
      <c r="BS1554" s="5">
        <f>VLOOKUP(_2025teamgamelogs[[#This Row],[TEAM_NAME]], LEAGUE_AVERAGES!$F$14:$H$43, 3, FALSE)</f>
        <v>0.47373170731707315</v>
      </c>
      <c r="BT1554" s="5">
        <f>VLOOKUP(_2025teamgamelogs[[#This Row],[TEAM_NAME]], LEAGUE_AVERAGES!$K$14:$M$43, 2, FALSE)</f>
        <v>0.60200661119778875</v>
      </c>
      <c r="BU1554" s="5">
        <f>VLOOKUP(_2025teamgamelogs[[#This Row],[TEAM_NAME]], LEAGUE_AVERAGES!$K$14:$M$43, 3, FALSE)</f>
        <v>0.58416138772693449</v>
      </c>
    </row>
    <row r="1555" spans="1:73" x14ac:dyDescent="0.2">
      <c r="A1555" t="s">
        <v>59</v>
      </c>
      <c r="B1555">
        <v>1610612753</v>
      </c>
      <c r="C1555" t="s">
        <v>83</v>
      </c>
      <c r="D1555" t="s">
        <v>84</v>
      </c>
      <c r="E1555">
        <v>22400743</v>
      </c>
      <c r="F1555" s="1">
        <v>45696</v>
      </c>
      <c r="G1555" t="s">
        <v>1362</v>
      </c>
      <c r="H1555" t="s">
        <v>63</v>
      </c>
      <c r="I1555">
        <v>48</v>
      </c>
      <c r="J1555">
        <v>45</v>
      </c>
      <c r="K1555">
        <v>88</v>
      </c>
      <c r="L1555">
        <v>0.51100000000000001</v>
      </c>
      <c r="M1555">
        <v>10</v>
      </c>
      <c r="N1555">
        <v>30</v>
      </c>
      <c r="O1555">
        <v>0.33300000000000002</v>
      </c>
      <c r="P1555">
        <v>12</v>
      </c>
      <c r="Q1555">
        <v>20</v>
      </c>
      <c r="R1555">
        <v>0.6</v>
      </c>
      <c r="S1555">
        <v>13</v>
      </c>
      <c r="T1555">
        <v>32</v>
      </c>
      <c r="U1555">
        <v>45</v>
      </c>
      <c r="V1555">
        <v>19</v>
      </c>
      <c r="W1555">
        <v>15</v>
      </c>
      <c r="X1555">
        <v>10</v>
      </c>
      <c r="Y1555">
        <v>1</v>
      </c>
      <c r="Z1555">
        <v>7</v>
      </c>
      <c r="AA1555">
        <v>18</v>
      </c>
      <c r="AB1555">
        <v>14</v>
      </c>
      <c r="AC1555">
        <v>112</v>
      </c>
      <c r="AD1555">
        <v>1</v>
      </c>
      <c r="AE1555">
        <v>1</v>
      </c>
      <c r="AF1555">
        <v>1</v>
      </c>
      <c r="AG1555">
        <v>1</v>
      </c>
      <c r="AH1555">
        <v>1</v>
      </c>
      <c r="AI1555">
        <v>121</v>
      </c>
      <c r="AJ1555">
        <v>564</v>
      </c>
      <c r="AK1555">
        <v>1314</v>
      </c>
      <c r="AL1555">
        <v>535</v>
      </c>
      <c r="AM1555">
        <v>1891</v>
      </c>
      <c r="AN1555">
        <v>2077</v>
      </c>
      <c r="AO1555">
        <v>1468</v>
      </c>
      <c r="AP1555">
        <v>1889</v>
      </c>
      <c r="AQ1555">
        <v>1301</v>
      </c>
      <c r="AR1555">
        <v>2341</v>
      </c>
      <c r="AS1555">
        <v>652</v>
      </c>
      <c r="AT1555">
        <v>1307</v>
      </c>
      <c r="AU1555">
        <v>976</v>
      </c>
      <c r="AV1555">
        <v>2257</v>
      </c>
      <c r="AW1555">
        <v>1341</v>
      </c>
      <c r="AX1555">
        <v>539</v>
      </c>
      <c r="AY1555">
        <v>2304</v>
      </c>
      <c r="AZ1555">
        <v>1902</v>
      </c>
      <c r="BA1555">
        <v>1018</v>
      </c>
      <c r="BB1555">
        <v>2064</v>
      </c>
      <c r="BC1555">
        <v>1331</v>
      </c>
      <c r="BD1555">
        <v>1176</v>
      </c>
      <c r="BE1555">
        <v>1</v>
      </c>
      <c r="BF1555" t="s">
        <v>64</v>
      </c>
      <c r="BG1555" t="s">
        <v>65</v>
      </c>
      <c r="BH1555" t="s">
        <v>1276</v>
      </c>
      <c r="BI1555" s="4">
        <f xml:space="preserve"> _2025teamgamelogs[[#This Row],[FGA]] + (0.44 * _2025teamgamelogs[[#This Row],[FTA]]) + _2025teamgamelogs[[#This Row],[TOV]] - _2025teamgamelogs[[#This Row],[OREB]]</f>
        <v>98.8</v>
      </c>
      <c r="BJ1555" s="3">
        <f>_2025teamgamelogs[[#This Row],[TOV]]/_2025teamgamelogs[[#This Row],[POSSESIONS]]</f>
        <v>0.15182186234817815</v>
      </c>
      <c r="BK1555" s="4">
        <f>_2025teamgamelogs[[#This Row],[PTS]]/_2025teamgamelogs[[#This Row],[POSSESIONS]]</f>
        <v>1.1336032388663968</v>
      </c>
      <c r="BL1555" s="4">
        <f xml:space="preserve"> 100 * _2025teamgamelogs[[#This Row],[POINTS_PER_POSSESSION]]</f>
        <v>113.36032388663968</v>
      </c>
      <c r="BM1555" s="4">
        <f xml:space="preserve"> _2025teamgamelogs[[#This Row],[POSSESIONS]] / (_2025teamgamelogs[[#This Row],[MIN]]/48)</f>
        <v>98.8</v>
      </c>
      <c r="BN1555" s="3">
        <f>_2025teamgamelogs[[#This Row],[PTS]] / (2 * (_2025teamgamelogs[[#This Row],[FGA]] + 0.44 * _2025teamgamelogs[[#This Row],[FTA]]))</f>
        <v>0.57851239669421495</v>
      </c>
      <c r="BO1555" s="4">
        <f>VLOOKUP(_2025teamgamelogs[[#This Row],[MONTH]], LEAGUE_AVERAGES!$A$2:$B$8, 2, FALSE)</f>
        <v>112.18937416754261</v>
      </c>
      <c r="BP1555" s="5">
        <f>VLOOKUP(_2025teamgamelogs[[#This Row],[TEAM_NAME]], LEAGUE_AVERAGES!$A$14:$C$43, 2, FALSE)</f>
        <v>0.32192682926829269</v>
      </c>
      <c r="BQ1555" s="5">
        <f>VLOOKUP(_2025teamgamelogs[[#This Row],[TEAM_NAME]], LEAGUE_AVERAGES!$A$14:$C$43, 3, FALSE)</f>
        <v>0.31129268292682932</v>
      </c>
      <c r="BR1555" s="5">
        <f>VLOOKUP(_2025teamgamelogs[[#This Row],[TEAM_NAME]], LEAGUE_AVERAGES!$F$14:$H$43, 2, FALSE)</f>
        <v>0.44641463414634147</v>
      </c>
      <c r="BS1555" s="5">
        <f>VLOOKUP(_2025teamgamelogs[[#This Row],[TEAM_NAME]], LEAGUE_AVERAGES!$F$14:$H$43, 3, FALSE)</f>
        <v>0.44524390243902434</v>
      </c>
      <c r="BT1555" s="5">
        <f>VLOOKUP(_2025teamgamelogs[[#This Row],[TEAM_NAME]], LEAGUE_AVERAGES!$K$14:$M$43, 2, FALSE)</f>
        <v>0.55194019912665027</v>
      </c>
      <c r="BU1555" s="5">
        <f>VLOOKUP(_2025teamgamelogs[[#This Row],[TEAM_NAME]], LEAGUE_AVERAGES!$K$14:$M$43, 3, FALSE)</f>
        <v>0.54874950227645525</v>
      </c>
    </row>
    <row r="1556" spans="1:73" x14ac:dyDescent="0.2">
      <c r="A1556" t="s">
        <v>59</v>
      </c>
      <c r="B1556">
        <v>1610612766</v>
      </c>
      <c r="C1556" t="s">
        <v>122</v>
      </c>
      <c r="D1556" t="s">
        <v>123</v>
      </c>
      <c r="E1556">
        <v>22400752</v>
      </c>
      <c r="F1556" s="1">
        <v>45697</v>
      </c>
      <c r="G1556" t="s">
        <v>959</v>
      </c>
      <c r="H1556" t="s">
        <v>70</v>
      </c>
      <c r="I1556">
        <v>48</v>
      </c>
      <c r="J1556">
        <v>34</v>
      </c>
      <c r="K1556">
        <v>78</v>
      </c>
      <c r="L1556">
        <v>0.436</v>
      </c>
      <c r="M1556">
        <v>15</v>
      </c>
      <c r="N1556">
        <v>32</v>
      </c>
      <c r="O1556">
        <v>0.46899999999999997</v>
      </c>
      <c r="P1556">
        <v>19</v>
      </c>
      <c r="Q1556">
        <v>23</v>
      </c>
      <c r="R1556">
        <v>0.82599999999999996</v>
      </c>
      <c r="S1556">
        <v>9</v>
      </c>
      <c r="T1556">
        <v>28</v>
      </c>
      <c r="U1556">
        <v>37</v>
      </c>
      <c r="V1556">
        <v>25</v>
      </c>
      <c r="W1556">
        <v>14</v>
      </c>
      <c r="X1556">
        <v>8</v>
      </c>
      <c r="Y1556">
        <v>1</v>
      </c>
      <c r="Z1556">
        <v>1</v>
      </c>
      <c r="AA1556">
        <v>18</v>
      </c>
      <c r="AB1556">
        <v>21</v>
      </c>
      <c r="AC1556">
        <v>102</v>
      </c>
      <c r="AD1556">
        <v>-10</v>
      </c>
      <c r="AE1556">
        <v>1</v>
      </c>
      <c r="AF1556">
        <v>1231</v>
      </c>
      <c r="AG1556">
        <v>1231</v>
      </c>
      <c r="AH1556">
        <v>1231</v>
      </c>
      <c r="AI1556">
        <v>121</v>
      </c>
      <c r="AJ1556">
        <v>2258</v>
      </c>
      <c r="AK1556">
        <v>2291</v>
      </c>
      <c r="AL1556">
        <v>1766</v>
      </c>
      <c r="AM1556">
        <v>733</v>
      </c>
      <c r="AN1556">
        <v>1863</v>
      </c>
      <c r="AO1556">
        <v>213</v>
      </c>
      <c r="AP1556">
        <v>756</v>
      </c>
      <c r="AQ1556">
        <v>899</v>
      </c>
      <c r="AR1556">
        <v>794</v>
      </c>
      <c r="AS1556">
        <v>1566</v>
      </c>
      <c r="AT1556">
        <v>1951</v>
      </c>
      <c r="AU1556">
        <v>2073</v>
      </c>
      <c r="AV1556">
        <v>1358</v>
      </c>
      <c r="AW1556">
        <v>1092</v>
      </c>
      <c r="AX1556">
        <v>1073</v>
      </c>
      <c r="AY1556">
        <v>2304</v>
      </c>
      <c r="AZ1556">
        <v>35</v>
      </c>
      <c r="BA1556">
        <v>1018</v>
      </c>
      <c r="BB1556">
        <v>575</v>
      </c>
      <c r="BC1556">
        <v>2003</v>
      </c>
      <c r="BD1556">
        <v>1790</v>
      </c>
      <c r="BE1556">
        <v>1</v>
      </c>
      <c r="BF1556" t="s">
        <v>71</v>
      </c>
      <c r="BG1556" t="s">
        <v>65</v>
      </c>
      <c r="BH1556" t="s">
        <v>1276</v>
      </c>
      <c r="BI1556" s="4">
        <f xml:space="preserve"> _2025teamgamelogs[[#This Row],[FGA]] + (0.44 * _2025teamgamelogs[[#This Row],[FTA]]) + _2025teamgamelogs[[#This Row],[TOV]] - _2025teamgamelogs[[#This Row],[OREB]]</f>
        <v>93.12</v>
      </c>
      <c r="BJ1556" s="3">
        <f>_2025teamgamelogs[[#This Row],[TOV]]/_2025teamgamelogs[[#This Row],[POSSESIONS]]</f>
        <v>0.15034364261168384</v>
      </c>
      <c r="BK1556" s="4">
        <f>_2025teamgamelogs[[#This Row],[PTS]]/_2025teamgamelogs[[#This Row],[POSSESIONS]]</f>
        <v>1.0953608247422679</v>
      </c>
      <c r="BL1556" s="4">
        <f xml:space="preserve"> 100 * _2025teamgamelogs[[#This Row],[POINTS_PER_POSSESSION]]</f>
        <v>109.53608247422679</v>
      </c>
      <c r="BM1556" s="4">
        <f xml:space="preserve"> _2025teamgamelogs[[#This Row],[POSSESIONS]] / (_2025teamgamelogs[[#This Row],[MIN]]/48)</f>
        <v>93.12</v>
      </c>
      <c r="BN1556" s="3">
        <f>_2025teamgamelogs[[#This Row],[PTS]] / (2 * (_2025teamgamelogs[[#This Row],[FGA]] + 0.44 * _2025teamgamelogs[[#This Row],[FTA]]))</f>
        <v>0.57875624148887872</v>
      </c>
      <c r="BO1556" s="4">
        <f>VLOOKUP(_2025teamgamelogs[[#This Row],[MONTH]], LEAGUE_AVERAGES!$A$2:$B$8, 2, FALSE)</f>
        <v>112.18937416754261</v>
      </c>
      <c r="BP1556" s="5">
        <f>VLOOKUP(_2025teamgamelogs[[#This Row],[TEAM_NAME]], LEAGUE_AVERAGES!$A$14:$C$43, 2, FALSE)</f>
        <v>0.33860975609756089</v>
      </c>
      <c r="BQ1556" s="5">
        <f>VLOOKUP(_2025teamgamelogs[[#This Row],[TEAM_NAME]], LEAGUE_AVERAGES!$A$14:$C$43, 3, FALSE)</f>
        <v>0.33580487804878045</v>
      </c>
      <c r="BR1556" s="5">
        <f>VLOOKUP(_2025teamgamelogs[[#This Row],[TEAM_NAME]], LEAGUE_AVERAGES!$F$14:$H$43, 2, FALSE)</f>
        <v>0.43492682926829268</v>
      </c>
      <c r="BS1556" s="5">
        <f>VLOOKUP(_2025teamgamelogs[[#This Row],[TEAM_NAME]], LEAGUE_AVERAGES!$F$14:$H$43, 3, FALSE)</f>
        <v>0.42697560975609755</v>
      </c>
      <c r="BT1556" s="5">
        <f>VLOOKUP(_2025teamgamelogs[[#This Row],[TEAM_NAME]], LEAGUE_AVERAGES!$K$14:$M$43, 2, FALSE)</f>
        <v>0.5424635833805308</v>
      </c>
      <c r="BU1556" s="5">
        <f>VLOOKUP(_2025teamgamelogs[[#This Row],[TEAM_NAME]], LEAGUE_AVERAGES!$K$14:$M$43, 3, FALSE)</f>
        <v>0.53419164265445196</v>
      </c>
    </row>
    <row r="1557" spans="1:73" x14ac:dyDescent="0.2">
      <c r="A1557" t="s">
        <v>59</v>
      </c>
      <c r="B1557">
        <v>1610612749</v>
      </c>
      <c r="C1557" t="s">
        <v>113</v>
      </c>
      <c r="D1557" t="s">
        <v>114</v>
      </c>
      <c r="E1557">
        <v>22400754</v>
      </c>
      <c r="F1557" s="1">
        <v>45697</v>
      </c>
      <c r="G1557" t="s">
        <v>1141</v>
      </c>
      <c r="H1557" t="s">
        <v>63</v>
      </c>
      <c r="I1557">
        <v>48</v>
      </c>
      <c r="J1557">
        <v>46</v>
      </c>
      <c r="K1557">
        <v>105</v>
      </c>
      <c r="L1557">
        <v>0.438</v>
      </c>
      <c r="M1557">
        <v>24</v>
      </c>
      <c r="N1557">
        <v>55</v>
      </c>
      <c r="O1557">
        <v>0.436</v>
      </c>
      <c r="P1557">
        <v>19</v>
      </c>
      <c r="Q1557">
        <v>20</v>
      </c>
      <c r="R1557">
        <v>0.95</v>
      </c>
      <c r="S1557">
        <v>19</v>
      </c>
      <c r="T1557">
        <v>34</v>
      </c>
      <c r="U1557">
        <v>53</v>
      </c>
      <c r="V1557">
        <v>29</v>
      </c>
      <c r="W1557">
        <v>12</v>
      </c>
      <c r="X1557">
        <v>7</v>
      </c>
      <c r="Y1557">
        <v>3</v>
      </c>
      <c r="Z1557">
        <v>5</v>
      </c>
      <c r="AA1557">
        <v>18</v>
      </c>
      <c r="AB1557">
        <v>21</v>
      </c>
      <c r="AC1557">
        <v>135</v>
      </c>
      <c r="AD1557">
        <v>8</v>
      </c>
      <c r="AE1557">
        <v>1</v>
      </c>
      <c r="AF1557">
        <v>1</v>
      </c>
      <c r="AG1557">
        <v>1</v>
      </c>
      <c r="AH1557">
        <v>1</v>
      </c>
      <c r="AI1557">
        <v>121</v>
      </c>
      <c r="AJ1557">
        <v>437</v>
      </c>
      <c r="AK1557">
        <v>44</v>
      </c>
      <c r="AL1557">
        <v>1739</v>
      </c>
      <c r="AM1557">
        <v>12</v>
      </c>
      <c r="AN1557">
        <v>23</v>
      </c>
      <c r="AO1557">
        <v>415</v>
      </c>
      <c r="AP1557">
        <v>756</v>
      </c>
      <c r="AQ1557">
        <v>1301</v>
      </c>
      <c r="AR1557">
        <v>77</v>
      </c>
      <c r="AS1557">
        <v>61</v>
      </c>
      <c r="AT1557">
        <v>926</v>
      </c>
      <c r="AU1557">
        <v>209</v>
      </c>
      <c r="AV1557">
        <v>687</v>
      </c>
      <c r="AW1557">
        <v>640</v>
      </c>
      <c r="AX1557">
        <v>1360</v>
      </c>
      <c r="AY1557">
        <v>1712</v>
      </c>
      <c r="AZ1557">
        <v>1188</v>
      </c>
      <c r="BA1557">
        <v>1018</v>
      </c>
      <c r="BB1557">
        <v>575</v>
      </c>
      <c r="BC1557">
        <v>110</v>
      </c>
      <c r="BD1557">
        <v>727</v>
      </c>
      <c r="BE1557">
        <v>1</v>
      </c>
      <c r="BF1557" t="s">
        <v>64</v>
      </c>
      <c r="BG1557" t="s">
        <v>65</v>
      </c>
      <c r="BH1557" t="s">
        <v>1276</v>
      </c>
      <c r="BI1557" s="4">
        <f xml:space="preserve"> _2025teamgamelogs[[#This Row],[FGA]] + (0.44 * _2025teamgamelogs[[#This Row],[FTA]]) + _2025teamgamelogs[[#This Row],[TOV]] - _2025teamgamelogs[[#This Row],[OREB]]</f>
        <v>106.8</v>
      </c>
      <c r="BJ1557" s="3">
        <f>_2025teamgamelogs[[#This Row],[TOV]]/_2025teamgamelogs[[#This Row],[POSSESIONS]]</f>
        <v>0.11235955056179775</v>
      </c>
      <c r="BK1557" s="4">
        <f>_2025teamgamelogs[[#This Row],[PTS]]/_2025teamgamelogs[[#This Row],[POSSESIONS]]</f>
        <v>1.2640449438202248</v>
      </c>
      <c r="BL1557" s="4">
        <f xml:space="preserve"> 100 * _2025teamgamelogs[[#This Row],[POINTS_PER_POSSESSION]]</f>
        <v>126.40449438202248</v>
      </c>
      <c r="BM1557" s="4">
        <f xml:space="preserve"> _2025teamgamelogs[[#This Row],[POSSESIONS]] / (_2025teamgamelogs[[#This Row],[MIN]]/48)</f>
        <v>106.8</v>
      </c>
      <c r="BN1557" s="3">
        <f>_2025teamgamelogs[[#This Row],[PTS]] / (2 * (_2025teamgamelogs[[#This Row],[FGA]] + 0.44 * _2025teamgamelogs[[#This Row],[FTA]]))</f>
        <v>0.59314586994727592</v>
      </c>
      <c r="BO1557" s="4">
        <f>VLOOKUP(_2025teamgamelogs[[#This Row],[MONTH]], LEAGUE_AVERAGES!$A$2:$B$8, 2, FALSE)</f>
        <v>112.18937416754261</v>
      </c>
      <c r="BP1557" s="5">
        <f>VLOOKUP(_2025teamgamelogs[[#This Row],[TEAM_NAME]], LEAGUE_AVERAGES!$A$14:$C$43, 2, FALSE)</f>
        <v>0.4062926829268293</v>
      </c>
      <c r="BQ1557" s="5">
        <f>VLOOKUP(_2025teamgamelogs[[#This Row],[TEAM_NAME]], LEAGUE_AVERAGES!$A$14:$C$43, 3, FALSE)</f>
        <v>0.36926829268292688</v>
      </c>
      <c r="BR1557" s="5">
        <f>VLOOKUP(_2025teamgamelogs[[#This Row],[TEAM_NAME]], LEAGUE_AVERAGES!$F$14:$H$43, 2, FALSE)</f>
        <v>0.49804878048780482</v>
      </c>
      <c r="BS1557" s="5">
        <f>VLOOKUP(_2025teamgamelogs[[#This Row],[TEAM_NAME]], LEAGUE_AVERAGES!$F$14:$H$43, 3, FALSE)</f>
        <v>0.47917073170731711</v>
      </c>
      <c r="BT1557" s="5">
        <f>VLOOKUP(_2025teamgamelogs[[#This Row],[TEAM_NAME]], LEAGUE_AVERAGES!$K$14:$M$43, 2, FALSE)</f>
        <v>0.61475494156948829</v>
      </c>
      <c r="BU1557" s="5">
        <f>VLOOKUP(_2025teamgamelogs[[#This Row],[TEAM_NAME]], LEAGUE_AVERAGES!$K$14:$M$43, 3, FALSE)</f>
        <v>0.58586037801226176</v>
      </c>
    </row>
    <row r="1558" spans="1:73" x14ac:dyDescent="0.2">
      <c r="A1558" t="s">
        <v>59</v>
      </c>
      <c r="B1558">
        <v>1610612765</v>
      </c>
      <c r="C1558" t="s">
        <v>107</v>
      </c>
      <c r="D1558" t="s">
        <v>108</v>
      </c>
      <c r="E1558">
        <v>22400752</v>
      </c>
      <c r="F1558" s="1">
        <v>45697</v>
      </c>
      <c r="G1558" t="s">
        <v>969</v>
      </c>
      <c r="H1558" t="s">
        <v>63</v>
      </c>
      <c r="I1558">
        <v>48</v>
      </c>
      <c r="J1558">
        <v>44</v>
      </c>
      <c r="K1558">
        <v>90</v>
      </c>
      <c r="L1558">
        <v>0.48899999999999999</v>
      </c>
      <c r="M1558">
        <v>11</v>
      </c>
      <c r="N1558">
        <v>37</v>
      </c>
      <c r="O1558">
        <v>0.29699999999999999</v>
      </c>
      <c r="P1558">
        <v>13</v>
      </c>
      <c r="Q1558">
        <v>16</v>
      </c>
      <c r="R1558">
        <v>0.81299999999999994</v>
      </c>
      <c r="S1558">
        <v>14</v>
      </c>
      <c r="T1558">
        <v>32</v>
      </c>
      <c r="U1558">
        <v>46</v>
      </c>
      <c r="V1558">
        <v>31</v>
      </c>
      <c r="W1558">
        <v>11</v>
      </c>
      <c r="X1558">
        <v>11</v>
      </c>
      <c r="Y1558">
        <v>1</v>
      </c>
      <c r="Z1558">
        <v>1</v>
      </c>
      <c r="AA1558">
        <v>21</v>
      </c>
      <c r="AB1558">
        <v>18</v>
      </c>
      <c r="AC1558">
        <v>112</v>
      </c>
      <c r="AD1558">
        <v>10</v>
      </c>
      <c r="AE1558">
        <v>1</v>
      </c>
      <c r="AF1558">
        <v>1</v>
      </c>
      <c r="AG1558">
        <v>1</v>
      </c>
      <c r="AH1558">
        <v>1</v>
      </c>
      <c r="AI1558">
        <v>121</v>
      </c>
      <c r="AJ1558">
        <v>703</v>
      </c>
      <c r="AK1558">
        <v>1029</v>
      </c>
      <c r="AL1558">
        <v>844</v>
      </c>
      <c r="AM1558">
        <v>1661</v>
      </c>
      <c r="AN1558">
        <v>1227</v>
      </c>
      <c r="AO1558">
        <v>1927</v>
      </c>
      <c r="AP1558">
        <v>1755</v>
      </c>
      <c r="AQ1558">
        <v>1907</v>
      </c>
      <c r="AR1558">
        <v>924</v>
      </c>
      <c r="AS1558">
        <v>466</v>
      </c>
      <c r="AT1558">
        <v>1307</v>
      </c>
      <c r="AU1558">
        <v>835</v>
      </c>
      <c r="AV1558">
        <v>426</v>
      </c>
      <c r="AW1558">
        <v>429</v>
      </c>
      <c r="AX1558">
        <v>346</v>
      </c>
      <c r="AY1558">
        <v>2304</v>
      </c>
      <c r="AZ1558">
        <v>35</v>
      </c>
      <c r="BA1558">
        <v>1694</v>
      </c>
      <c r="BB1558">
        <v>1204</v>
      </c>
      <c r="BC1558">
        <v>1331</v>
      </c>
      <c r="BD1558">
        <v>614</v>
      </c>
      <c r="BE1558">
        <v>1</v>
      </c>
      <c r="BF1558" t="s">
        <v>64</v>
      </c>
      <c r="BG1558" t="s">
        <v>65</v>
      </c>
      <c r="BH1558" t="s">
        <v>1276</v>
      </c>
      <c r="BI1558" s="4">
        <f xml:space="preserve"> _2025teamgamelogs[[#This Row],[FGA]] + (0.44 * _2025teamgamelogs[[#This Row],[FTA]]) + _2025teamgamelogs[[#This Row],[TOV]] - _2025teamgamelogs[[#This Row],[OREB]]</f>
        <v>94.04</v>
      </c>
      <c r="BJ1558" s="3">
        <f>_2025teamgamelogs[[#This Row],[TOV]]/_2025teamgamelogs[[#This Row],[POSSESIONS]]</f>
        <v>0.11697150148872819</v>
      </c>
      <c r="BK1558" s="4">
        <f>_2025teamgamelogs[[#This Row],[PTS]]/_2025teamgamelogs[[#This Row],[POSSESIONS]]</f>
        <v>1.1909825606125053</v>
      </c>
      <c r="BL1558" s="4">
        <f xml:space="preserve"> 100 * _2025teamgamelogs[[#This Row],[POINTS_PER_POSSESSION]]</f>
        <v>119.09825606125052</v>
      </c>
      <c r="BM1558" s="4">
        <f xml:space="preserve"> _2025teamgamelogs[[#This Row],[POSSESIONS]] / (_2025teamgamelogs[[#This Row],[MIN]]/48)</f>
        <v>94.04</v>
      </c>
      <c r="BN1558" s="3">
        <f>_2025teamgamelogs[[#This Row],[PTS]] / (2 * (_2025teamgamelogs[[#This Row],[FGA]] + 0.44 * _2025teamgamelogs[[#This Row],[FTA]]))</f>
        <v>0.57708161582852424</v>
      </c>
      <c r="BO1558" s="4">
        <f>VLOOKUP(_2025teamgamelogs[[#This Row],[MONTH]], LEAGUE_AVERAGES!$A$2:$B$8, 2, FALSE)</f>
        <v>112.18937416754261</v>
      </c>
      <c r="BP1558" s="5">
        <f>VLOOKUP(_2025teamgamelogs[[#This Row],[TEAM_NAME]], LEAGUE_AVERAGES!$A$14:$C$43, 2, FALSE)</f>
        <v>0.3560731707317073</v>
      </c>
      <c r="BQ1558" s="5">
        <f>VLOOKUP(_2025teamgamelogs[[#This Row],[TEAM_NAME]], LEAGUE_AVERAGES!$A$14:$C$43, 3, FALSE)</f>
        <v>0.3687804878048781</v>
      </c>
      <c r="BR1558" s="5">
        <f>VLOOKUP(_2025teamgamelogs[[#This Row],[TEAM_NAME]], LEAGUE_AVERAGES!$F$14:$H$43, 2, FALSE)</f>
        <v>0.47321951219512204</v>
      </c>
      <c r="BS1558" s="5">
        <f>VLOOKUP(_2025teamgamelogs[[#This Row],[TEAM_NAME]], LEAGUE_AVERAGES!$F$14:$H$43, 3, FALSE)</f>
        <v>0.48104878048780486</v>
      </c>
      <c r="BT1558" s="5">
        <f>VLOOKUP(_2025teamgamelogs[[#This Row],[TEAM_NAME]], LEAGUE_AVERAGES!$K$14:$M$43, 2, FALSE)</f>
        <v>0.57634444021190001</v>
      </c>
      <c r="BU1558" s="5">
        <f>VLOOKUP(_2025teamgamelogs[[#This Row],[TEAM_NAME]], LEAGUE_AVERAGES!$K$14:$M$43, 3, FALSE)</f>
        <v>0.58621097107374254</v>
      </c>
    </row>
    <row r="1559" spans="1:73" x14ac:dyDescent="0.2">
      <c r="A1559" t="s">
        <v>59</v>
      </c>
      <c r="B1559">
        <v>1610612745</v>
      </c>
      <c r="C1559" t="s">
        <v>104</v>
      </c>
      <c r="D1559" t="s">
        <v>105</v>
      </c>
      <c r="E1559">
        <v>22400753</v>
      </c>
      <c r="F1559" s="1">
        <v>45697</v>
      </c>
      <c r="G1559" t="s">
        <v>1363</v>
      </c>
      <c r="H1559" t="s">
        <v>63</v>
      </c>
      <c r="I1559">
        <v>48</v>
      </c>
      <c r="J1559">
        <v>31</v>
      </c>
      <c r="K1559">
        <v>86</v>
      </c>
      <c r="L1559">
        <v>0.36</v>
      </c>
      <c r="M1559">
        <v>10</v>
      </c>
      <c r="N1559">
        <v>38</v>
      </c>
      <c r="O1559">
        <v>0.26300000000000001</v>
      </c>
      <c r="P1559">
        <v>22</v>
      </c>
      <c r="Q1559">
        <v>28</v>
      </c>
      <c r="R1559">
        <v>0.78600000000000003</v>
      </c>
      <c r="S1559">
        <v>10</v>
      </c>
      <c r="T1559">
        <v>48</v>
      </c>
      <c r="U1559">
        <v>58</v>
      </c>
      <c r="V1559">
        <v>17</v>
      </c>
      <c r="W1559">
        <v>15</v>
      </c>
      <c r="X1559">
        <v>8</v>
      </c>
      <c r="Y1559">
        <v>3</v>
      </c>
      <c r="Z1559">
        <v>6</v>
      </c>
      <c r="AA1559">
        <v>19</v>
      </c>
      <c r="AB1559">
        <v>21</v>
      </c>
      <c r="AC1559">
        <v>94</v>
      </c>
      <c r="AD1559">
        <v>7</v>
      </c>
      <c r="AE1559">
        <v>1</v>
      </c>
      <c r="AF1559">
        <v>1</v>
      </c>
      <c r="AG1559">
        <v>1</v>
      </c>
      <c r="AH1559">
        <v>1</v>
      </c>
      <c r="AI1559">
        <v>121</v>
      </c>
      <c r="AJ1559">
        <v>2413</v>
      </c>
      <c r="AK1559">
        <v>1580</v>
      </c>
      <c r="AL1559">
        <v>2403</v>
      </c>
      <c r="AM1559">
        <v>1891</v>
      </c>
      <c r="AN1559">
        <v>1078</v>
      </c>
      <c r="AO1559">
        <v>2180</v>
      </c>
      <c r="AP1559">
        <v>406</v>
      </c>
      <c r="AQ1559">
        <v>377</v>
      </c>
      <c r="AR1559">
        <v>1221</v>
      </c>
      <c r="AS1559">
        <v>1308</v>
      </c>
      <c r="AT1559">
        <v>13</v>
      </c>
      <c r="AU1559">
        <v>57</v>
      </c>
      <c r="AV1559">
        <v>2380</v>
      </c>
      <c r="AW1559">
        <v>1341</v>
      </c>
      <c r="AX1559">
        <v>1073</v>
      </c>
      <c r="AY1559">
        <v>1712</v>
      </c>
      <c r="AZ1559">
        <v>1573</v>
      </c>
      <c r="BA1559">
        <v>1258</v>
      </c>
      <c r="BB1559">
        <v>575</v>
      </c>
      <c r="BC1559">
        <v>2304</v>
      </c>
      <c r="BD1559">
        <v>795</v>
      </c>
      <c r="BE1559">
        <v>1</v>
      </c>
      <c r="BF1559" t="s">
        <v>64</v>
      </c>
      <c r="BG1559" t="s">
        <v>65</v>
      </c>
      <c r="BH1559" t="s">
        <v>1276</v>
      </c>
      <c r="BI1559" s="4">
        <f xml:space="preserve"> _2025teamgamelogs[[#This Row],[FGA]] + (0.44 * _2025teamgamelogs[[#This Row],[FTA]]) + _2025teamgamelogs[[#This Row],[TOV]] - _2025teamgamelogs[[#This Row],[OREB]]</f>
        <v>103.32</v>
      </c>
      <c r="BJ1559" s="3">
        <f>_2025teamgamelogs[[#This Row],[TOV]]/_2025teamgamelogs[[#This Row],[POSSESIONS]]</f>
        <v>0.14518002322880372</v>
      </c>
      <c r="BK1559" s="4">
        <f>_2025teamgamelogs[[#This Row],[PTS]]/_2025teamgamelogs[[#This Row],[POSSESIONS]]</f>
        <v>0.90979481223383674</v>
      </c>
      <c r="BL1559" s="4">
        <f xml:space="preserve"> 100 * _2025teamgamelogs[[#This Row],[POINTS_PER_POSSESSION]]</f>
        <v>90.979481223383672</v>
      </c>
      <c r="BM1559" s="4">
        <f xml:space="preserve"> _2025teamgamelogs[[#This Row],[POSSESIONS]] / (_2025teamgamelogs[[#This Row],[MIN]]/48)</f>
        <v>103.32</v>
      </c>
      <c r="BN1559" s="3">
        <f>_2025teamgamelogs[[#This Row],[PTS]] / (2 * (_2025teamgamelogs[[#This Row],[FGA]] + 0.44 * _2025teamgamelogs[[#This Row],[FTA]]))</f>
        <v>0.47803091944670467</v>
      </c>
      <c r="BO1559" s="4">
        <f>VLOOKUP(_2025teamgamelogs[[#This Row],[MONTH]], LEAGUE_AVERAGES!$A$2:$B$8, 2, FALSE)</f>
        <v>112.18937416754261</v>
      </c>
      <c r="BP1559" s="5">
        <f>VLOOKUP(_2025teamgamelogs[[#This Row],[TEAM_NAME]], LEAGUE_AVERAGES!$A$14:$C$43, 2, FALSE)</f>
        <v>0.35034146341463424</v>
      </c>
      <c r="BQ1559" s="5">
        <f>VLOOKUP(_2025teamgamelogs[[#This Row],[TEAM_NAME]], LEAGUE_AVERAGES!$A$14:$C$43, 3, FALSE)</f>
        <v>0.35473170731707321</v>
      </c>
      <c r="BR1559" s="5">
        <f>VLOOKUP(_2025teamgamelogs[[#This Row],[TEAM_NAME]], LEAGUE_AVERAGES!$F$14:$H$43, 2, FALSE)</f>
        <v>0.45260975609756104</v>
      </c>
      <c r="BS1559" s="5">
        <f>VLOOKUP(_2025teamgamelogs[[#This Row],[TEAM_NAME]], LEAGUE_AVERAGES!$F$14:$H$43, 3, FALSE)</f>
        <v>0.45763414634146338</v>
      </c>
      <c r="BT1559" s="5">
        <f>VLOOKUP(_2025teamgamelogs[[#This Row],[TEAM_NAME]], LEAGUE_AVERAGES!$K$14:$M$43, 2, FALSE)</f>
        <v>0.55103752047014554</v>
      </c>
      <c r="BU1559" s="5">
        <f>VLOOKUP(_2025teamgamelogs[[#This Row],[TEAM_NAME]], LEAGUE_AVERAGES!$K$14:$M$43, 3, FALSE)</f>
        <v>0.55544482411316332</v>
      </c>
    </row>
    <row r="1560" spans="1:73" x14ac:dyDescent="0.2">
      <c r="A1560" t="s">
        <v>59</v>
      </c>
      <c r="B1560">
        <v>1610612755</v>
      </c>
      <c r="C1560" t="s">
        <v>134</v>
      </c>
      <c r="D1560" t="s">
        <v>135</v>
      </c>
      <c r="E1560">
        <v>22400754</v>
      </c>
      <c r="F1560" s="1">
        <v>45697</v>
      </c>
      <c r="G1560" t="s">
        <v>1144</v>
      </c>
      <c r="H1560" t="s">
        <v>70</v>
      </c>
      <c r="I1560">
        <v>48</v>
      </c>
      <c r="J1560">
        <v>47</v>
      </c>
      <c r="K1560">
        <v>89</v>
      </c>
      <c r="L1560">
        <v>0.52800000000000002</v>
      </c>
      <c r="M1560">
        <v>18</v>
      </c>
      <c r="N1560">
        <v>45</v>
      </c>
      <c r="O1560">
        <v>0.4</v>
      </c>
      <c r="P1560">
        <v>15</v>
      </c>
      <c r="Q1560">
        <v>19</v>
      </c>
      <c r="R1560">
        <v>0.78900000000000003</v>
      </c>
      <c r="S1560">
        <v>8</v>
      </c>
      <c r="T1560">
        <v>34</v>
      </c>
      <c r="U1560">
        <v>42</v>
      </c>
      <c r="V1560">
        <v>28</v>
      </c>
      <c r="W1560">
        <v>14</v>
      </c>
      <c r="X1560">
        <v>9</v>
      </c>
      <c r="Y1560">
        <v>5</v>
      </c>
      <c r="Z1560">
        <v>3</v>
      </c>
      <c r="AA1560">
        <v>21</v>
      </c>
      <c r="AB1560">
        <v>18</v>
      </c>
      <c r="AC1560">
        <v>127</v>
      </c>
      <c r="AD1560">
        <v>-8</v>
      </c>
      <c r="AE1560">
        <v>1</v>
      </c>
      <c r="AF1560">
        <v>1231</v>
      </c>
      <c r="AG1560">
        <v>1231</v>
      </c>
      <c r="AH1560">
        <v>1231</v>
      </c>
      <c r="AI1560">
        <v>121</v>
      </c>
      <c r="AJ1560">
        <v>335</v>
      </c>
      <c r="AK1560">
        <v>1176</v>
      </c>
      <c r="AL1560">
        <v>327</v>
      </c>
      <c r="AM1560">
        <v>288</v>
      </c>
      <c r="AN1560">
        <v>312</v>
      </c>
      <c r="AO1560">
        <v>723</v>
      </c>
      <c r="AP1560">
        <v>1416</v>
      </c>
      <c r="AQ1560">
        <v>1458</v>
      </c>
      <c r="AR1560">
        <v>1180</v>
      </c>
      <c r="AS1560">
        <v>1800</v>
      </c>
      <c r="AT1560">
        <v>926</v>
      </c>
      <c r="AU1560">
        <v>1443</v>
      </c>
      <c r="AV1560">
        <v>840</v>
      </c>
      <c r="AW1560">
        <v>1092</v>
      </c>
      <c r="AX1560">
        <v>797</v>
      </c>
      <c r="AY1560">
        <v>889</v>
      </c>
      <c r="AZ1560">
        <v>384</v>
      </c>
      <c r="BA1560">
        <v>1694</v>
      </c>
      <c r="BB1560">
        <v>1204</v>
      </c>
      <c r="BC1560">
        <v>341</v>
      </c>
      <c r="BD1560">
        <v>1667</v>
      </c>
      <c r="BE1560">
        <v>1</v>
      </c>
      <c r="BF1560" t="s">
        <v>71</v>
      </c>
      <c r="BG1560" t="s">
        <v>65</v>
      </c>
      <c r="BH1560" t="s">
        <v>1276</v>
      </c>
      <c r="BI1560" s="4">
        <f xml:space="preserve"> _2025teamgamelogs[[#This Row],[FGA]] + (0.44 * _2025teamgamelogs[[#This Row],[FTA]]) + _2025teamgamelogs[[#This Row],[TOV]] - _2025teamgamelogs[[#This Row],[OREB]]</f>
        <v>103.36</v>
      </c>
      <c r="BJ1560" s="3">
        <f>_2025teamgamelogs[[#This Row],[TOV]]/_2025teamgamelogs[[#This Row],[POSSESIONS]]</f>
        <v>0.13544891640866874</v>
      </c>
      <c r="BK1560" s="4">
        <f>_2025teamgamelogs[[#This Row],[PTS]]/_2025teamgamelogs[[#This Row],[POSSESIONS]]</f>
        <v>1.2287151702786379</v>
      </c>
      <c r="BL1560" s="4">
        <f xml:space="preserve"> 100 * _2025teamgamelogs[[#This Row],[POINTS_PER_POSSESSION]]</f>
        <v>122.87151702786379</v>
      </c>
      <c r="BM1560" s="4">
        <f xml:space="preserve"> _2025teamgamelogs[[#This Row],[POSSESIONS]] / (_2025teamgamelogs[[#This Row],[MIN]]/48)</f>
        <v>103.36</v>
      </c>
      <c r="BN1560" s="3">
        <f>_2025teamgamelogs[[#This Row],[PTS]] / (2 * (_2025teamgamelogs[[#This Row],[FGA]] + 0.44 * _2025teamgamelogs[[#This Row],[FTA]]))</f>
        <v>0.65221857025472474</v>
      </c>
      <c r="BO1560" s="4">
        <f>VLOOKUP(_2025teamgamelogs[[#This Row],[MONTH]], LEAGUE_AVERAGES!$A$2:$B$8, 2, FALSE)</f>
        <v>112.18937416754261</v>
      </c>
      <c r="BP1560" s="5">
        <f>VLOOKUP(_2025teamgamelogs[[#This Row],[TEAM_NAME]], LEAGUE_AVERAGES!$A$14:$C$43, 2, FALSE)</f>
        <v>0.34129268292682929</v>
      </c>
      <c r="BQ1560" s="5">
        <f>VLOOKUP(_2025teamgamelogs[[#This Row],[TEAM_NAME]], LEAGUE_AVERAGES!$A$14:$C$43, 3, FALSE)</f>
        <v>0.34026829268292691</v>
      </c>
      <c r="BR1560" s="5">
        <f>VLOOKUP(_2025teamgamelogs[[#This Row],[TEAM_NAME]], LEAGUE_AVERAGES!$F$14:$H$43, 2, FALSE)</f>
        <v>0.45178048780487812</v>
      </c>
      <c r="BS1560" s="5">
        <f>VLOOKUP(_2025teamgamelogs[[#This Row],[TEAM_NAME]], LEAGUE_AVERAGES!$F$14:$H$43, 3, FALSE)</f>
        <v>0.45797560975609758</v>
      </c>
      <c r="BT1560" s="5">
        <f>VLOOKUP(_2025teamgamelogs[[#This Row],[TEAM_NAME]], LEAGUE_AVERAGES!$K$14:$M$43, 2, FALSE)</f>
        <v>0.55774018976963147</v>
      </c>
      <c r="BU1560" s="5">
        <f>VLOOKUP(_2025teamgamelogs[[#This Row],[TEAM_NAME]], LEAGUE_AVERAGES!$K$14:$M$43, 3, FALSE)</f>
        <v>0.57066794818423772</v>
      </c>
    </row>
    <row r="1561" spans="1:73" x14ac:dyDescent="0.2">
      <c r="A1561" t="s">
        <v>59</v>
      </c>
      <c r="B1561">
        <v>1610612761</v>
      </c>
      <c r="C1561" t="s">
        <v>95</v>
      </c>
      <c r="D1561" t="s">
        <v>96</v>
      </c>
      <c r="E1561">
        <v>22400753</v>
      </c>
      <c r="F1561" s="1">
        <v>45697</v>
      </c>
      <c r="G1561" t="s">
        <v>1364</v>
      </c>
      <c r="H1561" t="s">
        <v>70</v>
      </c>
      <c r="I1561">
        <v>48</v>
      </c>
      <c r="J1561">
        <v>33</v>
      </c>
      <c r="K1561">
        <v>90</v>
      </c>
      <c r="L1561">
        <v>0.36699999999999999</v>
      </c>
      <c r="M1561">
        <v>8</v>
      </c>
      <c r="N1561">
        <v>42</v>
      </c>
      <c r="O1561">
        <v>0.19</v>
      </c>
      <c r="P1561">
        <v>13</v>
      </c>
      <c r="Q1561">
        <v>17</v>
      </c>
      <c r="R1561">
        <v>0.76500000000000001</v>
      </c>
      <c r="S1561">
        <v>7</v>
      </c>
      <c r="T1561">
        <v>41</v>
      </c>
      <c r="U1561">
        <v>48</v>
      </c>
      <c r="V1561">
        <v>19</v>
      </c>
      <c r="W1561">
        <v>10</v>
      </c>
      <c r="X1561">
        <v>5</v>
      </c>
      <c r="Y1561">
        <v>6</v>
      </c>
      <c r="Z1561">
        <v>3</v>
      </c>
      <c r="AA1561">
        <v>21</v>
      </c>
      <c r="AB1561">
        <v>19</v>
      </c>
      <c r="AC1561">
        <v>87</v>
      </c>
      <c r="AD1561">
        <v>-7</v>
      </c>
      <c r="AE1561">
        <v>1</v>
      </c>
      <c r="AF1561">
        <v>1231</v>
      </c>
      <c r="AG1561">
        <v>1231</v>
      </c>
      <c r="AH1561">
        <v>1231</v>
      </c>
      <c r="AI1561">
        <v>121</v>
      </c>
      <c r="AJ1561">
        <v>2321</v>
      </c>
      <c r="AK1561">
        <v>1029</v>
      </c>
      <c r="AL1561">
        <v>2389</v>
      </c>
      <c r="AM1561">
        <v>2251</v>
      </c>
      <c r="AN1561">
        <v>568</v>
      </c>
      <c r="AO1561">
        <v>2413</v>
      </c>
      <c r="AP1561">
        <v>1755</v>
      </c>
      <c r="AQ1561">
        <v>1778</v>
      </c>
      <c r="AR1561">
        <v>1438</v>
      </c>
      <c r="AS1561">
        <v>2024</v>
      </c>
      <c r="AT1561">
        <v>148</v>
      </c>
      <c r="AU1561">
        <v>604</v>
      </c>
      <c r="AV1561">
        <v>2257</v>
      </c>
      <c r="AW1561">
        <v>264</v>
      </c>
      <c r="AX1561">
        <v>1998</v>
      </c>
      <c r="AY1561">
        <v>560</v>
      </c>
      <c r="AZ1561">
        <v>384</v>
      </c>
      <c r="BA1561">
        <v>1694</v>
      </c>
      <c r="BB1561">
        <v>971</v>
      </c>
      <c r="BC1561">
        <v>2421</v>
      </c>
      <c r="BD1561">
        <v>1608</v>
      </c>
      <c r="BE1561">
        <v>1</v>
      </c>
      <c r="BF1561" t="s">
        <v>71</v>
      </c>
      <c r="BG1561" t="s">
        <v>65</v>
      </c>
      <c r="BH1561" t="s">
        <v>1276</v>
      </c>
      <c r="BI1561" s="4">
        <f xml:space="preserve"> _2025teamgamelogs[[#This Row],[FGA]] + (0.44 * _2025teamgamelogs[[#This Row],[FTA]]) + _2025teamgamelogs[[#This Row],[TOV]] - _2025teamgamelogs[[#This Row],[OREB]]</f>
        <v>100.48</v>
      </c>
      <c r="BJ1561" s="3">
        <f>_2025teamgamelogs[[#This Row],[TOV]]/_2025teamgamelogs[[#This Row],[POSSESIONS]]</f>
        <v>9.9522292993630565E-2</v>
      </c>
      <c r="BK1561" s="4">
        <f>_2025teamgamelogs[[#This Row],[PTS]]/_2025teamgamelogs[[#This Row],[POSSESIONS]]</f>
        <v>0.86584394904458595</v>
      </c>
      <c r="BL1561" s="4">
        <f xml:space="preserve"> 100 * _2025teamgamelogs[[#This Row],[POINTS_PER_POSSESSION]]</f>
        <v>86.584394904458591</v>
      </c>
      <c r="BM1561" s="4">
        <f xml:space="preserve"> _2025teamgamelogs[[#This Row],[POSSESIONS]] / (_2025teamgamelogs[[#This Row],[MIN]]/48)</f>
        <v>100.48</v>
      </c>
      <c r="BN1561" s="3">
        <f>_2025teamgamelogs[[#This Row],[PTS]] / (2 * (_2025teamgamelogs[[#This Row],[FGA]] + 0.44 * _2025teamgamelogs[[#This Row],[FTA]]))</f>
        <v>0.44624538366844479</v>
      </c>
      <c r="BO1561" s="4">
        <f>VLOOKUP(_2025teamgamelogs[[#This Row],[MONTH]], LEAGUE_AVERAGES!$A$2:$B$8, 2, FALSE)</f>
        <v>112.18937416754261</v>
      </c>
      <c r="BP1561" s="5">
        <f>VLOOKUP(_2025teamgamelogs[[#This Row],[TEAM_NAME]], LEAGUE_AVERAGES!$A$14:$C$43, 2, FALSE)</f>
        <v>0.35443902439024388</v>
      </c>
      <c r="BQ1561" s="5">
        <f>VLOOKUP(_2025teamgamelogs[[#This Row],[TEAM_NAME]], LEAGUE_AVERAGES!$A$14:$C$43, 3, FALSE)</f>
        <v>0.34512195121951217</v>
      </c>
      <c r="BR1561" s="5">
        <f>VLOOKUP(_2025teamgamelogs[[#This Row],[TEAM_NAME]], LEAGUE_AVERAGES!$F$14:$H$43, 2, FALSE)</f>
        <v>0.46104878048780484</v>
      </c>
      <c r="BS1561" s="5">
        <f>VLOOKUP(_2025teamgamelogs[[#This Row],[TEAM_NAME]], LEAGUE_AVERAGES!$F$14:$H$43, 3, FALSE)</f>
        <v>0.45834146341463411</v>
      </c>
      <c r="BT1561" s="5">
        <f>VLOOKUP(_2025teamgamelogs[[#This Row],[TEAM_NAME]], LEAGUE_AVERAGES!$K$14:$M$43, 2, FALSE)</f>
        <v>0.55942918094792793</v>
      </c>
      <c r="BU1561" s="5">
        <f>VLOOKUP(_2025teamgamelogs[[#This Row],[TEAM_NAME]], LEAGUE_AVERAGES!$K$14:$M$43, 3, FALSE)</f>
        <v>0.54979583097447959</v>
      </c>
    </row>
    <row r="1562" spans="1:73" x14ac:dyDescent="0.2">
      <c r="A1562" t="s">
        <v>59</v>
      </c>
      <c r="B1562">
        <v>1610612764</v>
      </c>
      <c r="C1562" t="s">
        <v>148</v>
      </c>
      <c r="D1562" t="s">
        <v>149</v>
      </c>
      <c r="E1562">
        <v>22400757</v>
      </c>
      <c r="F1562" s="1">
        <v>45698</v>
      </c>
      <c r="G1562" t="s">
        <v>1365</v>
      </c>
      <c r="H1562" t="s">
        <v>70</v>
      </c>
      <c r="I1562">
        <v>48</v>
      </c>
      <c r="J1562">
        <v>45</v>
      </c>
      <c r="K1562">
        <v>93</v>
      </c>
      <c r="L1562">
        <v>0.48399999999999999</v>
      </c>
      <c r="M1562">
        <v>14</v>
      </c>
      <c r="N1562">
        <v>47</v>
      </c>
      <c r="O1562">
        <v>0.29799999999999999</v>
      </c>
      <c r="P1562">
        <v>17</v>
      </c>
      <c r="Q1562">
        <v>19</v>
      </c>
      <c r="R1562">
        <v>0.89500000000000002</v>
      </c>
      <c r="S1562">
        <v>10</v>
      </c>
      <c r="T1562">
        <v>32</v>
      </c>
      <c r="U1562">
        <v>42</v>
      </c>
      <c r="V1562">
        <v>26</v>
      </c>
      <c r="W1562">
        <v>14</v>
      </c>
      <c r="X1562">
        <v>5</v>
      </c>
      <c r="Y1562">
        <v>3</v>
      </c>
      <c r="Z1562">
        <v>4</v>
      </c>
      <c r="AA1562">
        <v>23</v>
      </c>
      <c r="AB1562">
        <v>17</v>
      </c>
      <c r="AC1562">
        <v>121</v>
      </c>
      <c r="AD1562">
        <v>-10</v>
      </c>
      <c r="AE1562">
        <v>1</v>
      </c>
      <c r="AF1562">
        <v>1231</v>
      </c>
      <c r="AG1562">
        <v>1231</v>
      </c>
      <c r="AH1562">
        <v>1231</v>
      </c>
      <c r="AI1562">
        <v>121</v>
      </c>
      <c r="AJ1562">
        <v>564</v>
      </c>
      <c r="AK1562">
        <v>664</v>
      </c>
      <c r="AL1562">
        <v>926</v>
      </c>
      <c r="AM1562">
        <v>934</v>
      </c>
      <c r="AN1562">
        <v>200</v>
      </c>
      <c r="AO1562">
        <v>1922</v>
      </c>
      <c r="AP1562">
        <v>1052</v>
      </c>
      <c r="AQ1562">
        <v>1458</v>
      </c>
      <c r="AR1562">
        <v>284</v>
      </c>
      <c r="AS1562">
        <v>1308</v>
      </c>
      <c r="AT1562">
        <v>1307</v>
      </c>
      <c r="AU1562">
        <v>1443</v>
      </c>
      <c r="AV1562">
        <v>1195</v>
      </c>
      <c r="AW1562">
        <v>1092</v>
      </c>
      <c r="AX1562">
        <v>1998</v>
      </c>
      <c r="AY1562">
        <v>1712</v>
      </c>
      <c r="AZ1562">
        <v>750</v>
      </c>
      <c r="BA1562">
        <v>2046</v>
      </c>
      <c r="BB1562">
        <v>1444</v>
      </c>
      <c r="BC1562">
        <v>672</v>
      </c>
      <c r="BD1562">
        <v>1790</v>
      </c>
      <c r="BE1562">
        <v>1</v>
      </c>
      <c r="BF1562" t="s">
        <v>64</v>
      </c>
      <c r="BG1562" t="s">
        <v>65</v>
      </c>
      <c r="BH1562" t="s">
        <v>1276</v>
      </c>
      <c r="BI1562" s="4">
        <f xml:space="preserve"> _2025teamgamelogs[[#This Row],[FGA]] + (0.44 * _2025teamgamelogs[[#This Row],[FTA]]) + _2025teamgamelogs[[#This Row],[TOV]] - _2025teamgamelogs[[#This Row],[OREB]]</f>
        <v>105.36</v>
      </c>
      <c r="BJ1562" s="3">
        <f>_2025teamgamelogs[[#This Row],[TOV]]/_2025teamgamelogs[[#This Row],[POSSESIONS]]</f>
        <v>0.13287775246772968</v>
      </c>
      <c r="BK1562" s="4">
        <f>_2025teamgamelogs[[#This Row],[PTS]]/_2025teamgamelogs[[#This Row],[POSSESIONS]]</f>
        <v>1.148443432042521</v>
      </c>
      <c r="BL1562" s="4">
        <f xml:space="preserve"> 100 * _2025teamgamelogs[[#This Row],[POINTS_PER_POSSESSION]]</f>
        <v>114.8443432042521</v>
      </c>
      <c r="BM1562" s="4">
        <f xml:space="preserve"> _2025teamgamelogs[[#This Row],[POSSESIONS]] / (_2025teamgamelogs[[#This Row],[MIN]]/48)</f>
        <v>105.36</v>
      </c>
      <c r="BN1562" s="3">
        <f>_2025teamgamelogs[[#This Row],[PTS]] / (2 * (_2025teamgamelogs[[#This Row],[FGA]] + 0.44 * _2025teamgamelogs[[#This Row],[FTA]]))</f>
        <v>0.59688239936858722</v>
      </c>
      <c r="BO1562" s="4">
        <f>VLOOKUP(_2025teamgamelogs[[#This Row],[MONTH]], LEAGUE_AVERAGES!$A$2:$B$8, 2, FALSE)</f>
        <v>112.18937416754261</v>
      </c>
      <c r="BP1562" s="5">
        <f>VLOOKUP(_2025teamgamelogs[[#This Row],[TEAM_NAME]], LEAGUE_AVERAGES!$A$14:$C$43, 2, FALSE)</f>
        <v>0.32842499999999997</v>
      </c>
      <c r="BQ1562" s="5">
        <f>VLOOKUP(_2025teamgamelogs[[#This Row],[TEAM_NAME]], LEAGUE_AVERAGES!$A$14:$C$43, 3, FALSE)</f>
        <v>0.33730952380952384</v>
      </c>
      <c r="BR1562" s="5">
        <f>VLOOKUP(_2025teamgamelogs[[#This Row],[TEAM_NAME]], LEAGUE_AVERAGES!$F$14:$H$43, 2, FALSE)</f>
        <v>0.44209999999999994</v>
      </c>
      <c r="BS1562" s="5">
        <f>VLOOKUP(_2025teamgamelogs[[#This Row],[TEAM_NAME]], LEAGUE_AVERAGES!$F$14:$H$43, 3, FALSE)</f>
        <v>0.4362619047619048</v>
      </c>
      <c r="BT1562" s="5">
        <f>VLOOKUP(_2025teamgamelogs[[#This Row],[TEAM_NAME]], LEAGUE_AVERAGES!$K$14:$M$43, 2, FALSE)</f>
        <v>0.55099578881797462</v>
      </c>
      <c r="BU1562" s="5">
        <f>VLOOKUP(_2025teamgamelogs[[#This Row],[TEAM_NAME]], LEAGUE_AVERAGES!$K$14:$M$43, 3, FALSE)</f>
        <v>0.54201342555394594</v>
      </c>
    </row>
    <row r="1563" spans="1:73" x14ac:dyDescent="0.2">
      <c r="A1563" t="s">
        <v>59</v>
      </c>
      <c r="B1563">
        <v>1610612740</v>
      </c>
      <c r="C1563" t="s">
        <v>77</v>
      </c>
      <c r="D1563" t="s">
        <v>78</v>
      </c>
      <c r="E1563">
        <v>22400761</v>
      </c>
      <c r="F1563" s="1">
        <v>45698</v>
      </c>
      <c r="G1563" t="s">
        <v>456</v>
      </c>
      <c r="H1563" t="s">
        <v>70</v>
      </c>
      <c r="I1563">
        <v>48</v>
      </c>
      <c r="J1563">
        <v>36</v>
      </c>
      <c r="K1563">
        <v>82</v>
      </c>
      <c r="L1563">
        <v>0.439</v>
      </c>
      <c r="M1563">
        <v>10</v>
      </c>
      <c r="N1563">
        <v>27</v>
      </c>
      <c r="O1563">
        <v>0.37</v>
      </c>
      <c r="P1563">
        <v>19</v>
      </c>
      <c r="Q1563">
        <v>28</v>
      </c>
      <c r="R1563">
        <v>0.67900000000000005</v>
      </c>
      <c r="S1563">
        <v>12</v>
      </c>
      <c r="T1563">
        <v>30</v>
      </c>
      <c r="U1563">
        <v>42</v>
      </c>
      <c r="V1563">
        <v>19</v>
      </c>
      <c r="W1563">
        <v>23</v>
      </c>
      <c r="X1563">
        <v>4</v>
      </c>
      <c r="Y1563">
        <v>4</v>
      </c>
      <c r="Z1563">
        <v>8</v>
      </c>
      <c r="AA1563">
        <v>14</v>
      </c>
      <c r="AB1563">
        <v>20</v>
      </c>
      <c r="AC1563">
        <v>101</v>
      </c>
      <c r="AD1563">
        <v>-36</v>
      </c>
      <c r="AE1563">
        <v>1</v>
      </c>
      <c r="AF1563">
        <v>1231</v>
      </c>
      <c r="AG1563">
        <v>1231</v>
      </c>
      <c r="AH1563">
        <v>1231</v>
      </c>
      <c r="AI1563">
        <v>121</v>
      </c>
      <c r="AJ1563">
        <v>2070</v>
      </c>
      <c r="AK1563">
        <v>2022</v>
      </c>
      <c r="AL1563">
        <v>1718</v>
      </c>
      <c r="AM1563">
        <v>1891</v>
      </c>
      <c r="AN1563">
        <v>2292</v>
      </c>
      <c r="AO1563">
        <v>1094</v>
      </c>
      <c r="AP1563">
        <v>756</v>
      </c>
      <c r="AQ1563">
        <v>377</v>
      </c>
      <c r="AR1563">
        <v>2085</v>
      </c>
      <c r="AS1563">
        <v>848</v>
      </c>
      <c r="AT1563">
        <v>1652</v>
      </c>
      <c r="AU1563">
        <v>1443</v>
      </c>
      <c r="AV1563">
        <v>2257</v>
      </c>
      <c r="AW1563">
        <v>2394</v>
      </c>
      <c r="AX1563">
        <v>2190</v>
      </c>
      <c r="AY1563">
        <v>1274</v>
      </c>
      <c r="AZ1563">
        <v>2116</v>
      </c>
      <c r="BA1563">
        <v>260</v>
      </c>
      <c r="BB1563">
        <v>767</v>
      </c>
      <c r="BC1563">
        <v>2059</v>
      </c>
      <c r="BD1563">
        <v>2418</v>
      </c>
      <c r="BE1563">
        <v>1</v>
      </c>
      <c r="BF1563" t="s">
        <v>71</v>
      </c>
      <c r="BG1563" t="s">
        <v>65</v>
      </c>
      <c r="BH1563" t="s">
        <v>1276</v>
      </c>
      <c r="BI1563" s="4">
        <f xml:space="preserve"> _2025teamgamelogs[[#This Row],[FGA]] + (0.44 * _2025teamgamelogs[[#This Row],[FTA]]) + _2025teamgamelogs[[#This Row],[TOV]] - _2025teamgamelogs[[#This Row],[OREB]]</f>
        <v>105.32</v>
      </c>
      <c r="BJ1563" s="3">
        <f>_2025teamgamelogs[[#This Row],[TOV]]/_2025teamgamelogs[[#This Row],[POSSESIONS]]</f>
        <v>0.2183820736802127</v>
      </c>
      <c r="BK1563" s="4">
        <f>_2025teamgamelogs[[#This Row],[PTS]]/_2025teamgamelogs[[#This Row],[POSSESIONS]]</f>
        <v>0.95898214963919493</v>
      </c>
      <c r="BL1563" s="4">
        <f xml:space="preserve"> 100 * _2025teamgamelogs[[#This Row],[POINTS_PER_POSSESSION]]</f>
        <v>95.898214963919486</v>
      </c>
      <c r="BM1563" s="4">
        <f xml:space="preserve"> _2025teamgamelogs[[#This Row],[POSSESIONS]] / (_2025teamgamelogs[[#This Row],[MIN]]/48)</f>
        <v>105.32</v>
      </c>
      <c r="BN1563" s="3">
        <f>_2025teamgamelogs[[#This Row],[PTS]] / (2 * (_2025teamgamelogs[[#This Row],[FGA]] + 0.44 * _2025teamgamelogs[[#This Row],[FTA]]))</f>
        <v>0.53541136556403734</v>
      </c>
      <c r="BO1563" s="4">
        <f>VLOOKUP(_2025teamgamelogs[[#This Row],[MONTH]], LEAGUE_AVERAGES!$A$2:$B$8, 2, FALSE)</f>
        <v>112.18937416754261</v>
      </c>
      <c r="BP1563" s="5">
        <f>VLOOKUP(_2025teamgamelogs[[#This Row],[TEAM_NAME]], LEAGUE_AVERAGES!$A$14:$C$43, 2, FALSE)</f>
        <v>0.35068292682926827</v>
      </c>
      <c r="BQ1563" s="5">
        <f>VLOOKUP(_2025teamgamelogs[[#This Row],[TEAM_NAME]], LEAGUE_AVERAGES!$A$14:$C$43, 3, FALSE)</f>
        <v>0.33902439024390252</v>
      </c>
      <c r="BR1563" s="5">
        <f>VLOOKUP(_2025teamgamelogs[[#This Row],[TEAM_NAME]], LEAGUE_AVERAGES!$F$14:$H$43, 2, FALSE)</f>
        <v>0.44770731707317085</v>
      </c>
      <c r="BS1563" s="5">
        <f>VLOOKUP(_2025teamgamelogs[[#This Row],[TEAM_NAME]], LEAGUE_AVERAGES!$F$14:$H$43, 3, FALSE)</f>
        <v>0.45721951219512191</v>
      </c>
      <c r="BT1563" s="5">
        <f>VLOOKUP(_2025teamgamelogs[[#This Row],[TEAM_NAME]], LEAGUE_AVERAGES!$K$14:$M$43, 2, FALSE)</f>
        <v>0.55230036801172144</v>
      </c>
      <c r="BU1563" s="5">
        <f>VLOOKUP(_2025teamgamelogs[[#This Row],[TEAM_NAME]], LEAGUE_AVERAGES!$K$14:$M$43, 3, FALSE)</f>
        <v>0.55239725408654039</v>
      </c>
    </row>
    <row r="1564" spans="1:73" x14ac:dyDescent="0.2">
      <c r="A1564" t="s">
        <v>59</v>
      </c>
      <c r="B1564">
        <v>1610612748</v>
      </c>
      <c r="C1564" t="s">
        <v>101</v>
      </c>
      <c r="D1564" t="s">
        <v>102</v>
      </c>
      <c r="E1564">
        <v>22400759</v>
      </c>
      <c r="F1564" s="1">
        <v>45698</v>
      </c>
      <c r="G1564" t="s">
        <v>1366</v>
      </c>
      <c r="H1564" t="s">
        <v>70</v>
      </c>
      <c r="I1564">
        <v>48</v>
      </c>
      <c r="J1564">
        <v>31</v>
      </c>
      <c r="K1564">
        <v>92</v>
      </c>
      <c r="L1564">
        <v>0.33700000000000002</v>
      </c>
      <c r="M1564">
        <v>11</v>
      </c>
      <c r="N1564">
        <v>45</v>
      </c>
      <c r="O1564">
        <v>0.24399999999999999</v>
      </c>
      <c r="P1564">
        <v>12</v>
      </c>
      <c r="Q1564">
        <v>13</v>
      </c>
      <c r="R1564">
        <v>0.92300000000000004</v>
      </c>
      <c r="S1564">
        <v>12</v>
      </c>
      <c r="T1564">
        <v>39</v>
      </c>
      <c r="U1564">
        <v>51</v>
      </c>
      <c r="V1564">
        <v>21</v>
      </c>
      <c r="W1564">
        <v>4</v>
      </c>
      <c r="X1564">
        <v>2</v>
      </c>
      <c r="Y1564">
        <v>2</v>
      </c>
      <c r="Z1564">
        <v>5</v>
      </c>
      <c r="AA1564">
        <v>10</v>
      </c>
      <c r="AB1564">
        <v>11</v>
      </c>
      <c r="AC1564">
        <v>85</v>
      </c>
      <c r="AD1564">
        <v>-18</v>
      </c>
      <c r="AE1564">
        <v>1</v>
      </c>
      <c r="AF1564">
        <v>1231</v>
      </c>
      <c r="AG1564">
        <v>1231</v>
      </c>
      <c r="AH1564">
        <v>1231</v>
      </c>
      <c r="AI1564">
        <v>121</v>
      </c>
      <c r="AJ1564">
        <v>2413</v>
      </c>
      <c r="AK1564">
        <v>768</v>
      </c>
      <c r="AL1564">
        <v>2441</v>
      </c>
      <c r="AM1564">
        <v>1661</v>
      </c>
      <c r="AN1564">
        <v>312</v>
      </c>
      <c r="AO1564">
        <v>2276</v>
      </c>
      <c r="AP1564">
        <v>1889</v>
      </c>
      <c r="AQ1564">
        <v>2188</v>
      </c>
      <c r="AR1564">
        <v>155</v>
      </c>
      <c r="AS1564">
        <v>848</v>
      </c>
      <c r="AT1564">
        <v>277</v>
      </c>
      <c r="AU1564">
        <v>340</v>
      </c>
      <c r="AV1564">
        <v>2031</v>
      </c>
      <c r="AW1564">
        <v>2</v>
      </c>
      <c r="AX1564">
        <v>2421</v>
      </c>
      <c r="AY1564">
        <v>2078</v>
      </c>
      <c r="AZ1564">
        <v>1188</v>
      </c>
      <c r="BA1564">
        <v>25</v>
      </c>
      <c r="BB1564">
        <v>2370</v>
      </c>
      <c r="BC1564">
        <v>2439</v>
      </c>
      <c r="BD1564">
        <v>2149</v>
      </c>
      <c r="BE1564">
        <v>1</v>
      </c>
      <c r="BF1564" t="s">
        <v>64</v>
      </c>
      <c r="BG1564" t="s">
        <v>65</v>
      </c>
      <c r="BH1564" t="s">
        <v>1276</v>
      </c>
      <c r="BI1564" s="4">
        <f xml:space="preserve"> _2025teamgamelogs[[#This Row],[FGA]] + (0.44 * _2025teamgamelogs[[#This Row],[FTA]]) + _2025teamgamelogs[[#This Row],[TOV]] - _2025teamgamelogs[[#This Row],[OREB]]</f>
        <v>89.72</v>
      </c>
      <c r="BJ1564" s="3">
        <f>_2025teamgamelogs[[#This Row],[TOV]]/_2025teamgamelogs[[#This Row],[POSSESIONS]]</f>
        <v>4.4583147570218459E-2</v>
      </c>
      <c r="BK1564" s="4">
        <f>_2025teamgamelogs[[#This Row],[PTS]]/_2025teamgamelogs[[#This Row],[POSSESIONS]]</f>
        <v>0.94739188586714218</v>
      </c>
      <c r="BL1564" s="4">
        <f xml:space="preserve"> 100 * _2025teamgamelogs[[#This Row],[POINTS_PER_POSSESSION]]</f>
        <v>94.739188586714221</v>
      </c>
      <c r="BM1564" s="4">
        <f xml:space="preserve"> _2025teamgamelogs[[#This Row],[POSSESIONS]] / (_2025teamgamelogs[[#This Row],[MIN]]/48)</f>
        <v>89.72</v>
      </c>
      <c r="BN1564" s="3">
        <f>_2025teamgamelogs[[#This Row],[PTS]] / (2 * (_2025teamgamelogs[[#This Row],[FGA]] + 0.44 * _2025teamgamelogs[[#This Row],[FTA]]))</f>
        <v>0.43491608677855098</v>
      </c>
      <c r="BO1564" s="4">
        <f>VLOOKUP(_2025teamgamelogs[[#This Row],[MONTH]], LEAGUE_AVERAGES!$A$2:$B$8, 2, FALSE)</f>
        <v>112.18937416754261</v>
      </c>
      <c r="BP1564" s="5">
        <f>VLOOKUP(_2025teamgamelogs[[#This Row],[TEAM_NAME]], LEAGUE_AVERAGES!$A$14:$C$43, 2, FALSE)</f>
        <v>0.38887804878048787</v>
      </c>
      <c r="BQ1564" s="5">
        <f>VLOOKUP(_2025teamgamelogs[[#This Row],[TEAM_NAME]], LEAGUE_AVERAGES!$A$14:$C$43, 3, FALSE)</f>
        <v>0.35180487804878063</v>
      </c>
      <c r="BR1564" s="5">
        <f>VLOOKUP(_2025teamgamelogs[[#This Row],[TEAM_NAME]], LEAGUE_AVERAGES!$F$14:$H$43, 2, FALSE)</f>
        <v>0.48178048780487814</v>
      </c>
      <c r="BS1564" s="5">
        <f>VLOOKUP(_2025teamgamelogs[[#This Row],[TEAM_NAME]], LEAGUE_AVERAGES!$F$14:$H$43, 3, FALSE)</f>
        <v>0.44997560975609752</v>
      </c>
      <c r="BT1564" s="5">
        <f>VLOOKUP(_2025teamgamelogs[[#This Row],[TEAM_NAME]], LEAGUE_AVERAGES!$K$14:$M$43, 2, FALSE)</f>
        <v>0.59307433364150897</v>
      </c>
      <c r="BU1564" s="5">
        <f>VLOOKUP(_2025teamgamelogs[[#This Row],[TEAM_NAME]], LEAGUE_AVERAGES!$K$14:$M$43, 3, FALSE)</f>
        <v>0.56311679796954139</v>
      </c>
    </row>
    <row r="1565" spans="1:73" x14ac:dyDescent="0.2">
      <c r="A1565" t="s">
        <v>59</v>
      </c>
      <c r="B1565">
        <v>1610612739</v>
      </c>
      <c r="C1565" t="s">
        <v>119</v>
      </c>
      <c r="D1565" t="s">
        <v>120</v>
      </c>
      <c r="E1565">
        <v>22400755</v>
      </c>
      <c r="F1565" s="1">
        <v>45698</v>
      </c>
      <c r="G1565" t="s">
        <v>1367</v>
      </c>
      <c r="H1565" t="s">
        <v>63</v>
      </c>
      <c r="I1565">
        <v>48</v>
      </c>
      <c r="J1565">
        <v>48</v>
      </c>
      <c r="K1565">
        <v>94</v>
      </c>
      <c r="L1565">
        <v>0.51100000000000001</v>
      </c>
      <c r="M1565">
        <v>17</v>
      </c>
      <c r="N1565">
        <v>43</v>
      </c>
      <c r="O1565">
        <v>0.39500000000000002</v>
      </c>
      <c r="P1565">
        <v>15</v>
      </c>
      <c r="Q1565">
        <v>20</v>
      </c>
      <c r="R1565">
        <v>0.75</v>
      </c>
      <c r="S1565">
        <v>14</v>
      </c>
      <c r="T1565">
        <v>35</v>
      </c>
      <c r="U1565">
        <v>49</v>
      </c>
      <c r="V1565">
        <v>27</v>
      </c>
      <c r="W1565">
        <v>17</v>
      </c>
      <c r="X1565">
        <v>10</v>
      </c>
      <c r="Y1565">
        <v>5</v>
      </c>
      <c r="Z1565">
        <v>6</v>
      </c>
      <c r="AA1565">
        <v>24</v>
      </c>
      <c r="AB1565">
        <v>19</v>
      </c>
      <c r="AC1565">
        <v>128</v>
      </c>
      <c r="AD1565">
        <v>21</v>
      </c>
      <c r="AE1565">
        <v>1</v>
      </c>
      <c r="AF1565">
        <v>1</v>
      </c>
      <c r="AG1565">
        <v>1</v>
      </c>
      <c r="AH1565">
        <v>1</v>
      </c>
      <c r="AI1565">
        <v>121</v>
      </c>
      <c r="AJ1565">
        <v>242</v>
      </c>
      <c r="AK1565">
        <v>570</v>
      </c>
      <c r="AL1565">
        <v>559</v>
      </c>
      <c r="AM1565">
        <v>410</v>
      </c>
      <c r="AN1565">
        <v>471</v>
      </c>
      <c r="AO1565">
        <v>783</v>
      </c>
      <c r="AP1565">
        <v>1416</v>
      </c>
      <c r="AQ1565">
        <v>1301</v>
      </c>
      <c r="AR1565">
        <v>1525</v>
      </c>
      <c r="AS1565">
        <v>466</v>
      </c>
      <c r="AT1565">
        <v>769</v>
      </c>
      <c r="AU1565">
        <v>505</v>
      </c>
      <c r="AV1565">
        <v>1013</v>
      </c>
      <c r="AW1565">
        <v>1759</v>
      </c>
      <c r="AX1565">
        <v>539</v>
      </c>
      <c r="AY1565">
        <v>889</v>
      </c>
      <c r="AZ1565">
        <v>1573</v>
      </c>
      <c r="BA1565">
        <v>2162</v>
      </c>
      <c r="BB1565">
        <v>971</v>
      </c>
      <c r="BC1565">
        <v>299</v>
      </c>
      <c r="BD1565">
        <v>211</v>
      </c>
      <c r="BE1565">
        <v>1</v>
      </c>
      <c r="BF1565" t="s">
        <v>64</v>
      </c>
      <c r="BG1565" t="s">
        <v>65</v>
      </c>
      <c r="BH1565" t="s">
        <v>1276</v>
      </c>
      <c r="BI1565" s="4">
        <f xml:space="preserve"> _2025teamgamelogs[[#This Row],[FGA]] + (0.44 * _2025teamgamelogs[[#This Row],[FTA]]) + _2025teamgamelogs[[#This Row],[TOV]] - _2025teamgamelogs[[#This Row],[OREB]]</f>
        <v>105.8</v>
      </c>
      <c r="BJ1565" s="3">
        <f>_2025teamgamelogs[[#This Row],[TOV]]/_2025teamgamelogs[[#This Row],[POSSESIONS]]</f>
        <v>0.16068052930056712</v>
      </c>
      <c r="BK1565" s="4">
        <f>_2025teamgamelogs[[#This Row],[PTS]]/_2025teamgamelogs[[#This Row],[POSSESIONS]]</f>
        <v>1.2098298676748582</v>
      </c>
      <c r="BL1565" s="4">
        <f xml:space="preserve"> 100 * _2025teamgamelogs[[#This Row],[POINTS_PER_POSSESSION]]</f>
        <v>120.98298676748583</v>
      </c>
      <c r="BM1565" s="4">
        <f xml:space="preserve"> _2025teamgamelogs[[#This Row],[POSSESIONS]] / (_2025teamgamelogs[[#This Row],[MIN]]/48)</f>
        <v>105.8</v>
      </c>
      <c r="BN1565" s="3">
        <f>_2025teamgamelogs[[#This Row],[PTS]] / (2 * (_2025teamgamelogs[[#This Row],[FGA]] + 0.44 * _2025teamgamelogs[[#This Row],[FTA]]))</f>
        <v>0.62256809338521402</v>
      </c>
      <c r="BO1565" s="4">
        <f>VLOOKUP(_2025teamgamelogs[[#This Row],[MONTH]], LEAGUE_AVERAGES!$A$2:$B$8, 2, FALSE)</f>
        <v>112.18937416754261</v>
      </c>
      <c r="BP1565" s="5">
        <f>VLOOKUP(_2025teamgamelogs[[#This Row],[TEAM_NAME]], LEAGUE_AVERAGES!$A$14:$C$43, 2, FALSE)</f>
        <v>0.38409756097560971</v>
      </c>
      <c r="BQ1565" s="5">
        <f>VLOOKUP(_2025teamgamelogs[[#This Row],[TEAM_NAME]], LEAGUE_AVERAGES!$A$14:$C$43, 3, FALSE)</f>
        <v>0.38512195121951209</v>
      </c>
      <c r="BR1565" s="5">
        <f>VLOOKUP(_2025teamgamelogs[[#This Row],[TEAM_NAME]], LEAGUE_AVERAGES!$F$14:$H$43, 2, FALSE)</f>
        <v>0.49482926829268303</v>
      </c>
      <c r="BS1565" s="5">
        <f>VLOOKUP(_2025teamgamelogs[[#This Row],[TEAM_NAME]], LEAGUE_AVERAGES!$F$14:$H$43, 3, FALSE)</f>
        <v>0.4880731707317072</v>
      </c>
      <c r="BT1565" s="5">
        <f>VLOOKUP(_2025teamgamelogs[[#This Row],[TEAM_NAME]], LEAGUE_AVERAGES!$K$14:$M$43, 2, FALSE)</f>
        <v>0.61027349880699666</v>
      </c>
      <c r="BU1565" s="5">
        <f>VLOOKUP(_2025teamgamelogs[[#This Row],[TEAM_NAME]], LEAGUE_AVERAGES!$K$14:$M$43, 3, FALSE)</f>
        <v>0.60680781397749251</v>
      </c>
    </row>
    <row r="1566" spans="1:73" x14ac:dyDescent="0.2">
      <c r="A1566" t="s">
        <v>59</v>
      </c>
      <c r="B1566">
        <v>1610612760</v>
      </c>
      <c r="C1566" t="s">
        <v>137</v>
      </c>
      <c r="D1566" t="s">
        <v>138</v>
      </c>
      <c r="E1566">
        <v>22400761</v>
      </c>
      <c r="F1566" s="1">
        <v>45698</v>
      </c>
      <c r="G1566" t="s">
        <v>451</v>
      </c>
      <c r="H1566" t="s">
        <v>63</v>
      </c>
      <c r="I1566">
        <v>48</v>
      </c>
      <c r="J1566">
        <v>49</v>
      </c>
      <c r="K1566">
        <v>95</v>
      </c>
      <c r="L1566">
        <v>0.51600000000000001</v>
      </c>
      <c r="M1566">
        <v>27</v>
      </c>
      <c r="N1566">
        <v>55</v>
      </c>
      <c r="O1566">
        <v>0.49099999999999999</v>
      </c>
      <c r="P1566">
        <v>12</v>
      </c>
      <c r="Q1566">
        <v>16</v>
      </c>
      <c r="R1566">
        <v>0.75</v>
      </c>
      <c r="S1566">
        <v>10</v>
      </c>
      <c r="T1566">
        <v>35</v>
      </c>
      <c r="U1566">
        <v>45</v>
      </c>
      <c r="V1566">
        <v>29</v>
      </c>
      <c r="W1566">
        <v>11</v>
      </c>
      <c r="X1566">
        <v>15</v>
      </c>
      <c r="Y1566">
        <v>8</v>
      </c>
      <c r="Z1566">
        <v>4</v>
      </c>
      <c r="AA1566">
        <v>20</v>
      </c>
      <c r="AB1566">
        <v>14</v>
      </c>
      <c r="AC1566">
        <v>137</v>
      </c>
      <c r="AD1566">
        <v>36</v>
      </c>
      <c r="AE1566">
        <v>1</v>
      </c>
      <c r="AF1566">
        <v>1</v>
      </c>
      <c r="AG1566">
        <v>1</v>
      </c>
      <c r="AH1566">
        <v>1</v>
      </c>
      <c r="AI1566">
        <v>121</v>
      </c>
      <c r="AJ1566">
        <v>174</v>
      </c>
      <c r="AK1566">
        <v>477</v>
      </c>
      <c r="AL1566">
        <v>471</v>
      </c>
      <c r="AM1566">
        <v>2</v>
      </c>
      <c r="AN1566">
        <v>23</v>
      </c>
      <c r="AO1566">
        <v>129</v>
      </c>
      <c r="AP1566">
        <v>1889</v>
      </c>
      <c r="AQ1566">
        <v>1907</v>
      </c>
      <c r="AR1566">
        <v>1525</v>
      </c>
      <c r="AS1566">
        <v>1308</v>
      </c>
      <c r="AT1566">
        <v>769</v>
      </c>
      <c r="AU1566">
        <v>976</v>
      </c>
      <c r="AV1566">
        <v>687</v>
      </c>
      <c r="AW1566">
        <v>429</v>
      </c>
      <c r="AX1566">
        <v>46</v>
      </c>
      <c r="AY1566">
        <v>187</v>
      </c>
      <c r="AZ1566">
        <v>750</v>
      </c>
      <c r="BA1566">
        <v>1491</v>
      </c>
      <c r="BB1566">
        <v>2064</v>
      </c>
      <c r="BC1566">
        <v>84</v>
      </c>
      <c r="BD1566">
        <v>35</v>
      </c>
      <c r="BE1566">
        <v>1</v>
      </c>
      <c r="BF1566" t="s">
        <v>64</v>
      </c>
      <c r="BG1566" t="s">
        <v>65</v>
      </c>
      <c r="BH1566" t="s">
        <v>1276</v>
      </c>
      <c r="BI1566" s="4">
        <f xml:space="preserve"> _2025teamgamelogs[[#This Row],[FGA]] + (0.44 * _2025teamgamelogs[[#This Row],[FTA]]) + _2025teamgamelogs[[#This Row],[TOV]] - _2025teamgamelogs[[#This Row],[OREB]]</f>
        <v>103.04</v>
      </c>
      <c r="BJ1566" s="3">
        <f>_2025teamgamelogs[[#This Row],[TOV]]/_2025teamgamelogs[[#This Row],[POSSESIONS]]</f>
        <v>0.10675465838509317</v>
      </c>
      <c r="BK1566" s="4">
        <f>_2025teamgamelogs[[#This Row],[PTS]]/_2025teamgamelogs[[#This Row],[POSSESIONS]]</f>
        <v>1.3295807453416149</v>
      </c>
      <c r="BL1566" s="4">
        <f xml:space="preserve"> 100 * _2025teamgamelogs[[#This Row],[POINTS_PER_POSSESSION]]</f>
        <v>132.95807453416148</v>
      </c>
      <c r="BM1566" s="4">
        <f xml:space="preserve"> _2025teamgamelogs[[#This Row],[POSSESIONS]] / (_2025teamgamelogs[[#This Row],[MIN]]/48)</f>
        <v>103.04</v>
      </c>
      <c r="BN1566" s="3">
        <f>_2025teamgamelogs[[#This Row],[PTS]] / (2 * (_2025teamgamelogs[[#This Row],[FGA]] + 0.44 * _2025teamgamelogs[[#This Row],[FTA]]))</f>
        <v>0.67130537044296346</v>
      </c>
      <c r="BO1566" s="4">
        <f>VLOOKUP(_2025teamgamelogs[[#This Row],[MONTH]], LEAGUE_AVERAGES!$A$2:$B$8, 2, FALSE)</f>
        <v>112.18937416754261</v>
      </c>
      <c r="BP1566" s="5">
        <f>VLOOKUP(_2025teamgamelogs[[#This Row],[TEAM_NAME]], LEAGUE_AVERAGES!$A$14:$C$43, 2, FALSE)</f>
        <v>0.38229268292682927</v>
      </c>
      <c r="BQ1566" s="5">
        <f>VLOOKUP(_2025teamgamelogs[[#This Row],[TEAM_NAME]], LEAGUE_AVERAGES!$A$14:$C$43, 3, FALSE)</f>
        <v>0.36500000000000005</v>
      </c>
      <c r="BR1566" s="5">
        <f>VLOOKUP(_2025teamgamelogs[[#This Row],[TEAM_NAME]], LEAGUE_AVERAGES!$F$14:$H$43, 2, FALSE)</f>
        <v>0.48607317073170736</v>
      </c>
      <c r="BS1566" s="5">
        <f>VLOOKUP(_2025teamgamelogs[[#This Row],[TEAM_NAME]], LEAGUE_AVERAGES!$F$14:$H$43, 3, FALSE)</f>
        <v>0.4780731707317073</v>
      </c>
      <c r="BT1566" s="5">
        <f>VLOOKUP(_2025teamgamelogs[[#This Row],[TEAM_NAME]], LEAGUE_AVERAGES!$K$14:$M$43, 2, FALSE)</f>
        <v>0.59971838422440138</v>
      </c>
      <c r="BU1566" s="5">
        <f>VLOOKUP(_2025teamgamelogs[[#This Row],[TEAM_NAME]], LEAGUE_AVERAGES!$K$14:$M$43, 3, FALSE)</f>
        <v>0.58679992881439635</v>
      </c>
    </row>
    <row r="1567" spans="1:73" x14ac:dyDescent="0.2">
      <c r="A1567" t="s">
        <v>59</v>
      </c>
      <c r="B1567">
        <v>1610612744</v>
      </c>
      <c r="C1567" t="s">
        <v>98</v>
      </c>
      <c r="D1567" t="s">
        <v>99</v>
      </c>
      <c r="E1567">
        <v>22400760</v>
      </c>
      <c r="F1567" s="1">
        <v>45698</v>
      </c>
      <c r="G1567" t="s">
        <v>1368</v>
      </c>
      <c r="H1567" t="s">
        <v>63</v>
      </c>
      <c r="I1567">
        <v>48</v>
      </c>
      <c r="J1567">
        <v>41</v>
      </c>
      <c r="K1567">
        <v>93</v>
      </c>
      <c r="L1567">
        <v>0.441</v>
      </c>
      <c r="M1567">
        <v>13</v>
      </c>
      <c r="N1567">
        <v>45</v>
      </c>
      <c r="O1567">
        <v>0.28899999999999998</v>
      </c>
      <c r="P1567">
        <v>30</v>
      </c>
      <c r="Q1567">
        <v>38</v>
      </c>
      <c r="R1567">
        <v>0.78900000000000003</v>
      </c>
      <c r="S1567">
        <v>15</v>
      </c>
      <c r="T1567">
        <v>33</v>
      </c>
      <c r="U1567">
        <v>48</v>
      </c>
      <c r="V1567">
        <v>27</v>
      </c>
      <c r="W1567">
        <v>9</v>
      </c>
      <c r="X1567">
        <v>16</v>
      </c>
      <c r="Y1567">
        <v>2</v>
      </c>
      <c r="Z1567">
        <v>4</v>
      </c>
      <c r="AA1567">
        <v>23</v>
      </c>
      <c r="AB1567">
        <v>25</v>
      </c>
      <c r="AC1567">
        <v>125</v>
      </c>
      <c r="AD1567">
        <v>14</v>
      </c>
      <c r="AE1567">
        <v>1</v>
      </c>
      <c r="AF1567">
        <v>1</v>
      </c>
      <c r="AG1567">
        <v>1</v>
      </c>
      <c r="AH1567">
        <v>1</v>
      </c>
      <c r="AI1567">
        <v>121</v>
      </c>
      <c r="AJ1567">
        <v>1234</v>
      </c>
      <c r="AK1567">
        <v>664</v>
      </c>
      <c r="AL1567">
        <v>1690</v>
      </c>
      <c r="AM1567">
        <v>1171</v>
      </c>
      <c r="AN1567">
        <v>312</v>
      </c>
      <c r="AO1567">
        <v>2012</v>
      </c>
      <c r="AP1567">
        <v>37</v>
      </c>
      <c r="AQ1567">
        <v>39</v>
      </c>
      <c r="AR1567">
        <v>1180</v>
      </c>
      <c r="AS1567">
        <v>332</v>
      </c>
      <c r="AT1567">
        <v>1131</v>
      </c>
      <c r="AU1567">
        <v>604</v>
      </c>
      <c r="AV1567">
        <v>1013</v>
      </c>
      <c r="AW1567">
        <v>152</v>
      </c>
      <c r="AX1567">
        <v>21</v>
      </c>
      <c r="AY1567">
        <v>2078</v>
      </c>
      <c r="AZ1567">
        <v>750</v>
      </c>
      <c r="BA1567">
        <v>2046</v>
      </c>
      <c r="BB1567">
        <v>143</v>
      </c>
      <c r="BC1567">
        <v>437</v>
      </c>
      <c r="BD1567">
        <v>421</v>
      </c>
      <c r="BE1567">
        <v>1</v>
      </c>
      <c r="BF1567" t="s">
        <v>71</v>
      </c>
      <c r="BG1567" t="s">
        <v>65</v>
      </c>
      <c r="BH1567" t="s">
        <v>1276</v>
      </c>
      <c r="BI1567" s="4">
        <f xml:space="preserve"> _2025teamgamelogs[[#This Row],[FGA]] + (0.44 * _2025teamgamelogs[[#This Row],[FTA]]) + _2025teamgamelogs[[#This Row],[TOV]] - _2025teamgamelogs[[#This Row],[OREB]]</f>
        <v>103.72</v>
      </c>
      <c r="BJ1567" s="3">
        <f>_2025teamgamelogs[[#This Row],[TOV]]/_2025teamgamelogs[[#This Row],[POSSESIONS]]</f>
        <v>8.6772078673351336E-2</v>
      </c>
      <c r="BK1567" s="4">
        <f>_2025teamgamelogs[[#This Row],[PTS]]/_2025teamgamelogs[[#This Row],[POSSESIONS]]</f>
        <v>1.2051677593521017</v>
      </c>
      <c r="BL1567" s="4">
        <f xml:space="preserve"> 100 * _2025teamgamelogs[[#This Row],[POINTS_PER_POSSESSION]]</f>
        <v>120.51677593521018</v>
      </c>
      <c r="BM1567" s="4">
        <f xml:space="preserve"> _2025teamgamelogs[[#This Row],[POSSESIONS]] / (_2025teamgamelogs[[#This Row],[MIN]]/48)</f>
        <v>103.72</v>
      </c>
      <c r="BN1567" s="3">
        <f>_2025teamgamelogs[[#This Row],[PTS]] / (2 * (_2025teamgamelogs[[#This Row],[FGA]] + 0.44 * _2025teamgamelogs[[#This Row],[FTA]]))</f>
        <v>0.56963179001093689</v>
      </c>
      <c r="BO1567" s="4">
        <f>VLOOKUP(_2025teamgamelogs[[#This Row],[MONTH]], LEAGUE_AVERAGES!$A$2:$B$8, 2, FALSE)</f>
        <v>112.18937416754261</v>
      </c>
      <c r="BP1567" s="5">
        <f>VLOOKUP(_2025teamgamelogs[[#This Row],[TEAM_NAME]], LEAGUE_AVERAGES!$A$14:$C$43, 2, FALSE)</f>
        <v>0.36843902439024395</v>
      </c>
      <c r="BQ1567" s="5">
        <f>VLOOKUP(_2025teamgamelogs[[#This Row],[TEAM_NAME]], LEAGUE_AVERAGES!$A$14:$C$43, 3, FALSE)</f>
        <v>0.35765853658536584</v>
      </c>
      <c r="BR1567" s="5">
        <f>VLOOKUP(_2025teamgamelogs[[#This Row],[TEAM_NAME]], LEAGUE_AVERAGES!$F$14:$H$43, 2, FALSE)</f>
        <v>0.45136585365853665</v>
      </c>
      <c r="BS1567" s="5">
        <f>VLOOKUP(_2025teamgamelogs[[#This Row],[TEAM_NAME]], LEAGUE_AVERAGES!$F$14:$H$43, 3, FALSE)</f>
        <v>0.45180487804878061</v>
      </c>
      <c r="BT1567" s="5">
        <f>VLOOKUP(_2025teamgamelogs[[#This Row],[TEAM_NAME]], LEAGUE_AVERAGES!$K$14:$M$43, 2, FALSE)</f>
        <v>0.56832140437053513</v>
      </c>
      <c r="BU1567" s="5">
        <f>VLOOKUP(_2025teamgamelogs[[#This Row],[TEAM_NAME]], LEAGUE_AVERAGES!$K$14:$M$43, 3, FALSE)</f>
        <v>0.56980808391386595</v>
      </c>
    </row>
    <row r="1568" spans="1:73" x14ac:dyDescent="0.2">
      <c r="A1568" t="s">
        <v>59</v>
      </c>
      <c r="B1568">
        <v>1610612750</v>
      </c>
      <c r="C1568" t="s">
        <v>8</v>
      </c>
      <c r="D1568" t="s">
        <v>72</v>
      </c>
      <c r="E1568">
        <v>22400755</v>
      </c>
      <c r="F1568" s="1">
        <v>45698</v>
      </c>
      <c r="G1568" t="s">
        <v>1369</v>
      </c>
      <c r="H1568" t="s">
        <v>70</v>
      </c>
      <c r="I1568">
        <v>48</v>
      </c>
      <c r="J1568">
        <v>36</v>
      </c>
      <c r="K1568">
        <v>90</v>
      </c>
      <c r="L1568">
        <v>0.4</v>
      </c>
      <c r="M1568">
        <v>12</v>
      </c>
      <c r="N1568">
        <v>39</v>
      </c>
      <c r="O1568">
        <v>0.308</v>
      </c>
      <c r="P1568">
        <v>23</v>
      </c>
      <c r="Q1568">
        <v>30</v>
      </c>
      <c r="R1568">
        <v>0.76700000000000002</v>
      </c>
      <c r="S1568">
        <v>15</v>
      </c>
      <c r="T1568">
        <v>26</v>
      </c>
      <c r="U1568">
        <v>41</v>
      </c>
      <c r="V1568">
        <v>17</v>
      </c>
      <c r="W1568">
        <v>16</v>
      </c>
      <c r="X1568">
        <v>10</v>
      </c>
      <c r="Y1568">
        <v>6</v>
      </c>
      <c r="Z1568">
        <v>5</v>
      </c>
      <c r="AA1568">
        <v>19</v>
      </c>
      <c r="AB1568">
        <v>24</v>
      </c>
      <c r="AC1568">
        <v>107</v>
      </c>
      <c r="AD1568">
        <v>-21</v>
      </c>
      <c r="AE1568">
        <v>1</v>
      </c>
      <c r="AF1568">
        <v>1231</v>
      </c>
      <c r="AG1568">
        <v>1231</v>
      </c>
      <c r="AH1568">
        <v>1231</v>
      </c>
      <c r="AI1568">
        <v>121</v>
      </c>
      <c r="AJ1568">
        <v>2070</v>
      </c>
      <c r="AK1568">
        <v>1029</v>
      </c>
      <c r="AL1568">
        <v>2190</v>
      </c>
      <c r="AM1568">
        <v>1413</v>
      </c>
      <c r="AN1568">
        <v>933</v>
      </c>
      <c r="AO1568">
        <v>1815</v>
      </c>
      <c r="AP1568">
        <v>314</v>
      </c>
      <c r="AQ1568">
        <v>259</v>
      </c>
      <c r="AR1568">
        <v>1428</v>
      </c>
      <c r="AS1568">
        <v>332</v>
      </c>
      <c r="AT1568">
        <v>2171</v>
      </c>
      <c r="AU1568">
        <v>1563</v>
      </c>
      <c r="AV1568">
        <v>2380</v>
      </c>
      <c r="AW1568">
        <v>1583</v>
      </c>
      <c r="AX1568">
        <v>539</v>
      </c>
      <c r="AY1568">
        <v>560</v>
      </c>
      <c r="AZ1568">
        <v>1188</v>
      </c>
      <c r="BA1568">
        <v>1258</v>
      </c>
      <c r="BB1568">
        <v>215</v>
      </c>
      <c r="BC1568">
        <v>1677</v>
      </c>
      <c r="BD1568">
        <v>2231</v>
      </c>
      <c r="BE1568">
        <v>1</v>
      </c>
      <c r="BF1568" t="s">
        <v>71</v>
      </c>
      <c r="BG1568" t="s">
        <v>65</v>
      </c>
      <c r="BH1568" t="s">
        <v>1276</v>
      </c>
      <c r="BI1568" s="4">
        <f xml:space="preserve"> _2025teamgamelogs[[#This Row],[FGA]] + (0.44 * _2025teamgamelogs[[#This Row],[FTA]]) + _2025teamgamelogs[[#This Row],[TOV]] - _2025teamgamelogs[[#This Row],[OREB]]</f>
        <v>104.2</v>
      </c>
      <c r="BJ1568" s="3">
        <f>_2025teamgamelogs[[#This Row],[TOV]]/_2025teamgamelogs[[#This Row],[POSSESIONS]]</f>
        <v>0.15355086372360843</v>
      </c>
      <c r="BK1568" s="4">
        <f>_2025teamgamelogs[[#This Row],[PTS]]/_2025teamgamelogs[[#This Row],[POSSESIONS]]</f>
        <v>1.0268714011516316</v>
      </c>
      <c r="BL1568" s="4">
        <f xml:space="preserve"> 100 * _2025teamgamelogs[[#This Row],[POINTS_PER_POSSESSION]]</f>
        <v>102.68714011516316</v>
      </c>
      <c r="BM1568" s="4">
        <f xml:space="preserve"> _2025teamgamelogs[[#This Row],[POSSESIONS]] / (_2025teamgamelogs[[#This Row],[MIN]]/48)</f>
        <v>104.2</v>
      </c>
      <c r="BN1568" s="3">
        <f>_2025teamgamelogs[[#This Row],[PTS]] / (2 * (_2025teamgamelogs[[#This Row],[FGA]] + 0.44 * _2025teamgamelogs[[#This Row],[FTA]]))</f>
        <v>0.51841085271317833</v>
      </c>
      <c r="BO1568" s="4">
        <f>VLOOKUP(_2025teamgamelogs[[#This Row],[MONTH]], LEAGUE_AVERAGES!$A$2:$B$8, 2, FALSE)</f>
        <v>112.18937416754261</v>
      </c>
      <c r="BP1568" s="5">
        <f>VLOOKUP(_2025teamgamelogs[[#This Row],[TEAM_NAME]], LEAGUE_AVERAGES!$A$14:$C$43, 2, FALSE)</f>
        <v>0.38256097560975622</v>
      </c>
      <c r="BQ1568" s="5">
        <f>VLOOKUP(_2025teamgamelogs[[#This Row],[TEAM_NAME]], LEAGUE_AVERAGES!$A$14:$C$43, 3, FALSE)</f>
        <v>0.37156097560975615</v>
      </c>
      <c r="BR1568" s="5">
        <f>VLOOKUP(_2025teamgamelogs[[#This Row],[TEAM_NAME]], LEAGUE_AVERAGES!$F$14:$H$43, 2, FALSE)</f>
        <v>0.47402439024390242</v>
      </c>
      <c r="BS1568" s="5">
        <f>VLOOKUP(_2025teamgamelogs[[#This Row],[TEAM_NAME]], LEAGUE_AVERAGES!$F$14:$H$43, 3, FALSE)</f>
        <v>0.46580487804878057</v>
      </c>
      <c r="BT1568" s="5">
        <f>VLOOKUP(_2025teamgamelogs[[#This Row],[TEAM_NAME]], LEAGUE_AVERAGES!$K$14:$M$43, 2, FALSE)</f>
        <v>0.59446350940954662</v>
      </c>
      <c r="BU1568" s="5">
        <f>VLOOKUP(_2025teamgamelogs[[#This Row],[TEAM_NAME]], LEAGUE_AVERAGES!$K$14:$M$43, 3, FALSE)</f>
        <v>0.58583417827298701</v>
      </c>
    </row>
    <row r="1569" spans="1:73" x14ac:dyDescent="0.2">
      <c r="A1569" t="s">
        <v>59</v>
      </c>
      <c r="B1569">
        <v>1610612743</v>
      </c>
      <c r="C1569" t="s">
        <v>151</v>
      </c>
      <c r="D1569" t="s">
        <v>152</v>
      </c>
      <c r="E1569">
        <v>22400763</v>
      </c>
      <c r="F1569" s="1">
        <v>45698</v>
      </c>
      <c r="G1569" t="s">
        <v>1370</v>
      </c>
      <c r="H1569" t="s">
        <v>63</v>
      </c>
      <c r="I1569">
        <v>48</v>
      </c>
      <c r="J1569">
        <v>60</v>
      </c>
      <c r="K1569">
        <v>91</v>
      </c>
      <c r="L1569">
        <v>0.65900000000000003</v>
      </c>
      <c r="M1569">
        <v>8</v>
      </c>
      <c r="N1569">
        <v>25</v>
      </c>
      <c r="O1569">
        <v>0.32</v>
      </c>
      <c r="P1569">
        <v>18</v>
      </c>
      <c r="Q1569">
        <v>20</v>
      </c>
      <c r="R1569">
        <v>0.9</v>
      </c>
      <c r="S1569">
        <v>6</v>
      </c>
      <c r="T1569">
        <v>32</v>
      </c>
      <c r="U1569">
        <v>38</v>
      </c>
      <c r="V1569">
        <v>44</v>
      </c>
      <c r="W1569">
        <v>10</v>
      </c>
      <c r="X1569">
        <v>12</v>
      </c>
      <c r="Y1569">
        <v>2</v>
      </c>
      <c r="Z1569">
        <v>4</v>
      </c>
      <c r="AA1569">
        <v>23</v>
      </c>
      <c r="AB1569">
        <v>20</v>
      </c>
      <c r="AC1569">
        <v>146</v>
      </c>
      <c r="AD1569">
        <v>29</v>
      </c>
      <c r="AE1569">
        <v>1</v>
      </c>
      <c r="AF1569">
        <v>1</v>
      </c>
      <c r="AG1569">
        <v>1</v>
      </c>
      <c r="AH1569">
        <v>1</v>
      </c>
      <c r="AI1569">
        <v>121</v>
      </c>
      <c r="AJ1569">
        <v>1</v>
      </c>
      <c r="AK1569">
        <v>899</v>
      </c>
      <c r="AL1569">
        <v>2</v>
      </c>
      <c r="AM1569">
        <v>2251</v>
      </c>
      <c r="AN1569">
        <v>2375</v>
      </c>
      <c r="AO1569">
        <v>1701</v>
      </c>
      <c r="AP1569">
        <v>889</v>
      </c>
      <c r="AQ1569">
        <v>1301</v>
      </c>
      <c r="AR1569">
        <v>246</v>
      </c>
      <c r="AS1569">
        <v>2189</v>
      </c>
      <c r="AT1569">
        <v>1307</v>
      </c>
      <c r="AU1569">
        <v>1966</v>
      </c>
      <c r="AV1569">
        <v>4</v>
      </c>
      <c r="AW1569">
        <v>264</v>
      </c>
      <c r="AX1569">
        <v>217</v>
      </c>
      <c r="AY1569">
        <v>2078</v>
      </c>
      <c r="AZ1569">
        <v>750</v>
      </c>
      <c r="BA1569">
        <v>2046</v>
      </c>
      <c r="BB1569">
        <v>767</v>
      </c>
      <c r="BC1569">
        <v>14</v>
      </c>
      <c r="BD1569">
        <v>81</v>
      </c>
      <c r="BE1569">
        <v>1</v>
      </c>
      <c r="BF1569" t="s">
        <v>64</v>
      </c>
      <c r="BG1569" t="s">
        <v>65</v>
      </c>
      <c r="BH1569" t="s">
        <v>1276</v>
      </c>
      <c r="BI1569" s="4">
        <f xml:space="preserve"> _2025teamgamelogs[[#This Row],[FGA]] + (0.44 * _2025teamgamelogs[[#This Row],[FTA]]) + _2025teamgamelogs[[#This Row],[TOV]] - _2025teamgamelogs[[#This Row],[OREB]]</f>
        <v>103.8</v>
      </c>
      <c r="BJ1569" s="3">
        <f>_2025teamgamelogs[[#This Row],[TOV]]/_2025teamgamelogs[[#This Row],[POSSESIONS]]</f>
        <v>9.6339113680154145E-2</v>
      </c>
      <c r="BK1569" s="4">
        <f>_2025teamgamelogs[[#This Row],[PTS]]/_2025teamgamelogs[[#This Row],[POSSESIONS]]</f>
        <v>1.4065510597302506</v>
      </c>
      <c r="BL1569" s="4">
        <f xml:space="preserve"> 100 * _2025teamgamelogs[[#This Row],[POINTS_PER_POSSESSION]]</f>
        <v>140.65510597302506</v>
      </c>
      <c r="BM1569" s="4">
        <f xml:space="preserve"> _2025teamgamelogs[[#This Row],[POSSESIONS]] / (_2025teamgamelogs[[#This Row],[MIN]]/48)</f>
        <v>103.8</v>
      </c>
      <c r="BN1569" s="3">
        <f>_2025teamgamelogs[[#This Row],[PTS]] / (2 * (_2025teamgamelogs[[#This Row],[FGA]] + 0.44 * _2025teamgamelogs[[#This Row],[FTA]]))</f>
        <v>0.73146292585170347</v>
      </c>
      <c r="BO1569" s="4">
        <f>VLOOKUP(_2025teamgamelogs[[#This Row],[MONTH]], LEAGUE_AVERAGES!$A$2:$B$8, 2, FALSE)</f>
        <v>112.18937416754261</v>
      </c>
      <c r="BP1569" s="5">
        <f>VLOOKUP(_2025teamgamelogs[[#This Row],[TEAM_NAME]], LEAGUE_AVERAGES!$A$14:$C$43, 2, FALSE)</f>
        <v>0.39036585365853654</v>
      </c>
      <c r="BQ1569" s="5">
        <f>VLOOKUP(_2025teamgamelogs[[#This Row],[TEAM_NAME]], LEAGUE_AVERAGES!$A$14:$C$43, 3, FALSE)</f>
        <v>0.36282926829268303</v>
      </c>
      <c r="BR1569" s="5">
        <f>VLOOKUP(_2025teamgamelogs[[#This Row],[TEAM_NAME]], LEAGUE_AVERAGES!$F$14:$H$43, 2, FALSE)</f>
        <v>0.50741463414634147</v>
      </c>
      <c r="BS1569" s="5">
        <f>VLOOKUP(_2025teamgamelogs[[#This Row],[TEAM_NAME]], LEAGUE_AVERAGES!$F$14:$H$43, 3, FALSE)</f>
        <v>0.50717073170731708</v>
      </c>
      <c r="BT1569" s="5">
        <f>VLOOKUP(_2025teamgamelogs[[#This Row],[TEAM_NAME]], LEAGUE_AVERAGES!$K$14:$M$43, 2, FALSE)</f>
        <v>0.61183675116028358</v>
      </c>
      <c r="BU1569" s="5">
        <f>VLOOKUP(_2025teamgamelogs[[#This Row],[TEAM_NAME]], LEAGUE_AVERAGES!$K$14:$M$43, 3, FALSE)</f>
        <v>0.59871853787111373</v>
      </c>
    </row>
    <row r="1570" spans="1:73" x14ac:dyDescent="0.2">
      <c r="A1570" t="s">
        <v>59</v>
      </c>
      <c r="B1570">
        <v>1610612762</v>
      </c>
      <c r="C1570" t="s">
        <v>125</v>
      </c>
      <c r="D1570" t="s">
        <v>126</v>
      </c>
      <c r="E1570">
        <v>22400768</v>
      </c>
      <c r="F1570" s="1">
        <v>45698</v>
      </c>
      <c r="G1570" t="s">
        <v>527</v>
      </c>
      <c r="H1570" t="s">
        <v>70</v>
      </c>
      <c r="I1570">
        <v>48</v>
      </c>
      <c r="J1570">
        <v>39</v>
      </c>
      <c r="K1570">
        <v>84</v>
      </c>
      <c r="L1570">
        <v>0.46400000000000002</v>
      </c>
      <c r="M1570">
        <v>12</v>
      </c>
      <c r="N1570">
        <v>40</v>
      </c>
      <c r="O1570">
        <v>0.3</v>
      </c>
      <c r="P1570">
        <v>23</v>
      </c>
      <c r="Q1570">
        <v>27</v>
      </c>
      <c r="R1570">
        <v>0.85199999999999998</v>
      </c>
      <c r="S1570">
        <v>11</v>
      </c>
      <c r="T1570">
        <v>28</v>
      </c>
      <c r="U1570">
        <v>39</v>
      </c>
      <c r="V1570">
        <v>29</v>
      </c>
      <c r="W1570">
        <v>19</v>
      </c>
      <c r="X1570">
        <v>6</v>
      </c>
      <c r="Y1570">
        <v>3</v>
      </c>
      <c r="Z1570">
        <v>2</v>
      </c>
      <c r="AA1570">
        <v>17</v>
      </c>
      <c r="AB1570">
        <v>22</v>
      </c>
      <c r="AC1570">
        <v>113</v>
      </c>
      <c r="AD1570">
        <v>-19</v>
      </c>
      <c r="AE1570">
        <v>1</v>
      </c>
      <c r="AF1570">
        <v>1231</v>
      </c>
      <c r="AG1570">
        <v>1231</v>
      </c>
      <c r="AH1570">
        <v>1231</v>
      </c>
      <c r="AI1570">
        <v>121</v>
      </c>
      <c r="AJ1570">
        <v>1609</v>
      </c>
      <c r="AK1570">
        <v>1815</v>
      </c>
      <c r="AL1570">
        <v>1290</v>
      </c>
      <c r="AM1570">
        <v>1413</v>
      </c>
      <c r="AN1570">
        <v>795</v>
      </c>
      <c r="AO1570">
        <v>1895</v>
      </c>
      <c r="AP1570">
        <v>314</v>
      </c>
      <c r="AQ1570">
        <v>471</v>
      </c>
      <c r="AR1570">
        <v>570</v>
      </c>
      <c r="AS1570">
        <v>1051</v>
      </c>
      <c r="AT1570">
        <v>1951</v>
      </c>
      <c r="AU1570">
        <v>1833</v>
      </c>
      <c r="AV1570">
        <v>687</v>
      </c>
      <c r="AW1570">
        <v>2098</v>
      </c>
      <c r="AX1570">
        <v>1702</v>
      </c>
      <c r="AY1570">
        <v>1712</v>
      </c>
      <c r="AZ1570">
        <v>158</v>
      </c>
      <c r="BA1570">
        <v>792</v>
      </c>
      <c r="BB1570">
        <v>416</v>
      </c>
      <c r="BC1570">
        <v>1250</v>
      </c>
      <c r="BD1570">
        <v>2175</v>
      </c>
      <c r="BE1570">
        <v>1</v>
      </c>
      <c r="BF1570" t="s">
        <v>71</v>
      </c>
      <c r="BG1570" t="s">
        <v>65</v>
      </c>
      <c r="BH1570" t="s">
        <v>1276</v>
      </c>
      <c r="BI1570" s="4">
        <f xml:space="preserve"> _2025teamgamelogs[[#This Row],[FGA]] + (0.44 * _2025teamgamelogs[[#This Row],[FTA]]) + _2025teamgamelogs[[#This Row],[TOV]] - _2025teamgamelogs[[#This Row],[OREB]]</f>
        <v>103.88</v>
      </c>
      <c r="BJ1570" s="3">
        <f>_2025teamgamelogs[[#This Row],[TOV]]/_2025teamgamelogs[[#This Row],[POSSESIONS]]</f>
        <v>0.18290335001925298</v>
      </c>
      <c r="BK1570" s="4">
        <f>_2025teamgamelogs[[#This Row],[PTS]]/_2025teamgamelogs[[#This Row],[POSSESIONS]]</f>
        <v>1.0877936080092414</v>
      </c>
      <c r="BL1570" s="4">
        <f xml:space="preserve"> 100 * _2025teamgamelogs[[#This Row],[POINTS_PER_POSSESSION]]</f>
        <v>108.77936080092414</v>
      </c>
      <c r="BM1570" s="4">
        <f xml:space="preserve"> _2025teamgamelogs[[#This Row],[POSSESIONS]] / (_2025teamgamelogs[[#This Row],[MIN]]/48)</f>
        <v>103.88</v>
      </c>
      <c r="BN1570" s="3">
        <f>_2025teamgamelogs[[#This Row],[PTS]] / (2 * (_2025teamgamelogs[[#This Row],[FGA]] + 0.44 * _2025teamgamelogs[[#This Row],[FTA]]))</f>
        <v>0.58927826449728826</v>
      </c>
      <c r="BO1570" s="4">
        <f>VLOOKUP(_2025teamgamelogs[[#This Row],[MONTH]], LEAGUE_AVERAGES!$A$2:$B$8, 2, FALSE)</f>
        <v>112.18937416754261</v>
      </c>
      <c r="BP1570" s="5">
        <f>VLOOKUP(_2025teamgamelogs[[#This Row],[TEAM_NAME]], LEAGUE_AVERAGES!$A$14:$C$43, 2, FALSE)</f>
        <v>0.36446341463414633</v>
      </c>
      <c r="BQ1570" s="5">
        <f>VLOOKUP(_2025teamgamelogs[[#This Row],[TEAM_NAME]], LEAGUE_AVERAGES!$A$14:$C$43, 3, FALSE)</f>
        <v>0.3413170731707319</v>
      </c>
      <c r="BR1570" s="5">
        <f>VLOOKUP(_2025teamgamelogs[[#This Row],[TEAM_NAME]], LEAGUE_AVERAGES!$F$14:$H$43, 2, FALSE)</f>
        <v>0.4583902439024391</v>
      </c>
      <c r="BS1570" s="5">
        <f>VLOOKUP(_2025teamgamelogs[[#This Row],[TEAM_NAME]], LEAGUE_AVERAGES!$F$14:$H$43, 3, FALSE)</f>
        <v>0.45390243902439031</v>
      </c>
      <c r="BT1570" s="5">
        <f>VLOOKUP(_2025teamgamelogs[[#This Row],[TEAM_NAME]], LEAGUE_AVERAGES!$K$14:$M$43, 2, FALSE)</f>
        <v>0.57104853563970659</v>
      </c>
      <c r="BU1570" s="5">
        <f>VLOOKUP(_2025teamgamelogs[[#This Row],[TEAM_NAME]], LEAGUE_AVERAGES!$K$14:$M$43, 3, FALSE)</f>
        <v>0.56826296147062372</v>
      </c>
    </row>
    <row r="1571" spans="1:73" x14ac:dyDescent="0.2">
      <c r="A1571" t="s">
        <v>59</v>
      </c>
      <c r="B1571">
        <v>1610612751</v>
      </c>
      <c r="C1571" t="s">
        <v>89</v>
      </c>
      <c r="D1571" t="s">
        <v>90</v>
      </c>
      <c r="E1571">
        <v>22400758</v>
      </c>
      <c r="F1571" s="1">
        <v>45698</v>
      </c>
      <c r="G1571" t="s">
        <v>523</v>
      </c>
      <c r="H1571" t="s">
        <v>63</v>
      </c>
      <c r="I1571">
        <v>48</v>
      </c>
      <c r="J1571">
        <v>37</v>
      </c>
      <c r="K1571">
        <v>93</v>
      </c>
      <c r="L1571">
        <v>0.39800000000000002</v>
      </c>
      <c r="M1571">
        <v>10</v>
      </c>
      <c r="N1571">
        <v>42</v>
      </c>
      <c r="O1571">
        <v>0.23799999999999999</v>
      </c>
      <c r="P1571">
        <v>13</v>
      </c>
      <c r="Q1571">
        <v>14</v>
      </c>
      <c r="R1571">
        <v>0.92900000000000005</v>
      </c>
      <c r="S1571">
        <v>19</v>
      </c>
      <c r="T1571">
        <v>28</v>
      </c>
      <c r="U1571">
        <v>47</v>
      </c>
      <c r="V1571">
        <v>24</v>
      </c>
      <c r="W1571">
        <v>17</v>
      </c>
      <c r="X1571">
        <v>10</v>
      </c>
      <c r="Y1571">
        <v>6</v>
      </c>
      <c r="Z1571">
        <v>7</v>
      </c>
      <c r="AA1571">
        <v>24</v>
      </c>
      <c r="AB1571">
        <v>10</v>
      </c>
      <c r="AC1571">
        <v>97</v>
      </c>
      <c r="AD1571">
        <v>8</v>
      </c>
      <c r="AE1571">
        <v>1</v>
      </c>
      <c r="AF1571">
        <v>1</v>
      </c>
      <c r="AG1571">
        <v>1</v>
      </c>
      <c r="AH1571">
        <v>1</v>
      </c>
      <c r="AI1571">
        <v>121</v>
      </c>
      <c r="AJ1571">
        <v>1946</v>
      </c>
      <c r="AK1571">
        <v>664</v>
      </c>
      <c r="AL1571">
        <v>2218</v>
      </c>
      <c r="AM1571">
        <v>1891</v>
      </c>
      <c r="AN1571">
        <v>568</v>
      </c>
      <c r="AO1571">
        <v>2308</v>
      </c>
      <c r="AP1571">
        <v>1755</v>
      </c>
      <c r="AQ1571">
        <v>2113</v>
      </c>
      <c r="AR1571">
        <v>140</v>
      </c>
      <c r="AS1571">
        <v>61</v>
      </c>
      <c r="AT1571">
        <v>1951</v>
      </c>
      <c r="AU1571">
        <v>705</v>
      </c>
      <c r="AV1571">
        <v>1570</v>
      </c>
      <c r="AW1571">
        <v>1759</v>
      </c>
      <c r="AX1571">
        <v>539</v>
      </c>
      <c r="AY1571">
        <v>560</v>
      </c>
      <c r="AZ1571">
        <v>1902</v>
      </c>
      <c r="BA1571">
        <v>2162</v>
      </c>
      <c r="BB1571">
        <v>2410</v>
      </c>
      <c r="BC1571">
        <v>2224</v>
      </c>
      <c r="BD1571">
        <v>727</v>
      </c>
      <c r="BE1571">
        <v>1</v>
      </c>
      <c r="BF1571" t="s">
        <v>64</v>
      </c>
      <c r="BG1571" t="s">
        <v>65</v>
      </c>
      <c r="BH1571" t="s">
        <v>1276</v>
      </c>
      <c r="BI1571" s="4">
        <f xml:space="preserve"> _2025teamgamelogs[[#This Row],[FGA]] + (0.44 * _2025teamgamelogs[[#This Row],[FTA]]) + _2025teamgamelogs[[#This Row],[TOV]] - _2025teamgamelogs[[#This Row],[OREB]]</f>
        <v>97.16</v>
      </c>
      <c r="BJ1571" s="3">
        <f>_2025teamgamelogs[[#This Row],[TOV]]/_2025teamgamelogs[[#This Row],[POSSESIONS]]</f>
        <v>0.17496912309592424</v>
      </c>
      <c r="BK1571" s="4">
        <f>_2025teamgamelogs[[#This Row],[PTS]]/_2025teamgamelogs[[#This Row],[POSSESIONS]]</f>
        <v>0.99835323178262658</v>
      </c>
      <c r="BL1571" s="4">
        <f xml:space="preserve"> 100 * _2025teamgamelogs[[#This Row],[POINTS_PER_POSSESSION]]</f>
        <v>99.835323178262655</v>
      </c>
      <c r="BM1571" s="4">
        <f xml:space="preserve"> _2025teamgamelogs[[#This Row],[POSSESIONS]] / (_2025teamgamelogs[[#This Row],[MIN]]/48)</f>
        <v>97.16</v>
      </c>
      <c r="BN1571" s="3">
        <f>_2025teamgamelogs[[#This Row],[PTS]] / (2 * (_2025teamgamelogs[[#This Row],[FGA]] + 0.44 * _2025teamgamelogs[[#This Row],[FTA]]))</f>
        <v>0.4891085114965712</v>
      </c>
      <c r="BO1571" s="4">
        <f>VLOOKUP(_2025teamgamelogs[[#This Row],[MONTH]], LEAGUE_AVERAGES!$A$2:$B$8, 2, FALSE)</f>
        <v>112.18937416754261</v>
      </c>
      <c r="BP1571" s="5">
        <f>VLOOKUP(_2025teamgamelogs[[#This Row],[TEAM_NAME]], LEAGUE_AVERAGES!$A$14:$C$43, 2, FALSE)</f>
        <v>0.337609756097561</v>
      </c>
      <c r="BQ1571" s="5">
        <f>VLOOKUP(_2025teamgamelogs[[#This Row],[TEAM_NAME]], LEAGUE_AVERAGES!$A$14:$C$43, 3, FALSE)</f>
        <v>0.34709756097560968</v>
      </c>
      <c r="BR1571" s="5">
        <f>VLOOKUP(_2025teamgamelogs[[#This Row],[TEAM_NAME]], LEAGUE_AVERAGES!$F$14:$H$43, 2, FALSE)</f>
        <v>0.43748780487804872</v>
      </c>
      <c r="BS1571" s="5">
        <f>VLOOKUP(_2025teamgamelogs[[#This Row],[TEAM_NAME]], LEAGUE_AVERAGES!$F$14:$H$43, 3, FALSE)</f>
        <v>0.43895121951219529</v>
      </c>
      <c r="BT1571" s="5">
        <f>VLOOKUP(_2025teamgamelogs[[#This Row],[TEAM_NAME]], LEAGUE_AVERAGES!$K$14:$M$43, 2, FALSE)</f>
        <v>0.54767404365624284</v>
      </c>
      <c r="BU1571" s="5">
        <f>VLOOKUP(_2025teamgamelogs[[#This Row],[TEAM_NAME]], LEAGUE_AVERAGES!$K$14:$M$43, 3, FALSE)</f>
        <v>0.5592142433904097</v>
      </c>
    </row>
    <row r="1572" spans="1:73" x14ac:dyDescent="0.2">
      <c r="A1572" t="s">
        <v>59</v>
      </c>
      <c r="B1572">
        <v>1610612753</v>
      </c>
      <c r="C1572" t="s">
        <v>83</v>
      </c>
      <c r="D1572" t="s">
        <v>84</v>
      </c>
      <c r="E1572">
        <v>22400756</v>
      </c>
      <c r="F1572" s="1">
        <v>45698</v>
      </c>
      <c r="G1572" t="s">
        <v>1371</v>
      </c>
      <c r="H1572" t="s">
        <v>70</v>
      </c>
      <c r="I1572">
        <v>48</v>
      </c>
      <c r="J1572">
        <v>37</v>
      </c>
      <c r="K1572">
        <v>78</v>
      </c>
      <c r="L1572">
        <v>0.47399999999999998</v>
      </c>
      <c r="M1572">
        <v>12</v>
      </c>
      <c r="N1572">
        <v>30</v>
      </c>
      <c r="O1572">
        <v>0.4</v>
      </c>
      <c r="P1572">
        <v>20</v>
      </c>
      <c r="Q1572">
        <v>24</v>
      </c>
      <c r="R1572">
        <v>0.83299999999999996</v>
      </c>
      <c r="S1572">
        <v>7</v>
      </c>
      <c r="T1572">
        <v>29</v>
      </c>
      <c r="U1572">
        <v>36</v>
      </c>
      <c r="V1572">
        <v>22</v>
      </c>
      <c r="W1572">
        <v>18</v>
      </c>
      <c r="X1572">
        <v>10</v>
      </c>
      <c r="Y1572">
        <v>8</v>
      </c>
      <c r="Z1572">
        <v>3</v>
      </c>
      <c r="AA1572">
        <v>21</v>
      </c>
      <c r="AB1572">
        <v>17</v>
      </c>
      <c r="AC1572">
        <v>106</v>
      </c>
      <c r="AD1572">
        <v>-6</v>
      </c>
      <c r="AE1572">
        <v>1</v>
      </c>
      <c r="AF1572">
        <v>1231</v>
      </c>
      <c r="AG1572">
        <v>1231</v>
      </c>
      <c r="AH1572">
        <v>1231</v>
      </c>
      <c r="AI1572">
        <v>121</v>
      </c>
      <c r="AJ1572">
        <v>1946</v>
      </c>
      <c r="AK1572">
        <v>2291</v>
      </c>
      <c r="AL1572">
        <v>1115</v>
      </c>
      <c r="AM1572">
        <v>1413</v>
      </c>
      <c r="AN1572">
        <v>2077</v>
      </c>
      <c r="AO1572">
        <v>723</v>
      </c>
      <c r="AP1572">
        <v>623</v>
      </c>
      <c r="AQ1572">
        <v>791</v>
      </c>
      <c r="AR1572">
        <v>699</v>
      </c>
      <c r="AS1572">
        <v>2024</v>
      </c>
      <c r="AT1572">
        <v>1807</v>
      </c>
      <c r="AU1572">
        <v>2164</v>
      </c>
      <c r="AV1572">
        <v>1909</v>
      </c>
      <c r="AW1572">
        <v>1953</v>
      </c>
      <c r="AX1572">
        <v>539</v>
      </c>
      <c r="AY1572">
        <v>187</v>
      </c>
      <c r="AZ1572">
        <v>384</v>
      </c>
      <c r="BA1572">
        <v>1694</v>
      </c>
      <c r="BB1572">
        <v>1444</v>
      </c>
      <c r="BC1572">
        <v>1723</v>
      </c>
      <c r="BD1572">
        <v>1540</v>
      </c>
      <c r="BE1572">
        <v>1</v>
      </c>
      <c r="BF1572" t="s">
        <v>64</v>
      </c>
      <c r="BG1572" t="s">
        <v>65</v>
      </c>
      <c r="BH1572" t="s">
        <v>1276</v>
      </c>
      <c r="BI1572" s="4">
        <f xml:space="preserve"> _2025teamgamelogs[[#This Row],[FGA]] + (0.44 * _2025teamgamelogs[[#This Row],[FTA]]) + _2025teamgamelogs[[#This Row],[TOV]] - _2025teamgamelogs[[#This Row],[OREB]]</f>
        <v>99.56</v>
      </c>
      <c r="BJ1572" s="3">
        <f>_2025teamgamelogs[[#This Row],[TOV]]/_2025teamgamelogs[[#This Row],[POSSESIONS]]</f>
        <v>0.18079550020088389</v>
      </c>
      <c r="BK1572" s="4">
        <f>_2025teamgamelogs[[#This Row],[PTS]]/_2025teamgamelogs[[#This Row],[POSSESIONS]]</f>
        <v>1.0646846122940941</v>
      </c>
      <c r="BL1572" s="4">
        <f xml:space="preserve"> 100 * _2025teamgamelogs[[#This Row],[POINTS_PER_POSSESSION]]</f>
        <v>106.4684612294094</v>
      </c>
      <c r="BM1572" s="4">
        <f xml:space="preserve"> _2025teamgamelogs[[#This Row],[POSSESIONS]] / (_2025teamgamelogs[[#This Row],[MIN]]/48)</f>
        <v>99.56</v>
      </c>
      <c r="BN1572" s="3">
        <f>_2025teamgamelogs[[#This Row],[PTS]] / (2 * (_2025teamgamelogs[[#This Row],[FGA]] + 0.44 * _2025teamgamelogs[[#This Row],[FTA]]))</f>
        <v>0.59846431797651312</v>
      </c>
      <c r="BO1572" s="4">
        <f>VLOOKUP(_2025teamgamelogs[[#This Row],[MONTH]], LEAGUE_AVERAGES!$A$2:$B$8, 2, FALSE)</f>
        <v>112.18937416754261</v>
      </c>
      <c r="BP1572" s="5">
        <f>VLOOKUP(_2025teamgamelogs[[#This Row],[TEAM_NAME]], LEAGUE_AVERAGES!$A$14:$C$43, 2, FALSE)</f>
        <v>0.32192682926829269</v>
      </c>
      <c r="BQ1572" s="5">
        <f>VLOOKUP(_2025teamgamelogs[[#This Row],[TEAM_NAME]], LEAGUE_AVERAGES!$A$14:$C$43, 3, FALSE)</f>
        <v>0.31129268292682932</v>
      </c>
      <c r="BR1572" s="5">
        <f>VLOOKUP(_2025teamgamelogs[[#This Row],[TEAM_NAME]], LEAGUE_AVERAGES!$F$14:$H$43, 2, FALSE)</f>
        <v>0.44641463414634147</v>
      </c>
      <c r="BS1572" s="5">
        <f>VLOOKUP(_2025teamgamelogs[[#This Row],[TEAM_NAME]], LEAGUE_AVERAGES!$F$14:$H$43, 3, FALSE)</f>
        <v>0.44524390243902434</v>
      </c>
      <c r="BT1572" s="5">
        <f>VLOOKUP(_2025teamgamelogs[[#This Row],[TEAM_NAME]], LEAGUE_AVERAGES!$K$14:$M$43, 2, FALSE)</f>
        <v>0.55194019912665027</v>
      </c>
      <c r="BU1572" s="5">
        <f>VLOOKUP(_2025teamgamelogs[[#This Row],[TEAM_NAME]], LEAGUE_AVERAGES!$K$14:$M$43, 3, FALSE)</f>
        <v>0.54874950227645525</v>
      </c>
    </row>
    <row r="1573" spans="1:73" x14ac:dyDescent="0.2">
      <c r="A1573" t="s">
        <v>59</v>
      </c>
      <c r="B1573">
        <v>1610612737</v>
      </c>
      <c r="C1573" t="s">
        <v>92</v>
      </c>
      <c r="D1573" t="s">
        <v>93</v>
      </c>
      <c r="E1573">
        <v>22400756</v>
      </c>
      <c r="F1573" s="1">
        <v>45698</v>
      </c>
      <c r="G1573" t="s">
        <v>1372</v>
      </c>
      <c r="H1573" t="s">
        <v>63</v>
      </c>
      <c r="I1573">
        <v>48</v>
      </c>
      <c r="J1573">
        <v>38</v>
      </c>
      <c r="K1573">
        <v>77</v>
      </c>
      <c r="L1573">
        <v>0.49399999999999999</v>
      </c>
      <c r="M1573">
        <v>12</v>
      </c>
      <c r="N1573">
        <v>32</v>
      </c>
      <c r="O1573">
        <v>0.375</v>
      </c>
      <c r="P1573">
        <v>24</v>
      </c>
      <c r="Q1573">
        <v>28</v>
      </c>
      <c r="R1573">
        <v>0.85699999999999998</v>
      </c>
      <c r="S1573">
        <v>6</v>
      </c>
      <c r="T1573">
        <v>33</v>
      </c>
      <c r="U1573">
        <v>39</v>
      </c>
      <c r="V1573">
        <v>29</v>
      </c>
      <c r="W1573">
        <v>17</v>
      </c>
      <c r="X1573">
        <v>10</v>
      </c>
      <c r="Y1573">
        <v>3</v>
      </c>
      <c r="Z1573">
        <v>8</v>
      </c>
      <c r="AA1573">
        <v>17</v>
      </c>
      <c r="AB1573">
        <v>21</v>
      </c>
      <c r="AC1573">
        <v>112</v>
      </c>
      <c r="AD1573">
        <v>6</v>
      </c>
      <c r="AE1573">
        <v>1</v>
      </c>
      <c r="AF1573">
        <v>1</v>
      </c>
      <c r="AG1573">
        <v>1</v>
      </c>
      <c r="AH1573">
        <v>1</v>
      </c>
      <c r="AI1573">
        <v>121</v>
      </c>
      <c r="AJ1573">
        <v>1796</v>
      </c>
      <c r="AK1573">
        <v>2335</v>
      </c>
      <c r="AL1573">
        <v>807</v>
      </c>
      <c r="AM1573">
        <v>1413</v>
      </c>
      <c r="AN1573">
        <v>1863</v>
      </c>
      <c r="AO1573">
        <v>1024</v>
      </c>
      <c r="AP1573">
        <v>238</v>
      </c>
      <c r="AQ1573">
        <v>377</v>
      </c>
      <c r="AR1573">
        <v>515</v>
      </c>
      <c r="AS1573">
        <v>2189</v>
      </c>
      <c r="AT1573">
        <v>1131</v>
      </c>
      <c r="AU1573">
        <v>1833</v>
      </c>
      <c r="AV1573">
        <v>687</v>
      </c>
      <c r="AW1573">
        <v>1759</v>
      </c>
      <c r="AX1573">
        <v>539</v>
      </c>
      <c r="AY1573">
        <v>1712</v>
      </c>
      <c r="AZ1573">
        <v>2116</v>
      </c>
      <c r="BA1573">
        <v>792</v>
      </c>
      <c r="BB1573">
        <v>575</v>
      </c>
      <c r="BC1573">
        <v>1331</v>
      </c>
      <c r="BD1573">
        <v>854</v>
      </c>
      <c r="BE1573">
        <v>1</v>
      </c>
      <c r="BF1573" t="s">
        <v>71</v>
      </c>
      <c r="BG1573" t="s">
        <v>65</v>
      </c>
      <c r="BH1573" t="s">
        <v>1276</v>
      </c>
      <c r="BI1573" s="4">
        <f xml:space="preserve"> _2025teamgamelogs[[#This Row],[FGA]] + (0.44 * _2025teamgamelogs[[#This Row],[FTA]]) + _2025teamgamelogs[[#This Row],[TOV]] - _2025teamgamelogs[[#This Row],[OREB]]</f>
        <v>100.32</v>
      </c>
      <c r="BJ1573" s="3">
        <f>_2025teamgamelogs[[#This Row],[TOV]]/_2025teamgamelogs[[#This Row],[POSSESIONS]]</f>
        <v>0.16945773524720895</v>
      </c>
      <c r="BK1573" s="4">
        <f>_2025teamgamelogs[[#This Row],[PTS]]/_2025teamgamelogs[[#This Row],[POSSESIONS]]</f>
        <v>1.1164274322169059</v>
      </c>
      <c r="BL1573" s="4">
        <f xml:space="preserve"> 100 * _2025teamgamelogs[[#This Row],[POINTS_PER_POSSESSION]]</f>
        <v>111.64274322169059</v>
      </c>
      <c r="BM1573" s="4">
        <f xml:space="preserve"> _2025teamgamelogs[[#This Row],[POSSESIONS]] / (_2025teamgamelogs[[#This Row],[MIN]]/48)</f>
        <v>100.32</v>
      </c>
      <c r="BN1573" s="3">
        <f>_2025teamgamelogs[[#This Row],[PTS]] / (2 * (_2025teamgamelogs[[#This Row],[FGA]] + 0.44 * _2025teamgamelogs[[#This Row],[FTA]]))</f>
        <v>0.62695924764890287</v>
      </c>
      <c r="BO1573" s="4">
        <f>VLOOKUP(_2025teamgamelogs[[#This Row],[MONTH]], LEAGUE_AVERAGES!$A$2:$B$8, 2, FALSE)</f>
        <v>112.18937416754261</v>
      </c>
      <c r="BP1573" s="5">
        <f>VLOOKUP(_2025teamgamelogs[[#This Row],[TEAM_NAME]], LEAGUE_AVERAGES!$A$14:$C$43, 2, FALSE)</f>
        <v>0.35092500000000004</v>
      </c>
      <c r="BQ1573" s="5">
        <f>VLOOKUP(_2025teamgamelogs[[#This Row],[TEAM_NAME]], LEAGUE_AVERAGES!$A$14:$C$43, 3, FALSE)</f>
        <v>0.36290476190476195</v>
      </c>
      <c r="BR1573" s="5">
        <f>VLOOKUP(_2025teamgamelogs[[#This Row],[TEAM_NAME]], LEAGUE_AVERAGES!$F$14:$H$43, 2, FALSE)</f>
        <v>0.47670000000000012</v>
      </c>
      <c r="BS1573" s="5">
        <f>VLOOKUP(_2025teamgamelogs[[#This Row],[TEAM_NAME]], LEAGUE_AVERAGES!$F$14:$H$43, 3, FALSE)</f>
        <v>0.47069047619047621</v>
      </c>
      <c r="BT1573" s="5">
        <f>VLOOKUP(_2025teamgamelogs[[#This Row],[TEAM_NAME]], LEAGUE_AVERAGES!$K$14:$M$43, 2, FALSE)</f>
        <v>0.58493933923263275</v>
      </c>
      <c r="BU1573" s="5">
        <f>VLOOKUP(_2025teamgamelogs[[#This Row],[TEAM_NAME]], LEAGUE_AVERAGES!$K$14:$M$43, 3, FALSE)</f>
        <v>0.57722862424766153</v>
      </c>
    </row>
    <row r="1574" spans="1:73" x14ac:dyDescent="0.2">
      <c r="A1574" t="s">
        <v>59</v>
      </c>
      <c r="B1574">
        <v>1610612757</v>
      </c>
      <c r="C1574" t="s">
        <v>116</v>
      </c>
      <c r="D1574" t="s">
        <v>117</v>
      </c>
      <c r="E1574">
        <v>22400763</v>
      </c>
      <c r="F1574" s="1">
        <v>45698</v>
      </c>
      <c r="G1574" t="s">
        <v>1373</v>
      </c>
      <c r="H1574" t="s">
        <v>70</v>
      </c>
      <c r="I1574">
        <v>48</v>
      </c>
      <c r="J1574">
        <v>40</v>
      </c>
      <c r="K1574">
        <v>88</v>
      </c>
      <c r="L1574">
        <v>0.45500000000000002</v>
      </c>
      <c r="M1574">
        <v>15</v>
      </c>
      <c r="N1574">
        <v>37</v>
      </c>
      <c r="O1574">
        <v>0.40500000000000003</v>
      </c>
      <c r="P1574">
        <v>22</v>
      </c>
      <c r="Q1574">
        <v>26</v>
      </c>
      <c r="R1574">
        <v>0.84599999999999997</v>
      </c>
      <c r="S1574">
        <v>10</v>
      </c>
      <c r="T1574">
        <v>23</v>
      </c>
      <c r="U1574">
        <v>33</v>
      </c>
      <c r="V1574">
        <v>25</v>
      </c>
      <c r="W1574">
        <v>16</v>
      </c>
      <c r="X1574">
        <v>4</v>
      </c>
      <c r="Y1574">
        <v>4</v>
      </c>
      <c r="Z1574">
        <v>2</v>
      </c>
      <c r="AA1574">
        <v>20</v>
      </c>
      <c r="AB1574">
        <v>23</v>
      </c>
      <c r="AC1574">
        <v>117</v>
      </c>
      <c r="AD1574">
        <v>-29</v>
      </c>
      <c r="AE1574">
        <v>1</v>
      </c>
      <c r="AF1574">
        <v>1231</v>
      </c>
      <c r="AG1574">
        <v>1231</v>
      </c>
      <c r="AH1574">
        <v>1231</v>
      </c>
      <c r="AI1574">
        <v>121</v>
      </c>
      <c r="AJ1574">
        <v>1438</v>
      </c>
      <c r="AK1574">
        <v>1314</v>
      </c>
      <c r="AL1574">
        <v>1464</v>
      </c>
      <c r="AM1574">
        <v>733</v>
      </c>
      <c r="AN1574">
        <v>1227</v>
      </c>
      <c r="AO1574">
        <v>684</v>
      </c>
      <c r="AP1574">
        <v>406</v>
      </c>
      <c r="AQ1574">
        <v>570</v>
      </c>
      <c r="AR1574">
        <v>605</v>
      </c>
      <c r="AS1574">
        <v>1308</v>
      </c>
      <c r="AT1574">
        <v>2380</v>
      </c>
      <c r="AU1574">
        <v>2337</v>
      </c>
      <c r="AV1574">
        <v>1358</v>
      </c>
      <c r="AW1574">
        <v>1583</v>
      </c>
      <c r="AX1574">
        <v>2190</v>
      </c>
      <c r="AY1574">
        <v>1274</v>
      </c>
      <c r="AZ1574">
        <v>158</v>
      </c>
      <c r="BA1574">
        <v>1491</v>
      </c>
      <c r="BB1574">
        <v>300</v>
      </c>
      <c r="BC1574">
        <v>960</v>
      </c>
      <c r="BD1574">
        <v>2365</v>
      </c>
      <c r="BE1574">
        <v>1</v>
      </c>
      <c r="BF1574" t="s">
        <v>71</v>
      </c>
      <c r="BG1574" t="s">
        <v>65</v>
      </c>
      <c r="BH1574" t="s">
        <v>1276</v>
      </c>
      <c r="BI1574" s="4">
        <f xml:space="preserve"> _2025teamgamelogs[[#This Row],[FGA]] + (0.44 * _2025teamgamelogs[[#This Row],[FTA]]) + _2025teamgamelogs[[#This Row],[TOV]] - _2025teamgamelogs[[#This Row],[OREB]]</f>
        <v>105.44</v>
      </c>
      <c r="BJ1574" s="3">
        <f>_2025teamgamelogs[[#This Row],[TOV]]/_2025teamgamelogs[[#This Row],[POSSESIONS]]</f>
        <v>0.15174506828528073</v>
      </c>
      <c r="BK1574" s="4">
        <f>_2025teamgamelogs[[#This Row],[PTS]]/_2025teamgamelogs[[#This Row],[POSSESIONS]]</f>
        <v>1.1096358118361154</v>
      </c>
      <c r="BL1574" s="4">
        <f xml:space="preserve"> 100 * _2025teamgamelogs[[#This Row],[POINTS_PER_POSSESSION]]</f>
        <v>110.96358118361154</v>
      </c>
      <c r="BM1574" s="4">
        <f xml:space="preserve"> _2025teamgamelogs[[#This Row],[POSSESIONS]] / (_2025teamgamelogs[[#This Row],[MIN]]/48)</f>
        <v>105.44</v>
      </c>
      <c r="BN1574" s="3">
        <f>_2025teamgamelogs[[#This Row],[PTS]] / (2 * (_2025teamgamelogs[[#This Row],[FGA]] + 0.44 * _2025teamgamelogs[[#This Row],[FTA]]))</f>
        <v>0.58829444891391791</v>
      </c>
      <c r="BO1574" s="4">
        <f>VLOOKUP(_2025teamgamelogs[[#This Row],[MONTH]], LEAGUE_AVERAGES!$A$2:$B$8, 2, FALSE)</f>
        <v>112.18937416754261</v>
      </c>
      <c r="BP1574" s="5">
        <f>VLOOKUP(_2025teamgamelogs[[#This Row],[TEAM_NAME]], LEAGUE_AVERAGES!$A$14:$C$43, 2, FALSE)</f>
        <v>0.3617317073170731</v>
      </c>
      <c r="BQ1574" s="5">
        <f>VLOOKUP(_2025teamgamelogs[[#This Row],[TEAM_NAME]], LEAGUE_AVERAGES!$A$14:$C$43, 3, FALSE)</f>
        <v>0.32368292682926825</v>
      </c>
      <c r="BR1574" s="5">
        <f>VLOOKUP(_2025teamgamelogs[[#This Row],[TEAM_NAME]], LEAGUE_AVERAGES!$F$14:$H$43, 2, FALSE)</f>
        <v>0.4560243902439024</v>
      </c>
      <c r="BS1574" s="5">
        <f>VLOOKUP(_2025teamgamelogs[[#This Row],[TEAM_NAME]], LEAGUE_AVERAGES!$F$14:$H$43, 3, FALSE)</f>
        <v>0.4473414634146341</v>
      </c>
      <c r="BT1574" s="5">
        <f>VLOOKUP(_2025teamgamelogs[[#This Row],[TEAM_NAME]], LEAGUE_AVERAGES!$K$14:$M$43, 2, FALSE)</f>
        <v>0.56794360073860606</v>
      </c>
      <c r="BU1574" s="5">
        <f>VLOOKUP(_2025teamgamelogs[[#This Row],[TEAM_NAME]], LEAGUE_AVERAGES!$K$14:$M$43, 3, FALSE)</f>
        <v>0.54561285519601899</v>
      </c>
    </row>
    <row r="1575" spans="1:73" x14ac:dyDescent="0.2">
      <c r="A1575" t="s">
        <v>59</v>
      </c>
      <c r="B1575">
        <v>1610612742</v>
      </c>
      <c r="C1575" t="s">
        <v>154</v>
      </c>
      <c r="D1575" t="s">
        <v>155</v>
      </c>
      <c r="E1575">
        <v>22400762</v>
      </c>
      <c r="F1575" s="1">
        <v>45698</v>
      </c>
      <c r="G1575" t="s">
        <v>1374</v>
      </c>
      <c r="H1575" t="s">
        <v>70</v>
      </c>
      <c r="I1575">
        <v>53</v>
      </c>
      <c r="J1575">
        <v>49</v>
      </c>
      <c r="K1575">
        <v>95</v>
      </c>
      <c r="L1575">
        <v>0.51600000000000001</v>
      </c>
      <c r="M1575">
        <v>15</v>
      </c>
      <c r="N1575">
        <v>37</v>
      </c>
      <c r="O1575">
        <v>0.40500000000000003</v>
      </c>
      <c r="P1575">
        <v>15</v>
      </c>
      <c r="Q1575">
        <v>24</v>
      </c>
      <c r="R1575">
        <v>0.625</v>
      </c>
      <c r="S1575">
        <v>5</v>
      </c>
      <c r="T1575">
        <v>28</v>
      </c>
      <c r="U1575">
        <v>33</v>
      </c>
      <c r="V1575">
        <v>31</v>
      </c>
      <c r="W1575">
        <v>13</v>
      </c>
      <c r="X1575">
        <v>11</v>
      </c>
      <c r="Y1575">
        <v>4</v>
      </c>
      <c r="Z1575">
        <v>3</v>
      </c>
      <c r="AA1575">
        <v>19</v>
      </c>
      <c r="AB1575">
        <v>22</v>
      </c>
      <c r="AC1575">
        <v>128</v>
      </c>
      <c r="AD1575">
        <v>-1</v>
      </c>
      <c r="AE1575">
        <v>1</v>
      </c>
      <c r="AF1575">
        <v>1231</v>
      </c>
      <c r="AG1575">
        <v>1231</v>
      </c>
      <c r="AH1575">
        <v>1231</v>
      </c>
      <c r="AI1575">
        <v>9</v>
      </c>
      <c r="AJ1575">
        <v>174</v>
      </c>
      <c r="AK1575">
        <v>477</v>
      </c>
      <c r="AL1575">
        <v>471</v>
      </c>
      <c r="AM1575">
        <v>733</v>
      </c>
      <c r="AN1575">
        <v>1227</v>
      </c>
      <c r="AO1575">
        <v>684</v>
      </c>
      <c r="AP1575">
        <v>1416</v>
      </c>
      <c r="AQ1575">
        <v>791</v>
      </c>
      <c r="AR1575">
        <v>2287</v>
      </c>
      <c r="AS1575">
        <v>2299</v>
      </c>
      <c r="AT1575">
        <v>1951</v>
      </c>
      <c r="AU1575">
        <v>2337</v>
      </c>
      <c r="AV1575">
        <v>426</v>
      </c>
      <c r="AW1575">
        <v>850</v>
      </c>
      <c r="AX1575">
        <v>346</v>
      </c>
      <c r="AY1575">
        <v>1274</v>
      </c>
      <c r="AZ1575">
        <v>384</v>
      </c>
      <c r="BA1575">
        <v>1258</v>
      </c>
      <c r="BB1575">
        <v>416</v>
      </c>
      <c r="BC1575">
        <v>299</v>
      </c>
      <c r="BD1575">
        <v>1231</v>
      </c>
      <c r="BE1575">
        <v>1</v>
      </c>
      <c r="BF1575" t="s">
        <v>64</v>
      </c>
      <c r="BG1575" t="s">
        <v>65</v>
      </c>
      <c r="BH1575" t="s">
        <v>1276</v>
      </c>
      <c r="BI1575" s="4">
        <f xml:space="preserve"> _2025teamgamelogs[[#This Row],[FGA]] + (0.44 * _2025teamgamelogs[[#This Row],[FTA]]) + _2025teamgamelogs[[#This Row],[TOV]] - _2025teamgamelogs[[#This Row],[OREB]]</f>
        <v>113.56</v>
      </c>
      <c r="BJ1575" s="3">
        <f>_2025teamgamelogs[[#This Row],[TOV]]/_2025teamgamelogs[[#This Row],[POSSESIONS]]</f>
        <v>0.11447692849594927</v>
      </c>
      <c r="BK1575" s="4">
        <f>_2025teamgamelogs[[#This Row],[PTS]]/_2025teamgamelogs[[#This Row],[POSSESIONS]]</f>
        <v>1.1271574498062698</v>
      </c>
      <c r="BL1575" s="4">
        <f xml:space="preserve"> 100 * _2025teamgamelogs[[#This Row],[POINTS_PER_POSSESSION]]</f>
        <v>112.71574498062698</v>
      </c>
      <c r="BM1575" s="4">
        <f xml:space="preserve"> _2025teamgamelogs[[#This Row],[POSSESIONS]] / (_2025teamgamelogs[[#This Row],[MIN]]/48)</f>
        <v>102.84679245283019</v>
      </c>
      <c r="BN1575" s="3">
        <f>_2025teamgamelogs[[#This Row],[PTS]] / (2 * (_2025teamgamelogs[[#This Row],[FGA]] + 0.44 * _2025teamgamelogs[[#This Row],[FTA]]))</f>
        <v>0.60629026146267528</v>
      </c>
      <c r="BO1575" s="4">
        <f>VLOOKUP(_2025teamgamelogs[[#This Row],[MONTH]], LEAGUE_AVERAGES!$A$2:$B$8, 2, FALSE)</f>
        <v>112.18937416754261</v>
      </c>
      <c r="BP1575" s="5">
        <f>VLOOKUP(_2025teamgamelogs[[#This Row],[TEAM_NAME]], LEAGUE_AVERAGES!$A$14:$C$43, 2, FALSE)</f>
        <v>0.362375</v>
      </c>
      <c r="BQ1575" s="5">
        <f>VLOOKUP(_2025teamgamelogs[[#This Row],[TEAM_NAME]], LEAGUE_AVERAGES!$A$14:$C$43, 3, FALSE)</f>
        <v>0.36252380952380958</v>
      </c>
      <c r="BR1575" s="5">
        <f>VLOOKUP(_2025teamgamelogs[[#This Row],[TEAM_NAME]], LEAGUE_AVERAGES!$F$14:$H$43, 2, FALSE)</f>
        <v>0.47777500000000001</v>
      </c>
      <c r="BS1575" s="5">
        <f>VLOOKUP(_2025teamgamelogs[[#This Row],[TEAM_NAME]], LEAGUE_AVERAGES!$F$14:$H$43, 3, FALSE)</f>
        <v>0.48176190476190472</v>
      </c>
      <c r="BT1575" s="5">
        <f>VLOOKUP(_2025teamgamelogs[[#This Row],[TEAM_NAME]], LEAGUE_AVERAGES!$K$14:$M$43, 2, FALSE)</f>
        <v>0.58283558931438928</v>
      </c>
      <c r="BU1575" s="5">
        <f>VLOOKUP(_2025teamgamelogs[[#This Row],[TEAM_NAME]], LEAGUE_AVERAGES!$K$14:$M$43, 3, FALSE)</f>
        <v>0.5856179003364903</v>
      </c>
    </row>
    <row r="1576" spans="1:73" x14ac:dyDescent="0.2">
      <c r="A1576" t="s">
        <v>59</v>
      </c>
      <c r="B1576">
        <v>1610612759</v>
      </c>
      <c r="C1576" t="s">
        <v>145</v>
      </c>
      <c r="D1576" t="s">
        <v>146</v>
      </c>
      <c r="E1576">
        <v>22400757</v>
      </c>
      <c r="F1576" s="1">
        <v>45698</v>
      </c>
      <c r="G1576" t="s">
        <v>1375</v>
      </c>
      <c r="H1576" t="s">
        <v>63</v>
      </c>
      <c r="I1576">
        <v>48</v>
      </c>
      <c r="J1576">
        <v>45</v>
      </c>
      <c r="K1576">
        <v>88</v>
      </c>
      <c r="L1576">
        <v>0.51100000000000001</v>
      </c>
      <c r="M1576">
        <v>17</v>
      </c>
      <c r="N1576">
        <v>38</v>
      </c>
      <c r="O1576">
        <v>0.44700000000000001</v>
      </c>
      <c r="P1576">
        <v>24</v>
      </c>
      <c r="Q1576">
        <v>29</v>
      </c>
      <c r="R1576">
        <v>0.82799999999999996</v>
      </c>
      <c r="S1576">
        <v>11</v>
      </c>
      <c r="T1576">
        <v>32</v>
      </c>
      <c r="U1576">
        <v>43</v>
      </c>
      <c r="V1576">
        <v>28</v>
      </c>
      <c r="W1576">
        <v>12</v>
      </c>
      <c r="X1576">
        <v>11</v>
      </c>
      <c r="Y1576">
        <v>4</v>
      </c>
      <c r="Z1576">
        <v>3</v>
      </c>
      <c r="AA1576">
        <v>17</v>
      </c>
      <c r="AB1576">
        <v>23</v>
      </c>
      <c r="AC1576">
        <v>131</v>
      </c>
      <c r="AD1576">
        <v>10</v>
      </c>
      <c r="AE1576">
        <v>1</v>
      </c>
      <c r="AF1576">
        <v>1</v>
      </c>
      <c r="AG1576">
        <v>1</v>
      </c>
      <c r="AH1576">
        <v>1</v>
      </c>
      <c r="AI1576">
        <v>121</v>
      </c>
      <c r="AJ1576">
        <v>564</v>
      </c>
      <c r="AK1576">
        <v>1314</v>
      </c>
      <c r="AL1576">
        <v>535</v>
      </c>
      <c r="AM1576">
        <v>410</v>
      </c>
      <c r="AN1576">
        <v>1078</v>
      </c>
      <c r="AO1576">
        <v>346</v>
      </c>
      <c r="AP1576">
        <v>238</v>
      </c>
      <c r="AQ1576">
        <v>325</v>
      </c>
      <c r="AR1576">
        <v>787</v>
      </c>
      <c r="AS1576">
        <v>1051</v>
      </c>
      <c r="AT1576">
        <v>1307</v>
      </c>
      <c r="AU1576">
        <v>1282</v>
      </c>
      <c r="AV1576">
        <v>840</v>
      </c>
      <c r="AW1576">
        <v>640</v>
      </c>
      <c r="AX1576">
        <v>346</v>
      </c>
      <c r="AY1576">
        <v>1274</v>
      </c>
      <c r="AZ1576">
        <v>384</v>
      </c>
      <c r="BA1576">
        <v>792</v>
      </c>
      <c r="BB1576">
        <v>300</v>
      </c>
      <c r="BC1576">
        <v>218</v>
      </c>
      <c r="BD1576">
        <v>614</v>
      </c>
      <c r="BE1576">
        <v>1</v>
      </c>
      <c r="BF1576" t="s">
        <v>71</v>
      </c>
      <c r="BG1576" t="s">
        <v>65</v>
      </c>
      <c r="BH1576" t="s">
        <v>1276</v>
      </c>
      <c r="BI1576" s="4">
        <f xml:space="preserve"> _2025teamgamelogs[[#This Row],[FGA]] + (0.44 * _2025teamgamelogs[[#This Row],[FTA]]) + _2025teamgamelogs[[#This Row],[TOV]] - _2025teamgamelogs[[#This Row],[OREB]]</f>
        <v>101.76</v>
      </c>
      <c r="BJ1576" s="3">
        <f>_2025teamgamelogs[[#This Row],[TOV]]/_2025teamgamelogs[[#This Row],[POSSESIONS]]</f>
        <v>0.11792452830188678</v>
      </c>
      <c r="BK1576" s="4">
        <f>_2025teamgamelogs[[#This Row],[PTS]]/_2025teamgamelogs[[#This Row],[POSSESIONS]]</f>
        <v>1.2873427672955975</v>
      </c>
      <c r="BL1576" s="4">
        <f xml:space="preserve"> 100 * _2025teamgamelogs[[#This Row],[POINTS_PER_POSSESSION]]</f>
        <v>128.73427672955975</v>
      </c>
      <c r="BM1576" s="4">
        <f xml:space="preserve"> _2025teamgamelogs[[#This Row],[POSSESIONS]] / (_2025teamgamelogs[[#This Row],[MIN]]/48)</f>
        <v>101.76</v>
      </c>
      <c r="BN1576" s="3">
        <f>_2025teamgamelogs[[#This Row],[PTS]] / (2 * (_2025teamgamelogs[[#This Row],[FGA]] + 0.44 * _2025teamgamelogs[[#This Row],[FTA]]))</f>
        <v>0.65005954743946004</v>
      </c>
      <c r="BO1576" s="4">
        <f>VLOOKUP(_2025teamgamelogs[[#This Row],[MONTH]], LEAGUE_AVERAGES!$A$2:$B$8, 2, FALSE)</f>
        <v>112.18937416754261</v>
      </c>
      <c r="BP1576" s="5">
        <f>VLOOKUP(_2025teamgamelogs[[#This Row],[TEAM_NAME]], LEAGUE_AVERAGES!$A$14:$C$43, 2, FALSE)</f>
        <v>0.36502500000000004</v>
      </c>
      <c r="BQ1576" s="5">
        <f>VLOOKUP(_2025teamgamelogs[[#This Row],[TEAM_NAME]], LEAGUE_AVERAGES!$A$14:$C$43, 3, FALSE)</f>
        <v>0.35016666666666663</v>
      </c>
      <c r="BR1576" s="5">
        <f>VLOOKUP(_2025teamgamelogs[[#This Row],[TEAM_NAME]], LEAGUE_AVERAGES!$F$14:$H$43, 2, FALSE)</f>
        <v>0.47877500000000017</v>
      </c>
      <c r="BS1576" s="5">
        <f>VLOOKUP(_2025teamgamelogs[[#This Row],[TEAM_NAME]], LEAGUE_AVERAGES!$F$14:$H$43, 3, FALSE)</f>
        <v>0.45407142857142868</v>
      </c>
      <c r="BT1576" s="5">
        <f>VLOOKUP(_2025teamgamelogs[[#This Row],[TEAM_NAME]], LEAGUE_AVERAGES!$K$14:$M$43, 2, FALSE)</f>
        <v>0.59112459331758582</v>
      </c>
      <c r="BU1576" s="5">
        <f>VLOOKUP(_2025teamgamelogs[[#This Row],[TEAM_NAME]], LEAGUE_AVERAGES!$K$14:$M$43, 3, FALSE)</f>
        <v>0.56254759440180246</v>
      </c>
    </row>
    <row r="1577" spans="1:73" x14ac:dyDescent="0.2">
      <c r="A1577" t="s">
        <v>59</v>
      </c>
      <c r="B1577">
        <v>1610612738</v>
      </c>
      <c r="C1577" t="s">
        <v>74</v>
      </c>
      <c r="D1577" t="s">
        <v>75</v>
      </c>
      <c r="E1577">
        <v>22400759</v>
      </c>
      <c r="F1577" s="1">
        <v>45698</v>
      </c>
      <c r="G1577" t="s">
        <v>1376</v>
      </c>
      <c r="H1577" t="s">
        <v>63</v>
      </c>
      <c r="I1577">
        <v>48</v>
      </c>
      <c r="J1577">
        <v>39</v>
      </c>
      <c r="K1577">
        <v>85</v>
      </c>
      <c r="L1577">
        <v>0.45900000000000002</v>
      </c>
      <c r="M1577">
        <v>17</v>
      </c>
      <c r="N1577">
        <v>53</v>
      </c>
      <c r="O1577">
        <v>0.32100000000000001</v>
      </c>
      <c r="P1577">
        <v>8</v>
      </c>
      <c r="Q1577">
        <v>8</v>
      </c>
      <c r="R1577">
        <v>1</v>
      </c>
      <c r="S1577">
        <v>3</v>
      </c>
      <c r="T1577">
        <v>49</v>
      </c>
      <c r="U1577">
        <v>52</v>
      </c>
      <c r="V1577">
        <v>24</v>
      </c>
      <c r="W1577">
        <v>8</v>
      </c>
      <c r="X1577">
        <v>4</v>
      </c>
      <c r="Y1577">
        <v>5</v>
      </c>
      <c r="Z1577">
        <v>2</v>
      </c>
      <c r="AA1577">
        <v>11</v>
      </c>
      <c r="AB1577">
        <v>10</v>
      </c>
      <c r="AC1577">
        <v>103</v>
      </c>
      <c r="AD1577">
        <v>18</v>
      </c>
      <c r="AE1577">
        <v>1</v>
      </c>
      <c r="AF1577">
        <v>1</v>
      </c>
      <c r="AG1577">
        <v>1</v>
      </c>
      <c r="AH1577">
        <v>1</v>
      </c>
      <c r="AI1577">
        <v>121</v>
      </c>
      <c r="AJ1577">
        <v>1609</v>
      </c>
      <c r="AK1577">
        <v>1709</v>
      </c>
      <c r="AL1577">
        <v>1398</v>
      </c>
      <c r="AM1577">
        <v>410</v>
      </c>
      <c r="AN1577">
        <v>41</v>
      </c>
      <c r="AO1577">
        <v>1699</v>
      </c>
      <c r="AP1577">
        <v>2336</v>
      </c>
      <c r="AQ1577">
        <v>2420</v>
      </c>
      <c r="AR1577">
        <v>1</v>
      </c>
      <c r="AS1577">
        <v>2426</v>
      </c>
      <c r="AT1577">
        <v>9</v>
      </c>
      <c r="AU1577">
        <v>267</v>
      </c>
      <c r="AV1577">
        <v>1570</v>
      </c>
      <c r="AW1577">
        <v>78</v>
      </c>
      <c r="AX1577">
        <v>2190</v>
      </c>
      <c r="AY1577">
        <v>889</v>
      </c>
      <c r="AZ1577">
        <v>158</v>
      </c>
      <c r="BA1577">
        <v>52</v>
      </c>
      <c r="BB1577">
        <v>2410</v>
      </c>
      <c r="BC1577">
        <v>1945</v>
      </c>
      <c r="BD1577">
        <v>287</v>
      </c>
      <c r="BE1577">
        <v>1</v>
      </c>
      <c r="BF1577" t="s">
        <v>71</v>
      </c>
      <c r="BG1577" t="s">
        <v>65</v>
      </c>
      <c r="BH1577" t="s">
        <v>1276</v>
      </c>
      <c r="BI1577" s="4">
        <f xml:space="preserve"> _2025teamgamelogs[[#This Row],[FGA]] + (0.44 * _2025teamgamelogs[[#This Row],[FTA]]) + _2025teamgamelogs[[#This Row],[TOV]] - _2025teamgamelogs[[#This Row],[OREB]]</f>
        <v>93.52</v>
      </c>
      <c r="BJ1577" s="3">
        <f>_2025teamgamelogs[[#This Row],[TOV]]/_2025teamgamelogs[[#This Row],[POSSESIONS]]</f>
        <v>8.5543199315654406E-2</v>
      </c>
      <c r="BK1577" s="4">
        <f>_2025teamgamelogs[[#This Row],[PTS]]/_2025teamgamelogs[[#This Row],[POSSESIONS]]</f>
        <v>1.1013686911890506</v>
      </c>
      <c r="BL1577" s="4">
        <f xml:space="preserve"> 100 * _2025teamgamelogs[[#This Row],[POINTS_PER_POSSESSION]]</f>
        <v>110.13686911890505</v>
      </c>
      <c r="BM1577" s="4">
        <f xml:space="preserve"> _2025teamgamelogs[[#This Row],[POSSESIONS]] / (_2025teamgamelogs[[#This Row],[MIN]]/48)</f>
        <v>93.52</v>
      </c>
      <c r="BN1577" s="3">
        <f>_2025teamgamelogs[[#This Row],[PTS]] / (2 * (_2025teamgamelogs[[#This Row],[FGA]] + 0.44 * _2025teamgamelogs[[#This Row],[FTA]]))</f>
        <v>0.58178942611839135</v>
      </c>
      <c r="BO1577" s="4">
        <f>VLOOKUP(_2025teamgamelogs[[#This Row],[MONTH]], LEAGUE_AVERAGES!$A$2:$B$8, 2, FALSE)</f>
        <v>112.18937416754261</v>
      </c>
      <c r="BP1577" s="5">
        <f>VLOOKUP(_2025teamgamelogs[[#This Row],[TEAM_NAME]], LEAGUE_AVERAGES!$A$14:$C$43, 2, FALSE)</f>
        <v>0.3739024390243903</v>
      </c>
      <c r="BQ1577" s="5">
        <f>VLOOKUP(_2025teamgamelogs[[#This Row],[TEAM_NAME]], LEAGUE_AVERAGES!$A$14:$C$43, 3, FALSE)</f>
        <v>0.36424390243902455</v>
      </c>
      <c r="BR1577" s="5">
        <f>VLOOKUP(_2025teamgamelogs[[#This Row],[TEAM_NAME]], LEAGUE_AVERAGES!$F$14:$H$43, 2, FALSE)</f>
        <v>0.46717073170731704</v>
      </c>
      <c r="BS1577" s="5">
        <f>VLOOKUP(_2025teamgamelogs[[#This Row],[TEAM_NAME]], LEAGUE_AVERAGES!$F$14:$H$43, 3, FALSE)</f>
        <v>0.45907317073170728</v>
      </c>
      <c r="BT1577" s="5">
        <f>VLOOKUP(_2025teamgamelogs[[#This Row],[TEAM_NAME]], LEAGUE_AVERAGES!$K$14:$M$43, 2, FALSE)</f>
        <v>0.59645910798675039</v>
      </c>
      <c r="BU1577" s="5">
        <f>VLOOKUP(_2025teamgamelogs[[#This Row],[TEAM_NAME]], LEAGUE_AVERAGES!$K$14:$M$43, 3, FALSE)</f>
        <v>0.58679053151616523</v>
      </c>
    </row>
    <row r="1578" spans="1:73" x14ac:dyDescent="0.2">
      <c r="A1578" t="s">
        <v>59</v>
      </c>
      <c r="B1578">
        <v>1610612749</v>
      </c>
      <c r="C1578" t="s">
        <v>113</v>
      </c>
      <c r="D1578" t="s">
        <v>114</v>
      </c>
      <c r="E1578">
        <v>22400760</v>
      </c>
      <c r="F1578" s="1">
        <v>45698</v>
      </c>
      <c r="G1578" t="s">
        <v>1377</v>
      </c>
      <c r="H1578" t="s">
        <v>70</v>
      </c>
      <c r="I1578">
        <v>48</v>
      </c>
      <c r="J1578">
        <v>38</v>
      </c>
      <c r="K1578">
        <v>76</v>
      </c>
      <c r="L1578">
        <v>0.5</v>
      </c>
      <c r="M1578">
        <v>10</v>
      </c>
      <c r="N1578">
        <v>33</v>
      </c>
      <c r="O1578">
        <v>0.30299999999999999</v>
      </c>
      <c r="P1578">
        <v>25</v>
      </c>
      <c r="Q1578">
        <v>34</v>
      </c>
      <c r="R1578">
        <v>0.73499999999999999</v>
      </c>
      <c r="S1578">
        <v>5</v>
      </c>
      <c r="T1578">
        <v>32</v>
      </c>
      <c r="U1578">
        <v>37</v>
      </c>
      <c r="V1578">
        <v>18</v>
      </c>
      <c r="W1578">
        <v>20</v>
      </c>
      <c r="X1578">
        <v>5</v>
      </c>
      <c r="Y1578">
        <v>4</v>
      </c>
      <c r="Z1578">
        <v>2</v>
      </c>
      <c r="AA1578">
        <v>25</v>
      </c>
      <c r="AB1578">
        <v>23</v>
      </c>
      <c r="AC1578">
        <v>111</v>
      </c>
      <c r="AD1578">
        <v>-14</v>
      </c>
      <c r="AE1578">
        <v>1</v>
      </c>
      <c r="AF1578">
        <v>1231</v>
      </c>
      <c r="AG1578">
        <v>1231</v>
      </c>
      <c r="AH1578">
        <v>1231</v>
      </c>
      <c r="AI1578">
        <v>121</v>
      </c>
      <c r="AJ1578">
        <v>1796</v>
      </c>
      <c r="AK1578">
        <v>2372</v>
      </c>
      <c r="AL1578">
        <v>663</v>
      </c>
      <c r="AM1578">
        <v>1891</v>
      </c>
      <c r="AN1578">
        <v>1749</v>
      </c>
      <c r="AO1578">
        <v>1863</v>
      </c>
      <c r="AP1578">
        <v>183</v>
      </c>
      <c r="AQ1578">
        <v>106</v>
      </c>
      <c r="AR1578">
        <v>1703</v>
      </c>
      <c r="AS1578">
        <v>2299</v>
      </c>
      <c r="AT1578">
        <v>1307</v>
      </c>
      <c r="AU1578">
        <v>2073</v>
      </c>
      <c r="AV1578">
        <v>2327</v>
      </c>
      <c r="AW1578">
        <v>2199</v>
      </c>
      <c r="AX1578">
        <v>1998</v>
      </c>
      <c r="AY1578">
        <v>1274</v>
      </c>
      <c r="AZ1578">
        <v>158</v>
      </c>
      <c r="BA1578">
        <v>2247</v>
      </c>
      <c r="BB1578">
        <v>300</v>
      </c>
      <c r="BC1578">
        <v>1402</v>
      </c>
      <c r="BD1578">
        <v>1995</v>
      </c>
      <c r="BE1578">
        <v>1</v>
      </c>
      <c r="BF1578" t="s">
        <v>64</v>
      </c>
      <c r="BG1578" t="s">
        <v>65</v>
      </c>
      <c r="BH1578" t="s">
        <v>1276</v>
      </c>
      <c r="BI1578" s="4">
        <f xml:space="preserve"> _2025teamgamelogs[[#This Row],[FGA]] + (0.44 * _2025teamgamelogs[[#This Row],[FTA]]) + _2025teamgamelogs[[#This Row],[TOV]] - _2025teamgamelogs[[#This Row],[OREB]]</f>
        <v>105.96000000000001</v>
      </c>
      <c r="BJ1578" s="3">
        <f>_2025teamgamelogs[[#This Row],[TOV]]/_2025teamgamelogs[[#This Row],[POSSESIONS]]</f>
        <v>0.18875047187617969</v>
      </c>
      <c r="BK1578" s="4">
        <f>_2025teamgamelogs[[#This Row],[PTS]]/_2025teamgamelogs[[#This Row],[POSSESIONS]]</f>
        <v>1.0475651189127972</v>
      </c>
      <c r="BL1578" s="4">
        <f xml:space="preserve"> 100 * _2025teamgamelogs[[#This Row],[POINTS_PER_POSSESSION]]</f>
        <v>104.75651189127973</v>
      </c>
      <c r="BM1578" s="4">
        <f xml:space="preserve"> _2025teamgamelogs[[#This Row],[POSSESIONS]] / (_2025teamgamelogs[[#This Row],[MIN]]/48)</f>
        <v>105.96000000000001</v>
      </c>
      <c r="BN1578" s="3">
        <f>_2025teamgamelogs[[#This Row],[PTS]] / (2 * (_2025teamgamelogs[[#This Row],[FGA]] + 0.44 * _2025teamgamelogs[[#This Row],[FTA]]))</f>
        <v>0.61015831134564635</v>
      </c>
      <c r="BO1578" s="4">
        <f>VLOOKUP(_2025teamgamelogs[[#This Row],[MONTH]], LEAGUE_AVERAGES!$A$2:$B$8, 2, FALSE)</f>
        <v>112.18937416754261</v>
      </c>
      <c r="BP1578" s="5">
        <f>VLOOKUP(_2025teamgamelogs[[#This Row],[TEAM_NAME]], LEAGUE_AVERAGES!$A$14:$C$43, 2, FALSE)</f>
        <v>0.4062926829268293</v>
      </c>
      <c r="BQ1578" s="5">
        <f>VLOOKUP(_2025teamgamelogs[[#This Row],[TEAM_NAME]], LEAGUE_AVERAGES!$A$14:$C$43, 3, FALSE)</f>
        <v>0.36926829268292688</v>
      </c>
      <c r="BR1578" s="5">
        <f>VLOOKUP(_2025teamgamelogs[[#This Row],[TEAM_NAME]], LEAGUE_AVERAGES!$F$14:$H$43, 2, FALSE)</f>
        <v>0.49804878048780482</v>
      </c>
      <c r="BS1578" s="5">
        <f>VLOOKUP(_2025teamgamelogs[[#This Row],[TEAM_NAME]], LEAGUE_AVERAGES!$F$14:$H$43, 3, FALSE)</f>
        <v>0.47917073170731711</v>
      </c>
      <c r="BT1578" s="5">
        <f>VLOOKUP(_2025teamgamelogs[[#This Row],[TEAM_NAME]], LEAGUE_AVERAGES!$K$14:$M$43, 2, FALSE)</f>
        <v>0.61475494156948829</v>
      </c>
      <c r="BU1578" s="5">
        <f>VLOOKUP(_2025teamgamelogs[[#This Row],[TEAM_NAME]], LEAGUE_AVERAGES!$K$14:$M$43, 3, FALSE)</f>
        <v>0.58586037801226176</v>
      </c>
    </row>
    <row r="1579" spans="1:73" x14ac:dyDescent="0.2">
      <c r="A1579" t="s">
        <v>59</v>
      </c>
      <c r="B1579">
        <v>1610612766</v>
      </c>
      <c r="C1579" t="s">
        <v>122</v>
      </c>
      <c r="D1579" t="s">
        <v>123</v>
      </c>
      <c r="E1579">
        <v>22400758</v>
      </c>
      <c r="F1579" s="1">
        <v>45698</v>
      </c>
      <c r="G1579" t="s">
        <v>528</v>
      </c>
      <c r="H1579" t="s">
        <v>70</v>
      </c>
      <c r="I1579">
        <v>48</v>
      </c>
      <c r="J1579">
        <v>32</v>
      </c>
      <c r="K1579">
        <v>78</v>
      </c>
      <c r="L1579">
        <v>0.41</v>
      </c>
      <c r="M1579">
        <v>6</v>
      </c>
      <c r="N1579">
        <v>31</v>
      </c>
      <c r="O1579">
        <v>0.19400000000000001</v>
      </c>
      <c r="P1579">
        <v>19</v>
      </c>
      <c r="Q1579">
        <v>28</v>
      </c>
      <c r="R1579">
        <v>0.67900000000000005</v>
      </c>
      <c r="S1579">
        <v>11</v>
      </c>
      <c r="T1579">
        <v>29</v>
      </c>
      <c r="U1579">
        <v>40</v>
      </c>
      <c r="V1579">
        <v>18</v>
      </c>
      <c r="W1579">
        <v>18</v>
      </c>
      <c r="X1579">
        <v>7</v>
      </c>
      <c r="Y1579">
        <v>7</v>
      </c>
      <c r="Z1579">
        <v>6</v>
      </c>
      <c r="AA1579">
        <v>10</v>
      </c>
      <c r="AB1579">
        <v>24</v>
      </c>
      <c r="AC1579">
        <v>89</v>
      </c>
      <c r="AD1579">
        <v>-8</v>
      </c>
      <c r="AE1579">
        <v>1</v>
      </c>
      <c r="AF1579">
        <v>1231</v>
      </c>
      <c r="AG1579">
        <v>1231</v>
      </c>
      <c r="AH1579">
        <v>1231</v>
      </c>
      <c r="AI1579">
        <v>121</v>
      </c>
      <c r="AJ1579">
        <v>2370</v>
      </c>
      <c r="AK1579">
        <v>2291</v>
      </c>
      <c r="AL1579">
        <v>2094</v>
      </c>
      <c r="AM1579">
        <v>2400</v>
      </c>
      <c r="AN1579">
        <v>1971</v>
      </c>
      <c r="AO1579">
        <v>2407</v>
      </c>
      <c r="AP1579">
        <v>756</v>
      </c>
      <c r="AQ1579">
        <v>377</v>
      </c>
      <c r="AR1579">
        <v>2085</v>
      </c>
      <c r="AS1579">
        <v>1051</v>
      </c>
      <c r="AT1579">
        <v>1807</v>
      </c>
      <c r="AU1579">
        <v>1715</v>
      </c>
      <c r="AV1579">
        <v>2327</v>
      </c>
      <c r="AW1579">
        <v>1953</v>
      </c>
      <c r="AX1579">
        <v>1360</v>
      </c>
      <c r="AY1579">
        <v>346</v>
      </c>
      <c r="AZ1579">
        <v>1573</v>
      </c>
      <c r="BA1579">
        <v>25</v>
      </c>
      <c r="BB1579">
        <v>215</v>
      </c>
      <c r="BC1579">
        <v>2395</v>
      </c>
      <c r="BD1579">
        <v>1667</v>
      </c>
      <c r="BE1579">
        <v>1</v>
      </c>
      <c r="BF1579" t="s">
        <v>71</v>
      </c>
      <c r="BG1579" t="s">
        <v>65</v>
      </c>
      <c r="BH1579" t="s">
        <v>1276</v>
      </c>
      <c r="BI1579" s="4">
        <f xml:space="preserve"> _2025teamgamelogs[[#This Row],[FGA]] + (0.44 * _2025teamgamelogs[[#This Row],[FTA]]) + _2025teamgamelogs[[#This Row],[TOV]] - _2025teamgamelogs[[#This Row],[OREB]]</f>
        <v>97.32</v>
      </c>
      <c r="BJ1579" s="3">
        <f>_2025teamgamelogs[[#This Row],[TOV]]/_2025teamgamelogs[[#This Row],[POSSESIONS]]</f>
        <v>0.18495684340320592</v>
      </c>
      <c r="BK1579" s="4">
        <f>_2025teamgamelogs[[#This Row],[PTS]]/_2025teamgamelogs[[#This Row],[POSSESIONS]]</f>
        <v>0.91450883682696271</v>
      </c>
      <c r="BL1579" s="4">
        <f xml:space="preserve"> 100 * _2025teamgamelogs[[#This Row],[POINTS_PER_POSSESSION]]</f>
        <v>91.450883682696272</v>
      </c>
      <c r="BM1579" s="4">
        <f xml:space="preserve"> _2025teamgamelogs[[#This Row],[POSSESIONS]] / (_2025teamgamelogs[[#This Row],[MIN]]/48)</f>
        <v>97.32</v>
      </c>
      <c r="BN1579" s="3">
        <f>_2025teamgamelogs[[#This Row],[PTS]] / (2 * (_2025teamgamelogs[[#This Row],[FGA]] + 0.44 * _2025teamgamelogs[[#This Row],[FTA]]))</f>
        <v>0.49269264836138177</v>
      </c>
      <c r="BO1579" s="4">
        <f>VLOOKUP(_2025teamgamelogs[[#This Row],[MONTH]], LEAGUE_AVERAGES!$A$2:$B$8, 2, FALSE)</f>
        <v>112.18937416754261</v>
      </c>
      <c r="BP1579" s="5">
        <f>VLOOKUP(_2025teamgamelogs[[#This Row],[TEAM_NAME]], LEAGUE_AVERAGES!$A$14:$C$43, 2, FALSE)</f>
        <v>0.33860975609756089</v>
      </c>
      <c r="BQ1579" s="5">
        <f>VLOOKUP(_2025teamgamelogs[[#This Row],[TEAM_NAME]], LEAGUE_AVERAGES!$A$14:$C$43, 3, FALSE)</f>
        <v>0.33580487804878045</v>
      </c>
      <c r="BR1579" s="5">
        <f>VLOOKUP(_2025teamgamelogs[[#This Row],[TEAM_NAME]], LEAGUE_AVERAGES!$F$14:$H$43, 2, FALSE)</f>
        <v>0.43492682926829268</v>
      </c>
      <c r="BS1579" s="5">
        <f>VLOOKUP(_2025teamgamelogs[[#This Row],[TEAM_NAME]], LEAGUE_AVERAGES!$F$14:$H$43, 3, FALSE)</f>
        <v>0.42697560975609755</v>
      </c>
      <c r="BT1579" s="5">
        <f>VLOOKUP(_2025teamgamelogs[[#This Row],[TEAM_NAME]], LEAGUE_AVERAGES!$K$14:$M$43, 2, FALSE)</f>
        <v>0.5424635833805308</v>
      </c>
      <c r="BU1579" s="5">
        <f>VLOOKUP(_2025teamgamelogs[[#This Row],[TEAM_NAME]], LEAGUE_AVERAGES!$K$14:$M$43, 3, FALSE)</f>
        <v>0.53419164265445196</v>
      </c>
    </row>
    <row r="1580" spans="1:73" x14ac:dyDescent="0.2">
      <c r="A1580" t="s">
        <v>59</v>
      </c>
      <c r="B1580">
        <v>1610612758</v>
      </c>
      <c r="C1580" t="s">
        <v>142</v>
      </c>
      <c r="D1580" t="s">
        <v>143</v>
      </c>
      <c r="E1580">
        <v>22400762</v>
      </c>
      <c r="F1580" s="1">
        <v>45698</v>
      </c>
      <c r="G1580" t="s">
        <v>1378</v>
      </c>
      <c r="H1580" t="s">
        <v>63</v>
      </c>
      <c r="I1580">
        <v>53</v>
      </c>
      <c r="J1580">
        <v>53</v>
      </c>
      <c r="K1580">
        <v>96</v>
      </c>
      <c r="L1580">
        <v>0.55200000000000005</v>
      </c>
      <c r="M1580">
        <v>9</v>
      </c>
      <c r="N1580">
        <v>26</v>
      </c>
      <c r="O1580">
        <v>0.34599999999999997</v>
      </c>
      <c r="P1580">
        <v>14</v>
      </c>
      <c r="Q1580">
        <v>19</v>
      </c>
      <c r="R1580">
        <v>0.73699999999999999</v>
      </c>
      <c r="S1580">
        <v>13</v>
      </c>
      <c r="T1580">
        <v>37</v>
      </c>
      <c r="U1580">
        <v>50</v>
      </c>
      <c r="V1580">
        <v>28</v>
      </c>
      <c r="W1580">
        <v>21</v>
      </c>
      <c r="X1580">
        <v>3</v>
      </c>
      <c r="Y1580">
        <v>3</v>
      </c>
      <c r="Z1580">
        <v>4</v>
      </c>
      <c r="AA1580">
        <v>22</v>
      </c>
      <c r="AB1580">
        <v>19</v>
      </c>
      <c r="AC1580">
        <v>129</v>
      </c>
      <c r="AD1580">
        <v>1</v>
      </c>
      <c r="AE1580">
        <v>1</v>
      </c>
      <c r="AF1580">
        <v>1</v>
      </c>
      <c r="AG1580">
        <v>1</v>
      </c>
      <c r="AH1580">
        <v>1</v>
      </c>
      <c r="AI1580">
        <v>9</v>
      </c>
      <c r="AJ1580">
        <v>40</v>
      </c>
      <c r="AK1580">
        <v>392</v>
      </c>
      <c r="AL1580">
        <v>147</v>
      </c>
      <c r="AM1580">
        <v>2097</v>
      </c>
      <c r="AN1580">
        <v>2340</v>
      </c>
      <c r="AO1580">
        <v>1348</v>
      </c>
      <c r="AP1580">
        <v>1571</v>
      </c>
      <c r="AQ1580">
        <v>1458</v>
      </c>
      <c r="AR1580">
        <v>1674</v>
      </c>
      <c r="AS1580">
        <v>652</v>
      </c>
      <c r="AT1580">
        <v>489</v>
      </c>
      <c r="AU1580">
        <v>427</v>
      </c>
      <c r="AV1580">
        <v>840</v>
      </c>
      <c r="AW1580">
        <v>2289</v>
      </c>
      <c r="AX1580">
        <v>2344</v>
      </c>
      <c r="AY1580">
        <v>1712</v>
      </c>
      <c r="AZ1580">
        <v>750</v>
      </c>
      <c r="BA1580">
        <v>1887</v>
      </c>
      <c r="BB1580">
        <v>971</v>
      </c>
      <c r="BC1580">
        <v>270</v>
      </c>
      <c r="BD1580">
        <v>1176</v>
      </c>
      <c r="BE1580">
        <v>1</v>
      </c>
      <c r="BF1580" t="s">
        <v>71</v>
      </c>
      <c r="BG1580" t="s">
        <v>65</v>
      </c>
      <c r="BH1580" t="s">
        <v>1276</v>
      </c>
      <c r="BI1580" s="4">
        <f xml:space="preserve"> _2025teamgamelogs[[#This Row],[FGA]] + (0.44 * _2025teamgamelogs[[#This Row],[FTA]]) + _2025teamgamelogs[[#This Row],[TOV]] - _2025teamgamelogs[[#This Row],[OREB]]</f>
        <v>112.36</v>
      </c>
      <c r="BJ1580" s="3">
        <f>_2025teamgamelogs[[#This Row],[TOV]]/_2025teamgamelogs[[#This Row],[POSSESIONS]]</f>
        <v>0.18689925240299038</v>
      </c>
      <c r="BK1580" s="4">
        <f>_2025teamgamelogs[[#This Row],[PTS]]/_2025teamgamelogs[[#This Row],[POSSESIONS]]</f>
        <v>1.1480954076183696</v>
      </c>
      <c r="BL1580" s="4">
        <f xml:space="preserve"> 100 * _2025teamgamelogs[[#This Row],[POINTS_PER_POSSESSION]]</f>
        <v>114.80954076183696</v>
      </c>
      <c r="BM1580" s="4">
        <f xml:space="preserve"> _2025teamgamelogs[[#This Row],[POSSESIONS]] / (_2025teamgamelogs[[#This Row],[MIN]]/48)</f>
        <v>101.75999999999999</v>
      </c>
      <c r="BN1580" s="3">
        <f>_2025teamgamelogs[[#This Row],[PTS]] / (2 * (_2025teamgamelogs[[#This Row],[FGA]] + 0.44 * _2025teamgamelogs[[#This Row],[FTA]]))</f>
        <v>0.61805289382905326</v>
      </c>
      <c r="BO1580" s="4">
        <f>VLOOKUP(_2025teamgamelogs[[#This Row],[MONTH]], LEAGUE_AVERAGES!$A$2:$B$8, 2, FALSE)</f>
        <v>112.18937416754261</v>
      </c>
      <c r="BP1580" s="5">
        <f>VLOOKUP(_2025teamgamelogs[[#This Row],[TEAM_NAME]], LEAGUE_AVERAGES!$A$14:$C$43, 2, FALSE)</f>
        <v>0.37158536585365853</v>
      </c>
      <c r="BQ1580" s="5">
        <f>VLOOKUP(_2025teamgamelogs[[#This Row],[TEAM_NAME]], LEAGUE_AVERAGES!$A$14:$C$43, 3, FALSE)</f>
        <v>0.34029268292682929</v>
      </c>
      <c r="BR1580" s="5">
        <f>VLOOKUP(_2025teamgamelogs[[#This Row],[TEAM_NAME]], LEAGUE_AVERAGES!$F$14:$H$43, 2, FALSE)</f>
        <v>0.4831951219512195</v>
      </c>
      <c r="BS1580" s="5">
        <f>VLOOKUP(_2025teamgamelogs[[#This Row],[TEAM_NAME]], LEAGUE_AVERAGES!$F$14:$H$43, 3, FALSE)</f>
        <v>0.47492682926829272</v>
      </c>
      <c r="BT1580" s="5">
        <f>VLOOKUP(_2025teamgamelogs[[#This Row],[TEAM_NAME]], LEAGUE_AVERAGES!$K$14:$M$43, 2, FALSE)</f>
        <v>0.59195463864629394</v>
      </c>
      <c r="BU1580" s="5">
        <f>VLOOKUP(_2025teamgamelogs[[#This Row],[TEAM_NAME]], LEAGUE_AVERAGES!$K$14:$M$43, 3, FALSE)</f>
        <v>0.57517865161129356</v>
      </c>
    </row>
    <row r="1581" spans="1:73" x14ac:dyDescent="0.2">
      <c r="A1581" t="s">
        <v>59</v>
      </c>
      <c r="B1581">
        <v>1610612747</v>
      </c>
      <c r="C1581" t="s">
        <v>60</v>
      </c>
      <c r="D1581" t="s">
        <v>61</v>
      </c>
      <c r="E1581">
        <v>22400768</v>
      </c>
      <c r="F1581" s="1">
        <v>45698</v>
      </c>
      <c r="G1581" t="s">
        <v>526</v>
      </c>
      <c r="H1581" t="s">
        <v>63</v>
      </c>
      <c r="I1581">
        <v>48</v>
      </c>
      <c r="J1581">
        <v>50</v>
      </c>
      <c r="K1581">
        <v>92</v>
      </c>
      <c r="L1581">
        <v>0.54300000000000004</v>
      </c>
      <c r="M1581">
        <v>15</v>
      </c>
      <c r="N1581">
        <v>42</v>
      </c>
      <c r="O1581">
        <v>0.35699999999999998</v>
      </c>
      <c r="P1581">
        <v>17</v>
      </c>
      <c r="Q1581">
        <v>18</v>
      </c>
      <c r="R1581">
        <v>0.94399999999999995</v>
      </c>
      <c r="S1581">
        <v>10</v>
      </c>
      <c r="T1581">
        <v>34</v>
      </c>
      <c r="U1581">
        <v>44</v>
      </c>
      <c r="V1581">
        <v>28</v>
      </c>
      <c r="W1581">
        <v>13</v>
      </c>
      <c r="X1581">
        <v>11</v>
      </c>
      <c r="Y1581">
        <v>2</v>
      </c>
      <c r="Z1581">
        <v>3</v>
      </c>
      <c r="AA1581">
        <v>22</v>
      </c>
      <c r="AB1581">
        <v>17</v>
      </c>
      <c r="AC1581">
        <v>132</v>
      </c>
      <c r="AD1581">
        <v>19</v>
      </c>
      <c r="AE1581">
        <v>1</v>
      </c>
      <c r="AF1581">
        <v>1</v>
      </c>
      <c r="AG1581">
        <v>1</v>
      </c>
      <c r="AH1581">
        <v>1</v>
      </c>
      <c r="AI1581">
        <v>121</v>
      </c>
      <c r="AJ1581">
        <v>131</v>
      </c>
      <c r="AK1581">
        <v>768</v>
      </c>
      <c r="AL1581">
        <v>206</v>
      </c>
      <c r="AM1581">
        <v>733</v>
      </c>
      <c r="AN1581">
        <v>568</v>
      </c>
      <c r="AO1581">
        <v>1231</v>
      </c>
      <c r="AP1581">
        <v>1052</v>
      </c>
      <c r="AQ1581">
        <v>1617</v>
      </c>
      <c r="AR1581">
        <v>91</v>
      </c>
      <c r="AS1581">
        <v>1308</v>
      </c>
      <c r="AT1581">
        <v>926</v>
      </c>
      <c r="AU1581">
        <v>1127</v>
      </c>
      <c r="AV1581">
        <v>840</v>
      </c>
      <c r="AW1581">
        <v>850</v>
      </c>
      <c r="AX1581">
        <v>346</v>
      </c>
      <c r="AY1581">
        <v>2078</v>
      </c>
      <c r="AZ1581">
        <v>384</v>
      </c>
      <c r="BA1581">
        <v>1887</v>
      </c>
      <c r="BB1581">
        <v>1444</v>
      </c>
      <c r="BC1581">
        <v>179</v>
      </c>
      <c r="BD1581">
        <v>260</v>
      </c>
      <c r="BE1581">
        <v>1</v>
      </c>
      <c r="BF1581" t="s">
        <v>64</v>
      </c>
      <c r="BG1581" t="s">
        <v>65</v>
      </c>
      <c r="BH1581" t="s">
        <v>1276</v>
      </c>
      <c r="BI1581" s="4">
        <f xml:space="preserve"> _2025teamgamelogs[[#This Row],[FGA]] + (0.44 * _2025teamgamelogs[[#This Row],[FTA]]) + _2025teamgamelogs[[#This Row],[TOV]] - _2025teamgamelogs[[#This Row],[OREB]]</f>
        <v>102.92</v>
      </c>
      <c r="BJ1581" s="3">
        <f>_2025teamgamelogs[[#This Row],[TOV]]/_2025teamgamelogs[[#This Row],[POSSESIONS]]</f>
        <v>0.12631169840652934</v>
      </c>
      <c r="BK1581" s="4">
        <f>_2025teamgamelogs[[#This Row],[PTS]]/_2025teamgamelogs[[#This Row],[POSSESIONS]]</f>
        <v>1.2825495530509132</v>
      </c>
      <c r="BL1581" s="4">
        <f xml:space="preserve"> 100 * _2025teamgamelogs[[#This Row],[POINTS_PER_POSSESSION]]</f>
        <v>128.25495530509133</v>
      </c>
      <c r="BM1581" s="4">
        <f xml:space="preserve"> _2025teamgamelogs[[#This Row],[POSSESIONS]] / (_2025teamgamelogs[[#This Row],[MIN]]/48)</f>
        <v>102.92</v>
      </c>
      <c r="BN1581" s="3">
        <f>_2025teamgamelogs[[#This Row],[PTS]] / (2 * (_2025teamgamelogs[[#This Row],[FGA]] + 0.44 * _2025teamgamelogs[[#This Row],[FTA]]))</f>
        <v>0.66052842273819057</v>
      </c>
      <c r="BO1581" s="4">
        <f>VLOOKUP(_2025teamgamelogs[[#This Row],[MONTH]], LEAGUE_AVERAGES!$A$2:$B$8, 2, FALSE)</f>
        <v>112.18937416754261</v>
      </c>
      <c r="BP1581" s="5">
        <f>VLOOKUP(_2025teamgamelogs[[#This Row],[TEAM_NAME]], LEAGUE_AVERAGES!$A$14:$C$43, 2, FALSE)</f>
        <v>0.37419512195121946</v>
      </c>
      <c r="BQ1581" s="5">
        <f>VLOOKUP(_2025teamgamelogs[[#This Row],[TEAM_NAME]], LEAGUE_AVERAGES!$A$14:$C$43, 3, FALSE)</f>
        <v>0.35536585365853657</v>
      </c>
      <c r="BR1581" s="5">
        <f>VLOOKUP(_2025teamgamelogs[[#This Row],[TEAM_NAME]], LEAGUE_AVERAGES!$F$14:$H$43, 2, FALSE)</f>
        <v>0.48560975609756091</v>
      </c>
      <c r="BS1581" s="5">
        <f>VLOOKUP(_2025teamgamelogs[[#This Row],[TEAM_NAME]], LEAGUE_AVERAGES!$F$14:$H$43, 3, FALSE)</f>
        <v>0.47373170731707315</v>
      </c>
      <c r="BT1581" s="5">
        <f>VLOOKUP(_2025teamgamelogs[[#This Row],[TEAM_NAME]], LEAGUE_AVERAGES!$K$14:$M$43, 2, FALSE)</f>
        <v>0.60200661119778875</v>
      </c>
      <c r="BU1581" s="5">
        <f>VLOOKUP(_2025teamgamelogs[[#This Row],[TEAM_NAME]], LEAGUE_AVERAGES!$K$14:$M$43, 3, FALSE)</f>
        <v>0.58416138772693449</v>
      </c>
    </row>
    <row r="1582" spans="1:73" x14ac:dyDescent="0.2">
      <c r="A1582" t="s">
        <v>59</v>
      </c>
      <c r="B1582">
        <v>1610612765</v>
      </c>
      <c r="C1582" t="s">
        <v>107</v>
      </c>
      <c r="D1582" t="s">
        <v>108</v>
      </c>
      <c r="E1582">
        <v>22400766</v>
      </c>
      <c r="F1582" s="1">
        <v>45699</v>
      </c>
      <c r="G1582" t="s">
        <v>1379</v>
      </c>
      <c r="H1582" t="s">
        <v>63</v>
      </c>
      <c r="I1582">
        <v>48</v>
      </c>
      <c r="J1582">
        <v>51</v>
      </c>
      <c r="K1582">
        <v>96</v>
      </c>
      <c r="L1582">
        <v>0.53100000000000003</v>
      </c>
      <c r="M1582">
        <v>18</v>
      </c>
      <c r="N1582">
        <v>41</v>
      </c>
      <c r="O1582">
        <v>0.439</v>
      </c>
      <c r="P1582">
        <v>12</v>
      </c>
      <c r="Q1582">
        <v>13</v>
      </c>
      <c r="R1582">
        <v>0.92300000000000004</v>
      </c>
      <c r="S1582">
        <v>8</v>
      </c>
      <c r="T1582">
        <v>47</v>
      </c>
      <c r="U1582">
        <v>55</v>
      </c>
      <c r="V1582">
        <v>30</v>
      </c>
      <c r="W1582">
        <v>15</v>
      </c>
      <c r="X1582">
        <v>10</v>
      </c>
      <c r="Y1582">
        <v>8</v>
      </c>
      <c r="Z1582">
        <v>2</v>
      </c>
      <c r="AA1582">
        <v>19</v>
      </c>
      <c r="AB1582">
        <v>10</v>
      </c>
      <c r="AC1582">
        <v>132</v>
      </c>
      <c r="AD1582">
        <v>40</v>
      </c>
      <c r="AE1582">
        <v>1</v>
      </c>
      <c r="AF1582">
        <v>1</v>
      </c>
      <c r="AG1582">
        <v>1</v>
      </c>
      <c r="AH1582">
        <v>1</v>
      </c>
      <c r="AI1582">
        <v>121</v>
      </c>
      <c r="AJ1582">
        <v>94</v>
      </c>
      <c r="AK1582">
        <v>392</v>
      </c>
      <c r="AL1582">
        <v>302</v>
      </c>
      <c r="AM1582">
        <v>288</v>
      </c>
      <c r="AN1582">
        <v>681</v>
      </c>
      <c r="AO1582">
        <v>402</v>
      </c>
      <c r="AP1582">
        <v>1889</v>
      </c>
      <c r="AQ1582">
        <v>2188</v>
      </c>
      <c r="AR1582">
        <v>155</v>
      </c>
      <c r="AS1582">
        <v>1800</v>
      </c>
      <c r="AT1582">
        <v>15</v>
      </c>
      <c r="AU1582">
        <v>135</v>
      </c>
      <c r="AV1582">
        <v>541</v>
      </c>
      <c r="AW1582">
        <v>1341</v>
      </c>
      <c r="AX1582">
        <v>539</v>
      </c>
      <c r="AY1582">
        <v>187</v>
      </c>
      <c r="AZ1582">
        <v>158</v>
      </c>
      <c r="BA1582">
        <v>1258</v>
      </c>
      <c r="BB1582">
        <v>2410</v>
      </c>
      <c r="BC1582">
        <v>179</v>
      </c>
      <c r="BD1582">
        <v>19</v>
      </c>
      <c r="BE1582">
        <v>1</v>
      </c>
      <c r="BF1582" t="s">
        <v>71</v>
      </c>
      <c r="BG1582" t="s">
        <v>65</v>
      </c>
      <c r="BH1582" t="s">
        <v>1276</v>
      </c>
      <c r="BI1582" s="4">
        <f xml:space="preserve"> _2025teamgamelogs[[#This Row],[FGA]] + (0.44 * _2025teamgamelogs[[#This Row],[FTA]]) + _2025teamgamelogs[[#This Row],[TOV]] - _2025teamgamelogs[[#This Row],[OREB]]</f>
        <v>108.72</v>
      </c>
      <c r="BJ1582" s="3">
        <f>_2025teamgamelogs[[#This Row],[TOV]]/_2025teamgamelogs[[#This Row],[POSSESIONS]]</f>
        <v>0.13796909492273732</v>
      </c>
      <c r="BK1582" s="4">
        <f>_2025teamgamelogs[[#This Row],[PTS]]/_2025teamgamelogs[[#This Row],[POSSESIONS]]</f>
        <v>1.2141280353200883</v>
      </c>
      <c r="BL1582" s="4">
        <f xml:space="preserve"> 100 * _2025teamgamelogs[[#This Row],[POINTS_PER_POSSESSION]]</f>
        <v>121.41280353200882</v>
      </c>
      <c r="BM1582" s="4">
        <f xml:space="preserve"> _2025teamgamelogs[[#This Row],[POSSESIONS]] / (_2025teamgamelogs[[#This Row],[MIN]]/48)</f>
        <v>108.72</v>
      </c>
      <c r="BN1582" s="3">
        <f>_2025teamgamelogs[[#This Row],[PTS]] / (2 * (_2025teamgamelogs[[#This Row],[FGA]] + 0.44 * _2025teamgamelogs[[#This Row],[FTA]]))</f>
        <v>0.64883995281163975</v>
      </c>
      <c r="BO1582" s="4">
        <f>VLOOKUP(_2025teamgamelogs[[#This Row],[MONTH]], LEAGUE_AVERAGES!$A$2:$B$8, 2, FALSE)</f>
        <v>112.18937416754261</v>
      </c>
      <c r="BP1582" s="5">
        <f>VLOOKUP(_2025teamgamelogs[[#This Row],[TEAM_NAME]], LEAGUE_AVERAGES!$A$14:$C$43, 2, FALSE)</f>
        <v>0.3560731707317073</v>
      </c>
      <c r="BQ1582" s="5">
        <f>VLOOKUP(_2025teamgamelogs[[#This Row],[TEAM_NAME]], LEAGUE_AVERAGES!$A$14:$C$43, 3, FALSE)</f>
        <v>0.3687804878048781</v>
      </c>
      <c r="BR1582" s="5">
        <f>VLOOKUP(_2025teamgamelogs[[#This Row],[TEAM_NAME]], LEAGUE_AVERAGES!$F$14:$H$43, 2, FALSE)</f>
        <v>0.47321951219512204</v>
      </c>
      <c r="BS1582" s="5">
        <f>VLOOKUP(_2025teamgamelogs[[#This Row],[TEAM_NAME]], LEAGUE_AVERAGES!$F$14:$H$43, 3, FALSE)</f>
        <v>0.48104878048780486</v>
      </c>
      <c r="BT1582" s="5">
        <f>VLOOKUP(_2025teamgamelogs[[#This Row],[TEAM_NAME]], LEAGUE_AVERAGES!$K$14:$M$43, 2, FALSE)</f>
        <v>0.57634444021190001</v>
      </c>
      <c r="BU1582" s="5">
        <f>VLOOKUP(_2025teamgamelogs[[#This Row],[TEAM_NAME]], LEAGUE_AVERAGES!$K$14:$M$43, 3, FALSE)</f>
        <v>0.58621097107374254</v>
      </c>
    </row>
    <row r="1583" spans="1:73" x14ac:dyDescent="0.2">
      <c r="A1583" t="s">
        <v>59</v>
      </c>
      <c r="B1583">
        <v>1610612752</v>
      </c>
      <c r="C1583" t="s">
        <v>67</v>
      </c>
      <c r="D1583" t="s">
        <v>68</v>
      </c>
      <c r="E1583">
        <v>22400765</v>
      </c>
      <c r="F1583" s="1">
        <v>45699</v>
      </c>
      <c r="G1583" t="s">
        <v>411</v>
      </c>
      <c r="H1583" t="s">
        <v>63</v>
      </c>
      <c r="I1583">
        <v>48</v>
      </c>
      <c r="J1583">
        <v>49</v>
      </c>
      <c r="K1583">
        <v>91</v>
      </c>
      <c r="L1583">
        <v>0.53800000000000003</v>
      </c>
      <c r="M1583">
        <v>10</v>
      </c>
      <c r="N1583">
        <v>27</v>
      </c>
      <c r="O1583">
        <v>0.37</v>
      </c>
      <c r="P1583">
        <v>20</v>
      </c>
      <c r="Q1583">
        <v>23</v>
      </c>
      <c r="R1583">
        <v>0.87</v>
      </c>
      <c r="S1583">
        <v>13</v>
      </c>
      <c r="T1583">
        <v>35</v>
      </c>
      <c r="U1583">
        <v>48</v>
      </c>
      <c r="V1583">
        <v>37</v>
      </c>
      <c r="W1583">
        <v>16</v>
      </c>
      <c r="X1583">
        <v>6</v>
      </c>
      <c r="Y1583">
        <v>2</v>
      </c>
      <c r="Z1583">
        <v>3</v>
      </c>
      <c r="AA1583">
        <v>22</v>
      </c>
      <c r="AB1583">
        <v>17</v>
      </c>
      <c r="AC1583">
        <v>128</v>
      </c>
      <c r="AD1583">
        <v>13</v>
      </c>
      <c r="AE1583">
        <v>1</v>
      </c>
      <c r="AF1583">
        <v>1</v>
      </c>
      <c r="AG1583">
        <v>1</v>
      </c>
      <c r="AH1583">
        <v>1</v>
      </c>
      <c r="AI1583">
        <v>121</v>
      </c>
      <c r="AJ1583">
        <v>174</v>
      </c>
      <c r="AK1583">
        <v>899</v>
      </c>
      <c r="AL1583">
        <v>239</v>
      </c>
      <c r="AM1583">
        <v>1891</v>
      </c>
      <c r="AN1583">
        <v>2292</v>
      </c>
      <c r="AO1583">
        <v>1094</v>
      </c>
      <c r="AP1583">
        <v>623</v>
      </c>
      <c r="AQ1583">
        <v>899</v>
      </c>
      <c r="AR1583">
        <v>444</v>
      </c>
      <c r="AS1583">
        <v>652</v>
      </c>
      <c r="AT1583">
        <v>769</v>
      </c>
      <c r="AU1583">
        <v>604</v>
      </c>
      <c r="AV1583">
        <v>68</v>
      </c>
      <c r="AW1583">
        <v>1583</v>
      </c>
      <c r="AX1583">
        <v>1702</v>
      </c>
      <c r="AY1583">
        <v>2078</v>
      </c>
      <c r="AZ1583">
        <v>384</v>
      </c>
      <c r="BA1583">
        <v>1887</v>
      </c>
      <c r="BB1583">
        <v>1444</v>
      </c>
      <c r="BC1583">
        <v>299</v>
      </c>
      <c r="BD1583">
        <v>467</v>
      </c>
      <c r="BE1583">
        <v>1</v>
      </c>
      <c r="BF1583" t="s">
        <v>71</v>
      </c>
      <c r="BG1583" t="s">
        <v>65</v>
      </c>
      <c r="BH1583" t="s">
        <v>1276</v>
      </c>
      <c r="BI1583" s="4">
        <f xml:space="preserve"> _2025teamgamelogs[[#This Row],[FGA]] + (0.44 * _2025teamgamelogs[[#This Row],[FTA]]) + _2025teamgamelogs[[#This Row],[TOV]] - _2025teamgamelogs[[#This Row],[OREB]]</f>
        <v>104.12</v>
      </c>
      <c r="BJ1583" s="3">
        <f>_2025teamgamelogs[[#This Row],[TOV]]/_2025teamgamelogs[[#This Row],[POSSESIONS]]</f>
        <v>0.15366884364195157</v>
      </c>
      <c r="BK1583" s="4">
        <f>_2025teamgamelogs[[#This Row],[PTS]]/_2025teamgamelogs[[#This Row],[POSSESIONS]]</f>
        <v>1.2293507491356126</v>
      </c>
      <c r="BL1583" s="4">
        <f xml:space="preserve"> 100 * _2025teamgamelogs[[#This Row],[POINTS_PER_POSSESSION]]</f>
        <v>122.93507491356127</v>
      </c>
      <c r="BM1583" s="4">
        <f xml:space="preserve"> _2025teamgamelogs[[#This Row],[POSSESIONS]] / (_2025teamgamelogs[[#This Row],[MIN]]/48)</f>
        <v>104.12</v>
      </c>
      <c r="BN1583" s="3">
        <f>_2025teamgamelogs[[#This Row],[PTS]] / (2 * (_2025teamgamelogs[[#This Row],[FGA]] + 0.44 * _2025teamgamelogs[[#This Row],[FTA]]))</f>
        <v>0.63291139240506322</v>
      </c>
      <c r="BO1583" s="4">
        <f>VLOOKUP(_2025teamgamelogs[[#This Row],[MONTH]], LEAGUE_AVERAGES!$A$2:$B$8, 2, FALSE)</f>
        <v>112.18937416754261</v>
      </c>
      <c r="BP1583" s="5">
        <f>VLOOKUP(_2025teamgamelogs[[#This Row],[TEAM_NAME]], LEAGUE_AVERAGES!$A$14:$C$43, 2, FALSE)</f>
        <v>0.370219512195122</v>
      </c>
      <c r="BQ1583" s="5">
        <f>VLOOKUP(_2025teamgamelogs[[#This Row],[TEAM_NAME]], LEAGUE_AVERAGES!$A$14:$C$43, 3, FALSE)</f>
        <v>0.36224390243902438</v>
      </c>
      <c r="BR1583" s="5">
        <f>VLOOKUP(_2025teamgamelogs[[#This Row],[TEAM_NAME]], LEAGUE_AVERAGES!$F$14:$H$43, 2, FALSE)</f>
        <v>0.49358536585365859</v>
      </c>
      <c r="BS1583" s="5">
        <f>VLOOKUP(_2025teamgamelogs[[#This Row],[TEAM_NAME]], LEAGUE_AVERAGES!$F$14:$H$43, 3, FALSE)</f>
        <v>0.47975609756097559</v>
      </c>
      <c r="BT1583" s="5">
        <f>VLOOKUP(_2025teamgamelogs[[#This Row],[TEAM_NAME]], LEAGUE_AVERAGES!$K$14:$M$43, 2, FALSE)</f>
        <v>0.59525043511857889</v>
      </c>
      <c r="BU1583" s="5">
        <f>VLOOKUP(_2025teamgamelogs[[#This Row],[TEAM_NAME]], LEAGUE_AVERAGES!$K$14:$M$43, 3, FALSE)</f>
        <v>0.58413739951743537</v>
      </c>
    </row>
    <row r="1584" spans="1:73" x14ac:dyDescent="0.2">
      <c r="A1584" t="s">
        <v>59</v>
      </c>
      <c r="B1584">
        <v>1610612763</v>
      </c>
      <c r="C1584" t="s">
        <v>128</v>
      </c>
      <c r="D1584" t="s">
        <v>129</v>
      </c>
      <c r="E1584">
        <v>22400767</v>
      </c>
      <c r="F1584" s="1">
        <v>45699</v>
      </c>
      <c r="G1584" t="s">
        <v>932</v>
      </c>
      <c r="H1584" t="s">
        <v>63</v>
      </c>
      <c r="I1584">
        <v>48</v>
      </c>
      <c r="J1584">
        <v>43</v>
      </c>
      <c r="K1584">
        <v>100</v>
      </c>
      <c r="L1584">
        <v>0.43</v>
      </c>
      <c r="M1584">
        <v>12</v>
      </c>
      <c r="N1584">
        <v>39</v>
      </c>
      <c r="O1584">
        <v>0.308</v>
      </c>
      <c r="P1584">
        <v>21</v>
      </c>
      <c r="Q1584">
        <v>27</v>
      </c>
      <c r="R1584">
        <v>0.77800000000000002</v>
      </c>
      <c r="S1584">
        <v>20</v>
      </c>
      <c r="T1584">
        <v>40</v>
      </c>
      <c r="U1584">
        <v>60</v>
      </c>
      <c r="V1584">
        <v>22</v>
      </c>
      <c r="W1584">
        <v>13</v>
      </c>
      <c r="X1584">
        <v>8</v>
      </c>
      <c r="Y1584">
        <v>3</v>
      </c>
      <c r="Z1584">
        <v>9</v>
      </c>
      <c r="AA1584">
        <v>22</v>
      </c>
      <c r="AB1584">
        <v>17</v>
      </c>
      <c r="AC1584">
        <v>119</v>
      </c>
      <c r="AD1584">
        <v>7</v>
      </c>
      <c r="AE1584">
        <v>1</v>
      </c>
      <c r="AF1584">
        <v>1</v>
      </c>
      <c r="AG1584">
        <v>1</v>
      </c>
      <c r="AH1584">
        <v>1</v>
      </c>
      <c r="AI1584">
        <v>121</v>
      </c>
      <c r="AJ1584">
        <v>866</v>
      </c>
      <c r="AK1584">
        <v>153</v>
      </c>
      <c r="AL1584">
        <v>1852</v>
      </c>
      <c r="AM1584">
        <v>1413</v>
      </c>
      <c r="AN1584">
        <v>933</v>
      </c>
      <c r="AO1584">
        <v>1815</v>
      </c>
      <c r="AP1584">
        <v>506</v>
      </c>
      <c r="AQ1584">
        <v>471</v>
      </c>
      <c r="AR1584">
        <v>1292</v>
      </c>
      <c r="AS1584">
        <v>44</v>
      </c>
      <c r="AT1584">
        <v>210</v>
      </c>
      <c r="AU1584">
        <v>32</v>
      </c>
      <c r="AV1584">
        <v>1909</v>
      </c>
      <c r="AW1584">
        <v>850</v>
      </c>
      <c r="AX1584">
        <v>1073</v>
      </c>
      <c r="AY1584">
        <v>1712</v>
      </c>
      <c r="AZ1584">
        <v>2275</v>
      </c>
      <c r="BA1584">
        <v>1887</v>
      </c>
      <c r="BB1584">
        <v>1444</v>
      </c>
      <c r="BC1584">
        <v>798</v>
      </c>
      <c r="BD1584">
        <v>795</v>
      </c>
      <c r="BE1584">
        <v>1</v>
      </c>
      <c r="BF1584" t="s">
        <v>71</v>
      </c>
      <c r="BG1584" t="s">
        <v>65</v>
      </c>
      <c r="BH1584" t="s">
        <v>1276</v>
      </c>
      <c r="BI1584" s="4">
        <f xml:space="preserve"> _2025teamgamelogs[[#This Row],[FGA]] + (0.44 * _2025teamgamelogs[[#This Row],[FTA]]) + _2025teamgamelogs[[#This Row],[TOV]] - _2025teamgamelogs[[#This Row],[OREB]]</f>
        <v>104.88</v>
      </c>
      <c r="BJ1584" s="3">
        <f>_2025teamgamelogs[[#This Row],[TOV]]/_2025teamgamelogs[[#This Row],[POSSESIONS]]</f>
        <v>0.12395118230358505</v>
      </c>
      <c r="BK1584" s="4">
        <f>_2025teamgamelogs[[#This Row],[PTS]]/_2025teamgamelogs[[#This Row],[POSSESIONS]]</f>
        <v>1.1346300533943554</v>
      </c>
      <c r="BL1584" s="4">
        <f xml:space="preserve"> 100 * _2025teamgamelogs[[#This Row],[POINTS_PER_POSSESSION]]</f>
        <v>113.46300533943554</v>
      </c>
      <c r="BM1584" s="4">
        <f xml:space="preserve"> _2025teamgamelogs[[#This Row],[POSSESIONS]] / (_2025teamgamelogs[[#This Row],[MIN]]/48)</f>
        <v>104.88</v>
      </c>
      <c r="BN1584" s="3">
        <f>_2025teamgamelogs[[#This Row],[PTS]] / (2 * (_2025teamgamelogs[[#This Row],[FGA]] + 0.44 * _2025teamgamelogs[[#This Row],[FTA]]))</f>
        <v>0.53181980693600284</v>
      </c>
      <c r="BO1584" s="4">
        <f>VLOOKUP(_2025teamgamelogs[[#This Row],[MONTH]], LEAGUE_AVERAGES!$A$2:$B$8, 2, FALSE)</f>
        <v>112.18937416754261</v>
      </c>
      <c r="BP1584" s="5">
        <f>VLOOKUP(_2025teamgamelogs[[#This Row],[TEAM_NAME]], LEAGUE_AVERAGES!$A$14:$C$43, 2, FALSE)</f>
        <v>0.36546341463414628</v>
      </c>
      <c r="BQ1584" s="5">
        <f>VLOOKUP(_2025teamgamelogs[[#This Row],[TEAM_NAME]], LEAGUE_AVERAGES!$A$14:$C$43, 3, FALSE)</f>
        <v>0.36639024390243902</v>
      </c>
      <c r="BR1584" s="5">
        <f>VLOOKUP(_2025teamgamelogs[[#This Row],[TEAM_NAME]], LEAGUE_AVERAGES!$F$14:$H$43, 2, FALSE)</f>
        <v>0.48997560975609772</v>
      </c>
      <c r="BS1584" s="5">
        <f>VLOOKUP(_2025teamgamelogs[[#This Row],[TEAM_NAME]], LEAGUE_AVERAGES!$F$14:$H$43, 3, FALSE)</f>
        <v>0.46951219512195119</v>
      </c>
      <c r="BT1584" s="5">
        <f>VLOOKUP(_2025teamgamelogs[[#This Row],[TEAM_NAME]], LEAGUE_AVERAGES!$K$14:$M$43, 2, FALSE)</f>
        <v>0.59919613060605748</v>
      </c>
      <c r="BU1584" s="5">
        <f>VLOOKUP(_2025teamgamelogs[[#This Row],[TEAM_NAME]], LEAGUE_AVERAGES!$K$14:$M$43, 3, FALSE)</f>
        <v>0.57758119053457602</v>
      </c>
    </row>
    <row r="1585" spans="1:73" x14ac:dyDescent="0.2">
      <c r="A1585" t="s">
        <v>59</v>
      </c>
      <c r="B1585">
        <v>1610612755</v>
      </c>
      <c r="C1585" t="s">
        <v>134</v>
      </c>
      <c r="D1585" t="s">
        <v>135</v>
      </c>
      <c r="E1585">
        <v>22400764</v>
      </c>
      <c r="F1585" s="1">
        <v>45699</v>
      </c>
      <c r="G1585" t="s">
        <v>1380</v>
      </c>
      <c r="H1585" t="s">
        <v>70</v>
      </c>
      <c r="I1585">
        <v>48</v>
      </c>
      <c r="J1585">
        <v>37</v>
      </c>
      <c r="K1585">
        <v>91</v>
      </c>
      <c r="L1585">
        <v>0.40699999999999997</v>
      </c>
      <c r="M1585">
        <v>9</v>
      </c>
      <c r="N1585">
        <v>38</v>
      </c>
      <c r="O1585">
        <v>0.23699999999999999</v>
      </c>
      <c r="P1585">
        <v>20</v>
      </c>
      <c r="Q1585">
        <v>24</v>
      </c>
      <c r="R1585">
        <v>0.83299999999999996</v>
      </c>
      <c r="S1585">
        <v>14</v>
      </c>
      <c r="T1585">
        <v>32</v>
      </c>
      <c r="U1585">
        <v>46</v>
      </c>
      <c r="V1585">
        <v>22</v>
      </c>
      <c r="W1585">
        <v>14</v>
      </c>
      <c r="X1585">
        <v>10</v>
      </c>
      <c r="Y1585">
        <v>2</v>
      </c>
      <c r="Z1585">
        <v>4</v>
      </c>
      <c r="AA1585">
        <v>18</v>
      </c>
      <c r="AB1585">
        <v>20</v>
      </c>
      <c r="AC1585">
        <v>103</v>
      </c>
      <c r="AD1585">
        <v>-3</v>
      </c>
      <c r="AE1585">
        <v>1</v>
      </c>
      <c r="AF1585">
        <v>1231</v>
      </c>
      <c r="AG1585">
        <v>1231</v>
      </c>
      <c r="AH1585">
        <v>1231</v>
      </c>
      <c r="AI1585">
        <v>121</v>
      </c>
      <c r="AJ1585">
        <v>1946</v>
      </c>
      <c r="AK1585">
        <v>899</v>
      </c>
      <c r="AL1585">
        <v>2136</v>
      </c>
      <c r="AM1585">
        <v>2097</v>
      </c>
      <c r="AN1585">
        <v>1078</v>
      </c>
      <c r="AO1585">
        <v>2315</v>
      </c>
      <c r="AP1585">
        <v>623</v>
      </c>
      <c r="AQ1585">
        <v>791</v>
      </c>
      <c r="AR1585">
        <v>699</v>
      </c>
      <c r="AS1585">
        <v>466</v>
      </c>
      <c r="AT1585">
        <v>1307</v>
      </c>
      <c r="AU1585">
        <v>835</v>
      </c>
      <c r="AV1585">
        <v>1909</v>
      </c>
      <c r="AW1585">
        <v>1092</v>
      </c>
      <c r="AX1585">
        <v>539</v>
      </c>
      <c r="AY1585">
        <v>2078</v>
      </c>
      <c r="AZ1585">
        <v>750</v>
      </c>
      <c r="BA1585">
        <v>1018</v>
      </c>
      <c r="BB1585">
        <v>767</v>
      </c>
      <c r="BC1585">
        <v>1945</v>
      </c>
      <c r="BD1585">
        <v>1356</v>
      </c>
      <c r="BE1585">
        <v>1</v>
      </c>
      <c r="BF1585" t="s">
        <v>64</v>
      </c>
      <c r="BG1585" t="s">
        <v>65</v>
      </c>
      <c r="BH1585" t="s">
        <v>1276</v>
      </c>
      <c r="BI1585" s="4">
        <f xml:space="preserve"> _2025teamgamelogs[[#This Row],[FGA]] + (0.44 * _2025teamgamelogs[[#This Row],[FTA]]) + _2025teamgamelogs[[#This Row],[TOV]] - _2025teamgamelogs[[#This Row],[OREB]]</f>
        <v>101.56</v>
      </c>
      <c r="BJ1585" s="3">
        <f>_2025teamgamelogs[[#This Row],[TOV]]/_2025teamgamelogs[[#This Row],[POSSESIONS]]</f>
        <v>0.13784954706577393</v>
      </c>
      <c r="BK1585" s="4">
        <f>_2025teamgamelogs[[#This Row],[PTS]]/_2025teamgamelogs[[#This Row],[POSSESIONS]]</f>
        <v>1.0141788105553367</v>
      </c>
      <c r="BL1585" s="4">
        <f xml:space="preserve"> 100 * _2025teamgamelogs[[#This Row],[POINTS_PER_POSSESSION]]</f>
        <v>101.41788105553367</v>
      </c>
      <c r="BM1585" s="4">
        <f xml:space="preserve"> _2025teamgamelogs[[#This Row],[POSSESIONS]] / (_2025teamgamelogs[[#This Row],[MIN]]/48)</f>
        <v>101.56</v>
      </c>
      <c r="BN1585" s="3">
        <f>_2025teamgamelogs[[#This Row],[PTS]] / (2 * (_2025teamgamelogs[[#This Row],[FGA]] + 0.44 * _2025teamgamelogs[[#This Row],[FTA]]))</f>
        <v>0.50708940527766833</v>
      </c>
      <c r="BO1585" s="4">
        <f>VLOOKUP(_2025teamgamelogs[[#This Row],[MONTH]], LEAGUE_AVERAGES!$A$2:$B$8, 2, FALSE)</f>
        <v>112.18937416754261</v>
      </c>
      <c r="BP1585" s="5">
        <f>VLOOKUP(_2025teamgamelogs[[#This Row],[TEAM_NAME]], LEAGUE_AVERAGES!$A$14:$C$43, 2, FALSE)</f>
        <v>0.34129268292682929</v>
      </c>
      <c r="BQ1585" s="5">
        <f>VLOOKUP(_2025teamgamelogs[[#This Row],[TEAM_NAME]], LEAGUE_AVERAGES!$A$14:$C$43, 3, FALSE)</f>
        <v>0.34026829268292691</v>
      </c>
      <c r="BR1585" s="5">
        <f>VLOOKUP(_2025teamgamelogs[[#This Row],[TEAM_NAME]], LEAGUE_AVERAGES!$F$14:$H$43, 2, FALSE)</f>
        <v>0.45178048780487812</v>
      </c>
      <c r="BS1585" s="5">
        <f>VLOOKUP(_2025teamgamelogs[[#This Row],[TEAM_NAME]], LEAGUE_AVERAGES!$F$14:$H$43, 3, FALSE)</f>
        <v>0.45797560975609758</v>
      </c>
      <c r="BT1585" s="5">
        <f>VLOOKUP(_2025teamgamelogs[[#This Row],[TEAM_NAME]], LEAGUE_AVERAGES!$K$14:$M$43, 2, FALSE)</f>
        <v>0.55774018976963147</v>
      </c>
      <c r="BU1585" s="5">
        <f>VLOOKUP(_2025teamgamelogs[[#This Row],[TEAM_NAME]], LEAGUE_AVERAGES!$K$14:$M$43, 3, FALSE)</f>
        <v>0.57066794818423772</v>
      </c>
    </row>
    <row r="1586" spans="1:73" x14ac:dyDescent="0.2">
      <c r="A1586" t="s">
        <v>59</v>
      </c>
      <c r="B1586">
        <v>1610612756</v>
      </c>
      <c r="C1586" t="s">
        <v>80</v>
      </c>
      <c r="D1586" t="s">
        <v>81</v>
      </c>
      <c r="E1586">
        <v>22400767</v>
      </c>
      <c r="F1586" s="1">
        <v>45699</v>
      </c>
      <c r="G1586" t="s">
        <v>934</v>
      </c>
      <c r="H1586" t="s">
        <v>70</v>
      </c>
      <c r="I1586">
        <v>48</v>
      </c>
      <c r="J1586">
        <v>41</v>
      </c>
      <c r="K1586">
        <v>92</v>
      </c>
      <c r="L1586">
        <v>0.44600000000000001</v>
      </c>
      <c r="M1586">
        <v>12</v>
      </c>
      <c r="N1586">
        <v>44</v>
      </c>
      <c r="O1586">
        <v>0.27300000000000002</v>
      </c>
      <c r="P1586">
        <v>18</v>
      </c>
      <c r="Q1586">
        <v>22</v>
      </c>
      <c r="R1586">
        <v>0.81799999999999995</v>
      </c>
      <c r="S1586">
        <v>7</v>
      </c>
      <c r="T1586">
        <v>35</v>
      </c>
      <c r="U1586">
        <v>42</v>
      </c>
      <c r="V1586">
        <v>35</v>
      </c>
      <c r="W1586">
        <v>12</v>
      </c>
      <c r="X1586">
        <v>8</v>
      </c>
      <c r="Y1586">
        <v>9</v>
      </c>
      <c r="Z1586">
        <v>3</v>
      </c>
      <c r="AA1586">
        <v>17</v>
      </c>
      <c r="AB1586">
        <v>22</v>
      </c>
      <c r="AC1586">
        <v>112</v>
      </c>
      <c r="AD1586">
        <v>-7</v>
      </c>
      <c r="AE1586">
        <v>1</v>
      </c>
      <c r="AF1586">
        <v>1231</v>
      </c>
      <c r="AG1586">
        <v>1231</v>
      </c>
      <c r="AH1586">
        <v>1231</v>
      </c>
      <c r="AI1586">
        <v>121</v>
      </c>
      <c r="AJ1586">
        <v>1234</v>
      </c>
      <c r="AK1586">
        <v>768</v>
      </c>
      <c r="AL1586">
        <v>1606</v>
      </c>
      <c r="AM1586">
        <v>1413</v>
      </c>
      <c r="AN1586">
        <v>384</v>
      </c>
      <c r="AO1586">
        <v>2122</v>
      </c>
      <c r="AP1586">
        <v>889</v>
      </c>
      <c r="AQ1586">
        <v>1008</v>
      </c>
      <c r="AR1586">
        <v>864</v>
      </c>
      <c r="AS1586">
        <v>2024</v>
      </c>
      <c r="AT1586">
        <v>769</v>
      </c>
      <c r="AU1586">
        <v>1443</v>
      </c>
      <c r="AV1586">
        <v>132</v>
      </c>
      <c r="AW1586">
        <v>640</v>
      </c>
      <c r="AX1586">
        <v>1073</v>
      </c>
      <c r="AY1586">
        <v>109</v>
      </c>
      <c r="AZ1586">
        <v>384</v>
      </c>
      <c r="BA1586">
        <v>792</v>
      </c>
      <c r="BB1586">
        <v>416</v>
      </c>
      <c r="BC1586">
        <v>1331</v>
      </c>
      <c r="BD1586">
        <v>1608</v>
      </c>
      <c r="BE1586">
        <v>1</v>
      </c>
      <c r="BF1586" t="s">
        <v>64</v>
      </c>
      <c r="BG1586" t="s">
        <v>65</v>
      </c>
      <c r="BH1586" t="s">
        <v>1276</v>
      </c>
      <c r="BI1586" s="4">
        <f xml:space="preserve"> _2025teamgamelogs[[#This Row],[FGA]] + (0.44 * _2025teamgamelogs[[#This Row],[FTA]]) + _2025teamgamelogs[[#This Row],[TOV]] - _2025teamgamelogs[[#This Row],[OREB]]</f>
        <v>106.68</v>
      </c>
      <c r="BJ1586" s="3">
        <f>_2025teamgamelogs[[#This Row],[TOV]]/_2025teamgamelogs[[#This Row],[POSSESIONS]]</f>
        <v>0.11248593925759279</v>
      </c>
      <c r="BK1586" s="4">
        <f>_2025teamgamelogs[[#This Row],[PTS]]/_2025teamgamelogs[[#This Row],[POSSESIONS]]</f>
        <v>1.0498687664041995</v>
      </c>
      <c r="BL1586" s="4">
        <f xml:space="preserve"> 100 * _2025teamgamelogs[[#This Row],[POINTS_PER_POSSESSION]]</f>
        <v>104.98687664041995</v>
      </c>
      <c r="BM1586" s="4">
        <f xml:space="preserve"> _2025teamgamelogs[[#This Row],[POSSESIONS]] / (_2025teamgamelogs[[#This Row],[MIN]]/48)</f>
        <v>106.68</v>
      </c>
      <c r="BN1586" s="3">
        <f>_2025teamgamelogs[[#This Row],[PTS]] / (2 * (_2025teamgamelogs[[#This Row],[FGA]] + 0.44 * _2025teamgamelogs[[#This Row],[FTA]]))</f>
        <v>0.55074744295830047</v>
      </c>
      <c r="BO1586" s="4">
        <f>VLOOKUP(_2025teamgamelogs[[#This Row],[MONTH]], LEAGUE_AVERAGES!$A$2:$B$8, 2, FALSE)</f>
        <v>112.18937416754261</v>
      </c>
      <c r="BP1586" s="5">
        <f>VLOOKUP(_2025teamgamelogs[[#This Row],[TEAM_NAME]], LEAGUE_AVERAGES!$A$14:$C$43, 2, FALSE)</f>
        <v>0.37692682926829268</v>
      </c>
      <c r="BQ1586" s="5">
        <f>VLOOKUP(_2025teamgamelogs[[#This Row],[TEAM_NAME]], LEAGUE_AVERAGES!$A$14:$C$43, 3, FALSE)</f>
        <v>0.37741463414634141</v>
      </c>
      <c r="BR1586" s="5">
        <f>VLOOKUP(_2025teamgamelogs[[#This Row],[TEAM_NAME]], LEAGUE_AVERAGES!$F$14:$H$43, 2, FALSE)</f>
        <v>0.4768536585365854</v>
      </c>
      <c r="BS1586" s="5">
        <f>VLOOKUP(_2025teamgamelogs[[#This Row],[TEAM_NAME]], LEAGUE_AVERAGES!$F$14:$H$43, 3, FALSE)</f>
        <v>0.48056097560975608</v>
      </c>
      <c r="BT1586" s="5">
        <f>VLOOKUP(_2025teamgamelogs[[#This Row],[TEAM_NAME]], LEAGUE_AVERAGES!$K$14:$M$43, 2, FALSE)</f>
        <v>0.59622840480117467</v>
      </c>
      <c r="BU1586" s="5">
        <f>VLOOKUP(_2025teamgamelogs[[#This Row],[TEAM_NAME]], LEAGUE_AVERAGES!$K$14:$M$43, 3, FALSE)</f>
        <v>0.59682738613401276</v>
      </c>
    </row>
    <row r="1587" spans="1:73" x14ac:dyDescent="0.2">
      <c r="A1587" t="s">
        <v>59</v>
      </c>
      <c r="B1587">
        <v>1610612761</v>
      </c>
      <c r="C1587" t="s">
        <v>95</v>
      </c>
      <c r="D1587" t="s">
        <v>96</v>
      </c>
      <c r="E1587">
        <v>22400764</v>
      </c>
      <c r="F1587" s="1">
        <v>45699</v>
      </c>
      <c r="G1587" t="s">
        <v>1381</v>
      </c>
      <c r="H1587" t="s">
        <v>63</v>
      </c>
      <c r="I1587">
        <v>48</v>
      </c>
      <c r="J1587">
        <v>38</v>
      </c>
      <c r="K1587">
        <v>82</v>
      </c>
      <c r="L1587">
        <v>0.46300000000000002</v>
      </c>
      <c r="M1587">
        <v>11</v>
      </c>
      <c r="N1587">
        <v>33</v>
      </c>
      <c r="O1587">
        <v>0.33300000000000002</v>
      </c>
      <c r="P1587">
        <v>19</v>
      </c>
      <c r="Q1587">
        <v>23</v>
      </c>
      <c r="R1587">
        <v>0.82599999999999996</v>
      </c>
      <c r="S1587">
        <v>10</v>
      </c>
      <c r="T1587">
        <v>39</v>
      </c>
      <c r="U1587">
        <v>49</v>
      </c>
      <c r="V1587">
        <v>23</v>
      </c>
      <c r="W1587">
        <v>19</v>
      </c>
      <c r="X1587">
        <v>8</v>
      </c>
      <c r="Y1587">
        <v>4</v>
      </c>
      <c r="Z1587">
        <v>2</v>
      </c>
      <c r="AA1587">
        <v>20</v>
      </c>
      <c r="AB1587">
        <v>18</v>
      </c>
      <c r="AC1587">
        <v>106</v>
      </c>
      <c r="AD1587">
        <v>3</v>
      </c>
      <c r="AE1587">
        <v>1</v>
      </c>
      <c r="AF1587">
        <v>1</v>
      </c>
      <c r="AG1587">
        <v>1</v>
      </c>
      <c r="AH1587">
        <v>1</v>
      </c>
      <c r="AI1587">
        <v>121</v>
      </c>
      <c r="AJ1587">
        <v>1796</v>
      </c>
      <c r="AK1587">
        <v>2022</v>
      </c>
      <c r="AL1587">
        <v>1308</v>
      </c>
      <c r="AM1587">
        <v>1661</v>
      </c>
      <c r="AN1587">
        <v>1749</v>
      </c>
      <c r="AO1587">
        <v>1468</v>
      </c>
      <c r="AP1587">
        <v>756</v>
      </c>
      <c r="AQ1587">
        <v>899</v>
      </c>
      <c r="AR1587">
        <v>794</v>
      </c>
      <c r="AS1587">
        <v>1308</v>
      </c>
      <c r="AT1587">
        <v>277</v>
      </c>
      <c r="AU1587">
        <v>505</v>
      </c>
      <c r="AV1587">
        <v>1759</v>
      </c>
      <c r="AW1587">
        <v>2098</v>
      </c>
      <c r="AX1587">
        <v>1073</v>
      </c>
      <c r="AY1587">
        <v>1274</v>
      </c>
      <c r="AZ1587">
        <v>158</v>
      </c>
      <c r="BA1587">
        <v>1491</v>
      </c>
      <c r="BB1587">
        <v>1204</v>
      </c>
      <c r="BC1587">
        <v>1723</v>
      </c>
      <c r="BD1587">
        <v>1047</v>
      </c>
      <c r="BE1587">
        <v>1</v>
      </c>
      <c r="BF1587" t="s">
        <v>71</v>
      </c>
      <c r="BG1587" t="s">
        <v>65</v>
      </c>
      <c r="BH1587" t="s">
        <v>1276</v>
      </c>
      <c r="BI1587" s="4">
        <f xml:space="preserve"> _2025teamgamelogs[[#This Row],[FGA]] + (0.44 * _2025teamgamelogs[[#This Row],[FTA]]) + _2025teamgamelogs[[#This Row],[TOV]] - _2025teamgamelogs[[#This Row],[OREB]]</f>
        <v>101.12</v>
      </c>
      <c r="BJ1587" s="3">
        <f>_2025teamgamelogs[[#This Row],[TOV]]/_2025teamgamelogs[[#This Row],[POSSESIONS]]</f>
        <v>0.18789556962025317</v>
      </c>
      <c r="BK1587" s="4">
        <f>_2025teamgamelogs[[#This Row],[PTS]]/_2025teamgamelogs[[#This Row],[POSSESIONS]]</f>
        <v>1.048259493670886</v>
      </c>
      <c r="BL1587" s="4">
        <f xml:space="preserve"> 100 * _2025teamgamelogs[[#This Row],[POINTS_PER_POSSESSION]]</f>
        <v>104.8259493670886</v>
      </c>
      <c r="BM1587" s="4">
        <f xml:space="preserve"> _2025teamgamelogs[[#This Row],[POSSESIONS]] / (_2025teamgamelogs[[#This Row],[MIN]]/48)</f>
        <v>101.12</v>
      </c>
      <c r="BN1587" s="3">
        <f>_2025teamgamelogs[[#This Row],[PTS]] / (2 * (_2025teamgamelogs[[#This Row],[FGA]] + 0.44 * _2025teamgamelogs[[#This Row],[FTA]]))</f>
        <v>0.57533651758575766</v>
      </c>
      <c r="BO1587" s="4">
        <f>VLOOKUP(_2025teamgamelogs[[#This Row],[MONTH]], LEAGUE_AVERAGES!$A$2:$B$8, 2, FALSE)</f>
        <v>112.18937416754261</v>
      </c>
      <c r="BP1587" s="5">
        <f>VLOOKUP(_2025teamgamelogs[[#This Row],[TEAM_NAME]], LEAGUE_AVERAGES!$A$14:$C$43, 2, FALSE)</f>
        <v>0.35443902439024388</v>
      </c>
      <c r="BQ1587" s="5">
        <f>VLOOKUP(_2025teamgamelogs[[#This Row],[TEAM_NAME]], LEAGUE_AVERAGES!$A$14:$C$43, 3, FALSE)</f>
        <v>0.34512195121951217</v>
      </c>
      <c r="BR1587" s="5">
        <f>VLOOKUP(_2025teamgamelogs[[#This Row],[TEAM_NAME]], LEAGUE_AVERAGES!$F$14:$H$43, 2, FALSE)</f>
        <v>0.46104878048780484</v>
      </c>
      <c r="BS1587" s="5">
        <f>VLOOKUP(_2025teamgamelogs[[#This Row],[TEAM_NAME]], LEAGUE_AVERAGES!$F$14:$H$43, 3, FALSE)</f>
        <v>0.45834146341463411</v>
      </c>
      <c r="BT1587" s="5">
        <f>VLOOKUP(_2025teamgamelogs[[#This Row],[TEAM_NAME]], LEAGUE_AVERAGES!$K$14:$M$43, 2, FALSE)</f>
        <v>0.55942918094792793</v>
      </c>
      <c r="BU1587" s="5">
        <f>VLOOKUP(_2025teamgamelogs[[#This Row],[TEAM_NAME]], LEAGUE_AVERAGES!$K$14:$M$43, 3, FALSE)</f>
        <v>0.54979583097447959</v>
      </c>
    </row>
    <row r="1588" spans="1:73" x14ac:dyDescent="0.2">
      <c r="A1588" t="s">
        <v>59</v>
      </c>
      <c r="B1588">
        <v>1610612754</v>
      </c>
      <c r="C1588" t="s">
        <v>110</v>
      </c>
      <c r="D1588" t="s">
        <v>111</v>
      </c>
      <c r="E1588">
        <v>22400765</v>
      </c>
      <c r="F1588" s="1">
        <v>45699</v>
      </c>
      <c r="G1588" t="s">
        <v>414</v>
      </c>
      <c r="H1588" t="s">
        <v>70</v>
      </c>
      <c r="I1588">
        <v>48</v>
      </c>
      <c r="J1588">
        <v>43</v>
      </c>
      <c r="K1588">
        <v>89</v>
      </c>
      <c r="L1588">
        <v>0.48299999999999998</v>
      </c>
      <c r="M1588">
        <v>9</v>
      </c>
      <c r="N1588">
        <v>31</v>
      </c>
      <c r="O1588">
        <v>0.28999999999999998</v>
      </c>
      <c r="P1588">
        <v>20</v>
      </c>
      <c r="Q1588">
        <v>26</v>
      </c>
      <c r="R1588">
        <v>0.76900000000000002</v>
      </c>
      <c r="S1588">
        <v>9</v>
      </c>
      <c r="T1588">
        <v>27</v>
      </c>
      <c r="U1588">
        <v>36</v>
      </c>
      <c r="V1588">
        <v>32</v>
      </c>
      <c r="W1588">
        <v>10</v>
      </c>
      <c r="X1588">
        <v>8</v>
      </c>
      <c r="Y1588">
        <v>3</v>
      </c>
      <c r="Z1588">
        <v>2</v>
      </c>
      <c r="AA1588">
        <v>17</v>
      </c>
      <c r="AB1588">
        <v>22</v>
      </c>
      <c r="AC1588">
        <v>115</v>
      </c>
      <c r="AD1588">
        <v>-13</v>
      </c>
      <c r="AE1588">
        <v>1</v>
      </c>
      <c r="AF1588">
        <v>1231</v>
      </c>
      <c r="AG1588">
        <v>1231</v>
      </c>
      <c r="AH1588">
        <v>1231</v>
      </c>
      <c r="AI1588">
        <v>121</v>
      </c>
      <c r="AJ1588">
        <v>866</v>
      </c>
      <c r="AK1588">
        <v>1176</v>
      </c>
      <c r="AL1588">
        <v>953</v>
      </c>
      <c r="AM1588">
        <v>2097</v>
      </c>
      <c r="AN1588">
        <v>1971</v>
      </c>
      <c r="AO1588">
        <v>1982</v>
      </c>
      <c r="AP1588">
        <v>623</v>
      </c>
      <c r="AQ1588">
        <v>570</v>
      </c>
      <c r="AR1588">
        <v>1388</v>
      </c>
      <c r="AS1588">
        <v>1566</v>
      </c>
      <c r="AT1588">
        <v>2068</v>
      </c>
      <c r="AU1588">
        <v>2164</v>
      </c>
      <c r="AV1588">
        <v>322</v>
      </c>
      <c r="AW1588">
        <v>264</v>
      </c>
      <c r="AX1588">
        <v>1073</v>
      </c>
      <c r="AY1588">
        <v>1712</v>
      </c>
      <c r="AZ1588">
        <v>158</v>
      </c>
      <c r="BA1588">
        <v>792</v>
      </c>
      <c r="BB1588">
        <v>416</v>
      </c>
      <c r="BC1588">
        <v>1095</v>
      </c>
      <c r="BD1588">
        <v>1945</v>
      </c>
      <c r="BE1588">
        <v>1</v>
      </c>
      <c r="BF1588" t="s">
        <v>64</v>
      </c>
      <c r="BG1588" t="s">
        <v>65</v>
      </c>
      <c r="BH1588" t="s">
        <v>1276</v>
      </c>
      <c r="BI1588" s="4">
        <f xml:space="preserve"> _2025teamgamelogs[[#This Row],[FGA]] + (0.44 * _2025teamgamelogs[[#This Row],[FTA]]) + _2025teamgamelogs[[#This Row],[TOV]] - _2025teamgamelogs[[#This Row],[OREB]]</f>
        <v>101.44</v>
      </c>
      <c r="BJ1588" s="3">
        <f>_2025teamgamelogs[[#This Row],[TOV]]/_2025teamgamelogs[[#This Row],[POSSESIONS]]</f>
        <v>9.8580441640378547E-2</v>
      </c>
      <c r="BK1588" s="4">
        <f>_2025teamgamelogs[[#This Row],[PTS]]/_2025teamgamelogs[[#This Row],[POSSESIONS]]</f>
        <v>1.1336750788643533</v>
      </c>
      <c r="BL1588" s="4">
        <f xml:space="preserve"> 100 * _2025teamgamelogs[[#This Row],[POINTS_PER_POSSESSION]]</f>
        <v>113.36750788643532</v>
      </c>
      <c r="BM1588" s="4">
        <f xml:space="preserve"> _2025teamgamelogs[[#This Row],[POSSESIONS]] / (_2025teamgamelogs[[#This Row],[MIN]]/48)</f>
        <v>101.44</v>
      </c>
      <c r="BN1588" s="3">
        <f>_2025teamgamelogs[[#This Row],[PTS]] / (2 * (_2025teamgamelogs[[#This Row],[FGA]] + 0.44 * _2025teamgamelogs[[#This Row],[FTA]]))</f>
        <v>0.57248108323377145</v>
      </c>
      <c r="BO1588" s="4">
        <f>VLOOKUP(_2025teamgamelogs[[#This Row],[MONTH]], LEAGUE_AVERAGES!$A$2:$B$8, 2, FALSE)</f>
        <v>112.18937416754261</v>
      </c>
      <c r="BP1588" s="5">
        <f>VLOOKUP(_2025teamgamelogs[[#This Row],[TEAM_NAME]], LEAGUE_AVERAGES!$A$14:$C$43, 2, FALSE)</f>
        <v>0.37909999999999999</v>
      </c>
      <c r="BQ1588" s="5">
        <f>VLOOKUP(_2025teamgamelogs[[#This Row],[TEAM_NAME]], LEAGUE_AVERAGES!$A$14:$C$43, 3, FALSE)</f>
        <v>0.35511904761904761</v>
      </c>
      <c r="BR1588" s="5">
        <f>VLOOKUP(_2025teamgamelogs[[#This Row],[TEAM_NAME]], LEAGUE_AVERAGES!$F$14:$H$43, 2, FALSE)</f>
        <v>0.49785000000000013</v>
      </c>
      <c r="BS1588" s="5">
        <f>VLOOKUP(_2025teamgamelogs[[#This Row],[TEAM_NAME]], LEAGUE_AVERAGES!$F$14:$H$43, 3, FALSE)</f>
        <v>0.47942857142857148</v>
      </c>
      <c r="BT1588" s="5">
        <f>VLOOKUP(_2025teamgamelogs[[#This Row],[TEAM_NAME]], LEAGUE_AVERAGES!$K$14:$M$43, 2, FALSE)</f>
        <v>0.60805571751162091</v>
      </c>
      <c r="BU1588" s="5">
        <f>VLOOKUP(_2025teamgamelogs[[#This Row],[TEAM_NAME]], LEAGUE_AVERAGES!$K$14:$M$43, 3, FALSE)</f>
        <v>0.58190704341109034</v>
      </c>
    </row>
    <row r="1589" spans="1:73" x14ac:dyDescent="0.2">
      <c r="A1589" t="s">
        <v>59</v>
      </c>
      <c r="B1589">
        <v>1610612741</v>
      </c>
      <c r="C1589" t="s">
        <v>86</v>
      </c>
      <c r="D1589" t="s">
        <v>87</v>
      </c>
      <c r="E1589">
        <v>22400766</v>
      </c>
      <c r="F1589" s="1">
        <v>45699</v>
      </c>
      <c r="G1589" t="s">
        <v>1382</v>
      </c>
      <c r="H1589" t="s">
        <v>70</v>
      </c>
      <c r="I1589">
        <v>48</v>
      </c>
      <c r="J1589">
        <v>35</v>
      </c>
      <c r="K1589">
        <v>100</v>
      </c>
      <c r="L1589">
        <v>0.35</v>
      </c>
      <c r="M1589">
        <v>10</v>
      </c>
      <c r="N1589">
        <v>47</v>
      </c>
      <c r="O1589">
        <v>0.21299999999999999</v>
      </c>
      <c r="P1589">
        <v>12</v>
      </c>
      <c r="Q1589">
        <v>19</v>
      </c>
      <c r="R1589">
        <v>0.63200000000000001</v>
      </c>
      <c r="S1589">
        <v>14</v>
      </c>
      <c r="T1589">
        <v>30</v>
      </c>
      <c r="U1589">
        <v>44</v>
      </c>
      <c r="V1589">
        <v>22</v>
      </c>
      <c r="W1589">
        <v>16</v>
      </c>
      <c r="X1589">
        <v>9</v>
      </c>
      <c r="Y1589">
        <v>2</v>
      </c>
      <c r="Z1589">
        <v>8</v>
      </c>
      <c r="AA1589">
        <v>10</v>
      </c>
      <c r="AB1589">
        <v>19</v>
      </c>
      <c r="AC1589">
        <v>92</v>
      </c>
      <c r="AD1589">
        <v>-40</v>
      </c>
      <c r="AE1589">
        <v>1</v>
      </c>
      <c r="AF1589">
        <v>1231</v>
      </c>
      <c r="AG1589">
        <v>1231</v>
      </c>
      <c r="AH1589">
        <v>1231</v>
      </c>
      <c r="AI1589">
        <v>121</v>
      </c>
      <c r="AJ1589">
        <v>2164</v>
      </c>
      <c r="AK1589">
        <v>153</v>
      </c>
      <c r="AL1589">
        <v>2426</v>
      </c>
      <c r="AM1589">
        <v>1891</v>
      </c>
      <c r="AN1589">
        <v>200</v>
      </c>
      <c r="AO1589">
        <v>2382</v>
      </c>
      <c r="AP1589">
        <v>1889</v>
      </c>
      <c r="AQ1589">
        <v>1458</v>
      </c>
      <c r="AR1589">
        <v>2271</v>
      </c>
      <c r="AS1589">
        <v>466</v>
      </c>
      <c r="AT1589">
        <v>1652</v>
      </c>
      <c r="AU1589">
        <v>1127</v>
      </c>
      <c r="AV1589">
        <v>1909</v>
      </c>
      <c r="AW1589">
        <v>1583</v>
      </c>
      <c r="AX1589">
        <v>797</v>
      </c>
      <c r="AY1589">
        <v>2078</v>
      </c>
      <c r="AZ1589">
        <v>2116</v>
      </c>
      <c r="BA1589">
        <v>25</v>
      </c>
      <c r="BB1589">
        <v>971</v>
      </c>
      <c r="BC1589">
        <v>2353</v>
      </c>
      <c r="BD1589">
        <v>2439</v>
      </c>
      <c r="BE1589">
        <v>1</v>
      </c>
      <c r="BF1589" t="s">
        <v>64</v>
      </c>
      <c r="BG1589" t="s">
        <v>65</v>
      </c>
      <c r="BH1589" t="s">
        <v>1276</v>
      </c>
      <c r="BI1589" s="4">
        <f xml:space="preserve"> _2025teamgamelogs[[#This Row],[FGA]] + (0.44 * _2025teamgamelogs[[#This Row],[FTA]]) + _2025teamgamelogs[[#This Row],[TOV]] - _2025teamgamelogs[[#This Row],[OREB]]</f>
        <v>110.36</v>
      </c>
      <c r="BJ1589" s="3">
        <f>_2025teamgamelogs[[#This Row],[TOV]]/_2025teamgamelogs[[#This Row],[POSSESIONS]]</f>
        <v>0.14498006524102935</v>
      </c>
      <c r="BK1589" s="4">
        <f>_2025teamgamelogs[[#This Row],[PTS]]/_2025teamgamelogs[[#This Row],[POSSESIONS]]</f>
        <v>0.83363537513591879</v>
      </c>
      <c r="BL1589" s="4">
        <f xml:space="preserve"> 100 * _2025teamgamelogs[[#This Row],[POINTS_PER_POSSESSION]]</f>
        <v>83.363537513591879</v>
      </c>
      <c r="BM1589" s="4">
        <f xml:space="preserve"> _2025teamgamelogs[[#This Row],[POSSESIONS]] / (_2025teamgamelogs[[#This Row],[MIN]]/48)</f>
        <v>110.36</v>
      </c>
      <c r="BN1589" s="3">
        <f>_2025teamgamelogs[[#This Row],[PTS]] / (2 * (_2025teamgamelogs[[#This Row],[FGA]] + 0.44 * _2025teamgamelogs[[#This Row],[FTA]]))</f>
        <v>0.42451088962716871</v>
      </c>
      <c r="BO1589" s="4">
        <f>VLOOKUP(_2025teamgamelogs[[#This Row],[MONTH]], LEAGUE_AVERAGES!$A$2:$B$8, 2, FALSE)</f>
        <v>112.18937416754261</v>
      </c>
      <c r="BP1589" s="5">
        <f>VLOOKUP(_2025teamgamelogs[[#This Row],[TEAM_NAME]], LEAGUE_AVERAGES!$A$14:$C$43, 2, FALSE)</f>
        <v>0.36141463414634156</v>
      </c>
      <c r="BQ1589" s="5">
        <f>VLOOKUP(_2025teamgamelogs[[#This Row],[TEAM_NAME]], LEAGUE_AVERAGES!$A$14:$C$43, 3, FALSE)</f>
        <v>0.37548780487804878</v>
      </c>
      <c r="BR1589" s="5">
        <f>VLOOKUP(_2025teamgamelogs[[#This Row],[TEAM_NAME]], LEAGUE_AVERAGES!$F$14:$H$43, 2, FALSE)</f>
        <v>0.46404878048780479</v>
      </c>
      <c r="BS1589" s="5">
        <f>VLOOKUP(_2025teamgamelogs[[#This Row],[TEAM_NAME]], LEAGUE_AVERAGES!$F$14:$H$43, 3, FALSE)</f>
        <v>0.47712195121951223</v>
      </c>
      <c r="BT1589" s="5">
        <f>VLOOKUP(_2025teamgamelogs[[#This Row],[TEAM_NAME]], LEAGUE_AVERAGES!$K$14:$M$43, 2, FALSE)</f>
        <v>0.57631003599073594</v>
      </c>
      <c r="BU1589" s="5">
        <f>VLOOKUP(_2025teamgamelogs[[#This Row],[TEAM_NAME]], LEAGUE_AVERAGES!$K$14:$M$43, 3, FALSE)</f>
        <v>0.59556361257988066</v>
      </c>
    </row>
    <row r="1590" spans="1:73" x14ac:dyDescent="0.2">
      <c r="A1590" t="s">
        <v>59</v>
      </c>
      <c r="B1590">
        <v>1610612747</v>
      </c>
      <c r="C1590" t="s">
        <v>60</v>
      </c>
      <c r="D1590" t="s">
        <v>61</v>
      </c>
      <c r="E1590">
        <v>22400781</v>
      </c>
      <c r="F1590" s="1">
        <v>45700</v>
      </c>
      <c r="G1590" t="s">
        <v>677</v>
      </c>
      <c r="H1590" t="s">
        <v>70</v>
      </c>
      <c r="I1590">
        <v>48</v>
      </c>
      <c r="J1590">
        <v>41</v>
      </c>
      <c r="K1590">
        <v>92</v>
      </c>
      <c r="L1590">
        <v>0.44600000000000001</v>
      </c>
      <c r="M1590">
        <v>20</v>
      </c>
      <c r="N1590">
        <v>50</v>
      </c>
      <c r="O1590">
        <v>0.4</v>
      </c>
      <c r="P1590">
        <v>17</v>
      </c>
      <c r="Q1590">
        <v>30</v>
      </c>
      <c r="R1590">
        <v>0.56699999999999995</v>
      </c>
      <c r="S1590">
        <v>14</v>
      </c>
      <c r="T1590">
        <v>31</v>
      </c>
      <c r="U1590">
        <v>45</v>
      </c>
      <c r="V1590">
        <v>31</v>
      </c>
      <c r="W1590">
        <v>14</v>
      </c>
      <c r="X1590">
        <v>5</v>
      </c>
      <c r="Y1590">
        <v>3</v>
      </c>
      <c r="Z1590">
        <v>8</v>
      </c>
      <c r="AA1590">
        <v>20</v>
      </c>
      <c r="AB1590">
        <v>21</v>
      </c>
      <c r="AC1590">
        <v>119</v>
      </c>
      <c r="AD1590">
        <v>-12</v>
      </c>
      <c r="AE1590">
        <v>1</v>
      </c>
      <c r="AF1590">
        <v>1231</v>
      </c>
      <c r="AG1590">
        <v>1231</v>
      </c>
      <c r="AH1590">
        <v>1231</v>
      </c>
      <c r="AI1590">
        <v>121</v>
      </c>
      <c r="AJ1590">
        <v>1234</v>
      </c>
      <c r="AK1590">
        <v>768</v>
      </c>
      <c r="AL1590">
        <v>1606</v>
      </c>
      <c r="AM1590">
        <v>114</v>
      </c>
      <c r="AN1590">
        <v>104</v>
      </c>
      <c r="AO1590">
        <v>723</v>
      </c>
      <c r="AP1590">
        <v>1052</v>
      </c>
      <c r="AQ1590">
        <v>259</v>
      </c>
      <c r="AR1590">
        <v>2405</v>
      </c>
      <c r="AS1590">
        <v>466</v>
      </c>
      <c r="AT1590">
        <v>1488</v>
      </c>
      <c r="AU1590">
        <v>976</v>
      </c>
      <c r="AV1590">
        <v>426</v>
      </c>
      <c r="AW1590">
        <v>1092</v>
      </c>
      <c r="AX1590">
        <v>1998</v>
      </c>
      <c r="AY1590">
        <v>1712</v>
      </c>
      <c r="AZ1590">
        <v>2116</v>
      </c>
      <c r="BA1590">
        <v>1491</v>
      </c>
      <c r="BB1590">
        <v>575</v>
      </c>
      <c r="BC1590">
        <v>798</v>
      </c>
      <c r="BD1590">
        <v>1899</v>
      </c>
      <c r="BE1590">
        <v>1</v>
      </c>
      <c r="BF1590" t="s">
        <v>71</v>
      </c>
      <c r="BG1590" t="s">
        <v>65</v>
      </c>
      <c r="BH1590" t="s">
        <v>1276</v>
      </c>
      <c r="BI1590" s="4">
        <f xml:space="preserve"> _2025teamgamelogs[[#This Row],[FGA]] + (0.44 * _2025teamgamelogs[[#This Row],[FTA]]) + _2025teamgamelogs[[#This Row],[TOV]] - _2025teamgamelogs[[#This Row],[OREB]]</f>
        <v>105.2</v>
      </c>
      <c r="BJ1590" s="3">
        <f>_2025teamgamelogs[[#This Row],[TOV]]/_2025teamgamelogs[[#This Row],[POSSESIONS]]</f>
        <v>0.13307984790874525</v>
      </c>
      <c r="BK1590" s="4">
        <f>_2025teamgamelogs[[#This Row],[PTS]]/_2025teamgamelogs[[#This Row],[POSSESIONS]]</f>
        <v>1.1311787072243347</v>
      </c>
      <c r="BL1590" s="4">
        <f xml:space="preserve"> 100 * _2025teamgamelogs[[#This Row],[POINTS_PER_POSSESSION]]</f>
        <v>113.11787072243347</v>
      </c>
      <c r="BM1590" s="4">
        <f xml:space="preserve"> _2025teamgamelogs[[#This Row],[POSSESIONS]] / (_2025teamgamelogs[[#This Row],[MIN]]/48)</f>
        <v>105.2</v>
      </c>
      <c r="BN1590" s="3">
        <f>_2025teamgamelogs[[#This Row],[PTS]] / (2 * (_2025teamgamelogs[[#This Row],[FGA]] + 0.44 * _2025teamgamelogs[[#This Row],[FTA]]))</f>
        <v>0.56558935361216733</v>
      </c>
      <c r="BO1590" s="4">
        <f>VLOOKUP(_2025teamgamelogs[[#This Row],[MONTH]], LEAGUE_AVERAGES!$A$2:$B$8, 2, FALSE)</f>
        <v>112.18937416754261</v>
      </c>
      <c r="BP1590" s="5">
        <f>VLOOKUP(_2025teamgamelogs[[#This Row],[TEAM_NAME]], LEAGUE_AVERAGES!$A$14:$C$43, 2, FALSE)</f>
        <v>0.37419512195121946</v>
      </c>
      <c r="BQ1590" s="5">
        <f>VLOOKUP(_2025teamgamelogs[[#This Row],[TEAM_NAME]], LEAGUE_AVERAGES!$A$14:$C$43, 3, FALSE)</f>
        <v>0.35536585365853657</v>
      </c>
      <c r="BR1590" s="5">
        <f>VLOOKUP(_2025teamgamelogs[[#This Row],[TEAM_NAME]], LEAGUE_AVERAGES!$F$14:$H$43, 2, FALSE)</f>
        <v>0.48560975609756091</v>
      </c>
      <c r="BS1590" s="5">
        <f>VLOOKUP(_2025teamgamelogs[[#This Row],[TEAM_NAME]], LEAGUE_AVERAGES!$F$14:$H$43, 3, FALSE)</f>
        <v>0.47373170731707315</v>
      </c>
      <c r="BT1590" s="5">
        <f>VLOOKUP(_2025teamgamelogs[[#This Row],[TEAM_NAME]], LEAGUE_AVERAGES!$K$14:$M$43, 2, FALSE)</f>
        <v>0.60200661119778875</v>
      </c>
      <c r="BU1590" s="5">
        <f>VLOOKUP(_2025teamgamelogs[[#This Row],[TEAM_NAME]], LEAGUE_AVERAGES!$K$14:$M$43, 3, FALSE)</f>
        <v>0.58416138772693449</v>
      </c>
    </row>
    <row r="1591" spans="1:73" x14ac:dyDescent="0.2">
      <c r="A1591" t="s">
        <v>59</v>
      </c>
      <c r="B1591">
        <v>1610612741</v>
      </c>
      <c r="C1591" t="s">
        <v>86</v>
      </c>
      <c r="D1591" t="s">
        <v>87</v>
      </c>
      <c r="E1591">
        <v>22400775</v>
      </c>
      <c r="F1591" s="1">
        <v>45700</v>
      </c>
      <c r="G1591" t="s">
        <v>1382</v>
      </c>
      <c r="H1591" t="s">
        <v>70</v>
      </c>
      <c r="I1591">
        <v>48</v>
      </c>
      <c r="J1591">
        <v>37</v>
      </c>
      <c r="K1591">
        <v>86</v>
      </c>
      <c r="L1591">
        <v>0.43</v>
      </c>
      <c r="M1591">
        <v>9</v>
      </c>
      <c r="N1591">
        <v>41</v>
      </c>
      <c r="O1591">
        <v>0.22</v>
      </c>
      <c r="P1591">
        <v>27</v>
      </c>
      <c r="Q1591">
        <v>30</v>
      </c>
      <c r="R1591">
        <v>0.9</v>
      </c>
      <c r="S1591">
        <v>10</v>
      </c>
      <c r="T1591">
        <v>27</v>
      </c>
      <c r="U1591">
        <v>37</v>
      </c>
      <c r="V1591">
        <v>23</v>
      </c>
      <c r="W1591">
        <v>18</v>
      </c>
      <c r="X1591">
        <v>9</v>
      </c>
      <c r="Y1591">
        <v>7</v>
      </c>
      <c r="Z1591">
        <v>6</v>
      </c>
      <c r="AA1591">
        <v>27</v>
      </c>
      <c r="AB1591">
        <v>22</v>
      </c>
      <c r="AC1591">
        <v>110</v>
      </c>
      <c r="AD1591">
        <v>-18</v>
      </c>
      <c r="AE1591">
        <v>1</v>
      </c>
      <c r="AF1591">
        <v>1231</v>
      </c>
      <c r="AG1591">
        <v>1231</v>
      </c>
      <c r="AH1591">
        <v>1231</v>
      </c>
      <c r="AI1591">
        <v>121</v>
      </c>
      <c r="AJ1591">
        <v>1946</v>
      </c>
      <c r="AK1591">
        <v>1580</v>
      </c>
      <c r="AL1591">
        <v>1840</v>
      </c>
      <c r="AM1591">
        <v>2097</v>
      </c>
      <c r="AN1591">
        <v>681</v>
      </c>
      <c r="AO1591">
        <v>2365</v>
      </c>
      <c r="AP1591">
        <v>104</v>
      </c>
      <c r="AQ1591">
        <v>259</v>
      </c>
      <c r="AR1591">
        <v>246</v>
      </c>
      <c r="AS1591">
        <v>1308</v>
      </c>
      <c r="AT1591">
        <v>2068</v>
      </c>
      <c r="AU1591">
        <v>2073</v>
      </c>
      <c r="AV1591">
        <v>1759</v>
      </c>
      <c r="AW1591">
        <v>1953</v>
      </c>
      <c r="AX1591">
        <v>797</v>
      </c>
      <c r="AY1591">
        <v>346</v>
      </c>
      <c r="AZ1591">
        <v>1573</v>
      </c>
      <c r="BA1591">
        <v>2368</v>
      </c>
      <c r="BB1591">
        <v>416</v>
      </c>
      <c r="BC1591">
        <v>1479</v>
      </c>
      <c r="BD1591">
        <v>2149</v>
      </c>
      <c r="BE1591">
        <v>1</v>
      </c>
      <c r="BF1591" t="s">
        <v>64</v>
      </c>
      <c r="BG1591" t="s">
        <v>65</v>
      </c>
      <c r="BH1591" t="s">
        <v>1276</v>
      </c>
      <c r="BI1591" s="4">
        <f xml:space="preserve"> _2025teamgamelogs[[#This Row],[FGA]] + (0.44 * _2025teamgamelogs[[#This Row],[FTA]]) + _2025teamgamelogs[[#This Row],[TOV]] - _2025teamgamelogs[[#This Row],[OREB]]</f>
        <v>107.2</v>
      </c>
      <c r="BJ1591" s="3">
        <f>_2025teamgamelogs[[#This Row],[TOV]]/_2025teamgamelogs[[#This Row],[POSSESIONS]]</f>
        <v>0.16791044776119401</v>
      </c>
      <c r="BK1591" s="4">
        <f>_2025teamgamelogs[[#This Row],[PTS]]/_2025teamgamelogs[[#This Row],[POSSESIONS]]</f>
        <v>1.0261194029850746</v>
      </c>
      <c r="BL1591" s="4">
        <f xml:space="preserve"> 100 * _2025teamgamelogs[[#This Row],[POINTS_PER_POSSESSION]]</f>
        <v>102.61194029850746</v>
      </c>
      <c r="BM1591" s="4">
        <f xml:space="preserve"> _2025teamgamelogs[[#This Row],[POSSESIONS]] / (_2025teamgamelogs[[#This Row],[MIN]]/48)</f>
        <v>107.2</v>
      </c>
      <c r="BN1591" s="3">
        <f>_2025teamgamelogs[[#This Row],[PTS]] / (2 * (_2025teamgamelogs[[#This Row],[FGA]] + 0.44 * _2025teamgamelogs[[#This Row],[FTA]]))</f>
        <v>0.55443548387096775</v>
      </c>
      <c r="BO1591" s="4">
        <f>VLOOKUP(_2025teamgamelogs[[#This Row],[MONTH]], LEAGUE_AVERAGES!$A$2:$B$8, 2, FALSE)</f>
        <v>112.18937416754261</v>
      </c>
      <c r="BP1591" s="5">
        <f>VLOOKUP(_2025teamgamelogs[[#This Row],[TEAM_NAME]], LEAGUE_AVERAGES!$A$14:$C$43, 2, FALSE)</f>
        <v>0.36141463414634156</v>
      </c>
      <c r="BQ1591" s="5">
        <f>VLOOKUP(_2025teamgamelogs[[#This Row],[TEAM_NAME]], LEAGUE_AVERAGES!$A$14:$C$43, 3, FALSE)</f>
        <v>0.37548780487804878</v>
      </c>
      <c r="BR1591" s="5">
        <f>VLOOKUP(_2025teamgamelogs[[#This Row],[TEAM_NAME]], LEAGUE_AVERAGES!$F$14:$H$43, 2, FALSE)</f>
        <v>0.46404878048780479</v>
      </c>
      <c r="BS1591" s="5">
        <f>VLOOKUP(_2025teamgamelogs[[#This Row],[TEAM_NAME]], LEAGUE_AVERAGES!$F$14:$H$43, 3, FALSE)</f>
        <v>0.47712195121951223</v>
      </c>
      <c r="BT1591" s="5">
        <f>VLOOKUP(_2025teamgamelogs[[#This Row],[TEAM_NAME]], LEAGUE_AVERAGES!$K$14:$M$43, 2, FALSE)</f>
        <v>0.57631003599073594</v>
      </c>
      <c r="BU1591" s="5">
        <f>VLOOKUP(_2025teamgamelogs[[#This Row],[TEAM_NAME]], LEAGUE_AVERAGES!$K$14:$M$43, 3, FALSE)</f>
        <v>0.59556361257988066</v>
      </c>
    </row>
    <row r="1592" spans="1:73" x14ac:dyDescent="0.2">
      <c r="A1592" t="s">
        <v>59</v>
      </c>
      <c r="B1592">
        <v>1610612761</v>
      </c>
      <c r="C1592" t="s">
        <v>95</v>
      </c>
      <c r="D1592" t="s">
        <v>96</v>
      </c>
      <c r="E1592">
        <v>22400774</v>
      </c>
      <c r="F1592" s="1">
        <v>45700</v>
      </c>
      <c r="G1592" t="s">
        <v>97</v>
      </c>
      <c r="H1592" t="s">
        <v>70</v>
      </c>
      <c r="I1592">
        <v>48</v>
      </c>
      <c r="J1592">
        <v>42</v>
      </c>
      <c r="K1592">
        <v>91</v>
      </c>
      <c r="L1592">
        <v>0.46200000000000002</v>
      </c>
      <c r="M1592">
        <v>10</v>
      </c>
      <c r="N1592">
        <v>29</v>
      </c>
      <c r="O1592">
        <v>0.34499999999999997</v>
      </c>
      <c r="P1592">
        <v>14</v>
      </c>
      <c r="Q1592">
        <v>21</v>
      </c>
      <c r="R1592">
        <v>0.66700000000000004</v>
      </c>
      <c r="S1592">
        <v>9</v>
      </c>
      <c r="T1592">
        <v>30</v>
      </c>
      <c r="U1592">
        <v>39</v>
      </c>
      <c r="V1592">
        <v>26</v>
      </c>
      <c r="W1592">
        <v>15</v>
      </c>
      <c r="X1592">
        <v>7</v>
      </c>
      <c r="Y1592">
        <v>5</v>
      </c>
      <c r="Z1592">
        <v>4</v>
      </c>
      <c r="AA1592">
        <v>14</v>
      </c>
      <c r="AB1592">
        <v>19</v>
      </c>
      <c r="AC1592">
        <v>108</v>
      </c>
      <c r="AD1592">
        <v>-23</v>
      </c>
      <c r="AE1592">
        <v>1</v>
      </c>
      <c r="AF1592">
        <v>1231</v>
      </c>
      <c r="AG1592">
        <v>1231</v>
      </c>
      <c r="AH1592">
        <v>1231</v>
      </c>
      <c r="AI1592">
        <v>121</v>
      </c>
      <c r="AJ1592">
        <v>1068</v>
      </c>
      <c r="AK1592">
        <v>899</v>
      </c>
      <c r="AL1592">
        <v>1346</v>
      </c>
      <c r="AM1592">
        <v>1891</v>
      </c>
      <c r="AN1592">
        <v>2163</v>
      </c>
      <c r="AO1592">
        <v>1357</v>
      </c>
      <c r="AP1592">
        <v>1571</v>
      </c>
      <c r="AQ1592">
        <v>1164</v>
      </c>
      <c r="AR1592">
        <v>2105</v>
      </c>
      <c r="AS1592">
        <v>1566</v>
      </c>
      <c r="AT1592">
        <v>1652</v>
      </c>
      <c r="AU1592">
        <v>1833</v>
      </c>
      <c r="AV1592">
        <v>1195</v>
      </c>
      <c r="AW1592">
        <v>1341</v>
      </c>
      <c r="AX1592">
        <v>1360</v>
      </c>
      <c r="AY1592">
        <v>889</v>
      </c>
      <c r="AZ1592">
        <v>750</v>
      </c>
      <c r="BA1592">
        <v>260</v>
      </c>
      <c r="BB1592">
        <v>971</v>
      </c>
      <c r="BC1592">
        <v>1616</v>
      </c>
      <c r="BD1592">
        <v>2268</v>
      </c>
      <c r="BE1592">
        <v>1</v>
      </c>
      <c r="BF1592" t="s">
        <v>64</v>
      </c>
      <c r="BG1592" t="s">
        <v>65</v>
      </c>
      <c r="BH1592" t="s">
        <v>1276</v>
      </c>
      <c r="BI1592" s="4">
        <f xml:space="preserve"> _2025teamgamelogs[[#This Row],[FGA]] + (0.44 * _2025teamgamelogs[[#This Row],[FTA]]) + _2025teamgamelogs[[#This Row],[TOV]] - _2025teamgamelogs[[#This Row],[OREB]]</f>
        <v>106.24</v>
      </c>
      <c r="BJ1592" s="3">
        <f>_2025teamgamelogs[[#This Row],[TOV]]/_2025teamgamelogs[[#This Row],[POSSESIONS]]</f>
        <v>0.14118975903614459</v>
      </c>
      <c r="BK1592" s="4">
        <f>_2025teamgamelogs[[#This Row],[PTS]]/_2025teamgamelogs[[#This Row],[POSSESIONS]]</f>
        <v>1.0165662650602409</v>
      </c>
      <c r="BL1592" s="4">
        <f xml:space="preserve"> 100 * _2025teamgamelogs[[#This Row],[POINTS_PER_POSSESSION]]</f>
        <v>101.6566265060241</v>
      </c>
      <c r="BM1592" s="4">
        <f xml:space="preserve"> _2025teamgamelogs[[#This Row],[POSSESIONS]] / (_2025teamgamelogs[[#This Row],[MIN]]/48)</f>
        <v>106.24</v>
      </c>
      <c r="BN1592" s="3">
        <f>_2025teamgamelogs[[#This Row],[PTS]] / (2 * (_2025teamgamelogs[[#This Row],[FGA]] + 0.44 * _2025teamgamelogs[[#This Row],[FTA]]))</f>
        <v>0.53870710295291302</v>
      </c>
      <c r="BO1592" s="4">
        <f>VLOOKUP(_2025teamgamelogs[[#This Row],[MONTH]], LEAGUE_AVERAGES!$A$2:$B$8, 2, FALSE)</f>
        <v>112.18937416754261</v>
      </c>
      <c r="BP1592" s="5">
        <f>VLOOKUP(_2025teamgamelogs[[#This Row],[TEAM_NAME]], LEAGUE_AVERAGES!$A$14:$C$43, 2, FALSE)</f>
        <v>0.35443902439024388</v>
      </c>
      <c r="BQ1592" s="5">
        <f>VLOOKUP(_2025teamgamelogs[[#This Row],[TEAM_NAME]], LEAGUE_AVERAGES!$A$14:$C$43, 3, FALSE)</f>
        <v>0.34512195121951217</v>
      </c>
      <c r="BR1592" s="5">
        <f>VLOOKUP(_2025teamgamelogs[[#This Row],[TEAM_NAME]], LEAGUE_AVERAGES!$F$14:$H$43, 2, FALSE)</f>
        <v>0.46104878048780484</v>
      </c>
      <c r="BS1592" s="5">
        <f>VLOOKUP(_2025teamgamelogs[[#This Row],[TEAM_NAME]], LEAGUE_AVERAGES!$F$14:$H$43, 3, FALSE)</f>
        <v>0.45834146341463411</v>
      </c>
      <c r="BT1592" s="5">
        <f>VLOOKUP(_2025teamgamelogs[[#This Row],[TEAM_NAME]], LEAGUE_AVERAGES!$K$14:$M$43, 2, FALSE)</f>
        <v>0.55942918094792793</v>
      </c>
      <c r="BU1592" s="5">
        <f>VLOOKUP(_2025teamgamelogs[[#This Row],[TEAM_NAME]], LEAGUE_AVERAGES!$K$14:$M$43, 3, FALSE)</f>
        <v>0.54979583097447959</v>
      </c>
    </row>
    <row r="1593" spans="1:73" x14ac:dyDescent="0.2">
      <c r="A1593" t="s">
        <v>59</v>
      </c>
      <c r="B1593">
        <v>1610612759</v>
      </c>
      <c r="C1593" t="s">
        <v>145</v>
      </c>
      <c r="D1593" t="s">
        <v>146</v>
      </c>
      <c r="E1593">
        <v>22400769</v>
      </c>
      <c r="F1593" s="1">
        <v>45700</v>
      </c>
      <c r="G1593" t="s">
        <v>1383</v>
      </c>
      <c r="H1593" t="s">
        <v>70</v>
      </c>
      <c r="I1593">
        <v>48</v>
      </c>
      <c r="J1593">
        <v>42</v>
      </c>
      <c r="K1593">
        <v>96</v>
      </c>
      <c r="L1593">
        <v>0.438</v>
      </c>
      <c r="M1593">
        <v>9</v>
      </c>
      <c r="N1593">
        <v>39</v>
      </c>
      <c r="O1593">
        <v>0.23100000000000001</v>
      </c>
      <c r="P1593">
        <v>10</v>
      </c>
      <c r="Q1593">
        <v>12</v>
      </c>
      <c r="R1593">
        <v>0.83299999999999996</v>
      </c>
      <c r="S1593">
        <v>9</v>
      </c>
      <c r="T1593">
        <v>29</v>
      </c>
      <c r="U1593">
        <v>38</v>
      </c>
      <c r="V1593">
        <v>30</v>
      </c>
      <c r="W1593">
        <v>8</v>
      </c>
      <c r="X1593">
        <v>9</v>
      </c>
      <c r="Y1593">
        <v>2</v>
      </c>
      <c r="Z1593">
        <v>5</v>
      </c>
      <c r="AA1593">
        <v>16</v>
      </c>
      <c r="AB1593">
        <v>12</v>
      </c>
      <c r="AC1593">
        <v>103</v>
      </c>
      <c r="AD1593">
        <v>-13</v>
      </c>
      <c r="AE1593">
        <v>1</v>
      </c>
      <c r="AF1593">
        <v>1231</v>
      </c>
      <c r="AG1593">
        <v>1231</v>
      </c>
      <c r="AH1593">
        <v>1231</v>
      </c>
      <c r="AI1593">
        <v>121</v>
      </c>
      <c r="AJ1593">
        <v>1068</v>
      </c>
      <c r="AK1593">
        <v>392</v>
      </c>
      <c r="AL1593">
        <v>1741</v>
      </c>
      <c r="AM1593">
        <v>2097</v>
      </c>
      <c r="AN1593">
        <v>933</v>
      </c>
      <c r="AO1593">
        <v>2338</v>
      </c>
      <c r="AP1593">
        <v>2148</v>
      </c>
      <c r="AQ1593">
        <v>2282</v>
      </c>
      <c r="AR1593">
        <v>699</v>
      </c>
      <c r="AS1593">
        <v>1566</v>
      </c>
      <c r="AT1593">
        <v>1807</v>
      </c>
      <c r="AU1593">
        <v>1966</v>
      </c>
      <c r="AV1593">
        <v>541</v>
      </c>
      <c r="AW1593">
        <v>78</v>
      </c>
      <c r="AX1593">
        <v>797</v>
      </c>
      <c r="AY1593">
        <v>2078</v>
      </c>
      <c r="AZ1593">
        <v>1188</v>
      </c>
      <c r="BA1593">
        <v>570</v>
      </c>
      <c r="BB1593">
        <v>2314</v>
      </c>
      <c r="BC1593">
        <v>1945</v>
      </c>
      <c r="BD1593">
        <v>1945</v>
      </c>
      <c r="BE1593">
        <v>1</v>
      </c>
      <c r="BF1593" t="s">
        <v>71</v>
      </c>
      <c r="BG1593" t="s">
        <v>65</v>
      </c>
      <c r="BH1593" t="s">
        <v>1276</v>
      </c>
      <c r="BI1593" s="4">
        <f xml:space="preserve"> _2025teamgamelogs[[#This Row],[FGA]] + (0.44 * _2025teamgamelogs[[#This Row],[FTA]]) + _2025teamgamelogs[[#This Row],[TOV]] - _2025teamgamelogs[[#This Row],[OREB]]</f>
        <v>100.28</v>
      </c>
      <c r="BJ1593" s="3">
        <f>_2025teamgamelogs[[#This Row],[TOV]]/_2025teamgamelogs[[#This Row],[POSSESIONS]]</f>
        <v>7.9776625448743518E-2</v>
      </c>
      <c r="BK1593" s="4">
        <f>_2025teamgamelogs[[#This Row],[PTS]]/_2025teamgamelogs[[#This Row],[POSSESIONS]]</f>
        <v>1.0271240526525729</v>
      </c>
      <c r="BL1593" s="4">
        <f xml:space="preserve"> 100 * _2025teamgamelogs[[#This Row],[POINTS_PER_POSSESSION]]</f>
        <v>102.71240526525729</v>
      </c>
      <c r="BM1593" s="4">
        <f xml:space="preserve"> _2025teamgamelogs[[#This Row],[POSSESIONS]] / (_2025teamgamelogs[[#This Row],[MIN]]/48)</f>
        <v>100.28</v>
      </c>
      <c r="BN1593" s="3">
        <f>_2025teamgamelogs[[#This Row],[PTS]] / (2 * (_2025teamgamelogs[[#This Row],[FGA]] + 0.44 * _2025teamgamelogs[[#This Row],[FTA]]))</f>
        <v>0.50849131121642965</v>
      </c>
      <c r="BO1593" s="4">
        <f>VLOOKUP(_2025teamgamelogs[[#This Row],[MONTH]], LEAGUE_AVERAGES!$A$2:$B$8, 2, FALSE)</f>
        <v>112.18937416754261</v>
      </c>
      <c r="BP1593" s="5">
        <f>VLOOKUP(_2025teamgamelogs[[#This Row],[TEAM_NAME]], LEAGUE_AVERAGES!$A$14:$C$43, 2, FALSE)</f>
        <v>0.36502500000000004</v>
      </c>
      <c r="BQ1593" s="5">
        <f>VLOOKUP(_2025teamgamelogs[[#This Row],[TEAM_NAME]], LEAGUE_AVERAGES!$A$14:$C$43, 3, FALSE)</f>
        <v>0.35016666666666663</v>
      </c>
      <c r="BR1593" s="5">
        <f>VLOOKUP(_2025teamgamelogs[[#This Row],[TEAM_NAME]], LEAGUE_AVERAGES!$F$14:$H$43, 2, FALSE)</f>
        <v>0.47877500000000017</v>
      </c>
      <c r="BS1593" s="5">
        <f>VLOOKUP(_2025teamgamelogs[[#This Row],[TEAM_NAME]], LEAGUE_AVERAGES!$F$14:$H$43, 3, FALSE)</f>
        <v>0.45407142857142868</v>
      </c>
      <c r="BT1593" s="5">
        <f>VLOOKUP(_2025teamgamelogs[[#This Row],[TEAM_NAME]], LEAGUE_AVERAGES!$K$14:$M$43, 2, FALSE)</f>
        <v>0.59112459331758582</v>
      </c>
      <c r="BU1593" s="5">
        <f>VLOOKUP(_2025teamgamelogs[[#This Row],[TEAM_NAME]], LEAGUE_AVERAGES!$K$14:$M$43, 3, FALSE)</f>
        <v>0.56254759440180246</v>
      </c>
    </row>
    <row r="1594" spans="1:73" x14ac:dyDescent="0.2">
      <c r="A1594" t="s">
        <v>59</v>
      </c>
      <c r="B1594">
        <v>1610612755</v>
      </c>
      <c r="C1594" t="s">
        <v>134</v>
      </c>
      <c r="D1594" t="s">
        <v>135</v>
      </c>
      <c r="E1594">
        <v>22400772</v>
      </c>
      <c r="F1594" s="1">
        <v>45700</v>
      </c>
      <c r="G1594" t="s">
        <v>982</v>
      </c>
      <c r="H1594" t="s">
        <v>70</v>
      </c>
      <c r="I1594">
        <v>48</v>
      </c>
      <c r="J1594">
        <v>35</v>
      </c>
      <c r="K1594">
        <v>81</v>
      </c>
      <c r="L1594">
        <v>0.432</v>
      </c>
      <c r="M1594">
        <v>8</v>
      </c>
      <c r="N1594">
        <v>33</v>
      </c>
      <c r="O1594">
        <v>0.24199999999999999</v>
      </c>
      <c r="P1594">
        <v>18</v>
      </c>
      <c r="Q1594">
        <v>22</v>
      </c>
      <c r="R1594">
        <v>0.81799999999999995</v>
      </c>
      <c r="S1594">
        <v>9</v>
      </c>
      <c r="T1594">
        <v>29</v>
      </c>
      <c r="U1594">
        <v>38</v>
      </c>
      <c r="V1594">
        <v>25</v>
      </c>
      <c r="W1594">
        <v>15</v>
      </c>
      <c r="X1594">
        <v>10</v>
      </c>
      <c r="Y1594">
        <v>9</v>
      </c>
      <c r="Z1594">
        <v>7</v>
      </c>
      <c r="AA1594">
        <v>15</v>
      </c>
      <c r="AB1594">
        <v>18</v>
      </c>
      <c r="AC1594">
        <v>96</v>
      </c>
      <c r="AD1594">
        <v>-4</v>
      </c>
      <c r="AE1594">
        <v>1</v>
      </c>
      <c r="AF1594">
        <v>1231</v>
      </c>
      <c r="AG1594">
        <v>1231</v>
      </c>
      <c r="AH1594">
        <v>1231</v>
      </c>
      <c r="AI1594">
        <v>121</v>
      </c>
      <c r="AJ1594">
        <v>2164</v>
      </c>
      <c r="AK1594">
        <v>2117</v>
      </c>
      <c r="AL1594">
        <v>1816</v>
      </c>
      <c r="AM1594">
        <v>2251</v>
      </c>
      <c r="AN1594">
        <v>1749</v>
      </c>
      <c r="AO1594">
        <v>2288</v>
      </c>
      <c r="AP1594">
        <v>889</v>
      </c>
      <c r="AQ1594">
        <v>1008</v>
      </c>
      <c r="AR1594">
        <v>864</v>
      </c>
      <c r="AS1594">
        <v>1566</v>
      </c>
      <c r="AT1594">
        <v>1807</v>
      </c>
      <c r="AU1594">
        <v>1966</v>
      </c>
      <c r="AV1594">
        <v>1358</v>
      </c>
      <c r="AW1594">
        <v>1341</v>
      </c>
      <c r="AX1594">
        <v>539</v>
      </c>
      <c r="AY1594">
        <v>109</v>
      </c>
      <c r="AZ1594">
        <v>1902</v>
      </c>
      <c r="BA1594">
        <v>398</v>
      </c>
      <c r="BB1594">
        <v>1204</v>
      </c>
      <c r="BC1594">
        <v>2258</v>
      </c>
      <c r="BD1594">
        <v>1415</v>
      </c>
      <c r="BE1594">
        <v>1</v>
      </c>
      <c r="BF1594" t="s">
        <v>71</v>
      </c>
      <c r="BG1594" t="s">
        <v>65</v>
      </c>
      <c r="BH1594" t="s">
        <v>1276</v>
      </c>
      <c r="BI1594" s="4">
        <f xml:space="preserve"> _2025teamgamelogs[[#This Row],[FGA]] + (0.44 * _2025teamgamelogs[[#This Row],[FTA]]) + _2025teamgamelogs[[#This Row],[TOV]] - _2025teamgamelogs[[#This Row],[OREB]]</f>
        <v>96.68</v>
      </c>
      <c r="BJ1594" s="3">
        <f>_2025teamgamelogs[[#This Row],[TOV]]/_2025teamgamelogs[[#This Row],[POSSESIONS]]</f>
        <v>0.15515101365328918</v>
      </c>
      <c r="BK1594" s="4">
        <f>_2025teamgamelogs[[#This Row],[PTS]]/_2025teamgamelogs[[#This Row],[POSSESIONS]]</f>
        <v>0.99296648738105087</v>
      </c>
      <c r="BL1594" s="4">
        <f xml:space="preserve"> 100 * _2025teamgamelogs[[#This Row],[POINTS_PER_POSSESSION]]</f>
        <v>99.296648738105091</v>
      </c>
      <c r="BM1594" s="4">
        <f xml:space="preserve"> _2025teamgamelogs[[#This Row],[POSSESIONS]] / (_2025teamgamelogs[[#This Row],[MIN]]/48)</f>
        <v>96.68</v>
      </c>
      <c r="BN1594" s="3">
        <f>_2025teamgamelogs[[#This Row],[PTS]] / (2 * (_2025teamgamelogs[[#This Row],[FGA]] + 0.44 * _2025teamgamelogs[[#This Row],[FTA]]))</f>
        <v>0.52933392148213498</v>
      </c>
      <c r="BO1594" s="4">
        <f>VLOOKUP(_2025teamgamelogs[[#This Row],[MONTH]], LEAGUE_AVERAGES!$A$2:$B$8, 2, FALSE)</f>
        <v>112.18937416754261</v>
      </c>
      <c r="BP1594" s="5">
        <f>VLOOKUP(_2025teamgamelogs[[#This Row],[TEAM_NAME]], LEAGUE_AVERAGES!$A$14:$C$43, 2, FALSE)</f>
        <v>0.34129268292682929</v>
      </c>
      <c r="BQ1594" s="5">
        <f>VLOOKUP(_2025teamgamelogs[[#This Row],[TEAM_NAME]], LEAGUE_AVERAGES!$A$14:$C$43, 3, FALSE)</f>
        <v>0.34026829268292691</v>
      </c>
      <c r="BR1594" s="5">
        <f>VLOOKUP(_2025teamgamelogs[[#This Row],[TEAM_NAME]], LEAGUE_AVERAGES!$F$14:$H$43, 2, FALSE)</f>
        <v>0.45178048780487812</v>
      </c>
      <c r="BS1594" s="5">
        <f>VLOOKUP(_2025teamgamelogs[[#This Row],[TEAM_NAME]], LEAGUE_AVERAGES!$F$14:$H$43, 3, FALSE)</f>
        <v>0.45797560975609758</v>
      </c>
      <c r="BT1594" s="5">
        <f>VLOOKUP(_2025teamgamelogs[[#This Row],[TEAM_NAME]], LEAGUE_AVERAGES!$K$14:$M$43, 2, FALSE)</f>
        <v>0.55774018976963147</v>
      </c>
      <c r="BU1594" s="5">
        <f>VLOOKUP(_2025teamgamelogs[[#This Row],[TEAM_NAME]], LEAGUE_AVERAGES!$K$14:$M$43, 3, FALSE)</f>
        <v>0.57066794818423772</v>
      </c>
    </row>
    <row r="1595" spans="1:73" x14ac:dyDescent="0.2">
      <c r="A1595" t="s">
        <v>59</v>
      </c>
      <c r="B1595">
        <v>1610612752</v>
      </c>
      <c r="C1595" t="s">
        <v>67</v>
      </c>
      <c r="D1595" t="s">
        <v>68</v>
      </c>
      <c r="E1595">
        <v>22400773</v>
      </c>
      <c r="F1595" s="1">
        <v>45700</v>
      </c>
      <c r="G1595" t="s">
        <v>778</v>
      </c>
      <c r="H1595" t="s">
        <v>63</v>
      </c>
      <c r="I1595">
        <v>53</v>
      </c>
      <c r="J1595">
        <v>54</v>
      </c>
      <c r="K1595">
        <v>94</v>
      </c>
      <c r="L1595">
        <v>0.57399999999999995</v>
      </c>
      <c r="M1595">
        <v>11</v>
      </c>
      <c r="N1595">
        <v>26</v>
      </c>
      <c r="O1595">
        <v>0.42299999999999999</v>
      </c>
      <c r="P1595">
        <v>30</v>
      </c>
      <c r="Q1595">
        <v>37</v>
      </c>
      <c r="R1595">
        <v>0.81100000000000005</v>
      </c>
      <c r="S1595">
        <v>8</v>
      </c>
      <c r="T1595">
        <v>31</v>
      </c>
      <c r="U1595">
        <v>39</v>
      </c>
      <c r="V1595">
        <v>28</v>
      </c>
      <c r="W1595">
        <v>18</v>
      </c>
      <c r="X1595">
        <v>6</v>
      </c>
      <c r="Y1595">
        <v>5</v>
      </c>
      <c r="Z1595">
        <v>10</v>
      </c>
      <c r="AA1595">
        <v>23</v>
      </c>
      <c r="AB1595">
        <v>29</v>
      </c>
      <c r="AC1595">
        <v>149</v>
      </c>
      <c r="AD1595">
        <v>1</v>
      </c>
      <c r="AE1595">
        <v>1</v>
      </c>
      <c r="AF1595">
        <v>1</v>
      </c>
      <c r="AG1595">
        <v>1</v>
      </c>
      <c r="AH1595">
        <v>1</v>
      </c>
      <c r="AI1595">
        <v>9</v>
      </c>
      <c r="AJ1595">
        <v>29</v>
      </c>
      <c r="AK1595">
        <v>570</v>
      </c>
      <c r="AL1595">
        <v>64</v>
      </c>
      <c r="AM1595">
        <v>1661</v>
      </c>
      <c r="AN1595">
        <v>2340</v>
      </c>
      <c r="AO1595">
        <v>517</v>
      </c>
      <c r="AP1595">
        <v>37</v>
      </c>
      <c r="AQ1595">
        <v>53</v>
      </c>
      <c r="AR1595">
        <v>955</v>
      </c>
      <c r="AS1595">
        <v>1800</v>
      </c>
      <c r="AT1595">
        <v>1488</v>
      </c>
      <c r="AU1595">
        <v>1833</v>
      </c>
      <c r="AV1595">
        <v>840</v>
      </c>
      <c r="AW1595">
        <v>1953</v>
      </c>
      <c r="AX1595">
        <v>1702</v>
      </c>
      <c r="AY1595">
        <v>889</v>
      </c>
      <c r="AZ1595">
        <v>2353</v>
      </c>
      <c r="BA1595">
        <v>2046</v>
      </c>
      <c r="BB1595">
        <v>20</v>
      </c>
      <c r="BC1595">
        <v>5</v>
      </c>
      <c r="BD1595">
        <v>1176</v>
      </c>
      <c r="BE1595">
        <v>1</v>
      </c>
      <c r="BF1595" t="s">
        <v>64</v>
      </c>
      <c r="BG1595" t="s">
        <v>65</v>
      </c>
      <c r="BH1595" t="s">
        <v>1276</v>
      </c>
      <c r="BI1595" s="4">
        <f xml:space="preserve"> _2025teamgamelogs[[#This Row],[FGA]] + (0.44 * _2025teamgamelogs[[#This Row],[FTA]]) + _2025teamgamelogs[[#This Row],[TOV]] - _2025teamgamelogs[[#This Row],[OREB]]</f>
        <v>120.28</v>
      </c>
      <c r="BJ1595" s="3">
        <f>_2025teamgamelogs[[#This Row],[TOV]]/_2025teamgamelogs[[#This Row],[POSSESIONS]]</f>
        <v>0.14965081476554706</v>
      </c>
      <c r="BK1595" s="4">
        <f>_2025teamgamelogs[[#This Row],[PTS]]/_2025teamgamelogs[[#This Row],[POSSESIONS]]</f>
        <v>1.2387761888925839</v>
      </c>
      <c r="BL1595" s="4">
        <f xml:space="preserve"> 100 * _2025teamgamelogs[[#This Row],[POINTS_PER_POSSESSION]]</f>
        <v>123.87761888925839</v>
      </c>
      <c r="BM1595" s="4">
        <f xml:space="preserve"> _2025teamgamelogs[[#This Row],[POSSESIONS]] / (_2025teamgamelogs[[#This Row],[MIN]]/48)</f>
        <v>108.93283018867923</v>
      </c>
      <c r="BN1595" s="3">
        <f>_2025teamgamelogs[[#This Row],[PTS]] / (2 * (_2025teamgamelogs[[#This Row],[FGA]] + 0.44 * _2025teamgamelogs[[#This Row],[FTA]]))</f>
        <v>0.67555313746826262</v>
      </c>
      <c r="BO1595" s="4">
        <f>VLOOKUP(_2025teamgamelogs[[#This Row],[MONTH]], LEAGUE_AVERAGES!$A$2:$B$8, 2, FALSE)</f>
        <v>112.18937416754261</v>
      </c>
      <c r="BP1595" s="5">
        <f>VLOOKUP(_2025teamgamelogs[[#This Row],[TEAM_NAME]], LEAGUE_AVERAGES!$A$14:$C$43, 2, FALSE)</f>
        <v>0.370219512195122</v>
      </c>
      <c r="BQ1595" s="5">
        <f>VLOOKUP(_2025teamgamelogs[[#This Row],[TEAM_NAME]], LEAGUE_AVERAGES!$A$14:$C$43, 3, FALSE)</f>
        <v>0.36224390243902438</v>
      </c>
      <c r="BR1595" s="5">
        <f>VLOOKUP(_2025teamgamelogs[[#This Row],[TEAM_NAME]], LEAGUE_AVERAGES!$F$14:$H$43, 2, FALSE)</f>
        <v>0.49358536585365859</v>
      </c>
      <c r="BS1595" s="5">
        <f>VLOOKUP(_2025teamgamelogs[[#This Row],[TEAM_NAME]], LEAGUE_AVERAGES!$F$14:$H$43, 3, FALSE)</f>
        <v>0.47975609756097559</v>
      </c>
      <c r="BT1595" s="5">
        <f>VLOOKUP(_2025teamgamelogs[[#This Row],[TEAM_NAME]], LEAGUE_AVERAGES!$K$14:$M$43, 2, FALSE)</f>
        <v>0.59525043511857889</v>
      </c>
      <c r="BU1595" s="5">
        <f>VLOOKUP(_2025teamgamelogs[[#This Row],[TEAM_NAME]], LEAGUE_AVERAGES!$K$14:$M$43, 3, FALSE)</f>
        <v>0.58413739951743537</v>
      </c>
    </row>
    <row r="1596" spans="1:73" x14ac:dyDescent="0.2">
      <c r="A1596" t="s">
        <v>59</v>
      </c>
      <c r="B1596">
        <v>1610612738</v>
      </c>
      <c r="C1596" t="s">
        <v>74</v>
      </c>
      <c r="D1596" t="s">
        <v>75</v>
      </c>
      <c r="E1596">
        <v>22400769</v>
      </c>
      <c r="F1596" s="1">
        <v>45700</v>
      </c>
      <c r="G1596" t="s">
        <v>1384</v>
      </c>
      <c r="H1596" t="s">
        <v>63</v>
      </c>
      <c r="I1596">
        <v>48</v>
      </c>
      <c r="J1596">
        <v>42</v>
      </c>
      <c r="K1596">
        <v>91</v>
      </c>
      <c r="L1596">
        <v>0.46200000000000002</v>
      </c>
      <c r="M1596">
        <v>18</v>
      </c>
      <c r="N1596">
        <v>55</v>
      </c>
      <c r="O1596">
        <v>0.32700000000000001</v>
      </c>
      <c r="P1596">
        <v>14</v>
      </c>
      <c r="Q1596">
        <v>21</v>
      </c>
      <c r="R1596">
        <v>0.66700000000000004</v>
      </c>
      <c r="S1596">
        <v>15</v>
      </c>
      <c r="T1596">
        <v>41</v>
      </c>
      <c r="U1596">
        <v>56</v>
      </c>
      <c r="V1596">
        <v>25</v>
      </c>
      <c r="W1596">
        <v>17</v>
      </c>
      <c r="X1596">
        <v>3</v>
      </c>
      <c r="Y1596">
        <v>5</v>
      </c>
      <c r="Z1596">
        <v>2</v>
      </c>
      <c r="AA1596">
        <v>12</v>
      </c>
      <c r="AB1596">
        <v>16</v>
      </c>
      <c r="AC1596">
        <v>116</v>
      </c>
      <c r="AD1596">
        <v>13</v>
      </c>
      <c r="AE1596">
        <v>1</v>
      </c>
      <c r="AF1596">
        <v>1</v>
      </c>
      <c r="AG1596">
        <v>1</v>
      </c>
      <c r="AH1596">
        <v>1</v>
      </c>
      <c r="AI1596">
        <v>121</v>
      </c>
      <c r="AJ1596">
        <v>1068</v>
      </c>
      <c r="AK1596">
        <v>899</v>
      </c>
      <c r="AL1596">
        <v>1346</v>
      </c>
      <c r="AM1596">
        <v>288</v>
      </c>
      <c r="AN1596">
        <v>23</v>
      </c>
      <c r="AO1596">
        <v>1587</v>
      </c>
      <c r="AP1596">
        <v>1571</v>
      </c>
      <c r="AQ1596">
        <v>1164</v>
      </c>
      <c r="AR1596">
        <v>2105</v>
      </c>
      <c r="AS1596">
        <v>332</v>
      </c>
      <c r="AT1596">
        <v>148</v>
      </c>
      <c r="AU1596">
        <v>99</v>
      </c>
      <c r="AV1596">
        <v>1358</v>
      </c>
      <c r="AW1596">
        <v>1759</v>
      </c>
      <c r="AX1596">
        <v>2344</v>
      </c>
      <c r="AY1596">
        <v>889</v>
      </c>
      <c r="AZ1596">
        <v>158</v>
      </c>
      <c r="BA1596">
        <v>92</v>
      </c>
      <c r="BB1596">
        <v>1670</v>
      </c>
      <c r="BC1596">
        <v>1025</v>
      </c>
      <c r="BD1596">
        <v>467</v>
      </c>
      <c r="BE1596">
        <v>1</v>
      </c>
      <c r="BF1596" t="s">
        <v>64</v>
      </c>
      <c r="BG1596" t="s">
        <v>65</v>
      </c>
      <c r="BH1596" t="s">
        <v>1276</v>
      </c>
      <c r="BI1596" s="4">
        <f xml:space="preserve"> _2025teamgamelogs[[#This Row],[FGA]] + (0.44 * _2025teamgamelogs[[#This Row],[FTA]]) + _2025teamgamelogs[[#This Row],[TOV]] - _2025teamgamelogs[[#This Row],[OREB]]</f>
        <v>102.24</v>
      </c>
      <c r="BJ1596" s="3">
        <f>_2025teamgamelogs[[#This Row],[TOV]]/_2025teamgamelogs[[#This Row],[POSSESIONS]]</f>
        <v>0.16627543035993742</v>
      </c>
      <c r="BK1596" s="4">
        <f>_2025teamgamelogs[[#This Row],[PTS]]/_2025teamgamelogs[[#This Row],[POSSESIONS]]</f>
        <v>1.1345852895148671</v>
      </c>
      <c r="BL1596" s="4">
        <f xml:space="preserve"> 100 * _2025teamgamelogs[[#This Row],[POINTS_PER_POSSESSION]]</f>
        <v>113.45852895148671</v>
      </c>
      <c r="BM1596" s="4">
        <f xml:space="preserve"> _2025teamgamelogs[[#This Row],[POSSESIONS]] / (_2025teamgamelogs[[#This Row],[MIN]]/48)</f>
        <v>102.24</v>
      </c>
      <c r="BN1596" s="3">
        <f>_2025teamgamelogs[[#This Row],[PTS]] / (2 * (_2025teamgamelogs[[#This Row],[FGA]] + 0.44 * _2025teamgamelogs[[#This Row],[FTA]]))</f>
        <v>0.57861133280127697</v>
      </c>
      <c r="BO1596" s="4">
        <f>VLOOKUP(_2025teamgamelogs[[#This Row],[MONTH]], LEAGUE_AVERAGES!$A$2:$B$8, 2, FALSE)</f>
        <v>112.18937416754261</v>
      </c>
      <c r="BP1596" s="5">
        <f>VLOOKUP(_2025teamgamelogs[[#This Row],[TEAM_NAME]], LEAGUE_AVERAGES!$A$14:$C$43, 2, FALSE)</f>
        <v>0.3739024390243903</v>
      </c>
      <c r="BQ1596" s="5">
        <f>VLOOKUP(_2025teamgamelogs[[#This Row],[TEAM_NAME]], LEAGUE_AVERAGES!$A$14:$C$43, 3, FALSE)</f>
        <v>0.36424390243902455</v>
      </c>
      <c r="BR1596" s="5">
        <f>VLOOKUP(_2025teamgamelogs[[#This Row],[TEAM_NAME]], LEAGUE_AVERAGES!$F$14:$H$43, 2, FALSE)</f>
        <v>0.46717073170731704</v>
      </c>
      <c r="BS1596" s="5">
        <f>VLOOKUP(_2025teamgamelogs[[#This Row],[TEAM_NAME]], LEAGUE_AVERAGES!$F$14:$H$43, 3, FALSE)</f>
        <v>0.45907317073170728</v>
      </c>
      <c r="BT1596" s="5">
        <f>VLOOKUP(_2025teamgamelogs[[#This Row],[TEAM_NAME]], LEAGUE_AVERAGES!$K$14:$M$43, 2, FALSE)</f>
        <v>0.59645910798675039</v>
      </c>
      <c r="BU1596" s="5">
        <f>VLOOKUP(_2025teamgamelogs[[#This Row],[TEAM_NAME]], LEAGUE_AVERAGES!$K$14:$M$43, 3, FALSE)</f>
        <v>0.58679053151616523</v>
      </c>
    </row>
    <row r="1597" spans="1:73" x14ac:dyDescent="0.2">
      <c r="A1597" t="s">
        <v>59</v>
      </c>
      <c r="B1597">
        <v>1610612737</v>
      </c>
      <c r="C1597" t="s">
        <v>92</v>
      </c>
      <c r="D1597" t="s">
        <v>93</v>
      </c>
      <c r="E1597">
        <v>22400773</v>
      </c>
      <c r="F1597" s="1">
        <v>45700</v>
      </c>
      <c r="G1597" t="s">
        <v>777</v>
      </c>
      <c r="H1597" t="s">
        <v>70</v>
      </c>
      <c r="I1597">
        <v>53</v>
      </c>
      <c r="J1597">
        <v>55</v>
      </c>
      <c r="K1597">
        <v>110</v>
      </c>
      <c r="L1597">
        <v>0.5</v>
      </c>
      <c r="M1597">
        <v>14</v>
      </c>
      <c r="N1597">
        <v>38</v>
      </c>
      <c r="O1597">
        <v>0.36799999999999999</v>
      </c>
      <c r="P1597">
        <v>24</v>
      </c>
      <c r="Q1597">
        <v>35</v>
      </c>
      <c r="R1597">
        <v>0.68600000000000005</v>
      </c>
      <c r="S1597">
        <v>19</v>
      </c>
      <c r="T1597">
        <v>28</v>
      </c>
      <c r="U1597">
        <v>47</v>
      </c>
      <c r="V1597">
        <v>43</v>
      </c>
      <c r="W1597">
        <v>14</v>
      </c>
      <c r="X1597">
        <v>12</v>
      </c>
      <c r="Y1597">
        <v>10</v>
      </c>
      <c r="Z1597">
        <v>5</v>
      </c>
      <c r="AA1597">
        <v>29</v>
      </c>
      <c r="AB1597">
        <v>23</v>
      </c>
      <c r="AC1597">
        <v>148</v>
      </c>
      <c r="AD1597">
        <v>-1</v>
      </c>
      <c r="AE1597">
        <v>1</v>
      </c>
      <c r="AF1597">
        <v>1231</v>
      </c>
      <c r="AG1597">
        <v>1231</v>
      </c>
      <c r="AH1597">
        <v>1231</v>
      </c>
      <c r="AI1597">
        <v>9</v>
      </c>
      <c r="AJ1597">
        <v>21</v>
      </c>
      <c r="AK1597">
        <v>9</v>
      </c>
      <c r="AL1597">
        <v>663</v>
      </c>
      <c r="AM1597">
        <v>934</v>
      </c>
      <c r="AN1597">
        <v>1078</v>
      </c>
      <c r="AO1597">
        <v>1109</v>
      </c>
      <c r="AP1597">
        <v>238</v>
      </c>
      <c r="AQ1597">
        <v>80</v>
      </c>
      <c r="AR1597">
        <v>2035</v>
      </c>
      <c r="AS1597">
        <v>61</v>
      </c>
      <c r="AT1597">
        <v>1951</v>
      </c>
      <c r="AU1597">
        <v>705</v>
      </c>
      <c r="AV1597">
        <v>6</v>
      </c>
      <c r="AW1597">
        <v>1092</v>
      </c>
      <c r="AX1597">
        <v>217</v>
      </c>
      <c r="AY1597">
        <v>57</v>
      </c>
      <c r="AZ1597">
        <v>1188</v>
      </c>
      <c r="BA1597">
        <v>2422</v>
      </c>
      <c r="BB1597">
        <v>300</v>
      </c>
      <c r="BC1597">
        <v>8</v>
      </c>
      <c r="BD1597">
        <v>1231</v>
      </c>
      <c r="BE1597">
        <v>1</v>
      </c>
      <c r="BF1597" t="s">
        <v>71</v>
      </c>
      <c r="BG1597" t="s">
        <v>65</v>
      </c>
      <c r="BH1597" t="s">
        <v>1276</v>
      </c>
      <c r="BI1597" s="4">
        <f xml:space="preserve"> _2025teamgamelogs[[#This Row],[FGA]] + (0.44 * _2025teamgamelogs[[#This Row],[FTA]]) + _2025teamgamelogs[[#This Row],[TOV]] - _2025teamgamelogs[[#This Row],[OREB]]</f>
        <v>120.4</v>
      </c>
      <c r="BJ1597" s="3">
        <f>_2025teamgamelogs[[#This Row],[TOV]]/_2025teamgamelogs[[#This Row],[POSSESIONS]]</f>
        <v>0.11627906976744186</v>
      </c>
      <c r="BK1597" s="4">
        <f>_2025teamgamelogs[[#This Row],[PTS]]/_2025teamgamelogs[[#This Row],[POSSESIONS]]</f>
        <v>1.2292358803986709</v>
      </c>
      <c r="BL1597" s="4">
        <f xml:space="preserve"> 100 * _2025teamgamelogs[[#This Row],[POINTS_PER_POSSESSION]]</f>
        <v>122.9235880398671</v>
      </c>
      <c r="BM1597" s="4">
        <f xml:space="preserve"> _2025teamgamelogs[[#This Row],[POSSESIONS]] / (_2025teamgamelogs[[#This Row],[MIN]]/48)</f>
        <v>109.04150943396226</v>
      </c>
      <c r="BN1597" s="3">
        <f>_2025teamgamelogs[[#This Row],[PTS]] / (2 * (_2025teamgamelogs[[#This Row],[FGA]] + 0.44 * _2025teamgamelogs[[#This Row],[FTA]]))</f>
        <v>0.5901116427432217</v>
      </c>
      <c r="BO1597" s="4">
        <f>VLOOKUP(_2025teamgamelogs[[#This Row],[MONTH]], LEAGUE_AVERAGES!$A$2:$B$8, 2, FALSE)</f>
        <v>112.18937416754261</v>
      </c>
      <c r="BP1597" s="5">
        <f>VLOOKUP(_2025teamgamelogs[[#This Row],[TEAM_NAME]], LEAGUE_AVERAGES!$A$14:$C$43, 2, FALSE)</f>
        <v>0.35092500000000004</v>
      </c>
      <c r="BQ1597" s="5">
        <f>VLOOKUP(_2025teamgamelogs[[#This Row],[TEAM_NAME]], LEAGUE_AVERAGES!$A$14:$C$43, 3, FALSE)</f>
        <v>0.36290476190476195</v>
      </c>
      <c r="BR1597" s="5">
        <f>VLOOKUP(_2025teamgamelogs[[#This Row],[TEAM_NAME]], LEAGUE_AVERAGES!$F$14:$H$43, 2, FALSE)</f>
        <v>0.47670000000000012</v>
      </c>
      <c r="BS1597" s="5">
        <f>VLOOKUP(_2025teamgamelogs[[#This Row],[TEAM_NAME]], LEAGUE_AVERAGES!$F$14:$H$43, 3, FALSE)</f>
        <v>0.47069047619047621</v>
      </c>
      <c r="BT1597" s="5">
        <f>VLOOKUP(_2025teamgamelogs[[#This Row],[TEAM_NAME]], LEAGUE_AVERAGES!$K$14:$M$43, 2, FALSE)</f>
        <v>0.58493933923263275</v>
      </c>
      <c r="BU1597" s="5">
        <f>VLOOKUP(_2025teamgamelogs[[#This Row],[TEAM_NAME]], LEAGUE_AVERAGES!$K$14:$M$43, 3, FALSE)</f>
        <v>0.57722862424766153</v>
      </c>
    </row>
    <row r="1598" spans="1:73" x14ac:dyDescent="0.2">
      <c r="A1598" t="s">
        <v>59</v>
      </c>
      <c r="B1598">
        <v>1610612760</v>
      </c>
      <c r="C1598" t="s">
        <v>137</v>
      </c>
      <c r="D1598" t="s">
        <v>138</v>
      </c>
      <c r="E1598">
        <v>22400778</v>
      </c>
      <c r="F1598" s="1">
        <v>45700</v>
      </c>
      <c r="G1598" t="s">
        <v>1385</v>
      </c>
      <c r="H1598" t="s">
        <v>63</v>
      </c>
      <c r="I1598">
        <v>48</v>
      </c>
      <c r="J1598">
        <v>43</v>
      </c>
      <c r="K1598">
        <v>88</v>
      </c>
      <c r="L1598">
        <v>0.48899999999999999</v>
      </c>
      <c r="M1598">
        <v>15</v>
      </c>
      <c r="N1598">
        <v>39</v>
      </c>
      <c r="O1598">
        <v>0.38500000000000001</v>
      </c>
      <c r="P1598">
        <v>14</v>
      </c>
      <c r="Q1598">
        <v>20</v>
      </c>
      <c r="R1598">
        <v>0.7</v>
      </c>
      <c r="S1598">
        <v>11</v>
      </c>
      <c r="T1598">
        <v>30</v>
      </c>
      <c r="U1598">
        <v>41</v>
      </c>
      <c r="V1598">
        <v>22</v>
      </c>
      <c r="W1598">
        <v>13</v>
      </c>
      <c r="X1598">
        <v>10</v>
      </c>
      <c r="Y1598">
        <v>3</v>
      </c>
      <c r="Z1598">
        <v>5</v>
      </c>
      <c r="AA1598">
        <v>19</v>
      </c>
      <c r="AB1598">
        <v>17</v>
      </c>
      <c r="AC1598">
        <v>115</v>
      </c>
      <c r="AD1598">
        <v>14</v>
      </c>
      <c r="AE1598">
        <v>1</v>
      </c>
      <c r="AF1598">
        <v>1</v>
      </c>
      <c r="AG1598">
        <v>1</v>
      </c>
      <c r="AH1598">
        <v>1</v>
      </c>
      <c r="AI1598">
        <v>121</v>
      </c>
      <c r="AJ1598">
        <v>866</v>
      </c>
      <c r="AK1598">
        <v>1314</v>
      </c>
      <c r="AL1598">
        <v>853</v>
      </c>
      <c r="AM1598">
        <v>733</v>
      </c>
      <c r="AN1598">
        <v>933</v>
      </c>
      <c r="AO1598">
        <v>909</v>
      </c>
      <c r="AP1598">
        <v>1571</v>
      </c>
      <c r="AQ1598">
        <v>1301</v>
      </c>
      <c r="AR1598">
        <v>1932</v>
      </c>
      <c r="AS1598">
        <v>1051</v>
      </c>
      <c r="AT1598">
        <v>1652</v>
      </c>
      <c r="AU1598">
        <v>1563</v>
      </c>
      <c r="AV1598">
        <v>1909</v>
      </c>
      <c r="AW1598">
        <v>850</v>
      </c>
      <c r="AX1598">
        <v>539</v>
      </c>
      <c r="AY1598">
        <v>1712</v>
      </c>
      <c r="AZ1598">
        <v>1188</v>
      </c>
      <c r="BA1598">
        <v>1258</v>
      </c>
      <c r="BB1598">
        <v>1444</v>
      </c>
      <c r="BC1598">
        <v>1095</v>
      </c>
      <c r="BD1598">
        <v>421</v>
      </c>
      <c r="BE1598">
        <v>1</v>
      </c>
      <c r="BF1598" t="s">
        <v>64</v>
      </c>
      <c r="BG1598" t="s">
        <v>65</v>
      </c>
      <c r="BH1598" t="s">
        <v>1276</v>
      </c>
      <c r="BI1598" s="4">
        <f xml:space="preserve"> _2025teamgamelogs[[#This Row],[FGA]] + (0.44 * _2025teamgamelogs[[#This Row],[FTA]]) + _2025teamgamelogs[[#This Row],[TOV]] - _2025teamgamelogs[[#This Row],[OREB]]</f>
        <v>98.8</v>
      </c>
      <c r="BJ1598" s="3">
        <f>_2025teamgamelogs[[#This Row],[TOV]]/_2025teamgamelogs[[#This Row],[POSSESIONS]]</f>
        <v>0.13157894736842105</v>
      </c>
      <c r="BK1598" s="4">
        <f>_2025teamgamelogs[[#This Row],[PTS]]/_2025teamgamelogs[[#This Row],[POSSESIONS]]</f>
        <v>1.1639676113360324</v>
      </c>
      <c r="BL1598" s="4">
        <f xml:space="preserve"> 100 * _2025teamgamelogs[[#This Row],[POINTS_PER_POSSESSION]]</f>
        <v>116.39676113360325</v>
      </c>
      <c r="BM1598" s="4">
        <f xml:space="preserve"> _2025teamgamelogs[[#This Row],[POSSESIONS]] / (_2025teamgamelogs[[#This Row],[MIN]]/48)</f>
        <v>98.8</v>
      </c>
      <c r="BN1598" s="3">
        <f>_2025teamgamelogs[[#This Row],[PTS]] / (2 * (_2025teamgamelogs[[#This Row],[FGA]] + 0.44 * _2025teamgamelogs[[#This Row],[FTA]]))</f>
        <v>0.59400826446280997</v>
      </c>
      <c r="BO1598" s="4">
        <f>VLOOKUP(_2025teamgamelogs[[#This Row],[MONTH]], LEAGUE_AVERAGES!$A$2:$B$8, 2, FALSE)</f>
        <v>112.18937416754261</v>
      </c>
      <c r="BP1598" s="5">
        <f>VLOOKUP(_2025teamgamelogs[[#This Row],[TEAM_NAME]], LEAGUE_AVERAGES!$A$14:$C$43, 2, FALSE)</f>
        <v>0.38229268292682927</v>
      </c>
      <c r="BQ1598" s="5">
        <f>VLOOKUP(_2025teamgamelogs[[#This Row],[TEAM_NAME]], LEAGUE_AVERAGES!$A$14:$C$43, 3, FALSE)</f>
        <v>0.36500000000000005</v>
      </c>
      <c r="BR1598" s="5">
        <f>VLOOKUP(_2025teamgamelogs[[#This Row],[TEAM_NAME]], LEAGUE_AVERAGES!$F$14:$H$43, 2, FALSE)</f>
        <v>0.48607317073170736</v>
      </c>
      <c r="BS1598" s="5">
        <f>VLOOKUP(_2025teamgamelogs[[#This Row],[TEAM_NAME]], LEAGUE_AVERAGES!$F$14:$H$43, 3, FALSE)</f>
        <v>0.4780731707317073</v>
      </c>
      <c r="BT1598" s="5">
        <f>VLOOKUP(_2025teamgamelogs[[#This Row],[TEAM_NAME]], LEAGUE_AVERAGES!$K$14:$M$43, 2, FALSE)</f>
        <v>0.59971838422440138</v>
      </c>
      <c r="BU1598" s="5">
        <f>VLOOKUP(_2025teamgamelogs[[#This Row],[TEAM_NAME]], LEAGUE_AVERAGES!$K$14:$M$43, 3, FALSE)</f>
        <v>0.58679992881439635</v>
      </c>
    </row>
    <row r="1599" spans="1:73" x14ac:dyDescent="0.2">
      <c r="A1599" t="s">
        <v>59</v>
      </c>
      <c r="B1599">
        <v>1610612766</v>
      </c>
      <c r="C1599" t="s">
        <v>122</v>
      </c>
      <c r="D1599" t="s">
        <v>123</v>
      </c>
      <c r="E1599">
        <v>22400770</v>
      </c>
      <c r="F1599" s="1">
        <v>45700</v>
      </c>
      <c r="G1599" t="s">
        <v>433</v>
      </c>
      <c r="H1599" t="s">
        <v>70</v>
      </c>
      <c r="I1599">
        <v>48</v>
      </c>
      <c r="J1599">
        <v>32</v>
      </c>
      <c r="K1599">
        <v>81</v>
      </c>
      <c r="L1599">
        <v>0.39500000000000002</v>
      </c>
      <c r="M1599">
        <v>8</v>
      </c>
      <c r="N1599">
        <v>26</v>
      </c>
      <c r="O1599">
        <v>0.308</v>
      </c>
      <c r="P1599">
        <v>14</v>
      </c>
      <c r="Q1599">
        <v>15</v>
      </c>
      <c r="R1599">
        <v>0.93300000000000005</v>
      </c>
      <c r="S1599">
        <v>6</v>
      </c>
      <c r="T1599">
        <v>37</v>
      </c>
      <c r="U1599">
        <v>43</v>
      </c>
      <c r="V1599">
        <v>21</v>
      </c>
      <c r="W1599">
        <v>12</v>
      </c>
      <c r="X1599">
        <v>4</v>
      </c>
      <c r="Y1599">
        <v>4</v>
      </c>
      <c r="Z1599">
        <v>9</v>
      </c>
      <c r="AA1599">
        <v>15</v>
      </c>
      <c r="AB1599">
        <v>12</v>
      </c>
      <c r="AC1599">
        <v>86</v>
      </c>
      <c r="AD1599">
        <v>-16</v>
      </c>
      <c r="AE1599">
        <v>1</v>
      </c>
      <c r="AF1599">
        <v>1231</v>
      </c>
      <c r="AG1599">
        <v>1231</v>
      </c>
      <c r="AH1599">
        <v>1231</v>
      </c>
      <c r="AI1599">
        <v>121</v>
      </c>
      <c r="AJ1599">
        <v>2370</v>
      </c>
      <c r="AK1599">
        <v>2117</v>
      </c>
      <c r="AL1599">
        <v>2258</v>
      </c>
      <c r="AM1599">
        <v>2251</v>
      </c>
      <c r="AN1599">
        <v>2340</v>
      </c>
      <c r="AO1599">
        <v>1815</v>
      </c>
      <c r="AP1599">
        <v>1571</v>
      </c>
      <c r="AQ1599">
        <v>2021</v>
      </c>
      <c r="AR1599">
        <v>127</v>
      </c>
      <c r="AS1599">
        <v>2189</v>
      </c>
      <c r="AT1599">
        <v>489</v>
      </c>
      <c r="AU1599">
        <v>1282</v>
      </c>
      <c r="AV1599">
        <v>2031</v>
      </c>
      <c r="AW1599">
        <v>640</v>
      </c>
      <c r="AX1599">
        <v>2190</v>
      </c>
      <c r="AY1599">
        <v>1274</v>
      </c>
      <c r="AZ1599">
        <v>2275</v>
      </c>
      <c r="BA1599">
        <v>398</v>
      </c>
      <c r="BB1599">
        <v>2314</v>
      </c>
      <c r="BC1599">
        <v>2427</v>
      </c>
      <c r="BD1599">
        <v>2086</v>
      </c>
      <c r="BE1599">
        <v>1</v>
      </c>
      <c r="BF1599" t="s">
        <v>71</v>
      </c>
      <c r="BG1599" t="s">
        <v>65</v>
      </c>
      <c r="BH1599" t="s">
        <v>1276</v>
      </c>
      <c r="BI1599" s="4">
        <f xml:space="preserve"> _2025teamgamelogs[[#This Row],[FGA]] + (0.44 * _2025teamgamelogs[[#This Row],[FTA]]) + _2025teamgamelogs[[#This Row],[TOV]] - _2025teamgamelogs[[#This Row],[OREB]]</f>
        <v>93.6</v>
      </c>
      <c r="BJ1599" s="3">
        <f>_2025teamgamelogs[[#This Row],[TOV]]/_2025teamgamelogs[[#This Row],[POSSESIONS]]</f>
        <v>0.12820512820512822</v>
      </c>
      <c r="BK1599" s="4">
        <f>_2025teamgamelogs[[#This Row],[PTS]]/_2025teamgamelogs[[#This Row],[POSSESIONS]]</f>
        <v>0.91880341880341887</v>
      </c>
      <c r="BL1599" s="4">
        <f xml:space="preserve"> 100 * _2025teamgamelogs[[#This Row],[POINTS_PER_POSSESSION]]</f>
        <v>91.880341880341888</v>
      </c>
      <c r="BM1599" s="4">
        <f xml:space="preserve"> _2025teamgamelogs[[#This Row],[POSSESIONS]] / (_2025teamgamelogs[[#This Row],[MIN]]/48)</f>
        <v>93.6</v>
      </c>
      <c r="BN1599" s="3">
        <f>_2025teamgamelogs[[#This Row],[PTS]] / (2 * (_2025teamgamelogs[[#This Row],[FGA]] + 0.44 * _2025teamgamelogs[[#This Row],[FTA]]))</f>
        <v>0.49086757990867586</v>
      </c>
      <c r="BO1599" s="4">
        <f>VLOOKUP(_2025teamgamelogs[[#This Row],[MONTH]], LEAGUE_AVERAGES!$A$2:$B$8, 2, FALSE)</f>
        <v>112.18937416754261</v>
      </c>
      <c r="BP1599" s="5">
        <f>VLOOKUP(_2025teamgamelogs[[#This Row],[TEAM_NAME]], LEAGUE_AVERAGES!$A$14:$C$43, 2, FALSE)</f>
        <v>0.33860975609756089</v>
      </c>
      <c r="BQ1599" s="5">
        <f>VLOOKUP(_2025teamgamelogs[[#This Row],[TEAM_NAME]], LEAGUE_AVERAGES!$A$14:$C$43, 3, FALSE)</f>
        <v>0.33580487804878045</v>
      </c>
      <c r="BR1599" s="5">
        <f>VLOOKUP(_2025teamgamelogs[[#This Row],[TEAM_NAME]], LEAGUE_AVERAGES!$F$14:$H$43, 2, FALSE)</f>
        <v>0.43492682926829268</v>
      </c>
      <c r="BS1599" s="5">
        <f>VLOOKUP(_2025teamgamelogs[[#This Row],[TEAM_NAME]], LEAGUE_AVERAGES!$F$14:$H$43, 3, FALSE)</f>
        <v>0.42697560975609755</v>
      </c>
      <c r="BT1599" s="5">
        <f>VLOOKUP(_2025teamgamelogs[[#This Row],[TEAM_NAME]], LEAGUE_AVERAGES!$K$14:$M$43, 2, FALSE)</f>
        <v>0.5424635833805308</v>
      </c>
      <c r="BU1599" s="5">
        <f>VLOOKUP(_2025teamgamelogs[[#This Row],[TEAM_NAME]], LEAGUE_AVERAGES!$K$14:$M$43, 3, FALSE)</f>
        <v>0.53419164265445196</v>
      </c>
    </row>
    <row r="1600" spans="1:73" x14ac:dyDescent="0.2">
      <c r="A1600" t="s">
        <v>59</v>
      </c>
      <c r="B1600">
        <v>1610612750</v>
      </c>
      <c r="C1600" t="s">
        <v>8</v>
      </c>
      <c r="D1600" t="s">
        <v>72</v>
      </c>
      <c r="E1600">
        <v>22400776</v>
      </c>
      <c r="F1600" s="1">
        <v>45700</v>
      </c>
      <c r="G1600" t="s">
        <v>1386</v>
      </c>
      <c r="H1600" t="s">
        <v>70</v>
      </c>
      <c r="I1600">
        <v>48</v>
      </c>
      <c r="J1600">
        <v>39</v>
      </c>
      <c r="K1600">
        <v>103</v>
      </c>
      <c r="L1600">
        <v>0.379</v>
      </c>
      <c r="M1600">
        <v>10</v>
      </c>
      <c r="N1600">
        <v>44</v>
      </c>
      <c r="O1600">
        <v>0.22700000000000001</v>
      </c>
      <c r="P1600">
        <v>13</v>
      </c>
      <c r="Q1600">
        <v>15</v>
      </c>
      <c r="R1600">
        <v>0.86699999999999999</v>
      </c>
      <c r="S1600">
        <v>15</v>
      </c>
      <c r="T1600">
        <v>44</v>
      </c>
      <c r="U1600">
        <v>59</v>
      </c>
      <c r="V1600">
        <v>27</v>
      </c>
      <c r="W1600">
        <v>14</v>
      </c>
      <c r="X1600">
        <v>4</v>
      </c>
      <c r="Y1600">
        <v>6</v>
      </c>
      <c r="Z1600">
        <v>1</v>
      </c>
      <c r="AA1600">
        <v>13</v>
      </c>
      <c r="AB1600">
        <v>15</v>
      </c>
      <c r="AC1600">
        <v>101</v>
      </c>
      <c r="AD1600">
        <v>-2</v>
      </c>
      <c r="AE1600">
        <v>1</v>
      </c>
      <c r="AF1600">
        <v>1231</v>
      </c>
      <c r="AG1600">
        <v>1231</v>
      </c>
      <c r="AH1600">
        <v>1231</v>
      </c>
      <c r="AI1600">
        <v>121</v>
      </c>
      <c r="AJ1600">
        <v>1609</v>
      </c>
      <c r="AK1600">
        <v>77</v>
      </c>
      <c r="AL1600">
        <v>2350</v>
      </c>
      <c r="AM1600">
        <v>1891</v>
      </c>
      <c r="AN1600">
        <v>384</v>
      </c>
      <c r="AO1600">
        <v>2351</v>
      </c>
      <c r="AP1600">
        <v>1755</v>
      </c>
      <c r="AQ1600">
        <v>2021</v>
      </c>
      <c r="AR1600">
        <v>459</v>
      </c>
      <c r="AS1600">
        <v>332</v>
      </c>
      <c r="AT1600">
        <v>50</v>
      </c>
      <c r="AU1600">
        <v>46</v>
      </c>
      <c r="AV1600">
        <v>1013</v>
      </c>
      <c r="AW1600">
        <v>1092</v>
      </c>
      <c r="AX1600">
        <v>2190</v>
      </c>
      <c r="AY1600">
        <v>560</v>
      </c>
      <c r="AZ1600">
        <v>35</v>
      </c>
      <c r="BA1600">
        <v>148</v>
      </c>
      <c r="BB1600">
        <v>1892</v>
      </c>
      <c r="BC1600">
        <v>2059</v>
      </c>
      <c r="BD1600">
        <v>1286</v>
      </c>
      <c r="BE1600">
        <v>1</v>
      </c>
      <c r="BF1600" t="s">
        <v>64</v>
      </c>
      <c r="BG1600" t="s">
        <v>65</v>
      </c>
      <c r="BH1600" t="s">
        <v>1276</v>
      </c>
      <c r="BI1600" s="4">
        <f xml:space="preserve"> _2025teamgamelogs[[#This Row],[FGA]] + (0.44 * _2025teamgamelogs[[#This Row],[FTA]]) + _2025teamgamelogs[[#This Row],[TOV]] - _2025teamgamelogs[[#This Row],[OREB]]</f>
        <v>108.6</v>
      </c>
      <c r="BJ1600" s="3">
        <f>_2025teamgamelogs[[#This Row],[TOV]]/_2025teamgamelogs[[#This Row],[POSSESIONS]]</f>
        <v>0.12891344383057091</v>
      </c>
      <c r="BK1600" s="4">
        <f>_2025teamgamelogs[[#This Row],[PTS]]/_2025teamgamelogs[[#This Row],[POSSESIONS]]</f>
        <v>0.93001841620626158</v>
      </c>
      <c r="BL1600" s="4">
        <f xml:space="preserve"> 100 * _2025teamgamelogs[[#This Row],[POINTS_PER_POSSESSION]]</f>
        <v>93.001841620626152</v>
      </c>
      <c r="BM1600" s="4">
        <f xml:space="preserve"> _2025teamgamelogs[[#This Row],[POSSESIONS]] / (_2025teamgamelogs[[#This Row],[MIN]]/48)</f>
        <v>108.6</v>
      </c>
      <c r="BN1600" s="3">
        <f>_2025teamgamelogs[[#This Row],[PTS]] / (2 * (_2025teamgamelogs[[#This Row],[FGA]] + 0.44 * _2025teamgamelogs[[#This Row],[FTA]]))</f>
        <v>0.46076642335766427</v>
      </c>
      <c r="BO1600" s="4">
        <f>VLOOKUP(_2025teamgamelogs[[#This Row],[MONTH]], LEAGUE_AVERAGES!$A$2:$B$8, 2, FALSE)</f>
        <v>112.18937416754261</v>
      </c>
      <c r="BP1600" s="5">
        <f>VLOOKUP(_2025teamgamelogs[[#This Row],[TEAM_NAME]], LEAGUE_AVERAGES!$A$14:$C$43, 2, FALSE)</f>
        <v>0.38256097560975622</v>
      </c>
      <c r="BQ1600" s="5">
        <f>VLOOKUP(_2025teamgamelogs[[#This Row],[TEAM_NAME]], LEAGUE_AVERAGES!$A$14:$C$43, 3, FALSE)</f>
        <v>0.37156097560975615</v>
      </c>
      <c r="BR1600" s="5">
        <f>VLOOKUP(_2025teamgamelogs[[#This Row],[TEAM_NAME]], LEAGUE_AVERAGES!$F$14:$H$43, 2, FALSE)</f>
        <v>0.47402439024390242</v>
      </c>
      <c r="BS1600" s="5">
        <f>VLOOKUP(_2025teamgamelogs[[#This Row],[TEAM_NAME]], LEAGUE_AVERAGES!$F$14:$H$43, 3, FALSE)</f>
        <v>0.46580487804878057</v>
      </c>
      <c r="BT1600" s="5">
        <f>VLOOKUP(_2025teamgamelogs[[#This Row],[TEAM_NAME]], LEAGUE_AVERAGES!$K$14:$M$43, 2, FALSE)</f>
        <v>0.59446350940954662</v>
      </c>
      <c r="BU1600" s="5">
        <f>VLOOKUP(_2025teamgamelogs[[#This Row],[TEAM_NAME]], LEAGUE_AVERAGES!$K$14:$M$43, 3, FALSE)</f>
        <v>0.58583417827298701</v>
      </c>
    </row>
    <row r="1601" spans="1:73" x14ac:dyDescent="0.2">
      <c r="A1601" t="s">
        <v>59</v>
      </c>
      <c r="B1601">
        <v>1610612753</v>
      </c>
      <c r="C1601" t="s">
        <v>83</v>
      </c>
      <c r="D1601" t="s">
        <v>84</v>
      </c>
      <c r="E1601">
        <v>22400770</v>
      </c>
      <c r="F1601" s="1">
        <v>45700</v>
      </c>
      <c r="G1601" t="s">
        <v>431</v>
      </c>
      <c r="H1601" t="s">
        <v>63</v>
      </c>
      <c r="I1601">
        <v>48</v>
      </c>
      <c r="J1601">
        <v>37</v>
      </c>
      <c r="K1601">
        <v>90</v>
      </c>
      <c r="L1601">
        <v>0.41099999999999998</v>
      </c>
      <c r="M1601">
        <v>14</v>
      </c>
      <c r="N1601">
        <v>43</v>
      </c>
      <c r="O1601">
        <v>0.32600000000000001</v>
      </c>
      <c r="P1601">
        <v>14</v>
      </c>
      <c r="Q1601">
        <v>19</v>
      </c>
      <c r="R1601">
        <v>0.73699999999999999</v>
      </c>
      <c r="S1601">
        <v>13</v>
      </c>
      <c r="T1601">
        <v>39</v>
      </c>
      <c r="U1601">
        <v>52</v>
      </c>
      <c r="V1601">
        <v>22</v>
      </c>
      <c r="W1601">
        <v>11</v>
      </c>
      <c r="X1601">
        <v>4</v>
      </c>
      <c r="Y1601">
        <v>9</v>
      </c>
      <c r="Z1601">
        <v>4</v>
      </c>
      <c r="AA1601">
        <v>12</v>
      </c>
      <c r="AB1601">
        <v>15</v>
      </c>
      <c r="AC1601">
        <v>102</v>
      </c>
      <c r="AD1601">
        <v>16</v>
      </c>
      <c r="AE1601">
        <v>1</v>
      </c>
      <c r="AF1601">
        <v>1</v>
      </c>
      <c r="AG1601">
        <v>1</v>
      </c>
      <c r="AH1601">
        <v>1</v>
      </c>
      <c r="AI1601">
        <v>121</v>
      </c>
      <c r="AJ1601">
        <v>1946</v>
      </c>
      <c r="AK1601">
        <v>1029</v>
      </c>
      <c r="AL1601">
        <v>2087</v>
      </c>
      <c r="AM1601">
        <v>934</v>
      </c>
      <c r="AN1601">
        <v>471</v>
      </c>
      <c r="AO1601">
        <v>1599</v>
      </c>
      <c r="AP1601">
        <v>1571</v>
      </c>
      <c r="AQ1601">
        <v>1458</v>
      </c>
      <c r="AR1601">
        <v>1674</v>
      </c>
      <c r="AS1601">
        <v>652</v>
      </c>
      <c r="AT1601">
        <v>277</v>
      </c>
      <c r="AU1601">
        <v>267</v>
      </c>
      <c r="AV1601">
        <v>1909</v>
      </c>
      <c r="AW1601">
        <v>429</v>
      </c>
      <c r="AX1601">
        <v>2190</v>
      </c>
      <c r="AY1601">
        <v>109</v>
      </c>
      <c r="AZ1601">
        <v>750</v>
      </c>
      <c r="BA1601">
        <v>92</v>
      </c>
      <c r="BB1601">
        <v>1892</v>
      </c>
      <c r="BC1601">
        <v>2003</v>
      </c>
      <c r="BD1601">
        <v>338</v>
      </c>
      <c r="BE1601">
        <v>1</v>
      </c>
      <c r="BF1601" t="s">
        <v>64</v>
      </c>
      <c r="BG1601" t="s">
        <v>65</v>
      </c>
      <c r="BH1601" t="s">
        <v>1276</v>
      </c>
      <c r="BI1601" s="4">
        <f xml:space="preserve"> _2025teamgamelogs[[#This Row],[FGA]] + (0.44 * _2025teamgamelogs[[#This Row],[FTA]]) + _2025teamgamelogs[[#This Row],[TOV]] - _2025teamgamelogs[[#This Row],[OREB]]</f>
        <v>96.36</v>
      </c>
      <c r="BJ1601" s="3">
        <f>_2025teamgamelogs[[#This Row],[TOV]]/_2025teamgamelogs[[#This Row],[POSSESIONS]]</f>
        <v>0.11415525114155252</v>
      </c>
      <c r="BK1601" s="4">
        <f>_2025teamgamelogs[[#This Row],[PTS]]/_2025teamgamelogs[[#This Row],[POSSESIONS]]</f>
        <v>1.0585305105853051</v>
      </c>
      <c r="BL1601" s="4">
        <f xml:space="preserve"> 100 * _2025teamgamelogs[[#This Row],[POINTS_PER_POSSESSION]]</f>
        <v>105.85305105853051</v>
      </c>
      <c r="BM1601" s="4">
        <f xml:space="preserve"> _2025teamgamelogs[[#This Row],[POSSESIONS]] / (_2025teamgamelogs[[#This Row],[MIN]]/48)</f>
        <v>96.36</v>
      </c>
      <c r="BN1601" s="3">
        <f>_2025teamgamelogs[[#This Row],[PTS]] / (2 * (_2025teamgamelogs[[#This Row],[FGA]] + 0.44 * _2025teamgamelogs[[#This Row],[FTA]]))</f>
        <v>0.51850345668971132</v>
      </c>
      <c r="BO1601" s="4">
        <f>VLOOKUP(_2025teamgamelogs[[#This Row],[MONTH]], LEAGUE_AVERAGES!$A$2:$B$8, 2, FALSE)</f>
        <v>112.18937416754261</v>
      </c>
      <c r="BP1601" s="5">
        <f>VLOOKUP(_2025teamgamelogs[[#This Row],[TEAM_NAME]], LEAGUE_AVERAGES!$A$14:$C$43, 2, FALSE)</f>
        <v>0.32192682926829269</v>
      </c>
      <c r="BQ1601" s="5">
        <f>VLOOKUP(_2025teamgamelogs[[#This Row],[TEAM_NAME]], LEAGUE_AVERAGES!$A$14:$C$43, 3, FALSE)</f>
        <v>0.31129268292682932</v>
      </c>
      <c r="BR1601" s="5">
        <f>VLOOKUP(_2025teamgamelogs[[#This Row],[TEAM_NAME]], LEAGUE_AVERAGES!$F$14:$H$43, 2, FALSE)</f>
        <v>0.44641463414634147</v>
      </c>
      <c r="BS1601" s="5">
        <f>VLOOKUP(_2025teamgamelogs[[#This Row],[TEAM_NAME]], LEAGUE_AVERAGES!$F$14:$H$43, 3, FALSE)</f>
        <v>0.44524390243902434</v>
      </c>
      <c r="BT1601" s="5">
        <f>VLOOKUP(_2025teamgamelogs[[#This Row],[TEAM_NAME]], LEAGUE_AVERAGES!$K$14:$M$43, 2, FALSE)</f>
        <v>0.55194019912665027</v>
      </c>
      <c r="BU1601" s="5">
        <f>VLOOKUP(_2025teamgamelogs[[#This Row],[TEAM_NAME]], LEAGUE_AVERAGES!$K$14:$M$43, 3, FALSE)</f>
        <v>0.54874950227645525</v>
      </c>
    </row>
    <row r="1602" spans="1:73" x14ac:dyDescent="0.2">
      <c r="A1602" t="s">
        <v>59</v>
      </c>
      <c r="B1602">
        <v>1610612743</v>
      </c>
      <c r="C1602" t="s">
        <v>151</v>
      </c>
      <c r="D1602" t="s">
        <v>152</v>
      </c>
      <c r="E1602">
        <v>22400780</v>
      </c>
      <c r="F1602" s="1">
        <v>45700</v>
      </c>
      <c r="G1602" t="s">
        <v>1370</v>
      </c>
      <c r="H1602" t="s">
        <v>63</v>
      </c>
      <c r="I1602">
        <v>48</v>
      </c>
      <c r="J1602">
        <v>49</v>
      </c>
      <c r="K1602">
        <v>96</v>
      </c>
      <c r="L1602">
        <v>0.51</v>
      </c>
      <c r="M1602">
        <v>15</v>
      </c>
      <c r="N1602">
        <v>38</v>
      </c>
      <c r="O1602">
        <v>0.39500000000000002</v>
      </c>
      <c r="P1602">
        <v>19</v>
      </c>
      <c r="Q1602">
        <v>24</v>
      </c>
      <c r="R1602">
        <v>0.79200000000000004</v>
      </c>
      <c r="S1602">
        <v>12</v>
      </c>
      <c r="T1602">
        <v>37</v>
      </c>
      <c r="U1602">
        <v>49</v>
      </c>
      <c r="V1602">
        <v>26</v>
      </c>
      <c r="W1602">
        <v>14</v>
      </c>
      <c r="X1602">
        <v>9</v>
      </c>
      <c r="Y1602">
        <v>7</v>
      </c>
      <c r="Z1602">
        <v>6</v>
      </c>
      <c r="AA1602">
        <v>20</v>
      </c>
      <c r="AB1602">
        <v>19</v>
      </c>
      <c r="AC1602">
        <v>132</v>
      </c>
      <c r="AD1602">
        <v>11</v>
      </c>
      <c r="AE1602">
        <v>1</v>
      </c>
      <c r="AF1602">
        <v>1</v>
      </c>
      <c r="AG1602">
        <v>1</v>
      </c>
      <c r="AH1602">
        <v>1</v>
      </c>
      <c r="AI1602">
        <v>121</v>
      </c>
      <c r="AJ1602">
        <v>174</v>
      </c>
      <c r="AK1602">
        <v>392</v>
      </c>
      <c r="AL1602">
        <v>563</v>
      </c>
      <c r="AM1602">
        <v>733</v>
      </c>
      <c r="AN1602">
        <v>1078</v>
      </c>
      <c r="AO1602">
        <v>794</v>
      </c>
      <c r="AP1602">
        <v>756</v>
      </c>
      <c r="AQ1602">
        <v>791</v>
      </c>
      <c r="AR1602">
        <v>1160</v>
      </c>
      <c r="AS1602">
        <v>848</v>
      </c>
      <c r="AT1602">
        <v>489</v>
      </c>
      <c r="AU1602">
        <v>505</v>
      </c>
      <c r="AV1602">
        <v>1195</v>
      </c>
      <c r="AW1602">
        <v>1092</v>
      </c>
      <c r="AX1602">
        <v>797</v>
      </c>
      <c r="AY1602">
        <v>346</v>
      </c>
      <c r="AZ1602">
        <v>1573</v>
      </c>
      <c r="BA1602">
        <v>1491</v>
      </c>
      <c r="BB1602">
        <v>971</v>
      </c>
      <c r="BC1602">
        <v>179</v>
      </c>
      <c r="BD1602">
        <v>563</v>
      </c>
      <c r="BE1602">
        <v>1</v>
      </c>
      <c r="BF1602" t="s">
        <v>64</v>
      </c>
      <c r="BG1602" t="s">
        <v>65</v>
      </c>
      <c r="BH1602" t="s">
        <v>1276</v>
      </c>
      <c r="BI1602" s="4">
        <f xml:space="preserve"> _2025teamgamelogs[[#This Row],[FGA]] + (0.44 * _2025teamgamelogs[[#This Row],[FTA]]) + _2025teamgamelogs[[#This Row],[TOV]] - _2025teamgamelogs[[#This Row],[OREB]]</f>
        <v>108.56</v>
      </c>
      <c r="BJ1602" s="3">
        <f>_2025teamgamelogs[[#This Row],[TOV]]/_2025teamgamelogs[[#This Row],[POSSESIONS]]</f>
        <v>0.12896094325718496</v>
      </c>
      <c r="BK1602" s="4">
        <f>_2025teamgamelogs[[#This Row],[PTS]]/_2025teamgamelogs[[#This Row],[POSSESIONS]]</f>
        <v>1.2159174649963154</v>
      </c>
      <c r="BL1602" s="4">
        <f xml:space="preserve"> 100 * _2025teamgamelogs[[#This Row],[POINTS_PER_POSSESSION]]</f>
        <v>121.59174649963154</v>
      </c>
      <c r="BM1602" s="4">
        <f xml:space="preserve"> _2025teamgamelogs[[#This Row],[POSSESIONS]] / (_2025teamgamelogs[[#This Row],[MIN]]/48)</f>
        <v>108.56</v>
      </c>
      <c r="BN1602" s="3">
        <f>_2025teamgamelogs[[#This Row],[PTS]] / (2 * (_2025teamgamelogs[[#This Row],[FGA]] + 0.44 * _2025teamgamelogs[[#This Row],[FTA]]))</f>
        <v>0.61936936936936937</v>
      </c>
      <c r="BO1602" s="4">
        <f>VLOOKUP(_2025teamgamelogs[[#This Row],[MONTH]], LEAGUE_AVERAGES!$A$2:$B$8, 2, FALSE)</f>
        <v>112.18937416754261</v>
      </c>
      <c r="BP1602" s="5">
        <f>VLOOKUP(_2025teamgamelogs[[#This Row],[TEAM_NAME]], LEAGUE_AVERAGES!$A$14:$C$43, 2, FALSE)</f>
        <v>0.39036585365853654</v>
      </c>
      <c r="BQ1602" s="5">
        <f>VLOOKUP(_2025teamgamelogs[[#This Row],[TEAM_NAME]], LEAGUE_AVERAGES!$A$14:$C$43, 3, FALSE)</f>
        <v>0.36282926829268303</v>
      </c>
      <c r="BR1602" s="5">
        <f>VLOOKUP(_2025teamgamelogs[[#This Row],[TEAM_NAME]], LEAGUE_AVERAGES!$F$14:$H$43, 2, FALSE)</f>
        <v>0.50741463414634147</v>
      </c>
      <c r="BS1602" s="5">
        <f>VLOOKUP(_2025teamgamelogs[[#This Row],[TEAM_NAME]], LEAGUE_AVERAGES!$F$14:$H$43, 3, FALSE)</f>
        <v>0.50717073170731708</v>
      </c>
      <c r="BT1602" s="5">
        <f>VLOOKUP(_2025teamgamelogs[[#This Row],[TEAM_NAME]], LEAGUE_AVERAGES!$K$14:$M$43, 2, FALSE)</f>
        <v>0.61183675116028358</v>
      </c>
      <c r="BU1602" s="5">
        <f>VLOOKUP(_2025teamgamelogs[[#This Row],[TEAM_NAME]], LEAGUE_AVERAGES!$K$14:$M$43, 3, FALSE)</f>
        <v>0.59871853787111373</v>
      </c>
    </row>
    <row r="1603" spans="1:73" x14ac:dyDescent="0.2">
      <c r="A1603" t="s">
        <v>59</v>
      </c>
      <c r="B1603">
        <v>1610612758</v>
      </c>
      <c r="C1603" t="s">
        <v>142</v>
      </c>
      <c r="D1603" t="s">
        <v>143</v>
      </c>
      <c r="E1603">
        <v>22400777</v>
      </c>
      <c r="F1603" s="1">
        <v>45700</v>
      </c>
      <c r="G1603" t="s">
        <v>780</v>
      </c>
      <c r="H1603" t="s">
        <v>63</v>
      </c>
      <c r="I1603">
        <v>48</v>
      </c>
      <c r="J1603">
        <v>41</v>
      </c>
      <c r="K1603">
        <v>87</v>
      </c>
      <c r="L1603">
        <v>0.47099999999999997</v>
      </c>
      <c r="M1603">
        <v>16</v>
      </c>
      <c r="N1603">
        <v>45</v>
      </c>
      <c r="O1603">
        <v>0.35599999999999998</v>
      </c>
      <c r="P1603">
        <v>21</v>
      </c>
      <c r="Q1603">
        <v>29</v>
      </c>
      <c r="R1603">
        <v>0.72399999999999998</v>
      </c>
      <c r="S1603">
        <v>12</v>
      </c>
      <c r="T1603">
        <v>36</v>
      </c>
      <c r="U1603">
        <v>48</v>
      </c>
      <c r="V1603">
        <v>28</v>
      </c>
      <c r="W1603">
        <v>11</v>
      </c>
      <c r="X1603">
        <v>4</v>
      </c>
      <c r="Y1603">
        <v>7</v>
      </c>
      <c r="Z1603">
        <v>5</v>
      </c>
      <c r="AA1603">
        <v>16</v>
      </c>
      <c r="AB1603">
        <v>23</v>
      </c>
      <c r="AC1603">
        <v>119</v>
      </c>
      <c r="AD1603">
        <v>8</v>
      </c>
      <c r="AE1603">
        <v>1</v>
      </c>
      <c r="AF1603">
        <v>1</v>
      </c>
      <c r="AG1603">
        <v>1</v>
      </c>
      <c r="AH1603">
        <v>1</v>
      </c>
      <c r="AI1603">
        <v>121</v>
      </c>
      <c r="AJ1603">
        <v>1234</v>
      </c>
      <c r="AK1603">
        <v>1449</v>
      </c>
      <c r="AL1603">
        <v>1173</v>
      </c>
      <c r="AM1603">
        <v>567</v>
      </c>
      <c r="AN1603">
        <v>312</v>
      </c>
      <c r="AO1603">
        <v>1251</v>
      </c>
      <c r="AP1603">
        <v>506</v>
      </c>
      <c r="AQ1603">
        <v>325</v>
      </c>
      <c r="AR1603">
        <v>1781</v>
      </c>
      <c r="AS1603">
        <v>848</v>
      </c>
      <c r="AT1603">
        <v>640</v>
      </c>
      <c r="AU1603">
        <v>604</v>
      </c>
      <c r="AV1603">
        <v>840</v>
      </c>
      <c r="AW1603">
        <v>429</v>
      </c>
      <c r="AX1603">
        <v>2190</v>
      </c>
      <c r="AY1603">
        <v>346</v>
      </c>
      <c r="AZ1603">
        <v>1188</v>
      </c>
      <c r="BA1603">
        <v>570</v>
      </c>
      <c r="BB1603">
        <v>300</v>
      </c>
      <c r="BC1603">
        <v>798</v>
      </c>
      <c r="BD1603">
        <v>727</v>
      </c>
      <c r="BE1603">
        <v>1</v>
      </c>
      <c r="BF1603" t="s">
        <v>71</v>
      </c>
      <c r="BG1603" t="s">
        <v>65</v>
      </c>
      <c r="BH1603" t="s">
        <v>1276</v>
      </c>
      <c r="BI1603" s="4">
        <f xml:space="preserve"> _2025teamgamelogs[[#This Row],[FGA]] + (0.44 * _2025teamgamelogs[[#This Row],[FTA]]) + _2025teamgamelogs[[#This Row],[TOV]] - _2025teamgamelogs[[#This Row],[OREB]]</f>
        <v>98.76</v>
      </c>
      <c r="BJ1603" s="3">
        <f>_2025teamgamelogs[[#This Row],[TOV]]/_2025teamgamelogs[[#This Row],[POSSESIONS]]</f>
        <v>0.1113811259619279</v>
      </c>
      <c r="BK1603" s="4">
        <f>_2025teamgamelogs[[#This Row],[PTS]]/_2025teamgamelogs[[#This Row],[POSSESIONS]]</f>
        <v>1.2049412717699473</v>
      </c>
      <c r="BL1603" s="4">
        <f xml:space="preserve"> 100 * _2025teamgamelogs[[#This Row],[POINTS_PER_POSSESSION]]</f>
        <v>120.49412717699472</v>
      </c>
      <c r="BM1603" s="4">
        <f xml:space="preserve"> _2025teamgamelogs[[#This Row],[POSSESIONS]] / (_2025teamgamelogs[[#This Row],[MIN]]/48)</f>
        <v>98.76</v>
      </c>
      <c r="BN1603" s="3">
        <f>_2025teamgamelogs[[#This Row],[PTS]] / (2 * (_2025teamgamelogs[[#This Row],[FGA]] + 0.44 * _2025teamgamelogs[[#This Row],[FTA]]))</f>
        <v>0.59643143544506816</v>
      </c>
      <c r="BO1603" s="4">
        <f>VLOOKUP(_2025teamgamelogs[[#This Row],[MONTH]], LEAGUE_AVERAGES!$A$2:$B$8, 2, FALSE)</f>
        <v>112.18937416754261</v>
      </c>
      <c r="BP1603" s="5">
        <f>VLOOKUP(_2025teamgamelogs[[#This Row],[TEAM_NAME]], LEAGUE_AVERAGES!$A$14:$C$43, 2, FALSE)</f>
        <v>0.37158536585365853</v>
      </c>
      <c r="BQ1603" s="5">
        <f>VLOOKUP(_2025teamgamelogs[[#This Row],[TEAM_NAME]], LEAGUE_AVERAGES!$A$14:$C$43, 3, FALSE)</f>
        <v>0.34029268292682929</v>
      </c>
      <c r="BR1603" s="5">
        <f>VLOOKUP(_2025teamgamelogs[[#This Row],[TEAM_NAME]], LEAGUE_AVERAGES!$F$14:$H$43, 2, FALSE)</f>
        <v>0.4831951219512195</v>
      </c>
      <c r="BS1603" s="5">
        <f>VLOOKUP(_2025teamgamelogs[[#This Row],[TEAM_NAME]], LEAGUE_AVERAGES!$F$14:$H$43, 3, FALSE)</f>
        <v>0.47492682926829272</v>
      </c>
      <c r="BT1603" s="5">
        <f>VLOOKUP(_2025teamgamelogs[[#This Row],[TEAM_NAME]], LEAGUE_AVERAGES!$K$14:$M$43, 2, FALSE)</f>
        <v>0.59195463864629394</v>
      </c>
      <c r="BU1603" s="5">
        <f>VLOOKUP(_2025teamgamelogs[[#This Row],[TEAM_NAME]], LEAGUE_AVERAGES!$K$14:$M$43, 3, FALSE)</f>
        <v>0.57517865161129356</v>
      </c>
    </row>
    <row r="1604" spans="1:73" x14ac:dyDescent="0.2">
      <c r="A1604" t="s">
        <v>59</v>
      </c>
      <c r="B1604">
        <v>1610612746</v>
      </c>
      <c r="C1604" t="s">
        <v>131</v>
      </c>
      <c r="D1604" t="s">
        <v>132</v>
      </c>
      <c r="E1604">
        <v>22400783</v>
      </c>
      <c r="F1604" s="1">
        <v>45700</v>
      </c>
      <c r="G1604" t="s">
        <v>1387</v>
      </c>
      <c r="H1604" t="s">
        <v>63</v>
      </c>
      <c r="I1604">
        <v>48</v>
      </c>
      <c r="J1604">
        <v>47</v>
      </c>
      <c r="K1604">
        <v>93</v>
      </c>
      <c r="L1604">
        <v>0.505</v>
      </c>
      <c r="M1604">
        <v>13</v>
      </c>
      <c r="N1604">
        <v>35</v>
      </c>
      <c r="O1604">
        <v>0.371</v>
      </c>
      <c r="P1604">
        <v>21</v>
      </c>
      <c r="Q1604">
        <v>22</v>
      </c>
      <c r="R1604">
        <v>0.95499999999999996</v>
      </c>
      <c r="S1604">
        <v>13</v>
      </c>
      <c r="T1604">
        <v>33</v>
      </c>
      <c r="U1604">
        <v>46</v>
      </c>
      <c r="V1604">
        <v>29</v>
      </c>
      <c r="W1604">
        <v>17</v>
      </c>
      <c r="X1604">
        <v>17</v>
      </c>
      <c r="Y1604">
        <v>2</v>
      </c>
      <c r="Z1604">
        <v>4</v>
      </c>
      <c r="AA1604">
        <v>15</v>
      </c>
      <c r="AB1604">
        <v>21</v>
      </c>
      <c r="AC1604">
        <v>128</v>
      </c>
      <c r="AD1604">
        <v>14</v>
      </c>
      <c r="AE1604">
        <v>1</v>
      </c>
      <c r="AF1604">
        <v>1</v>
      </c>
      <c r="AG1604">
        <v>1</v>
      </c>
      <c r="AH1604">
        <v>1</v>
      </c>
      <c r="AI1604">
        <v>121</v>
      </c>
      <c r="AJ1604">
        <v>335</v>
      </c>
      <c r="AK1604">
        <v>664</v>
      </c>
      <c r="AL1604">
        <v>644</v>
      </c>
      <c r="AM1604">
        <v>1171</v>
      </c>
      <c r="AN1604">
        <v>1495</v>
      </c>
      <c r="AO1604">
        <v>1077</v>
      </c>
      <c r="AP1604">
        <v>506</v>
      </c>
      <c r="AQ1604">
        <v>1008</v>
      </c>
      <c r="AR1604">
        <v>67</v>
      </c>
      <c r="AS1604">
        <v>652</v>
      </c>
      <c r="AT1604">
        <v>1131</v>
      </c>
      <c r="AU1604">
        <v>835</v>
      </c>
      <c r="AV1604">
        <v>687</v>
      </c>
      <c r="AW1604">
        <v>1759</v>
      </c>
      <c r="AX1604">
        <v>10</v>
      </c>
      <c r="AY1604">
        <v>2078</v>
      </c>
      <c r="AZ1604">
        <v>750</v>
      </c>
      <c r="BA1604">
        <v>398</v>
      </c>
      <c r="BB1604">
        <v>575</v>
      </c>
      <c r="BC1604">
        <v>299</v>
      </c>
      <c r="BD1604">
        <v>421</v>
      </c>
      <c r="BE1604">
        <v>1</v>
      </c>
      <c r="BF1604" t="s">
        <v>64</v>
      </c>
      <c r="BG1604" t="s">
        <v>65</v>
      </c>
      <c r="BH1604" t="s">
        <v>1276</v>
      </c>
      <c r="BI1604" s="4">
        <f xml:space="preserve"> _2025teamgamelogs[[#This Row],[FGA]] + (0.44 * _2025teamgamelogs[[#This Row],[FTA]]) + _2025teamgamelogs[[#This Row],[TOV]] - _2025teamgamelogs[[#This Row],[OREB]]</f>
        <v>106.68</v>
      </c>
      <c r="BJ1604" s="3">
        <f>_2025teamgamelogs[[#This Row],[TOV]]/_2025teamgamelogs[[#This Row],[POSSESIONS]]</f>
        <v>0.15935508061492312</v>
      </c>
      <c r="BK1604" s="4">
        <f>_2025teamgamelogs[[#This Row],[PTS]]/_2025teamgamelogs[[#This Row],[POSSESIONS]]</f>
        <v>1.1998500187476564</v>
      </c>
      <c r="BL1604" s="4">
        <f xml:space="preserve"> 100 * _2025teamgamelogs[[#This Row],[POINTS_PER_POSSESSION]]</f>
        <v>119.98500187476564</v>
      </c>
      <c r="BM1604" s="4">
        <f xml:space="preserve"> _2025teamgamelogs[[#This Row],[POSSESIONS]] / (_2025teamgamelogs[[#This Row],[MIN]]/48)</f>
        <v>106.68</v>
      </c>
      <c r="BN1604" s="3">
        <f>_2025teamgamelogs[[#This Row],[PTS]] / (2 * (_2025teamgamelogs[[#This Row],[FGA]] + 0.44 * _2025teamgamelogs[[#This Row],[FTA]]))</f>
        <v>0.62329567588624846</v>
      </c>
      <c r="BO1604" s="4">
        <f>VLOOKUP(_2025teamgamelogs[[#This Row],[MONTH]], LEAGUE_AVERAGES!$A$2:$B$8, 2, FALSE)</f>
        <v>112.18937416754261</v>
      </c>
      <c r="BP1604" s="5">
        <f>VLOOKUP(_2025teamgamelogs[[#This Row],[TEAM_NAME]], LEAGUE_AVERAGES!$A$14:$C$43, 2, FALSE)</f>
        <v>0.38978048780487806</v>
      </c>
      <c r="BQ1604" s="5">
        <f>VLOOKUP(_2025teamgamelogs[[#This Row],[TEAM_NAME]], LEAGUE_AVERAGES!$A$14:$C$43, 3, FALSE)</f>
        <v>0.36475609756097566</v>
      </c>
      <c r="BR1604" s="5">
        <f>VLOOKUP(_2025teamgamelogs[[#This Row],[TEAM_NAME]], LEAGUE_AVERAGES!$F$14:$H$43, 2, FALSE)</f>
        <v>0.49036585365853652</v>
      </c>
      <c r="BS1604" s="5">
        <f>VLOOKUP(_2025teamgamelogs[[#This Row],[TEAM_NAME]], LEAGUE_AVERAGES!$F$14:$H$43, 3, FALSE)</f>
        <v>0.47582926829268285</v>
      </c>
      <c r="BT1604" s="5">
        <f>VLOOKUP(_2025teamgamelogs[[#This Row],[TEAM_NAME]], LEAGUE_AVERAGES!$K$14:$M$43, 2, FALSE)</f>
        <v>0.59895938905835644</v>
      </c>
      <c r="BU1604" s="5">
        <f>VLOOKUP(_2025teamgamelogs[[#This Row],[TEAM_NAME]], LEAGUE_AVERAGES!$K$14:$M$43, 3, FALSE)</f>
        <v>0.58126724036545818</v>
      </c>
    </row>
    <row r="1605" spans="1:73" x14ac:dyDescent="0.2">
      <c r="A1605" t="s">
        <v>59</v>
      </c>
      <c r="B1605">
        <v>1610612744</v>
      </c>
      <c r="C1605" t="s">
        <v>98</v>
      </c>
      <c r="D1605" t="s">
        <v>99</v>
      </c>
      <c r="E1605">
        <v>22400782</v>
      </c>
      <c r="F1605" s="1">
        <v>45700</v>
      </c>
      <c r="G1605" t="s">
        <v>1388</v>
      </c>
      <c r="H1605" t="s">
        <v>70</v>
      </c>
      <c r="I1605">
        <v>48</v>
      </c>
      <c r="J1605">
        <v>41</v>
      </c>
      <c r="K1605">
        <v>96</v>
      </c>
      <c r="L1605">
        <v>0.42699999999999999</v>
      </c>
      <c r="M1605">
        <v>10</v>
      </c>
      <c r="N1605">
        <v>35</v>
      </c>
      <c r="O1605">
        <v>0.28599999999999998</v>
      </c>
      <c r="P1605">
        <v>15</v>
      </c>
      <c r="Q1605">
        <v>18</v>
      </c>
      <c r="R1605">
        <v>0.83299999999999996</v>
      </c>
      <c r="S1605">
        <v>18</v>
      </c>
      <c r="T1605">
        <v>32</v>
      </c>
      <c r="U1605">
        <v>50</v>
      </c>
      <c r="V1605">
        <v>29</v>
      </c>
      <c r="W1605">
        <v>16</v>
      </c>
      <c r="X1605">
        <v>9</v>
      </c>
      <c r="Y1605">
        <v>6</v>
      </c>
      <c r="Z1605">
        <v>7</v>
      </c>
      <c r="AA1605">
        <v>16</v>
      </c>
      <c r="AB1605">
        <v>16</v>
      </c>
      <c r="AC1605">
        <v>107</v>
      </c>
      <c r="AD1605">
        <v>-4</v>
      </c>
      <c r="AE1605">
        <v>1</v>
      </c>
      <c r="AF1605">
        <v>1231</v>
      </c>
      <c r="AG1605">
        <v>1231</v>
      </c>
      <c r="AH1605">
        <v>1231</v>
      </c>
      <c r="AI1605">
        <v>121</v>
      </c>
      <c r="AJ1605">
        <v>1234</v>
      </c>
      <c r="AK1605">
        <v>392</v>
      </c>
      <c r="AL1605">
        <v>1885</v>
      </c>
      <c r="AM1605">
        <v>1891</v>
      </c>
      <c r="AN1605">
        <v>1495</v>
      </c>
      <c r="AO1605">
        <v>2019</v>
      </c>
      <c r="AP1605">
        <v>1416</v>
      </c>
      <c r="AQ1605">
        <v>1617</v>
      </c>
      <c r="AR1605">
        <v>699</v>
      </c>
      <c r="AS1605">
        <v>100</v>
      </c>
      <c r="AT1605">
        <v>1307</v>
      </c>
      <c r="AU1605">
        <v>427</v>
      </c>
      <c r="AV1605">
        <v>687</v>
      </c>
      <c r="AW1605">
        <v>1583</v>
      </c>
      <c r="AX1605">
        <v>797</v>
      </c>
      <c r="AY1605">
        <v>560</v>
      </c>
      <c r="AZ1605">
        <v>1902</v>
      </c>
      <c r="BA1605">
        <v>570</v>
      </c>
      <c r="BB1605">
        <v>1670</v>
      </c>
      <c r="BC1605">
        <v>1677</v>
      </c>
      <c r="BD1605">
        <v>1415</v>
      </c>
      <c r="BE1605">
        <v>1</v>
      </c>
      <c r="BF1605" t="s">
        <v>71</v>
      </c>
      <c r="BG1605" t="s">
        <v>65</v>
      </c>
      <c r="BH1605" t="s">
        <v>1276</v>
      </c>
      <c r="BI1605" s="4">
        <f xml:space="preserve"> _2025teamgamelogs[[#This Row],[FGA]] + (0.44 * _2025teamgamelogs[[#This Row],[FTA]]) + _2025teamgamelogs[[#This Row],[TOV]] - _2025teamgamelogs[[#This Row],[OREB]]</f>
        <v>101.92</v>
      </c>
      <c r="BJ1605" s="3">
        <f>_2025teamgamelogs[[#This Row],[TOV]]/_2025teamgamelogs[[#This Row],[POSSESIONS]]</f>
        <v>0.15698587127158556</v>
      </c>
      <c r="BK1605" s="4">
        <f>_2025teamgamelogs[[#This Row],[PTS]]/_2025teamgamelogs[[#This Row],[POSSESIONS]]</f>
        <v>1.0498430141287285</v>
      </c>
      <c r="BL1605" s="4">
        <f xml:space="preserve"> 100 * _2025teamgamelogs[[#This Row],[POINTS_PER_POSSESSION]]</f>
        <v>104.98430141287285</v>
      </c>
      <c r="BM1605" s="4">
        <f xml:space="preserve"> _2025teamgamelogs[[#This Row],[POSSESIONS]] / (_2025teamgamelogs[[#This Row],[MIN]]/48)</f>
        <v>101.92</v>
      </c>
      <c r="BN1605" s="3">
        <f>_2025teamgamelogs[[#This Row],[PTS]] / (2 * (_2025teamgamelogs[[#This Row],[FGA]] + 0.44 * _2025teamgamelogs[[#This Row],[FTA]]))</f>
        <v>0.51481909160892991</v>
      </c>
      <c r="BO1605" s="4">
        <f>VLOOKUP(_2025teamgamelogs[[#This Row],[MONTH]], LEAGUE_AVERAGES!$A$2:$B$8, 2, FALSE)</f>
        <v>112.18937416754261</v>
      </c>
      <c r="BP1605" s="5">
        <f>VLOOKUP(_2025teamgamelogs[[#This Row],[TEAM_NAME]], LEAGUE_AVERAGES!$A$14:$C$43, 2, FALSE)</f>
        <v>0.36843902439024395</v>
      </c>
      <c r="BQ1605" s="5">
        <f>VLOOKUP(_2025teamgamelogs[[#This Row],[TEAM_NAME]], LEAGUE_AVERAGES!$A$14:$C$43, 3, FALSE)</f>
        <v>0.35765853658536584</v>
      </c>
      <c r="BR1605" s="5">
        <f>VLOOKUP(_2025teamgamelogs[[#This Row],[TEAM_NAME]], LEAGUE_AVERAGES!$F$14:$H$43, 2, FALSE)</f>
        <v>0.45136585365853665</v>
      </c>
      <c r="BS1605" s="5">
        <f>VLOOKUP(_2025teamgamelogs[[#This Row],[TEAM_NAME]], LEAGUE_AVERAGES!$F$14:$H$43, 3, FALSE)</f>
        <v>0.45180487804878061</v>
      </c>
      <c r="BT1605" s="5">
        <f>VLOOKUP(_2025teamgamelogs[[#This Row],[TEAM_NAME]], LEAGUE_AVERAGES!$K$14:$M$43, 2, FALSE)</f>
        <v>0.56832140437053513</v>
      </c>
      <c r="BU1605" s="5">
        <f>VLOOKUP(_2025teamgamelogs[[#This Row],[TEAM_NAME]], LEAGUE_AVERAGES!$K$14:$M$43, 3, FALSE)</f>
        <v>0.56980808391386595</v>
      </c>
    </row>
    <row r="1606" spans="1:73" x14ac:dyDescent="0.2">
      <c r="A1606" t="s">
        <v>59</v>
      </c>
      <c r="B1606">
        <v>1610612745</v>
      </c>
      <c r="C1606" t="s">
        <v>104</v>
      </c>
      <c r="D1606" t="s">
        <v>105</v>
      </c>
      <c r="E1606">
        <v>22400779</v>
      </c>
      <c r="F1606" s="1">
        <v>45700</v>
      </c>
      <c r="G1606" t="s">
        <v>1389</v>
      </c>
      <c r="H1606" t="s">
        <v>63</v>
      </c>
      <c r="I1606">
        <v>48</v>
      </c>
      <c r="J1606">
        <v>46</v>
      </c>
      <c r="K1606">
        <v>97</v>
      </c>
      <c r="L1606">
        <v>0.47399999999999998</v>
      </c>
      <c r="M1606">
        <v>13</v>
      </c>
      <c r="N1606">
        <v>42</v>
      </c>
      <c r="O1606">
        <v>0.31</v>
      </c>
      <c r="P1606">
        <v>14</v>
      </c>
      <c r="Q1606">
        <v>24</v>
      </c>
      <c r="R1606">
        <v>0.58299999999999996</v>
      </c>
      <c r="S1606">
        <v>17</v>
      </c>
      <c r="T1606">
        <v>30</v>
      </c>
      <c r="U1606">
        <v>47</v>
      </c>
      <c r="V1606">
        <v>32</v>
      </c>
      <c r="W1606">
        <v>11</v>
      </c>
      <c r="X1606">
        <v>10</v>
      </c>
      <c r="Y1606">
        <v>4</v>
      </c>
      <c r="Z1606">
        <v>5</v>
      </c>
      <c r="AA1606">
        <v>15</v>
      </c>
      <c r="AB1606">
        <v>19</v>
      </c>
      <c r="AC1606">
        <v>119</v>
      </c>
      <c r="AD1606">
        <v>8</v>
      </c>
      <c r="AE1606">
        <v>1</v>
      </c>
      <c r="AF1606">
        <v>1</v>
      </c>
      <c r="AG1606">
        <v>1</v>
      </c>
      <c r="AH1606">
        <v>1</v>
      </c>
      <c r="AI1606">
        <v>121</v>
      </c>
      <c r="AJ1606">
        <v>437</v>
      </c>
      <c r="AK1606">
        <v>324</v>
      </c>
      <c r="AL1606">
        <v>1119</v>
      </c>
      <c r="AM1606">
        <v>1171</v>
      </c>
      <c r="AN1606">
        <v>568</v>
      </c>
      <c r="AO1606">
        <v>1801</v>
      </c>
      <c r="AP1606">
        <v>1571</v>
      </c>
      <c r="AQ1606">
        <v>791</v>
      </c>
      <c r="AR1606">
        <v>2382</v>
      </c>
      <c r="AS1606">
        <v>160</v>
      </c>
      <c r="AT1606">
        <v>1652</v>
      </c>
      <c r="AU1606">
        <v>705</v>
      </c>
      <c r="AV1606">
        <v>322</v>
      </c>
      <c r="AW1606">
        <v>429</v>
      </c>
      <c r="AX1606">
        <v>539</v>
      </c>
      <c r="AY1606">
        <v>1274</v>
      </c>
      <c r="AZ1606">
        <v>1188</v>
      </c>
      <c r="BA1606">
        <v>398</v>
      </c>
      <c r="BB1606">
        <v>971</v>
      </c>
      <c r="BC1606">
        <v>798</v>
      </c>
      <c r="BD1606">
        <v>727</v>
      </c>
      <c r="BE1606">
        <v>1</v>
      </c>
      <c r="BF1606" t="s">
        <v>64</v>
      </c>
      <c r="BG1606" t="s">
        <v>65</v>
      </c>
      <c r="BH1606" t="s">
        <v>1276</v>
      </c>
      <c r="BI1606" s="4">
        <f xml:space="preserve"> _2025teamgamelogs[[#This Row],[FGA]] + (0.44 * _2025teamgamelogs[[#This Row],[FTA]]) + _2025teamgamelogs[[#This Row],[TOV]] - _2025teamgamelogs[[#This Row],[OREB]]</f>
        <v>101.56</v>
      </c>
      <c r="BJ1606" s="3">
        <f>_2025teamgamelogs[[#This Row],[TOV]]/_2025teamgamelogs[[#This Row],[POSSESIONS]]</f>
        <v>0.10831035840882237</v>
      </c>
      <c r="BK1606" s="4">
        <f>_2025teamgamelogs[[#This Row],[PTS]]/_2025teamgamelogs[[#This Row],[POSSESIONS]]</f>
        <v>1.1717211500590783</v>
      </c>
      <c r="BL1606" s="4">
        <f xml:space="preserve"> 100 * _2025teamgamelogs[[#This Row],[POINTS_PER_POSSESSION]]</f>
        <v>117.17211500590783</v>
      </c>
      <c r="BM1606" s="4">
        <f xml:space="preserve"> _2025teamgamelogs[[#This Row],[POSSESIONS]] / (_2025teamgamelogs[[#This Row],[MIN]]/48)</f>
        <v>101.56</v>
      </c>
      <c r="BN1606" s="3">
        <f>_2025teamgamelogs[[#This Row],[PTS]] / (2 * (_2025teamgamelogs[[#This Row],[FGA]] + 0.44 * _2025teamgamelogs[[#This Row],[FTA]]))</f>
        <v>0.55317962067683157</v>
      </c>
      <c r="BO1606" s="4">
        <f>VLOOKUP(_2025teamgamelogs[[#This Row],[MONTH]], LEAGUE_AVERAGES!$A$2:$B$8, 2, FALSE)</f>
        <v>112.18937416754261</v>
      </c>
      <c r="BP1606" s="5">
        <f>VLOOKUP(_2025teamgamelogs[[#This Row],[TEAM_NAME]], LEAGUE_AVERAGES!$A$14:$C$43, 2, FALSE)</f>
        <v>0.35034146341463424</v>
      </c>
      <c r="BQ1606" s="5">
        <f>VLOOKUP(_2025teamgamelogs[[#This Row],[TEAM_NAME]], LEAGUE_AVERAGES!$A$14:$C$43, 3, FALSE)</f>
        <v>0.35473170731707321</v>
      </c>
      <c r="BR1606" s="5">
        <f>VLOOKUP(_2025teamgamelogs[[#This Row],[TEAM_NAME]], LEAGUE_AVERAGES!$F$14:$H$43, 2, FALSE)</f>
        <v>0.45260975609756104</v>
      </c>
      <c r="BS1606" s="5">
        <f>VLOOKUP(_2025teamgamelogs[[#This Row],[TEAM_NAME]], LEAGUE_AVERAGES!$F$14:$H$43, 3, FALSE)</f>
        <v>0.45763414634146338</v>
      </c>
      <c r="BT1606" s="5">
        <f>VLOOKUP(_2025teamgamelogs[[#This Row],[TEAM_NAME]], LEAGUE_AVERAGES!$K$14:$M$43, 2, FALSE)</f>
        <v>0.55103752047014554</v>
      </c>
      <c r="BU1606" s="5">
        <f>VLOOKUP(_2025teamgamelogs[[#This Row],[TEAM_NAME]], LEAGUE_AVERAGES!$K$14:$M$43, 3, FALSE)</f>
        <v>0.55544482411316332</v>
      </c>
    </row>
    <row r="1607" spans="1:73" x14ac:dyDescent="0.2">
      <c r="A1607" t="s">
        <v>59</v>
      </c>
      <c r="B1607">
        <v>1610612742</v>
      </c>
      <c r="C1607" t="s">
        <v>154</v>
      </c>
      <c r="D1607" t="s">
        <v>155</v>
      </c>
      <c r="E1607">
        <v>22400782</v>
      </c>
      <c r="F1607" s="1">
        <v>45700</v>
      </c>
      <c r="G1607" t="s">
        <v>1390</v>
      </c>
      <c r="H1607" t="s">
        <v>63</v>
      </c>
      <c r="I1607">
        <v>48</v>
      </c>
      <c r="J1607">
        <v>42</v>
      </c>
      <c r="K1607">
        <v>87</v>
      </c>
      <c r="L1607">
        <v>0.48299999999999998</v>
      </c>
      <c r="M1607">
        <v>15</v>
      </c>
      <c r="N1607">
        <v>36</v>
      </c>
      <c r="O1607">
        <v>0.41699999999999998</v>
      </c>
      <c r="P1607">
        <v>12</v>
      </c>
      <c r="Q1607">
        <v>15</v>
      </c>
      <c r="R1607">
        <v>0.8</v>
      </c>
      <c r="S1607">
        <v>9</v>
      </c>
      <c r="T1607">
        <v>30</v>
      </c>
      <c r="U1607">
        <v>39</v>
      </c>
      <c r="V1607">
        <v>20</v>
      </c>
      <c r="W1607">
        <v>15</v>
      </c>
      <c r="X1607">
        <v>9</v>
      </c>
      <c r="Y1607">
        <v>7</v>
      </c>
      <c r="Z1607">
        <v>6</v>
      </c>
      <c r="AA1607">
        <v>16</v>
      </c>
      <c r="AB1607">
        <v>16</v>
      </c>
      <c r="AC1607">
        <v>111</v>
      </c>
      <c r="AD1607">
        <v>4</v>
      </c>
      <c r="AE1607">
        <v>1</v>
      </c>
      <c r="AF1607">
        <v>1</v>
      </c>
      <c r="AG1607">
        <v>1</v>
      </c>
      <c r="AH1607">
        <v>1</v>
      </c>
      <c r="AI1607">
        <v>121</v>
      </c>
      <c r="AJ1607">
        <v>1068</v>
      </c>
      <c r="AK1607">
        <v>1449</v>
      </c>
      <c r="AL1607">
        <v>969</v>
      </c>
      <c r="AM1607">
        <v>733</v>
      </c>
      <c r="AN1607">
        <v>1366</v>
      </c>
      <c r="AO1607">
        <v>565</v>
      </c>
      <c r="AP1607">
        <v>1889</v>
      </c>
      <c r="AQ1607">
        <v>2021</v>
      </c>
      <c r="AR1607">
        <v>1029</v>
      </c>
      <c r="AS1607">
        <v>1566</v>
      </c>
      <c r="AT1607">
        <v>1652</v>
      </c>
      <c r="AU1607">
        <v>1833</v>
      </c>
      <c r="AV1607">
        <v>2163</v>
      </c>
      <c r="AW1607">
        <v>1341</v>
      </c>
      <c r="AX1607">
        <v>797</v>
      </c>
      <c r="AY1607">
        <v>346</v>
      </c>
      <c r="AZ1607">
        <v>1573</v>
      </c>
      <c r="BA1607">
        <v>570</v>
      </c>
      <c r="BB1607">
        <v>1670</v>
      </c>
      <c r="BC1607">
        <v>1402</v>
      </c>
      <c r="BD1607">
        <v>986</v>
      </c>
      <c r="BE1607">
        <v>1</v>
      </c>
      <c r="BF1607" t="s">
        <v>64</v>
      </c>
      <c r="BG1607" t="s">
        <v>65</v>
      </c>
      <c r="BH1607" t="s">
        <v>1276</v>
      </c>
      <c r="BI1607" s="4">
        <f xml:space="preserve"> _2025teamgamelogs[[#This Row],[FGA]] + (0.44 * _2025teamgamelogs[[#This Row],[FTA]]) + _2025teamgamelogs[[#This Row],[TOV]] - _2025teamgamelogs[[#This Row],[OREB]]</f>
        <v>99.6</v>
      </c>
      <c r="BJ1607" s="3">
        <f>_2025teamgamelogs[[#This Row],[TOV]]/_2025teamgamelogs[[#This Row],[POSSESIONS]]</f>
        <v>0.15060240963855423</v>
      </c>
      <c r="BK1607" s="4">
        <f>_2025teamgamelogs[[#This Row],[PTS]]/_2025teamgamelogs[[#This Row],[POSSESIONS]]</f>
        <v>1.1144578313253013</v>
      </c>
      <c r="BL1607" s="4">
        <f xml:space="preserve"> 100 * _2025teamgamelogs[[#This Row],[POINTS_PER_POSSESSION]]</f>
        <v>111.44578313253012</v>
      </c>
      <c r="BM1607" s="4">
        <f xml:space="preserve"> _2025teamgamelogs[[#This Row],[POSSESIONS]] / (_2025teamgamelogs[[#This Row],[MIN]]/48)</f>
        <v>99.6</v>
      </c>
      <c r="BN1607" s="3">
        <f>_2025teamgamelogs[[#This Row],[PTS]] / (2 * (_2025teamgamelogs[[#This Row],[FGA]] + 0.44 * _2025teamgamelogs[[#This Row],[FTA]]))</f>
        <v>0.59294871794871795</v>
      </c>
      <c r="BO1607" s="4">
        <f>VLOOKUP(_2025teamgamelogs[[#This Row],[MONTH]], LEAGUE_AVERAGES!$A$2:$B$8, 2, FALSE)</f>
        <v>112.18937416754261</v>
      </c>
      <c r="BP1607" s="5">
        <f>VLOOKUP(_2025teamgamelogs[[#This Row],[TEAM_NAME]], LEAGUE_AVERAGES!$A$14:$C$43, 2, FALSE)</f>
        <v>0.362375</v>
      </c>
      <c r="BQ1607" s="5">
        <f>VLOOKUP(_2025teamgamelogs[[#This Row],[TEAM_NAME]], LEAGUE_AVERAGES!$A$14:$C$43, 3, FALSE)</f>
        <v>0.36252380952380958</v>
      </c>
      <c r="BR1607" s="5">
        <f>VLOOKUP(_2025teamgamelogs[[#This Row],[TEAM_NAME]], LEAGUE_AVERAGES!$F$14:$H$43, 2, FALSE)</f>
        <v>0.47777500000000001</v>
      </c>
      <c r="BS1607" s="5">
        <f>VLOOKUP(_2025teamgamelogs[[#This Row],[TEAM_NAME]], LEAGUE_AVERAGES!$F$14:$H$43, 3, FALSE)</f>
        <v>0.48176190476190472</v>
      </c>
      <c r="BT1607" s="5">
        <f>VLOOKUP(_2025teamgamelogs[[#This Row],[TEAM_NAME]], LEAGUE_AVERAGES!$K$14:$M$43, 2, FALSE)</f>
        <v>0.58283558931438928</v>
      </c>
      <c r="BU1607" s="5">
        <f>VLOOKUP(_2025teamgamelogs[[#This Row],[TEAM_NAME]], LEAGUE_AVERAGES!$K$14:$M$43, 3, FALSE)</f>
        <v>0.5856179003364903</v>
      </c>
    </row>
    <row r="1608" spans="1:73" x14ac:dyDescent="0.2">
      <c r="A1608" t="s">
        <v>59</v>
      </c>
      <c r="B1608">
        <v>1610612763</v>
      </c>
      <c r="C1608" t="s">
        <v>128</v>
      </c>
      <c r="D1608" t="s">
        <v>129</v>
      </c>
      <c r="E1608">
        <v>22400783</v>
      </c>
      <c r="F1608" s="1">
        <v>45700</v>
      </c>
      <c r="G1608" t="s">
        <v>1391</v>
      </c>
      <c r="H1608" t="s">
        <v>70</v>
      </c>
      <c r="I1608">
        <v>48</v>
      </c>
      <c r="J1608">
        <v>44</v>
      </c>
      <c r="K1608">
        <v>89</v>
      </c>
      <c r="L1608">
        <v>0.49399999999999999</v>
      </c>
      <c r="M1608">
        <v>18</v>
      </c>
      <c r="N1608">
        <v>36</v>
      </c>
      <c r="O1608">
        <v>0.5</v>
      </c>
      <c r="P1608">
        <v>8</v>
      </c>
      <c r="Q1608">
        <v>15</v>
      </c>
      <c r="R1608">
        <v>0.53300000000000003</v>
      </c>
      <c r="S1608">
        <v>9</v>
      </c>
      <c r="T1608">
        <v>31</v>
      </c>
      <c r="U1608">
        <v>40</v>
      </c>
      <c r="V1608">
        <v>24</v>
      </c>
      <c r="W1608">
        <v>22</v>
      </c>
      <c r="X1608">
        <v>5</v>
      </c>
      <c r="Y1608">
        <v>4</v>
      </c>
      <c r="Z1608">
        <v>2</v>
      </c>
      <c r="AA1608">
        <v>21</v>
      </c>
      <c r="AB1608">
        <v>15</v>
      </c>
      <c r="AC1608">
        <v>114</v>
      </c>
      <c r="AD1608">
        <v>-14</v>
      </c>
      <c r="AE1608">
        <v>1</v>
      </c>
      <c r="AF1608">
        <v>1231</v>
      </c>
      <c r="AG1608">
        <v>1231</v>
      </c>
      <c r="AH1608">
        <v>1231</v>
      </c>
      <c r="AI1608">
        <v>121</v>
      </c>
      <c r="AJ1608">
        <v>703</v>
      </c>
      <c r="AK1608">
        <v>1176</v>
      </c>
      <c r="AL1608">
        <v>766</v>
      </c>
      <c r="AM1608">
        <v>288</v>
      </c>
      <c r="AN1608">
        <v>1366</v>
      </c>
      <c r="AO1608">
        <v>94</v>
      </c>
      <c r="AP1608">
        <v>2336</v>
      </c>
      <c r="AQ1608">
        <v>2021</v>
      </c>
      <c r="AR1608">
        <v>2429</v>
      </c>
      <c r="AS1608">
        <v>1566</v>
      </c>
      <c r="AT1608">
        <v>1488</v>
      </c>
      <c r="AU1608">
        <v>1715</v>
      </c>
      <c r="AV1608">
        <v>1570</v>
      </c>
      <c r="AW1608">
        <v>2345</v>
      </c>
      <c r="AX1608">
        <v>1998</v>
      </c>
      <c r="AY1608">
        <v>1274</v>
      </c>
      <c r="AZ1608">
        <v>158</v>
      </c>
      <c r="BA1608">
        <v>1694</v>
      </c>
      <c r="BB1608">
        <v>1892</v>
      </c>
      <c r="BC1608">
        <v>1168</v>
      </c>
      <c r="BD1608">
        <v>1995</v>
      </c>
      <c r="BE1608">
        <v>1</v>
      </c>
      <c r="BF1608" t="s">
        <v>71</v>
      </c>
      <c r="BG1608" t="s">
        <v>65</v>
      </c>
      <c r="BH1608" t="s">
        <v>1276</v>
      </c>
      <c r="BI1608" s="4">
        <f xml:space="preserve"> _2025teamgamelogs[[#This Row],[FGA]] + (0.44 * _2025teamgamelogs[[#This Row],[FTA]]) + _2025teamgamelogs[[#This Row],[TOV]] - _2025teamgamelogs[[#This Row],[OREB]]</f>
        <v>108.6</v>
      </c>
      <c r="BJ1608" s="3">
        <f>_2025teamgamelogs[[#This Row],[TOV]]/_2025teamgamelogs[[#This Row],[POSSESIONS]]</f>
        <v>0.20257826887661143</v>
      </c>
      <c r="BK1608" s="4">
        <f>_2025teamgamelogs[[#This Row],[PTS]]/_2025teamgamelogs[[#This Row],[POSSESIONS]]</f>
        <v>1.0497237569060773</v>
      </c>
      <c r="BL1608" s="4">
        <f xml:space="preserve"> 100 * _2025teamgamelogs[[#This Row],[POINTS_PER_POSSESSION]]</f>
        <v>104.97237569060773</v>
      </c>
      <c r="BM1608" s="4">
        <f xml:space="preserve"> _2025teamgamelogs[[#This Row],[POSSESIONS]] / (_2025teamgamelogs[[#This Row],[MIN]]/48)</f>
        <v>108.6</v>
      </c>
      <c r="BN1608" s="3">
        <f>_2025teamgamelogs[[#This Row],[PTS]] / (2 * (_2025teamgamelogs[[#This Row],[FGA]] + 0.44 * _2025teamgamelogs[[#This Row],[FTA]]))</f>
        <v>0.59623430962343105</v>
      </c>
      <c r="BO1608" s="4">
        <f>VLOOKUP(_2025teamgamelogs[[#This Row],[MONTH]], LEAGUE_AVERAGES!$A$2:$B$8, 2, FALSE)</f>
        <v>112.18937416754261</v>
      </c>
      <c r="BP1608" s="5">
        <f>VLOOKUP(_2025teamgamelogs[[#This Row],[TEAM_NAME]], LEAGUE_AVERAGES!$A$14:$C$43, 2, FALSE)</f>
        <v>0.36546341463414628</v>
      </c>
      <c r="BQ1608" s="5">
        <f>VLOOKUP(_2025teamgamelogs[[#This Row],[TEAM_NAME]], LEAGUE_AVERAGES!$A$14:$C$43, 3, FALSE)</f>
        <v>0.36639024390243902</v>
      </c>
      <c r="BR1608" s="5">
        <f>VLOOKUP(_2025teamgamelogs[[#This Row],[TEAM_NAME]], LEAGUE_AVERAGES!$F$14:$H$43, 2, FALSE)</f>
        <v>0.48997560975609772</v>
      </c>
      <c r="BS1608" s="5">
        <f>VLOOKUP(_2025teamgamelogs[[#This Row],[TEAM_NAME]], LEAGUE_AVERAGES!$F$14:$H$43, 3, FALSE)</f>
        <v>0.46951219512195119</v>
      </c>
      <c r="BT1608" s="5">
        <f>VLOOKUP(_2025teamgamelogs[[#This Row],[TEAM_NAME]], LEAGUE_AVERAGES!$K$14:$M$43, 2, FALSE)</f>
        <v>0.59919613060605748</v>
      </c>
      <c r="BU1608" s="5">
        <f>VLOOKUP(_2025teamgamelogs[[#This Row],[TEAM_NAME]], LEAGUE_AVERAGES!$K$14:$M$43, 3, FALSE)</f>
        <v>0.57758119053457602</v>
      </c>
    </row>
    <row r="1609" spans="1:73" x14ac:dyDescent="0.2">
      <c r="A1609" t="s">
        <v>59</v>
      </c>
      <c r="B1609">
        <v>1610612756</v>
      </c>
      <c r="C1609" t="s">
        <v>80</v>
      </c>
      <c r="D1609" t="s">
        <v>81</v>
      </c>
      <c r="E1609">
        <v>22400779</v>
      </c>
      <c r="F1609" s="1">
        <v>45700</v>
      </c>
      <c r="G1609" t="s">
        <v>1392</v>
      </c>
      <c r="H1609" t="s">
        <v>70</v>
      </c>
      <c r="I1609">
        <v>48</v>
      </c>
      <c r="J1609">
        <v>46</v>
      </c>
      <c r="K1609">
        <v>89</v>
      </c>
      <c r="L1609">
        <v>0.51700000000000002</v>
      </c>
      <c r="M1609">
        <v>10</v>
      </c>
      <c r="N1609">
        <v>26</v>
      </c>
      <c r="O1609">
        <v>0.38500000000000001</v>
      </c>
      <c r="P1609">
        <v>9</v>
      </c>
      <c r="Q1609">
        <v>11</v>
      </c>
      <c r="R1609">
        <v>0.81799999999999995</v>
      </c>
      <c r="S1609">
        <v>11</v>
      </c>
      <c r="T1609">
        <v>32</v>
      </c>
      <c r="U1609">
        <v>43</v>
      </c>
      <c r="V1609">
        <v>25</v>
      </c>
      <c r="W1609">
        <v>18</v>
      </c>
      <c r="X1609">
        <v>7</v>
      </c>
      <c r="Y1609">
        <v>5</v>
      </c>
      <c r="Z1609">
        <v>4</v>
      </c>
      <c r="AA1609">
        <v>19</v>
      </c>
      <c r="AB1609">
        <v>15</v>
      </c>
      <c r="AC1609">
        <v>111</v>
      </c>
      <c r="AD1609">
        <v>-8</v>
      </c>
      <c r="AE1609">
        <v>1</v>
      </c>
      <c r="AF1609">
        <v>1231</v>
      </c>
      <c r="AG1609">
        <v>1231</v>
      </c>
      <c r="AH1609">
        <v>1231</v>
      </c>
      <c r="AI1609">
        <v>121</v>
      </c>
      <c r="AJ1609">
        <v>437</v>
      </c>
      <c r="AK1609">
        <v>1176</v>
      </c>
      <c r="AL1609">
        <v>449</v>
      </c>
      <c r="AM1609">
        <v>1891</v>
      </c>
      <c r="AN1609">
        <v>2340</v>
      </c>
      <c r="AO1609">
        <v>909</v>
      </c>
      <c r="AP1609">
        <v>2256</v>
      </c>
      <c r="AQ1609">
        <v>2344</v>
      </c>
      <c r="AR1609">
        <v>864</v>
      </c>
      <c r="AS1609">
        <v>1051</v>
      </c>
      <c r="AT1609">
        <v>1307</v>
      </c>
      <c r="AU1609">
        <v>1282</v>
      </c>
      <c r="AV1609">
        <v>1358</v>
      </c>
      <c r="AW1609">
        <v>1953</v>
      </c>
      <c r="AX1609">
        <v>1360</v>
      </c>
      <c r="AY1609">
        <v>889</v>
      </c>
      <c r="AZ1609">
        <v>750</v>
      </c>
      <c r="BA1609">
        <v>1258</v>
      </c>
      <c r="BB1609">
        <v>1892</v>
      </c>
      <c r="BC1609">
        <v>1402</v>
      </c>
      <c r="BD1609">
        <v>1667</v>
      </c>
      <c r="BE1609">
        <v>1</v>
      </c>
      <c r="BF1609" t="s">
        <v>71</v>
      </c>
      <c r="BG1609" t="s">
        <v>65</v>
      </c>
      <c r="BH1609" t="s">
        <v>1276</v>
      </c>
      <c r="BI1609" s="4">
        <f xml:space="preserve"> _2025teamgamelogs[[#This Row],[FGA]] + (0.44 * _2025teamgamelogs[[#This Row],[FTA]]) + _2025teamgamelogs[[#This Row],[TOV]] - _2025teamgamelogs[[#This Row],[OREB]]</f>
        <v>100.84</v>
      </c>
      <c r="BJ1609" s="3">
        <f>_2025teamgamelogs[[#This Row],[TOV]]/_2025teamgamelogs[[#This Row],[POSSESIONS]]</f>
        <v>0.17850059500198334</v>
      </c>
      <c r="BK1609" s="4">
        <f>_2025teamgamelogs[[#This Row],[PTS]]/_2025teamgamelogs[[#This Row],[POSSESIONS]]</f>
        <v>1.1007536691788973</v>
      </c>
      <c r="BL1609" s="4">
        <f xml:space="preserve"> 100 * _2025teamgamelogs[[#This Row],[POINTS_PER_POSSESSION]]</f>
        <v>110.07536691788972</v>
      </c>
      <c r="BM1609" s="4">
        <f xml:space="preserve"> _2025teamgamelogs[[#This Row],[POSSESIONS]] / (_2025teamgamelogs[[#This Row],[MIN]]/48)</f>
        <v>100.84</v>
      </c>
      <c r="BN1609" s="3">
        <f>_2025teamgamelogs[[#This Row],[PTS]] / (2 * (_2025teamgamelogs[[#This Row],[FGA]] + 0.44 * _2025teamgamelogs[[#This Row],[FTA]]))</f>
        <v>0.59143222506393855</v>
      </c>
      <c r="BO1609" s="4">
        <f>VLOOKUP(_2025teamgamelogs[[#This Row],[MONTH]], LEAGUE_AVERAGES!$A$2:$B$8, 2, FALSE)</f>
        <v>112.18937416754261</v>
      </c>
      <c r="BP1609" s="5">
        <f>VLOOKUP(_2025teamgamelogs[[#This Row],[TEAM_NAME]], LEAGUE_AVERAGES!$A$14:$C$43, 2, FALSE)</f>
        <v>0.37692682926829268</v>
      </c>
      <c r="BQ1609" s="5">
        <f>VLOOKUP(_2025teamgamelogs[[#This Row],[TEAM_NAME]], LEAGUE_AVERAGES!$A$14:$C$43, 3, FALSE)</f>
        <v>0.37741463414634141</v>
      </c>
      <c r="BR1609" s="5">
        <f>VLOOKUP(_2025teamgamelogs[[#This Row],[TEAM_NAME]], LEAGUE_AVERAGES!$F$14:$H$43, 2, FALSE)</f>
        <v>0.4768536585365854</v>
      </c>
      <c r="BS1609" s="5">
        <f>VLOOKUP(_2025teamgamelogs[[#This Row],[TEAM_NAME]], LEAGUE_AVERAGES!$F$14:$H$43, 3, FALSE)</f>
        <v>0.48056097560975608</v>
      </c>
      <c r="BT1609" s="5">
        <f>VLOOKUP(_2025teamgamelogs[[#This Row],[TEAM_NAME]], LEAGUE_AVERAGES!$K$14:$M$43, 2, FALSE)</f>
        <v>0.59622840480117467</v>
      </c>
      <c r="BU1609" s="5">
        <f>VLOOKUP(_2025teamgamelogs[[#This Row],[TEAM_NAME]], LEAGUE_AVERAGES!$K$14:$M$43, 3, FALSE)</f>
        <v>0.59682738613401276</v>
      </c>
    </row>
    <row r="1610" spans="1:73" x14ac:dyDescent="0.2">
      <c r="A1610" t="s">
        <v>59</v>
      </c>
      <c r="B1610">
        <v>1610612754</v>
      </c>
      <c r="C1610" t="s">
        <v>110</v>
      </c>
      <c r="D1610" t="s">
        <v>111</v>
      </c>
      <c r="E1610">
        <v>22400771</v>
      </c>
      <c r="F1610" s="1">
        <v>45700</v>
      </c>
      <c r="G1610" t="s">
        <v>1393</v>
      </c>
      <c r="H1610" t="s">
        <v>63</v>
      </c>
      <c r="I1610">
        <v>53</v>
      </c>
      <c r="J1610">
        <v>50</v>
      </c>
      <c r="K1610">
        <v>107</v>
      </c>
      <c r="L1610">
        <v>0.46700000000000003</v>
      </c>
      <c r="M1610">
        <v>16</v>
      </c>
      <c r="N1610">
        <v>35</v>
      </c>
      <c r="O1610">
        <v>0.45700000000000002</v>
      </c>
      <c r="P1610">
        <v>18</v>
      </c>
      <c r="Q1610">
        <v>20</v>
      </c>
      <c r="R1610">
        <v>0.9</v>
      </c>
      <c r="S1610">
        <v>10</v>
      </c>
      <c r="T1610">
        <v>32</v>
      </c>
      <c r="U1610">
        <v>42</v>
      </c>
      <c r="V1610">
        <v>38</v>
      </c>
      <c r="W1610">
        <v>9</v>
      </c>
      <c r="X1610">
        <v>7</v>
      </c>
      <c r="Y1610">
        <v>5</v>
      </c>
      <c r="Z1610">
        <v>7</v>
      </c>
      <c r="AA1610">
        <v>17</v>
      </c>
      <c r="AB1610">
        <v>20</v>
      </c>
      <c r="AC1610">
        <v>134</v>
      </c>
      <c r="AD1610">
        <v>4</v>
      </c>
      <c r="AE1610">
        <v>1</v>
      </c>
      <c r="AF1610">
        <v>1</v>
      </c>
      <c r="AG1610">
        <v>1</v>
      </c>
      <c r="AH1610">
        <v>1</v>
      </c>
      <c r="AI1610">
        <v>9</v>
      </c>
      <c r="AJ1610">
        <v>131</v>
      </c>
      <c r="AK1610">
        <v>21</v>
      </c>
      <c r="AL1610">
        <v>1244</v>
      </c>
      <c r="AM1610">
        <v>567</v>
      </c>
      <c r="AN1610">
        <v>1495</v>
      </c>
      <c r="AO1610">
        <v>281</v>
      </c>
      <c r="AP1610">
        <v>889</v>
      </c>
      <c r="AQ1610">
        <v>1301</v>
      </c>
      <c r="AR1610">
        <v>246</v>
      </c>
      <c r="AS1610">
        <v>1308</v>
      </c>
      <c r="AT1610">
        <v>1307</v>
      </c>
      <c r="AU1610">
        <v>1443</v>
      </c>
      <c r="AV1610">
        <v>44</v>
      </c>
      <c r="AW1610">
        <v>152</v>
      </c>
      <c r="AX1610">
        <v>1360</v>
      </c>
      <c r="AY1610">
        <v>889</v>
      </c>
      <c r="AZ1610">
        <v>1902</v>
      </c>
      <c r="BA1610">
        <v>792</v>
      </c>
      <c r="BB1610">
        <v>767</v>
      </c>
      <c r="BC1610">
        <v>126</v>
      </c>
      <c r="BD1610">
        <v>986</v>
      </c>
      <c r="BE1610">
        <v>1</v>
      </c>
      <c r="BF1610" t="s">
        <v>71</v>
      </c>
      <c r="BG1610" t="s">
        <v>65</v>
      </c>
      <c r="BH1610" t="s">
        <v>1276</v>
      </c>
      <c r="BI1610" s="4">
        <f xml:space="preserve"> _2025teamgamelogs[[#This Row],[FGA]] + (0.44 * _2025teamgamelogs[[#This Row],[FTA]]) + _2025teamgamelogs[[#This Row],[TOV]] - _2025teamgamelogs[[#This Row],[OREB]]</f>
        <v>114.8</v>
      </c>
      <c r="BJ1610" s="3">
        <f>_2025teamgamelogs[[#This Row],[TOV]]/_2025teamgamelogs[[#This Row],[POSSESIONS]]</f>
        <v>7.8397212543554015E-2</v>
      </c>
      <c r="BK1610" s="4">
        <f>_2025teamgamelogs[[#This Row],[PTS]]/_2025teamgamelogs[[#This Row],[POSSESIONS]]</f>
        <v>1.1672473867595818</v>
      </c>
      <c r="BL1610" s="4">
        <f xml:space="preserve"> 100 * _2025teamgamelogs[[#This Row],[POINTS_PER_POSSESSION]]</f>
        <v>116.72473867595818</v>
      </c>
      <c r="BM1610" s="4">
        <f xml:space="preserve"> _2025teamgamelogs[[#This Row],[POSSESIONS]] / (_2025teamgamelogs[[#This Row],[MIN]]/48)</f>
        <v>103.9698113207547</v>
      </c>
      <c r="BN1610" s="3">
        <f>_2025teamgamelogs[[#This Row],[PTS]] / (2 * (_2025teamgamelogs[[#This Row],[FGA]] + 0.44 * _2025teamgamelogs[[#This Row],[FTA]]))</f>
        <v>0.5785837651122625</v>
      </c>
      <c r="BO1610" s="4">
        <f>VLOOKUP(_2025teamgamelogs[[#This Row],[MONTH]], LEAGUE_AVERAGES!$A$2:$B$8, 2, FALSE)</f>
        <v>112.18937416754261</v>
      </c>
      <c r="BP1610" s="5">
        <f>VLOOKUP(_2025teamgamelogs[[#This Row],[TEAM_NAME]], LEAGUE_AVERAGES!$A$14:$C$43, 2, FALSE)</f>
        <v>0.37909999999999999</v>
      </c>
      <c r="BQ1610" s="5">
        <f>VLOOKUP(_2025teamgamelogs[[#This Row],[TEAM_NAME]], LEAGUE_AVERAGES!$A$14:$C$43, 3, FALSE)</f>
        <v>0.35511904761904761</v>
      </c>
      <c r="BR1610" s="5">
        <f>VLOOKUP(_2025teamgamelogs[[#This Row],[TEAM_NAME]], LEAGUE_AVERAGES!$F$14:$H$43, 2, FALSE)</f>
        <v>0.49785000000000013</v>
      </c>
      <c r="BS1610" s="5">
        <f>VLOOKUP(_2025teamgamelogs[[#This Row],[TEAM_NAME]], LEAGUE_AVERAGES!$F$14:$H$43, 3, FALSE)</f>
        <v>0.47942857142857148</v>
      </c>
      <c r="BT1610" s="5">
        <f>VLOOKUP(_2025teamgamelogs[[#This Row],[TEAM_NAME]], LEAGUE_AVERAGES!$K$14:$M$43, 2, FALSE)</f>
        <v>0.60805571751162091</v>
      </c>
      <c r="BU1610" s="5">
        <f>VLOOKUP(_2025teamgamelogs[[#This Row],[TEAM_NAME]], LEAGUE_AVERAGES!$K$14:$M$43, 3, FALSE)</f>
        <v>0.58190704341109034</v>
      </c>
    </row>
    <row r="1611" spans="1:73" x14ac:dyDescent="0.2">
      <c r="A1611" t="s">
        <v>59</v>
      </c>
      <c r="B1611">
        <v>1610612762</v>
      </c>
      <c r="C1611" t="s">
        <v>125</v>
      </c>
      <c r="D1611" t="s">
        <v>126</v>
      </c>
      <c r="E1611">
        <v>22400781</v>
      </c>
      <c r="F1611" s="1">
        <v>45700</v>
      </c>
      <c r="G1611" t="s">
        <v>660</v>
      </c>
      <c r="H1611" t="s">
        <v>63</v>
      </c>
      <c r="I1611">
        <v>48</v>
      </c>
      <c r="J1611">
        <v>45</v>
      </c>
      <c r="K1611">
        <v>86</v>
      </c>
      <c r="L1611">
        <v>0.52300000000000002</v>
      </c>
      <c r="M1611">
        <v>15</v>
      </c>
      <c r="N1611">
        <v>41</v>
      </c>
      <c r="O1611">
        <v>0.36599999999999999</v>
      </c>
      <c r="P1611">
        <v>26</v>
      </c>
      <c r="Q1611">
        <v>33</v>
      </c>
      <c r="R1611">
        <v>0.78800000000000003</v>
      </c>
      <c r="S1611">
        <v>11</v>
      </c>
      <c r="T1611">
        <v>37</v>
      </c>
      <c r="U1611">
        <v>48</v>
      </c>
      <c r="V1611">
        <v>30</v>
      </c>
      <c r="W1611">
        <v>12</v>
      </c>
      <c r="X1611">
        <v>10</v>
      </c>
      <c r="Y1611">
        <v>8</v>
      </c>
      <c r="Z1611">
        <v>3</v>
      </c>
      <c r="AA1611">
        <v>21</v>
      </c>
      <c r="AB1611">
        <v>20</v>
      </c>
      <c r="AC1611">
        <v>131</v>
      </c>
      <c r="AD1611">
        <v>12</v>
      </c>
      <c r="AE1611">
        <v>1</v>
      </c>
      <c r="AF1611">
        <v>1</v>
      </c>
      <c r="AG1611">
        <v>1</v>
      </c>
      <c r="AH1611">
        <v>1</v>
      </c>
      <c r="AI1611">
        <v>121</v>
      </c>
      <c r="AJ1611">
        <v>564</v>
      </c>
      <c r="AK1611">
        <v>1580</v>
      </c>
      <c r="AL1611">
        <v>370</v>
      </c>
      <c r="AM1611">
        <v>733</v>
      </c>
      <c r="AN1611">
        <v>681</v>
      </c>
      <c r="AO1611">
        <v>1141</v>
      </c>
      <c r="AP1611">
        <v>133</v>
      </c>
      <c r="AQ1611">
        <v>134</v>
      </c>
      <c r="AR1611">
        <v>1213</v>
      </c>
      <c r="AS1611">
        <v>1051</v>
      </c>
      <c r="AT1611">
        <v>489</v>
      </c>
      <c r="AU1611">
        <v>604</v>
      </c>
      <c r="AV1611">
        <v>541</v>
      </c>
      <c r="AW1611">
        <v>640</v>
      </c>
      <c r="AX1611">
        <v>539</v>
      </c>
      <c r="AY1611">
        <v>187</v>
      </c>
      <c r="AZ1611">
        <v>384</v>
      </c>
      <c r="BA1611">
        <v>1694</v>
      </c>
      <c r="BB1611">
        <v>767</v>
      </c>
      <c r="BC1611">
        <v>218</v>
      </c>
      <c r="BD1611">
        <v>517</v>
      </c>
      <c r="BE1611">
        <v>1</v>
      </c>
      <c r="BF1611" t="s">
        <v>64</v>
      </c>
      <c r="BG1611" t="s">
        <v>65</v>
      </c>
      <c r="BH1611" t="s">
        <v>1276</v>
      </c>
      <c r="BI1611" s="4">
        <f xml:space="preserve"> _2025teamgamelogs[[#This Row],[FGA]] + (0.44 * _2025teamgamelogs[[#This Row],[FTA]]) + _2025teamgamelogs[[#This Row],[TOV]] - _2025teamgamelogs[[#This Row],[OREB]]</f>
        <v>101.52</v>
      </c>
      <c r="BJ1611" s="3">
        <f>_2025teamgamelogs[[#This Row],[TOV]]/_2025teamgamelogs[[#This Row],[POSSESIONS]]</f>
        <v>0.1182033096926714</v>
      </c>
      <c r="BK1611" s="4">
        <f>_2025teamgamelogs[[#This Row],[PTS]]/_2025teamgamelogs[[#This Row],[POSSESIONS]]</f>
        <v>1.2903861308116629</v>
      </c>
      <c r="BL1611" s="4">
        <f xml:space="preserve"> 100 * _2025teamgamelogs[[#This Row],[POINTS_PER_POSSESSION]]</f>
        <v>129.03861308116629</v>
      </c>
      <c r="BM1611" s="4">
        <f xml:space="preserve"> _2025teamgamelogs[[#This Row],[POSSESIONS]] / (_2025teamgamelogs[[#This Row],[MIN]]/48)</f>
        <v>101.52</v>
      </c>
      <c r="BN1611" s="3">
        <f>_2025teamgamelogs[[#This Row],[PTS]] / (2 * (_2025teamgamelogs[[#This Row],[FGA]] + 0.44 * _2025teamgamelogs[[#This Row],[FTA]]))</f>
        <v>0.65161161957819347</v>
      </c>
      <c r="BO1611" s="4">
        <f>VLOOKUP(_2025teamgamelogs[[#This Row],[MONTH]], LEAGUE_AVERAGES!$A$2:$B$8, 2, FALSE)</f>
        <v>112.18937416754261</v>
      </c>
      <c r="BP1611" s="5">
        <f>VLOOKUP(_2025teamgamelogs[[#This Row],[TEAM_NAME]], LEAGUE_AVERAGES!$A$14:$C$43, 2, FALSE)</f>
        <v>0.36446341463414633</v>
      </c>
      <c r="BQ1611" s="5">
        <f>VLOOKUP(_2025teamgamelogs[[#This Row],[TEAM_NAME]], LEAGUE_AVERAGES!$A$14:$C$43, 3, FALSE)</f>
        <v>0.3413170731707319</v>
      </c>
      <c r="BR1611" s="5">
        <f>VLOOKUP(_2025teamgamelogs[[#This Row],[TEAM_NAME]], LEAGUE_AVERAGES!$F$14:$H$43, 2, FALSE)</f>
        <v>0.4583902439024391</v>
      </c>
      <c r="BS1611" s="5">
        <f>VLOOKUP(_2025teamgamelogs[[#This Row],[TEAM_NAME]], LEAGUE_AVERAGES!$F$14:$H$43, 3, FALSE)</f>
        <v>0.45390243902439031</v>
      </c>
      <c r="BT1611" s="5">
        <f>VLOOKUP(_2025teamgamelogs[[#This Row],[TEAM_NAME]], LEAGUE_AVERAGES!$K$14:$M$43, 2, FALSE)</f>
        <v>0.57104853563970659</v>
      </c>
      <c r="BU1611" s="5">
        <f>VLOOKUP(_2025teamgamelogs[[#This Row],[TEAM_NAME]], LEAGUE_AVERAGES!$K$14:$M$43, 3, FALSE)</f>
        <v>0.56826296147062372</v>
      </c>
    </row>
    <row r="1612" spans="1:73" x14ac:dyDescent="0.2">
      <c r="A1612" t="s">
        <v>59</v>
      </c>
      <c r="B1612">
        <v>1610612757</v>
      </c>
      <c r="C1612" t="s">
        <v>116</v>
      </c>
      <c r="D1612" t="s">
        <v>117</v>
      </c>
      <c r="E1612">
        <v>22400780</v>
      </c>
      <c r="F1612" s="1">
        <v>45700</v>
      </c>
      <c r="G1612" t="s">
        <v>1373</v>
      </c>
      <c r="H1612" t="s">
        <v>70</v>
      </c>
      <c r="I1612">
        <v>48</v>
      </c>
      <c r="J1612">
        <v>43</v>
      </c>
      <c r="K1612">
        <v>94</v>
      </c>
      <c r="L1612">
        <v>0.45700000000000002</v>
      </c>
      <c r="M1612">
        <v>14</v>
      </c>
      <c r="N1612">
        <v>38</v>
      </c>
      <c r="O1612">
        <v>0.36799999999999999</v>
      </c>
      <c r="P1612">
        <v>21</v>
      </c>
      <c r="Q1612">
        <v>29</v>
      </c>
      <c r="R1612">
        <v>0.72399999999999998</v>
      </c>
      <c r="S1612">
        <v>14</v>
      </c>
      <c r="T1612">
        <v>31</v>
      </c>
      <c r="U1612">
        <v>45</v>
      </c>
      <c r="V1612">
        <v>27</v>
      </c>
      <c r="W1612">
        <v>12</v>
      </c>
      <c r="X1612">
        <v>7</v>
      </c>
      <c r="Y1612">
        <v>6</v>
      </c>
      <c r="Z1612">
        <v>7</v>
      </c>
      <c r="AA1612">
        <v>19</v>
      </c>
      <c r="AB1612">
        <v>20</v>
      </c>
      <c r="AC1612">
        <v>121</v>
      </c>
      <c r="AD1612">
        <v>-11</v>
      </c>
      <c r="AE1612">
        <v>1</v>
      </c>
      <c r="AF1612">
        <v>1231</v>
      </c>
      <c r="AG1612">
        <v>1231</v>
      </c>
      <c r="AH1612">
        <v>1231</v>
      </c>
      <c r="AI1612">
        <v>121</v>
      </c>
      <c r="AJ1612">
        <v>866</v>
      </c>
      <c r="AK1612">
        <v>570</v>
      </c>
      <c r="AL1612">
        <v>1419</v>
      </c>
      <c r="AM1612">
        <v>934</v>
      </c>
      <c r="AN1612">
        <v>1078</v>
      </c>
      <c r="AO1612">
        <v>1109</v>
      </c>
      <c r="AP1612">
        <v>506</v>
      </c>
      <c r="AQ1612">
        <v>325</v>
      </c>
      <c r="AR1612">
        <v>1781</v>
      </c>
      <c r="AS1612">
        <v>466</v>
      </c>
      <c r="AT1612">
        <v>1488</v>
      </c>
      <c r="AU1612">
        <v>976</v>
      </c>
      <c r="AV1612">
        <v>1013</v>
      </c>
      <c r="AW1612">
        <v>640</v>
      </c>
      <c r="AX1612">
        <v>1360</v>
      </c>
      <c r="AY1612">
        <v>560</v>
      </c>
      <c r="AZ1612">
        <v>1902</v>
      </c>
      <c r="BA1612">
        <v>1258</v>
      </c>
      <c r="BB1612">
        <v>767</v>
      </c>
      <c r="BC1612">
        <v>672</v>
      </c>
      <c r="BD1612">
        <v>1848</v>
      </c>
      <c r="BE1612">
        <v>1</v>
      </c>
      <c r="BF1612" t="s">
        <v>71</v>
      </c>
      <c r="BG1612" t="s">
        <v>65</v>
      </c>
      <c r="BH1612" t="s">
        <v>1276</v>
      </c>
      <c r="BI1612" s="4">
        <f xml:space="preserve"> _2025teamgamelogs[[#This Row],[FGA]] + (0.44 * _2025teamgamelogs[[#This Row],[FTA]]) + _2025teamgamelogs[[#This Row],[TOV]] - _2025teamgamelogs[[#This Row],[OREB]]</f>
        <v>104.76</v>
      </c>
      <c r="BJ1612" s="3">
        <f>_2025teamgamelogs[[#This Row],[TOV]]/_2025teamgamelogs[[#This Row],[POSSESIONS]]</f>
        <v>0.11454753722794959</v>
      </c>
      <c r="BK1612" s="4">
        <f>_2025teamgamelogs[[#This Row],[PTS]]/_2025teamgamelogs[[#This Row],[POSSESIONS]]</f>
        <v>1.1550210003818251</v>
      </c>
      <c r="BL1612" s="4">
        <f xml:space="preserve"> 100 * _2025teamgamelogs[[#This Row],[POINTS_PER_POSSESSION]]</f>
        <v>115.5021000381825</v>
      </c>
      <c r="BM1612" s="4">
        <f xml:space="preserve"> _2025teamgamelogs[[#This Row],[POSSESIONS]] / (_2025teamgamelogs[[#This Row],[MIN]]/48)</f>
        <v>104.76</v>
      </c>
      <c r="BN1612" s="3">
        <f>_2025teamgamelogs[[#This Row],[PTS]] / (2 * (_2025teamgamelogs[[#This Row],[FGA]] + 0.44 * _2025teamgamelogs[[#This Row],[FTA]]))</f>
        <v>0.56669164481079048</v>
      </c>
      <c r="BO1612" s="4">
        <f>VLOOKUP(_2025teamgamelogs[[#This Row],[MONTH]], LEAGUE_AVERAGES!$A$2:$B$8, 2, FALSE)</f>
        <v>112.18937416754261</v>
      </c>
      <c r="BP1612" s="5">
        <f>VLOOKUP(_2025teamgamelogs[[#This Row],[TEAM_NAME]], LEAGUE_AVERAGES!$A$14:$C$43, 2, FALSE)</f>
        <v>0.3617317073170731</v>
      </c>
      <c r="BQ1612" s="5">
        <f>VLOOKUP(_2025teamgamelogs[[#This Row],[TEAM_NAME]], LEAGUE_AVERAGES!$A$14:$C$43, 3, FALSE)</f>
        <v>0.32368292682926825</v>
      </c>
      <c r="BR1612" s="5">
        <f>VLOOKUP(_2025teamgamelogs[[#This Row],[TEAM_NAME]], LEAGUE_AVERAGES!$F$14:$H$43, 2, FALSE)</f>
        <v>0.4560243902439024</v>
      </c>
      <c r="BS1612" s="5">
        <f>VLOOKUP(_2025teamgamelogs[[#This Row],[TEAM_NAME]], LEAGUE_AVERAGES!$F$14:$H$43, 3, FALSE)</f>
        <v>0.4473414634146341</v>
      </c>
      <c r="BT1612" s="5">
        <f>VLOOKUP(_2025teamgamelogs[[#This Row],[TEAM_NAME]], LEAGUE_AVERAGES!$K$14:$M$43, 2, FALSE)</f>
        <v>0.56794360073860606</v>
      </c>
      <c r="BU1612" s="5">
        <f>VLOOKUP(_2025teamgamelogs[[#This Row],[TEAM_NAME]], LEAGUE_AVERAGES!$K$14:$M$43, 3, FALSE)</f>
        <v>0.54561285519601899</v>
      </c>
    </row>
    <row r="1613" spans="1:73" x14ac:dyDescent="0.2">
      <c r="A1613" t="s">
        <v>59</v>
      </c>
      <c r="B1613">
        <v>1610612749</v>
      </c>
      <c r="C1613" t="s">
        <v>113</v>
      </c>
      <c r="D1613" t="s">
        <v>114</v>
      </c>
      <c r="E1613">
        <v>22400776</v>
      </c>
      <c r="F1613" s="1">
        <v>45700</v>
      </c>
      <c r="G1613" t="s">
        <v>1394</v>
      </c>
      <c r="H1613" t="s">
        <v>63</v>
      </c>
      <c r="I1613">
        <v>48</v>
      </c>
      <c r="J1613">
        <v>39</v>
      </c>
      <c r="K1613">
        <v>88</v>
      </c>
      <c r="L1613">
        <v>0.443</v>
      </c>
      <c r="M1613">
        <v>12</v>
      </c>
      <c r="N1613">
        <v>30</v>
      </c>
      <c r="O1613">
        <v>0.4</v>
      </c>
      <c r="P1613">
        <v>13</v>
      </c>
      <c r="Q1613">
        <v>16</v>
      </c>
      <c r="R1613">
        <v>0.81299999999999994</v>
      </c>
      <c r="S1613">
        <v>6</v>
      </c>
      <c r="T1613">
        <v>42</v>
      </c>
      <c r="U1613">
        <v>48</v>
      </c>
      <c r="V1613">
        <v>24</v>
      </c>
      <c r="W1613">
        <v>13</v>
      </c>
      <c r="X1613">
        <v>7</v>
      </c>
      <c r="Y1613">
        <v>1</v>
      </c>
      <c r="Z1613">
        <v>6</v>
      </c>
      <c r="AA1613">
        <v>15</v>
      </c>
      <c r="AB1613">
        <v>13</v>
      </c>
      <c r="AC1613">
        <v>103</v>
      </c>
      <c r="AD1613">
        <v>2</v>
      </c>
      <c r="AE1613">
        <v>1</v>
      </c>
      <c r="AF1613">
        <v>1</v>
      </c>
      <c r="AG1613">
        <v>1</v>
      </c>
      <c r="AH1613">
        <v>1</v>
      </c>
      <c r="AI1613">
        <v>121</v>
      </c>
      <c r="AJ1613">
        <v>1609</v>
      </c>
      <c r="AK1613">
        <v>1314</v>
      </c>
      <c r="AL1613">
        <v>1660</v>
      </c>
      <c r="AM1613">
        <v>1413</v>
      </c>
      <c r="AN1613">
        <v>2077</v>
      </c>
      <c r="AO1613">
        <v>723</v>
      </c>
      <c r="AP1613">
        <v>1755</v>
      </c>
      <c r="AQ1613">
        <v>1907</v>
      </c>
      <c r="AR1613">
        <v>924</v>
      </c>
      <c r="AS1613">
        <v>2189</v>
      </c>
      <c r="AT1613">
        <v>105</v>
      </c>
      <c r="AU1613">
        <v>604</v>
      </c>
      <c r="AV1613">
        <v>1570</v>
      </c>
      <c r="AW1613">
        <v>850</v>
      </c>
      <c r="AX1613">
        <v>1360</v>
      </c>
      <c r="AY1613">
        <v>2304</v>
      </c>
      <c r="AZ1613">
        <v>1573</v>
      </c>
      <c r="BA1613">
        <v>398</v>
      </c>
      <c r="BB1613">
        <v>2202</v>
      </c>
      <c r="BC1613">
        <v>1945</v>
      </c>
      <c r="BD1613">
        <v>1106</v>
      </c>
      <c r="BE1613">
        <v>1</v>
      </c>
      <c r="BF1613" t="s">
        <v>71</v>
      </c>
      <c r="BG1613" t="s">
        <v>65</v>
      </c>
      <c r="BH1613" t="s">
        <v>1276</v>
      </c>
      <c r="BI1613" s="4">
        <f xml:space="preserve"> _2025teamgamelogs[[#This Row],[FGA]] + (0.44 * _2025teamgamelogs[[#This Row],[FTA]]) + _2025teamgamelogs[[#This Row],[TOV]] - _2025teamgamelogs[[#This Row],[OREB]]</f>
        <v>102.04</v>
      </c>
      <c r="BJ1613" s="3">
        <f>_2025teamgamelogs[[#This Row],[TOV]]/_2025teamgamelogs[[#This Row],[POSSESIONS]]</f>
        <v>0.12740101920815367</v>
      </c>
      <c r="BK1613" s="4">
        <f>_2025teamgamelogs[[#This Row],[PTS]]/_2025teamgamelogs[[#This Row],[POSSESIONS]]</f>
        <v>1.009408075264602</v>
      </c>
      <c r="BL1613" s="4">
        <f xml:space="preserve"> 100 * _2025teamgamelogs[[#This Row],[POINTS_PER_POSSESSION]]</f>
        <v>100.94080752646019</v>
      </c>
      <c r="BM1613" s="4">
        <f xml:space="preserve"> _2025teamgamelogs[[#This Row],[POSSESIONS]] / (_2025teamgamelogs[[#This Row],[MIN]]/48)</f>
        <v>102.04</v>
      </c>
      <c r="BN1613" s="3">
        <f>_2025teamgamelogs[[#This Row],[PTS]] / (2 * (_2025teamgamelogs[[#This Row],[FGA]] + 0.44 * _2025teamgamelogs[[#This Row],[FTA]]))</f>
        <v>0.54187710437710435</v>
      </c>
      <c r="BO1613" s="4">
        <f>VLOOKUP(_2025teamgamelogs[[#This Row],[MONTH]], LEAGUE_AVERAGES!$A$2:$B$8, 2, FALSE)</f>
        <v>112.18937416754261</v>
      </c>
      <c r="BP1613" s="5">
        <f>VLOOKUP(_2025teamgamelogs[[#This Row],[TEAM_NAME]], LEAGUE_AVERAGES!$A$14:$C$43, 2, FALSE)</f>
        <v>0.4062926829268293</v>
      </c>
      <c r="BQ1613" s="5">
        <f>VLOOKUP(_2025teamgamelogs[[#This Row],[TEAM_NAME]], LEAGUE_AVERAGES!$A$14:$C$43, 3, FALSE)</f>
        <v>0.36926829268292688</v>
      </c>
      <c r="BR1613" s="5">
        <f>VLOOKUP(_2025teamgamelogs[[#This Row],[TEAM_NAME]], LEAGUE_AVERAGES!$F$14:$H$43, 2, FALSE)</f>
        <v>0.49804878048780482</v>
      </c>
      <c r="BS1613" s="5">
        <f>VLOOKUP(_2025teamgamelogs[[#This Row],[TEAM_NAME]], LEAGUE_AVERAGES!$F$14:$H$43, 3, FALSE)</f>
        <v>0.47917073170731711</v>
      </c>
      <c r="BT1613" s="5">
        <f>VLOOKUP(_2025teamgamelogs[[#This Row],[TEAM_NAME]], LEAGUE_AVERAGES!$K$14:$M$43, 2, FALSE)</f>
        <v>0.61475494156948829</v>
      </c>
      <c r="BU1613" s="5">
        <f>VLOOKUP(_2025teamgamelogs[[#This Row],[TEAM_NAME]], LEAGUE_AVERAGES!$K$14:$M$43, 3, FALSE)</f>
        <v>0.58586037801226176</v>
      </c>
    </row>
    <row r="1614" spans="1:73" x14ac:dyDescent="0.2">
      <c r="A1614" t="s">
        <v>59</v>
      </c>
      <c r="B1614">
        <v>1610612765</v>
      </c>
      <c r="C1614" t="s">
        <v>107</v>
      </c>
      <c r="D1614" t="s">
        <v>108</v>
      </c>
      <c r="E1614">
        <v>22400775</v>
      </c>
      <c r="F1614" s="1">
        <v>45700</v>
      </c>
      <c r="G1614" t="s">
        <v>1379</v>
      </c>
      <c r="H1614" t="s">
        <v>63</v>
      </c>
      <c r="I1614">
        <v>48</v>
      </c>
      <c r="J1614">
        <v>45</v>
      </c>
      <c r="K1614">
        <v>88</v>
      </c>
      <c r="L1614">
        <v>0.51100000000000001</v>
      </c>
      <c r="M1614">
        <v>10</v>
      </c>
      <c r="N1614">
        <v>25</v>
      </c>
      <c r="O1614">
        <v>0.4</v>
      </c>
      <c r="P1614">
        <v>28</v>
      </c>
      <c r="Q1614">
        <v>35</v>
      </c>
      <c r="R1614">
        <v>0.8</v>
      </c>
      <c r="S1614">
        <v>12</v>
      </c>
      <c r="T1614">
        <v>35</v>
      </c>
      <c r="U1614">
        <v>47</v>
      </c>
      <c r="V1614">
        <v>30</v>
      </c>
      <c r="W1614">
        <v>17</v>
      </c>
      <c r="X1614">
        <v>8</v>
      </c>
      <c r="Y1614">
        <v>6</v>
      </c>
      <c r="Z1614">
        <v>7</v>
      </c>
      <c r="AA1614">
        <v>22</v>
      </c>
      <c r="AB1614">
        <v>27</v>
      </c>
      <c r="AC1614">
        <v>128</v>
      </c>
      <c r="AD1614">
        <v>18</v>
      </c>
      <c r="AE1614">
        <v>1</v>
      </c>
      <c r="AF1614">
        <v>1</v>
      </c>
      <c r="AG1614">
        <v>1</v>
      </c>
      <c r="AH1614">
        <v>1</v>
      </c>
      <c r="AI1614">
        <v>121</v>
      </c>
      <c r="AJ1614">
        <v>564</v>
      </c>
      <c r="AK1614">
        <v>1314</v>
      </c>
      <c r="AL1614">
        <v>535</v>
      </c>
      <c r="AM1614">
        <v>1891</v>
      </c>
      <c r="AN1614">
        <v>2375</v>
      </c>
      <c r="AO1614">
        <v>723</v>
      </c>
      <c r="AP1614">
        <v>75</v>
      </c>
      <c r="AQ1614">
        <v>80</v>
      </c>
      <c r="AR1614">
        <v>1029</v>
      </c>
      <c r="AS1614">
        <v>848</v>
      </c>
      <c r="AT1614">
        <v>769</v>
      </c>
      <c r="AU1614">
        <v>705</v>
      </c>
      <c r="AV1614">
        <v>541</v>
      </c>
      <c r="AW1614">
        <v>1759</v>
      </c>
      <c r="AX1614">
        <v>1073</v>
      </c>
      <c r="AY1614">
        <v>560</v>
      </c>
      <c r="AZ1614">
        <v>1902</v>
      </c>
      <c r="BA1614">
        <v>1887</v>
      </c>
      <c r="BB1614">
        <v>59</v>
      </c>
      <c r="BC1614">
        <v>299</v>
      </c>
      <c r="BD1614">
        <v>287</v>
      </c>
      <c r="BE1614">
        <v>1</v>
      </c>
      <c r="BF1614" t="s">
        <v>71</v>
      </c>
      <c r="BG1614" t="s">
        <v>65</v>
      </c>
      <c r="BH1614" t="s">
        <v>1276</v>
      </c>
      <c r="BI1614" s="4">
        <f xml:space="preserve"> _2025teamgamelogs[[#This Row],[FGA]] + (0.44 * _2025teamgamelogs[[#This Row],[FTA]]) + _2025teamgamelogs[[#This Row],[TOV]] - _2025teamgamelogs[[#This Row],[OREB]]</f>
        <v>108.4</v>
      </c>
      <c r="BJ1614" s="3">
        <f>_2025teamgamelogs[[#This Row],[TOV]]/_2025teamgamelogs[[#This Row],[POSSESIONS]]</f>
        <v>0.15682656826568264</v>
      </c>
      <c r="BK1614" s="4">
        <f>_2025teamgamelogs[[#This Row],[PTS]]/_2025teamgamelogs[[#This Row],[POSSESIONS]]</f>
        <v>1.1808118081180812</v>
      </c>
      <c r="BL1614" s="4">
        <f xml:space="preserve"> 100 * _2025teamgamelogs[[#This Row],[POINTS_PER_POSSESSION]]</f>
        <v>118.08118081180811</v>
      </c>
      <c r="BM1614" s="4">
        <f xml:space="preserve"> _2025teamgamelogs[[#This Row],[POSSESIONS]] / (_2025teamgamelogs[[#This Row],[MIN]]/48)</f>
        <v>108.4</v>
      </c>
      <c r="BN1614" s="3">
        <f>_2025teamgamelogs[[#This Row],[PTS]] / (2 * (_2025teamgamelogs[[#This Row],[FGA]] + 0.44 * _2025teamgamelogs[[#This Row],[FTA]]))</f>
        <v>0.61895551257253378</v>
      </c>
      <c r="BO1614" s="4">
        <f>VLOOKUP(_2025teamgamelogs[[#This Row],[MONTH]], LEAGUE_AVERAGES!$A$2:$B$8, 2, FALSE)</f>
        <v>112.18937416754261</v>
      </c>
      <c r="BP1614" s="5">
        <f>VLOOKUP(_2025teamgamelogs[[#This Row],[TEAM_NAME]], LEAGUE_AVERAGES!$A$14:$C$43, 2, FALSE)</f>
        <v>0.3560731707317073</v>
      </c>
      <c r="BQ1614" s="5">
        <f>VLOOKUP(_2025teamgamelogs[[#This Row],[TEAM_NAME]], LEAGUE_AVERAGES!$A$14:$C$43, 3, FALSE)</f>
        <v>0.3687804878048781</v>
      </c>
      <c r="BR1614" s="5">
        <f>VLOOKUP(_2025teamgamelogs[[#This Row],[TEAM_NAME]], LEAGUE_AVERAGES!$F$14:$H$43, 2, FALSE)</f>
        <v>0.47321951219512204</v>
      </c>
      <c r="BS1614" s="5">
        <f>VLOOKUP(_2025teamgamelogs[[#This Row],[TEAM_NAME]], LEAGUE_AVERAGES!$F$14:$H$43, 3, FALSE)</f>
        <v>0.48104878048780486</v>
      </c>
      <c r="BT1614" s="5">
        <f>VLOOKUP(_2025teamgamelogs[[#This Row],[TEAM_NAME]], LEAGUE_AVERAGES!$K$14:$M$43, 2, FALSE)</f>
        <v>0.57634444021190001</v>
      </c>
      <c r="BU1614" s="5">
        <f>VLOOKUP(_2025teamgamelogs[[#This Row],[TEAM_NAME]], LEAGUE_AVERAGES!$K$14:$M$43, 3, FALSE)</f>
        <v>0.58621097107374254</v>
      </c>
    </row>
    <row r="1615" spans="1:73" x14ac:dyDescent="0.2">
      <c r="A1615" t="s">
        <v>59</v>
      </c>
      <c r="B1615">
        <v>1610612748</v>
      </c>
      <c r="C1615" t="s">
        <v>101</v>
      </c>
      <c r="D1615" t="s">
        <v>102</v>
      </c>
      <c r="E1615">
        <v>22400778</v>
      </c>
      <c r="F1615" s="1">
        <v>45700</v>
      </c>
      <c r="G1615" t="s">
        <v>1395</v>
      </c>
      <c r="H1615" t="s">
        <v>70</v>
      </c>
      <c r="I1615">
        <v>48</v>
      </c>
      <c r="J1615">
        <v>36</v>
      </c>
      <c r="K1615">
        <v>79</v>
      </c>
      <c r="L1615">
        <v>0.45600000000000002</v>
      </c>
      <c r="M1615">
        <v>11</v>
      </c>
      <c r="N1615">
        <v>34</v>
      </c>
      <c r="O1615">
        <v>0.32400000000000001</v>
      </c>
      <c r="P1615">
        <v>18</v>
      </c>
      <c r="Q1615">
        <v>25</v>
      </c>
      <c r="R1615">
        <v>0.72</v>
      </c>
      <c r="S1615">
        <v>10</v>
      </c>
      <c r="T1615">
        <v>35</v>
      </c>
      <c r="U1615">
        <v>45</v>
      </c>
      <c r="V1615">
        <v>24</v>
      </c>
      <c r="W1615">
        <v>16</v>
      </c>
      <c r="X1615">
        <v>7</v>
      </c>
      <c r="Y1615">
        <v>5</v>
      </c>
      <c r="Z1615">
        <v>3</v>
      </c>
      <c r="AA1615">
        <v>17</v>
      </c>
      <c r="AB1615">
        <v>19</v>
      </c>
      <c r="AC1615">
        <v>101</v>
      </c>
      <c r="AD1615">
        <v>-14</v>
      </c>
      <c r="AE1615">
        <v>1</v>
      </c>
      <c r="AF1615">
        <v>1231</v>
      </c>
      <c r="AG1615">
        <v>1231</v>
      </c>
      <c r="AH1615">
        <v>1231</v>
      </c>
      <c r="AI1615">
        <v>121</v>
      </c>
      <c r="AJ1615">
        <v>2070</v>
      </c>
      <c r="AK1615">
        <v>2245</v>
      </c>
      <c r="AL1615">
        <v>1444</v>
      </c>
      <c r="AM1615">
        <v>1661</v>
      </c>
      <c r="AN1615">
        <v>1627</v>
      </c>
      <c r="AO1615">
        <v>1646</v>
      </c>
      <c r="AP1615">
        <v>889</v>
      </c>
      <c r="AQ1615">
        <v>666</v>
      </c>
      <c r="AR1615">
        <v>1811</v>
      </c>
      <c r="AS1615">
        <v>1308</v>
      </c>
      <c r="AT1615">
        <v>769</v>
      </c>
      <c r="AU1615">
        <v>976</v>
      </c>
      <c r="AV1615">
        <v>1570</v>
      </c>
      <c r="AW1615">
        <v>1583</v>
      </c>
      <c r="AX1615">
        <v>1360</v>
      </c>
      <c r="AY1615">
        <v>889</v>
      </c>
      <c r="AZ1615">
        <v>384</v>
      </c>
      <c r="BA1615">
        <v>792</v>
      </c>
      <c r="BB1615">
        <v>971</v>
      </c>
      <c r="BC1615">
        <v>2059</v>
      </c>
      <c r="BD1615">
        <v>1995</v>
      </c>
      <c r="BE1615">
        <v>1</v>
      </c>
      <c r="BF1615" t="s">
        <v>71</v>
      </c>
      <c r="BG1615" t="s">
        <v>65</v>
      </c>
      <c r="BH1615" t="s">
        <v>1276</v>
      </c>
      <c r="BI1615" s="4">
        <f xml:space="preserve"> _2025teamgamelogs[[#This Row],[FGA]] + (0.44 * _2025teamgamelogs[[#This Row],[FTA]]) + _2025teamgamelogs[[#This Row],[TOV]] - _2025teamgamelogs[[#This Row],[OREB]]</f>
        <v>96</v>
      </c>
      <c r="BJ1615" s="3">
        <f>_2025teamgamelogs[[#This Row],[TOV]]/_2025teamgamelogs[[#This Row],[POSSESIONS]]</f>
        <v>0.16666666666666666</v>
      </c>
      <c r="BK1615" s="4">
        <f>_2025teamgamelogs[[#This Row],[PTS]]/_2025teamgamelogs[[#This Row],[POSSESIONS]]</f>
        <v>1.0520833333333333</v>
      </c>
      <c r="BL1615" s="4">
        <f xml:space="preserve"> 100 * _2025teamgamelogs[[#This Row],[POINTS_PER_POSSESSION]]</f>
        <v>105.20833333333333</v>
      </c>
      <c r="BM1615" s="4">
        <f xml:space="preserve"> _2025teamgamelogs[[#This Row],[POSSESIONS]] / (_2025teamgamelogs[[#This Row],[MIN]]/48)</f>
        <v>96</v>
      </c>
      <c r="BN1615" s="3">
        <f>_2025teamgamelogs[[#This Row],[PTS]] / (2 * (_2025teamgamelogs[[#This Row],[FGA]] + 0.44 * _2025teamgamelogs[[#This Row],[FTA]]))</f>
        <v>0.56111111111111112</v>
      </c>
      <c r="BO1615" s="4">
        <f>VLOOKUP(_2025teamgamelogs[[#This Row],[MONTH]], LEAGUE_AVERAGES!$A$2:$B$8, 2, FALSE)</f>
        <v>112.18937416754261</v>
      </c>
      <c r="BP1615" s="5">
        <f>VLOOKUP(_2025teamgamelogs[[#This Row],[TEAM_NAME]], LEAGUE_AVERAGES!$A$14:$C$43, 2, FALSE)</f>
        <v>0.38887804878048787</v>
      </c>
      <c r="BQ1615" s="5">
        <f>VLOOKUP(_2025teamgamelogs[[#This Row],[TEAM_NAME]], LEAGUE_AVERAGES!$A$14:$C$43, 3, FALSE)</f>
        <v>0.35180487804878063</v>
      </c>
      <c r="BR1615" s="5">
        <f>VLOOKUP(_2025teamgamelogs[[#This Row],[TEAM_NAME]], LEAGUE_AVERAGES!$F$14:$H$43, 2, FALSE)</f>
        <v>0.48178048780487814</v>
      </c>
      <c r="BS1615" s="5">
        <f>VLOOKUP(_2025teamgamelogs[[#This Row],[TEAM_NAME]], LEAGUE_AVERAGES!$F$14:$H$43, 3, FALSE)</f>
        <v>0.44997560975609752</v>
      </c>
      <c r="BT1615" s="5">
        <f>VLOOKUP(_2025teamgamelogs[[#This Row],[TEAM_NAME]], LEAGUE_AVERAGES!$K$14:$M$43, 2, FALSE)</f>
        <v>0.59307433364150897</v>
      </c>
      <c r="BU1615" s="5">
        <f>VLOOKUP(_2025teamgamelogs[[#This Row],[TEAM_NAME]], LEAGUE_AVERAGES!$K$14:$M$43, 3, FALSE)</f>
        <v>0.56311679796954139</v>
      </c>
    </row>
    <row r="1616" spans="1:73" x14ac:dyDescent="0.2">
      <c r="A1616" t="s">
        <v>59</v>
      </c>
      <c r="B1616">
        <v>1610612740</v>
      </c>
      <c r="C1616" t="s">
        <v>77</v>
      </c>
      <c r="D1616" t="s">
        <v>78</v>
      </c>
      <c r="E1616">
        <v>22400777</v>
      </c>
      <c r="F1616" s="1">
        <v>45700</v>
      </c>
      <c r="G1616" t="s">
        <v>779</v>
      </c>
      <c r="H1616" t="s">
        <v>70</v>
      </c>
      <c r="I1616">
        <v>48</v>
      </c>
      <c r="J1616">
        <v>44</v>
      </c>
      <c r="K1616">
        <v>94</v>
      </c>
      <c r="L1616">
        <v>0.46800000000000003</v>
      </c>
      <c r="M1616">
        <v>8</v>
      </c>
      <c r="N1616">
        <v>32</v>
      </c>
      <c r="O1616">
        <v>0.25</v>
      </c>
      <c r="P1616">
        <v>15</v>
      </c>
      <c r="Q1616">
        <v>18</v>
      </c>
      <c r="R1616">
        <v>0.83299999999999996</v>
      </c>
      <c r="S1616">
        <v>12</v>
      </c>
      <c r="T1616">
        <v>28</v>
      </c>
      <c r="U1616">
        <v>40</v>
      </c>
      <c r="V1616">
        <v>28</v>
      </c>
      <c r="W1616">
        <v>9</v>
      </c>
      <c r="X1616">
        <v>7</v>
      </c>
      <c r="Y1616">
        <v>5</v>
      </c>
      <c r="Z1616">
        <v>7</v>
      </c>
      <c r="AA1616">
        <v>23</v>
      </c>
      <c r="AB1616">
        <v>16</v>
      </c>
      <c r="AC1616">
        <v>111</v>
      </c>
      <c r="AD1616">
        <v>-8</v>
      </c>
      <c r="AE1616">
        <v>1</v>
      </c>
      <c r="AF1616">
        <v>1231</v>
      </c>
      <c r="AG1616">
        <v>1231</v>
      </c>
      <c r="AH1616">
        <v>1231</v>
      </c>
      <c r="AI1616">
        <v>121</v>
      </c>
      <c r="AJ1616">
        <v>703</v>
      </c>
      <c r="AK1616">
        <v>570</v>
      </c>
      <c r="AL1616">
        <v>1227</v>
      </c>
      <c r="AM1616">
        <v>2251</v>
      </c>
      <c r="AN1616">
        <v>1863</v>
      </c>
      <c r="AO1616">
        <v>2236</v>
      </c>
      <c r="AP1616">
        <v>1416</v>
      </c>
      <c r="AQ1616">
        <v>1617</v>
      </c>
      <c r="AR1616">
        <v>699</v>
      </c>
      <c r="AS1616">
        <v>848</v>
      </c>
      <c r="AT1616">
        <v>1951</v>
      </c>
      <c r="AU1616">
        <v>1715</v>
      </c>
      <c r="AV1616">
        <v>840</v>
      </c>
      <c r="AW1616">
        <v>152</v>
      </c>
      <c r="AX1616">
        <v>1360</v>
      </c>
      <c r="AY1616">
        <v>889</v>
      </c>
      <c r="AZ1616">
        <v>1902</v>
      </c>
      <c r="BA1616">
        <v>2046</v>
      </c>
      <c r="BB1616">
        <v>1670</v>
      </c>
      <c r="BC1616">
        <v>1402</v>
      </c>
      <c r="BD1616">
        <v>1667</v>
      </c>
      <c r="BE1616">
        <v>1</v>
      </c>
      <c r="BF1616" t="s">
        <v>64</v>
      </c>
      <c r="BG1616" t="s">
        <v>65</v>
      </c>
      <c r="BH1616" t="s">
        <v>1276</v>
      </c>
      <c r="BI1616" s="4">
        <f xml:space="preserve"> _2025teamgamelogs[[#This Row],[FGA]] + (0.44 * _2025teamgamelogs[[#This Row],[FTA]]) + _2025teamgamelogs[[#This Row],[TOV]] - _2025teamgamelogs[[#This Row],[OREB]]</f>
        <v>98.92</v>
      </c>
      <c r="BJ1616" s="3">
        <f>_2025teamgamelogs[[#This Row],[TOV]]/_2025teamgamelogs[[#This Row],[POSSESIONS]]</f>
        <v>9.0982612211888386E-2</v>
      </c>
      <c r="BK1616" s="4">
        <f>_2025teamgamelogs[[#This Row],[PTS]]/_2025teamgamelogs[[#This Row],[POSSESIONS]]</f>
        <v>1.1221188839466236</v>
      </c>
      <c r="BL1616" s="4">
        <f xml:space="preserve"> 100 * _2025teamgamelogs[[#This Row],[POINTS_PER_POSSESSION]]</f>
        <v>112.21188839466237</v>
      </c>
      <c r="BM1616" s="4">
        <f xml:space="preserve"> _2025teamgamelogs[[#This Row],[POSSESIONS]] / (_2025teamgamelogs[[#This Row],[MIN]]/48)</f>
        <v>98.92</v>
      </c>
      <c r="BN1616" s="3">
        <f>_2025teamgamelogs[[#This Row],[PTS]] / (2 * (_2025teamgamelogs[[#This Row],[FGA]] + 0.44 * _2025teamgamelogs[[#This Row],[FTA]]))</f>
        <v>0.5445447409733124</v>
      </c>
      <c r="BO1616" s="4">
        <f>VLOOKUP(_2025teamgamelogs[[#This Row],[MONTH]], LEAGUE_AVERAGES!$A$2:$B$8, 2, FALSE)</f>
        <v>112.18937416754261</v>
      </c>
      <c r="BP1616" s="5">
        <f>VLOOKUP(_2025teamgamelogs[[#This Row],[TEAM_NAME]], LEAGUE_AVERAGES!$A$14:$C$43, 2, FALSE)</f>
        <v>0.35068292682926827</v>
      </c>
      <c r="BQ1616" s="5">
        <f>VLOOKUP(_2025teamgamelogs[[#This Row],[TEAM_NAME]], LEAGUE_AVERAGES!$A$14:$C$43, 3, FALSE)</f>
        <v>0.33902439024390252</v>
      </c>
      <c r="BR1616" s="5">
        <f>VLOOKUP(_2025teamgamelogs[[#This Row],[TEAM_NAME]], LEAGUE_AVERAGES!$F$14:$H$43, 2, FALSE)</f>
        <v>0.44770731707317085</v>
      </c>
      <c r="BS1616" s="5">
        <f>VLOOKUP(_2025teamgamelogs[[#This Row],[TEAM_NAME]], LEAGUE_AVERAGES!$F$14:$H$43, 3, FALSE)</f>
        <v>0.45721951219512191</v>
      </c>
      <c r="BT1616" s="5">
        <f>VLOOKUP(_2025teamgamelogs[[#This Row],[TEAM_NAME]], LEAGUE_AVERAGES!$K$14:$M$43, 2, FALSE)</f>
        <v>0.55230036801172144</v>
      </c>
      <c r="BU1616" s="5">
        <f>VLOOKUP(_2025teamgamelogs[[#This Row],[TEAM_NAME]], LEAGUE_AVERAGES!$K$14:$M$43, 3, FALSE)</f>
        <v>0.55239725408654039</v>
      </c>
    </row>
    <row r="1617" spans="1:73" x14ac:dyDescent="0.2">
      <c r="A1617" t="s">
        <v>59</v>
      </c>
      <c r="B1617">
        <v>1610612739</v>
      </c>
      <c r="C1617" t="s">
        <v>119</v>
      </c>
      <c r="D1617" t="s">
        <v>120</v>
      </c>
      <c r="E1617">
        <v>22400774</v>
      </c>
      <c r="F1617" s="1">
        <v>45700</v>
      </c>
      <c r="G1617" t="s">
        <v>121</v>
      </c>
      <c r="H1617" t="s">
        <v>63</v>
      </c>
      <c r="I1617">
        <v>48</v>
      </c>
      <c r="J1617">
        <v>48</v>
      </c>
      <c r="K1617">
        <v>99</v>
      </c>
      <c r="L1617">
        <v>0.48499999999999999</v>
      </c>
      <c r="M1617">
        <v>18</v>
      </c>
      <c r="N1617">
        <v>53</v>
      </c>
      <c r="O1617">
        <v>0.34</v>
      </c>
      <c r="P1617">
        <v>17</v>
      </c>
      <c r="Q1617">
        <v>20</v>
      </c>
      <c r="R1617">
        <v>0.85</v>
      </c>
      <c r="S1617">
        <v>13</v>
      </c>
      <c r="T1617">
        <v>40</v>
      </c>
      <c r="U1617">
        <v>53</v>
      </c>
      <c r="V1617">
        <v>34</v>
      </c>
      <c r="W1617">
        <v>13</v>
      </c>
      <c r="X1617">
        <v>11</v>
      </c>
      <c r="Y1617">
        <v>4</v>
      </c>
      <c r="Z1617">
        <v>5</v>
      </c>
      <c r="AA1617">
        <v>19</v>
      </c>
      <c r="AB1617">
        <v>14</v>
      </c>
      <c r="AC1617">
        <v>131</v>
      </c>
      <c r="AD1617">
        <v>23</v>
      </c>
      <c r="AE1617">
        <v>1</v>
      </c>
      <c r="AF1617">
        <v>1</v>
      </c>
      <c r="AG1617">
        <v>1</v>
      </c>
      <c r="AH1617">
        <v>1</v>
      </c>
      <c r="AI1617">
        <v>121</v>
      </c>
      <c r="AJ1617">
        <v>242</v>
      </c>
      <c r="AK1617">
        <v>206</v>
      </c>
      <c r="AL1617">
        <v>908</v>
      </c>
      <c r="AM1617">
        <v>288</v>
      </c>
      <c r="AN1617">
        <v>41</v>
      </c>
      <c r="AO1617">
        <v>1462</v>
      </c>
      <c r="AP1617">
        <v>1052</v>
      </c>
      <c r="AQ1617">
        <v>1301</v>
      </c>
      <c r="AR1617">
        <v>583</v>
      </c>
      <c r="AS1617">
        <v>652</v>
      </c>
      <c r="AT1617">
        <v>210</v>
      </c>
      <c r="AU1617">
        <v>209</v>
      </c>
      <c r="AV1617">
        <v>186</v>
      </c>
      <c r="AW1617">
        <v>850</v>
      </c>
      <c r="AX1617">
        <v>346</v>
      </c>
      <c r="AY1617">
        <v>1274</v>
      </c>
      <c r="AZ1617">
        <v>1188</v>
      </c>
      <c r="BA1617">
        <v>1258</v>
      </c>
      <c r="BB1617">
        <v>2064</v>
      </c>
      <c r="BC1617">
        <v>218</v>
      </c>
      <c r="BD1617">
        <v>168</v>
      </c>
      <c r="BE1617">
        <v>1</v>
      </c>
      <c r="BF1617" t="s">
        <v>71</v>
      </c>
      <c r="BG1617" t="s">
        <v>65</v>
      </c>
      <c r="BH1617" t="s">
        <v>1276</v>
      </c>
      <c r="BI1617" s="4">
        <f xml:space="preserve"> _2025teamgamelogs[[#This Row],[FGA]] + (0.44 * _2025teamgamelogs[[#This Row],[FTA]]) + _2025teamgamelogs[[#This Row],[TOV]] - _2025teamgamelogs[[#This Row],[OREB]]</f>
        <v>107.8</v>
      </c>
      <c r="BJ1617" s="3">
        <f>_2025teamgamelogs[[#This Row],[TOV]]/_2025teamgamelogs[[#This Row],[POSSESIONS]]</f>
        <v>0.12059369202226346</v>
      </c>
      <c r="BK1617" s="4">
        <f>_2025teamgamelogs[[#This Row],[PTS]]/_2025teamgamelogs[[#This Row],[POSSESIONS]]</f>
        <v>1.2152133580705009</v>
      </c>
      <c r="BL1617" s="4">
        <f xml:space="preserve"> 100 * _2025teamgamelogs[[#This Row],[POINTS_PER_POSSESSION]]</f>
        <v>121.52133580705009</v>
      </c>
      <c r="BM1617" s="4">
        <f xml:space="preserve"> _2025teamgamelogs[[#This Row],[POSSESIONS]] / (_2025teamgamelogs[[#This Row],[MIN]]/48)</f>
        <v>107.8</v>
      </c>
      <c r="BN1617" s="3">
        <f>_2025teamgamelogs[[#This Row],[PTS]] / (2 * (_2025teamgamelogs[[#This Row],[FGA]] + 0.44 * _2025teamgamelogs[[#This Row],[FTA]]))</f>
        <v>0.60760667903525045</v>
      </c>
      <c r="BO1617" s="4">
        <f>VLOOKUP(_2025teamgamelogs[[#This Row],[MONTH]], LEAGUE_AVERAGES!$A$2:$B$8, 2, FALSE)</f>
        <v>112.18937416754261</v>
      </c>
      <c r="BP1617" s="5">
        <f>VLOOKUP(_2025teamgamelogs[[#This Row],[TEAM_NAME]], LEAGUE_AVERAGES!$A$14:$C$43, 2, FALSE)</f>
        <v>0.38409756097560971</v>
      </c>
      <c r="BQ1617" s="5">
        <f>VLOOKUP(_2025teamgamelogs[[#This Row],[TEAM_NAME]], LEAGUE_AVERAGES!$A$14:$C$43, 3, FALSE)</f>
        <v>0.38512195121951209</v>
      </c>
      <c r="BR1617" s="5">
        <f>VLOOKUP(_2025teamgamelogs[[#This Row],[TEAM_NAME]], LEAGUE_AVERAGES!$F$14:$H$43, 2, FALSE)</f>
        <v>0.49482926829268303</v>
      </c>
      <c r="BS1617" s="5">
        <f>VLOOKUP(_2025teamgamelogs[[#This Row],[TEAM_NAME]], LEAGUE_AVERAGES!$F$14:$H$43, 3, FALSE)</f>
        <v>0.4880731707317072</v>
      </c>
      <c r="BT1617" s="5">
        <f>VLOOKUP(_2025teamgamelogs[[#This Row],[TEAM_NAME]], LEAGUE_AVERAGES!$K$14:$M$43, 2, FALSE)</f>
        <v>0.61027349880699666</v>
      </c>
      <c r="BU1617" s="5">
        <f>VLOOKUP(_2025teamgamelogs[[#This Row],[TEAM_NAME]], LEAGUE_AVERAGES!$K$14:$M$43, 3, FALSE)</f>
        <v>0.60680781397749251</v>
      </c>
    </row>
    <row r="1618" spans="1:73" x14ac:dyDescent="0.2">
      <c r="A1618" t="s">
        <v>59</v>
      </c>
      <c r="B1618">
        <v>1610612751</v>
      </c>
      <c r="C1618" t="s">
        <v>89</v>
      </c>
      <c r="D1618" t="s">
        <v>90</v>
      </c>
      <c r="E1618">
        <v>22400772</v>
      </c>
      <c r="F1618" s="1">
        <v>45700</v>
      </c>
      <c r="G1618" t="s">
        <v>988</v>
      </c>
      <c r="H1618" t="s">
        <v>63</v>
      </c>
      <c r="I1618">
        <v>48</v>
      </c>
      <c r="J1618">
        <v>40</v>
      </c>
      <c r="K1618">
        <v>85</v>
      </c>
      <c r="L1618">
        <v>0.47099999999999997</v>
      </c>
      <c r="M1618">
        <v>8</v>
      </c>
      <c r="N1618">
        <v>30</v>
      </c>
      <c r="O1618">
        <v>0.26700000000000002</v>
      </c>
      <c r="P1618">
        <v>12</v>
      </c>
      <c r="Q1618">
        <v>15</v>
      </c>
      <c r="R1618">
        <v>0.8</v>
      </c>
      <c r="S1618">
        <v>16</v>
      </c>
      <c r="T1618">
        <v>34</v>
      </c>
      <c r="U1618">
        <v>50</v>
      </c>
      <c r="V1618">
        <v>23</v>
      </c>
      <c r="W1618">
        <v>18</v>
      </c>
      <c r="X1618">
        <v>13</v>
      </c>
      <c r="Y1618">
        <v>7</v>
      </c>
      <c r="Z1618">
        <v>9</v>
      </c>
      <c r="AA1618">
        <v>18</v>
      </c>
      <c r="AB1618">
        <v>15</v>
      </c>
      <c r="AC1618">
        <v>100</v>
      </c>
      <c r="AD1618">
        <v>4</v>
      </c>
      <c r="AE1618">
        <v>1</v>
      </c>
      <c r="AF1618">
        <v>1</v>
      </c>
      <c r="AG1618">
        <v>1</v>
      </c>
      <c r="AH1618">
        <v>1</v>
      </c>
      <c r="AI1618">
        <v>121</v>
      </c>
      <c r="AJ1618">
        <v>1438</v>
      </c>
      <c r="AK1618">
        <v>1709</v>
      </c>
      <c r="AL1618">
        <v>1183</v>
      </c>
      <c r="AM1618">
        <v>2251</v>
      </c>
      <c r="AN1618">
        <v>2077</v>
      </c>
      <c r="AO1618">
        <v>2157</v>
      </c>
      <c r="AP1618">
        <v>1889</v>
      </c>
      <c r="AQ1618">
        <v>2021</v>
      </c>
      <c r="AR1618">
        <v>1029</v>
      </c>
      <c r="AS1618">
        <v>234</v>
      </c>
      <c r="AT1618">
        <v>926</v>
      </c>
      <c r="AU1618">
        <v>427</v>
      </c>
      <c r="AV1618">
        <v>1759</v>
      </c>
      <c r="AW1618">
        <v>1953</v>
      </c>
      <c r="AX1618">
        <v>137</v>
      </c>
      <c r="AY1618">
        <v>346</v>
      </c>
      <c r="AZ1618">
        <v>2275</v>
      </c>
      <c r="BA1618">
        <v>1018</v>
      </c>
      <c r="BB1618">
        <v>1892</v>
      </c>
      <c r="BC1618">
        <v>2099</v>
      </c>
      <c r="BD1618">
        <v>986</v>
      </c>
      <c r="BE1618">
        <v>1</v>
      </c>
      <c r="BF1618" t="s">
        <v>64</v>
      </c>
      <c r="BG1618" t="s">
        <v>65</v>
      </c>
      <c r="BH1618" t="s">
        <v>1276</v>
      </c>
      <c r="BI1618" s="4">
        <f xml:space="preserve"> _2025teamgamelogs[[#This Row],[FGA]] + (0.44 * _2025teamgamelogs[[#This Row],[FTA]]) + _2025teamgamelogs[[#This Row],[TOV]] - _2025teamgamelogs[[#This Row],[OREB]]</f>
        <v>93.6</v>
      </c>
      <c r="BJ1618" s="3">
        <f>_2025teamgamelogs[[#This Row],[TOV]]/_2025teamgamelogs[[#This Row],[POSSESIONS]]</f>
        <v>0.19230769230769232</v>
      </c>
      <c r="BK1618" s="4">
        <f>_2025teamgamelogs[[#This Row],[PTS]]/_2025teamgamelogs[[#This Row],[POSSESIONS]]</f>
        <v>1.0683760683760684</v>
      </c>
      <c r="BL1618" s="4">
        <f xml:space="preserve"> 100 * _2025teamgamelogs[[#This Row],[POINTS_PER_POSSESSION]]</f>
        <v>106.83760683760684</v>
      </c>
      <c r="BM1618" s="4">
        <f xml:space="preserve"> _2025teamgamelogs[[#This Row],[POSSESIONS]] / (_2025teamgamelogs[[#This Row],[MIN]]/48)</f>
        <v>93.6</v>
      </c>
      <c r="BN1618" s="3">
        <f>_2025teamgamelogs[[#This Row],[PTS]] / (2 * (_2025teamgamelogs[[#This Row],[FGA]] + 0.44 * _2025teamgamelogs[[#This Row],[FTA]]))</f>
        <v>0.54585152838427953</v>
      </c>
      <c r="BO1618" s="4">
        <f>VLOOKUP(_2025teamgamelogs[[#This Row],[MONTH]], LEAGUE_AVERAGES!$A$2:$B$8, 2, FALSE)</f>
        <v>112.18937416754261</v>
      </c>
      <c r="BP1618" s="5">
        <f>VLOOKUP(_2025teamgamelogs[[#This Row],[TEAM_NAME]], LEAGUE_AVERAGES!$A$14:$C$43, 2, FALSE)</f>
        <v>0.337609756097561</v>
      </c>
      <c r="BQ1618" s="5">
        <f>VLOOKUP(_2025teamgamelogs[[#This Row],[TEAM_NAME]], LEAGUE_AVERAGES!$A$14:$C$43, 3, FALSE)</f>
        <v>0.34709756097560968</v>
      </c>
      <c r="BR1618" s="5">
        <f>VLOOKUP(_2025teamgamelogs[[#This Row],[TEAM_NAME]], LEAGUE_AVERAGES!$F$14:$H$43, 2, FALSE)</f>
        <v>0.43748780487804872</v>
      </c>
      <c r="BS1618" s="5">
        <f>VLOOKUP(_2025teamgamelogs[[#This Row],[TEAM_NAME]], LEAGUE_AVERAGES!$F$14:$H$43, 3, FALSE)</f>
        <v>0.43895121951219529</v>
      </c>
      <c r="BT1618" s="5">
        <f>VLOOKUP(_2025teamgamelogs[[#This Row],[TEAM_NAME]], LEAGUE_AVERAGES!$K$14:$M$43, 2, FALSE)</f>
        <v>0.54767404365624284</v>
      </c>
      <c r="BU1618" s="5">
        <f>VLOOKUP(_2025teamgamelogs[[#This Row],[TEAM_NAME]], LEAGUE_AVERAGES!$K$14:$M$43, 3, FALSE)</f>
        <v>0.5592142433904097</v>
      </c>
    </row>
    <row r="1619" spans="1:73" x14ac:dyDescent="0.2">
      <c r="A1619" t="s">
        <v>59</v>
      </c>
      <c r="B1619">
        <v>1610612764</v>
      </c>
      <c r="C1619" t="s">
        <v>148</v>
      </c>
      <c r="D1619" t="s">
        <v>149</v>
      </c>
      <c r="E1619">
        <v>22400771</v>
      </c>
      <c r="F1619" s="1">
        <v>45700</v>
      </c>
      <c r="G1619" t="s">
        <v>1396</v>
      </c>
      <c r="H1619" t="s">
        <v>70</v>
      </c>
      <c r="I1619">
        <v>53</v>
      </c>
      <c r="J1619">
        <v>47</v>
      </c>
      <c r="K1619">
        <v>97</v>
      </c>
      <c r="L1619">
        <v>0.48499999999999999</v>
      </c>
      <c r="M1619">
        <v>23</v>
      </c>
      <c r="N1619">
        <v>45</v>
      </c>
      <c r="O1619">
        <v>0.51100000000000001</v>
      </c>
      <c r="P1619">
        <v>13</v>
      </c>
      <c r="Q1619">
        <v>16</v>
      </c>
      <c r="R1619">
        <v>0.81299999999999994</v>
      </c>
      <c r="S1619">
        <v>7</v>
      </c>
      <c r="T1619">
        <v>39</v>
      </c>
      <c r="U1619">
        <v>46</v>
      </c>
      <c r="V1619">
        <v>29</v>
      </c>
      <c r="W1619">
        <v>18</v>
      </c>
      <c r="X1619">
        <v>5</v>
      </c>
      <c r="Y1619">
        <v>7</v>
      </c>
      <c r="Z1619">
        <v>5</v>
      </c>
      <c r="AA1619">
        <v>20</v>
      </c>
      <c r="AB1619">
        <v>17</v>
      </c>
      <c r="AC1619">
        <v>130</v>
      </c>
      <c r="AD1619">
        <v>-4</v>
      </c>
      <c r="AE1619">
        <v>1</v>
      </c>
      <c r="AF1619">
        <v>1231</v>
      </c>
      <c r="AG1619">
        <v>1231</v>
      </c>
      <c r="AH1619">
        <v>1231</v>
      </c>
      <c r="AI1619">
        <v>9</v>
      </c>
      <c r="AJ1619">
        <v>335</v>
      </c>
      <c r="AK1619">
        <v>324</v>
      </c>
      <c r="AL1619">
        <v>914</v>
      </c>
      <c r="AM1619">
        <v>22</v>
      </c>
      <c r="AN1619">
        <v>312</v>
      </c>
      <c r="AO1619">
        <v>92</v>
      </c>
      <c r="AP1619">
        <v>1755</v>
      </c>
      <c r="AQ1619">
        <v>1907</v>
      </c>
      <c r="AR1619">
        <v>924</v>
      </c>
      <c r="AS1619">
        <v>2024</v>
      </c>
      <c r="AT1619">
        <v>277</v>
      </c>
      <c r="AU1619">
        <v>835</v>
      </c>
      <c r="AV1619">
        <v>687</v>
      </c>
      <c r="AW1619">
        <v>1953</v>
      </c>
      <c r="AX1619">
        <v>1998</v>
      </c>
      <c r="AY1619">
        <v>346</v>
      </c>
      <c r="AZ1619">
        <v>1188</v>
      </c>
      <c r="BA1619">
        <v>1491</v>
      </c>
      <c r="BB1619">
        <v>1444</v>
      </c>
      <c r="BC1619">
        <v>239</v>
      </c>
      <c r="BD1619">
        <v>1415</v>
      </c>
      <c r="BE1619">
        <v>1</v>
      </c>
      <c r="BF1619" t="s">
        <v>64</v>
      </c>
      <c r="BG1619" t="s">
        <v>65</v>
      </c>
      <c r="BH1619" t="s">
        <v>1276</v>
      </c>
      <c r="BI1619" s="4">
        <f xml:space="preserve"> _2025teamgamelogs[[#This Row],[FGA]] + (0.44 * _2025teamgamelogs[[#This Row],[FTA]]) + _2025teamgamelogs[[#This Row],[TOV]] - _2025teamgamelogs[[#This Row],[OREB]]</f>
        <v>115.04</v>
      </c>
      <c r="BJ1619" s="3">
        <f>_2025teamgamelogs[[#This Row],[TOV]]/_2025teamgamelogs[[#This Row],[POSSESIONS]]</f>
        <v>0.15646731571627259</v>
      </c>
      <c r="BK1619" s="4">
        <f>_2025teamgamelogs[[#This Row],[PTS]]/_2025teamgamelogs[[#This Row],[POSSESIONS]]</f>
        <v>1.1300417246175243</v>
      </c>
      <c r="BL1619" s="4">
        <f xml:space="preserve"> 100 * _2025teamgamelogs[[#This Row],[POINTS_PER_POSSESSION]]</f>
        <v>113.00417246175243</v>
      </c>
      <c r="BM1619" s="4">
        <f xml:space="preserve"> _2025teamgamelogs[[#This Row],[POSSESIONS]] / (_2025teamgamelogs[[#This Row],[MIN]]/48)</f>
        <v>104.18716981132076</v>
      </c>
      <c r="BN1619" s="3">
        <f>_2025teamgamelogs[[#This Row],[PTS]] / (2 * (_2025teamgamelogs[[#This Row],[FGA]] + 0.44 * _2025teamgamelogs[[#This Row],[FTA]]))</f>
        <v>0.62475970780469048</v>
      </c>
      <c r="BO1619" s="4">
        <f>VLOOKUP(_2025teamgamelogs[[#This Row],[MONTH]], LEAGUE_AVERAGES!$A$2:$B$8, 2, FALSE)</f>
        <v>112.18937416754261</v>
      </c>
      <c r="BP1619" s="5">
        <f>VLOOKUP(_2025teamgamelogs[[#This Row],[TEAM_NAME]], LEAGUE_AVERAGES!$A$14:$C$43, 2, FALSE)</f>
        <v>0.32842499999999997</v>
      </c>
      <c r="BQ1619" s="5">
        <f>VLOOKUP(_2025teamgamelogs[[#This Row],[TEAM_NAME]], LEAGUE_AVERAGES!$A$14:$C$43, 3, FALSE)</f>
        <v>0.33730952380952384</v>
      </c>
      <c r="BR1619" s="5">
        <f>VLOOKUP(_2025teamgamelogs[[#This Row],[TEAM_NAME]], LEAGUE_AVERAGES!$F$14:$H$43, 2, FALSE)</f>
        <v>0.44209999999999994</v>
      </c>
      <c r="BS1619" s="5">
        <f>VLOOKUP(_2025teamgamelogs[[#This Row],[TEAM_NAME]], LEAGUE_AVERAGES!$F$14:$H$43, 3, FALSE)</f>
        <v>0.4362619047619048</v>
      </c>
      <c r="BT1619" s="5">
        <f>VLOOKUP(_2025teamgamelogs[[#This Row],[TEAM_NAME]], LEAGUE_AVERAGES!$K$14:$M$43, 2, FALSE)</f>
        <v>0.55099578881797462</v>
      </c>
      <c r="BU1619" s="5">
        <f>VLOOKUP(_2025teamgamelogs[[#This Row],[TEAM_NAME]], LEAGUE_AVERAGES!$K$14:$M$43, 3, FALSE)</f>
        <v>0.54201342555394594</v>
      </c>
    </row>
    <row r="1620" spans="1:73" x14ac:dyDescent="0.2">
      <c r="A1620" t="s">
        <v>59</v>
      </c>
      <c r="B1620">
        <v>1610612746</v>
      </c>
      <c r="C1620" t="s">
        <v>131</v>
      </c>
      <c r="D1620" t="s">
        <v>132</v>
      </c>
      <c r="E1620">
        <v>22401004</v>
      </c>
      <c r="F1620" s="1">
        <v>45701</v>
      </c>
      <c r="G1620" t="s">
        <v>1397</v>
      </c>
      <c r="H1620" t="s">
        <v>63</v>
      </c>
      <c r="I1620">
        <v>53</v>
      </c>
      <c r="J1620">
        <v>39</v>
      </c>
      <c r="K1620">
        <v>94</v>
      </c>
      <c r="L1620">
        <v>0.41499999999999998</v>
      </c>
      <c r="M1620">
        <v>14</v>
      </c>
      <c r="N1620">
        <v>38</v>
      </c>
      <c r="O1620">
        <v>0.36799999999999999</v>
      </c>
      <c r="P1620">
        <v>28</v>
      </c>
      <c r="Q1620">
        <v>36</v>
      </c>
      <c r="R1620">
        <v>0.77800000000000002</v>
      </c>
      <c r="S1620">
        <v>13</v>
      </c>
      <c r="T1620">
        <v>30</v>
      </c>
      <c r="U1620">
        <v>43</v>
      </c>
      <c r="V1620">
        <v>22</v>
      </c>
      <c r="W1620">
        <v>12</v>
      </c>
      <c r="X1620">
        <v>16</v>
      </c>
      <c r="Y1620">
        <v>5</v>
      </c>
      <c r="Z1620">
        <v>1</v>
      </c>
      <c r="AA1620">
        <v>22</v>
      </c>
      <c r="AB1620">
        <v>25</v>
      </c>
      <c r="AC1620">
        <v>120</v>
      </c>
      <c r="AD1620">
        <v>4</v>
      </c>
      <c r="AE1620">
        <v>1</v>
      </c>
      <c r="AF1620">
        <v>1</v>
      </c>
      <c r="AG1620">
        <v>1</v>
      </c>
      <c r="AH1620">
        <v>1</v>
      </c>
      <c r="AI1620">
        <v>9</v>
      </c>
      <c r="AJ1620">
        <v>1609</v>
      </c>
      <c r="AK1620">
        <v>570</v>
      </c>
      <c r="AL1620">
        <v>2043</v>
      </c>
      <c r="AM1620">
        <v>934</v>
      </c>
      <c r="AN1620">
        <v>1078</v>
      </c>
      <c r="AO1620">
        <v>1109</v>
      </c>
      <c r="AP1620">
        <v>75</v>
      </c>
      <c r="AQ1620">
        <v>62</v>
      </c>
      <c r="AR1620">
        <v>1292</v>
      </c>
      <c r="AS1620">
        <v>652</v>
      </c>
      <c r="AT1620">
        <v>1652</v>
      </c>
      <c r="AU1620">
        <v>1282</v>
      </c>
      <c r="AV1620">
        <v>1909</v>
      </c>
      <c r="AW1620">
        <v>640</v>
      </c>
      <c r="AX1620">
        <v>21</v>
      </c>
      <c r="AY1620">
        <v>889</v>
      </c>
      <c r="AZ1620">
        <v>35</v>
      </c>
      <c r="BA1620">
        <v>1887</v>
      </c>
      <c r="BB1620">
        <v>143</v>
      </c>
      <c r="BC1620">
        <v>735</v>
      </c>
      <c r="BD1620">
        <v>986</v>
      </c>
      <c r="BE1620">
        <v>1</v>
      </c>
      <c r="BF1620" t="s">
        <v>71</v>
      </c>
      <c r="BG1620" t="s">
        <v>65</v>
      </c>
      <c r="BH1620" t="s">
        <v>1276</v>
      </c>
      <c r="BI1620" s="4">
        <f xml:space="preserve"> _2025teamgamelogs[[#This Row],[FGA]] + (0.44 * _2025teamgamelogs[[#This Row],[FTA]]) + _2025teamgamelogs[[#This Row],[TOV]] - _2025teamgamelogs[[#This Row],[OREB]]</f>
        <v>108.84</v>
      </c>
      <c r="BJ1620" s="3">
        <f>_2025teamgamelogs[[#This Row],[TOV]]/_2025teamgamelogs[[#This Row],[POSSESIONS]]</f>
        <v>0.11025358324145534</v>
      </c>
      <c r="BK1620" s="4">
        <f>_2025teamgamelogs[[#This Row],[PTS]]/_2025teamgamelogs[[#This Row],[POSSESIONS]]</f>
        <v>1.1025358324145533</v>
      </c>
      <c r="BL1620" s="4">
        <f xml:space="preserve"> 100 * _2025teamgamelogs[[#This Row],[POINTS_PER_POSSESSION]]</f>
        <v>110.25358324145533</v>
      </c>
      <c r="BM1620" s="4">
        <f xml:space="preserve"> _2025teamgamelogs[[#This Row],[POSSESIONS]] / (_2025teamgamelogs[[#This Row],[MIN]]/48)</f>
        <v>98.572075471698113</v>
      </c>
      <c r="BN1620" s="3">
        <f>_2025teamgamelogs[[#This Row],[PTS]] / (2 * (_2025teamgamelogs[[#This Row],[FGA]] + 0.44 * _2025teamgamelogs[[#This Row],[FTA]]))</f>
        <v>0.54624908958485063</v>
      </c>
      <c r="BO1620" s="4">
        <f>VLOOKUP(_2025teamgamelogs[[#This Row],[MONTH]], LEAGUE_AVERAGES!$A$2:$B$8, 2, FALSE)</f>
        <v>112.18937416754261</v>
      </c>
      <c r="BP1620" s="5">
        <f>VLOOKUP(_2025teamgamelogs[[#This Row],[TEAM_NAME]], LEAGUE_AVERAGES!$A$14:$C$43, 2, FALSE)</f>
        <v>0.38978048780487806</v>
      </c>
      <c r="BQ1620" s="5">
        <f>VLOOKUP(_2025teamgamelogs[[#This Row],[TEAM_NAME]], LEAGUE_AVERAGES!$A$14:$C$43, 3, FALSE)</f>
        <v>0.36475609756097566</v>
      </c>
      <c r="BR1620" s="5">
        <f>VLOOKUP(_2025teamgamelogs[[#This Row],[TEAM_NAME]], LEAGUE_AVERAGES!$F$14:$H$43, 2, FALSE)</f>
        <v>0.49036585365853652</v>
      </c>
      <c r="BS1620" s="5">
        <f>VLOOKUP(_2025teamgamelogs[[#This Row],[TEAM_NAME]], LEAGUE_AVERAGES!$F$14:$H$43, 3, FALSE)</f>
        <v>0.47582926829268285</v>
      </c>
      <c r="BT1620" s="5">
        <f>VLOOKUP(_2025teamgamelogs[[#This Row],[TEAM_NAME]], LEAGUE_AVERAGES!$K$14:$M$43, 2, FALSE)</f>
        <v>0.59895938905835644</v>
      </c>
      <c r="BU1620" s="5">
        <f>VLOOKUP(_2025teamgamelogs[[#This Row],[TEAM_NAME]], LEAGUE_AVERAGES!$K$14:$M$43, 3, FALSE)</f>
        <v>0.58126724036545818</v>
      </c>
    </row>
    <row r="1621" spans="1:73" x14ac:dyDescent="0.2">
      <c r="A1621" t="s">
        <v>59</v>
      </c>
      <c r="B1621">
        <v>1610612742</v>
      </c>
      <c r="C1621" t="s">
        <v>154</v>
      </c>
      <c r="D1621" t="s">
        <v>155</v>
      </c>
      <c r="E1621">
        <v>22400786</v>
      </c>
      <c r="F1621" s="1">
        <v>45701</v>
      </c>
      <c r="G1621" t="s">
        <v>1398</v>
      </c>
      <c r="H1621" t="s">
        <v>63</v>
      </c>
      <c r="I1621">
        <v>48</v>
      </c>
      <c r="J1621">
        <v>46</v>
      </c>
      <c r="K1621">
        <v>90</v>
      </c>
      <c r="L1621">
        <v>0.51100000000000001</v>
      </c>
      <c r="M1621">
        <v>13</v>
      </c>
      <c r="N1621">
        <v>36</v>
      </c>
      <c r="O1621">
        <v>0.36099999999999999</v>
      </c>
      <c r="P1621">
        <v>13</v>
      </c>
      <c r="Q1621">
        <v>16</v>
      </c>
      <c r="R1621">
        <v>0.81299999999999994</v>
      </c>
      <c r="S1621">
        <v>11</v>
      </c>
      <c r="T1621">
        <v>29</v>
      </c>
      <c r="U1621">
        <v>40</v>
      </c>
      <c r="V1621">
        <v>28</v>
      </c>
      <c r="W1621">
        <v>14</v>
      </c>
      <c r="X1621">
        <v>7</v>
      </c>
      <c r="Y1621">
        <v>2</v>
      </c>
      <c r="Z1621">
        <v>4</v>
      </c>
      <c r="AA1621">
        <v>17</v>
      </c>
      <c r="AB1621">
        <v>14</v>
      </c>
      <c r="AC1621">
        <v>118</v>
      </c>
      <c r="AD1621">
        <v>5</v>
      </c>
      <c r="AE1621">
        <v>1</v>
      </c>
      <c r="AF1621">
        <v>1</v>
      </c>
      <c r="AG1621">
        <v>1</v>
      </c>
      <c r="AH1621">
        <v>1</v>
      </c>
      <c r="AI1621">
        <v>121</v>
      </c>
      <c r="AJ1621">
        <v>437</v>
      </c>
      <c r="AK1621">
        <v>1029</v>
      </c>
      <c r="AL1621">
        <v>546</v>
      </c>
      <c r="AM1621">
        <v>1171</v>
      </c>
      <c r="AN1621">
        <v>1366</v>
      </c>
      <c r="AO1621">
        <v>1193</v>
      </c>
      <c r="AP1621">
        <v>1755</v>
      </c>
      <c r="AQ1621">
        <v>1907</v>
      </c>
      <c r="AR1621">
        <v>924</v>
      </c>
      <c r="AS1621">
        <v>1051</v>
      </c>
      <c r="AT1621">
        <v>1807</v>
      </c>
      <c r="AU1621">
        <v>1715</v>
      </c>
      <c r="AV1621">
        <v>840</v>
      </c>
      <c r="AW1621">
        <v>1092</v>
      </c>
      <c r="AX1621">
        <v>1360</v>
      </c>
      <c r="AY1621">
        <v>2078</v>
      </c>
      <c r="AZ1621">
        <v>750</v>
      </c>
      <c r="BA1621">
        <v>792</v>
      </c>
      <c r="BB1621">
        <v>2064</v>
      </c>
      <c r="BC1621">
        <v>891</v>
      </c>
      <c r="BD1621">
        <v>922</v>
      </c>
      <c r="BE1621">
        <v>1</v>
      </c>
      <c r="BF1621" t="s">
        <v>64</v>
      </c>
      <c r="BG1621" t="s">
        <v>65</v>
      </c>
      <c r="BH1621" t="s">
        <v>1276</v>
      </c>
      <c r="BI1621" s="4">
        <f xml:space="preserve"> _2025teamgamelogs[[#This Row],[FGA]] + (0.44 * _2025teamgamelogs[[#This Row],[FTA]]) + _2025teamgamelogs[[#This Row],[TOV]] - _2025teamgamelogs[[#This Row],[OREB]]</f>
        <v>100.04</v>
      </c>
      <c r="BJ1621" s="3">
        <f>_2025teamgamelogs[[#This Row],[TOV]]/_2025teamgamelogs[[#This Row],[POSSESIONS]]</f>
        <v>0.13994402239104359</v>
      </c>
      <c r="BK1621" s="4">
        <f>_2025teamgamelogs[[#This Row],[PTS]]/_2025teamgamelogs[[#This Row],[POSSESIONS]]</f>
        <v>1.1795281887245102</v>
      </c>
      <c r="BL1621" s="4">
        <f xml:space="preserve"> 100 * _2025teamgamelogs[[#This Row],[POINTS_PER_POSSESSION]]</f>
        <v>117.95281887245102</v>
      </c>
      <c r="BM1621" s="4">
        <f xml:space="preserve"> _2025teamgamelogs[[#This Row],[POSSESIONS]] / (_2025teamgamelogs[[#This Row],[MIN]]/48)</f>
        <v>100.04</v>
      </c>
      <c r="BN1621" s="3">
        <f>_2025teamgamelogs[[#This Row],[PTS]] / (2 * (_2025teamgamelogs[[#This Row],[FGA]] + 0.44 * _2025teamgamelogs[[#This Row],[FTA]]))</f>
        <v>0.60799670239076664</v>
      </c>
      <c r="BO1621" s="4">
        <f>VLOOKUP(_2025teamgamelogs[[#This Row],[MONTH]], LEAGUE_AVERAGES!$A$2:$B$8, 2, FALSE)</f>
        <v>112.18937416754261</v>
      </c>
      <c r="BP1621" s="5">
        <f>VLOOKUP(_2025teamgamelogs[[#This Row],[TEAM_NAME]], LEAGUE_AVERAGES!$A$14:$C$43, 2, FALSE)</f>
        <v>0.362375</v>
      </c>
      <c r="BQ1621" s="5">
        <f>VLOOKUP(_2025teamgamelogs[[#This Row],[TEAM_NAME]], LEAGUE_AVERAGES!$A$14:$C$43, 3, FALSE)</f>
        <v>0.36252380952380958</v>
      </c>
      <c r="BR1621" s="5">
        <f>VLOOKUP(_2025teamgamelogs[[#This Row],[TEAM_NAME]], LEAGUE_AVERAGES!$F$14:$H$43, 2, FALSE)</f>
        <v>0.47777500000000001</v>
      </c>
      <c r="BS1621" s="5">
        <f>VLOOKUP(_2025teamgamelogs[[#This Row],[TEAM_NAME]], LEAGUE_AVERAGES!$F$14:$H$43, 3, FALSE)</f>
        <v>0.48176190476190472</v>
      </c>
      <c r="BT1621" s="5">
        <f>VLOOKUP(_2025teamgamelogs[[#This Row],[TEAM_NAME]], LEAGUE_AVERAGES!$K$14:$M$43, 2, FALSE)</f>
        <v>0.58283558931438928</v>
      </c>
      <c r="BU1621" s="5">
        <f>VLOOKUP(_2025teamgamelogs[[#This Row],[TEAM_NAME]], LEAGUE_AVERAGES!$K$14:$M$43, 3, FALSE)</f>
        <v>0.5856179003364903</v>
      </c>
    </row>
    <row r="1622" spans="1:73" x14ac:dyDescent="0.2">
      <c r="A1622" t="s">
        <v>59</v>
      </c>
      <c r="B1622">
        <v>1610612758</v>
      </c>
      <c r="C1622" t="s">
        <v>142</v>
      </c>
      <c r="D1622" t="s">
        <v>143</v>
      </c>
      <c r="E1622">
        <v>22400785</v>
      </c>
      <c r="F1622" s="1">
        <v>45701</v>
      </c>
      <c r="G1622" t="s">
        <v>780</v>
      </c>
      <c r="H1622" t="s">
        <v>70</v>
      </c>
      <c r="I1622">
        <v>53</v>
      </c>
      <c r="J1622">
        <v>49</v>
      </c>
      <c r="K1622">
        <v>112</v>
      </c>
      <c r="L1622">
        <v>0.438</v>
      </c>
      <c r="M1622">
        <v>17</v>
      </c>
      <c r="N1622">
        <v>47</v>
      </c>
      <c r="O1622">
        <v>0.36199999999999999</v>
      </c>
      <c r="P1622">
        <v>18</v>
      </c>
      <c r="Q1622">
        <v>21</v>
      </c>
      <c r="R1622">
        <v>0.85699999999999998</v>
      </c>
      <c r="S1622">
        <v>21</v>
      </c>
      <c r="T1622">
        <v>37</v>
      </c>
      <c r="U1622">
        <v>58</v>
      </c>
      <c r="V1622">
        <v>38</v>
      </c>
      <c r="W1622">
        <v>15</v>
      </c>
      <c r="X1622">
        <v>8</v>
      </c>
      <c r="Y1622">
        <v>1</v>
      </c>
      <c r="Z1622">
        <v>7</v>
      </c>
      <c r="AA1622">
        <v>19</v>
      </c>
      <c r="AB1622">
        <v>17</v>
      </c>
      <c r="AC1622">
        <v>133</v>
      </c>
      <c r="AD1622">
        <v>-7</v>
      </c>
      <c r="AE1622">
        <v>1</v>
      </c>
      <c r="AF1622">
        <v>1231</v>
      </c>
      <c r="AG1622">
        <v>1231</v>
      </c>
      <c r="AH1622">
        <v>1231</v>
      </c>
      <c r="AI1622">
        <v>9</v>
      </c>
      <c r="AJ1622">
        <v>174</v>
      </c>
      <c r="AK1622">
        <v>5</v>
      </c>
      <c r="AL1622">
        <v>1741</v>
      </c>
      <c r="AM1622">
        <v>410</v>
      </c>
      <c r="AN1622">
        <v>200</v>
      </c>
      <c r="AO1622">
        <v>1186</v>
      </c>
      <c r="AP1622">
        <v>889</v>
      </c>
      <c r="AQ1622">
        <v>1164</v>
      </c>
      <c r="AR1622">
        <v>515</v>
      </c>
      <c r="AS1622">
        <v>27</v>
      </c>
      <c r="AT1622">
        <v>489</v>
      </c>
      <c r="AU1622">
        <v>57</v>
      </c>
      <c r="AV1622">
        <v>44</v>
      </c>
      <c r="AW1622">
        <v>1341</v>
      </c>
      <c r="AX1622">
        <v>1073</v>
      </c>
      <c r="AY1622">
        <v>2304</v>
      </c>
      <c r="AZ1622">
        <v>1902</v>
      </c>
      <c r="BA1622">
        <v>1258</v>
      </c>
      <c r="BB1622">
        <v>1444</v>
      </c>
      <c r="BC1622">
        <v>150</v>
      </c>
      <c r="BD1622">
        <v>1608</v>
      </c>
      <c r="BE1622">
        <v>1</v>
      </c>
      <c r="BF1622" t="s">
        <v>71</v>
      </c>
      <c r="BG1622" t="s">
        <v>65</v>
      </c>
      <c r="BH1622" t="s">
        <v>1276</v>
      </c>
      <c r="BI1622" s="4">
        <f xml:space="preserve"> _2025teamgamelogs[[#This Row],[FGA]] + (0.44 * _2025teamgamelogs[[#This Row],[FTA]]) + _2025teamgamelogs[[#This Row],[TOV]] - _2025teamgamelogs[[#This Row],[OREB]]</f>
        <v>115.24000000000001</v>
      </c>
      <c r="BJ1622" s="3">
        <f>_2025teamgamelogs[[#This Row],[TOV]]/_2025teamgamelogs[[#This Row],[POSSESIONS]]</f>
        <v>0.13016313779937522</v>
      </c>
      <c r="BK1622" s="4">
        <f>_2025teamgamelogs[[#This Row],[PTS]]/_2025teamgamelogs[[#This Row],[POSSESIONS]]</f>
        <v>1.1541131551544601</v>
      </c>
      <c r="BL1622" s="4">
        <f xml:space="preserve"> 100 * _2025teamgamelogs[[#This Row],[POINTS_PER_POSSESSION]]</f>
        <v>115.41131551544601</v>
      </c>
      <c r="BM1622" s="4">
        <f xml:space="preserve"> _2025teamgamelogs[[#This Row],[POSSESIONS]] / (_2025teamgamelogs[[#This Row],[MIN]]/48)</f>
        <v>104.36830188679245</v>
      </c>
      <c r="BN1622" s="3">
        <f>_2025teamgamelogs[[#This Row],[PTS]] / (2 * (_2025teamgamelogs[[#This Row],[FGA]] + 0.44 * _2025teamgamelogs[[#This Row],[FTA]]))</f>
        <v>0.5484988452655889</v>
      </c>
      <c r="BO1622" s="4">
        <f>VLOOKUP(_2025teamgamelogs[[#This Row],[MONTH]], LEAGUE_AVERAGES!$A$2:$B$8, 2, FALSE)</f>
        <v>112.18937416754261</v>
      </c>
      <c r="BP1622" s="5">
        <f>VLOOKUP(_2025teamgamelogs[[#This Row],[TEAM_NAME]], LEAGUE_AVERAGES!$A$14:$C$43, 2, FALSE)</f>
        <v>0.37158536585365853</v>
      </c>
      <c r="BQ1622" s="5">
        <f>VLOOKUP(_2025teamgamelogs[[#This Row],[TEAM_NAME]], LEAGUE_AVERAGES!$A$14:$C$43, 3, FALSE)</f>
        <v>0.34029268292682929</v>
      </c>
      <c r="BR1622" s="5">
        <f>VLOOKUP(_2025teamgamelogs[[#This Row],[TEAM_NAME]], LEAGUE_AVERAGES!$F$14:$H$43, 2, FALSE)</f>
        <v>0.4831951219512195</v>
      </c>
      <c r="BS1622" s="5">
        <f>VLOOKUP(_2025teamgamelogs[[#This Row],[TEAM_NAME]], LEAGUE_AVERAGES!$F$14:$H$43, 3, FALSE)</f>
        <v>0.47492682926829272</v>
      </c>
      <c r="BT1622" s="5">
        <f>VLOOKUP(_2025teamgamelogs[[#This Row],[TEAM_NAME]], LEAGUE_AVERAGES!$K$14:$M$43, 2, FALSE)</f>
        <v>0.59195463864629394</v>
      </c>
      <c r="BU1622" s="5">
        <f>VLOOKUP(_2025teamgamelogs[[#This Row],[TEAM_NAME]], LEAGUE_AVERAGES!$K$14:$M$43, 3, FALSE)</f>
        <v>0.57517865161129356</v>
      </c>
    </row>
    <row r="1623" spans="1:73" x14ac:dyDescent="0.2">
      <c r="A1623" t="s">
        <v>59</v>
      </c>
      <c r="B1623">
        <v>1610612760</v>
      </c>
      <c r="C1623" t="s">
        <v>137</v>
      </c>
      <c r="D1623" t="s">
        <v>138</v>
      </c>
      <c r="E1623">
        <v>22400787</v>
      </c>
      <c r="F1623" s="1">
        <v>45701</v>
      </c>
      <c r="G1623" t="s">
        <v>1399</v>
      </c>
      <c r="H1623" t="s">
        <v>70</v>
      </c>
      <c r="I1623">
        <v>48</v>
      </c>
      <c r="J1623">
        <v>37</v>
      </c>
      <c r="K1623">
        <v>88</v>
      </c>
      <c r="L1623">
        <v>0.42</v>
      </c>
      <c r="M1623">
        <v>7</v>
      </c>
      <c r="N1623">
        <v>29</v>
      </c>
      <c r="O1623">
        <v>0.24099999999999999</v>
      </c>
      <c r="P1623">
        <v>20</v>
      </c>
      <c r="Q1623">
        <v>24</v>
      </c>
      <c r="R1623">
        <v>0.83299999999999996</v>
      </c>
      <c r="S1623">
        <v>12</v>
      </c>
      <c r="T1623">
        <v>37</v>
      </c>
      <c r="U1623">
        <v>49</v>
      </c>
      <c r="V1623">
        <v>25</v>
      </c>
      <c r="W1623">
        <v>10</v>
      </c>
      <c r="X1623">
        <v>4</v>
      </c>
      <c r="Y1623">
        <v>7</v>
      </c>
      <c r="Z1623">
        <v>2</v>
      </c>
      <c r="AA1623">
        <v>17</v>
      </c>
      <c r="AB1623">
        <v>17</v>
      </c>
      <c r="AC1623">
        <v>101</v>
      </c>
      <c r="AD1623">
        <v>-15</v>
      </c>
      <c r="AE1623">
        <v>1</v>
      </c>
      <c r="AF1623">
        <v>1231</v>
      </c>
      <c r="AG1623">
        <v>1231</v>
      </c>
      <c r="AH1623">
        <v>1231</v>
      </c>
      <c r="AI1623">
        <v>121</v>
      </c>
      <c r="AJ1623">
        <v>1946</v>
      </c>
      <c r="AK1623">
        <v>1314</v>
      </c>
      <c r="AL1623">
        <v>1969</v>
      </c>
      <c r="AM1623">
        <v>2338</v>
      </c>
      <c r="AN1623">
        <v>2163</v>
      </c>
      <c r="AO1623">
        <v>2297</v>
      </c>
      <c r="AP1623">
        <v>623</v>
      </c>
      <c r="AQ1623">
        <v>791</v>
      </c>
      <c r="AR1623">
        <v>699</v>
      </c>
      <c r="AS1623">
        <v>848</v>
      </c>
      <c r="AT1623">
        <v>489</v>
      </c>
      <c r="AU1623">
        <v>505</v>
      </c>
      <c r="AV1623">
        <v>1358</v>
      </c>
      <c r="AW1623">
        <v>264</v>
      </c>
      <c r="AX1623">
        <v>2190</v>
      </c>
      <c r="AY1623">
        <v>346</v>
      </c>
      <c r="AZ1623">
        <v>158</v>
      </c>
      <c r="BA1623">
        <v>792</v>
      </c>
      <c r="BB1623">
        <v>1444</v>
      </c>
      <c r="BC1623">
        <v>2059</v>
      </c>
      <c r="BD1623">
        <v>2041</v>
      </c>
      <c r="BE1623">
        <v>1</v>
      </c>
      <c r="BF1623" t="s">
        <v>71</v>
      </c>
      <c r="BG1623" t="s">
        <v>65</v>
      </c>
      <c r="BH1623" t="s">
        <v>1276</v>
      </c>
      <c r="BI1623" s="4">
        <f xml:space="preserve"> _2025teamgamelogs[[#This Row],[FGA]] + (0.44 * _2025teamgamelogs[[#This Row],[FTA]]) + _2025teamgamelogs[[#This Row],[TOV]] - _2025teamgamelogs[[#This Row],[OREB]]</f>
        <v>96.56</v>
      </c>
      <c r="BJ1623" s="3">
        <f>_2025teamgamelogs[[#This Row],[TOV]]/_2025teamgamelogs[[#This Row],[POSSESIONS]]</f>
        <v>0.10356255178127589</v>
      </c>
      <c r="BK1623" s="4">
        <f>_2025teamgamelogs[[#This Row],[PTS]]/_2025teamgamelogs[[#This Row],[POSSESIONS]]</f>
        <v>1.0459817729908865</v>
      </c>
      <c r="BL1623" s="4">
        <f xml:space="preserve"> 100 * _2025teamgamelogs[[#This Row],[POINTS_PER_POSSESSION]]</f>
        <v>104.59817729908865</v>
      </c>
      <c r="BM1623" s="4">
        <f xml:space="preserve"> _2025teamgamelogs[[#This Row],[POSSESIONS]] / (_2025teamgamelogs[[#This Row],[MIN]]/48)</f>
        <v>96.56</v>
      </c>
      <c r="BN1623" s="3">
        <f>_2025teamgamelogs[[#This Row],[PTS]] / (2 * (_2025teamgamelogs[[#This Row],[FGA]] + 0.44 * _2025teamgamelogs[[#This Row],[FTA]]))</f>
        <v>0.51237824675324672</v>
      </c>
      <c r="BO1623" s="4">
        <f>VLOOKUP(_2025teamgamelogs[[#This Row],[MONTH]], LEAGUE_AVERAGES!$A$2:$B$8, 2, FALSE)</f>
        <v>112.18937416754261</v>
      </c>
      <c r="BP1623" s="5">
        <f>VLOOKUP(_2025teamgamelogs[[#This Row],[TEAM_NAME]], LEAGUE_AVERAGES!$A$14:$C$43, 2, FALSE)</f>
        <v>0.38229268292682927</v>
      </c>
      <c r="BQ1623" s="5">
        <f>VLOOKUP(_2025teamgamelogs[[#This Row],[TEAM_NAME]], LEAGUE_AVERAGES!$A$14:$C$43, 3, FALSE)</f>
        <v>0.36500000000000005</v>
      </c>
      <c r="BR1623" s="5">
        <f>VLOOKUP(_2025teamgamelogs[[#This Row],[TEAM_NAME]], LEAGUE_AVERAGES!$F$14:$H$43, 2, FALSE)</f>
        <v>0.48607317073170736</v>
      </c>
      <c r="BS1623" s="5">
        <f>VLOOKUP(_2025teamgamelogs[[#This Row],[TEAM_NAME]], LEAGUE_AVERAGES!$F$14:$H$43, 3, FALSE)</f>
        <v>0.4780731707317073</v>
      </c>
      <c r="BT1623" s="5">
        <f>VLOOKUP(_2025teamgamelogs[[#This Row],[TEAM_NAME]], LEAGUE_AVERAGES!$K$14:$M$43, 2, FALSE)</f>
        <v>0.59971838422440138</v>
      </c>
      <c r="BU1623" s="5">
        <f>VLOOKUP(_2025teamgamelogs[[#This Row],[TEAM_NAME]], LEAGUE_AVERAGES!$K$14:$M$43, 3, FALSE)</f>
        <v>0.58679992881439635</v>
      </c>
    </row>
    <row r="1624" spans="1:73" x14ac:dyDescent="0.2">
      <c r="A1624" t="s">
        <v>59</v>
      </c>
      <c r="B1624">
        <v>1610612740</v>
      </c>
      <c r="C1624" t="s">
        <v>77</v>
      </c>
      <c r="D1624" t="s">
        <v>78</v>
      </c>
      <c r="E1624">
        <v>22400785</v>
      </c>
      <c r="F1624" s="1">
        <v>45701</v>
      </c>
      <c r="G1624" t="s">
        <v>779</v>
      </c>
      <c r="H1624" t="s">
        <v>63</v>
      </c>
      <c r="I1624">
        <v>53</v>
      </c>
      <c r="J1624">
        <v>46</v>
      </c>
      <c r="K1624">
        <v>92</v>
      </c>
      <c r="L1624">
        <v>0.5</v>
      </c>
      <c r="M1624">
        <v>21</v>
      </c>
      <c r="N1624">
        <v>50</v>
      </c>
      <c r="O1624">
        <v>0.42</v>
      </c>
      <c r="P1624">
        <v>27</v>
      </c>
      <c r="Q1624">
        <v>34</v>
      </c>
      <c r="R1624">
        <v>0.79400000000000004</v>
      </c>
      <c r="S1624">
        <v>7</v>
      </c>
      <c r="T1624">
        <v>38</v>
      </c>
      <c r="U1624">
        <v>45</v>
      </c>
      <c r="V1624">
        <v>32</v>
      </c>
      <c r="W1624">
        <v>10</v>
      </c>
      <c r="X1624">
        <v>11</v>
      </c>
      <c r="Y1624">
        <v>7</v>
      </c>
      <c r="Z1624">
        <v>1</v>
      </c>
      <c r="AA1624">
        <v>17</v>
      </c>
      <c r="AB1624">
        <v>19</v>
      </c>
      <c r="AC1624">
        <v>140</v>
      </c>
      <c r="AD1624">
        <v>7</v>
      </c>
      <c r="AE1624">
        <v>1</v>
      </c>
      <c r="AF1624">
        <v>1</v>
      </c>
      <c r="AG1624">
        <v>1</v>
      </c>
      <c r="AH1624">
        <v>1</v>
      </c>
      <c r="AI1624">
        <v>9</v>
      </c>
      <c r="AJ1624">
        <v>437</v>
      </c>
      <c r="AK1624">
        <v>768</v>
      </c>
      <c r="AL1624">
        <v>663</v>
      </c>
      <c r="AM1624">
        <v>74</v>
      </c>
      <c r="AN1624">
        <v>104</v>
      </c>
      <c r="AO1624">
        <v>551</v>
      </c>
      <c r="AP1624">
        <v>104</v>
      </c>
      <c r="AQ1624">
        <v>106</v>
      </c>
      <c r="AR1624">
        <v>1145</v>
      </c>
      <c r="AS1624">
        <v>2024</v>
      </c>
      <c r="AT1624">
        <v>377</v>
      </c>
      <c r="AU1624">
        <v>976</v>
      </c>
      <c r="AV1624">
        <v>322</v>
      </c>
      <c r="AW1624">
        <v>264</v>
      </c>
      <c r="AX1624">
        <v>346</v>
      </c>
      <c r="AY1624">
        <v>346</v>
      </c>
      <c r="AZ1624">
        <v>35</v>
      </c>
      <c r="BA1624">
        <v>792</v>
      </c>
      <c r="BB1624">
        <v>971</v>
      </c>
      <c r="BC1624">
        <v>52</v>
      </c>
      <c r="BD1624">
        <v>795</v>
      </c>
      <c r="BE1624">
        <v>1</v>
      </c>
      <c r="BF1624" t="s">
        <v>64</v>
      </c>
      <c r="BG1624" t="s">
        <v>65</v>
      </c>
      <c r="BH1624" t="s">
        <v>1276</v>
      </c>
      <c r="BI1624" s="4">
        <f xml:space="preserve"> _2025teamgamelogs[[#This Row],[FGA]] + (0.44 * _2025teamgamelogs[[#This Row],[FTA]]) + _2025teamgamelogs[[#This Row],[TOV]] - _2025teamgamelogs[[#This Row],[OREB]]</f>
        <v>109.96000000000001</v>
      </c>
      <c r="BJ1624" s="3">
        <f>_2025teamgamelogs[[#This Row],[TOV]]/_2025teamgamelogs[[#This Row],[POSSESIONS]]</f>
        <v>9.0942160785740259E-2</v>
      </c>
      <c r="BK1624" s="4">
        <f>_2025teamgamelogs[[#This Row],[PTS]]/_2025teamgamelogs[[#This Row],[POSSESIONS]]</f>
        <v>1.2731902510003636</v>
      </c>
      <c r="BL1624" s="4">
        <f xml:space="preserve"> 100 * _2025teamgamelogs[[#This Row],[POINTS_PER_POSSESSION]]</f>
        <v>127.31902510003637</v>
      </c>
      <c r="BM1624" s="4">
        <f xml:space="preserve"> _2025teamgamelogs[[#This Row],[POSSESIONS]] / (_2025teamgamelogs[[#This Row],[MIN]]/48)</f>
        <v>99.586415094339628</v>
      </c>
      <c r="BN1624" s="3">
        <f>_2025teamgamelogs[[#This Row],[PTS]] / (2 * (_2025teamgamelogs[[#This Row],[FGA]] + 0.44 * _2025teamgamelogs[[#This Row],[FTA]]))</f>
        <v>0.65445026178010468</v>
      </c>
      <c r="BO1624" s="4">
        <f>VLOOKUP(_2025teamgamelogs[[#This Row],[MONTH]], LEAGUE_AVERAGES!$A$2:$B$8, 2, FALSE)</f>
        <v>112.18937416754261</v>
      </c>
      <c r="BP1624" s="5">
        <f>VLOOKUP(_2025teamgamelogs[[#This Row],[TEAM_NAME]], LEAGUE_AVERAGES!$A$14:$C$43, 2, FALSE)</f>
        <v>0.35068292682926827</v>
      </c>
      <c r="BQ1624" s="5">
        <f>VLOOKUP(_2025teamgamelogs[[#This Row],[TEAM_NAME]], LEAGUE_AVERAGES!$A$14:$C$43, 3, FALSE)</f>
        <v>0.33902439024390252</v>
      </c>
      <c r="BR1624" s="5">
        <f>VLOOKUP(_2025teamgamelogs[[#This Row],[TEAM_NAME]], LEAGUE_AVERAGES!$F$14:$H$43, 2, FALSE)</f>
        <v>0.44770731707317085</v>
      </c>
      <c r="BS1624" s="5">
        <f>VLOOKUP(_2025teamgamelogs[[#This Row],[TEAM_NAME]], LEAGUE_AVERAGES!$F$14:$H$43, 3, FALSE)</f>
        <v>0.45721951219512191</v>
      </c>
      <c r="BT1624" s="5">
        <f>VLOOKUP(_2025teamgamelogs[[#This Row],[TEAM_NAME]], LEAGUE_AVERAGES!$K$14:$M$43, 2, FALSE)</f>
        <v>0.55230036801172144</v>
      </c>
      <c r="BU1624" s="5">
        <f>VLOOKUP(_2025teamgamelogs[[#This Row],[TEAM_NAME]], LEAGUE_AVERAGES!$K$14:$M$43, 3, FALSE)</f>
        <v>0.55239725408654039</v>
      </c>
    </row>
    <row r="1625" spans="1:73" x14ac:dyDescent="0.2">
      <c r="A1625" t="s">
        <v>59</v>
      </c>
      <c r="B1625">
        <v>1610612750</v>
      </c>
      <c r="C1625" t="s">
        <v>8</v>
      </c>
      <c r="D1625" t="s">
        <v>72</v>
      </c>
      <c r="E1625">
        <v>22400787</v>
      </c>
      <c r="F1625" s="1">
        <v>45701</v>
      </c>
      <c r="G1625" t="s">
        <v>1400</v>
      </c>
      <c r="H1625" t="s">
        <v>63</v>
      </c>
      <c r="I1625">
        <v>48</v>
      </c>
      <c r="J1625">
        <v>42</v>
      </c>
      <c r="K1625">
        <v>99</v>
      </c>
      <c r="L1625">
        <v>0.42399999999999999</v>
      </c>
      <c r="M1625">
        <v>12</v>
      </c>
      <c r="N1625">
        <v>46</v>
      </c>
      <c r="O1625">
        <v>0.26100000000000001</v>
      </c>
      <c r="P1625">
        <v>20</v>
      </c>
      <c r="Q1625">
        <v>22</v>
      </c>
      <c r="R1625">
        <v>0.90900000000000003</v>
      </c>
      <c r="S1625">
        <v>20</v>
      </c>
      <c r="T1625">
        <v>34</v>
      </c>
      <c r="U1625">
        <v>54</v>
      </c>
      <c r="V1625">
        <v>28</v>
      </c>
      <c r="W1625">
        <v>10</v>
      </c>
      <c r="X1625">
        <v>5</v>
      </c>
      <c r="Y1625">
        <v>2</v>
      </c>
      <c r="Z1625">
        <v>7</v>
      </c>
      <c r="AA1625">
        <v>17</v>
      </c>
      <c r="AB1625">
        <v>17</v>
      </c>
      <c r="AC1625">
        <v>116</v>
      </c>
      <c r="AD1625">
        <v>15</v>
      </c>
      <c r="AE1625">
        <v>1</v>
      </c>
      <c r="AF1625">
        <v>1</v>
      </c>
      <c r="AG1625">
        <v>1</v>
      </c>
      <c r="AH1625">
        <v>1</v>
      </c>
      <c r="AI1625">
        <v>121</v>
      </c>
      <c r="AJ1625">
        <v>1068</v>
      </c>
      <c r="AK1625">
        <v>206</v>
      </c>
      <c r="AL1625">
        <v>1920</v>
      </c>
      <c r="AM1625">
        <v>1413</v>
      </c>
      <c r="AN1625">
        <v>249</v>
      </c>
      <c r="AO1625">
        <v>2198</v>
      </c>
      <c r="AP1625">
        <v>623</v>
      </c>
      <c r="AQ1625">
        <v>1008</v>
      </c>
      <c r="AR1625">
        <v>208</v>
      </c>
      <c r="AS1625">
        <v>44</v>
      </c>
      <c r="AT1625">
        <v>926</v>
      </c>
      <c r="AU1625">
        <v>165</v>
      </c>
      <c r="AV1625">
        <v>840</v>
      </c>
      <c r="AW1625">
        <v>264</v>
      </c>
      <c r="AX1625">
        <v>1998</v>
      </c>
      <c r="AY1625">
        <v>2078</v>
      </c>
      <c r="AZ1625">
        <v>1902</v>
      </c>
      <c r="BA1625">
        <v>792</v>
      </c>
      <c r="BB1625">
        <v>1444</v>
      </c>
      <c r="BC1625">
        <v>1025</v>
      </c>
      <c r="BD1625">
        <v>376</v>
      </c>
      <c r="BE1625">
        <v>1</v>
      </c>
      <c r="BF1625" t="s">
        <v>64</v>
      </c>
      <c r="BG1625" t="s">
        <v>65</v>
      </c>
      <c r="BH1625" t="s">
        <v>1276</v>
      </c>
      <c r="BI1625" s="4">
        <f xml:space="preserve"> _2025teamgamelogs[[#This Row],[FGA]] + (0.44 * _2025teamgamelogs[[#This Row],[FTA]]) + _2025teamgamelogs[[#This Row],[TOV]] - _2025teamgamelogs[[#This Row],[OREB]]</f>
        <v>98.68</v>
      </c>
      <c r="BJ1625" s="3">
        <f>_2025teamgamelogs[[#This Row],[TOV]]/_2025teamgamelogs[[#This Row],[POSSESIONS]]</f>
        <v>0.10133765707336846</v>
      </c>
      <c r="BK1625" s="4">
        <f>_2025teamgamelogs[[#This Row],[PTS]]/_2025teamgamelogs[[#This Row],[POSSESIONS]]</f>
        <v>1.1755168220510741</v>
      </c>
      <c r="BL1625" s="4">
        <f xml:space="preserve"> 100 * _2025teamgamelogs[[#This Row],[POINTS_PER_POSSESSION]]</f>
        <v>117.55168220510741</v>
      </c>
      <c r="BM1625" s="4">
        <f xml:space="preserve"> _2025teamgamelogs[[#This Row],[POSSESIONS]] / (_2025teamgamelogs[[#This Row],[MIN]]/48)</f>
        <v>98.68</v>
      </c>
      <c r="BN1625" s="3">
        <f>_2025teamgamelogs[[#This Row],[PTS]] / (2 * (_2025teamgamelogs[[#This Row],[FGA]] + 0.44 * _2025teamgamelogs[[#This Row],[FTA]]))</f>
        <v>0.5336768494663231</v>
      </c>
      <c r="BO1625" s="4">
        <f>VLOOKUP(_2025teamgamelogs[[#This Row],[MONTH]], LEAGUE_AVERAGES!$A$2:$B$8, 2, FALSE)</f>
        <v>112.18937416754261</v>
      </c>
      <c r="BP1625" s="5">
        <f>VLOOKUP(_2025teamgamelogs[[#This Row],[TEAM_NAME]], LEAGUE_AVERAGES!$A$14:$C$43, 2, FALSE)</f>
        <v>0.38256097560975622</v>
      </c>
      <c r="BQ1625" s="5">
        <f>VLOOKUP(_2025teamgamelogs[[#This Row],[TEAM_NAME]], LEAGUE_AVERAGES!$A$14:$C$43, 3, FALSE)</f>
        <v>0.37156097560975615</v>
      </c>
      <c r="BR1625" s="5">
        <f>VLOOKUP(_2025teamgamelogs[[#This Row],[TEAM_NAME]], LEAGUE_AVERAGES!$F$14:$H$43, 2, FALSE)</f>
        <v>0.47402439024390242</v>
      </c>
      <c r="BS1625" s="5">
        <f>VLOOKUP(_2025teamgamelogs[[#This Row],[TEAM_NAME]], LEAGUE_AVERAGES!$F$14:$H$43, 3, FALSE)</f>
        <v>0.46580487804878057</v>
      </c>
      <c r="BT1625" s="5">
        <f>VLOOKUP(_2025teamgamelogs[[#This Row],[TEAM_NAME]], LEAGUE_AVERAGES!$K$14:$M$43, 2, FALSE)</f>
        <v>0.59446350940954662</v>
      </c>
      <c r="BU1625" s="5">
        <f>VLOOKUP(_2025teamgamelogs[[#This Row],[TEAM_NAME]], LEAGUE_AVERAGES!$K$14:$M$43, 3, FALSE)</f>
        <v>0.58583417827298701</v>
      </c>
    </row>
    <row r="1626" spans="1:73" x14ac:dyDescent="0.2">
      <c r="A1626" t="s">
        <v>59</v>
      </c>
      <c r="B1626">
        <v>1610612762</v>
      </c>
      <c r="C1626" t="s">
        <v>125</v>
      </c>
      <c r="D1626" t="s">
        <v>126</v>
      </c>
      <c r="E1626">
        <v>22401004</v>
      </c>
      <c r="F1626" s="1">
        <v>45701</v>
      </c>
      <c r="G1626" t="s">
        <v>1401</v>
      </c>
      <c r="H1626" t="s">
        <v>70</v>
      </c>
      <c r="I1626">
        <v>53</v>
      </c>
      <c r="J1626">
        <v>38</v>
      </c>
      <c r="K1626">
        <v>78</v>
      </c>
      <c r="L1626">
        <v>0.48699999999999999</v>
      </c>
      <c r="M1626">
        <v>18</v>
      </c>
      <c r="N1626">
        <v>45</v>
      </c>
      <c r="O1626">
        <v>0.4</v>
      </c>
      <c r="P1626">
        <v>22</v>
      </c>
      <c r="Q1626">
        <v>26</v>
      </c>
      <c r="R1626">
        <v>0.84599999999999997</v>
      </c>
      <c r="S1626">
        <v>9</v>
      </c>
      <c r="T1626">
        <v>38</v>
      </c>
      <c r="U1626">
        <v>47</v>
      </c>
      <c r="V1626">
        <v>23</v>
      </c>
      <c r="W1626">
        <v>26</v>
      </c>
      <c r="X1626">
        <v>7</v>
      </c>
      <c r="Y1626">
        <v>1</v>
      </c>
      <c r="Z1626">
        <v>5</v>
      </c>
      <c r="AA1626">
        <v>25</v>
      </c>
      <c r="AB1626">
        <v>22</v>
      </c>
      <c r="AC1626">
        <v>116</v>
      </c>
      <c r="AD1626">
        <v>-4</v>
      </c>
      <c r="AE1626">
        <v>1</v>
      </c>
      <c r="AF1626">
        <v>1231</v>
      </c>
      <c r="AG1626">
        <v>1231</v>
      </c>
      <c r="AH1626">
        <v>1231</v>
      </c>
      <c r="AI1626">
        <v>9</v>
      </c>
      <c r="AJ1626">
        <v>1796</v>
      </c>
      <c r="AK1626">
        <v>2291</v>
      </c>
      <c r="AL1626">
        <v>896</v>
      </c>
      <c r="AM1626">
        <v>288</v>
      </c>
      <c r="AN1626">
        <v>312</v>
      </c>
      <c r="AO1626">
        <v>723</v>
      </c>
      <c r="AP1626">
        <v>406</v>
      </c>
      <c r="AQ1626">
        <v>570</v>
      </c>
      <c r="AR1626">
        <v>605</v>
      </c>
      <c r="AS1626">
        <v>1566</v>
      </c>
      <c r="AT1626">
        <v>377</v>
      </c>
      <c r="AU1626">
        <v>705</v>
      </c>
      <c r="AV1626">
        <v>1759</v>
      </c>
      <c r="AW1626">
        <v>2444</v>
      </c>
      <c r="AX1626">
        <v>1360</v>
      </c>
      <c r="AY1626">
        <v>2304</v>
      </c>
      <c r="AZ1626">
        <v>1188</v>
      </c>
      <c r="BA1626">
        <v>2247</v>
      </c>
      <c r="BB1626">
        <v>416</v>
      </c>
      <c r="BC1626">
        <v>1025</v>
      </c>
      <c r="BD1626">
        <v>1415</v>
      </c>
      <c r="BE1626">
        <v>1</v>
      </c>
      <c r="BF1626" t="s">
        <v>64</v>
      </c>
      <c r="BG1626" t="s">
        <v>65</v>
      </c>
      <c r="BH1626" t="s">
        <v>1276</v>
      </c>
      <c r="BI1626" s="4">
        <f xml:space="preserve"> _2025teamgamelogs[[#This Row],[FGA]] + (0.44 * _2025teamgamelogs[[#This Row],[FTA]]) + _2025teamgamelogs[[#This Row],[TOV]] - _2025teamgamelogs[[#This Row],[OREB]]</f>
        <v>106.44</v>
      </c>
      <c r="BJ1626" s="3">
        <f>_2025teamgamelogs[[#This Row],[TOV]]/_2025teamgamelogs[[#This Row],[POSSESIONS]]</f>
        <v>0.24426907177752724</v>
      </c>
      <c r="BK1626" s="4">
        <f>_2025teamgamelogs[[#This Row],[PTS]]/_2025teamgamelogs[[#This Row],[POSSESIONS]]</f>
        <v>1.0898158586997371</v>
      </c>
      <c r="BL1626" s="4">
        <f xml:space="preserve"> 100 * _2025teamgamelogs[[#This Row],[POINTS_PER_POSSESSION]]</f>
        <v>108.98158586997371</v>
      </c>
      <c r="BM1626" s="4">
        <f xml:space="preserve"> _2025teamgamelogs[[#This Row],[POSSESIONS]] / (_2025teamgamelogs[[#This Row],[MIN]]/48)</f>
        <v>96.398490566037722</v>
      </c>
      <c r="BN1626" s="3">
        <f>_2025teamgamelogs[[#This Row],[PTS]] / (2 * (_2025teamgamelogs[[#This Row],[FGA]] + 0.44 * _2025teamgamelogs[[#This Row],[FTA]]))</f>
        <v>0.64847942754919496</v>
      </c>
      <c r="BO1626" s="4">
        <f>VLOOKUP(_2025teamgamelogs[[#This Row],[MONTH]], LEAGUE_AVERAGES!$A$2:$B$8, 2, FALSE)</f>
        <v>112.18937416754261</v>
      </c>
      <c r="BP1626" s="5">
        <f>VLOOKUP(_2025teamgamelogs[[#This Row],[TEAM_NAME]], LEAGUE_AVERAGES!$A$14:$C$43, 2, FALSE)</f>
        <v>0.36446341463414633</v>
      </c>
      <c r="BQ1626" s="5">
        <f>VLOOKUP(_2025teamgamelogs[[#This Row],[TEAM_NAME]], LEAGUE_AVERAGES!$A$14:$C$43, 3, FALSE)</f>
        <v>0.3413170731707319</v>
      </c>
      <c r="BR1626" s="5">
        <f>VLOOKUP(_2025teamgamelogs[[#This Row],[TEAM_NAME]], LEAGUE_AVERAGES!$F$14:$H$43, 2, FALSE)</f>
        <v>0.4583902439024391</v>
      </c>
      <c r="BS1626" s="5">
        <f>VLOOKUP(_2025teamgamelogs[[#This Row],[TEAM_NAME]], LEAGUE_AVERAGES!$F$14:$H$43, 3, FALSE)</f>
        <v>0.45390243902439031</v>
      </c>
      <c r="BT1626" s="5">
        <f>VLOOKUP(_2025teamgamelogs[[#This Row],[TEAM_NAME]], LEAGUE_AVERAGES!$K$14:$M$43, 2, FALSE)</f>
        <v>0.57104853563970659</v>
      </c>
      <c r="BU1626" s="5">
        <f>VLOOKUP(_2025teamgamelogs[[#This Row],[TEAM_NAME]], LEAGUE_AVERAGES!$K$14:$M$43, 3, FALSE)</f>
        <v>0.56826296147062372</v>
      </c>
    </row>
    <row r="1627" spans="1:73" x14ac:dyDescent="0.2">
      <c r="A1627" t="s">
        <v>59</v>
      </c>
      <c r="B1627">
        <v>1610612748</v>
      </c>
      <c r="C1627" t="s">
        <v>101</v>
      </c>
      <c r="D1627" t="s">
        <v>102</v>
      </c>
      <c r="E1627">
        <v>22400786</v>
      </c>
      <c r="F1627" s="1">
        <v>45701</v>
      </c>
      <c r="G1627" t="s">
        <v>1402</v>
      </c>
      <c r="H1627" t="s">
        <v>70</v>
      </c>
      <c r="I1627">
        <v>48</v>
      </c>
      <c r="J1627">
        <v>43</v>
      </c>
      <c r="K1627">
        <v>91</v>
      </c>
      <c r="L1627">
        <v>0.47299999999999998</v>
      </c>
      <c r="M1627">
        <v>10</v>
      </c>
      <c r="N1627">
        <v>36</v>
      </c>
      <c r="O1627">
        <v>0.27800000000000002</v>
      </c>
      <c r="P1627">
        <v>17</v>
      </c>
      <c r="Q1627">
        <v>26</v>
      </c>
      <c r="R1627">
        <v>0.65400000000000003</v>
      </c>
      <c r="S1627">
        <v>16</v>
      </c>
      <c r="T1627">
        <v>26</v>
      </c>
      <c r="U1627">
        <v>42</v>
      </c>
      <c r="V1627">
        <v>23</v>
      </c>
      <c r="W1627">
        <v>13</v>
      </c>
      <c r="X1627">
        <v>9</v>
      </c>
      <c r="Y1627">
        <v>4</v>
      </c>
      <c r="Z1627">
        <v>2</v>
      </c>
      <c r="AA1627">
        <v>14</v>
      </c>
      <c r="AB1627">
        <v>17</v>
      </c>
      <c r="AC1627">
        <v>113</v>
      </c>
      <c r="AD1627">
        <v>-5</v>
      </c>
      <c r="AE1627">
        <v>1</v>
      </c>
      <c r="AF1627">
        <v>1231</v>
      </c>
      <c r="AG1627">
        <v>1231</v>
      </c>
      <c r="AH1627">
        <v>1231</v>
      </c>
      <c r="AI1627">
        <v>121</v>
      </c>
      <c r="AJ1627">
        <v>866</v>
      </c>
      <c r="AK1627">
        <v>899</v>
      </c>
      <c r="AL1627">
        <v>1142</v>
      </c>
      <c r="AM1627">
        <v>1891</v>
      </c>
      <c r="AN1627">
        <v>1366</v>
      </c>
      <c r="AO1627">
        <v>2092</v>
      </c>
      <c r="AP1627">
        <v>1052</v>
      </c>
      <c r="AQ1627">
        <v>570</v>
      </c>
      <c r="AR1627">
        <v>2185</v>
      </c>
      <c r="AS1627">
        <v>234</v>
      </c>
      <c r="AT1627">
        <v>2171</v>
      </c>
      <c r="AU1627">
        <v>1443</v>
      </c>
      <c r="AV1627">
        <v>1759</v>
      </c>
      <c r="AW1627">
        <v>850</v>
      </c>
      <c r="AX1627">
        <v>797</v>
      </c>
      <c r="AY1627">
        <v>1274</v>
      </c>
      <c r="AZ1627">
        <v>158</v>
      </c>
      <c r="BA1627">
        <v>260</v>
      </c>
      <c r="BB1627">
        <v>1444</v>
      </c>
      <c r="BC1627">
        <v>1250</v>
      </c>
      <c r="BD1627">
        <v>1476</v>
      </c>
      <c r="BE1627">
        <v>1</v>
      </c>
      <c r="BF1627" t="s">
        <v>71</v>
      </c>
      <c r="BG1627" t="s">
        <v>65</v>
      </c>
      <c r="BH1627" t="s">
        <v>1276</v>
      </c>
      <c r="BI1627" s="4">
        <f xml:space="preserve"> _2025teamgamelogs[[#This Row],[FGA]] + (0.44 * _2025teamgamelogs[[#This Row],[FTA]]) + _2025teamgamelogs[[#This Row],[TOV]] - _2025teamgamelogs[[#This Row],[OREB]]</f>
        <v>99.44</v>
      </c>
      <c r="BJ1627" s="3">
        <f>_2025teamgamelogs[[#This Row],[TOV]]/_2025teamgamelogs[[#This Row],[POSSESIONS]]</f>
        <v>0.13073209975864844</v>
      </c>
      <c r="BK1627" s="4">
        <f>_2025teamgamelogs[[#This Row],[PTS]]/_2025teamgamelogs[[#This Row],[POSSESIONS]]</f>
        <v>1.1363636363636365</v>
      </c>
      <c r="BL1627" s="4">
        <f xml:space="preserve"> 100 * _2025teamgamelogs[[#This Row],[POINTS_PER_POSSESSION]]</f>
        <v>113.63636363636364</v>
      </c>
      <c r="BM1627" s="4">
        <f xml:space="preserve"> _2025teamgamelogs[[#This Row],[POSSESIONS]] / (_2025teamgamelogs[[#This Row],[MIN]]/48)</f>
        <v>99.44</v>
      </c>
      <c r="BN1627" s="3">
        <f>_2025teamgamelogs[[#This Row],[PTS]] / (2 * (_2025teamgamelogs[[#This Row],[FGA]] + 0.44 * _2025teamgamelogs[[#This Row],[FTA]]))</f>
        <v>0.55154236626317843</v>
      </c>
      <c r="BO1627" s="4">
        <f>VLOOKUP(_2025teamgamelogs[[#This Row],[MONTH]], LEAGUE_AVERAGES!$A$2:$B$8, 2, FALSE)</f>
        <v>112.18937416754261</v>
      </c>
      <c r="BP1627" s="5">
        <f>VLOOKUP(_2025teamgamelogs[[#This Row],[TEAM_NAME]], LEAGUE_AVERAGES!$A$14:$C$43, 2, FALSE)</f>
        <v>0.38887804878048787</v>
      </c>
      <c r="BQ1627" s="5">
        <f>VLOOKUP(_2025teamgamelogs[[#This Row],[TEAM_NAME]], LEAGUE_AVERAGES!$A$14:$C$43, 3, FALSE)</f>
        <v>0.35180487804878063</v>
      </c>
      <c r="BR1627" s="5">
        <f>VLOOKUP(_2025teamgamelogs[[#This Row],[TEAM_NAME]], LEAGUE_AVERAGES!$F$14:$H$43, 2, FALSE)</f>
        <v>0.48178048780487814</v>
      </c>
      <c r="BS1627" s="5">
        <f>VLOOKUP(_2025teamgamelogs[[#This Row],[TEAM_NAME]], LEAGUE_AVERAGES!$F$14:$H$43, 3, FALSE)</f>
        <v>0.44997560975609752</v>
      </c>
      <c r="BT1627" s="5">
        <f>VLOOKUP(_2025teamgamelogs[[#This Row],[TEAM_NAME]], LEAGUE_AVERAGES!$K$14:$M$43, 2, FALSE)</f>
        <v>0.59307433364150897</v>
      </c>
      <c r="BU1627" s="5">
        <f>VLOOKUP(_2025teamgamelogs[[#This Row],[TEAM_NAME]], LEAGUE_AVERAGES!$K$14:$M$43, 3, FALSE)</f>
        <v>0.56311679796954139</v>
      </c>
    </row>
    <row r="1628" spans="1:73" x14ac:dyDescent="0.2">
      <c r="A1628" t="s">
        <v>59</v>
      </c>
      <c r="B1628">
        <v>1610612744</v>
      </c>
      <c r="C1628" t="s">
        <v>98</v>
      </c>
      <c r="D1628" t="s">
        <v>99</v>
      </c>
      <c r="E1628">
        <v>22400784</v>
      </c>
      <c r="F1628" s="1">
        <v>45701</v>
      </c>
      <c r="G1628" t="s">
        <v>285</v>
      </c>
      <c r="H1628" t="s">
        <v>63</v>
      </c>
      <c r="I1628">
        <v>48</v>
      </c>
      <c r="J1628">
        <v>35</v>
      </c>
      <c r="K1628">
        <v>89</v>
      </c>
      <c r="L1628">
        <v>0.39300000000000002</v>
      </c>
      <c r="M1628">
        <v>11</v>
      </c>
      <c r="N1628">
        <v>41</v>
      </c>
      <c r="O1628">
        <v>0.26800000000000002</v>
      </c>
      <c r="P1628">
        <v>24</v>
      </c>
      <c r="Q1628">
        <v>27</v>
      </c>
      <c r="R1628">
        <v>0.88900000000000001</v>
      </c>
      <c r="S1628">
        <v>9</v>
      </c>
      <c r="T1628">
        <v>33</v>
      </c>
      <c r="U1628">
        <v>42</v>
      </c>
      <c r="V1628">
        <v>26</v>
      </c>
      <c r="W1628">
        <v>11</v>
      </c>
      <c r="X1628">
        <v>13</v>
      </c>
      <c r="Y1628">
        <v>6</v>
      </c>
      <c r="Z1628">
        <v>5</v>
      </c>
      <c r="AA1628">
        <v>18</v>
      </c>
      <c r="AB1628">
        <v>20</v>
      </c>
      <c r="AC1628">
        <v>105</v>
      </c>
      <c r="AD1628">
        <v>7</v>
      </c>
      <c r="AE1628">
        <v>1</v>
      </c>
      <c r="AF1628">
        <v>1</v>
      </c>
      <c r="AG1628">
        <v>1</v>
      </c>
      <c r="AH1628">
        <v>1</v>
      </c>
      <c r="AI1628">
        <v>121</v>
      </c>
      <c r="AJ1628">
        <v>2164</v>
      </c>
      <c r="AK1628">
        <v>1176</v>
      </c>
      <c r="AL1628">
        <v>2270</v>
      </c>
      <c r="AM1628">
        <v>1661</v>
      </c>
      <c r="AN1628">
        <v>681</v>
      </c>
      <c r="AO1628">
        <v>2147</v>
      </c>
      <c r="AP1628">
        <v>238</v>
      </c>
      <c r="AQ1628">
        <v>471</v>
      </c>
      <c r="AR1628">
        <v>316</v>
      </c>
      <c r="AS1628">
        <v>1566</v>
      </c>
      <c r="AT1628">
        <v>1131</v>
      </c>
      <c r="AU1628">
        <v>1443</v>
      </c>
      <c r="AV1628">
        <v>1195</v>
      </c>
      <c r="AW1628">
        <v>429</v>
      </c>
      <c r="AX1628">
        <v>137</v>
      </c>
      <c r="AY1628">
        <v>560</v>
      </c>
      <c r="AZ1628">
        <v>1188</v>
      </c>
      <c r="BA1628">
        <v>1018</v>
      </c>
      <c r="BB1628">
        <v>767</v>
      </c>
      <c r="BC1628">
        <v>1790</v>
      </c>
      <c r="BD1628">
        <v>795</v>
      </c>
      <c r="BE1628">
        <v>1</v>
      </c>
      <c r="BF1628" t="s">
        <v>71</v>
      </c>
      <c r="BG1628" t="s">
        <v>65</v>
      </c>
      <c r="BH1628" t="s">
        <v>1276</v>
      </c>
      <c r="BI1628" s="4">
        <f xml:space="preserve"> _2025teamgamelogs[[#This Row],[FGA]] + (0.44 * _2025teamgamelogs[[#This Row],[FTA]]) + _2025teamgamelogs[[#This Row],[TOV]] - _2025teamgamelogs[[#This Row],[OREB]]</f>
        <v>102.88</v>
      </c>
      <c r="BJ1628" s="3">
        <f>_2025teamgamelogs[[#This Row],[TOV]]/_2025teamgamelogs[[#This Row],[POSSESIONS]]</f>
        <v>0.10692068429237947</v>
      </c>
      <c r="BK1628" s="4">
        <f>_2025teamgamelogs[[#This Row],[PTS]]/_2025teamgamelogs[[#This Row],[POSSESIONS]]</f>
        <v>1.0206065318818041</v>
      </c>
      <c r="BL1628" s="4">
        <f xml:space="preserve"> 100 * _2025teamgamelogs[[#This Row],[POINTS_PER_POSSESSION]]</f>
        <v>102.06065318818041</v>
      </c>
      <c r="BM1628" s="4">
        <f xml:space="preserve"> _2025teamgamelogs[[#This Row],[POSSESIONS]] / (_2025teamgamelogs[[#This Row],[MIN]]/48)</f>
        <v>102.88</v>
      </c>
      <c r="BN1628" s="3">
        <f>_2025teamgamelogs[[#This Row],[PTS]] / (2 * (_2025teamgamelogs[[#This Row],[FGA]] + 0.44 * _2025teamgamelogs[[#This Row],[FTA]]))</f>
        <v>0.52042030134813644</v>
      </c>
      <c r="BO1628" s="4">
        <f>VLOOKUP(_2025teamgamelogs[[#This Row],[MONTH]], LEAGUE_AVERAGES!$A$2:$B$8, 2, FALSE)</f>
        <v>112.18937416754261</v>
      </c>
      <c r="BP1628" s="5">
        <f>VLOOKUP(_2025teamgamelogs[[#This Row],[TEAM_NAME]], LEAGUE_AVERAGES!$A$14:$C$43, 2, FALSE)</f>
        <v>0.36843902439024395</v>
      </c>
      <c r="BQ1628" s="5">
        <f>VLOOKUP(_2025teamgamelogs[[#This Row],[TEAM_NAME]], LEAGUE_AVERAGES!$A$14:$C$43, 3, FALSE)</f>
        <v>0.35765853658536584</v>
      </c>
      <c r="BR1628" s="5">
        <f>VLOOKUP(_2025teamgamelogs[[#This Row],[TEAM_NAME]], LEAGUE_AVERAGES!$F$14:$H$43, 2, FALSE)</f>
        <v>0.45136585365853665</v>
      </c>
      <c r="BS1628" s="5">
        <f>VLOOKUP(_2025teamgamelogs[[#This Row],[TEAM_NAME]], LEAGUE_AVERAGES!$F$14:$H$43, 3, FALSE)</f>
        <v>0.45180487804878061</v>
      </c>
      <c r="BT1628" s="5">
        <f>VLOOKUP(_2025teamgamelogs[[#This Row],[TEAM_NAME]], LEAGUE_AVERAGES!$K$14:$M$43, 2, FALSE)</f>
        <v>0.56832140437053513</v>
      </c>
      <c r="BU1628" s="5">
        <f>VLOOKUP(_2025teamgamelogs[[#This Row],[TEAM_NAME]], LEAGUE_AVERAGES!$K$14:$M$43, 3, FALSE)</f>
        <v>0.56980808391386595</v>
      </c>
    </row>
    <row r="1629" spans="1:73" x14ac:dyDescent="0.2">
      <c r="A1629" t="s">
        <v>59</v>
      </c>
      <c r="B1629">
        <v>1610612745</v>
      </c>
      <c r="C1629" t="s">
        <v>104</v>
      </c>
      <c r="D1629" t="s">
        <v>105</v>
      </c>
      <c r="E1629">
        <v>22400784</v>
      </c>
      <c r="F1629" s="1">
        <v>45701</v>
      </c>
      <c r="G1629" t="s">
        <v>292</v>
      </c>
      <c r="H1629" t="s">
        <v>70</v>
      </c>
      <c r="I1629">
        <v>48</v>
      </c>
      <c r="J1629">
        <v>38</v>
      </c>
      <c r="K1629">
        <v>93</v>
      </c>
      <c r="L1629">
        <v>0.40899999999999997</v>
      </c>
      <c r="M1629">
        <v>12</v>
      </c>
      <c r="N1629">
        <v>36</v>
      </c>
      <c r="O1629">
        <v>0.33300000000000002</v>
      </c>
      <c r="P1629">
        <v>10</v>
      </c>
      <c r="Q1629">
        <v>18</v>
      </c>
      <c r="R1629">
        <v>0.55600000000000005</v>
      </c>
      <c r="S1629">
        <v>15</v>
      </c>
      <c r="T1629">
        <v>37</v>
      </c>
      <c r="U1629">
        <v>52</v>
      </c>
      <c r="V1629">
        <v>24</v>
      </c>
      <c r="W1629">
        <v>20</v>
      </c>
      <c r="X1629">
        <v>7</v>
      </c>
      <c r="Y1629">
        <v>5</v>
      </c>
      <c r="Z1629">
        <v>6</v>
      </c>
      <c r="AA1629">
        <v>20</v>
      </c>
      <c r="AB1629">
        <v>18</v>
      </c>
      <c r="AC1629">
        <v>98</v>
      </c>
      <c r="AD1629">
        <v>-7</v>
      </c>
      <c r="AE1629">
        <v>1</v>
      </c>
      <c r="AF1629">
        <v>1231</v>
      </c>
      <c r="AG1629">
        <v>1231</v>
      </c>
      <c r="AH1629">
        <v>1231</v>
      </c>
      <c r="AI1629">
        <v>121</v>
      </c>
      <c r="AJ1629">
        <v>1796</v>
      </c>
      <c r="AK1629">
        <v>664</v>
      </c>
      <c r="AL1629">
        <v>2111</v>
      </c>
      <c r="AM1629">
        <v>1413</v>
      </c>
      <c r="AN1629">
        <v>1366</v>
      </c>
      <c r="AO1629">
        <v>1468</v>
      </c>
      <c r="AP1629">
        <v>2148</v>
      </c>
      <c r="AQ1629">
        <v>1617</v>
      </c>
      <c r="AR1629">
        <v>2410</v>
      </c>
      <c r="AS1629">
        <v>332</v>
      </c>
      <c r="AT1629">
        <v>489</v>
      </c>
      <c r="AU1629">
        <v>267</v>
      </c>
      <c r="AV1629">
        <v>1570</v>
      </c>
      <c r="AW1629">
        <v>2199</v>
      </c>
      <c r="AX1629">
        <v>1360</v>
      </c>
      <c r="AY1629">
        <v>889</v>
      </c>
      <c r="AZ1629">
        <v>1573</v>
      </c>
      <c r="BA1629">
        <v>1491</v>
      </c>
      <c r="BB1629">
        <v>1204</v>
      </c>
      <c r="BC1629">
        <v>2178</v>
      </c>
      <c r="BD1629">
        <v>1608</v>
      </c>
      <c r="BE1629">
        <v>1</v>
      </c>
      <c r="BF1629" t="s">
        <v>64</v>
      </c>
      <c r="BG1629" t="s">
        <v>65</v>
      </c>
      <c r="BH1629" t="s">
        <v>1276</v>
      </c>
      <c r="BI1629" s="4">
        <f xml:space="preserve"> _2025teamgamelogs[[#This Row],[FGA]] + (0.44 * _2025teamgamelogs[[#This Row],[FTA]]) + _2025teamgamelogs[[#This Row],[TOV]] - _2025teamgamelogs[[#This Row],[OREB]]</f>
        <v>105.92</v>
      </c>
      <c r="BJ1629" s="3">
        <f>_2025teamgamelogs[[#This Row],[TOV]]/_2025teamgamelogs[[#This Row],[POSSESIONS]]</f>
        <v>0.18882175226586104</v>
      </c>
      <c r="BK1629" s="4">
        <f>_2025teamgamelogs[[#This Row],[PTS]]/_2025teamgamelogs[[#This Row],[POSSESIONS]]</f>
        <v>0.92522658610271902</v>
      </c>
      <c r="BL1629" s="4">
        <f xml:space="preserve"> 100 * _2025teamgamelogs[[#This Row],[POINTS_PER_POSSESSION]]</f>
        <v>92.522658610271904</v>
      </c>
      <c r="BM1629" s="4">
        <f xml:space="preserve"> _2025teamgamelogs[[#This Row],[POSSESIONS]] / (_2025teamgamelogs[[#This Row],[MIN]]/48)</f>
        <v>105.92</v>
      </c>
      <c r="BN1629" s="3">
        <f>_2025teamgamelogs[[#This Row],[PTS]] / (2 * (_2025teamgamelogs[[#This Row],[FGA]] + 0.44 * _2025teamgamelogs[[#This Row],[FTA]]))</f>
        <v>0.48553309552120488</v>
      </c>
      <c r="BO1629" s="4">
        <f>VLOOKUP(_2025teamgamelogs[[#This Row],[MONTH]], LEAGUE_AVERAGES!$A$2:$B$8, 2, FALSE)</f>
        <v>112.18937416754261</v>
      </c>
      <c r="BP1629" s="5">
        <f>VLOOKUP(_2025teamgamelogs[[#This Row],[TEAM_NAME]], LEAGUE_AVERAGES!$A$14:$C$43, 2, FALSE)</f>
        <v>0.35034146341463424</v>
      </c>
      <c r="BQ1629" s="5">
        <f>VLOOKUP(_2025teamgamelogs[[#This Row],[TEAM_NAME]], LEAGUE_AVERAGES!$A$14:$C$43, 3, FALSE)</f>
        <v>0.35473170731707321</v>
      </c>
      <c r="BR1629" s="5">
        <f>VLOOKUP(_2025teamgamelogs[[#This Row],[TEAM_NAME]], LEAGUE_AVERAGES!$F$14:$H$43, 2, FALSE)</f>
        <v>0.45260975609756104</v>
      </c>
      <c r="BS1629" s="5">
        <f>VLOOKUP(_2025teamgamelogs[[#This Row],[TEAM_NAME]], LEAGUE_AVERAGES!$F$14:$H$43, 3, FALSE)</f>
        <v>0.45763414634146338</v>
      </c>
      <c r="BT1629" s="5">
        <f>VLOOKUP(_2025teamgamelogs[[#This Row],[TEAM_NAME]], LEAGUE_AVERAGES!$K$14:$M$43, 2, FALSE)</f>
        <v>0.55103752047014554</v>
      </c>
      <c r="BU1629" s="5">
        <f>VLOOKUP(_2025teamgamelogs[[#This Row],[TEAM_NAME]], LEAGUE_AVERAGES!$K$14:$M$43, 3, FALSE)</f>
        <v>0.55544482411316332</v>
      </c>
    </row>
    <row r="1630" spans="1:73" x14ac:dyDescent="0.2">
      <c r="A1630" t="s">
        <v>59</v>
      </c>
      <c r="B1630">
        <v>1610612747</v>
      </c>
      <c r="C1630" t="s">
        <v>60</v>
      </c>
      <c r="D1630" t="s">
        <v>61</v>
      </c>
      <c r="E1630">
        <v>22400524</v>
      </c>
      <c r="F1630" s="1">
        <v>45707</v>
      </c>
      <c r="G1630" t="s">
        <v>1403</v>
      </c>
      <c r="H1630" t="s">
        <v>70</v>
      </c>
      <c r="I1630">
        <v>48</v>
      </c>
      <c r="J1630">
        <v>37</v>
      </c>
      <c r="K1630">
        <v>90</v>
      </c>
      <c r="L1630">
        <v>0.41099999999999998</v>
      </c>
      <c r="M1630">
        <v>15</v>
      </c>
      <c r="N1630">
        <v>51</v>
      </c>
      <c r="O1630">
        <v>0.29399999999999998</v>
      </c>
      <c r="P1630">
        <v>8</v>
      </c>
      <c r="Q1630">
        <v>12</v>
      </c>
      <c r="R1630">
        <v>0.66700000000000004</v>
      </c>
      <c r="S1630">
        <v>12</v>
      </c>
      <c r="T1630">
        <v>38</v>
      </c>
      <c r="U1630">
        <v>50</v>
      </c>
      <c r="V1630">
        <v>29</v>
      </c>
      <c r="W1630">
        <v>18</v>
      </c>
      <c r="X1630">
        <v>7</v>
      </c>
      <c r="Y1630">
        <v>4</v>
      </c>
      <c r="Z1630">
        <v>4</v>
      </c>
      <c r="AA1630">
        <v>17</v>
      </c>
      <c r="AB1630">
        <v>16</v>
      </c>
      <c r="AC1630">
        <v>97</v>
      </c>
      <c r="AD1630">
        <v>-3</v>
      </c>
      <c r="AE1630">
        <v>1</v>
      </c>
      <c r="AF1630">
        <v>1231</v>
      </c>
      <c r="AG1630">
        <v>1231</v>
      </c>
      <c r="AH1630">
        <v>1231</v>
      </c>
      <c r="AI1630">
        <v>121</v>
      </c>
      <c r="AJ1630">
        <v>1946</v>
      </c>
      <c r="AK1630">
        <v>1029</v>
      </c>
      <c r="AL1630">
        <v>2087</v>
      </c>
      <c r="AM1630">
        <v>733</v>
      </c>
      <c r="AN1630">
        <v>83</v>
      </c>
      <c r="AO1630">
        <v>1954</v>
      </c>
      <c r="AP1630">
        <v>2336</v>
      </c>
      <c r="AQ1630">
        <v>2282</v>
      </c>
      <c r="AR1630">
        <v>2105</v>
      </c>
      <c r="AS1630">
        <v>848</v>
      </c>
      <c r="AT1630">
        <v>377</v>
      </c>
      <c r="AU1630">
        <v>427</v>
      </c>
      <c r="AV1630">
        <v>687</v>
      </c>
      <c r="AW1630">
        <v>1953</v>
      </c>
      <c r="AX1630">
        <v>1360</v>
      </c>
      <c r="AY1630">
        <v>1274</v>
      </c>
      <c r="AZ1630">
        <v>750</v>
      </c>
      <c r="BA1630">
        <v>792</v>
      </c>
      <c r="BB1630">
        <v>1670</v>
      </c>
      <c r="BC1630">
        <v>2224</v>
      </c>
      <c r="BD1630">
        <v>1356</v>
      </c>
      <c r="BE1630">
        <v>1</v>
      </c>
      <c r="BF1630" t="s">
        <v>64</v>
      </c>
      <c r="BG1630" t="s">
        <v>1404</v>
      </c>
      <c r="BH1630" t="s">
        <v>1276</v>
      </c>
      <c r="BI1630" s="4">
        <f xml:space="preserve"> _2025teamgamelogs[[#This Row],[FGA]] + (0.44 * _2025teamgamelogs[[#This Row],[FTA]]) + _2025teamgamelogs[[#This Row],[TOV]] - _2025teamgamelogs[[#This Row],[OREB]]</f>
        <v>101.28</v>
      </c>
      <c r="BJ1630" s="3">
        <f>_2025teamgamelogs[[#This Row],[TOV]]/_2025teamgamelogs[[#This Row],[POSSESIONS]]</f>
        <v>0.17772511848341233</v>
      </c>
      <c r="BK1630" s="4">
        <f>_2025teamgamelogs[[#This Row],[PTS]]/_2025teamgamelogs[[#This Row],[POSSESIONS]]</f>
        <v>0.95774091627172198</v>
      </c>
      <c r="BL1630" s="4">
        <f xml:space="preserve"> 100 * _2025teamgamelogs[[#This Row],[POINTS_PER_POSSESSION]]</f>
        <v>95.774091627172197</v>
      </c>
      <c r="BM1630" s="4">
        <f xml:space="preserve"> _2025teamgamelogs[[#This Row],[POSSESIONS]] / (_2025teamgamelogs[[#This Row],[MIN]]/48)</f>
        <v>101.28</v>
      </c>
      <c r="BN1630" s="3">
        <f>_2025teamgamelogs[[#This Row],[PTS]] / (2 * (_2025teamgamelogs[[#This Row],[FGA]] + 0.44 * _2025teamgamelogs[[#This Row],[FTA]]))</f>
        <v>0.50902602854743917</v>
      </c>
      <c r="BO1630" s="4">
        <f>VLOOKUP(_2025teamgamelogs[[#This Row],[MONTH]], LEAGUE_AVERAGES!$A$2:$B$8, 2, FALSE)</f>
        <v>112.18937416754261</v>
      </c>
      <c r="BP1630" s="5">
        <f>VLOOKUP(_2025teamgamelogs[[#This Row],[TEAM_NAME]], LEAGUE_AVERAGES!$A$14:$C$43, 2, FALSE)</f>
        <v>0.37419512195121946</v>
      </c>
      <c r="BQ1630" s="5">
        <f>VLOOKUP(_2025teamgamelogs[[#This Row],[TEAM_NAME]], LEAGUE_AVERAGES!$A$14:$C$43, 3, FALSE)</f>
        <v>0.35536585365853657</v>
      </c>
      <c r="BR1630" s="5">
        <f>VLOOKUP(_2025teamgamelogs[[#This Row],[TEAM_NAME]], LEAGUE_AVERAGES!$F$14:$H$43, 2, FALSE)</f>
        <v>0.48560975609756091</v>
      </c>
      <c r="BS1630" s="5">
        <f>VLOOKUP(_2025teamgamelogs[[#This Row],[TEAM_NAME]], LEAGUE_AVERAGES!$F$14:$H$43, 3, FALSE)</f>
        <v>0.47373170731707315</v>
      </c>
      <c r="BT1630" s="5">
        <f>VLOOKUP(_2025teamgamelogs[[#This Row],[TEAM_NAME]], LEAGUE_AVERAGES!$K$14:$M$43, 2, FALSE)</f>
        <v>0.60200661119778875</v>
      </c>
      <c r="BU1630" s="5">
        <f>VLOOKUP(_2025teamgamelogs[[#This Row],[TEAM_NAME]], LEAGUE_AVERAGES!$K$14:$M$43, 3, FALSE)</f>
        <v>0.58416138772693449</v>
      </c>
    </row>
    <row r="1631" spans="1:73" x14ac:dyDescent="0.2">
      <c r="A1631" t="s">
        <v>59</v>
      </c>
      <c r="B1631">
        <v>1610612766</v>
      </c>
      <c r="C1631" t="s">
        <v>122</v>
      </c>
      <c r="D1631" t="s">
        <v>123</v>
      </c>
      <c r="E1631">
        <v>22400524</v>
      </c>
      <c r="F1631" s="1">
        <v>45707</v>
      </c>
      <c r="G1631" t="s">
        <v>1405</v>
      </c>
      <c r="H1631" t="s">
        <v>63</v>
      </c>
      <c r="I1631">
        <v>48</v>
      </c>
      <c r="J1631">
        <v>33</v>
      </c>
      <c r="K1631">
        <v>91</v>
      </c>
      <c r="L1631">
        <v>0.36299999999999999</v>
      </c>
      <c r="M1631">
        <v>18</v>
      </c>
      <c r="N1631">
        <v>53</v>
      </c>
      <c r="O1631">
        <v>0.34</v>
      </c>
      <c r="P1631">
        <v>16</v>
      </c>
      <c r="Q1631">
        <v>17</v>
      </c>
      <c r="R1631">
        <v>0.94099999999999995</v>
      </c>
      <c r="S1631">
        <v>9</v>
      </c>
      <c r="T1631">
        <v>38</v>
      </c>
      <c r="U1631">
        <v>47</v>
      </c>
      <c r="V1631">
        <v>20</v>
      </c>
      <c r="W1631">
        <v>19</v>
      </c>
      <c r="X1631">
        <v>12</v>
      </c>
      <c r="Y1631">
        <v>4</v>
      </c>
      <c r="Z1631">
        <v>4</v>
      </c>
      <c r="AA1631">
        <v>16</v>
      </c>
      <c r="AB1631">
        <v>17</v>
      </c>
      <c r="AC1631">
        <v>100</v>
      </c>
      <c r="AD1631">
        <v>3</v>
      </c>
      <c r="AE1631">
        <v>1</v>
      </c>
      <c r="AF1631">
        <v>1</v>
      </c>
      <c r="AG1631">
        <v>1</v>
      </c>
      <c r="AH1631">
        <v>1</v>
      </c>
      <c r="AI1631">
        <v>121</v>
      </c>
      <c r="AJ1631">
        <v>2321</v>
      </c>
      <c r="AK1631">
        <v>899</v>
      </c>
      <c r="AL1631">
        <v>2398</v>
      </c>
      <c r="AM1631">
        <v>288</v>
      </c>
      <c r="AN1631">
        <v>41</v>
      </c>
      <c r="AO1631">
        <v>1462</v>
      </c>
      <c r="AP1631">
        <v>1228</v>
      </c>
      <c r="AQ1631">
        <v>1778</v>
      </c>
      <c r="AR1631">
        <v>107</v>
      </c>
      <c r="AS1631">
        <v>1566</v>
      </c>
      <c r="AT1631">
        <v>377</v>
      </c>
      <c r="AU1631">
        <v>705</v>
      </c>
      <c r="AV1631">
        <v>2163</v>
      </c>
      <c r="AW1631">
        <v>2098</v>
      </c>
      <c r="AX1631">
        <v>217</v>
      </c>
      <c r="AY1631">
        <v>1274</v>
      </c>
      <c r="AZ1631">
        <v>750</v>
      </c>
      <c r="BA1631">
        <v>570</v>
      </c>
      <c r="BB1631">
        <v>1444</v>
      </c>
      <c r="BC1631">
        <v>2099</v>
      </c>
      <c r="BD1631">
        <v>1047</v>
      </c>
      <c r="BE1631">
        <v>1</v>
      </c>
      <c r="BF1631" t="s">
        <v>71</v>
      </c>
      <c r="BG1631" t="s">
        <v>1404</v>
      </c>
      <c r="BH1631" t="s">
        <v>1276</v>
      </c>
      <c r="BI1631" s="4">
        <f xml:space="preserve"> _2025teamgamelogs[[#This Row],[FGA]] + (0.44 * _2025teamgamelogs[[#This Row],[FTA]]) + _2025teamgamelogs[[#This Row],[TOV]] - _2025teamgamelogs[[#This Row],[OREB]]</f>
        <v>108.48</v>
      </c>
      <c r="BJ1631" s="3">
        <f>_2025teamgamelogs[[#This Row],[TOV]]/_2025teamgamelogs[[#This Row],[POSSESIONS]]</f>
        <v>0.17514749262536872</v>
      </c>
      <c r="BK1631" s="4">
        <f>_2025teamgamelogs[[#This Row],[PTS]]/_2025teamgamelogs[[#This Row],[POSSESIONS]]</f>
        <v>0.92182890855457222</v>
      </c>
      <c r="BL1631" s="4">
        <f xml:space="preserve"> 100 * _2025teamgamelogs[[#This Row],[POINTS_PER_POSSESSION]]</f>
        <v>92.182890855457217</v>
      </c>
      <c r="BM1631" s="4">
        <f xml:space="preserve"> _2025teamgamelogs[[#This Row],[POSSESIONS]] / (_2025teamgamelogs[[#This Row],[MIN]]/48)</f>
        <v>108.48</v>
      </c>
      <c r="BN1631" s="3">
        <f>_2025teamgamelogs[[#This Row],[PTS]] / (2 * (_2025teamgamelogs[[#This Row],[FGA]] + 0.44 * _2025teamgamelogs[[#This Row],[FTA]]))</f>
        <v>0.5077173030056864</v>
      </c>
      <c r="BO1631" s="4">
        <f>VLOOKUP(_2025teamgamelogs[[#This Row],[MONTH]], LEAGUE_AVERAGES!$A$2:$B$8, 2, FALSE)</f>
        <v>112.18937416754261</v>
      </c>
      <c r="BP1631" s="5">
        <f>VLOOKUP(_2025teamgamelogs[[#This Row],[TEAM_NAME]], LEAGUE_AVERAGES!$A$14:$C$43, 2, FALSE)</f>
        <v>0.33860975609756089</v>
      </c>
      <c r="BQ1631" s="5">
        <f>VLOOKUP(_2025teamgamelogs[[#This Row],[TEAM_NAME]], LEAGUE_AVERAGES!$A$14:$C$43, 3, FALSE)</f>
        <v>0.33580487804878045</v>
      </c>
      <c r="BR1631" s="5">
        <f>VLOOKUP(_2025teamgamelogs[[#This Row],[TEAM_NAME]], LEAGUE_AVERAGES!$F$14:$H$43, 2, FALSE)</f>
        <v>0.43492682926829268</v>
      </c>
      <c r="BS1631" s="5">
        <f>VLOOKUP(_2025teamgamelogs[[#This Row],[TEAM_NAME]], LEAGUE_AVERAGES!$F$14:$H$43, 3, FALSE)</f>
        <v>0.42697560975609755</v>
      </c>
      <c r="BT1631" s="5">
        <f>VLOOKUP(_2025teamgamelogs[[#This Row],[TEAM_NAME]], LEAGUE_AVERAGES!$K$14:$M$43, 2, FALSE)</f>
        <v>0.5424635833805308</v>
      </c>
      <c r="BU1631" s="5">
        <f>VLOOKUP(_2025teamgamelogs[[#This Row],[TEAM_NAME]], LEAGUE_AVERAGES!$K$14:$M$43, 3, FALSE)</f>
        <v>0.53419164265445196</v>
      </c>
    </row>
    <row r="1632" spans="1:73" x14ac:dyDescent="0.2">
      <c r="A1632" t="s">
        <v>59</v>
      </c>
      <c r="B1632">
        <v>1610612743</v>
      </c>
      <c r="C1632" t="s">
        <v>151</v>
      </c>
      <c r="D1632" t="s">
        <v>152</v>
      </c>
      <c r="E1632">
        <v>22400794</v>
      </c>
      <c r="F1632" s="1">
        <v>45708</v>
      </c>
      <c r="G1632" t="s">
        <v>1406</v>
      </c>
      <c r="H1632" t="s">
        <v>63</v>
      </c>
      <c r="I1632">
        <v>48</v>
      </c>
      <c r="J1632">
        <v>49</v>
      </c>
      <c r="K1632">
        <v>98</v>
      </c>
      <c r="L1632">
        <v>0.5</v>
      </c>
      <c r="M1632">
        <v>19</v>
      </c>
      <c r="N1632">
        <v>43</v>
      </c>
      <c r="O1632">
        <v>0.442</v>
      </c>
      <c r="P1632">
        <v>12</v>
      </c>
      <c r="Q1632">
        <v>16</v>
      </c>
      <c r="R1632">
        <v>0.75</v>
      </c>
      <c r="S1632">
        <v>16</v>
      </c>
      <c r="T1632">
        <v>39</v>
      </c>
      <c r="U1632">
        <v>55</v>
      </c>
      <c r="V1632">
        <v>29</v>
      </c>
      <c r="W1632">
        <v>14</v>
      </c>
      <c r="X1632">
        <v>3</v>
      </c>
      <c r="Y1632">
        <v>3</v>
      </c>
      <c r="Z1632">
        <v>2</v>
      </c>
      <c r="AA1632">
        <v>14</v>
      </c>
      <c r="AB1632">
        <v>21</v>
      </c>
      <c r="AC1632">
        <v>129</v>
      </c>
      <c r="AD1632">
        <v>14</v>
      </c>
      <c r="AE1632">
        <v>1</v>
      </c>
      <c r="AF1632">
        <v>1</v>
      </c>
      <c r="AG1632">
        <v>1</v>
      </c>
      <c r="AH1632">
        <v>1</v>
      </c>
      <c r="AI1632">
        <v>121</v>
      </c>
      <c r="AJ1632">
        <v>174</v>
      </c>
      <c r="AK1632">
        <v>251</v>
      </c>
      <c r="AL1632">
        <v>663</v>
      </c>
      <c r="AM1632">
        <v>182</v>
      </c>
      <c r="AN1632">
        <v>471</v>
      </c>
      <c r="AO1632">
        <v>386</v>
      </c>
      <c r="AP1632">
        <v>1889</v>
      </c>
      <c r="AQ1632">
        <v>1907</v>
      </c>
      <c r="AR1632">
        <v>1525</v>
      </c>
      <c r="AS1632">
        <v>234</v>
      </c>
      <c r="AT1632">
        <v>277</v>
      </c>
      <c r="AU1632">
        <v>135</v>
      </c>
      <c r="AV1632">
        <v>687</v>
      </c>
      <c r="AW1632">
        <v>1092</v>
      </c>
      <c r="AX1632">
        <v>2344</v>
      </c>
      <c r="AY1632">
        <v>1712</v>
      </c>
      <c r="AZ1632">
        <v>158</v>
      </c>
      <c r="BA1632">
        <v>260</v>
      </c>
      <c r="BB1632">
        <v>575</v>
      </c>
      <c r="BC1632">
        <v>270</v>
      </c>
      <c r="BD1632">
        <v>421</v>
      </c>
      <c r="BE1632">
        <v>1</v>
      </c>
      <c r="BF1632" t="s">
        <v>64</v>
      </c>
      <c r="BG1632" t="s">
        <v>1404</v>
      </c>
      <c r="BH1632" t="s">
        <v>1276</v>
      </c>
      <c r="BI1632" s="4">
        <f xml:space="preserve"> _2025teamgamelogs[[#This Row],[FGA]] + (0.44 * _2025teamgamelogs[[#This Row],[FTA]]) + _2025teamgamelogs[[#This Row],[TOV]] - _2025teamgamelogs[[#This Row],[OREB]]</f>
        <v>103.04</v>
      </c>
      <c r="BJ1632" s="3">
        <f>_2025teamgamelogs[[#This Row],[TOV]]/_2025teamgamelogs[[#This Row],[POSSESIONS]]</f>
        <v>0.1358695652173913</v>
      </c>
      <c r="BK1632" s="4">
        <f>_2025teamgamelogs[[#This Row],[PTS]]/_2025teamgamelogs[[#This Row],[POSSESIONS]]</f>
        <v>1.2519409937888197</v>
      </c>
      <c r="BL1632" s="4">
        <f xml:space="preserve"> 100 * _2025teamgamelogs[[#This Row],[POINTS_PER_POSSESSION]]</f>
        <v>125.19409937888197</v>
      </c>
      <c r="BM1632" s="4">
        <f xml:space="preserve"> _2025teamgamelogs[[#This Row],[POSSESIONS]] / (_2025teamgamelogs[[#This Row],[MIN]]/48)</f>
        <v>103.04</v>
      </c>
      <c r="BN1632" s="3">
        <f>_2025teamgamelogs[[#This Row],[PTS]] / (2 * (_2025teamgamelogs[[#This Row],[FGA]] + 0.44 * _2025teamgamelogs[[#This Row],[FTA]]))</f>
        <v>0.61405178979436403</v>
      </c>
      <c r="BO1632" s="4">
        <f>VLOOKUP(_2025teamgamelogs[[#This Row],[MONTH]], LEAGUE_AVERAGES!$A$2:$B$8, 2, FALSE)</f>
        <v>112.18937416754261</v>
      </c>
      <c r="BP1632" s="5">
        <f>VLOOKUP(_2025teamgamelogs[[#This Row],[TEAM_NAME]], LEAGUE_AVERAGES!$A$14:$C$43, 2, FALSE)</f>
        <v>0.39036585365853654</v>
      </c>
      <c r="BQ1632" s="5">
        <f>VLOOKUP(_2025teamgamelogs[[#This Row],[TEAM_NAME]], LEAGUE_AVERAGES!$A$14:$C$43, 3, FALSE)</f>
        <v>0.36282926829268303</v>
      </c>
      <c r="BR1632" s="5">
        <f>VLOOKUP(_2025teamgamelogs[[#This Row],[TEAM_NAME]], LEAGUE_AVERAGES!$F$14:$H$43, 2, FALSE)</f>
        <v>0.50741463414634147</v>
      </c>
      <c r="BS1632" s="5">
        <f>VLOOKUP(_2025teamgamelogs[[#This Row],[TEAM_NAME]], LEAGUE_AVERAGES!$F$14:$H$43, 3, FALSE)</f>
        <v>0.50717073170731708</v>
      </c>
      <c r="BT1632" s="5">
        <f>VLOOKUP(_2025teamgamelogs[[#This Row],[TEAM_NAME]], LEAGUE_AVERAGES!$K$14:$M$43, 2, FALSE)</f>
        <v>0.61183675116028358</v>
      </c>
      <c r="BU1632" s="5">
        <f>VLOOKUP(_2025teamgamelogs[[#This Row],[TEAM_NAME]], LEAGUE_AVERAGES!$K$14:$M$43, 3, FALSE)</f>
        <v>0.59871853787111373</v>
      </c>
    </row>
    <row r="1633" spans="1:73" x14ac:dyDescent="0.2">
      <c r="A1633" t="s">
        <v>59</v>
      </c>
      <c r="B1633">
        <v>1610612763</v>
      </c>
      <c r="C1633" t="s">
        <v>128</v>
      </c>
      <c r="D1633" t="s">
        <v>129</v>
      </c>
      <c r="E1633">
        <v>22400788</v>
      </c>
      <c r="F1633" s="1">
        <v>45708</v>
      </c>
      <c r="G1633" t="s">
        <v>1407</v>
      </c>
      <c r="H1633" t="s">
        <v>70</v>
      </c>
      <c r="I1633">
        <v>48</v>
      </c>
      <c r="J1633">
        <v>41</v>
      </c>
      <c r="K1633">
        <v>99</v>
      </c>
      <c r="L1633">
        <v>0.41399999999999998</v>
      </c>
      <c r="M1633">
        <v>12</v>
      </c>
      <c r="N1633">
        <v>39</v>
      </c>
      <c r="O1633">
        <v>0.308</v>
      </c>
      <c r="P1633">
        <v>19</v>
      </c>
      <c r="Q1633">
        <v>22</v>
      </c>
      <c r="R1633">
        <v>0.86399999999999999</v>
      </c>
      <c r="S1633">
        <v>12</v>
      </c>
      <c r="T1633">
        <v>34</v>
      </c>
      <c r="U1633">
        <v>46</v>
      </c>
      <c r="V1633">
        <v>28</v>
      </c>
      <c r="W1633">
        <v>13</v>
      </c>
      <c r="X1633">
        <v>6</v>
      </c>
      <c r="Y1633">
        <v>7</v>
      </c>
      <c r="Z1633">
        <v>12</v>
      </c>
      <c r="AA1633">
        <v>19</v>
      </c>
      <c r="AB1633">
        <v>20</v>
      </c>
      <c r="AC1633">
        <v>113</v>
      </c>
      <c r="AD1633">
        <v>-14</v>
      </c>
      <c r="AE1633">
        <v>1</v>
      </c>
      <c r="AF1633">
        <v>1231</v>
      </c>
      <c r="AG1633">
        <v>1231</v>
      </c>
      <c r="AH1633">
        <v>1231</v>
      </c>
      <c r="AI1633">
        <v>121</v>
      </c>
      <c r="AJ1633">
        <v>1234</v>
      </c>
      <c r="AK1633">
        <v>206</v>
      </c>
      <c r="AL1633">
        <v>2052</v>
      </c>
      <c r="AM1633">
        <v>1413</v>
      </c>
      <c r="AN1633">
        <v>933</v>
      </c>
      <c r="AO1633">
        <v>1815</v>
      </c>
      <c r="AP1633">
        <v>756</v>
      </c>
      <c r="AQ1633">
        <v>1008</v>
      </c>
      <c r="AR1633">
        <v>482</v>
      </c>
      <c r="AS1633">
        <v>848</v>
      </c>
      <c r="AT1633">
        <v>926</v>
      </c>
      <c r="AU1633">
        <v>835</v>
      </c>
      <c r="AV1633">
        <v>840</v>
      </c>
      <c r="AW1633">
        <v>850</v>
      </c>
      <c r="AX1633">
        <v>1702</v>
      </c>
      <c r="AY1633">
        <v>346</v>
      </c>
      <c r="AZ1633">
        <v>2430</v>
      </c>
      <c r="BA1633">
        <v>1258</v>
      </c>
      <c r="BB1633">
        <v>767</v>
      </c>
      <c r="BC1633">
        <v>1250</v>
      </c>
      <c r="BD1633">
        <v>1995</v>
      </c>
      <c r="BE1633">
        <v>1</v>
      </c>
      <c r="BF1633" t="s">
        <v>71</v>
      </c>
      <c r="BG1633" t="s">
        <v>1404</v>
      </c>
      <c r="BH1633" t="s">
        <v>1276</v>
      </c>
      <c r="BI1633" s="4">
        <f xml:space="preserve"> _2025teamgamelogs[[#This Row],[FGA]] + (0.44 * _2025teamgamelogs[[#This Row],[FTA]]) + _2025teamgamelogs[[#This Row],[TOV]] - _2025teamgamelogs[[#This Row],[OREB]]</f>
        <v>109.68</v>
      </c>
      <c r="BJ1633" s="3">
        <f>_2025teamgamelogs[[#This Row],[TOV]]/_2025teamgamelogs[[#This Row],[POSSESIONS]]</f>
        <v>0.11852662290299051</v>
      </c>
      <c r="BK1633" s="4">
        <f>_2025teamgamelogs[[#This Row],[PTS]]/_2025teamgamelogs[[#This Row],[POSSESIONS]]</f>
        <v>1.0302698760029174</v>
      </c>
      <c r="BL1633" s="4">
        <f xml:space="preserve"> 100 * _2025teamgamelogs[[#This Row],[POINTS_PER_POSSESSION]]</f>
        <v>103.02698760029175</v>
      </c>
      <c r="BM1633" s="4">
        <f xml:space="preserve"> _2025teamgamelogs[[#This Row],[POSSESIONS]] / (_2025teamgamelogs[[#This Row],[MIN]]/48)</f>
        <v>109.68</v>
      </c>
      <c r="BN1633" s="3">
        <f>_2025teamgamelogs[[#This Row],[PTS]] / (2 * (_2025teamgamelogs[[#This Row],[FGA]] + 0.44 * _2025teamgamelogs[[#This Row],[FTA]]))</f>
        <v>0.51987486198012511</v>
      </c>
      <c r="BO1633" s="4">
        <f>VLOOKUP(_2025teamgamelogs[[#This Row],[MONTH]], LEAGUE_AVERAGES!$A$2:$B$8, 2, FALSE)</f>
        <v>112.18937416754261</v>
      </c>
      <c r="BP1633" s="5">
        <f>VLOOKUP(_2025teamgamelogs[[#This Row],[TEAM_NAME]], LEAGUE_AVERAGES!$A$14:$C$43, 2, FALSE)</f>
        <v>0.36546341463414628</v>
      </c>
      <c r="BQ1633" s="5">
        <f>VLOOKUP(_2025teamgamelogs[[#This Row],[TEAM_NAME]], LEAGUE_AVERAGES!$A$14:$C$43, 3, FALSE)</f>
        <v>0.36639024390243902</v>
      </c>
      <c r="BR1633" s="5">
        <f>VLOOKUP(_2025teamgamelogs[[#This Row],[TEAM_NAME]], LEAGUE_AVERAGES!$F$14:$H$43, 2, FALSE)</f>
        <v>0.48997560975609772</v>
      </c>
      <c r="BS1633" s="5">
        <f>VLOOKUP(_2025teamgamelogs[[#This Row],[TEAM_NAME]], LEAGUE_AVERAGES!$F$14:$H$43, 3, FALSE)</f>
        <v>0.46951219512195119</v>
      </c>
      <c r="BT1633" s="5">
        <f>VLOOKUP(_2025teamgamelogs[[#This Row],[TEAM_NAME]], LEAGUE_AVERAGES!$K$14:$M$43, 2, FALSE)</f>
        <v>0.59919613060605748</v>
      </c>
      <c r="BU1633" s="5">
        <f>VLOOKUP(_2025teamgamelogs[[#This Row],[TEAM_NAME]], LEAGUE_AVERAGES!$K$14:$M$43, 3, FALSE)</f>
        <v>0.57758119053457602</v>
      </c>
    </row>
    <row r="1634" spans="1:73" x14ac:dyDescent="0.2">
      <c r="A1634" t="s">
        <v>59</v>
      </c>
      <c r="B1634">
        <v>1610612766</v>
      </c>
      <c r="C1634" t="s">
        <v>122</v>
      </c>
      <c r="D1634" t="s">
        <v>123</v>
      </c>
      <c r="E1634">
        <v>22400794</v>
      </c>
      <c r="F1634" s="1">
        <v>45708</v>
      </c>
      <c r="G1634" t="s">
        <v>1408</v>
      </c>
      <c r="H1634" t="s">
        <v>70</v>
      </c>
      <c r="I1634">
        <v>48</v>
      </c>
      <c r="J1634">
        <v>43</v>
      </c>
      <c r="K1634">
        <v>99</v>
      </c>
      <c r="L1634">
        <v>0.434</v>
      </c>
      <c r="M1634">
        <v>15</v>
      </c>
      <c r="N1634">
        <v>37</v>
      </c>
      <c r="O1634">
        <v>0.40500000000000003</v>
      </c>
      <c r="P1634">
        <v>14</v>
      </c>
      <c r="Q1634">
        <v>17</v>
      </c>
      <c r="R1634">
        <v>0.82399999999999995</v>
      </c>
      <c r="S1634">
        <v>14</v>
      </c>
      <c r="T1634">
        <v>31</v>
      </c>
      <c r="U1634">
        <v>45</v>
      </c>
      <c r="V1634">
        <v>28</v>
      </c>
      <c r="W1634">
        <v>10</v>
      </c>
      <c r="X1634">
        <v>10</v>
      </c>
      <c r="Y1634">
        <v>2</v>
      </c>
      <c r="Z1634">
        <v>3</v>
      </c>
      <c r="AA1634">
        <v>21</v>
      </c>
      <c r="AB1634">
        <v>14</v>
      </c>
      <c r="AC1634">
        <v>115</v>
      </c>
      <c r="AD1634">
        <v>-14</v>
      </c>
      <c r="AE1634">
        <v>1</v>
      </c>
      <c r="AF1634">
        <v>1231</v>
      </c>
      <c r="AG1634">
        <v>1231</v>
      </c>
      <c r="AH1634">
        <v>1231</v>
      </c>
      <c r="AI1634">
        <v>121</v>
      </c>
      <c r="AJ1634">
        <v>866</v>
      </c>
      <c r="AK1634">
        <v>206</v>
      </c>
      <c r="AL1634">
        <v>1785</v>
      </c>
      <c r="AM1634">
        <v>733</v>
      </c>
      <c r="AN1634">
        <v>1227</v>
      </c>
      <c r="AO1634">
        <v>684</v>
      </c>
      <c r="AP1634">
        <v>1571</v>
      </c>
      <c r="AQ1634">
        <v>1778</v>
      </c>
      <c r="AR1634">
        <v>811</v>
      </c>
      <c r="AS1634">
        <v>466</v>
      </c>
      <c r="AT1634">
        <v>1488</v>
      </c>
      <c r="AU1634">
        <v>976</v>
      </c>
      <c r="AV1634">
        <v>840</v>
      </c>
      <c r="AW1634">
        <v>264</v>
      </c>
      <c r="AX1634">
        <v>539</v>
      </c>
      <c r="AY1634">
        <v>2078</v>
      </c>
      <c r="AZ1634">
        <v>384</v>
      </c>
      <c r="BA1634">
        <v>1694</v>
      </c>
      <c r="BB1634">
        <v>2064</v>
      </c>
      <c r="BC1634">
        <v>1095</v>
      </c>
      <c r="BD1634">
        <v>1995</v>
      </c>
      <c r="BE1634">
        <v>1</v>
      </c>
      <c r="BF1634" t="s">
        <v>71</v>
      </c>
      <c r="BG1634" t="s">
        <v>1404</v>
      </c>
      <c r="BH1634" t="s">
        <v>1276</v>
      </c>
      <c r="BI1634" s="4">
        <f xml:space="preserve"> _2025teamgamelogs[[#This Row],[FGA]] + (0.44 * _2025teamgamelogs[[#This Row],[FTA]]) + _2025teamgamelogs[[#This Row],[TOV]] - _2025teamgamelogs[[#This Row],[OREB]]</f>
        <v>102.48</v>
      </c>
      <c r="BJ1634" s="3">
        <f>_2025teamgamelogs[[#This Row],[TOV]]/_2025teamgamelogs[[#This Row],[POSSESIONS]]</f>
        <v>9.7580015612802495E-2</v>
      </c>
      <c r="BK1634" s="4">
        <f>_2025teamgamelogs[[#This Row],[PTS]]/_2025teamgamelogs[[#This Row],[POSSESIONS]]</f>
        <v>1.1221701795472288</v>
      </c>
      <c r="BL1634" s="4">
        <f xml:space="preserve"> 100 * _2025teamgamelogs[[#This Row],[POINTS_PER_POSSESSION]]</f>
        <v>112.21701795472288</v>
      </c>
      <c r="BM1634" s="4">
        <f xml:space="preserve"> _2025teamgamelogs[[#This Row],[POSSESIONS]] / (_2025teamgamelogs[[#This Row],[MIN]]/48)</f>
        <v>102.48</v>
      </c>
      <c r="BN1634" s="3">
        <f>_2025teamgamelogs[[#This Row],[PTS]] / (2 * (_2025teamgamelogs[[#This Row],[FGA]] + 0.44 * _2025teamgamelogs[[#This Row],[FTA]]))</f>
        <v>0.54000751314800899</v>
      </c>
      <c r="BO1634" s="4">
        <f>VLOOKUP(_2025teamgamelogs[[#This Row],[MONTH]], LEAGUE_AVERAGES!$A$2:$B$8, 2, FALSE)</f>
        <v>112.18937416754261</v>
      </c>
      <c r="BP1634" s="5">
        <f>VLOOKUP(_2025teamgamelogs[[#This Row],[TEAM_NAME]], LEAGUE_AVERAGES!$A$14:$C$43, 2, FALSE)</f>
        <v>0.33860975609756089</v>
      </c>
      <c r="BQ1634" s="5">
        <f>VLOOKUP(_2025teamgamelogs[[#This Row],[TEAM_NAME]], LEAGUE_AVERAGES!$A$14:$C$43, 3, FALSE)</f>
        <v>0.33580487804878045</v>
      </c>
      <c r="BR1634" s="5">
        <f>VLOOKUP(_2025teamgamelogs[[#This Row],[TEAM_NAME]], LEAGUE_AVERAGES!$F$14:$H$43, 2, FALSE)</f>
        <v>0.43492682926829268</v>
      </c>
      <c r="BS1634" s="5">
        <f>VLOOKUP(_2025teamgamelogs[[#This Row],[TEAM_NAME]], LEAGUE_AVERAGES!$F$14:$H$43, 3, FALSE)</f>
        <v>0.42697560975609755</v>
      </c>
      <c r="BT1634" s="5">
        <f>VLOOKUP(_2025teamgamelogs[[#This Row],[TEAM_NAME]], LEAGUE_AVERAGES!$K$14:$M$43, 2, FALSE)</f>
        <v>0.5424635833805308</v>
      </c>
      <c r="BU1634" s="5">
        <f>VLOOKUP(_2025teamgamelogs[[#This Row],[TEAM_NAME]], LEAGUE_AVERAGES!$K$14:$M$43, 3, FALSE)</f>
        <v>0.53419164265445196</v>
      </c>
    </row>
    <row r="1635" spans="1:73" x14ac:dyDescent="0.2">
      <c r="A1635" t="s">
        <v>59</v>
      </c>
      <c r="B1635">
        <v>1610612737</v>
      </c>
      <c r="C1635" t="s">
        <v>92</v>
      </c>
      <c r="D1635" t="s">
        <v>93</v>
      </c>
      <c r="E1635">
        <v>22400790</v>
      </c>
      <c r="F1635" s="1">
        <v>45708</v>
      </c>
      <c r="G1635" t="s">
        <v>1409</v>
      </c>
      <c r="H1635" t="s">
        <v>70</v>
      </c>
      <c r="I1635">
        <v>48</v>
      </c>
      <c r="J1635">
        <v>39</v>
      </c>
      <c r="K1635">
        <v>100</v>
      </c>
      <c r="L1635">
        <v>0.39</v>
      </c>
      <c r="M1635">
        <v>11</v>
      </c>
      <c r="N1635">
        <v>35</v>
      </c>
      <c r="O1635">
        <v>0.314</v>
      </c>
      <c r="P1635">
        <v>19</v>
      </c>
      <c r="Q1635">
        <v>28</v>
      </c>
      <c r="R1635">
        <v>0.67900000000000005</v>
      </c>
      <c r="S1635">
        <v>16</v>
      </c>
      <c r="T1635">
        <v>35</v>
      </c>
      <c r="U1635">
        <v>51</v>
      </c>
      <c r="V1635">
        <v>20</v>
      </c>
      <c r="W1635">
        <v>9</v>
      </c>
      <c r="X1635">
        <v>7</v>
      </c>
      <c r="Y1635">
        <v>4</v>
      </c>
      <c r="Z1635">
        <v>7</v>
      </c>
      <c r="AA1635">
        <v>25</v>
      </c>
      <c r="AB1635">
        <v>22</v>
      </c>
      <c r="AC1635">
        <v>108</v>
      </c>
      <c r="AD1635">
        <v>-6</v>
      </c>
      <c r="AE1635">
        <v>1</v>
      </c>
      <c r="AF1635">
        <v>1231</v>
      </c>
      <c r="AG1635">
        <v>1231</v>
      </c>
      <c r="AH1635">
        <v>1231</v>
      </c>
      <c r="AI1635">
        <v>121</v>
      </c>
      <c r="AJ1635">
        <v>1609</v>
      </c>
      <c r="AK1635">
        <v>153</v>
      </c>
      <c r="AL1635">
        <v>2293</v>
      </c>
      <c r="AM1635">
        <v>1661</v>
      </c>
      <c r="AN1635">
        <v>1495</v>
      </c>
      <c r="AO1635">
        <v>1754</v>
      </c>
      <c r="AP1635">
        <v>756</v>
      </c>
      <c r="AQ1635">
        <v>377</v>
      </c>
      <c r="AR1635">
        <v>2085</v>
      </c>
      <c r="AS1635">
        <v>234</v>
      </c>
      <c r="AT1635">
        <v>769</v>
      </c>
      <c r="AU1635">
        <v>340</v>
      </c>
      <c r="AV1635">
        <v>2163</v>
      </c>
      <c r="AW1635">
        <v>152</v>
      </c>
      <c r="AX1635">
        <v>1360</v>
      </c>
      <c r="AY1635">
        <v>1274</v>
      </c>
      <c r="AZ1635">
        <v>1902</v>
      </c>
      <c r="BA1635">
        <v>2247</v>
      </c>
      <c r="BB1635">
        <v>416</v>
      </c>
      <c r="BC1635">
        <v>1616</v>
      </c>
      <c r="BD1635">
        <v>1540</v>
      </c>
      <c r="BE1635">
        <v>1</v>
      </c>
      <c r="BF1635" t="s">
        <v>64</v>
      </c>
      <c r="BG1635" t="s">
        <v>1404</v>
      </c>
      <c r="BH1635" t="s">
        <v>1276</v>
      </c>
      <c r="BI1635" s="4">
        <f xml:space="preserve"> _2025teamgamelogs[[#This Row],[FGA]] + (0.44 * _2025teamgamelogs[[#This Row],[FTA]]) + _2025teamgamelogs[[#This Row],[TOV]] - _2025teamgamelogs[[#This Row],[OREB]]</f>
        <v>105.32</v>
      </c>
      <c r="BJ1635" s="3">
        <f>_2025teamgamelogs[[#This Row],[TOV]]/_2025teamgamelogs[[#This Row],[POSSESIONS]]</f>
        <v>8.5453854918344105E-2</v>
      </c>
      <c r="BK1635" s="4">
        <f>_2025teamgamelogs[[#This Row],[PTS]]/_2025teamgamelogs[[#This Row],[POSSESIONS]]</f>
        <v>1.0254462590201292</v>
      </c>
      <c r="BL1635" s="4">
        <f xml:space="preserve"> 100 * _2025teamgamelogs[[#This Row],[POINTS_PER_POSSESSION]]</f>
        <v>102.54462590201292</v>
      </c>
      <c r="BM1635" s="4">
        <f xml:space="preserve"> _2025teamgamelogs[[#This Row],[POSSESIONS]] / (_2025teamgamelogs[[#This Row],[MIN]]/48)</f>
        <v>105.32</v>
      </c>
      <c r="BN1635" s="3">
        <f>_2025teamgamelogs[[#This Row],[PTS]] / (2 * (_2025teamgamelogs[[#This Row],[FGA]] + 0.44 * _2025teamgamelogs[[#This Row],[FTA]]))</f>
        <v>0.48076923076923078</v>
      </c>
      <c r="BO1635" s="4">
        <f>VLOOKUP(_2025teamgamelogs[[#This Row],[MONTH]], LEAGUE_AVERAGES!$A$2:$B$8, 2, FALSE)</f>
        <v>112.18937416754261</v>
      </c>
      <c r="BP1635" s="5">
        <f>VLOOKUP(_2025teamgamelogs[[#This Row],[TEAM_NAME]], LEAGUE_AVERAGES!$A$14:$C$43, 2, FALSE)</f>
        <v>0.35092500000000004</v>
      </c>
      <c r="BQ1635" s="5">
        <f>VLOOKUP(_2025teamgamelogs[[#This Row],[TEAM_NAME]], LEAGUE_AVERAGES!$A$14:$C$43, 3, FALSE)</f>
        <v>0.36290476190476195</v>
      </c>
      <c r="BR1635" s="5">
        <f>VLOOKUP(_2025teamgamelogs[[#This Row],[TEAM_NAME]], LEAGUE_AVERAGES!$F$14:$H$43, 2, FALSE)</f>
        <v>0.47670000000000012</v>
      </c>
      <c r="BS1635" s="5">
        <f>VLOOKUP(_2025teamgamelogs[[#This Row],[TEAM_NAME]], LEAGUE_AVERAGES!$F$14:$H$43, 3, FALSE)</f>
        <v>0.47069047619047621</v>
      </c>
      <c r="BT1635" s="5">
        <f>VLOOKUP(_2025teamgamelogs[[#This Row],[TEAM_NAME]], LEAGUE_AVERAGES!$K$14:$M$43, 2, FALSE)</f>
        <v>0.58493933923263275</v>
      </c>
      <c r="BU1635" s="5">
        <f>VLOOKUP(_2025teamgamelogs[[#This Row],[TEAM_NAME]], LEAGUE_AVERAGES!$K$14:$M$43, 3, FALSE)</f>
        <v>0.57722862424766153</v>
      </c>
    </row>
    <row r="1636" spans="1:73" x14ac:dyDescent="0.2">
      <c r="A1636" t="s">
        <v>59</v>
      </c>
      <c r="B1636">
        <v>1610612751</v>
      </c>
      <c r="C1636" t="s">
        <v>89</v>
      </c>
      <c r="D1636" t="s">
        <v>90</v>
      </c>
      <c r="E1636">
        <v>22400791</v>
      </c>
      <c r="F1636" s="1">
        <v>45708</v>
      </c>
      <c r="G1636" t="s">
        <v>791</v>
      </c>
      <c r="H1636" t="s">
        <v>70</v>
      </c>
      <c r="I1636">
        <v>48</v>
      </c>
      <c r="J1636">
        <v>38</v>
      </c>
      <c r="K1636">
        <v>95</v>
      </c>
      <c r="L1636">
        <v>0.4</v>
      </c>
      <c r="M1636">
        <v>10</v>
      </c>
      <c r="N1636">
        <v>38</v>
      </c>
      <c r="O1636">
        <v>0.26300000000000001</v>
      </c>
      <c r="P1636">
        <v>11</v>
      </c>
      <c r="Q1636">
        <v>19</v>
      </c>
      <c r="R1636">
        <v>0.57899999999999996</v>
      </c>
      <c r="S1636">
        <v>14</v>
      </c>
      <c r="T1636">
        <v>31</v>
      </c>
      <c r="U1636">
        <v>45</v>
      </c>
      <c r="V1636">
        <v>25</v>
      </c>
      <c r="W1636">
        <v>16</v>
      </c>
      <c r="X1636">
        <v>7</v>
      </c>
      <c r="Y1636">
        <v>10</v>
      </c>
      <c r="Z1636">
        <v>5</v>
      </c>
      <c r="AA1636">
        <v>23</v>
      </c>
      <c r="AB1636">
        <v>20</v>
      </c>
      <c r="AC1636">
        <v>97</v>
      </c>
      <c r="AD1636">
        <v>-13</v>
      </c>
      <c r="AE1636">
        <v>1</v>
      </c>
      <c r="AF1636">
        <v>1231</v>
      </c>
      <c r="AG1636">
        <v>1231</v>
      </c>
      <c r="AH1636">
        <v>1231</v>
      </c>
      <c r="AI1636">
        <v>121</v>
      </c>
      <c r="AJ1636">
        <v>1796</v>
      </c>
      <c r="AK1636">
        <v>477</v>
      </c>
      <c r="AL1636">
        <v>2190</v>
      </c>
      <c r="AM1636">
        <v>1891</v>
      </c>
      <c r="AN1636">
        <v>1078</v>
      </c>
      <c r="AO1636">
        <v>2180</v>
      </c>
      <c r="AP1636">
        <v>2028</v>
      </c>
      <c r="AQ1636">
        <v>1458</v>
      </c>
      <c r="AR1636">
        <v>2388</v>
      </c>
      <c r="AS1636">
        <v>466</v>
      </c>
      <c r="AT1636">
        <v>1488</v>
      </c>
      <c r="AU1636">
        <v>976</v>
      </c>
      <c r="AV1636">
        <v>1358</v>
      </c>
      <c r="AW1636">
        <v>1583</v>
      </c>
      <c r="AX1636">
        <v>1360</v>
      </c>
      <c r="AY1636">
        <v>57</v>
      </c>
      <c r="AZ1636">
        <v>1188</v>
      </c>
      <c r="BA1636">
        <v>2046</v>
      </c>
      <c r="BB1636">
        <v>767</v>
      </c>
      <c r="BC1636">
        <v>2224</v>
      </c>
      <c r="BD1636">
        <v>1945</v>
      </c>
      <c r="BE1636">
        <v>1</v>
      </c>
      <c r="BF1636" t="s">
        <v>64</v>
      </c>
      <c r="BG1636" t="s">
        <v>1404</v>
      </c>
      <c r="BH1636" t="s">
        <v>1276</v>
      </c>
      <c r="BI1636" s="4">
        <f xml:space="preserve"> _2025teamgamelogs[[#This Row],[FGA]] + (0.44 * _2025teamgamelogs[[#This Row],[FTA]]) + _2025teamgamelogs[[#This Row],[TOV]] - _2025teamgamelogs[[#This Row],[OREB]]</f>
        <v>105.36</v>
      </c>
      <c r="BJ1636" s="3">
        <f>_2025teamgamelogs[[#This Row],[TOV]]/_2025teamgamelogs[[#This Row],[POSSESIONS]]</f>
        <v>0.15186028853454822</v>
      </c>
      <c r="BK1636" s="4">
        <f>_2025teamgamelogs[[#This Row],[PTS]]/_2025teamgamelogs[[#This Row],[POSSESIONS]]</f>
        <v>0.92065299924069854</v>
      </c>
      <c r="BL1636" s="4">
        <f xml:space="preserve"> 100 * _2025teamgamelogs[[#This Row],[POINTS_PER_POSSESSION]]</f>
        <v>92.065299924069848</v>
      </c>
      <c r="BM1636" s="4">
        <f xml:space="preserve"> _2025teamgamelogs[[#This Row],[POSSESIONS]] / (_2025teamgamelogs[[#This Row],[MIN]]/48)</f>
        <v>105.36</v>
      </c>
      <c r="BN1636" s="3">
        <f>_2025teamgamelogs[[#This Row],[PTS]] / (2 * (_2025teamgamelogs[[#This Row],[FGA]] + 0.44 * _2025teamgamelogs[[#This Row],[FTA]]))</f>
        <v>0.46923374613003094</v>
      </c>
      <c r="BO1636" s="4">
        <f>VLOOKUP(_2025teamgamelogs[[#This Row],[MONTH]], LEAGUE_AVERAGES!$A$2:$B$8, 2, FALSE)</f>
        <v>112.18937416754261</v>
      </c>
      <c r="BP1636" s="5">
        <f>VLOOKUP(_2025teamgamelogs[[#This Row],[TEAM_NAME]], LEAGUE_AVERAGES!$A$14:$C$43, 2, FALSE)</f>
        <v>0.337609756097561</v>
      </c>
      <c r="BQ1636" s="5">
        <f>VLOOKUP(_2025teamgamelogs[[#This Row],[TEAM_NAME]], LEAGUE_AVERAGES!$A$14:$C$43, 3, FALSE)</f>
        <v>0.34709756097560968</v>
      </c>
      <c r="BR1636" s="5">
        <f>VLOOKUP(_2025teamgamelogs[[#This Row],[TEAM_NAME]], LEAGUE_AVERAGES!$F$14:$H$43, 2, FALSE)</f>
        <v>0.43748780487804872</v>
      </c>
      <c r="BS1636" s="5">
        <f>VLOOKUP(_2025teamgamelogs[[#This Row],[TEAM_NAME]], LEAGUE_AVERAGES!$F$14:$H$43, 3, FALSE)</f>
        <v>0.43895121951219529</v>
      </c>
      <c r="BT1636" s="5">
        <f>VLOOKUP(_2025teamgamelogs[[#This Row],[TEAM_NAME]], LEAGUE_AVERAGES!$K$14:$M$43, 2, FALSE)</f>
        <v>0.54767404365624284</v>
      </c>
      <c r="BU1636" s="5">
        <f>VLOOKUP(_2025teamgamelogs[[#This Row],[TEAM_NAME]], LEAGUE_AVERAGES!$K$14:$M$43, 3, FALSE)</f>
        <v>0.5592142433904097</v>
      </c>
    </row>
    <row r="1637" spans="1:73" x14ac:dyDescent="0.2">
      <c r="A1637" t="s">
        <v>59</v>
      </c>
      <c r="B1637">
        <v>1610612738</v>
      </c>
      <c r="C1637" t="s">
        <v>74</v>
      </c>
      <c r="D1637" t="s">
        <v>75</v>
      </c>
      <c r="E1637">
        <v>22400789</v>
      </c>
      <c r="F1637" s="1">
        <v>45708</v>
      </c>
      <c r="G1637" t="s">
        <v>1298</v>
      </c>
      <c r="H1637" t="s">
        <v>63</v>
      </c>
      <c r="I1637">
        <v>48</v>
      </c>
      <c r="J1637">
        <v>43</v>
      </c>
      <c r="K1637">
        <v>89</v>
      </c>
      <c r="L1637">
        <v>0.48299999999999998</v>
      </c>
      <c r="M1637">
        <v>24</v>
      </c>
      <c r="N1637">
        <v>54</v>
      </c>
      <c r="O1637">
        <v>0.44400000000000001</v>
      </c>
      <c r="P1637">
        <v>14</v>
      </c>
      <c r="Q1637">
        <v>15</v>
      </c>
      <c r="R1637">
        <v>0.93300000000000005</v>
      </c>
      <c r="S1637">
        <v>11</v>
      </c>
      <c r="T1637">
        <v>38</v>
      </c>
      <c r="U1637">
        <v>49</v>
      </c>
      <c r="V1637">
        <v>33</v>
      </c>
      <c r="W1637">
        <v>11</v>
      </c>
      <c r="X1637">
        <v>3</v>
      </c>
      <c r="Y1637">
        <v>6</v>
      </c>
      <c r="Z1637">
        <v>0</v>
      </c>
      <c r="AA1637">
        <v>16</v>
      </c>
      <c r="AB1637">
        <v>17</v>
      </c>
      <c r="AC1637">
        <v>124</v>
      </c>
      <c r="AD1637">
        <v>20</v>
      </c>
      <c r="AE1637">
        <v>1</v>
      </c>
      <c r="AF1637">
        <v>1</v>
      </c>
      <c r="AG1637">
        <v>1</v>
      </c>
      <c r="AH1637">
        <v>1</v>
      </c>
      <c r="AI1637">
        <v>121</v>
      </c>
      <c r="AJ1637">
        <v>866</v>
      </c>
      <c r="AK1637">
        <v>1176</v>
      </c>
      <c r="AL1637">
        <v>953</v>
      </c>
      <c r="AM1637">
        <v>12</v>
      </c>
      <c r="AN1637">
        <v>31</v>
      </c>
      <c r="AO1637">
        <v>359</v>
      </c>
      <c r="AP1637">
        <v>1571</v>
      </c>
      <c r="AQ1637">
        <v>2021</v>
      </c>
      <c r="AR1637">
        <v>127</v>
      </c>
      <c r="AS1637">
        <v>1051</v>
      </c>
      <c r="AT1637">
        <v>377</v>
      </c>
      <c r="AU1637">
        <v>505</v>
      </c>
      <c r="AV1637">
        <v>240</v>
      </c>
      <c r="AW1637">
        <v>429</v>
      </c>
      <c r="AX1637">
        <v>2344</v>
      </c>
      <c r="AY1637">
        <v>560</v>
      </c>
      <c r="AZ1637">
        <v>1</v>
      </c>
      <c r="BA1637">
        <v>570</v>
      </c>
      <c r="BB1637">
        <v>1444</v>
      </c>
      <c r="BC1637">
        <v>497</v>
      </c>
      <c r="BD1637">
        <v>231</v>
      </c>
      <c r="BE1637">
        <v>1</v>
      </c>
      <c r="BF1637" t="s">
        <v>71</v>
      </c>
      <c r="BG1637" t="s">
        <v>1404</v>
      </c>
      <c r="BH1637" t="s">
        <v>1276</v>
      </c>
      <c r="BI1637" s="4">
        <f xml:space="preserve"> _2025teamgamelogs[[#This Row],[FGA]] + (0.44 * _2025teamgamelogs[[#This Row],[FTA]]) + _2025teamgamelogs[[#This Row],[TOV]] - _2025teamgamelogs[[#This Row],[OREB]]</f>
        <v>95.6</v>
      </c>
      <c r="BJ1637" s="3">
        <f>_2025teamgamelogs[[#This Row],[TOV]]/_2025teamgamelogs[[#This Row],[POSSESIONS]]</f>
        <v>0.11506276150627616</v>
      </c>
      <c r="BK1637" s="4">
        <f>_2025teamgamelogs[[#This Row],[PTS]]/_2025teamgamelogs[[#This Row],[POSSESIONS]]</f>
        <v>1.2970711297071131</v>
      </c>
      <c r="BL1637" s="4">
        <f xml:space="preserve"> 100 * _2025teamgamelogs[[#This Row],[POINTS_PER_POSSESSION]]</f>
        <v>129.70711297071131</v>
      </c>
      <c r="BM1637" s="4">
        <f xml:space="preserve"> _2025teamgamelogs[[#This Row],[POSSESIONS]] / (_2025teamgamelogs[[#This Row],[MIN]]/48)</f>
        <v>95.6</v>
      </c>
      <c r="BN1637" s="3">
        <f>_2025teamgamelogs[[#This Row],[PTS]] / (2 * (_2025teamgamelogs[[#This Row],[FGA]] + 0.44 * _2025teamgamelogs[[#This Row],[FTA]]))</f>
        <v>0.64853556485355657</v>
      </c>
      <c r="BO1637" s="4">
        <f>VLOOKUP(_2025teamgamelogs[[#This Row],[MONTH]], LEAGUE_AVERAGES!$A$2:$B$8, 2, FALSE)</f>
        <v>112.18937416754261</v>
      </c>
      <c r="BP1637" s="5">
        <f>VLOOKUP(_2025teamgamelogs[[#This Row],[TEAM_NAME]], LEAGUE_AVERAGES!$A$14:$C$43, 2, FALSE)</f>
        <v>0.3739024390243903</v>
      </c>
      <c r="BQ1637" s="5">
        <f>VLOOKUP(_2025teamgamelogs[[#This Row],[TEAM_NAME]], LEAGUE_AVERAGES!$A$14:$C$43, 3, FALSE)</f>
        <v>0.36424390243902455</v>
      </c>
      <c r="BR1637" s="5">
        <f>VLOOKUP(_2025teamgamelogs[[#This Row],[TEAM_NAME]], LEAGUE_AVERAGES!$F$14:$H$43, 2, FALSE)</f>
        <v>0.46717073170731704</v>
      </c>
      <c r="BS1637" s="5">
        <f>VLOOKUP(_2025teamgamelogs[[#This Row],[TEAM_NAME]], LEAGUE_AVERAGES!$F$14:$H$43, 3, FALSE)</f>
        <v>0.45907317073170728</v>
      </c>
      <c r="BT1637" s="5">
        <f>VLOOKUP(_2025teamgamelogs[[#This Row],[TEAM_NAME]], LEAGUE_AVERAGES!$K$14:$M$43, 2, FALSE)</f>
        <v>0.59645910798675039</v>
      </c>
      <c r="BU1637" s="5">
        <f>VLOOKUP(_2025teamgamelogs[[#This Row],[TEAM_NAME]], LEAGUE_AVERAGES!$K$14:$M$43, 3, FALSE)</f>
        <v>0.58679053151616523</v>
      </c>
    </row>
    <row r="1638" spans="1:73" x14ac:dyDescent="0.2">
      <c r="A1638" t="s">
        <v>59</v>
      </c>
      <c r="B1638">
        <v>1610612741</v>
      </c>
      <c r="C1638" t="s">
        <v>86</v>
      </c>
      <c r="D1638" t="s">
        <v>87</v>
      </c>
      <c r="E1638">
        <v>22400792</v>
      </c>
      <c r="F1638" s="1">
        <v>45708</v>
      </c>
      <c r="G1638" t="s">
        <v>443</v>
      </c>
      <c r="H1638" t="s">
        <v>70</v>
      </c>
      <c r="I1638">
        <v>53</v>
      </c>
      <c r="J1638">
        <v>41</v>
      </c>
      <c r="K1638">
        <v>103</v>
      </c>
      <c r="L1638">
        <v>0.39800000000000002</v>
      </c>
      <c r="M1638">
        <v>19</v>
      </c>
      <c r="N1638">
        <v>48</v>
      </c>
      <c r="O1638">
        <v>0.39600000000000002</v>
      </c>
      <c r="P1638">
        <v>10</v>
      </c>
      <c r="Q1638">
        <v>12</v>
      </c>
      <c r="R1638">
        <v>0.83299999999999996</v>
      </c>
      <c r="S1638">
        <v>11</v>
      </c>
      <c r="T1638">
        <v>42</v>
      </c>
      <c r="U1638">
        <v>53</v>
      </c>
      <c r="V1638">
        <v>24</v>
      </c>
      <c r="W1638">
        <v>15</v>
      </c>
      <c r="X1638">
        <v>6</v>
      </c>
      <c r="Y1638">
        <v>6</v>
      </c>
      <c r="Z1638">
        <v>7</v>
      </c>
      <c r="AA1638">
        <v>12</v>
      </c>
      <c r="AB1638">
        <v>12</v>
      </c>
      <c r="AC1638">
        <v>111</v>
      </c>
      <c r="AD1638">
        <v>-2</v>
      </c>
      <c r="AE1638">
        <v>1</v>
      </c>
      <c r="AF1638">
        <v>1231</v>
      </c>
      <c r="AG1638">
        <v>1231</v>
      </c>
      <c r="AH1638">
        <v>1231</v>
      </c>
      <c r="AI1638">
        <v>9</v>
      </c>
      <c r="AJ1638">
        <v>1234</v>
      </c>
      <c r="AK1638">
        <v>77</v>
      </c>
      <c r="AL1638">
        <v>2211</v>
      </c>
      <c r="AM1638">
        <v>182</v>
      </c>
      <c r="AN1638">
        <v>163</v>
      </c>
      <c r="AO1638">
        <v>777</v>
      </c>
      <c r="AP1638">
        <v>2148</v>
      </c>
      <c r="AQ1638">
        <v>2282</v>
      </c>
      <c r="AR1638">
        <v>699</v>
      </c>
      <c r="AS1638">
        <v>1051</v>
      </c>
      <c r="AT1638">
        <v>105</v>
      </c>
      <c r="AU1638">
        <v>209</v>
      </c>
      <c r="AV1638">
        <v>1570</v>
      </c>
      <c r="AW1638">
        <v>1341</v>
      </c>
      <c r="AX1638">
        <v>1702</v>
      </c>
      <c r="AY1638">
        <v>560</v>
      </c>
      <c r="AZ1638">
        <v>1902</v>
      </c>
      <c r="BA1638">
        <v>92</v>
      </c>
      <c r="BB1638">
        <v>2314</v>
      </c>
      <c r="BC1638">
        <v>1402</v>
      </c>
      <c r="BD1638">
        <v>1286</v>
      </c>
      <c r="BE1638">
        <v>1</v>
      </c>
      <c r="BF1638" t="s">
        <v>71</v>
      </c>
      <c r="BG1638" t="s">
        <v>1404</v>
      </c>
      <c r="BH1638" t="s">
        <v>1276</v>
      </c>
      <c r="BI1638" s="4">
        <f xml:space="preserve"> _2025teamgamelogs[[#This Row],[FGA]] + (0.44 * _2025teamgamelogs[[#This Row],[FTA]]) + _2025teamgamelogs[[#This Row],[TOV]] - _2025teamgamelogs[[#This Row],[OREB]]</f>
        <v>112.28</v>
      </c>
      <c r="BJ1638" s="3">
        <f>_2025teamgamelogs[[#This Row],[TOV]]/_2025teamgamelogs[[#This Row],[POSSESIONS]]</f>
        <v>0.13359458496615603</v>
      </c>
      <c r="BK1638" s="4">
        <f>_2025teamgamelogs[[#This Row],[PTS]]/_2025teamgamelogs[[#This Row],[POSSESIONS]]</f>
        <v>0.98859992874955471</v>
      </c>
      <c r="BL1638" s="4">
        <f xml:space="preserve"> 100 * _2025teamgamelogs[[#This Row],[POINTS_PER_POSSESSION]]</f>
        <v>98.859992874955466</v>
      </c>
      <c r="BM1638" s="4">
        <f xml:space="preserve"> _2025teamgamelogs[[#This Row],[POSSESIONS]] / (_2025teamgamelogs[[#This Row],[MIN]]/48)</f>
        <v>101.68754716981131</v>
      </c>
      <c r="BN1638" s="3">
        <f>_2025teamgamelogs[[#This Row],[PTS]] / (2 * (_2025teamgamelogs[[#This Row],[FGA]] + 0.44 * _2025teamgamelogs[[#This Row],[FTA]]))</f>
        <v>0.51256002955301072</v>
      </c>
      <c r="BO1638" s="4">
        <f>VLOOKUP(_2025teamgamelogs[[#This Row],[MONTH]], LEAGUE_AVERAGES!$A$2:$B$8, 2, FALSE)</f>
        <v>112.18937416754261</v>
      </c>
      <c r="BP1638" s="5">
        <f>VLOOKUP(_2025teamgamelogs[[#This Row],[TEAM_NAME]], LEAGUE_AVERAGES!$A$14:$C$43, 2, FALSE)</f>
        <v>0.36141463414634156</v>
      </c>
      <c r="BQ1638" s="5">
        <f>VLOOKUP(_2025teamgamelogs[[#This Row],[TEAM_NAME]], LEAGUE_AVERAGES!$A$14:$C$43, 3, FALSE)</f>
        <v>0.37548780487804878</v>
      </c>
      <c r="BR1638" s="5">
        <f>VLOOKUP(_2025teamgamelogs[[#This Row],[TEAM_NAME]], LEAGUE_AVERAGES!$F$14:$H$43, 2, FALSE)</f>
        <v>0.46404878048780479</v>
      </c>
      <c r="BS1638" s="5">
        <f>VLOOKUP(_2025teamgamelogs[[#This Row],[TEAM_NAME]], LEAGUE_AVERAGES!$F$14:$H$43, 3, FALSE)</f>
        <v>0.47712195121951223</v>
      </c>
      <c r="BT1638" s="5">
        <f>VLOOKUP(_2025teamgamelogs[[#This Row],[TEAM_NAME]], LEAGUE_AVERAGES!$K$14:$M$43, 2, FALSE)</f>
        <v>0.57631003599073594</v>
      </c>
      <c r="BU1638" s="5">
        <f>VLOOKUP(_2025teamgamelogs[[#This Row],[TEAM_NAME]], LEAGUE_AVERAGES!$K$14:$M$43, 3, FALSE)</f>
        <v>0.59556361257988066</v>
      </c>
    </row>
    <row r="1639" spans="1:73" x14ac:dyDescent="0.2">
      <c r="A1639" t="s">
        <v>59</v>
      </c>
      <c r="B1639">
        <v>1610612756</v>
      </c>
      <c r="C1639" t="s">
        <v>80</v>
      </c>
      <c r="D1639" t="s">
        <v>81</v>
      </c>
      <c r="E1639">
        <v>22400795</v>
      </c>
      <c r="F1639" s="1">
        <v>45708</v>
      </c>
      <c r="G1639" t="s">
        <v>1410</v>
      </c>
      <c r="H1639" t="s">
        <v>70</v>
      </c>
      <c r="I1639">
        <v>48</v>
      </c>
      <c r="J1639">
        <v>38</v>
      </c>
      <c r="K1639">
        <v>81</v>
      </c>
      <c r="L1639">
        <v>0.46899999999999997</v>
      </c>
      <c r="M1639">
        <v>16</v>
      </c>
      <c r="N1639">
        <v>44</v>
      </c>
      <c r="O1639">
        <v>0.36399999999999999</v>
      </c>
      <c r="P1639">
        <v>17</v>
      </c>
      <c r="Q1639">
        <v>20</v>
      </c>
      <c r="R1639">
        <v>0.85</v>
      </c>
      <c r="S1639">
        <v>5</v>
      </c>
      <c r="T1639">
        <v>34</v>
      </c>
      <c r="U1639">
        <v>39</v>
      </c>
      <c r="V1639">
        <v>28</v>
      </c>
      <c r="W1639">
        <v>18</v>
      </c>
      <c r="X1639">
        <v>6</v>
      </c>
      <c r="Y1639">
        <v>4</v>
      </c>
      <c r="Z1639">
        <v>3</v>
      </c>
      <c r="AA1639">
        <v>21</v>
      </c>
      <c r="AB1639">
        <v>20</v>
      </c>
      <c r="AC1639">
        <v>109</v>
      </c>
      <c r="AD1639">
        <v>-11</v>
      </c>
      <c r="AE1639">
        <v>1</v>
      </c>
      <c r="AF1639">
        <v>1231</v>
      </c>
      <c r="AG1639">
        <v>1231</v>
      </c>
      <c r="AH1639">
        <v>1231</v>
      </c>
      <c r="AI1639">
        <v>121</v>
      </c>
      <c r="AJ1639">
        <v>1796</v>
      </c>
      <c r="AK1639">
        <v>2117</v>
      </c>
      <c r="AL1639">
        <v>1214</v>
      </c>
      <c r="AM1639">
        <v>567</v>
      </c>
      <c r="AN1639">
        <v>384</v>
      </c>
      <c r="AO1639">
        <v>1156</v>
      </c>
      <c r="AP1639">
        <v>1052</v>
      </c>
      <c r="AQ1639">
        <v>1301</v>
      </c>
      <c r="AR1639">
        <v>583</v>
      </c>
      <c r="AS1639">
        <v>2299</v>
      </c>
      <c r="AT1639">
        <v>926</v>
      </c>
      <c r="AU1639">
        <v>1833</v>
      </c>
      <c r="AV1639">
        <v>840</v>
      </c>
      <c r="AW1639">
        <v>1953</v>
      </c>
      <c r="AX1639">
        <v>1702</v>
      </c>
      <c r="AY1639">
        <v>1274</v>
      </c>
      <c r="AZ1639">
        <v>384</v>
      </c>
      <c r="BA1639">
        <v>1694</v>
      </c>
      <c r="BB1639">
        <v>767</v>
      </c>
      <c r="BC1639">
        <v>1548</v>
      </c>
      <c r="BD1639">
        <v>1848</v>
      </c>
      <c r="BE1639">
        <v>1</v>
      </c>
      <c r="BF1639" t="s">
        <v>71</v>
      </c>
      <c r="BG1639" t="s">
        <v>1404</v>
      </c>
      <c r="BH1639" t="s">
        <v>1276</v>
      </c>
      <c r="BI1639" s="4">
        <f xml:space="preserve"> _2025teamgamelogs[[#This Row],[FGA]] + (0.44 * _2025teamgamelogs[[#This Row],[FTA]]) + _2025teamgamelogs[[#This Row],[TOV]] - _2025teamgamelogs[[#This Row],[OREB]]</f>
        <v>102.8</v>
      </c>
      <c r="BJ1639" s="3">
        <f>_2025teamgamelogs[[#This Row],[TOV]]/_2025teamgamelogs[[#This Row],[POSSESIONS]]</f>
        <v>0.17509727626459146</v>
      </c>
      <c r="BK1639" s="4">
        <f>_2025teamgamelogs[[#This Row],[PTS]]/_2025teamgamelogs[[#This Row],[POSSESIONS]]</f>
        <v>1.0603112840466926</v>
      </c>
      <c r="BL1639" s="4">
        <f xml:space="preserve"> 100 * _2025teamgamelogs[[#This Row],[POINTS_PER_POSSESSION]]</f>
        <v>106.03112840466926</v>
      </c>
      <c r="BM1639" s="4">
        <f xml:space="preserve"> _2025teamgamelogs[[#This Row],[POSSESIONS]] / (_2025teamgamelogs[[#This Row],[MIN]]/48)</f>
        <v>102.8</v>
      </c>
      <c r="BN1639" s="3">
        <f>_2025teamgamelogs[[#This Row],[PTS]] / (2 * (_2025teamgamelogs[[#This Row],[FGA]] + 0.44 * _2025teamgamelogs[[#This Row],[FTA]]))</f>
        <v>0.60690423162583518</v>
      </c>
      <c r="BO1639" s="4">
        <f>VLOOKUP(_2025teamgamelogs[[#This Row],[MONTH]], LEAGUE_AVERAGES!$A$2:$B$8, 2, FALSE)</f>
        <v>112.18937416754261</v>
      </c>
      <c r="BP1639" s="5">
        <f>VLOOKUP(_2025teamgamelogs[[#This Row],[TEAM_NAME]], LEAGUE_AVERAGES!$A$14:$C$43, 2, FALSE)</f>
        <v>0.37692682926829268</v>
      </c>
      <c r="BQ1639" s="5">
        <f>VLOOKUP(_2025teamgamelogs[[#This Row],[TEAM_NAME]], LEAGUE_AVERAGES!$A$14:$C$43, 3, FALSE)</f>
        <v>0.37741463414634141</v>
      </c>
      <c r="BR1639" s="5">
        <f>VLOOKUP(_2025teamgamelogs[[#This Row],[TEAM_NAME]], LEAGUE_AVERAGES!$F$14:$H$43, 2, FALSE)</f>
        <v>0.4768536585365854</v>
      </c>
      <c r="BS1639" s="5">
        <f>VLOOKUP(_2025teamgamelogs[[#This Row],[TEAM_NAME]], LEAGUE_AVERAGES!$F$14:$H$43, 3, FALSE)</f>
        <v>0.48056097560975608</v>
      </c>
      <c r="BT1639" s="5">
        <f>VLOOKUP(_2025teamgamelogs[[#This Row],[TEAM_NAME]], LEAGUE_AVERAGES!$K$14:$M$43, 2, FALSE)</f>
        <v>0.59622840480117467</v>
      </c>
      <c r="BU1639" s="5">
        <f>VLOOKUP(_2025teamgamelogs[[#This Row],[TEAM_NAME]], LEAGUE_AVERAGES!$K$14:$M$43, 3, FALSE)</f>
        <v>0.59682738613401276</v>
      </c>
    </row>
    <row r="1640" spans="1:73" x14ac:dyDescent="0.2">
      <c r="A1640" t="s">
        <v>59</v>
      </c>
      <c r="B1640">
        <v>1610612757</v>
      </c>
      <c r="C1640" t="s">
        <v>116</v>
      </c>
      <c r="D1640" t="s">
        <v>117</v>
      </c>
      <c r="E1640">
        <v>22400796</v>
      </c>
      <c r="F1640" s="1">
        <v>45708</v>
      </c>
      <c r="G1640" t="s">
        <v>1411</v>
      </c>
      <c r="H1640" t="s">
        <v>70</v>
      </c>
      <c r="I1640">
        <v>48</v>
      </c>
      <c r="J1640">
        <v>38</v>
      </c>
      <c r="K1640">
        <v>86</v>
      </c>
      <c r="L1640">
        <v>0.442</v>
      </c>
      <c r="M1640">
        <v>12</v>
      </c>
      <c r="N1640">
        <v>37</v>
      </c>
      <c r="O1640">
        <v>0.32400000000000001</v>
      </c>
      <c r="P1640">
        <v>14</v>
      </c>
      <c r="Q1640">
        <v>21</v>
      </c>
      <c r="R1640">
        <v>0.66700000000000004</v>
      </c>
      <c r="S1640">
        <v>6</v>
      </c>
      <c r="T1640">
        <v>27</v>
      </c>
      <c r="U1640">
        <v>33</v>
      </c>
      <c r="V1640">
        <v>27</v>
      </c>
      <c r="W1640">
        <v>17</v>
      </c>
      <c r="X1640">
        <v>16</v>
      </c>
      <c r="Y1640">
        <v>7</v>
      </c>
      <c r="Z1640">
        <v>6</v>
      </c>
      <c r="AA1640">
        <v>24</v>
      </c>
      <c r="AB1640">
        <v>17</v>
      </c>
      <c r="AC1640">
        <v>102</v>
      </c>
      <c r="AD1640">
        <v>-8</v>
      </c>
      <c r="AE1640">
        <v>1</v>
      </c>
      <c r="AF1640">
        <v>1231</v>
      </c>
      <c r="AG1640">
        <v>1231</v>
      </c>
      <c r="AH1640">
        <v>1231</v>
      </c>
      <c r="AI1640">
        <v>121</v>
      </c>
      <c r="AJ1640">
        <v>1796</v>
      </c>
      <c r="AK1640">
        <v>1580</v>
      </c>
      <c r="AL1640">
        <v>1681</v>
      </c>
      <c r="AM1640">
        <v>1413</v>
      </c>
      <c r="AN1640">
        <v>1227</v>
      </c>
      <c r="AO1640">
        <v>1625</v>
      </c>
      <c r="AP1640">
        <v>1571</v>
      </c>
      <c r="AQ1640">
        <v>1164</v>
      </c>
      <c r="AR1640">
        <v>2105</v>
      </c>
      <c r="AS1640">
        <v>2189</v>
      </c>
      <c r="AT1640">
        <v>2068</v>
      </c>
      <c r="AU1640">
        <v>2337</v>
      </c>
      <c r="AV1640">
        <v>1013</v>
      </c>
      <c r="AW1640">
        <v>1759</v>
      </c>
      <c r="AX1640">
        <v>21</v>
      </c>
      <c r="AY1640">
        <v>346</v>
      </c>
      <c r="AZ1640">
        <v>1573</v>
      </c>
      <c r="BA1640">
        <v>2162</v>
      </c>
      <c r="BB1640">
        <v>1444</v>
      </c>
      <c r="BC1640">
        <v>2003</v>
      </c>
      <c r="BD1640">
        <v>1667</v>
      </c>
      <c r="BE1640">
        <v>1</v>
      </c>
      <c r="BF1640" t="s">
        <v>64</v>
      </c>
      <c r="BG1640" t="s">
        <v>1404</v>
      </c>
      <c r="BH1640" t="s">
        <v>1276</v>
      </c>
      <c r="BI1640" s="4">
        <f xml:space="preserve"> _2025teamgamelogs[[#This Row],[FGA]] + (0.44 * _2025teamgamelogs[[#This Row],[FTA]]) + _2025teamgamelogs[[#This Row],[TOV]] - _2025teamgamelogs[[#This Row],[OREB]]</f>
        <v>106.24</v>
      </c>
      <c r="BJ1640" s="3">
        <f>_2025teamgamelogs[[#This Row],[TOV]]/_2025teamgamelogs[[#This Row],[POSSESIONS]]</f>
        <v>0.16001506024096387</v>
      </c>
      <c r="BK1640" s="4">
        <f>_2025teamgamelogs[[#This Row],[PTS]]/_2025teamgamelogs[[#This Row],[POSSESIONS]]</f>
        <v>0.96009036144578319</v>
      </c>
      <c r="BL1640" s="4">
        <f xml:space="preserve"> 100 * _2025teamgamelogs[[#This Row],[POINTS_PER_POSSESSION]]</f>
        <v>96.009036144578317</v>
      </c>
      <c r="BM1640" s="4">
        <f xml:space="preserve"> _2025teamgamelogs[[#This Row],[POSSESIONS]] / (_2025teamgamelogs[[#This Row],[MIN]]/48)</f>
        <v>106.24</v>
      </c>
      <c r="BN1640" s="3">
        <f>_2025teamgamelogs[[#This Row],[PTS]] / (2 * (_2025teamgamelogs[[#This Row],[FGA]] + 0.44 * _2025teamgamelogs[[#This Row],[FTA]]))</f>
        <v>0.53548929021419578</v>
      </c>
      <c r="BO1640" s="4">
        <f>VLOOKUP(_2025teamgamelogs[[#This Row],[MONTH]], LEAGUE_AVERAGES!$A$2:$B$8, 2, FALSE)</f>
        <v>112.18937416754261</v>
      </c>
      <c r="BP1640" s="5">
        <f>VLOOKUP(_2025teamgamelogs[[#This Row],[TEAM_NAME]], LEAGUE_AVERAGES!$A$14:$C$43, 2, FALSE)</f>
        <v>0.3617317073170731</v>
      </c>
      <c r="BQ1640" s="5">
        <f>VLOOKUP(_2025teamgamelogs[[#This Row],[TEAM_NAME]], LEAGUE_AVERAGES!$A$14:$C$43, 3, FALSE)</f>
        <v>0.32368292682926825</v>
      </c>
      <c r="BR1640" s="5">
        <f>VLOOKUP(_2025teamgamelogs[[#This Row],[TEAM_NAME]], LEAGUE_AVERAGES!$F$14:$H$43, 2, FALSE)</f>
        <v>0.4560243902439024</v>
      </c>
      <c r="BS1640" s="5">
        <f>VLOOKUP(_2025teamgamelogs[[#This Row],[TEAM_NAME]], LEAGUE_AVERAGES!$F$14:$H$43, 3, FALSE)</f>
        <v>0.4473414634146341</v>
      </c>
      <c r="BT1640" s="5">
        <f>VLOOKUP(_2025teamgamelogs[[#This Row],[TEAM_NAME]], LEAGUE_AVERAGES!$K$14:$M$43, 2, FALSE)</f>
        <v>0.56794360073860606</v>
      </c>
      <c r="BU1640" s="5">
        <f>VLOOKUP(_2025teamgamelogs[[#This Row],[TEAM_NAME]], LEAGUE_AVERAGES!$K$14:$M$43, 3, FALSE)</f>
        <v>0.54561285519601899</v>
      </c>
    </row>
    <row r="1641" spans="1:73" x14ac:dyDescent="0.2">
      <c r="A1641" t="s">
        <v>59</v>
      </c>
      <c r="B1641">
        <v>1610612753</v>
      </c>
      <c r="C1641" t="s">
        <v>83</v>
      </c>
      <c r="D1641" t="s">
        <v>84</v>
      </c>
      <c r="E1641">
        <v>22400790</v>
      </c>
      <c r="F1641" s="1">
        <v>45708</v>
      </c>
      <c r="G1641" t="s">
        <v>1412</v>
      </c>
      <c r="H1641" t="s">
        <v>63</v>
      </c>
      <c r="I1641">
        <v>48</v>
      </c>
      <c r="J1641">
        <v>41</v>
      </c>
      <c r="K1641">
        <v>85</v>
      </c>
      <c r="L1641">
        <v>0.48199999999999998</v>
      </c>
      <c r="M1641">
        <v>6</v>
      </c>
      <c r="N1641">
        <v>25</v>
      </c>
      <c r="O1641">
        <v>0.24</v>
      </c>
      <c r="P1641">
        <v>26</v>
      </c>
      <c r="Q1641">
        <v>38</v>
      </c>
      <c r="R1641">
        <v>0.68400000000000005</v>
      </c>
      <c r="S1641">
        <v>11</v>
      </c>
      <c r="T1641">
        <v>42</v>
      </c>
      <c r="U1641">
        <v>53</v>
      </c>
      <c r="V1641">
        <v>15</v>
      </c>
      <c r="W1641">
        <v>8</v>
      </c>
      <c r="X1641">
        <v>6</v>
      </c>
      <c r="Y1641">
        <v>7</v>
      </c>
      <c r="Z1641">
        <v>4</v>
      </c>
      <c r="AA1641">
        <v>22</v>
      </c>
      <c r="AB1641">
        <v>25</v>
      </c>
      <c r="AC1641">
        <v>114</v>
      </c>
      <c r="AD1641">
        <v>6</v>
      </c>
      <c r="AE1641">
        <v>1</v>
      </c>
      <c r="AF1641">
        <v>1</v>
      </c>
      <c r="AG1641">
        <v>1</v>
      </c>
      <c r="AH1641">
        <v>1</v>
      </c>
      <c r="AI1641">
        <v>121</v>
      </c>
      <c r="AJ1641">
        <v>1234</v>
      </c>
      <c r="AK1641">
        <v>1709</v>
      </c>
      <c r="AL1641">
        <v>977</v>
      </c>
      <c r="AM1641">
        <v>2400</v>
      </c>
      <c r="AN1641">
        <v>2375</v>
      </c>
      <c r="AO1641">
        <v>2300</v>
      </c>
      <c r="AP1641">
        <v>133</v>
      </c>
      <c r="AQ1641">
        <v>39</v>
      </c>
      <c r="AR1641">
        <v>2037</v>
      </c>
      <c r="AS1641">
        <v>1051</v>
      </c>
      <c r="AT1641">
        <v>105</v>
      </c>
      <c r="AU1641">
        <v>209</v>
      </c>
      <c r="AV1641">
        <v>2434</v>
      </c>
      <c r="AW1641">
        <v>78</v>
      </c>
      <c r="AX1641">
        <v>1702</v>
      </c>
      <c r="AY1641">
        <v>346</v>
      </c>
      <c r="AZ1641">
        <v>750</v>
      </c>
      <c r="BA1641">
        <v>1887</v>
      </c>
      <c r="BB1641">
        <v>143</v>
      </c>
      <c r="BC1641">
        <v>1168</v>
      </c>
      <c r="BD1641">
        <v>854</v>
      </c>
      <c r="BE1641">
        <v>1</v>
      </c>
      <c r="BF1641" t="s">
        <v>71</v>
      </c>
      <c r="BG1641" t="s">
        <v>1404</v>
      </c>
      <c r="BH1641" t="s">
        <v>1276</v>
      </c>
      <c r="BI1641" s="4">
        <f xml:space="preserve"> _2025teamgamelogs[[#This Row],[FGA]] + (0.44 * _2025teamgamelogs[[#This Row],[FTA]]) + _2025teamgamelogs[[#This Row],[TOV]] - _2025teamgamelogs[[#This Row],[OREB]]</f>
        <v>98.72</v>
      </c>
      <c r="BJ1641" s="3">
        <f>_2025teamgamelogs[[#This Row],[TOV]]/_2025teamgamelogs[[#This Row],[POSSESIONS]]</f>
        <v>8.1037277147487846E-2</v>
      </c>
      <c r="BK1641" s="4">
        <f>_2025teamgamelogs[[#This Row],[PTS]]/_2025teamgamelogs[[#This Row],[POSSESIONS]]</f>
        <v>1.1547811993517019</v>
      </c>
      <c r="BL1641" s="4">
        <f xml:space="preserve"> 100 * _2025teamgamelogs[[#This Row],[POINTS_PER_POSSESSION]]</f>
        <v>115.47811993517018</v>
      </c>
      <c r="BM1641" s="4">
        <f xml:space="preserve"> _2025teamgamelogs[[#This Row],[POSSESIONS]] / (_2025teamgamelogs[[#This Row],[MIN]]/48)</f>
        <v>98.72</v>
      </c>
      <c r="BN1641" s="3">
        <f>_2025teamgamelogs[[#This Row],[PTS]] / (2 * (_2025teamgamelogs[[#This Row],[FGA]] + 0.44 * _2025teamgamelogs[[#This Row],[FTA]]))</f>
        <v>0.56036177742823434</v>
      </c>
      <c r="BO1641" s="4">
        <f>VLOOKUP(_2025teamgamelogs[[#This Row],[MONTH]], LEAGUE_AVERAGES!$A$2:$B$8, 2, FALSE)</f>
        <v>112.18937416754261</v>
      </c>
      <c r="BP1641" s="5">
        <f>VLOOKUP(_2025teamgamelogs[[#This Row],[TEAM_NAME]], LEAGUE_AVERAGES!$A$14:$C$43, 2, FALSE)</f>
        <v>0.32192682926829269</v>
      </c>
      <c r="BQ1641" s="5">
        <f>VLOOKUP(_2025teamgamelogs[[#This Row],[TEAM_NAME]], LEAGUE_AVERAGES!$A$14:$C$43, 3, FALSE)</f>
        <v>0.31129268292682932</v>
      </c>
      <c r="BR1641" s="5">
        <f>VLOOKUP(_2025teamgamelogs[[#This Row],[TEAM_NAME]], LEAGUE_AVERAGES!$F$14:$H$43, 2, FALSE)</f>
        <v>0.44641463414634147</v>
      </c>
      <c r="BS1641" s="5">
        <f>VLOOKUP(_2025teamgamelogs[[#This Row],[TEAM_NAME]], LEAGUE_AVERAGES!$F$14:$H$43, 3, FALSE)</f>
        <v>0.44524390243902434</v>
      </c>
      <c r="BT1641" s="5">
        <f>VLOOKUP(_2025teamgamelogs[[#This Row],[TEAM_NAME]], LEAGUE_AVERAGES!$K$14:$M$43, 2, FALSE)</f>
        <v>0.55194019912665027</v>
      </c>
      <c r="BU1641" s="5">
        <f>VLOOKUP(_2025teamgamelogs[[#This Row],[TEAM_NAME]], LEAGUE_AVERAGES!$K$14:$M$43, 3, FALSE)</f>
        <v>0.54874950227645525</v>
      </c>
    </row>
    <row r="1642" spans="1:73" x14ac:dyDescent="0.2">
      <c r="A1642" t="s">
        <v>59</v>
      </c>
      <c r="B1642">
        <v>1610612752</v>
      </c>
      <c r="C1642" t="s">
        <v>67</v>
      </c>
      <c r="D1642" t="s">
        <v>68</v>
      </c>
      <c r="E1642">
        <v>22400792</v>
      </c>
      <c r="F1642" s="1">
        <v>45708</v>
      </c>
      <c r="G1642" t="s">
        <v>459</v>
      </c>
      <c r="H1642" t="s">
        <v>63</v>
      </c>
      <c r="I1642">
        <v>53</v>
      </c>
      <c r="J1642">
        <v>46</v>
      </c>
      <c r="K1642">
        <v>107</v>
      </c>
      <c r="L1642">
        <v>0.43</v>
      </c>
      <c r="M1642">
        <v>14</v>
      </c>
      <c r="N1642">
        <v>46</v>
      </c>
      <c r="O1642">
        <v>0.30399999999999999</v>
      </c>
      <c r="P1642">
        <v>7</v>
      </c>
      <c r="Q1642">
        <v>10</v>
      </c>
      <c r="R1642">
        <v>0.7</v>
      </c>
      <c r="S1642">
        <v>10</v>
      </c>
      <c r="T1642">
        <v>44</v>
      </c>
      <c r="U1642">
        <v>54</v>
      </c>
      <c r="V1642">
        <v>28</v>
      </c>
      <c r="W1642">
        <v>13</v>
      </c>
      <c r="X1642">
        <v>10</v>
      </c>
      <c r="Y1642">
        <v>7</v>
      </c>
      <c r="Z1642">
        <v>6</v>
      </c>
      <c r="AA1642">
        <v>12</v>
      </c>
      <c r="AB1642">
        <v>12</v>
      </c>
      <c r="AC1642">
        <v>113</v>
      </c>
      <c r="AD1642">
        <v>2</v>
      </c>
      <c r="AE1642">
        <v>1</v>
      </c>
      <c r="AF1642">
        <v>1</v>
      </c>
      <c r="AG1642">
        <v>1</v>
      </c>
      <c r="AH1642">
        <v>1</v>
      </c>
      <c r="AI1642">
        <v>9</v>
      </c>
      <c r="AJ1642">
        <v>437</v>
      </c>
      <c r="AK1642">
        <v>21</v>
      </c>
      <c r="AL1642">
        <v>1858</v>
      </c>
      <c r="AM1642">
        <v>934</v>
      </c>
      <c r="AN1642">
        <v>249</v>
      </c>
      <c r="AO1642">
        <v>1857</v>
      </c>
      <c r="AP1642">
        <v>2380</v>
      </c>
      <c r="AQ1642">
        <v>2381</v>
      </c>
      <c r="AR1642">
        <v>1932</v>
      </c>
      <c r="AS1642">
        <v>1308</v>
      </c>
      <c r="AT1642">
        <v>50</v>
      </c>
      <c r="AU1642">
        <v>165</v>
      </c>
      <c r="AV1642">
        <v>840</v>
      </c>
      <c r="AW1642">
        <v>850</v>
      </c>
      <c r="AX1642">
        <v>539</v>
      </c>
      <c r="AY1642">
        <v>346</v>
      </c>
      <c r="AZ1642">
        <v>1573</v>
      </c>
      <c r="BA1642">
        <v>92</v>
      </c>
      <c r="BB1642">
        <v>2314</v>
      </c>
      <c r="BC1642">
        <v>1250</v>
      </c>
      <c r="BD1642">
        <v>1106</v>
      </c>
      <c r="BE1642">
        <v>1</v>
      </c>
      <c r="BF1642" t="s">
        <v>64</v>
      </c>
      <c r="BG1642" t="s">
        <v>1404</v>
      </c>
      <c r="BH1642" t="s">
        <v>1276</v>
      </c>
      <c r="BI1642" s="4">
        <f xml:space="preserve"> _2025teamgamelogs[[#This Row],[FGA]] + (0.44 * _2025teamgamelogs[[#This Row],[FTA]]) + _2025teamgamelogs[[#This Row],[TOV]] - _2025teamgamelogs[[#This Row],[OREB]]</f>
        <v>114.4</v>
      </c>
      <c r="BJ1642" s="3">
        <f>_2025teamgamelogs[[#This Row],[TOV]]/_2025teamgamelogs[[#This Row],[POSSESIONS]]</f>
        <v>0.11363636363636363</v>
      </c>
      <c r="BK1642" s="4">
        <f>_2025teamgamelogs[[#This Row],[PTS]]/_2025teamgamelogs[[#This Row],[POSSESIONS]]</f>
        <v>0.9877622377622377</v>
      </c>
      <c r="BL1642" s="4">
        <f xml:space="preserve"> 100 * _2025teamgamelogs[[#This Row],[POINTS_PER_POSSESSION]]</f>
        <v>98.776223776223773</v>
      </c>
      <c r="BM1642" s="4">
        <f xml:space="preserve"> _2025teamgamelogs[[#This Row],[POSSESIONS]] / (_2025teamgamelogs[[#This Row],[MIN]]/48)</f>
        <v>103.60754716981131</v>
      </c>
      <c r="BN1642" s="3">
        <f>_2025teamgamelogs[[#This Row],[PTS]] / (2 * (_2025teamgamelogs[[#This Row],[FGA]] + 0.44 * _2025teamgamelogs[[#This Row],[FTA]]))</f>
        <v>0.50718132854578091</v>
      </c>
      <c r="BO1642" s="4">
        <f>VLOOKUP(_2025teamgamelogs[[#This Row],[MONTH]], LEAGUE_AVERAGES!$A$2:$B$8, 2, FALSE)</f>
        <v>112.18937416754261</v>
      </c>
      <c r="BP1642" s="5">
        <f>VLOOKUP(_2025teamgamelogs[[#This Row],[TEAM_NAME]], LEAGUE_AVERAGES!$A$14:$C$43, 2, FALSE)</f>
        <v>0.370219512195122</v>
      </c>
      <c r="BQ1642" s="5">
        <f>VLOOKUP(_2025teamgamelogs[[#This Row],[TEAM_NAME]], LEAGUE_AVERAGES!$A$14:$C$43, 3, FALSE)</f>
        <v>0.36224390243902438</v>
      </c>
      <c r="BR1642" s="5">
        <f>VLOOKUP(_2025teamgamelogs[[#This Row],[TEAM_NAME]], LEAGUE_AVERAGES!$F$14:$H$43, 2, FALSE)</f>
        <v>0.49358536585365859</v>
      </c>
      <c r="BS1642" s="5">
        <f>VLOOKUP(_2025teamgamelogs[[#This Row],[TEAM_NAME]], LEAGUE_AVERAGES!$F$14:$H$43, 3, FALSE)</f>
        <v>0.47975609756097559</v>
      </c>
      <c r="BT1642" s="5">
        <f>VLOOKUP(_2025teamgamelogs[[#This Row],[TEAM_NAME]], LEAGUE_AVERAGES!$K$14:$M$43, 2, FALSE)</f>
        <v>0.59525043511857889</v>
      </c>
      <c r="BU1642" s="5">
        <f>VLOOKUP(_2025teamgamelogs[[#This Row],[TEAM_NAME]], LEAGUE_AVERAGES!$K$14:$M$43, 3, FALSE)</f>
        <v>0.58413739951743537</v>
      </c>
    </row>
    <row r="1643" spans="1:73" x14ac:dyDescent="0.2">
      <c r="A1643" t="s">
        <v>59</v>
      </c>
      <c r="B1643">
        <v>1610612749</v>
      </c>
      <c r="C1643" t="s">
        <v>113</v>
      </c>
      <c r="D1643" t="s">
        <v>114</v>
      </c>
      <c r="E1643">
        <v>22400793</v>
      </c>
      <c r="F1643" s="1">
        <v>45708</v>
      </c>
      <c r="G1643" t="s">
        <v>1413</v>
      </c>
      <c r="H1643" t="s">
        <v>63</v>
      </c>
      <c r="I1643">
        <v>48</v>
      </c>
      <c r="J1643">
        <v>38</v>
      </c>
      <c r="K1643">
        <v>80</v>
      </c>
      <c r="L1643">
        <v>0.47499999999999998</v>
      </c>
      <c r="M1643">
        <v>17</v>
      </c>
      <c r="N1643">
        <v>43</v>
      </c>
      <c r="O1643">
        <v>0.39500000000000002</v>
      </c>
      <c r="P1643">
        <v>23</v>
      </c>
      <c r="Q1643">
        <v>27</v>
      </c>
      <c r="R1643">
        <v>0.85199999999999998</v>
      </c>
      <c r="S1643">
        <v>8</v>
      </c>
      <c r="T1643">
        <v>33</v>
      </c>
      <c r="U1643">
        <v>41</v>
      </c>
      <c r="V1643">
        <v>22</v>
      </c>
      <c r="W1643">
        <v>18</v>
      </c>
      <c r="X1643">
        <v>5</v>
      </c>
      <c r="Y1643">
        <v>5</v>
      </c>
      <c r="Z1643">
        <v>7</v>
      </c>
      <c r="AA1643">
        <v>18</v>
      </c>
      <c r="AB1643">
        <v>27</v>
      </c>
      <c r="AC1643">
        <v>116</v>
      </c>
      <c r="AD1643">
        <v>6</v>
      </c>
      <c r="AE1643">
        <v>1</v>
      </c>
      <c r="AF1643">
        <v>1</v>
      </c>
      <c r="AG1643">
        <v>1</v>
      </c>
      <c r="AH1643">
        <v>1</v>
      </c>
      <c r="AI1643">
        <v>121</v>
      </c>
      <c r="AJ1643">
        <v>1796</v>
      </c>
      <c r="AK1643">
        <v>2190</v>
      </c>
      <c r="AL1643">
        <v>1109</v>
      </c>
      <c r="AM1643">
        <v>410</v>
      </c>
      <c r="AN1643">
        <v>471</v>
      </c>
      <c r="AO1643">
        <v>783</v>
      </c>
      <c r="AP1643">
        <v>314</v>
      </c>
      <c r="AQ1643">
        <v>471</v>
      </c>
      <c r="AR1643">
        <v>570</v>
      </c>
      <c r="AS1643">
        <v>1800</v>
      </c>
      <c r="AT1643">
        <v>1131</v>
      </c>
      <c r="AU1643">
        <v>1563</v>
      </c>
      <c r="AV1643">
        <v>1909</v>
      </c>
      <c r="AW1643">
        <v>1953</v>
      </c>
      <c r="AX1643">
        <v>1998</v>
      </c>
      <c r="AY1643">
        <v>889</v>
      </c>
      <c r="AZ1643">
        <v>1902</v>
      </c>
      <c r="BA1643">
        <v>1018</v>
      </c>
      <c r="BB1643">
        <v>59</v>
      </c>
      <c r="BC1643">
        <v>1025</v>
      </c>
      <c r="BD1643">
        <v>854</v>
      </c>
      <c r="BE1643">
        <v>1</v>
      </c>
      <c r="BF1643" t="s">
        <v>64</v>
      </c>
      <c r="BG1643" t="s">
        <v>1404</v>
      </c>
      <c r="BH1643" t="s">
        <v>1276</v>
      </c>
      <c r="BI1643" s="4">
        <f xml:space="preserve"> _2025teamgamelogs[[#This Row],[FGA]] + (0.44 * _2025teamgamelogs[[#This Row],[FTA]]) + _2025teamgamelogs[[#This Row],[TOV]] - _2025teamgamelogs[[#This Row],[OREB]]</f>
        <v>101.88</v>
      </c>
      <c r="BJ1643" s="3">
        <f>_2025teamgamelogs[[#This Row],[TOV]]/_2025teamgamelogs[[#This Row],[POSSESIONS]]</f>
        <v>0.17667844522968199</v>
      </c>
      <c r="BK1643" s="4">
        <f>_2025teamgamelogs[[#This Row],[PTS]]/_2025teamgamelogs[[#This Row],[POSSESIONS]]</f>
        <v>1.138594424813506</v>
      </c>
      <c r="BL1643" s="4">
        <f xml:space="preserve"> 100 * _2025teamgamelogs[[#This Row],[POINTS_PER_POSSESSION]]</f>
        <v>113.8594424813506</v>
      </c>
      <c r="BM1643" s="4">
        <f xml:space="preserve"> _2025teamgamelogs[[#This Row],[POSSESIONS]] / (_2025teamgamelogs[[#This Row],[MIN]]/48)</f>
        <v>101.88</v>
      </c>
      <c r="BN1643" s="3">
        <f>_2025teamgamelogs[[#This Row],[PTS]] / (2 * (_2025teamgamelogs[[#This Row],[FGA]] + 0.44 * _2025teamgamelogs[[#This Row],[FTA]]))</f>
        <v>0.63125816282107095</v>
      </c>
      <c r="BO1643" s="4">
        <f>VLOOKUP(_2025teamgamelogs[[#This Row],[MONTH]], LEAGUE_AVERAGES!$A$2:$B$8, 2, FALSE)</f>
        <v>112.18937416754261</v>
      </c>
      <c r="BP1643" s="5">
        <f>VLOOKUP(_2025teamgamelogs[[#This Row],[TEAM_NAME]], LEAGUE_AVERAGES!$A$14:$C$43, 2, FALSE)</f>
        <v>0.4062926829268293</v>
      </c>
      <c r="BQ1643" s="5">
        <f>VLOOKUP(_2025teamgamelogs[[#This Row],[TEAM_NAME]], LEAGUE_AVERAGES!$A$14:$C$43, 3, FALSE)</f>
        <v>0.36926829268292688</v>
      </c>
      <c r="BR1643" s="5">
        <f>VLOOKUP(_2025teamgamelogs[[#This Row],[TEAM_NAME]], LEAGUE_AVERAGES!$F$14:$H$43, 2, FALSE)</f>
        <v>0.49804878048780482</v>
      </c>
      <c r="BS1643" s="5">
        <f>VLOOKUP(_2025teamgamelogs[[#This Row],[TEAM_NAME]], LEAGUE_AVERAGES!$F$14:$H$43, 3, FALSE)</f>
        <v>0.47917073170731711</v>
      </c>
      <c r="BT1643" s="5">
        <f>VLOOKUP(_2025teamgamelogs[[#This Row],[TEAM_NAME]], LEAGUE_AVERAGES!$K$14:$M$43, 2, FALSE)</f>
        <v>0.61475494156948829</v>
      </c>
      <c r="BU1643" s="5">
        <f>VLOOKUP(_2025teamgamelogs[[#This Row],[TEAM_NAME]], LEAGUE_AVERAGES!$K$14:$M$43, 3, FALSE)</f>
        <v>0.58586037801226176</v>
      </c>
    </row>
    <row r="1644" spans="1:73" x14ac:dyDescent="0.2">
      <c r="A1644" t="s">
        <v>59</v>
      </c>
      <c r="B1644">
        <v>1610612754</v>
      </c>
      <c r="C1644" t="s">
        <v>110</v>
      </c>
      <c r="D1644" t="s">
        <v>111</v>
      </c>
      <c r="E1644">
        <v>22400788</v>
      </c>
      <c r="F1644" s="1">
        <v>45708</v>
      </c>
      <c r="G1644" t="s">
        <v>1414</v>
      </c>
      <c r="H1644" t="s">
        <v>63</v>
      </c>
      <c r="I1644">
        <v>48</v>
      </c>
      <c r="J1644">
        <v>46</v>
      </c>
      <c r="K1644">
        <v>91</v>
      </c>
      <c r="L1644">
        <v>0.505</v>
      </c>
      <c r="M1644">
        <v>17</v>
      </c>
      <c r="N1644">
        <v>45</v>
      </c>
      <c r="O1644">
        <v>0.378</v>
      </c>
      <c r="P1644">
        <v>18</v>
      </c>
      <c r="Q1644">
        <v>22</v>
      </c>
      <c r="R1644">
        <v>0.81799999999999995</v>
      </c>
      <c r="S1644">
        <v>9</v>
      </c>
      <c r="T1644">
        <v>37</v>
      </c>
      <c r="U1644">
        <v>46</v>
      </c>
      <c r="V1644">
        <v>29</v>
      </c>
      <c r="W1644">
        <v>11</v>
      </c>
      <c r="X1644">
        <v>6</v>
      </c>
      <c r="Y1644">
        <v>12</v>
      </c>
      <c r="Z1644">
        <v>7</v>
      </c>
      <c r="AA1644">
        <v>20</v>
      </c>
      <c r="AB1644">
        <v>19</v>
      </c>
      <c r="AC1644">
        <v>127</v>
      </c>
      <c r="AD1644">
        <v>14</v>
      </c>
      <c r="AE1644">
        <v>1</v>
      </c>
      <c r="AF1644">
        <v>1</v>
      </c>
      <c r="AG1644">
        <v>1</v>
      </c>
      <c r="AH1644">
        <v>1</v>
      </c>
      <c r="AI1644">
        <v>121</v>
      </c>
      <c r="AJ1644">
        <v>437</v>
      </c>
      <c r="AK1644">
        <v>899</v>
      </c>
      <c r="AL1644">
        <v>636</v>
      </c>
      <c r="AM1644">
        <v>410</v>
      </c>
      <c r="AN1644">
        <v>312</v>
      </c>
      <c r="AO1644">
        <v>1010</v>
      </c>
      <c r="AP1644">
        <v>889</v>
      </c>
      <c r="AQ1644">
        <v>1008</v>
      </c>
      <c r="AR1644">
        <v>864</v>
      </c>
      <c r="AS1644">
        <v>1566</v>
      </c>
      <c r="AT1644">
        <v>489</v>
      </c>
      <c r="AU1644">
        <v>835</v>
      </c>
      <c r="AV1644">
        <v>687</v>
      </c>
      <c r="AW1644">
        <v>429</v>
      </c>
      <c r="AX1644">
        <v>1702</v>
      </c>
      <c r="AY1644">
        <v>18</v>
      </c>
      <c r="AZ1644">
        <v>1902</v>
      </c>
      <c r="BA1644">
        <v>1491</v>
      </c>
      <c r="BB1644">
        <v>971</v>
      </c>
      <c r="BC1644">
        <v>341</v>
      </c>
      <c r="BD1644">
        <v>421</v>
      </c>
      <c r="BE1644">
        <v>1</v>
      </c>
      <c r="BF1644" t="s">
        <v>64</v>
      </c>
      <c r="BG1644" t="s">
        <v>1404</v>
      </c>
      <c r="BH1644" t="s">
        <v>1276</v>
      </c>
      <c r="BI1644" s="4">
        <f xml:space="preserve"> _2025teamgamelogs[[#This Row],[FGA]] + (0.44 * _2025teamgamelogs[[#This Row],[FTA]]) + _2025teamgamelogs[[#This Row],[TOV]] - _2025teamgamelogs[[#This Row],[OREB]]</f>
        <v>102.68</v>
      </c>
      <c r="BJ1644" s="3">
        <f>_2025teamgamelogs[[#This Row],[TOV]]/_2025teamgamelogs[[#This Row],[POSSESIONS]]</f>
        <v>0.10712894429294896</v>
      </c>
      <c r="BK1644" s="4">
        <f>_2025teamgamelogs[[#This Row],[PTS]]/_2025teamgamelogs[[#This Row],[POSSESIONS]]</f>
        <v>1.2368523568367744</v>
      </c>
      <c r="BL1644" s="4">
        <f xml:space="preserve"> 100 * _2025teamgamelogs[[#This Row],[POINTS_PER_POSSESSION]]</f>
        <v>123.68523568367745</v>
      </c>
      <c r="BM1644" s="4">
        <f xml:space="preserve"> _2025teamgamelogs[[#This Row],[POSSESIONS]] / (_2025teamgamelogs[[#This Row],[MIN]]/48)</f>
        <v>102.68</v>
      </c>
      <c r="BN1644" s="3">
        <f>_2025teamgamelogs[[#This Row],[PTS]] / (2 * (_2025teamgamelogs[[#This Row],[FGA]] + 0.44 * _2025teamgamelogs[[#This Row],[FTA]]))</f>
        <v>0.63071116408422723</v>
      </c>
      <c r="BO1644" s="4">
        <f>VLOOKUP(_2025teamgamelogs[[#This Row],[MONTH]], LEAGUE_AVERAGES!$A$2:$B$8, 2, FALSE)</f>
        <v>112.18937416754261</v>
      </c>
      <c r="BP1644" s="5">
        <f>VLOOKUP(_2025teamgamelogs[[#This Row],[TEAM_NAME]], LEAGUE_AVERAGES!$A$14:$C$43, 2, FALSE)</f>
        <v>0.37909999999999999</v>
      </c>
      <c r="BQ1644" s="5">
        <f>VLOOKUP(_2025teamgamelogs[[#This Row],[TEAM_NAME]], LEAGUE_AVERAGES!$A$14:$C$43, 3, FALSE)</f>
        <v>0.35511904761904761</v>
      </c>
      <c r="BR1644" s="5">
        <f>VLOOKUP(_2025teamgamelogs[[#This Row],[TEAM_NAME]], LEAGUE_AVERAGES!$F$14:$H$43, 2, FALSE)</f>
        <v>0.49785000000000013</v>
      </c>
      <c r="BS1644" s="5">
        <f>VLOOKUP(_2025teamgamelogs[[#This Row],[TEAM_NAME]], LEAGUE_AVERAGES!$F$14:$H$43, 3, FALSE)</f>
        <v>0.47942857142857148</v>
      </c>
      <c r="BT1644" s="5">
        <f>VLOOKUP(_2025teamgamelogs[[#This Row],[TEAM_NAME]], LEAGUE_AVERAGES!$K$14:$M$43, 2, FALSE)</f>
        <v>0.60805571751162091</v>
      </c>
      <c r="BU1644" s="5">
        <f>VLOOKUP(_2025teamgamelogs[[#This Row],[TEAM_NAME]], LEAGUE_AVERAGES!$K$14:$M$43, 3, FALSE)</f>
        <v>0.58190704341109034</v>
      </c>
    </row>
    <row r="1645" spans="1:73" x14ac:dyDescent="0.2">
      <c r="A1645" t="s">
        <v>59</v>
      </c>
      <c r="B1645">
        <v>1610612747</v>
      </c>
      <c r="C1645" t="s">
        <v>60</v>
      </c>
      <c r="D1645" t="s">
        <v>61</v>
      </c>
      <c r="E1645">
        <v>22400796</v>
      </c>
      <c r="F1645" s="1">
        <v>45708</v>
      </c>
      <c r="G1645" t="s">
        <v>1415</v>
      </c>
      <c r="H1645" t="s">
        <v>63</v>
      </c>
      <c r="I1645">
        <v>48</v>
      </c>
      <c r="J1645">
        <v>39</v>
      </c>
      <c r="K1645">
        <v>82</v>
      </c>
      <c r="L1645">
        <v>0.47599999999999998</v>
      </c>
      <c r="M1645">
        <v>9</v>
      </c>
      <c r="N1645">
        <v>32</v>
      </c>
      <c r="O1645">
        <v>0.28100000000000003</v>
      </c>
      <c r="P1645">
        <v>23</v>
      </c>
      <c r="Q1645">
        <v>25</v>
      </c>
      <c r="R1645">
        <v>0.92</v>
      </c>
      <c r="S1645">
        <v>11</v>
      </c>
      <c r="T1645">
        <v>37</v>
      </c>
      <c r="U1645">
        <v>48</v>
      </c>
      <c r="V1645">
        <v>20</v>
      </c>
      <c r="W1645">
        <v>24</v>
      </c>
      <c r="X1645">
        <v>7</v>
      </c>
      <c r="Y1645">
        <v>6</v>
      </c>
      <c r="Z1645">
        <v>7</v>
      </c>
      <c r="AA1645">
        <v>17</v>
      </c>
      <c r="AB1645">
        <v>24</v>
      </c>
      <c r="AC1645">
        <v>110</v>
      </c>
      <c r="AD1645">
        <v>8</v>
      </c>
      <c r="AE1645">
        <v>1</v>
      </c>
      <c r="AF1645">
        <v>1</v>
      </c>
      <c r="AG1645">
        <v>1</v>
      </c>
      <c r="AH1645">
        <v>1</v>
      </c>
      <c r="AI1645">
        <v>121</v>
      </c>
      <c r="AJ1645">
        <v>1609</v>
      </c>
      <c r="AK1645">
        <v>2022</v>
      </c>
      <c r="AL1645">
        <v>1092</v>
      </c>
      <c r="AM1645">
        <v>2097</v>
      </c>
      <c r="AN1645">
        <v>1863</v>
      </c>
      <c r="AO1645">
        <v>2058</v>
      </c>
      <c r="AP1645">
        <v>314</v>
      </c>
      <c r="AQ1645">
        <v>666</v>
      </c>
      <c r="AR1645">
        <v>174</v>
      </c>
      <c r="AS1645">
        <v>1051</v>
      </c>
      <c r="AT1645">
        <v>489</v>
      </c>
      <c r="AU1645">
        <v>604</v>
      </c>
      <c r="AV1645">
        <v>2163</v>
      </c>
      <c r="AW1645">
        <v>2418</v>
      </c>
      <c r="AX1645">
        <v>1360</v>
      </c>
      <c r="AY1645">
        <v>560</v>
      </c>
      <c r="AZ1645">
        <v>1902</v>
      </c>
      <c r="BA1645">
        <v>792</v>
      </c>
      <c r="BB1645">
        <v>215</v>
      </c>
      <c r="BC1645">
        <v>1479</v>
      </c>
      <c r="BD1645">
        <v>727</v>
      </c>
      <c r="BE1645">
        <v>1</v>
      </c>
      <c r="BF1645" t="s">
        <v>71</v>
      </c>
      <c r="BG1645" t="s">
        <v>1404</v>
      </c>
      <c r="BH1645" t="s">
        <v>1276</v>
      </c>
      <c r="BI1645" s="4">
        <f xml:space="preserve"> _2025teamgamelogs[[#This Row],[FGA]] + (0.44 * _2025teamgamelogs[[#This Row],[FTA]]) + _2025teamgamelogs[[#This Row],[TOV]] - _2025teamgamelogs[[#This Row],[OREB]]</f>
        <v>106</v>
      </c>
      <c r="BJ1645" s="3">
        <f>_2025teamgamelogs[[#This Row],[TOV]]/_2025teamgamelogs[[#This Row],[POSSESIONS]]</f>
        <v>0.22641509433962265</v>
      </c>
      <c r="BK1645" s="4">
        <f>_2025teamgamelogs[[#This Row],[PTS]]/_2025teamgamelogs[[#This Row],[POSSESIONS]]</f>
        <v>1.0377358490566038</v>
      </c>
      <c r="BL1645" s="4">
        <f xml:space="preserve"> 100 * _2025teamgamelogs[[#This Row],[POINTS_PER_POSSESSION]]</f>
        <v>103.77358490566037</v>
      </c>
      <c r="BM1645" s="4">
        <f xml:space="preserve"> _2025teamgamelogs[[#This Row],[POSSESIONS]] / (_2025teamgamelogs[[#This Row],[MIN]]/48)</f>
        <v>106</v>
      </c>
      <c r="BN1645" s="3">
        <f>_2025teamgamelogs[[#This Row],[PTS]] / (2 * (_2025teamgamelogs[[#This Row],[FGA]] + 0.44 * _2025teamgamelogs[[#This Row],[FTA]]))</f>
        <v>0.59139784946236562</v>
      </c>
      <c r="BO1645" s="4">
        <f>VLOOKUP(_2025teamgamelogs[[#This Row],[MONTH]], LEAGUE_AVERAGES!$A$2:$B$8, 2, FALSE)</f>
        <v>112.18937416754261</v>
      </c>
      <c r="BP1645" s="5">
        <f>VLOOKUP(_2025teamgamelogs[[#This Row],[TEAM_NAME]], LEAGUE_AVERAGES!$A$14:$C$43, 2, FALSE)</f>
        <v>0.37419512195121946</v>
      </c>
      <c r="BQ1645" s="5">
        <f>VLOOKUP(_2025teamgamelogs[[#This Row],[TEAM_NAME]], LEAGUE_AVERAGES!$A$14:$C$43, 3, FALSE)</f>
        <v>0.35536585365853657</v>
      </c>
      <c r="BR1645" s="5">
        <f>VLOOKUP(_2025teamgamelogs[[#This Row],[TEAM_NAME]], LEAGUE_AVERAGES!$F$14:$H$43, 2, FALSE)</f>
        <v>0.48560975609756091</v>
      </c>
      <c r="BS1645" s="5">
        <f>VLOOKUP(_2025teamgamelogs[[#This Row],[TEAM_NAME]], LEAGUE_AVERAGES!$F$14:$H$43, 3, FALSE)</f>
        <v>0.47373170731707315</v>
      </c>
      <c r="BT1645" s="5">
        <f>VLOOKUP(_2025teamgamelogs[[#This Row],[TEAM_NAME]], LEAGUE_AVERAGES!$K$14:$M$43, 2, FALSE)</f>
        <v>0.60200661119778875</v>
      </c>
      <c r="BU1645" s="5">
        <f>VLOOKUP(_2025teamgamelogs[[#This Row],[TEAM_NAME]], LEAGUE_AVERAGES!$K$14:$M$43, 3, FALSE)</f>
        <v>0.58416138772693449</v>
      </c>
    </row>
    <row r="1646" spans="1:73" x14ac:dyDescent="0.2">
      <c r="A1646" t="s">
        <v>59</v>
      </c>
      <c r="B1646">
        <v>1610612755</v>
      </c>
      <c r="C1646" t="s">
        <v>134</v>
      </c>
      <c r="D1646" t="s">
        <v>135</v>
      </c>
      <c r="E1646">
        <v>22400789</v>
      </c>
      <c r="F1646" s="1">
        <v>45708</v>
      </c>
      <c r="G1646" t="s">
        <v>1300</v>
      </c>
      <c r="H1646" t="s">
        <v>70</v>
      </c>
      <c r="I1646">
        <v>48</v>
      </c>
      <c r="J1646">
        <v>40</v>
      </c>
      <c r="K1646">
        <v>93</v>
      </c>
      <c r="L1646">
        <v>0.43</v>
      </c>
      <c r="M1646">
        <v>8</v>
      </c>
      <c r="N1646">
        <v>39</v>
      </c>
      <c r="O1646">
        <v>0.20499999999999999</v>
      </c>
      <c r="P1646">
        <v>16</v>
      </c>
      <c r="Q1646">
        <v>17</v>
      </c>
      <c r="R1646">
        <v>0.94099999999999995</v>
      </c>
      <c r="S1646">
        <v>10</v>
      </c>
      <c r="T1646">
        <v>34</v>
      </c>
      <c r="U1646">
        <v>44</v>
      </c>
      <c r="V1646">
        <v>23</v>
      </c>
      <c r="W1646">
        <v>10</v>
      </c>
      <c r="X1646">
        <v>7</v>
      </c>
      <c r="Y1646">
        <v>0</v>
      </c>
      <c r="Z1646">
        <v>6</v>
      </c>
      <c r="AA1646">
        <v>17</v>
      </c>
      <c r="AB1646">
        <v>16</v>
      </c>
      <c r="AC1646">
        <v>104</v>
      </c>
      <c r="AD1646">
        <v>-20</v>
      </c>
      <c r="AE1646">
        <v>1</v>
      </c>
      <c r="AF1646">
        <v>1231</v>
      </c>
      <c r="AG1646">
        <v>1231</v>
      </c>
      <c r="AH1646">
        <v>1231</v>
      </c>
      <c r="AI1646">
        <v>121</v>
      </c>
      <c r="AJ1646">
        <v>1438</v>
      </c>
      <c r="AK1646">
        <v>664</v>
      </c>
      <c r="AL1646">
        <v>1848</v>
      </c>
      <c r="AM1646">
        <v>2251</v>
      </c>
      <c r="AN1646">
        <v>933</v>
      </c>
      <c r="AO1646">
        <v>2392</v>
      </c>
      <c r="AP1646">
        <v>1228</v>
      </c>
      <c r="AQ1646">
        <v>1778</v>
      </c>
      <c r="AR1646">
        <v>107</v>
      </c>
      <c r="AS1646">
        <v>1308</v>
      </c>
      <c r="AT1646">
        <v>926</v>
      </c>
      <c r="AU1646">
        <v>1127</v>
      </c>
      <c r="AV1646">
        <v>1759</v>
      </c>
      <c r="AW1646">
        <v>264</v>
      </c>
      <c r="AX1646">
        <v>1360</v>
      </c>
      <c r="AY1646">
        <v>2427</v>
      </c>
      <c r="AZ1646">
        <v>1573</v>
      </c>
      <c r="BA1646">
        <v>792</v>
      </c>
      <c r="BB1646">
        <v>1670</v>
      </c>
      <c r="BC1646">
        <v>1870</v>
      </c>
      <c r="BD1646">
        <v>2202</v>
      </c>
      <c r="BE1646">
        <v>1</v>
      </c>
      <c r="BF1646" t="s">
        <v>64</v>
      </c>
      <c r="BG1646" t="s">
        <v>1404</v>
      </c>
      <c r="BH1646" t="s">
        <v>1276</v>
      </c>
      <c r="BI1646" s="4">
        <f xml:space="preserve"> _2025teamgamelogs[[#This Row],[FGA]] + (0.44 * _2025teamgamelogs[[#This Row],[FTA]]) + _2025teamgamelogs[[#This Row],[TOV]] - _2025teamgamelogs[[#This Row],[OREB]]</f>
        <v>100.48</v>
      </c>
      <c r="BJ1646" s="3">
        <f>_2025teamgamelogs[[#This Row],[TOV]]/_2025teamgamelogs[[#This Row],[POSSESIONS]]</f>
        <v>9.9522292993630565E-2</v>
      </c>
      <c r="BK1646" s="4">
        <f>_2025teamgamelogs[[#This Row],[PTS]]/_2025teamgamelogs[[#This Row],[POSSESIONS]]</f>
        <v>1.0350318471337578</v>
      </c>
      <c r="BL1646" s="4">
        <f xml:space="preserve"> 100 * _2025teamgamelogs[[#This Row],[POINTS_PER_POSSESSION]]</f>
        <v>103.50318471337579</v>
      </c>
      <c r="BM1646" s="4">
        <f xml:space="preserve"> _2025teamgamelogs[[#This Row],[POSSESIONS]] / (_2025teamgamelogs[[#This Row],[MIN]]/48)</f>
        <v>100.48</v>
      </c>
      <c r="BN1646" s="3">
        <f>_2025teamgamelogs[[#This Row],[PTS]] / (2 * (_2025teamgamelogs[[#This Row],[FGA]] + 0.44 * _2025teamgamelogs[[#This Row],[FTA]]))</f>
        <v>0.51751592356687892</v>
      </c>
      <c r="BO1646" s="4">
        <f>VLOOKUP(_2025teamgamelogs[[#This Row],[MONTH]], LEAGUE_AVERAGES!$A$2:$B$8, 2, FALSE)</f>
        <v>112.18937416754261</v>
      </c>
      <c r="BP1646" s="5">
        <f>VLOOKUP(_2025teamgamelogs[[#This Row],[TEAM_NAME]], LEAGUE_AVERAGES!$A$14:$C$43, 2, FALSE)</f>
        <v>0.34129268292682929</v>
      </c>
      <c r="BQ1646" s="5">
        <f>VLOOKUP(_2025teamgamelogs[[#This Row],[TEAM_NAME]], LEAGUE_AVERAGES!$A$14:$C$43, 3, FALSE)</f>
        <v>0.34026829268292691</v>
      </c>
      <c r="BR1646" s="5">
        <f>VLOOKUP(_2025teamgamelogs[[#This Row],[TEAM_NAME]], LEAGUE_AVERAGES!$F$14:$H$43, 2, FALSE)</f>
        <v>0.45178048780487812</v>
      </c>
      <c r="BS1646" s="5">
        <f>VLOOKUP(_2025teamgamelogs[[#This Row],[TEAM_NAME]], LEAGUE_AVERAGES!$F$14:$H$43, 3, FALSE)</f>
        <v>0.45797560975609758</v>
      </c>
      <c r="BT1646" s="5">
        <f>VLOOKUP(_2025teamgamelogs[[#This Row],[TEAM_NAME]], LEAGUE_AVERAGES!$K$14:$M$43, 2, FALSE)</f>
        <v>0.55774018976963147</v>
      </c>
      <c r="BU1646" s="5">
        <f>VLOOKUP(_2025teamgamelogs[[#This Row],[TEAM_NAME]], LEAGUE_AVERAGES!$K$14:$M$43, 3, FALSE)</f>
        <v>0.57066794818423772</v>
      </c>
    </row>
    <row r="1647" spans="1:73" x14ac:dyDescent="0.2">
      <c r="A1647" t="s">
        <v>59</v>
      </c>
      <c r="B1647">
        <v>1610612759</v>
      </c>
      <c r="C1647" t="s">
        <v>145</v>
      </c>
      <c r="D1647" t="s">
        <v>146</v>
      </c>
      <c r="E1647">
        <v>22400795</v>
      </c>
      <c r="F1647" s="1">
        <v>45708</v>
      </c>
      <c r="G1647" t="s">
        <v>1416</v>
      </c>
      <c r="H1647" t="s">
        <v>63</v>
      </c>
      <c r="I1647">
        <v>48</v>
      </c>
      <c r="J1647">
        <v>44</v>
      </c>
      <c r="K1647">
        <v>93</v>
      </c>
      <c r="L1647">
        <v>0.47299999999999998</v>
      </c>
      <c r="M1647">
        <v>15</v>
      </c>
      <c r="N1647">
        <v>41</v>
      </c>
      <c r="O1647">
        <v>0.36599999999999999</v>
      </c>
      <c r="P1647">
        <v>17</v>
      </c>
      <c r="Q1647">
        <v>22</v>
      </c>
      <c r="R1647">
        <v>0.77300000000000002</v>
      </c>
      <c r="S1647">
        <v>6</v>
      </c>
      <c r="T1647">
        <v>38</v>
      </c>
      <c r="U1647">
        <v>44</v>
      </c>
      <c r="V1647">
        <v>30</v>
      </c>
      <c r="W1647">
        <v>11</v>
      </c>
      <c r="X1647">
        <v>13</v>
      </c>
      <c r="Y1647">
        <v>3</v>
      </c>
      <c r="Z1647">
        <v>4</v>
      </c>
      <c r="AA1647">
        <v>20</v>
      </c>
      <c r="AB1647">
        <v>21</v>
      </c>
      <c r="AC1647">
        <v>120</v>
      </c>
      <c r="AD1647">
        <v>11</v>
      </c>
      <c r="AE1647">
        <v>1</v>
      </c>
      <c r="AF1647">
        <v>1</v>
      </c>
      <c r="AG1647">
        <v>1</v>
      </c>
      <c r="AH1647">
        <v>1</v>
      </c>
      <c r="AI1647">
        <v>121</v>
      </c>
      <c r="AJ1647">
        <v>703</v>
      </c>
      <c r="AK1647">
        <v>664</v>
      </c>
      <c r="AL1647">
        <v>1135</v>
      </c>
      <c r="AM1647">
        <v>733</v>
      </c>
      <c r="AN1647">
        <v>681</v>
      </c>
      <c r="AO1647">
        <v>1141</v>
      </c>
      <c r="AP1647">
        <v>1052</v>
      </c>
      <c r="AQ1647">
        <v>1008</v>
      </c>
      <c r="AR1647">
        <v>1363</v>
      </c>
      <c r="AS1647">
        <v>2189</v>
      </c>
      <c r="AT1647">
        <v>377</v>
      </c>
      <c r="AU1647">
        <v>1127</v>
      </c>
      <c r="AV1647">
        <v>541</v>
      </c>
      <c r="AW1647">
        <v>429</v>
      </c>
      <c r="AX1647">
        <v>137</v>
      </c>
      <c r="AY1647">
        <v>1712</v>
      </c>
      <c r="AZ1647">
        <v>750</v>
      </c>
      <c r="BA1647">
        <v>1491</v>
      </c>
      <c r="BB1647">
        <v>575</v>
      </c>
      <c r="BC1647">
        <v>735</v>
      </c>
      <c r="BD1647">
        <v>563</v>
      </c>
      <c r="BE1647">
        <v>1</v>
      </c>
      <c r="BF1647" t="s">
        <v>64</v>
      </c>
      <c r="BG1647" t="s">
        <v>1404</v>
      </c>
      <c r="BH1647" t="s">
        <v>1276</v>
      </c>
      <c r="BI1647" s="4">
        <f xml:space="preserve"> _2025teamgamelogs[[#This Row],[FGA]] + (0.44 * _2025teamgamelogs[[#This Row],[FTA]]) + _2025teamgamelogs[[#This Row],[TOV]] - _2025teamgamelogs[[#This Row],[OREB]]</f>
        <v>107.68</v>
      </c>
      <c r="BJ1647" s="3">
        <f>_2025teamgamelogs[[#This Row],[TOV]]/_2025teamgamelogs[[#This Row],[POSSESIONS]]</f>
        <v>0.10215453194650817</v>
      </c>
      <c r="BK1647" s="4">
        <f>_2025teamgamelogs[[#This Row],[PTS]]/_2025teamgamelogs[[#This Row],[POSSESIONS]]</f>
        <v>1.1144130757800892</v>
      </c>
      <c r="BL1647" s="4">
        <f xml:space="preserve"> 100 * _2025teamgamelogs[[#This Row],[POINTS_PER_POSSESSION]]</f>
        <v>111.44130757800892</v>
      </c>
      <c r="BM1647" s="4">
        <f xml:space="preserve"> _2025teamgamelogs[[#This Row],[POSSESIONS]] / (_2025teamgamelogs[[#This Row],[MIN]]/48)</f>
        <v>107.68</v>
      </c>
      <c r="BN1647" s="3">
        <f>_2025teamgamelogs[[#This Row],[PTS]] / (2 * (_2025teamgamelogs[[#This Row],[FGA]] + 0.44 * _2025teamgamelogs[[#This Row],[FTA]]))</f>
        <v>0.58433969614335801</v>
      </c>
      <c r="BO1647" s="4">
        <f>VLOOKUP(_2025teamgamelogs[[#This Row],[MONTH]], LEAGUE_AVERAGES!$A$2:$B$8, 2, FALSE)</f>
        <v>112.18937416754261</v>
      </c>
      <c r="BP1647" s="5">
        <f>VLOOKUP(_2025teamgamelogs[[#This Row],[TEAM_NAME]], LEAGUE_AVERAGES!$A$14:$C$43, 2, FALSE)</f>
        <v>0.36502500000000004</v>
      </c>
      <c r="BQ1647" s="5">
        <f>VLOOKUP(_2025teamgamelogs[[#This Row],[TEAM_NAME]], LEAGUE_AVERAGES!$A$14:$C$43, 3, FALSE)</f>
        <v>0.35016666666666663</v>
      </c>
      <c r="BR1647" s="5">
        <f>VLOOKUP(_2025teamgamelogs[[#This Row],[TEAM_NAME]], LEAGUE_AVERAGES!$F$14:$H$43, 2, FALSE)</f>
        <v>0.47877500000000017</v>
      </c>
      <c r="BS1647" s="5">
        <f>VLOOKUP(_2025teamgamelogs[[#This Row],[TEAM_NAME]], LEAGUE_AVERAGES!$F$14:$H$43, 3, FALSE)</f>
        <v>0.45407142857142868</v>
      </c>
      <c r="BT1647" s="5">
        <f>VLOOKUP(_2025teamgamelogs[[#This Row],[TEAM_NAME]], LEAGUE_AVERAGES!$K$14:$M$43, 2, FALSE)</f>
        <v>0.59112459331758582</v>
      </c>
      <c r="BU1647" s="5">
        <f>VLOOKUP(_2025teamgamelogs[[#This Row],[TEAM_NAME]], LEAGUE_AVERAGES!$K$14:$M$43, 3, FALSE)</f>
        <v>0.56254759440180246</v>
      </c>
    </row>
    <row r="1648" spans="1:73" x14ac:dyDescent="0.2">
      <c r="A1648" t="s">
        <v>59</v>
      </c>
      <c r="B1648">
        <v>1610612746</v>
      </c>
      <c r="C1648" t="s">
        <v>131</v>
      </c>
      <c r="D1648" t="s">
        <v>132</v>
      </c>
      <c r="E1648">
        <v>22400793</v>
      </c>
      <c r="F1648" s="1">
        <v>45708</v>
      </c>
      <c r="G1648" t="s">
        <v>1417</v>
      </c>
      <c r="H1648" t="s">
        <v>70</v>
      </c>
      <c r="I1648">
        <v>48</v>
      </c>
      <c r="J1648">
        <v>41</v>
      </c>
      <c r="K1648">
        <v>88</v>
      </c>
      <c r="L1648">
        <v>0.46600000000000003</v>
      </c>
      <c r="M1648">
        <v>12</v>
      </c>
      <c r="N1648">
        <v>30</v>
      </c>
      <c r="O1648">
        <v>0.4</v>
      </c>
      <c r="P1648">
        <v>16</v>
      </c>
      <c r="Q1648">
        <v>19</v>
      </c>
      <c r="R1648">
        <v>0.84199999999999997</v>
      </c>
      <c r="S1648">
        <v>11</v>
      </c>
      <c r="T1648">
        <v>32</v>
      </c>
      <c r="U1648">
        <v>43</v>
      </c>
      <c r="V1648">
        <v>28</v>
      </c>
      <c r="W1648">
        <v>14</v>
      </c>
      <c r="X1648">
        <v>14</v>
      </c>
      <c r="Y1648">
        <v>7</v>
      </c>
      <c r="Z1648">
        <v>5</v>
      </c>
      <c r="AA1648">
        <v>27</v>
      </c>
      <c r="AB1648">
        <v>18</v>
      </c>
      <c r="AC1648">
        <v>110</v>
      </c>
      <c r="AD1648">
        <v>-6</v>
      </c>
      <c r="AE1648">
        <v>1</v>
      </c>
      <c r="AF1648">
        <v>1231</v>
      </c>
      <c r="AG1648">
        <v>1231</v>
      </c>
      <c r="AH1648">
        <v>1231</v>
      </c>
      <c r="AI1648">
        <v>121</v>
      </c>
      <c r="AJ1648">
        <v>1234</v>
      </c>
      <c r="AK1648">
        <v>1314</v>
      </c>
      <c r="AL1648">
        <v>1262</v>
      </c>
      <c r="AM1648">
        <v>1413</v>
      </c>
      <c r="AN1648">
        <v>2077</v>
      </c>
      <c r="AO1648">
        <v>723</v>
      </c>
      <c r="AP1648">
        <v>1228</v>
      </c>
      <c r="AQ1648">
        <v>1458</v>
      </c>
      <c r="AR1648">
        <v>642</v>
      </c>
      <c r="AS1648">
        <v>1051</v>
      </c>
      <c r="AT1648">
        <v>1307</v>
      </c>
      <c r="AU1648">
        <v>1282</v>
      </c>
      <c r="AV1648">
        <v>840</v>
      </c>
      <c r="AW1648">
        <v>1092</v>
      </c>
      <c r="AX1648">
        <v>81</v>
      </c>
      <c r="AY1648">
        <v>346</v>
      </c>
      <c r="AZ1648">
        <v>1188</v>
      </c>
      <c r="BA1648">
        <v>2368</v>
      </c>
      <c r="BB1648">
        <v>1204</v>
      </c>
      <c r="BC1648">
        <v>1479</v>
      </c>
      <c r="BD1648">
        <v>1540</v>
      </c>
      <c r="BE1648">
        <v>1</v>
      </c>
      <c r="BF1648" t="s">
        <v>71</v>
      </c>
      <c r="BG1648" t="s">
        <v>1404</v>
      </c>
      <c r="BH1648" t="s">
        <v>1276</v>
      </c>
      <c r="BI1648" s="4">
        <f xml:space="preserve"> _2025teamgamelogs[[#This Row],[FGA]] + (0.44 * _2025teamgamelogs[[#This Row],[FTA]]) + _2025teamgamelogs[[#This Row],[TOV]] - _2025teamgamelogs[[#This Row],[OREB]]</f>
        <v>99.36</v>
      </c>
      <c r="BJ1648" s="3">
        <f>_2025teamgamelogs[[#This Row],[TOV]]/_2025teamgamelogs[[#This Row],[POSSESIONS]]</f>
        <v>0.14090177133655393</v>
      </c>
      <c r="BK1648" s="4">
        <f>_2025teamgamelogs[[#This Row],[PTS]]/_2025teamgamelogs[[#This Row],[POSSESIONS]]</f>
        <v>1.107085346215781</v>
      </c>
      <c r="BL1648" s="4">
        <f xml:space="preserve"> 100 * _2025teamgamelogs[[#This Row],[POINTS_PER_POSSESSION]]</f>
        <v>110.70853462157811</v>
      </c>
      <c r="BM1648" s="4">
        <f xml:space="preserve"> _2025teamgamelogs[[#This Row],[POSSESIONS]] / (_2025teamgamelogs[[#This Row],[MIN]]/48)</f>
        <v>99.36</v>
      </c>
      <c r="BN1648" s="3">
        <f>_2025teamgamelogs[[#This Row],[PTS]] / (2 * (_2025teamgamelogs[[#This Row],[FGA]] + 0.44 * _2025teamgamelogs[[#This Row],[FTA]]))</f>
        <v>0.57077625570776258</v>
      </c>
      <c r="BO1648" s="4">
        <f>VLOOKUP(_2025teamgamelogs[[#This Row],[MONTH]], LEAGUE_AVERAGES!$A$2:$B$8, 2, FALSE)</f>
        <v>112.18937416754261</v>
      </c>
      <c r="BP1648" s="5">
        <f>VLOOKUP(_2025teamgamelogs[[#This Row],[TEAM_NAME]], LEAGUE_AVERAGES!$A$14:$C$43, 2, FALSE)</f>
        <v>0.38978048780487806</v>
      </c>
      <c r="BQ1648" s="5">
        <f>VLOOKUP(_2025teamgamelogs[[#This Row],[TEAM_NAME]], LEAGUE_AVERAGES!$A$14:$C$43, 3, FALSE)</f>
        <v>0.36475609756097566</v>
      </c>
      <c r="BR1648" s="5">
        <f>VLOOKUP(_2025teamgamelogs[[#This Row],[TEAM_NAME]], LEAGUE_AVERAGES!$F$14:$H$43, 2, FALSE)</f>
        <v>0.49036585365853652</v>
      </c>
      <c r="BS1648" s="5">
        <f>VLOOKUP(_2025teamgamelogs[[#This Row],[TEAM_NAME]], LEAGUE_AVERAGES!$F$14:$H$43, 3, FALSE)</f>
        <v>0.47582926829268285</v>
      </c>
      <c r="BT1648" s="5">
        <f>VLOOKUP(_2025teamgamelogs[[#This Row],[TEAM_NAME]], LEAGUE_AVERAGES!$K$14:$M$43, 2, FALSE)</f>
        <v>0.59895938905835644</v>
      </c>
      <c r="BU1648" s="5">
        <f>VLOOKUP(_2025teamgamelogs[[#This Row],[TEAM_NAME]], LEAGUE_AVERAGES!$K$14:$M$43, 3, FALSE)</f>
        <v>0.58126724036545818</v>
      </c>
    </row>
    <row r="1649" spans="1:73" x14ac:dyDescent="0.2">
      <c r="A1649" t="s">
        <v>59</v>
      </c>
      <c r="B1649">
        <v>1610612739</v>
      </c>
      <c r="C1649" t="s">
        <v>119</v>
      </c>
      <c r="D1649" t="s">
        <v>120</v>
      </c>
      <c r="E1649">
        <v>22400791</v>
      </c>
      <c r="F1649" s="1">
        <v>45708</v>
      </c>
      <c r="G1649" t="s">
        <v>792</v>
      </c>
      <c r="H1649" t="s">
        <v>63</v>
      </c>
      <c r="I1649">
        <v>48</v>
      </c>
      <c r="J1649">
        <v>40</v>
      </c>
      <c r="K1649">
        <v>94</v>
      </c>
      <c r="L1649">
        <v>0.42599999999999999</v>
      </c>
      <c r="M1649">
        <v>11</v>
      </c>
      <c r="N1649">
        <v>39</v>
      </c>
      <c r="O1649">
        <v>0.28199999999999997</v>
      </c>
      <c r="P1649">
        <v>19</v>
      </c>
      <c r="Q1649">
        <v>27</v>
      </c>
      <c r="R1649">
        <v>0.70399999999999996</v>
      </c>
      <c r="S1649">
        <v>17</v>
      </c>
      <c r="T1649">
        <v>35</v>
      </c>
      <c r="U1649">
        <v>52</v>
      </c>
      <c r="V1649">
        <v>19</v>
      </c>
      <c r="W1649">
        <v>17</v>
      </c>
      <c r="X1649">
        <v>8</v>
      </c>
      <c r="Y1649">
        <v>5</v>
      </c>
      <c r="Z1649">
        <v>10</v>
      </c>
      <c r="AA1649">
        <v>20</v>
      </c>
      <c r="AB1649">
        <v>23</v>
      </c>
      <c r="AC1649">
        <v>110</v>
      </c>
      <c r="AD1649">
        <v>13</v>
      </c>
      <c r="AE1649">
        <v>1</v>
      </c>
      <c r="AF1649">
        <v>1</v>
      </c>
      <c r="AG1649">
        <v>1</v>
      </c>
      <c r="AH1649">
        <v>1</v>
      </c>
      <c r="AI1649">
        <v>121</v>
      </c>
      <c r="AJ1649">
        <v>1438</v>
      </c>
      <c r="AK1649">
        <v>570</v>
      </c>
      <c r="AL1649">
        <v>1903</v>
      </c>
      <c r="AM1649">
        <v>1661</v>
      </c>
      <c r="AN1649">
        <v>933</v>
      </c>
      <c r="AO1649">
        <v>2046</v>
      </c>
      <c r="AP1649">
        <v>756</v>
      </c>
      <c r="AQ1649">
        <v>471</v>
      </c>
      <c r="AR1649">
        <v>1923</v>
      </c>
      <c r="AS1649">
        <v>160</v>
      </c>
      <c r="AT1649">
        <v>769</v>
      </c>
      <c r="AU1649">
        <v>267</v>
      </c>
      <c r="AV1649">
        <v>2257</v>
      </c>
      <c r="AW1649">
        <v>1759</v>
      </c>
      <c r="AX1649">
        <v>1073</v>
      </c>
      <c r="AY1649">
        <v>889</v>
      </c>
      <c r="AZ1649">
        <v>2353</v>
      </c>
      <c r="BA1649">
        <v>1491</v>
      </c>
      <c r="BB1649">
        <v>300</v>
      </c>
      <c r="BC1649">
        <v>1479</v>
      </c>
      <c r="BD1649">
        <v>467</v>
      </c>
      <c r="BE1649">
        <v>1</v>
      </c>
      <c r="BF1649" t="s">
        <v>71</v>
      </c>
      <c r="BG1649" t="s">
        <v>1404</v>
      </c>
      <c r="BH1649" t="s">
        <v>1276</v>
      </c>
      <c r="BI1649" s="4">
        <f xml:space="preserve"> _2025teamgamelogs[[#This Row],[FGA]] + (0.44 * _2025teamgamelogs[[#This Row],[FTA]]) + _2025teamgamelogs[[#This Row],[TOV]] - _2025teamgamelogs[[#This Row],[OREB]]</f>
        <v>105.88</v>
      </c>
      <c r="BJ1649" s="3">
        <f>_2025teamgamelogs[[#This Row],[TOV]]/_2025teamgamelogs[[#This Row],[POSSESIONS]]</f>
        <v>0.1605591235360786</v>
      </c>
      <c r="BK1649" s="4">
        <f>_2025teamgamelogs[[#This Row],[PTS]]/_2025teamgamelogs[[#This Row],[POSSESIONS]]</f>
        <v>1.0389119758216849</v>
      </c>
      <c r="BL1649" s="4">
        <f xml:space="preserve"> 100 * _2025teamgamelogs[[#This Row],[POINTS_PER_POSSESSION]]</f>
        <v>103.89119758216849</v>
      </c>
      <c r="BM1649" s="4">
        <f xml:space="preserve"> _2025teamgamelogs[[#This Row],[POSSESIONS]] / (_2025teamgamelogs[[#This Row],[MIN]]/48)</f>
        <v>105.88</v>
      </c>
      <c r="BN1649" s="3">
        <f>_2025teamgamelogs[[#This Row],[PTS]] / (2 * (_2025teamgamelogs[[#This Row],[FGA]] + 0.44 * _2025teamgamelogs[[#This Row],[FTA]]))</f>
        <v>0.51945598791084246</v>
      </c>
      <c r="BO1649" s="4">
        <f>VLOOKUP(_2025teamgamelogs[[#This Row],[MONTH]], LEAGUE_AVERAGES!$A$2:$B$8, 2, FALSE)</f>
        <v>112.18937416754261</v>
      </c>
      <c r="BP1649" s="5">
        <f>VLOOKUP(_2025teamgamelogs[[#This Row],[TEAM_NAME]], LEAGUE_AVERAGES!$A$14:$C$43, 2, FALSE)</f>
        <v>0.38409756097560971</v>
      </c>
      <c r="BQ1649" s="5">
        <f>VLOOKUP(_2025teamgamelogs[[#This Row],[TEAM_NAME]], LEAGUE_AVERAGES!$A$14:$C$43, 3, FALSE)</f>
        <v>0.38512195121951209</v>
      </c>
      <c r="BR1649" s="5">
        <f>VLOOKUP(_2025teamgamelogs[[#This Row],[TEAM_NAME]], LEAGUE_AVERAGES!$F$14:$H$43, 2, FALSE)</f>
        <v>0.49482926829268303</v>
      </c>
      <c r="BS1649" s="5">
        <f>VLOOKUP(_2025teamgamelogs[[#This Row],[TEAM_NAME]], LEAGUE_AVERAGES!$F$14:$H$43, 3, FALSE)</f>
        <v>0.4880731707317072</v>
      </c>
      <c r="BT1649" s="5">
        <f>VLOOKUP(_2025teamgamelogs[[#This Row],[TEAM_NAME]], LEAGUE_AVERAGES!$K$14:$M$43, 2, FALSE)</f>
        <v>0.61027349880699666</v>
      </c>
      <c r="BU1649" s="5">
        <f>VLOOKUP(_2025teamgamelogs[[#This Row],[TEAM_NAME]], LEAGUE_AVERAGES!$K$14:$M$43, 3, FALSE)</f>
        <v>0.60680781397749251</v>
      </c>
    </row>
    <row r="1650" spans="1:73" x14ac:dyDescent="0.2">
      <c r="A1650" t="s">
        <v>59</v>
      </c>
      <c r="B1650">
        <v>1610612749</v>
      </c>
      <c r="C1650" t="s">
        <v>113</v>
      </c>
      <c r="D1650" t="s">
        <v>114</v>
      </c>
      <c r="E1650">
        <v>22400799</v>
      </c>
      <c r="F1650" s="1">
        <v>45709</v>
      </c>
      <c r="G1650" t="s">
        <v>1418</v>
      </c>
      <c r="H1650" t="s">
        <v>63</v>
      </c>
      <c r="I1650">
        <v>48</v>
      </c>
      <c r="J1650">
        <v>39</v>
      </c>
      <c r="K1650">
        <v>82</v>
      </c>
      <c r="L1650">
        <v>0.47599999999999998</v>
      </c>
      <c r="M1650">
        <v>9</v>
      </c>
      <c r="N1650">
        <v>32</v>
      </c>
      <c r="O1650">
        <v>0.28100000000000003</v>
      </c>
      <c r="P1650">
        <v>17</v>
      </c>
      <c r="Q1650">
        <v>26</v>
      </c>
      <c r="R1650">
        <v>0.65400000000000003</v>
      </c>
      <c r="S1650">
        <v>8</v>
      </c>
      <c r="T1650">
        <v>36</v>
      </c>
      <c r="U1650">
        <v>44</v>
      </c>
      <c r="V1650">
        <v>24</v>
      </c>
      <c r="W1650">
        <v>17</v>
      </c>
      <c r="X1650">
        <v>11</v>
      </c>
      <c r="Y1650">
        <v>6</v>
      </c>
      <c r="Z1650">
        <v>4</v>
      </c>
      <c r="AA1650">
        <v>24</v>
      </c>
      <c r="AB1650">
        <v>21</v>
      </c>
      <c r="AC1650">
        <v>104</v>
      </c>
      <c r="AD1650">
        <v>3</v>
      </c>
      <c r="AE1650">
        <v>1</v>
      </c>
      <c r="AF1650">
        <v>1</v>
      </c>
      <c r="AG1650">
        <v>1</v>
      </c>
      <c r="AH1650">
        <v>1</v>
      </c>
      <c r="AI1650">
        <v>121</v>
      </c>
      <c r="AJ1650">
        <v>1609</v>
      </c>
      <c r="AK1650">
        <v>2022</v>
      </c>
      <c r="AL1650">
        <v>1092</v>
      </c>
      <c r="AM1650">
        <v>2097</v>
      </c>
      <c r="AN1650">
        <v>1863</v>
      </c>
      <c r="AO1650">
        <v>2058</v>
      </c>
      <c r="AP1650">
        <v>1052</v>
      </c>
      <c r="AQ1650">
        <v>570</v>
      </c>
      <c r="AR1650">
        <v>2185</v>
      </c>
      <c r="AS1650">
        <v>1800</v>
      </c>
      <c r="AT1650">
        <v>640</v>
      </c>
      <c r="AU1650">
        <v>1127</v>
      </c>
      <c r="AV1650">
        <v>1570</v>
      </c>
      <c r="AW1650">
        <v>1759</v>
      </c>
      <c r="AX1650">
        <v>346</v>
      </c>
      <c r="AY1650">
        <v>560</v>
      </c>
      <c r="AZ1650">
        <v>750</v>
      </c>
      <c r="BA1650">
        <v>2162</v>
      </c>
      <c r="BB1650">
        <v>575</v>
      </c>
      <c r="BC1650">
        <v>1870</v>
      </c>
      <c r="BD1650">
        <v>1047</v>
      </c>
      <c r="BE1650">
        <v>1</v>
      </c>
      <c r="BF1650" t="s">
        <v>71</v>
      </c>
      <c r="BG1650" t="s">
        <v>1404</v>
      </c>
      <c r="BH1650" t="s">
        <v>1276</v>
      </c>
      <c r="BI1650" s="4">
        <f xml:space="preserve"> _2025teamgamelogs[[#This Row],[FGA]] + (0.44 * _2025teamgamelogs[[#This Row],[FTA]]) + _2025teamgamelogs[[#This Row],[TOV]] - _2025teamgamelogs[[#This Row],[OREB]]</f>
        <v>102.44</v>
      </c>
      <c r="BJ1650" s="3">
        <f>_2025teamgamelogs[[#This Row],[TOV]]/_2025teamgamelogs[[#This Row],[POSSESIONS]]</f>
        <v>0.16595080046856697</v>
      </c>
      <c r="BK1650" s="4">
        <f>_2025teamgamelogs[[#This Row],[PTS]]/_2025teamgamelogs[[#This Row],[POSSESIONS]]</f>
        <v>1.015228426395939</v>
      </c>
      <c r="BL1650" s="4">
        <f xml:space="preserve"> 100 * _2025teamgamelogs[[#This Row],[POINTS_PER_POSSESSION]]</f>
        <v>101.5228426395939</v>
      </c>
      <c r="BM1650" s="4">
        <f xml:space="preserve"> _2025teamgamelogs[[#This Row],[POSSESIONS]] / (_2025teamgamelogs[[#This Row],[MIN]]/48)</f>
        <v>102.44</v>
      </c>
      <c r="BN1650" s="3">
        <f>_2025teamgamelogs[[#This Row],[PTS]] / (2 * (_2025teamgamelogs[[#This Row],[FGA]] + 0.44 * _2025teamgamelogs[[#This Row],[FTA]]))</f>
        <v>0.55650684931506855</v>
      </c>
      <c r="BO1650" s="4">
        <f>VLOOKUP(_2025teamgamelogs[[#This Row],[MONTH]], LEAGUE_AVERAGES!$A$2:$B$8, 2, FALSE)</f>
        <v>112.18937416754261</v>
      </c>
      <c r="BP1650" s="5">
        <f>VLOOKUP(_2025teamgamelogs[[#This Row],[TEAM_NAME]], LEAGUE_AVERAGES!$A$14:$C$43, 2, FALSE)</f>
        <v>0.4062926829268293</v>
      </c>
      <c r="BQ1650" s="5">
        <f>VLOOKUP(_2025teamgamelogs[[#This Row],[TEAM_NAME]], LEAGUE_AVERAGES!$A$14:$C$43, 3, FALSE)</f>
        <v>0.36926829268292688</v>
      </c>
      <c r="BR1650" s="5">
        <f>VLOOKUP(_2025teamgamelogs[[#This Row],[TEAM_NAME]], LEAGUE_AVERAGES!$F$14:$H$43, 2, FALSE)</f>
        <v>0.49804878048780482</v>
      </c>
      <c r="BS1650" s="5">
        <f>VLOOKUP(_2025teamgamelogs[[#This Row],[TEAM_NAME]], LEAGUE_AVERAGES!$F$14:$H$43, 3, FALSE)</f>
        <v>0.47917073170731711</v>
      </c>
      <c r="BT1650" s="5">
        <f>VLOOKUP(_2025teamgamelogs[[#This Row],[TEAM_NAME]], LEAGUE_AVERAGES!$K$14:$M$43, 2, FALSE)</f>
        <v>0.61475494156948829</v>
      </c>
      <c r="BU1650" s="5">
        <f>VLOOKUP(_2025teamgamelogs[[#This Row],[TEAM_NAME]], LEAGUE_AVERAGES!$K$14:$M$43, 3, FALSE)</f>
        <v>0.58586037801226176</v>
      </c>
    </row>
    <row r="1651" spans="1:73" x14ac:dyDescent="0.2">
      <c r="A1651" t="s">
        <v>59</v>
      </c>
      <c r="B1651">
        <v>1610612758</v>
      </c>
      <c r="C1651" t="s">
        <v>142</v>
      </c>
      <c r="D1651" t="s">
        <v>143</v>
      </c>
      <c r="E1651">
        <v>22400805</v>
      </c>
      <c r="F1651" s="1">
        <v>45709</v>
      </c>
      <c r="G1651" t="s">
        <v>1185</v>
      </c>
      <c r="H1651" t="s">
        <v>70</v>
      </c>
      <c r="I1651">
        <v>48</v>
      </c>
      <c r="J1651">
        <v>40</v>
      </c>
      <c r="K1651">
        <v>79</v>
      </c>
      <c r="L1651">
        <v>0.50600000000000001</v>
      </c>
      <c r="M1651">
        <v>11</v>
      </c>
      <c r="N1651">
        <v>32</v>
      </c>
      <c r="O1651">
        <v>0.34399999999999997</v>
      </c>
      <c r="P1651">
        <v>17</v>
      </c>
      <c r="Q1651">
        <v>18</v>
      </c>
      <c r="R1651">
        <v>0.94399999999999995</v>
      </c>
      <c r="S1651">
        <v>11</v>
      </c>
      <c r="T1651">
        <v>28</v>
      </c>
      <c r="U1651">
        <v>39</v>
      </c>
      <c r="V1651">
        <v>26</v>
      </c>
      <c r="W1651">
        <v>24</v>
      </c>
      <c r="X1651">
        <v>8</v>
      </c>
      <c r="Y1651">
        <v>3</v>
      </c>
      <c r="Z1651">
        <v>3</v>
      </c>
      <c r="AA1651">
        <v>16</v>
      </c>
      <c r="AB1651">
        <v>19</v>
      </c>
      <c r="AC1651">
        <v>108</v>
      </c>
      <c r="AD1651">
        <v>-24</v>
      </c>
      <c r="AE1651">
        <v>1</v>
      </c>
      <c r="AF1651">
        <v>1231</v>
      </c>
      <c r="AG1651">
        <v>1231</v>
      </c>
      <c r="AH1651">
        <v>1231</v>
      </c>
      <c r="AI1651">
        <v>121</v>
      </c>
      <c r="AJ1651">
        <v>1438</v>
      </c>
      <c r="AK1651">
        <v>2245</v>
      </c>
      <c r="AL1651">
        <v>578</v>
      </c>
      <c r="AM1651">
        <v>1661</v>
      </c>
      <c r="AN1651">
        <v>1863</v>
      </c>
      <c r="AO1651">
        <v>1374</v>
      </c>
      <c r="AP1651">
        <v>1052</v>
      </c>
      <c r="AQ1651">
        <v>1617</v>
      </c>
      <c r="AR1651">
        <v>91</v>
      </c>
      <c r="AS1651">
        <v>1051</v>
      </c>
      <c r="AT1651">
        <v>1951</v>
      </c>
      <c r="AU1651">
        <v>1833</v>
      </c>
      <c r="AV1651">
        <v>1195</v>
      </c>
      <c r="AW1651">
        <v>2418</v>
      </c>
      <c r="AX1651">
        <v>1073</v>
      </c>
      <c r="AY1651">
        <v>1712</v>
      </c>
      <c r="AZ1651">
        <v>384</v>
      </c>
      <c r="BA1651">
        <v>570</v>
      </c>
      <c r="BB1651">
        <v>971</v>
      </c>
      <c r="BC1651">
        <v>1616</v>
      </c>
      <c r="BD1651">
        <v>2294</v>
      </c>
      <c r="BE1651">
        <v>1</v>
      </c>
      <c r="BF1651" t="s">
        <v>64</v>
      </c>
      <c r="BG1651" t="s">
        <v>1404</v>
      </c>
      <c r="BH1651" t="s">
        <v>1276</v>
      </c>
      <c r="BI1651" s="4">
        <f xml:space="preserve"> _2025teamgamelogs[[#This Row],[FGA]] + (0.44 * _2025teamgamelogs[[#This Row],[FTA]]) + _2025teamgamelogs[[#This Row],[TOV]] - _2025teamgamelogs[[#This Row],[OREB]]</f>
        <v>99.92</v>
      </c>
      <c r="BJ1651" s="3">
        <f>_2025teamgamelogs[[#This Row],[TOV]]/_2025teamgamelogs[[#This Row],[POSSESIONS]]</f>
        <v>0.24019215372297839</v>
      </c>
      <c r="BK1651" s="4">
        <f>_2025teamgamelogs[[#This Row],[PTS]]/_2025teamgamelogs[[#This Row],[POSSESIONS]]</f>
        <v>1.0808646917534026</v>
      </c>
      <c r="BL1651" s="4">
        <f xml:space="preserve"> 100 * _2025teamgamelogs[[#This Row],[POINTS_PER_POSSESSION]]</f>
        <v>108.08646917534026</v>
      </c>
      <c r="BM1651" s="4">
        <f xml:space="preserve"> _2025teamgamelogs[[#This Row],[POSSESIONS]] / (_2025teamgamelogs[[#This Row],[MIN]]/48)</f>
        <v>99.92</v>
      </c>
      <c r="BN1651" s="3">
        <f>_2025teamgamelogs[[#This Row],[PTS]] / (2 * (_2025teamgamelogs[[#This Row],[FGA]] + 0.44 * _2025teamgamelogs[[#This Row],[FTA]]))</f>
        <v>0.621260929590428</v>
      </c>
      <c r="BO1651" s="4">
        <f>VLOOKUP(_2025teamgamelogs[[#This Row],[MONTH]], LEAGUE_AVERAGES!$A$2:$B$8, 2, FALSE)</f>
        <v>112.18937416754261</v>
      </c>
      <c r="BP1651" s="5">
        <f>VLOOKUP(_2025teamgamelogs[[#This Row],[TEAM_NAME]], LEAGUE_AVERAGES!$A$14:$C$43, 2, FALSE)</f>
        <v>0.37158536585365853</v>
      </c>
      <c r="BQ1651" s="5">
        <f>VLOOKUP(_2025teamgamelogs[[#This Row],[TEAM_NAME]], LEAGUE_AVERAGES!$A$14:$C$43, 3, FALSE)</f>
        <v>0.34029268292682929</v>
      </c>
      <c r="BR1651" s="5">
        <f>VLOOKUP(_2025teamgamelogs[[#This Row],[TEAM_NAME]], LEAGUE_AVERAGES!$F$14:$H$43, 2, FALSE)</f>
        <v>0.4831951219512195</v>
      </c>
      <c r="BS1651" s="5">
        <f>VLOOKUP(_2025teamgamelogs[[#This Row],[TEAM_NAME]], LEAGUE_AVERAGES!$F$14:$H$43, 3, FALSE)</f>
        <v>0.47492682926829272</v>
      </c>
      <c r="BT1651" s="5">
        <f>VLOOKUP(_2025teamgamelogs[[#This Row],[TEAM_NAME]], LEAGUE_AVERAGES!$K$14:$M$43, 2, FALSE)</f>
        <v>0.59195463864629394</v>
      </c>
      <c r="BU1651" s="5">
        <f>VLOOKUP(_2025teamgamelogs[[#This Row],[TEAM_NAME]], LEAGUE_AVERAGES!$K$14:$M$43, 3, FALSE)</f>
        <v>0.57517865161129356</v>
      </c>
    </row>
    <row r="1652" spans="1:73" x14ac:dyDescent="0.2">
      <c r="A1652" t="s">
        <v>59</v>
      </c>
      <c r="B1652">
        <v>1610612763</v>
      </c>
      <c r="C1652" t="s">
        <v>128</v>
      </c>
      <c r="D1652" t="s">
        <v>129</v>
      </c>
      <c r="E1652">
        <v>22400798</v>
      </c>
      <c r="F1652" s="1">
        <v>45709</v>
      </c>
      <c r="G1652" t="s">
        <v>1419</v>
      </c>
      <c r="H1652" t="s">
        <v>63</v>
      </c>
      <c r="I1652">
        <v>48</v>
      </c>
      <c r="J1652">
        <v>38</v>
      </c>
      <c r="K1652">
        <v>92</v>
      </c>
      <c r="L1652">
        <v>0.41299999999999998</v>
      </c>
      <c r="M1652">
        <v>7</v>
      </c>
      <c r="N1652">
        <v>33</v>
      </c>
      <c r="O1652">
        <v>0.21199999999999999</v>
      </c>
      <c r="P1652">
        <v>22</v>
      </c>
      <c r="Q1652">
        <v>29</v>
      </c>
      <c r="R1652">
        <v>0.75900000000000001</v>
      </c>
      <c r="S1652">
        <v>15</v>
      </c>
      <c r="T1652">
        <v>38</v>
      </c>
      <c r="U1652">
        <v>53</v>
      </c>
      <c r="V1652">
        <v>22</v>
      </c>
      <c r="W1652">
        <v>15</v>
      </c>
      <c r="X1652">
        <v>7</v>
      </c>
      <c r="Y1652">
        <v>7</v>
      </c>
      <c r="Z1652">
        <v>9</v>
      </c>
      <c r="AA1652">
        <v>26</v>
      </c>
      <c r="AB1652">
        <v>21</v>
      </c>
      <c r="AC1652">
        <v>105</v>
      </c>
      <c r="AD1652">
        <v>1</v>
      </c>
      <c r="AE1652">
        <v>1</v>
      </c>
      <c r="AF1652">
        <v>1</v>
      </c>
      <c r="AG1652">
        <v>1</v>
      </c>
      <c r="AH1652">
        <v>1</v>
      </c>
      <c r="AI1652">
        <v>121</v>
      </c>
      <c r="AJ1652">
        <v>1796</v>
      </c>
      <c r="AK1652">
        <v>768</v>
      </c>
      <c r="AL1652">
        <v>2061</v>
      </c>
      <c r="AM1652">
        <v>2338</v>
      </c>
      <c r="AN1652">
        <v>1749</v>
      </c>
      <c r="AO1652">
        <v>2383</v>
      </c>
      <c r="AP1652">
        <v>406</v>
      </c>
      <c r="AQ1652">
        <v>325</v>
      </c>
      <c r="AR1652">
        <v>1506</v>
      </c>
      <c r="AS1652">
        <v>332</v>
      </c>
      <c r="AT1652">
        <v>377</v>
      </c>
      <c r="AU1652">
        <v>209</v>
      </c>
      <c r="AV1652">
        <v>1909</v>
      </c>
      <c r="AW1652">
        <v>1341</v>
      </c>
      <c r="AX1652">
        <v>1360</v>
      </c>
      <c r="AY1652">
        <v>346</v>
      </c>
      <c r="AZ1652">
        <v>2275</v>
      </c>
      <c r="BA1652">
        <v>2319</v>
      </c>
      <c r="BB1652">
        <v>575</v>
      </c>
      <c r="BC1652">
        <v>1790</v>
      </c>
      <c r="BD1652">
        <v>1176</v>
      </c>
      <c r="BE1652">
        <v>1</v>
      </c>
      <c r="BF1652" t="s">
        <v>71</v>
      </c>
      <c r="BG1652" t="s">
        <v>1404</v>
      </c>
      <c r="BH1652" t="s">
        <v>1276</v>
      </c>
      <c r="BI1652" s="4">
        <f xml:space="preserve"> _2025teamgamelogs[[#This Row],[FGA]] + (0.44 * _2025teamgamelogs[[#This Row],[FTA]]) + _2025teamgamelogs[[#This Row],[TOV]] - _2025teamgamelogs[[#This Row],[OREB]]</f>
        <v>104.76</v>
      </c>
      <c r="BJ1652" s="3">
        <f>_2025teamgamelogs[[#This Row],[TOV]]/_2025teamgamelogs[[#This Row],[POSSESIONS]]</f>
        <v>0.14318442153493699</v>
      </c>
      <c r="BK1652" s="4">
        <f>_2025teamgamelogs[[#This Row],[PTS]]/_2025teamgamelogs[[#This Row],[POSSESIONS]]</f>
        <v>1.002290950744559</v>
      </c>
      <c r="BL1652" s="4">
        <f xml:space="preserve"> 100 * _2025teamgamelogs[[#This Row],[POINTS_PER_POSSESSION]]</f>
        <v>100.2290950744559</v>
      </c>
      <c r="BM1652" s="4">
        <f xml:space="preserve"> _2025teamgamelogs[[#This Row],[POSSESIONS]] / (_2025teamgamelogs[[#This Row],[MIN]]/48)</f>
        <v>104.76</v>
      </c>
      <c r="BN1652" s="3">
        <f>_2025teamgamelogs[[#This Row],[PTS]] / (2 * (_2025teamgamelogs[[#This Row],[FGA]] + 0.44 * _2025teamgamelogs[[#This Row],[FTA]]))</f>
        <v>0.50114547537227949</v>
      </c>
      <c r="BO1652" s="4">
        <f>VLOOKUP(_2025teamgamelogs[[#This Row],[MONTH]], LEAGUE_AVERAGES!$A$2:$B$8, 2, FALSE)</f>
        <v>112.18937416754261</v>
      </c>
      <c r="BP1652" s="5">
        <f>VLOOKUP(_2025teamgamelogs[[#This Row],[TEAM_NAME]], LEAGUE_AVERAGES!$A$14:$C$43, 2, FALSE)</f>
        <v>0.36546341463414628</v>
      </c>
      <c r="BQ1652" s="5">
        <f>VLOOKUP(_2025teamgamelogs[[#This Row],[TEAM_NAME]], LEAGUE_AVERAGES!$A$14:$C$43, 3, FALSE)</f>
        <v>0.36639024390243902</v>
      </c>
      <c r="BR1652" s="5">
        <f>VLOOKUP(_2025teamgamelogs[[#This Row],[TEAM_NAME]], LEAGUE_AVERAGES!$F$14:$H$43, 2, FALSE)</f>
        <v>0.48997560975609772</v>
      </c>
      <c r="BS1652" s="5">
        <f>VLOOKUP(_2025teamgamelogs[[#This Row],[TEAM_NAME]], LEAGUE_AVERAGES!$F$14:$H$43, 3, FALSE)</f>
        <v>0.46951219512195119</v>
      </c>
      <c r="BT1652" s="5">
        <f>VLOOKUP(_2025teamgamelogs[[#This Row],[TEAM_NAME]], LEAGUE_AVERAGES!$K$14:$M$43, 2, FALSE)</f>
        <v>0.59919613060605748</v>
      </c>
      <c r="BU1652" s="5">
        <f>VLOOKUP(_2025teamgamelogs[[#This Row],[TEAM_NAME]], LEAGUE_AVERAGES!$K$14:$M$43, 3, FALSE)</f>
        <v>0.57758119053457602</v>
      </c>
    </row>
    <row r="1653" spans="1:73" x14ac:dyDescent="0.2">
      <c r="A1653" t="s">
        <v>59</v>
      </c>
      <c r="B1653">
        <v>1610612753</v>
      </c>
      <c r="C1653" t="s">
        <v>83</v>
      </c>
      <c r="D1653" t="s">
        <v>84</v>
      </c>
      <c r="E1653">
        <v>22400798</v>
      </c>
      <c r="F1653" s="1">
        <v>45709</v>
      </c>
      <c r="G1653" t="s">
        <v>1420</v>
      </c>
      <c r="H1653" t="s">
        <v>70</v>
      </c>
      <c r="I1653">
        <v>48</v>
      </c>
      <c r="J1653">
        <v>36</v>
      </c>
      <c r="K1653">
        <v>88</v>
      </c>
      <c r="L1653">
        <v>0.40899999999999997</v>
      </c>
      <c r="M1653">
        <v>9</v>
      </c>
      <c r="N1653">
        <v>31</v>
      </c>
      <c r="O1653">
        <v>0.28999999999999998</v>
      </c>
      <c r="P1653">
        <v>23</v>
      </c>
      <c r="Q1653">
        <v>33</v>
      </c>
      <c r="R1653">
        <v>0.69699999999999995</v>
      </c>
      <c r="S1653">
        <v>13</v>
      </c>
      <c r="T1653">
        <v>37</v>
      </c>
      <c r="U1653">
        <v>50</v>
      </c>
      <c r="V1653">
        <v>23</v>
      </c>
      <c r="W1653">
        <v>14</v>
      </c>
      <c r="X1653">
        <v>7</v>
      </c>
      <c r="Y1653">
        <v>9</v>
      </c>
      <c r="Z1653">
        <v>7</v>
      </c>
      <c r="AA1653">
        <v>21</v>
      </c>
      <c r="AB1653">
        <v>26</v>
      </c>
      <c r="AC1653">
        <v>104</v>
      </c>
      <c r="AD1653">
        <v>-1</v>
      </c>
      <c r="AE1653">
        <v>1</v>
      </c>
      <c r="AF1653">
        <v>1231</v>
      </c>
      <c r="AG1653">
        <v>1231</v>
      </c>
      <c r="AH1653">
        <v>1231</v>
      </c>
      <c r="AI1653">
        <v>121</v>
      </c>
      <c r="AJ1653">
        <v>2070</v>
      </c>
      <c r="AK1653">
        <v>1314</v>
      </c>
      <c r="AL1653">
        <v>2106</v>
      </c>
      <c r="AM1653">
        <v>2097</v>
      </c>
      <c r="AN1653">
        <v>1971</v>
      </c>
      <c r="AO1653">
        <v>1982</v>
      </c>
      <c r="AP1653">
        <v>314</v>
      </c>
      <c r="AQ1653">
        <v>134</v>
      </c>
      <c r="AR1653">
        <v>1968</v>
      </c>
      <c r="AS1653">
        <v>652</v>
      </c>
      <c r="AT1653">
        <v>489</v>
      </c>
      <c r="AU1653">
        <v>427</v>
      </c>
      <c r="AV1653">
        <v>1759</v>
      </c>
      <c r="AW1653">
        <v>1092</v>
      </c>
      <c r="AX1653">
        <v>1360</v>
      </c>
      <c r="AY1653">
        <v>109</v>
      </c>
      <c r="AZ1653">
        <v>1902</v>
      </c>
      <c r="BA1653">
        <v>1694</v>
      </c>
      <c r="BB1653">
        <v>94</v>
      </c>
      <c r="BC1653">
        <v>1870</v>
      </c>
      <c r="BD1653">
        <v>1231</v>
      </c>
      <c r="BE1653">
        <v>1</v>
      </c>
      <c r="BF1653" t="s">
        <v>64</v>
      </c>
      <c r="BG1653" t="s">
        <v>1404</v>
      </c>
      <c r="BH1653" t="s">
        <v>1276</v>
      </c>
      <c r="BI1653" s="4">
        <f xml:space="preserve"> _2025teamgamelogs[[#This Row],[FGA]] + (0.44 * _2025teamgamelogs[[#This Row],[FTA]]) + _2025teamgamelogs[[#This Row],[TOV]] - _2025teamgamelogs[[#This Row],[OREB]]</f>
        <v>103.52</v>
      </c>
      <c r="BJ1653" s="3">
        <f>_2025teamgamelogs[[#This Row],[TOV]]/_2025teamgamelogs[[#This Row],[POSSESIONS]]</f>
        <v>0.13523956723338487</v>
      </c>
      <c r="BK1653" s="4">
        <f>_2025teamgamelogs[[#This Row],[PTS]]/_2025teamgamelogs[[#This Row],[POSSESIONS]]</f>
        <v>1.0046367851622875</v>
      </c>
      <c r="BL1653" s="4">
        <f xml:space="preserve"> 100 * _2025teamgamelogs[[#This Row],[POINTS_PER_POSSESSION]]</f>
        <v>100.46367851622875</v>
      </c>
      <c r="BM1653" s="4">
        <f xml:space="preserve"> _2025teamgamelogs[[#This Row],[POSSESIONS]] / (_2025teamgamelogs[[#This Row],[MIN]]/48)</f>
        <v>103.52</v>
      </c>
      <c r="BN1653" s="3">
        <f>_2025teamgamelogs[[#This Row],[PTS]] / (2 * (_2025teamgamelogs[[#This Row],[FGA]] + 0.44 * _2025teamgamelogs[[#This Row],[FTA]]))</f>
        <v>0.50721810378462739</v>
      </c>
      <c r="BO1653" s="4">
        <f>VLOOKUP(_2025teamgamelogs[[#This Row],[MONTH]], LEAGUE_AVERAGES!$A$2:$B$8, 2, FALSE)</f>
        <v>112.18937416754261</v>
      </c>
      <c r="BP1653" s="5">
        <f>VLOOKUP(_2025teamgamelogs[[#This Row],[TEAM_NAME]], LEAGUE_AVERAGES!$A$14:$C$43, 2, FALSE)</f>
        <v>0.32192682926829269</v>
      </c>
      <c r="BQ1653" s="5">
        <f>VLOOKUP(_2025teamgamelogs[[#This Row],[TEAM_NAME]], LEAGUE_AVERAGES!$A$14:$C$43, 3, FALSE)</f>
        <v>0.31129268292682932</v>
      </c>
      <c r="BR1653" s="5">
        <f>VLOOKUP(_2025teamgamelogs[[#This Row],[TEAM_NAME]], LEAGUE_AVERAGES!$F$14:$H$43, 2, FALSE)</f>
        <v>0.44641463414634147</v>
      </c>
      <c r="BS1653" s="5">
        <f>VLOOKUP(_2025teamgamelogs[[#This Row],[TEAM_NAME]], LEAGUE_AVERAGES!$F$14:$H$43, 3, FALSE)</f>
        <v>0.44524390243902434</v>
      </c>
      <c r="BT1653" s="5">
        <f>VLOOKUP(_2025teamgamelogs[[#This Row],[TEAM_NAME]], LEAGUE_AVERAGES!$K$14:$M$43, 2, FALSE)</f>
        <v>0.55194019912665027</v>
      </c>
      <c r="BU1653" s="5">
        <f>VLOOKUP(_2025teamgamelogs[[#This Row],[TEAM_NAME]], LEAGUE_AVERAGES!$K$14:$M$43, 3, FALSE)</f>
        <v>0.54874950227645525</v>
      </c>
    </row>
    <row r="1654" spans="1:73" x14ac:dyDescent="0.2">
      <c r="A1654" t="s">
        <v>59</v>
      </c>
      <c r="B1654">
        <v>1610612752</v>
      </c>
      <c r="C1654" t="s">
        <v>67</v>
      </c>
      <c r="D1654" t="s">
        <v>68</v>
      </c>
      <c r="E1654">
        <v>22400797</v>
      </c>
      <c r="F1654" s="1">
        <v>45709</v>
      </c>
      <c r="G1654" t="s">
        <v>1421</v>
      </c>
      <c r="H1654" t="s">
        <v>70</v>
      </c>
      <c r="I1654">
        <v>48</v>
      </c>
      <c r="J1654">
        <v>42</v>
      </c>
      <c r="K1654">
        <v>89</v>
      </c>
      <c r="L1654">
        <v>0.47199999999999998</v>
      </c>
      <c r="M1654">
        <v>10</v>
      </c>
      <c r="N1654">
        <v>28</v>
      </c>
      <c r="O1654">
        <v>0.35699999999999998</v>
      </c>
      <c r="P1654">
        <v>11</v>
      </c>
      <c r="Q1654">
        <v>18</v>
      </c>
      <c r="R1654">
        <v>0.61099999999999999</v>
      </c>
      <c r="S1654">
        <v>9</v>
      </c>
      <c r="T1654">
        <v>23</v>
      </c>
      <c r="U1654">
        <v>32</v>
      </c>
      <c r="V1654">
        <v>25</v>
      </c>
      <c r="W1654">
        <v>17</v>
      </c>
      <c r="X1654">
        <v>8</v>
      </c>
      <c r="Y1654">
        <v>3</v>
      </c>
      <c r="Z1654">
        <v>2</v>
      </c>
      <c r="AA1654">
        <v>12</v>
      </c>
      <c r="AB1654">
        <v>15</v>
      </c>
      <c r="AC1654">
        <v>105</v>
      </c>
      <c r="AD1654">
        <v>-37</v>
      </c>
      <c r="AE1654">
        <v>1</v>
      </c>
      <c r="AF1654">
        <v>1231</v>
      </c>
      <c r="AG1654">
        <v>1231</v>
      </c>
      <c r="AH1654">
        <v>1231</v>
      </c>
      <c r="AI1654">
        <v>121</v>
      </c>
      <c r="AJ1654">
        <v>1068</v>
      </c>
      <c r="AK1654">
        <v>1176</v>
      </c>
      <c r="AL1654">
        <v>1158</v>
      </c>
      <c r="AM1654">
        <v>1891</v>
      </c>
      <c r="AN1654">
        <v>2228</v>
      </c>
      <c r="AO1654">
        <v>1231</v>
      </c>
      <c r="AP1654">
        <v>2028</v>
      </c>
      <c r="AQ1654">
        <v>1617</v>
      </c>
      <c r="AR1654">
        <v>2326</v>
      </c>
      <c r="AS1654">
        <v>1566</v>
      </c>
      <c r="AT1654">
        <v>2380</v>
      </c>
      <c r="AU1654">
        <v>2378</v>
      </c>
      <c r="AV1654">
        <v>1358</v>
      </c>
      <c r="AW1654">
        <v>1759</v>
      </c>
      <c r="AX1654">
        <v>1073</v>
      </c>
      <c r="AY1654">
        <v>1712</v>
      </c>
      <c r="AZ1654">
        <v>158</v>
      </c>
      <c r="BA1654">
        <v>92</v>
      </c>
      <c r="BB1654">
        <v>1892</v>
      </c>
      <c r="BC1654">
        <v>1790</v>
      </c>
      <c r="BD1654">
        <v>2427</v>
      </c>
      <c r="BE1654">
        <v>1</v>
      </c>
      <c r="BF1654" t="s">
        <v>71</v>
      </c>
      <c r="BG1654" t="s">
        <v>1404</v>
      </c>
      <c r="BH1654" t="s">
        <v>1276</v>
      </c>
      <c r="BI1654" s="4">
        <f xml:space="preserve"> _2025teamgamelogs[[#This Row],[FGA]] + (0.44 * _2025teamgamelogs[[#This Row],[FTA]]) + _2025teamgamelogs[[#This Row],[TOV]] - _2025teamgamelogs[[#This Row],[OREB]]</f>
        <v>104.92</v>
      </c>
      <c r="BJ1654" s="3">
        <f>_2025teamgamelogs[[#This Row],[TOV]]/_2025teamgamelogs[[#This Row],[POSSESIONS]]</f>
        <v>0.16202821197102554</v>
      </c>
      <c r="BK1654" s="4">
        <f>_2025teamgamelogs[[#This Row],[PTS]]/_2025teamgamelogs[[#This Row],[POSSESIONS]]</f>
        <v>1.000762485703393</v>
      </c>
      <c r="BL1654" s="4">
        <f xml:space="preserve"> 100 * _2025teamgamelogs[[#This Row],[POINTS_PER_POSSESSION]]</f>
        <v>100.0762485703393</v>
      </c>
      <c r="BM1654" s="4">
        <f xml:space="preserve"> _2025teamgamelogs[[#This Row],[POSSESIONS]] / (_2025teamgamelogs[[#This Row],[MIN]]/48)</f>
        <v>104.92</v>
      </c>
      <c r="BN1654" s="3">
        <f>_2025teamgamelogs[[#This Row],[PTS]] / (2 * (_2025teamgamelogs[[#This Row],[FGA]] + 0.44 * _2025teamgamelogs[[#This Row],[FTA]]))</f>
        <v>0.54168386297977711</v>
      </c>
      <c r="BO1654" s="4">
        <f>VLOOKUP(_2025teamgamelogs[[#This Row],[MONTH]], LEAGUE_AVERAGES!$A$2:$B$8, 2, FALSE)</f>
        <v>112.18937416754261</v>
      </c>
      <c r="BP1654" s="5">
        <f>VLOOKUP(_2025teamgamelogs[[#This Row],[TEAM_NAME]], LEAGUE_AVERAGES!$A$14:$C$43, 2, FALSE)</f>
        <v>0.370219512195122</v>
      </c>
      <c r="BQ1654" s="5">
        <f>VLOOKUP(_2025teamgamelogs[[#This Row],[TEAM_NAME]], LEAGUE_AVERAGES!$A$14:$C$43, 3, FALSE)</f>
        <v>0.36224390243902438</v>
      </c>
      <c r="BR1654" s="5">
        <f>VLOOKUP(_2025teamgamelogs[[#This Row],[TEAM_NAME]], LEAGUE_AVERAGES!$F$14:$H$43, 2, FALSE)</f>
        <v>0.49358536585365859</v>
      </c>
      <c r="BS1654" s="5">
        <f>VLOOKUP(_2025teamgamelogs[[#This Row],[TEAM_NAME]], LEAGUE_AVERAGES!$F$14:$H$43, 3, FALSE)</f>
        <v>0.47975609756097559</v>
      </c>
      <c r="BT1654" s="5">
        <f>VLOOKUP(_2025teamgamelogs[[#This Row],[TEAM_NAME]], LEAGUE_AVERAGES!$K$14:$M$43, 2, FALSE)</f>
        <v>0.59525043511857889</v>
      </c>
      <c r="BU1654" s="5">
        <f>VLOOKUP(_2025teamgamelogs[[#This Row],[TEAM_NAME]], LEAGUE_AVERAGES!$K$14:$M$43, 3, FALSE)</f>
        <v>0.58413739951743537</v>
      </c>
    </row>
    <row r="1655" spans="1:73" x14ac:dyDescent="0.2">
      <c r="A1655" t="s">
        <v>59</v>
      </c>
      <c r="B1655">
        <v>1610612750</v>
      </c>
      <c r="C1655" t="s">
        <v>8</v>
      </c>
      <c r="D1655" t="s">
        <v>72</v>
      </c>
      <c r="E1655">
        <v>22400801</v>
      </c>
      <c r="F1655" s="1">
        <v>45709</v>
      </c>
      <c r="G1655" t="s">
        <v>897</v>
      </c>
      <c r="H1655" t="s">
        <v>70</v>
      </c>
      <c r="I1655">
        <v>48</v>
      </c>
      <c r="J1655">
        <v>41</v>
      </c>
      <c r="K1655">
        <v>92</v>
      </c>
      <c r="L1655">
        <v>0.44600000000000001</v>
      </c>
      <c r="M1655">
        <v>11</v>
      </c>
      <c r="N1655">
        <v>38</v>
      </c>
      <c r="O1655">
        <v>0.28899999999999998</v>
      </c>
      <c r="P1655">
        <v>22</v>
      </c>
      <c r="Q1655">
        <v>26</v>
      </c>
      <c r="R1655">
        <v>0.84599999999999997</v>
      </c>
      <c r="S1655">
        <v>7</v>
      </c>
      <c r="T1655">
        <v>28</v>
      </c>
      <c r="U1655">
        <v>35</v>
      </c>
      <c r="V1655">
        <v>22</v>
      </c>
      <c r="W1655">
        <v>9</v>
      </c>
      <c r="X1655">
        <v>10</v>
      </c>
      <c r="Y1655">
        <v>6</v>
      </c>
      <c r="Z1655">
        <v>6</v>
      </c>
      <c r="AA1655">
        <v>22</v>
      </c>
      <c r="AB1655">
        <v>25</v>
      </c>
      <c r="AC1655">
        <v>115</v>
      </c>
      <c r="AD1655">
        <v>-6</v>
      </c>
      <c r="AE1655">
        <v>1</v>
      </c>
      <c r="AF1655">
        <v>1231</v>
      </c>
      <c r="AG1655">
        <v>1231</v>
      </c>
      <c r="AH1655">
        <v>1231</v>
      </c>
      <c r="AI1655">
        <v>121</v>
      </c>
      <c r="AJ1655">
        <v>1234</v>
      </c>
      <c r="AK1655">
        <v>768</v>
      </c>
      <c r="AL1655">
        <v>1606</v>
      </c>
      <c r="AM1655">
        <v>1661</v>
      </c>
      <c r="AN1655">
        <v>1078</v>
      </c>
      <c r="AO1655">
        <v>2001</v>
      </c>
      <c r="AP1655">
        <v>406</v>
      </c>
      <c r="AQ1655">
        <v>570</v>
      </c>
      <c r="AR1655">
        <v>605</v>
      </c>
      <c r="AS1655">
        <v>2024</v>
      </c>
      <c r="AT1655">
        <v>1951</v>
      </c>
      <c r="AU1655">
        <v>2225</v>
      </c>
      <c r="AV1655">
        <v>1909</v>
      </c>
      <c r="AW1655">
        <v>152</v>
      </c>
      <c r="AX1655">
        <v>539</v>
      </c>
      <c r="AY1655">
        <v>560</v>
      </c>
      <c r="AZ1655">
        <v>1573</v>
      </c>
      <c r="BA1655">
        <v>1887</v>
      </c>
      <c r="BB1655">
        <v>143</v>
      </c>
      <c r="BC1655">
        <v>1095</v>
      </c>
      <c r="BD1655">
        <v>1540</v>
      </c>
      <c r="BE1655">
        <v>1</v>
      </c>
      <c r="BF1655" t="s">
        <v>71</v>
      </c>
      <c r="BG1655" t="s">
        <v>1404</v>
      </c>
      <c r="BH1655" t="s">
        <v>1276</v>
      </c>
      <c r="BI1655" s="4">
        <f xml:space="preserve"> _2025teamgamelogs[[#This Row],[FGA]] + (0.44 * _2025teamgamelogs[[#This Row],[FTA]]) + _2025teamgamelogs[[#This Row],[TOV]] - _2025teamgamelogs[[#This Row],[OREB]]</f>
        <v>105.44</v>
      </c>
      <c r="BJ1655" s="3">
        <f>_2025teamgamelogs[[#This Row],[TOV]]/_2025teamgamelogs[[#This Row],[POSSESIONS]]</f>
        <v>8.5356600910470412E-2</v>
      </c>
      <c r="BK1655" s="4">
        <f>_2025teamgamelogs[[#This Row],[PTS]]/_2025teamgamelogs[[#This Row],[POSSESIONS]]</f>
        <v>1.0906676783004552</v>
      </c>
      <c r="BL1655" s="4">
        <f xml:space="preserve"> 100 * _2025teamgamelogs[[#This Row],[POINTS_PER_POSSESSION]]</f>
        <v>109.06676783004552</v>
      </c>
      <c r="BM1655" s="4">
        <f xml:space="preserve"> _2025teamgamelogs[[#This Row],[POSSESIONS]] / (_2025teamgamelogs[[#This Row],[MIN]]/48)</f>
        <v>105.44</v>
      </c>
      <c r="BN1655" s="3">
        <f>_2025teamgamelogs[[#This Row],[PTS]] / (2 * (_2025teamgamelogs[[#This Row],[FGA]] + 0.44 * _2025teamgamelogs[[#This Row],[FTA]]))</f>
        <v>0.55587780355761796</v>
      </c>
      <c r="BO1655" s="4">
        <f>VLOOKUP(_2025teamgamelogs[[#This Row],[MONTH]], LEAGUE_AVERAGES!$A$2:$B$8, 2, FALSE)</f>
        <v>112.18937416754261</v>
      </c>
      <c r="BP1655" s="5">
        <f>VLOOKUP(_2025teamgamelogs[[#This Row],[TEAM_NAME]], LEAGUE_AVERAGES!$A$14:$C$43, 2, FALSE)</f>
        <v>0.38256097560975622</v>
      </c>
      <c r="BQ1655" s="5">
        <f>VLOOKUP(_2025teamgamelogs[[#This Row],[TEAM_NAME]], LEAGUE_AVERAGES!$A$14:$C$43, 3, FALSE)</f>
        <v>0.37156097560975615</v>
      </c>
      <c r="BR1655" s="5">
        <f>VLOOKUP(_2025teamgamelogs[[#This Row],[TEAM_NAME]], LEAGUE_AVERAGES!$F$14:$H$43, 2, FALSE)</f>
        <v>0.47402439024390242</v>
      </c>
      <c r="BS1655" s="5">
        <f>VLOOKUP(_2025teamgamelogs[[#This Row],[TEAM_NAME]], LEAGUE_AVERAGES!$F$14:$H$43, 3, FALSE)</f>
        <v>0.46580487804878057</v>
      </c>
      <c r="BT1655" s="5">
        <f>VLOOKUP(_2025teamgamelogs[[#This Row],[TEAM_NAME]], LEAGUE_AVERAGES!$K$14:$M$43, 2, FALSE)</f>
        <v>0.59446350940954662</v>
      </c>
      <c r="BU1655" s="5">
        <f>VLOOKUP(_2025teamgamelogs[[#This Row],[TEAM_NAME]], LEAGUE_AVERAGES!$K$14:$M$43, 3, FALSE)</f>
        <v>0.58583417827298701</v>
      </c>
    </row>
    <row r="1656" spans="1:73" x14ac:dyDescent="0.2">
      <c r="A1656" t="s">
        <v>59</v>
      </c>
      <c r="B1656">
        <v>1610612745</v>
      </c>
      <c r="C1656" t="s">
        <v>104</v>
      </c>
      <c r="D1656" t="s">
        <v>105</v>
      </c>
      <c r="E1656">
        <v>22400801</v>
      </c>
      <c r="F1656" s="1">
        <v>45709</v>
      </c>
      <c r="G1656" t="s">
        <v>898</v>
      </c>
      <c r="H1656" t="s">
        <v>63</v>
      </c>
      <c r="I1656">
        <v>48</v>
      </c>
      <c r="J1656">
        <v>42</v>
      </c>
      <c r="K1656">
        <v>84</v>
      </c>
      <c r="L1656">
        <v>0.5</v>
      </c>
      <c r="M1656">
        <v>13</v>
      </c>
      <c r="N1656">
        <v>26</v>
      </c>
      <c r="O1656">
        <v>0.5</v>
      </c>
      <c r="P1656">
        <v>24</v>
      </c>
      <c r="Q1656">
        <v>32</v>
      </c>
      <c r="R1656">
        <v>0.75</v>
      </c>
      <c r="S1656">
        <v>9</v>
      </c>
      <c r="T1656">
        <v>39</v>
      </c>
      <c r="U1656">
        <v>48</v>
      </c>
      <c r="V1656">
        <v>18</v>
      </c>
      <c r="W1656">
        <v>20</v>
      </c>
      <c r="X1656">
        <v>5</v>
      </c>
      <c r="Y1656">
        <v>6</v>
      </c>
      <c r="Z1656">
        <v>6</v>
      </c>
      <c r="AA1656">
        <v>25</v>
      </c>
      <c r="AB1656">
        <v>22</v>
      </c>
      <c r="AC1656">
        <v>121</v>
      </c>
      <c r="AD1656">
        <v>6</v>
      </c>
      <c r="AE1656">
        <v>1</v>
      </c>
      <c r="AF1656">
        <v>1</v>
      </c>
      <c r="AG1656">
        <v>1</v>
      </c>
      <c r="AH1656">
        <v>1</v>
      </c>
      <c r="AI1656">
        <v>121</v>
      </c>
      <c r="AJ1656">
        <v>1068</v>
      </c>
      <c r="AK1656">
        <v>1815</v>
      </c>
      <c r="AL1656">
        <v>663</v>
      </c>
      <c r="AM1656">
        <v>1171</v>
      </c>
      <c r="AN1656">
        <v>2340</v>
      </c>
      <c r="AO1656">
        <v>94</v>
      </c>
      <c r="AP1656">
        <v>238</v>
      </c>
      <c r="AQ1656">
        <v>163</v>
      </c>
      <c r="AR1656">
        <v>1525</v>
      </c>
      <c r="AS1656">
        <v>1566</v>
      </c>
      <c r="AT1656">
        <v>277</v>
      </c>
      <c r="AU1656">
        <v>604</v>
      </c>
      <c r="AV1656">
        <v>2327</v>
      </c>
      <c r="AW1656">
        <v>2199</v>
      </c>
      <c r="AX1656">
        <v>1998</v>
      </c>
      <c r="AY1656">
        <v>560</v>
      </c>
      <c r="AZ1656">
        <v>1573</v>
      </c>
      <c r="BA1656">
        <v>2247</v>
      </c>
      <c r="BB1656">
        <v>416</v>
      </c>
      <c r="BC1656">
        <v>672</v>
      </c>
      <c r="BD1656">
        <v>854</v>
      </c>
      <c r="BE1656">
        <v>1</v>
      </c>
      <c r="BF1656" t="s">
        <v>64</v>
      </c>
      <c r="BG1656" t="s">
        <v>1404</v>
      </c>
      <c r="BH1656" t="s">
        <v>1276</v>
      </c>
      <c r="BI1656" s="4">
        <f xml:space="preserve"> _2025teamgamelogs[[#This Row],[FGA]] + (0.44 * _2025teamgamelogs[[#This Row],[FTA]]) + _2025teamgamelogs[[#This Row],[TOV]] - _2025teamgamelogs[[#This Row],[OREB]]</f>
        <v>109.08</v>
      </c>
      <c r="BJ1656" s="3">
        <f>_2025teamgamelogs[[#This Row],[TOV]]/_2025teamgamelogs[[#This Row],[POSSESIONS]]</f>
        <v>0.18335166850018336</v>
      </c>
      <c r="BK1656" s="4">
        <f>_2025teamgamelogs[[#This Row],[PTS]]/_2025teamgamelogs[[#This Row],[POSSESIONS]]</f>
        <v>1.1092775944261093</v>
      </c>
      <c r="BL1656" s="4">
        <f xml:space="preserve"> 100 * _2025teamgamelogs[[#This Row],[POINTS_PER_POSSESSION]]</f>
        <v>110.92775944261093</v>
      </c>
      <c r="BM1656" s="4">
        <f xml:space="preserve"> _2025teamgamelogs[[#This Row],[POSSESIONS]] / (_2025teamgamelogs[[#This Row],[MIN]]/48)</f>
        <v>109.08</v>
      </c>
      <c r="BN1656" s="3">
        <f>_2025teamgamelogs[[#This Row],[PTS]] / (2 * (_2025teamgamelogs[[#This Row],[FGA]] + 0.44 * _2025teamgamelogs[[#This Row],[FTA]]))</f>
        <v>0.61684339314845027</v>
      </c>
      <c r="BO1656" s="4">
        <f>VLOOKUP(_2025teamgamelogs[[#This Row],[MONTH]], LEAGUE_AVERAGES!$A$2:$B$8, 2, FALSE)</f>
        <v>112.18937416754261</v>
      </c>
      <c r="BP1656" s="5">
        <f>VLOOKUP(_2025teamgamelogs[[#This Row],[TEAM_NAME]], LEAGUE_AVERAGES!$A$14:$C$43, 2, FALSE)</f>
        <v>0.35034146341463424</v>
      </c>
      <c r="BQ1656" s="5">
        <f>VLOOKUP(_2025teamgamelogs[[#This Row],[TEAM_NAME]], LEAGUE_AVERAGES!$A$14:$C$43, 3, FALSE)</f>
        <v>0.35473170731707321</v>
      </c>
      <c r="BR1656" s="5">
        <f>VLOOKUP(_2025teamgamelogs[[#This Row],[TEAM_NAME]], LEAGUE_AVERAGES!$F$14:$H$43, 2, FALSE)</f>
        <v>0.45260975609756104</v>
      </c>
      <c r="BS1656" s="5">
        <f>VLOOKUP(_2025teamgamelogs[[#This Row],[TEAM_NAME]], LEAGUE_AVERAGES!$F$14:$H$43, 3, FALSE)</f>
        <v>0.45763414634146338</v>
      </c>
      <c r="BT1656" s="5">
        <f>VLOOKUP(_2025teamgamelogs[[#This Row],[TEAM_NAME]], LEAGUE_AVERAGES!$K$14:$M$43, 2, FALSE)</f>
        <v>0.55103752047014554</v>
      </c>
      <c r="BU1656" s="5">
        <f>VLOOKUP(_2025teamgamelogs[[#This Row],[TEAM_NAME]], LEAGUE_AVERAGES!$K$14:$M$43, 3, FALSE)</f>
        <v>0.55544482411316332</v>
      </c>
    </row>
    <row r="1657" spans="1:73" x14ac:dyDescent="0.2">
      <c r="A1657" t="s">
        <v>59</v>
      </c>
      <c r="B1657">
        <v>1610612762</v>
      </c>
      <c r="C1657" t="s">
        <v>125</v>
      </c>
      <c r="D1657" t="s">
        <v>126</v>
      </c>
      <c r="E1657">
        <v>22400804</v>
      </c>
      <c r="F1657" s="1">
        <v>45709</v>
      </c>
      <c r="G1657" t="s">
        <v>1422</v>
      </c>
      <c r="H1657" t="s">
        <v>70</v>
      </c>
      <c r="I1657">
        <v>48</v>
      </c>
      <c r="J1657">
        <v>41</v>
      </c>
      <c r="K1657">
        <v>90</v>
      </c>
      <c r="L1657">
        <v>0.45600000000000002</v>
      </c>
      <c r="M1657">
        <v>15</v>
      </c>
      <c r="N1657">
        <v>41</v>
      </c>
      <c r="O1657">
        <v>0.36599999999999999</v>
      </c>
      <c r="P1657">
        <v>10</v>
      </c>
      <c r="Q1657">
        <v>18</v>
      </c>
      <c r="R1657">
        <v>0.55600000000000005</v>
      </c>
      <c r="S1657">
        <v>14</v>
      </c>
      <c r="T1657">
        <v>29</v>
      </c>
      <c r="U1657">
        <v>43</v>
      </c>
      <c r="V1657">
        <v>27</v>
      </c>
      <c r="W1657">
        <v>21</v>
      </c>
      <c r="X1657">
        <v>7</v>
      </c>
      <c r="Y1657">
        <v>2</v>
      </c>
      <c r="Z1657">
        <v>10</v>
      </c>
      <c r="AA1657">
        <v>15</v>
      </c>
      <c r="AB1657">
        <v>20</v>
      </c>
      <c r="AC1657">
        <v>107</v>
      </c>
      <c r="AD1657">
        <v>-23</v>
      </c>
      <c r="AE1657">
        <v>1</v>
      </c>
      <c r="AF1657">
        <v>1231</v>
      </c>
      <c r="AG1657">
        <v>1231</v>
      </c>
      <c r="AH1657">
        <v>1231</v>
      </c>
      <c r="AI1657">
        <v>121</v>
      </c>
      <c r="AJ1657">
        <v>1234</v>
      </c>
      <c r="AK1657">
        <v>1029</v>
      </c>
      <c r="AL1657">
        <v>1449</v>
      </c>
      <c r="AM1657">
        <v>733</v>
      </c>
      <c r="AN1657">
        <v>681</v>
      </c>
      <c r="AO1657">
        <v>1141</v>
      </c>
      <c r="AP1657">
        <v>2148</v>
      </c>
      <c r="AQ1657">
        <v>1617</v>
      </c>
      <c r="AR1657">
        <v>2410</v>
      </c>
      <c r="AS1657">
        <v>466</v>
      </c>
      <c r="AT1657">
        <v>1807</v>
      </c>
      <c r="AU1657">
        <v>1282</v>
      </c>
      <c r="AV1657">
        <v>1013</v>
      </c>
      <c r="AW1657">
        <v>2289</v>
      </c>
      <c r="AX1657">
        <v>1360</v>
      </c>
      <c r="AY1657">
        <v>2078</v>
      </c>
      <c r="AZ1657">
        <v>2353</v>
      </c>
      <c r="BA1657">
        <v>398</v>
      </c>
      <c r="BB1657">
        <v>767</v>
      </c>
      <c r="BC1657">
        <v>1677</v>
      </c>
      <c r="BD1657">
        <v>2268</v>
      </c>
      <c r="BE1657">
        <v>1</v>
      </c>
      <c r="BF1657" t="s">
        <v>64</v>
      </c>
      <c r="BG1657" t="s">
        <v>1404</v>
      </c>
      <c r="BH1657" t="s">
        <v>1276</v>
      </c>
      <c r="BI1657" s="4">
        <f xml:space="preserve"> _2025teamgamelogs[[#This Row],[FGA]] + (0.44 * _2025teamgamelogs[[#This Row],[FTA]]) + _2025teamgamelogs[[#This Row],[TOV]] - _2025teamgamelogs[[#This Row],[OREB]]</f>
        <v>104.92</v>
      </c>
      <c r="BJ1657" s="3">
        <f>_2025teamgamelogs[[#This Row],[TOV]]/_2025teamgamelogs[[#This Row],[POSSESIONS]]</f>
        <v>0.20015249714067862</v>
      </c>
      <c r="BK1657" s="4">
        <f>_2025teamgamelogs[[#This Row],[PTS]]/_2025teamgamelogs[[#This Row],[POSSESIONS]]</f>
        <v>1.0198246282882195</v>
      </c>
      <c r="BL1657" s="4">
        <f xml:space="preserve"> 100 * _2025teamgamelogs[[#This Row],[POINTS_PER_POSSESSION]]</f>
        <v>101.98246282882195</v>
      </c>
      <c r="BM1657" s="4">
        <f xml:space="preserve"> _2025teamgamelogs[[#This Row],[POSSESIONS]] / (_2025teamgamelogs[[#This Row],[MIN]]/48)</f>
        <v>104.92</v>
      </c>
      <c r="BN1657" s="3">
        <f>_2025teamgamelogs[[#This Row],[PTS]] / (2 * (_2025teamgamelogs[[#This Row],[FGA]] + 0.44 * _2025teamgamelogs[[#This Row],[FTA]]))</f>
        <v>0.54636437908496727</v>
      </c>
      <c r="BO1657" s="4">
        <f>VLOOKUP(_2025teamgamelogs[[#This Row],[MONTH]], LEAGUE_AVERAGES!$A$2:$B$8, 2, FALSE)</f>
        <v>112.18937416754261</v>
      </c>
      <c r="BP1657" s="5">
        <f>VLOOKUP(_2025teamgamelogs[[#This Row],[TEAM_NAME]], LEAGUE_AVERAGES!$A$14:$C$43, 2, FALSE)</f>
        <v>0.36446341463414633</v>
      </c>
      <c r="BQ1657" s="5">
        <f>VLOOKUP(_2025teamgamelogs[[#This Row],[TEAM_NAME]], LEAGUE_AVERAGES!$A$14:$C$43, 3, FALSE)</f>
        <v>0.3413170731707319</v>
      </c>
      <c r="BR1657" s="5">
        <f>VLOOKUP(_2025teamgamelogs[[#This Row],[TEAM_NAME]], LEAGUE_AVERAGES!$F$14:$H$43, 2, FALSE)</f>
        <v>0.4583902439024391</v>
      </c>
      <c r="BS1657" s="5">
        <f>VLOOKUP(_2025teamgamelogs[[#This Row],[TEAM_NAME]], LEAGUE_AVERAGES!$F$14:$H$43, 3, FALSE)</f>
        <v>0.45390243902439031</v>
      </c>
      <c r="BT1657" s="5">
        <f>VLOOKUP(_2025teamgamelogs[[#This Row],[TEAM_NAME]], LEAGUE_AVERAGES!$K$14:$M$43, 2, FALSE)</f>
        <v>0.57104853563970659</v>
      </c>
      <c r="BU1657" s="5">
        <f>VLOOKUP(_2025teamgamelogs[[#This Row],[TEAM_NAME]], LEAGUE_AVERAGES!$K$14:$M$43, 3, FALSE)</f>
        <v>0.56826296147062372</v>
      </c>
    </row>
    <row r="1658" spans="1:73" x14ac:dyDescent="0.2">
      <c r="A1658" t="s">
        <v>59</v>
      </c>
      <c r="B1658">
        <v>1610612760</v>
      </c>
      <c r="C1658" t="s">
        <v>137</v>
      </c>
      <c r="D1658" t="s">
        <v>138</v>
      </c>
      <c r="E1658">
        <v>22400804</v>
      </c>
      <c r="F1658" s="1">
        <v>45709</v>
      </c>
      <c r="G1658" t="s">
        <v>1423</v>
      </c>
      <c r="H1658" t="s">
        <v>63</v>
      </c>
      <c r="I1658">
        <v>48</v>
      </c>
      <c r="J1658">
        <v>46</v>
      </c>
      <c r="K1658">
        <v>97</v>
      </c>
      <c r="L1658">
        <v>0.47399999999999998</v>
      </c>
      <c r="M1658">
        <v>19</v>
      </c>
      <c r="N1658">
        <v>43</v>
      </c>
      <c r="O1658">
        <v>0.442</v>
      </c>
      <c r="P1658">
        <v>19</v>
      </c>
      <c r="Q1658">
        <v>20</v>
      </c>
      <c r="R1658">
        <v>0.95</v>
      </c>
      <c r="S1658">
        <v>17</v>
      </c>
      <c r="T1658">
        <v>34</v>
      </c>
      <c r="U1658">
        <v>51</v>
      </c>
      <c r="V1658">
        <v>38</v>
      </c>
      <c r="W1658">
        <v>12</v>
      </c>
      <c r="X1658">
        <v>10</v>
      </c>
      <c r="Y1658">
        <v>10</v>
      </c>
      <c r="Z1658">
        <v>2</v>
      </c>
      <c r="AA1658">
        <v>20</v>
      </c>
      <c r="AB1658">
        <v>15</v>
      </c>
      <c r="AC1658">
        <v>130</v>
      </c>
      <c r="AD1658">
        <v>23</v>
      </c>
      <c r="AE1658">
        <v>1</v>
      </c>
      <c r="AF1658">
        <v>1</v>
      </c>
      <c r="AG1658">
        <v>1</v>
      </c>
      <c r="AH1658">
        <v>1</v>
      </c>
      <c r="AI1658">
        <v>121</v>
      </c>
      <c r="AJ1658">
        <v>437</v>
      </c>
      <c r="AK1658">
        <v>324</v>
      </c>
      <c r="AL1658">
        <v>1119</v>
      </c>
      <c r="AM1658">
        <v>182</v>
      </c>
      <c r="AN1658">
        <v>471</v>
      </c>
      <c r="AO1658">
        <v>386</v>
      </c>
      <c r="AP1658">
        <v>756</v>
      </c>
      <c r="AQ1658">
        <v>1301</v>
      </c>
      <c r="AR1658">
        <v>77</v>
      </c>
      <c r="AS1658">
        <v>160</v>
      </c>
      <c r="AT1658">
        <v>926</v>
      </c>
      <c r="AU1658">
        <v>340</v>
      </c>
      <c r="AV1658">
        <v>44</v>
      </c>
      <c r="AW1658">
        <v>640</v>
      </c>
      <c r="AX1658">
        <v>539</v>
      </c>
      <c r="AY1658">
        <v>57</v>
      </c>
      <c r="AZ1658">
        <v>158</v>
      </c>
      <c r="BA1658">
        <v>1491</v>
      </c>
      <c r="BB1658">
        <v>1892</v>
      </c>
      <c r="BC1658">
        <v>239</v>
      </c>
      <c r="BD1658">
        <v>168</v>
      </c>
      <c r="BE1658">
        <v>1</v>
      </c>
      <c r="BF1658" t="s">
        <v>71</v>
      </c>
      <c r="BG1658" t="s">
        <v>1404</v>
      </c>
      <c r="BH1658" t="s">
        <v>1276</v>
      </c>
      <c r="BI1658" s="4">
        <f xml:space="preserve"> _2025teamgamelogs[[#This Row],[FGA]] + (0.44 * _2025teamgamelogs[[#This Row],[FTA]]) + _2025teamgamelogs[[#This Row],[TOV]] - _2025teamgamelogs[[#This Row],[OREB]]</f>
        <v>100.8</v>
      </c>
      <c r="BJ1658" s="3">
        <f>_2025teamgamelogs[[#This Row],[TOV]]/_2025teamgamelogs[[#This Row],[POSSESIONS]]</f>
        <v>0.11904761904761905</v>
      </c>
      <c r="BK1658" s="4">
        <f>_2025teamgamelogs[[#This Row],[PTS]]/_2025teamgamelogs[[#This Row],[POSSESIONS]]</f>
        <v>1.2896825396825398</v>
      </c>
      <c r="BL1658" s="4">
        <f xml:space="preserve"> 100 * _2025teamgamelogs[[#This Row],[POINTS_PER_POSSESSION]]</f>
        <v>128.96825396825398</v>
      </c>
      <c r="BM1658" s="4">
        <f xml:space="preserve"> _2025teamgamelogs[[#This Row],[POSSESIONS]] / (_2025teamgamelogs[[#This Row],[MIN]]/48)</f>
        <v>100.8</v>
      </c>
      <c r="BN1658" s="3">
        <f>_2025teamgamelogs[[#This Row],[PTS]] / (2 * (_2025teamgamelogs[[#This Row],[FGA]] + 0.44 * _2025teamgamelogs[[#This Row],[FTA]]))</f>
        <v>0.61436672967863892</v>
      </c>
      <c r="BO1658" s="4">
        <f>VLOOKUP(_2025teamgamelogs[[#This Row],[MONTH]], LEAGUE_AVERAGES!$A$2:$B$8, 2, FALSE)</f>
        <v>112.18937416754261</v>
      </c>
      <c r="BP1658" s="5">
        <f>VLOOKUP(_2025teamgamelogs[[#This Row],[TEAM_NAME]], LEAGUE_AVERAGES!$A$14:$C$43, 2, FALSE)</f>
        <v>0.38229268292682927</v>
      </c>
      <c r="BQ1658" s="5">
        <f>VLOOKUP(_2025teamgamelogs[[#This Row],[TEAM_NAME]], LEAGUE_AVERAGES!$A$14:$C$43, 3, FALSE)</f>
        <v>0.36500000000000005</v>
      </c>
      <c r="BR1658" s="5">
        <f>VLOOKUP(_2025teamgamelogs[[#This Row],[TEAM_NAME]], LEAGUE_AVERAGES!$F$14:$H$43, 2, FALSE)</f>
        <v>0.48607317073170736</v>
      </c>
      <c r="BS1658" s="5">
        <f>VLOOKUP(_2025teamgamelogs[[#This Row],[TEAM_NAME]], LEAGUE_AVERAGES!$F$14:$H$43, 3, FALSE)</f>
        <v>0.4780731707317073</v>
      </c>
      <c r="BT1658" s="5">
        <f>VLOOKUP(_2025teamgamelogs[[#This Row],[TEAM_NAME]], LEAGUE_AVERAGES!$K$14:$M$43, 2, FALSE)</f>
        <v>0.59971838422440138</v>
      </c>
      <c r="BU1658" s="5">
        <f>VLOOKUP(_2025teamgamelogs[[#This Row],[TEAM_NAME]], LEAGUE_AVERAGES!$K$14:$M$43, 3, FALSE)</f>
        <v>0.58679992881439635</v>
      </c>
    </row>
    <row r="1659" spans="1:73" x14ac:dyDescent="0.2">
      <c r="A1659" t="s">
        <v>59</v>
      </c>
      <c r="B1659">
        <v>1610612765</v>
      </c>
      <c r="C1659" t="s">
        <v>107</v>
      </c>
      <c r="D1659" t="s">
        <v>108</v>
      </c>
      <c r="E1659">
        <v>22400802</v>
      </c>
      <c r="F1659" s="1">
        <v>45709</v>
      </c>
      <c r="G1659" t="s">
        <v>1424</v>
      </c>
      <c r="H1659" t="s">
        <v>63</v>
      </c>
      <c r="I1659">
        <v>48</v>
      </c>
      <c r="J1659">
        <v>47</v>
      </c>
      <c r="K1659">
        <v>94</v>
      </c>
      <c r="L1659">
        <v>0.5</v>
      </c>
      <c r="M1659">
        <v>12</v>
      </c>
      <c r="N1659">
        <v>35</v>
      </c>
      <c r="O1659">
        <v>0.34300000000000003</v>
      </c>
      <c r="P1659">
        <v>19</v>
      </c>
      <c r="Q1659">
        <v>22</v>
      </c>
      <c r="R1659">
        <v>0.86399999999999999</v>
      </c>
      <c r="S1659">
        <v>20</v>
      </c>
      <c r="T1659">
        <v>33</v>
      </c>
      <c r="U1659">
        <v>53</v>
      </c>
      <c r="V1659">
        <v>31</v>
      </c>
      <c r="W1659">
        <v>15</v>
      </c>
      <c r="X1659">
        <v>8</v>
      </c>
      <c r="Y1659">
        <v>5</v>
      </c>
      <c r="Z1659">
        <v>5</v>
      </c>
      <c r="AA1659">
        <v>17</v>
      </c>
      <c r="AB1659">
        <v>20</v>
      </c>
      <c r="AC1659">
        <v>125</v>
      </c>
      <c r="AD1659">
        <v>15</v>
      </c>
      <c r="AE1659">
        <v>1</v>
      </c>
      <c r="AF1659">
        <v>1</v>
      </c>
      <c r="AG1659">
        <v>1</v>
      </c>
      <c r="AH1659">
        <v>1</v>
      </c>
      <c r="AI1659">
        <v>121</v>
      </c>
      <c r="AJ1659">
        <v>335</v>
      </c>
      <c r="AK1659">
        <v>570</v>
      </c>
      <c r="AL1659">
        <v>663</v>
      </c>
      <c r="AM1659">
        <v>1413</v>
      </c>
      <c r="AN1659">
        <v>1495</v>
      </c>
      <c r="AO1659">
        <v>1391</v>
      </c>
      <c r="AP1659">
        <v>756</v>
      </c>
      <c r="AQ1659">
        <v>1008</v>
      </c>
      <c r="AR1659">
        <v>482</v>
      </c>
      <c r="AS1659">
        <v>44</v>
      </c>
      <c r="AT1659">
        <v>1131</v>
      </c>
      <c r="AU1659">
        <v>209</v>
      </c>
      <c r="AV1659">
        <v>426</v>
      </c>
      <c r="AW1659">
        <v>1341</v>
      </c>
      <c r="AX1659">
        <v>1073</v>
      </c>
      <c r="AY1659">
        <v>889</v>
      </c>
      <c r="AZ1659">
        <v>1188</v>
      </c>
      <c r="BA1659">
        <v>792</v>
      </c>
      <c r="BB1659">
        <v>767</v>
      </c>
      <c r="BC1659">
        <v>437</v>
      </c>
      <c r="BD1659">
        <v>376</v>
      </c>
      <c r="BE1659">
        <v>1</v>
      </c>
      <c r="BF1659" t="s">
        <v>71</v>
      </c>
      <c r="BG1659" t="s">
        <v>1404</v>
      </c>
      <c r="BH1659" t="s">
        <v>1276</v>
      </c>
      <c r="BI1659" s="4">
        <f xml:space="preserve"> _2025teamgamelogs[[#This Row],[FGA]] + (0.44 * _2025teamgamelogs[[#This Row],[FTA]]) + _2025teamgamelogs[[#This Row],[TOV]] - _2025teamgamelogs[[#This Row],[OREB]]</f>
        <v>98.68</v>
      </c>
      <c r="BJ1659" s="3">
        <f>_2025teamgamelogs[[#This Row],[TOV]]/_2025teamgamelogs[[#This Row],[POSSESIONS]]</f>
        <v>0.15200648561005267</v>
      </c>
      <c r="BK1659" s="4">
        <f>_2025teamgamelogs[[#This Row],[PTS]]/_2025teamgamelogs[[#This Row],[POSSESIONS]]</f>
        <v>1.2667207134171057</v>
      </c>
      <c r="BL1659" s="4">
        <f xml:space="preserve"> 100 * _2025teamgamelogs[[#This Row],[POINTS_PER_POSSESSION]]</f>
        <v>126.67207134171056</v>
      </c>
      <c r="BM1659" s="4">
        <f xml:space="preserve"> _2025teamgamelogs[[#This Row],[POSSESIONS]] / (_2025teamgamelogs[[#This Row],[MIN]]/48)</f>
        <v>98.68</v>
      </c>
      <c r="BN1659" s="3">
        <f>_2025teamgamelogs[[#This Row],[PTS]] / (2 * (_2025teamgamelogs[[#This Row],[FGA]] + 0.44 * _2025teamgamelogs[[#This Row],[FTA]]))</f>
        <v>0.60281635802469136</v>
      </c>
      <c r="BO1659" s="4">
        <f>VLOOKUP(_2025teamgamelogs[[#This Row],[MONTH]], LEAGUE_AVERAGES!$A$2:$B$8, 2, FALSE)</f>
        <v>112.18937416754261</v>
      </c>
      <c r="BP1659" s="5">
        <f>VLOOKUP(_2025teamgamelogs[[#This Row],[TEAM_NAME]], LEAGUE_AVERAGES!$A$14:$C$43, 2, FALSE)</f>
        <v>0.3560731707317073</v>
      </c>
      <c r="BQ1659" s="5">
        <f>VLOOKUP(_2025teamgamelogs[[#This Row],[TEAM_NAME]], LEAGUE_AVERAGES!$A$14:$C$43, 3, FALSE)</f>
        <v>0.3687804878048781</v>
      </c>
      <c r="BR1659" s="5">
        <f>VLOOKUP(_2025teamgamelogs[[#This Row],[TEAM_NAME]], LEAGUE_AVERAGES!$F$14:$H$43, 2, FALSE)</f>
        <v>0.47321951219512204</v>
      </c>
      <c r="BS1659" s="5">
        <f>VLOOKUP(_2025teamgamelogs[[#This Row],[TEAM_NAME]], LEAGUE_AVERAGES!$F$14:$H$43, 3, FALSE)</f>
        <v>0.48104878048780486</v>
      </c>
      <c r="BT1659" s="5">
        <f>VLOOKUP(_2025teamgamelogs[[#This Row],[TEAM_NAME]], LEAGUE_AVERAGES!$K$14:$M$43, 2, FALSE)</f>
        <v>0.57634444021190001</v>
      </c>
      <c r="BU1659" s="5">
        <f>VLOOKUP(_2025teamgamelogs[[#This Row],[TEAM_NAME]], LEAGUE_AVERAGES!$K$14:$M$43, 3, FALSE)</f>
        <v>0.58621097107374254</v>
      </c>
    </row>
    <row r="1660" spans="1:73" x14ac:dyDescent="0.2">
      <c r="A1660" t="s">
        <v>59</v>
      </c>
      <c r="B1660">
        <v>1610612740</v>
      </c>
      <c r="C1660" t="s">
        <v>77</v>
      </c>
      <c r="D1660" t="s">
        <v>78</v>
      </c>
      <c r="E1660">
        <v>22400803</v>
      </c>
      <c r="F1660" s="1">
        <v>45709</v>
      </c>
      <c r="G1660" t="s">
        <v>521</v>
      </c>
      <c r="H1660" t="s">
        <v>70</v>
      </c>
      <c r="I1660">
        <v>48</v>
      </c>
      <c r="J1660">
        <v>38</v>
      </c>
      <c r="K1660">
        <v>92</v>
      </c>
      <c r="L1660">
        <v>0.41299999999999998</v>
      </c>
      <c r="M1660">
        <v>8</v>
      </c>
      <c r="N1660">
        <v>27</v>
      </c>
      <c r="O1660">
        <v>0.29599999999999999</v>
      </c>
      <c r="P1660">
        <v>19</v>
      </c>
      <c r="Q1660">
        <v>25</v>
      </c>
      <c r="R1660">
        <v>0.76</v>
      </c>
      <c r="S1660">
        <v>14</v>
      </c>
      <c r="T1660">
        <v>39</v>
      </c>
      <c r="U1660">
        <v>53</v>
      </c>
      <c r="V1660">
        <v>25</v>
      </c>
      <c r="W1660">
        <v>14</v>
      </c>
      <c r="X1660">
        <v>8</v>
      </c>
      <c r="Y1660">
        <v>6</v>
      </c>
      <c r="Z1660">
        <v>4</v>
      </c>
      <c r="AA1660">
        <v>23</v>
      </c>
      <c r="AB1660">
        <v>18</v>
      </c>
      <c r="AC1660">
        <v>103</v>
      </c>
      <c r="AD1660">
        <v>-8</v>
      </c>
      <c r="AE1660">
        <v>1</v>
      </c>
      <c r="AF1660">
        <v>1231</v>
      </c>
      <c r="AG1660">
        <v>1231</v>
      </c>
      <c r="AH1660">
        <v>1231</v>
      </c>
      <c r="AI1660">
        <v>121</v>
      </c>
      <c r="AJ1660">
        <v>1796</v>
      </c>
      <c r="AK1660">
        <v>768</v>
      </c>
      <c r="AL1660">
        <v>2061</v>
      </c>
      <c r="AM1660">
        <v>2251</v>
      </c>
      <c r="AN1660">
        <v>2292</v>
      </c>
      <c r="AO1660">
        <v>1945</v>
      </c>
      <c r="AP1660">
        <v>756</v>
      </c>
      <c r="AQ1660">
        <v>666</v>
      </c>
      <c r="AR1660">
        <v>1491</v>
      </c>
      <c r="AS1660">
        <v>466</v>
      </c>
      <c r="AT1660">
        <v>277</v>
      </c>
      <c r="AU1660">
        <v>209</v>
      </c>
      <c r="AV1660">
        <v>1358</v>
      </c>
      <c r="AW1660">
        <v>1092</v>
      </c>
      <c r="AX1660">
        <v>1073</v>
      </c>
      <c r="AY1660">
        <v>560</v>
      </c>
      <c r="AZ1660">
        <v>750</v>
      </c>
      <c r="BA1660">
        <v>2046</v>
      </c>
      <c r="BB1660">
        <v>1204</v>
      </c>
      <c r="BC1660">
        <v>1945</v>
      </c>
      <c r="BD1660">
        <v>1667</v>
      </c>
      <c r="BE1660">
        <v>1</v>
      </c>
      <c r="BF1660" t="s">
        <v>71</v>
      </c>
      <c r="BG1660" t="s">
        <v>1404</v>
      </c>
      <c r="BH1660" t="s">
        <v>1276</v>
      </c>
      <c r="BI1660" s="4">
        <f xml:space="preserve"> _2025teamgamelogs[[#This Row],[FGA]] + (0.44 * _2025teamgamelogs[[#This Row],[FTA]]) + _2025teamgamelogs[[#This Row],[TOV]] - _2025teamgamelogs[[#This Row],[OREB]]</f>
        <v>103</v>
      </c>
      <c r="BJ1660" s="3">
        <f>_2025teamgamelogs[[#This Row],[TOV]]/_2025teamgamelogs[[#This Row],[POSSESIONS]]</f>
        <v>0.13592233009708737</v>
      </c>
      <c r="BK1660" s="4">
        <f>_2025teamgamelogs[[#This Row],[PTS]]/_2025teamgamelogs[[#This Row],[POSSESIONS]]</f>
        <v>1</v>
      </c>
      <c r="BL1660" s="4">
        <f xml:space="preserve"> 100 * _2025teamgamelogs[[#This Row],[POINTS_PER_POSSESSION]]</f>
        <v>100</v>
      </c>
      <c r="BM1660" s="4">
        <f xml:space="preserve"> _2025teamgamelogs[[#This Row],[POSSESIONS]] / (_2025teamgamelogs[[#This Row],[MIN]]/48)</f>
        <v>103</v>
      </c>
      <c r="BN1660" s="3">
        <f>_2025teamgamelogs[[#This Row],[PTS]] / (2 * (_2025teamgamelogs[[#This Row],[FGA]] + 0.44 * _2025teamgamelogs[[#This Row],[FTA]]))</f>
        <v>0.5</v>
      </c>
      <c r="BO1660" s="4">
        <f>VLOOKUP(_2025teamgamelogs[[#This Row],[MONTH]], LEAGUE_AVERAGES!$A$2:$B$8, 2, FALSE)</f>
        <v>112.18937416754261</v>
      </c>
      <c r="BP1660" s="5">
        <f>VLOOKUP(_2025teamgamelogs[[#This Row],[TEAM_NAME]], LEAGUE_AVERAGES!$A$14:$C$43, 2, FALSE)</f>
        <v>0.35068292682926827</v>
      </c>
      <c r="BQ1660" s="5">
        <f>VLOOKUP(_2025teamgamelogs[[#This Row],[TEAM_NAME]], LEAGUE_AVERAGES!$A$14:$C$43, 3, FALSE)</f>
        <v>0.33902439024390252</v>
      </c>
      <c r="BR1660" s="5">
        <f>VLOOKUP(_2025teamgamelogs[[#This Row],[TEAM_NAME]], LEAGUE_AVERAGES!$F$14:$H$43, 2, FALSE)</f>
        <v>0.44770731707317085</v>
      </c>
      <c r="BS1660" s="5">
        <f>VLOOKUP(_2025teamgamelogs[[#This Row],[TEAM_NAME]], LEAGUE_AVERAGES!$F$14:$H$43, 3, FALSE)</f>
        <v>0.45721951219512191</v>
      </c>
      <c r="BT1660" s="5">
        <f>VLOOKUP(_2025teamgamelogs[[#This Row],[TEAM_NAME]], LEAGUE_AVERAGES!$K$14:$M$43, 2, FALSE)</f>
        <v>0.55230036801172144</v>
      </c>
      <c r="BU1660" s="5">
        <f>VLOOKUP(_2025teamgamelogs[[#This Row],[TEAM_NAME]], LEAGUE_AVERAGES!$K$14:$M$43, 3, FALSE)</f>
        <v>0.55239725408654039</v>
      </c>
    </row>
    <row r="1661" spans="1:73" x14ac:dyDescent="0.2">
      <c r="A1661" t="s">
        <v>59</v>
      </c>
      <c r="B1661">
        <v>1610612739</v>
      </c>
      <c r="C1661" t="s">
        <v>119</v>
      </c>
      <c r="D1661" t="s">
        <v>120</v>
      </c>
      <c r="E1661">
        <v>22400797</v>
      </c>
      <c r="F1661" s="1">
        <v>45709</v>
      </c>
      <c r="G1661" t="s">
        <v>1425</v>
      </c>
      <c r="H1661" t="s">
        <v>63</v>
      </c>
      <c r="I1661">
        <v>48</v>
      </c>
      <c r="J1661">
        <v>56</v>
      </c>
      <c r="K1661">
        <v>92</v>
      </c>
      <c r="L1661">
        <v>0.60899999999999999</v>
      </c>
      <c r="M1661">
        <v>19</v>
      </c>
      <c r="N1661">
        <v>37</v>
      </c>
      <c r="O1661">
        <v>0.51400000000000001</v>
      </c>
      <c r="P1661">
        <v>11</v>
      </c>
      <c r="Q1661">
        <v>15</v>
      </c>
      <c r="R1661">
        <v>0.73299999999999998</v>
      </c>
      <c r="S1661">
        <v>11</v>
      </c>
      <c r="T1661">
        <v>36</v>
      </c>
      <c r="U1661">
        <v>47</v>
      </c>
      <c r="V1661">
        <v>38</v>
      </c>
      <c r="W1661">
        <v>15</v>
      </c>
      <c r="X1661">
        <v>12</v>
      </c>
      <c r="Y1661">
        <v>2</v>
      </c>
      <c r="Z1661">
        <v>3</v>
      </c>
      <c r="AA1661">
        <v>15</v>
      </c>
      <c r="AB1661">
        <v>12</v>
      </c>
      <c r="AC1661">
        <v>142</v>
      </c>
      <c r="AD1661">
        <v>37</v>
      </c>
      <c r="AE1661">
        <v>1</v>
      </c>
      <c r="AF1661">
        <v>1</v>
      </c>
      <c r="AG1661">
        <v>1</v>
      </c>
      <c r="AH1661">
        <v>1</v>
      </c>
      <c r="AI1661">
        <v>121</v>
      </c>
      <c r="AJ1661">
        <v>10</v>
      </c>
      <c r="AK1661">
        <v>768</v>
      </c>
      <c r="AL1661">
        <v>14</v>
      </c>
      <c r="AM1661">
        <v>182</v>
      </c>
      <c r="AN1661">
        <v>1227</v>
      </c>
      <c r="AO1661">
        <v>78</v>
      </c>
      <c r="AP1661">
        <v>2028</v>
      </c>
      <c r="AQ1661">
        <v>2021</v>
      </c>
      <c r="AR1661">
        <v>1708</v>
      </c>
      <c r="AS1661">
        <v>1051</v>
      </c>
      <c r="AT1661">
        <v>640</v>
      </c>
      <c r="AU1661">
        <v>705</v>
      </c>
      <c r="AV1661">
        <v>44</v>
      </c>
      <c r="AW1661">
        <v>1341</v>
      </c>
      <c r="AX1661">
        <v>217</v>
      </c>
      <c r="AY1661">
        <v>2078</v>
      </c>
      <c r="AZ1661">
        <v>384</v>
      </c>
      <c r="BA1661">
        <v>398</v>
      </c>
      <c r="BB1661">
        <v>2314</v>
      </c>
      <c r="BC1661">
        <v>39</v>
      </c>
      <c r="BD1661">
        <v>28</v>
      </c>
      <c r="BE1661">
        <v>1</v>
      </c>
      <c r="BF1661" t="s">
        <v>64</v>
      </c>
      <c r="BG1661" t="s">
        <v>1404</v>
      </c>
      <c r="BH1661" t="s">
        <v>1276</v>
      </c>
      <c r="BI1661" s="4">
        <f xml:space="preserve"> _2025teamgamelogs[[#This Row],[FGA]] + (0.44 * _2025teamgamelogs[[#This Row],[FTA]]) + _2025teamgamelogs[[#This Row],[TOV]] - _2025teamgamelogs[[#This Row],[OREB]]</f>
        <v>102.6</v>
      </c>
      <c r="BJ1661" s="3">
        <f>_2025teamgamelogs[[#This Row],[TOV]]/_2025teamgamelogs[[#This Row],[POSSESIONS]]</f>
        <v>0.14619883040935674</v>
      </c>
      <c r="BK1661" s="4">
        <f>_2025teamgamelogs[[#This Row],[PTS]]/_2025teamgamelogs[[#This Row],[POSSESIONS]]</f>
        <v>1.3840155945419104</v>
      </c>
      <c r="BL1661" s="4">
        <f xml:space="preserve"> 100 * _2025teamgamelogs[[#This Row],[POINTS_PER_POSSESSION]]</f>
        <v>138.40155945419104</v>
      </c>
      <c r="BM1661" s="4">
        <f xml:space="preserve"> _2025teamgamelogs[[#This Row],[POSSESIONS]] / (_2025teamgamelogs[[#This Row],[MIN]]/48)</f>
        <v>102.6</v>
      </c>
      <c r="BN1661" s="3">
        <f>_2025teamgamelogs[[#This Row],[PTS]] / (2 * (_2025teamgamelogs[[#This Row],[FGA]] + 0.44 * _2025teamgamelogs[[#This Row],[FTA]]))</f>
        <v>0.720081135902637</v>
      </c>
      <c r="BO1661" s="4">
        <f>VLOOKUP(_2025teamgamelogs[[#This Row],[MONTH]], LEAGUE_AVERAGES!$A$2:$B$8, 2, FALSE)</f>
        <v>112.18937416754261</v>
      </c>
      <c r="BP1661" s="5">
        <f>VLOOKUP(_2025teamgamelogs[[#This Row],[TEAM_NAME]], LEAGUE_AVERAGES!$A$14:$C$43, 2, FALSE)</f>
        <v>0.38409756097560971</v>
      </c>
      <c r="BQ1661" s="5">
        <f>VLOOKUP(_2025teamgamelogs[[#This Row],[TEAM_NAME]], LEAGUE_AVERAGES!$A$14:$C$43, 3, FALSE)</f>
        <v>0.38512195121951209</v>
      </c>
      <c r="BR1661" s="5">
        <f>VLOOKUP(_2025teamgamelogs[[#This Row],[TEAM_NAME]], LEAGUE_AVERAGES!$F$14:$H$43, 2, FALSE)</f>
        <v>0.49482926829268303</v>
      </c>
      <c r="BS1661" s="5">
        <f>VLOOKUP(_2025teamgamelogs[[#This Row],[TEAM_NAME]], LEAGUE_AVERAGES!$F$14:$H$43, 3, FALSE)</f>
        <v>0.4880731707317072</v>
      </c>
      <c r="BT1661" s="5">
        <f>VLOOKUP(_2025teamgamelogs[[#This Row],[TEAM_NAME]], LEAGUE_AVERAGES!$K$14:$M$43, 2, FALSE)</f>
        <v>0.61027349880699666</v>
      </c>
      <c r="BU1661" s="5">
        <f>VLOOKUP(_2025teamgamelogs[[#This Row],[TEAM_NAME]], LEAGUE_AVERAGES!$K$14:$M$43, 3, FALSE)</f>
        <v>0.60680781397749251</v>
      </c>
    </row>
    <row r="1662" spans="1:73" x14ac:dyDescent="0.2">
      <c r="A1662" t="s">
        <v>59</v>
      </c>
      <c r="B1662">
        <v>1610612748</v>
      </c>
      <c r="C1662" t="s">
        <v>101</v>
      </c>
      <c r="D1662" t="s">
        <v>102</v>
      </c>
      <c r="E1662">
        <v>22400800</v>
      </c>
      <c r="F1662" s="1">
        <v>45709</v>
      </c>
      <c r="G1662" t="s">
        <v>674</v>
      </c>
      <c r="H1662" t="s">
        <v>63</v>
      </c>
      <c r="I1662">
        <v>53</v>
      </c>
      <c r="J1662">
        <v>46</v>
      </c>
      <c r="K1662">
        <v>90</v>
      </c>
      <c r="L1662">
        <v>0.51100000000000001</v>
      </c>
      <c r="M1662">
        <v>13</v>
      </c>
      <c r="N1662">
        <v>36</v>
      </c>
      <c r="O1662">
        <v>0.36099999999999999</v>
      </c>
      <c r="P1662">
        <v>15</v>
      </c>
      <c r="Q1662">
        <v>18</v>
      </c>
      <c r="R1662">
        <v>0.83299999999999996</v>
      </c>
      <c r="S1662">
        <v>8</v>
      </c>
      <c r="T1662">
        <v>36</v>
      </c>
      <c r="U1662">
        <v>44</v>
      </c>
      <c r="V1662">
        <v>20</v>
      </c>
      <c r="W1662">
        <v>14</v>
      </c>
      <c r="X1662">
        <v>8</v>
      </c>
      <c r="Y1662">
        <v>3</v>
      </c>
      <c r="Z1662">
        <v>2</v>
      </c>
      <c r="AA1662">
        <v>22</v>
      </c>
      <c r="AB1662">
        <v>19</v>
      </c>
      <c r="AC1662">
        <v>120</v>
      </c>
      <c r="AD1662">
        <v>9</v>
      </c>
      <c r="AE1662">
        <v>1</v>
      </c>
      <c r="AF1662">
        <v>1</v>
      </c>
      <c r="AG1662">
        <v>1</v>
      </c>
      <c r="AH1662">
        <v>1</v>
      </c>
      <c r="AI1662">
        <v>9</v>
      </c>
      <c r="AJ1662">
        <v>437</v>
      </c>
      <c r="AK1662">
        <v>1029</v>
      </c>
      <c r="AL1662">
        <v>546</v>
      </c>
      <c r="AM1662">
        <v>1171</v>
      </c>
      <c r="AN1662">
        <v>1366</v>
      </c>
      <c r="AO1662">
        <v>1193</v>
      </c>
      <c r="AP1662">
        <v>1416</v>
      </c>
      <c r="AQ1662">
        <v>1617</v>
      </c>
      <c r="AR1662">
        <v>699</v>
      </c>
      <c r="AS1662">
        <v>1800</v>
      </c>
      <c r="AT1662">
        <v>640</v>
      </c>
      <c r="AU1662">
        <v>1127</v>
      </c>
      <c r="AV1662">
        <v>2163</v>
      </c>
      <c r="AW1662">
        <v>1092</v>
      </c>
      <c r="AX1662">
        <v>1073</v>
      </c>
      <c r="AY1662">
        <v>1712</v>
      </c>
      <c r="AZ1662">
        <v>158</v>
      </c>
      <c r="BA1662">
        <v>1887</v>
      </c>
      <c r="BB1662">
        <v>971</v>
      </c>
      <c r="BC1662">
        <v>735</v>
      </c>
      <c r="BD1662">
        <v>672</v>
      </c>
      <c r="BE1662">
        <v>1</v>
      </c>
      <c r="BF1662" t="s">
        <v>71</v>
      </c>
      <c r="BG1662" t="s">
        <v>1404</v>
      </c>
      <c r="BH1662" t="s">
        <v>1276</v>
      </c>
      <c r="BI1662" s="4">
        <f xml:space="preserve"> _2025teamgamelogs[[#This Row],[FGA]] + (0.44 * _2025teamgamelogs[[#This Row],[FTA]]) + _2025teamgamelogs[[#This Row],[TOV]] - _2025teamgamelogs[[#This Row],[OREB]]</f>
        <v>103.92</v>
      </c>
      <c r="BJ1662" s="3">
        <f>_2025teamgamelogs[[#This Row],[TOV]]/_2025teamgamelogs[[#This Row],[POSSESIONS]]</f>
        <v>0.13471901462663588</v>
      </c>
      <c r="BK1662" s="4">
        <f>_2025teamgamelogs[[#This Row],[PTS]]/_2025teamgamelogs[[#This Row],[POSSESIONS]]</f>
        <v>1.1547344110854503</v>
      </c>
      <c r="BL1662" s="4">
        <f xml:space="preserve"> 100 * _2025teamgamelogs[[#This Row],[POINTS_PER_POSSESSION]]</f>
        <v>115.47344110854503</v>
      </c>
      <c r="BM1662" s="4">
        <f xml:space="preserve"> _2025teamgamelogs[[#This Row],[POSSESIONS]] / (_2025teamgamelogs[[#This Row],[MIN]]/48)</f>
        <v>94.116226415094332</v>
      </c>
      <c r="BN1662" s="3">
        <f>_2025teamgamelogs[[#This Row],[PTS]] / (2 * (_2025teamgamelogs[[#This Row],[FGA]] + 0.44 * _2025teamgamelogs[[#This Row],[FTA]]))</f>
        <v>0.61274509803921573</v>
      </c>
      <c r="BO1662" s="4">
        <f>VLOOKUP(_2025teamgamelogs[[#This Row],[MONTH]], LEAGUE_AVERAGES!$A$2:$B$8, 2, FALSE)</f>
        <v>112.18937416754261</v>
      </c>
      <c r="BP1662" s="5">
        <f>VLOOKUP(_2025teamgamelogs[[#This Row],[TEAM_NAME]], LEAGUE_AVERAGES!$A$14:$C$43, 2, FALSE)</f>
        <v>0.38887804878048787</v>
      </c>
      <c r="BQ1662" s="5">
        <f>VLOOKUP(_2025teamgamelogs[[#This Row],[TEAM_NAME]], LEAGUE_AVERAGES!$A$14:$C$43, 3, FALSE)</f>
        <v>0.35180487804878063</v>
      </c>
      <c r="BR1662" s="5">
        <f>VLOOKUP(_2025teamgamelogs[[#This Row],[TEAM_NAME]], LEAGUE_AVERAGES!$F$14:$H$43, 2, FALSE)</f>
        <v>0.48178048780487814</v>
      </c>
      <c r="BS1662" s="5">
        <f>VLOOKUP(_2025teamgamelogs[[#This Row],[TEAM_NAME]], LEAGUE_AVERAGES!$F$14:$H$43, 3, FALSE)</f>
        <v>0.44997560975609752</v>
      </c>
      <c r="BT1662" s="5">
        <f>VLOOKUP(_2025teamgamelogs[[#This Row],[TEAM_NAME]], LEAGUE_AVERAGES!$K$14:$M$43, 2, FALSE)</f>
        <v>0.59307433364150897</v>
      </c>
      <c r="BU1662" s="5">
        <f>VLOOKUP(_2025teamgamelogs[[#This Row],[TEAM_NAME]], LEAGUE_AVERAGES!$K$14:$M$43, 3, FALSE)</f>
        <v>0.56311679796954139</v>
      </c>
    </row>
    <row r="1663" spans="1:73" x14ac:dyDescent="0.2">
      <c r="A1663" t="s">
        <v>59</v>
      </c>
      <c r="B1663">
        <v>1610612744</v>
      </c>
      <c r="C1663" t="s">
        <v>98</v>
      </c>
      <c r="D1663" t="s">
        <v>99</v>
      </c>
      <c r="E1663">
        <v>22400805</v>
      </c>
      <c r="F1663" s="1">
        <v>45709</v>
      </c>
      <c r="G1663" t="s">
        <v>1181</v>
      </c>
      <c r="H1663" t="s">
        <v>63</v>
      </c>
      <c r="I1663">
        <v>48</v>
      </c>
      <c r="J1663">
        <v>50</v>
      </c>
      <c r="K1663">
        <v>93</v>
      </c>
      <c r="L1663">
        <v>0.53800000000000003</v>
      </c>
      <c r="M1663">
        <v>20</v>
      </c>
      <c r="N1663">
        <v>43</v>
      </c>
      <c r="O1663">
        <v>0.46500000000000002</v>
      </c>
      <c r="P1663">
        <v>12</v>
      </c>
      <c r="Q1663">
        <v>12</v>
      </c>
      <c r="R1663">
        <v>1</v>
      </c>
      <c r="S1663">
        <v>11</v>
      </c>
      <c r="T1663">
        <v>24</v>
      </c>
      <c r="U1663">
        <v>35</v>
      </c>
      <c r="V1663">
        <v>40</v>
      </c>
      <c r="W1663">
        <v>12</v>
      </c>
      <c r="X1663">
        <v>13</v>
      </c>
      <c r="Y1663">
        <v>3</v>
      </c>
      <c r="Z1663">
        <v>3</v>
      </c>
      <c r="AA1663">
        <v>19</v>
      </c>
      <c r="AB1663">
        <v>16</v>
      </c>
      <c r="AC1663">
        <v>132</v>
      </c>
      <c r="AD1663">
        <v>24</v>
      </c>
      <c r="AE1663">
        <v>1</v>
      </c>
      <c r="AF1663">
        <v>1</v>
      </c>
      <c r="AG1663">
        <v>1</v>
      </c>
      <c r="AH1663">
        <v>1</v>
      </c>
      <c r="AI1663">
        <v>121</v>
      </c>
      <c r="AJ1663">
        <v>131</v>
      </c>
      <c r="AK1663">
        <v>664</v>
      </c>
      <c r="AL1663">
        <v>241</v>
      </c>
      <c r="AM1663">
        <v>114</v>
      </c>
      <c r="AN1663">
        <v>471</v>
      </c>
      <c r="AO1663">
        <v>232</v>
      </c>
      <c r="AP1663">
        <v>1889</v>
      </c>
      <c r="AQ1663">
        <v>2282</v>
      </c>
      <c r="AR1663">
        <v>1</v>
      </c>
      <c r="AS1663">
        <v>1051</v>
      </c>
      <c r="AT1663">
        <v>2333</v>
      </c>
      <c r="AU1663">
        <v>2225</v>
      </c>
      <c r="AV1663">
        <v>17</v>
      </c>
      <c r="AW1663">
        <v>640</v>
      </c>
      <c r="AX1663">
        <v>137</v>
      </c>
      <c r="AY1663">
        <v>1712</v>
      </c>
      <c r="AZ1663">
        <v>384</v>
      </c>
      <c r="BA1663">
        <v>1258</v>
      </c>
      <c r="BB1663">
        <v>1670</v>
      </c>
      <c r="BC1663">
        <v>179</v>
      </c>
      <c r="BD1663">
        <v>150</v>
      </c>
      <c r="BE1663">
        <v>1</v>
      </c>
      <c r="BF1663" t="s">
        <v>71</v>
      </c>
      <c r="BG1663" t="s">
        <v>1404</v>
      </c>
      <c r="BH1663" t="s">
        <v>1276</v>
      </c>
      <c r="BI1663" s="4">
        <f xml:space="preserve"> _2025teamgamelogs[[#This Row],[FGA]] + (0.44 * _2025teamgamelogs[[#This Row],[FTA]]) + _2025teamgamelogs[[#This Row],[TOV]] - _2025teamgamelogs[[#This Row],[OREB]]</f>
        <v>99.28</v>
      </c>
      <c r="BJ1663" s="3">
        <f>_2025teamgamelogs[[#This Row],[TOV]]/_2025teamgamelogs[[#This Row],[POSSESIONS]]</f>
        <v>0.12087026591458501</v>
      </c>
      <c r="BK1663" s="4">
        <f>_2025teamgamelogs[[#This Row],[PTS]]/_2025teamgamelogs[[#This Row],[POSSESIONS]]</f>
        <v>1.3295729250604351</v>
      </c>
      <c r="BL1663" s="4">
        <f xml:space="preserve"> 100 * _2025teamgamelogs[[#This Row],[POINTS_PER_POSSESSION]]</f>
        <v>132.9572925060435</v>
      </c>
      <c r="BM1663" s="4">
        <f xml:space="preserve"> _2025teamgamelogs[[#This Row],[POSSESIONS]] / (_2025teamgamelogs[[#This Row],[MIN]]/48)</f>
        <v>99.28</v>
      </c>
      <c r="BN1663" s="3">
        <f>_2025teamgamelogs[[#This Row],[PTS]] / (2 * (_2025teamgamelogs[[#This Row],[FGA]] + 0.44 * _2025teamgamelogs[[#This Row],[FTA]]))</f>
        <v>0.6715506715506715</v>
      </c>
      <c r="BO1663" s="4">
        <f>VLOOKUP(_2025teamgamelogs[[#This Row],[MONTH]], LEAGUE_AVERAGES!$A$2:$B$8, 2, FALSE)</f>
        <v>112.18937416754261</v>
      </c>
      <c r="BP1663" s="5">
        <f>VLOOKUP(_2025teamgamelogs[[#This Row],[TEAM_NAME]], LEAGUE_AVERAGES!$A$14:$C$43, 2, FALSE)</f>
        <v>0.36843902439024395</v>
      </c>
      <c r="BQ1663" s="5">
        <f>VLOOKUP(_2025teamgamelogs[[#This Row],[TEAM_NAME]], LEAGUE_AVERAGES!$A$14:$C$43, 3, FALSE)</f>
        <v>0.35765853658536584</v>
      </c>
      <c r="BR1663" s="5">
        <f>VLOOKUP(_2025teamgamelogs[[#This Row],[TEAM_NAME]], LEAGUE_AVERAGES!$F$14:$H$43, 2, FALSE)</f>
        <v>0.45136585365853665</v>
      </c>
      <c r="BS1663" s="5">
        <f>VLOOKUP(_2025teamgamelogs[[#This Row],[TEAM_NAME]], LEAGUE_AVERAGES!$F$14:$H$43, 3, FALSE)</f>
        <v>0.45180487804878061</v>
      </c>
      <c r="BT1663" s="5">
        <f>VLOOKUP(_2025teamgamelogs[[#This Row],[TEAM_NAME]], LEAGUE_AVERAGES!$K$14:$M$43, 2, FALSE)</f>
        <v>0.56832140437053513</v>
      </c>
      <c r="BU1663" s="5">
        <f>VLOOKUP(_2025teamgamelogs[[#This Row],[TEAM_NAME]], LEAGUE_AVERAGES!$K$14:$M$43, 3, FALSE)</f>
        <v>0.56980808391386595</v>
      </c>
    </row>
    <row r="1664" spans="1:73" x14ac:dyDescent="0.2">
      <c r="A1664" t="s">
        <v>59</v>
      </c>
      <c r="B1664">
        <v>1610612764</v>
      </c>
      <c r="C1664" t="s">
        <v>148</v>
      </c>
      <c r="D1664" t="s">
        <v>149</v>
      </c>
      <c r="E1664">
        <v>22400799</v>
      </c>
      <c r="F1664" s="1">
        <v>45709</v>
      </c>
      <c r="G1664" t="s">
        <v>1426</v>
      </c>
      <c r="H1664" t="s">
        <v>70</v>
      </c>
      <c r="I1664">
        <v>48</v>
      </c>
      <c r="J1664">
        <v>35</v>
      </c>
      <c r="K1664">
        <v>87</v>
      </c>
      <c r="L1664">
        <v>0.40200000000000002</v>
      </c>
      <c r="M1664">
        <v>12</v>
      </c>
      <c r="N1664">
        <v>39</v>
      </c>
      <c r="O1664">
        <v>0.308</v>
      </c>
      <c r="P1664">
        <v>19</v>
      </c>
      <c r="Q1664">
        <v>27</v>
      </c>
      <c r="R1664">
        <v>0.70399999999999996</v>
      </c>
      <c r="S1664">
        <v>8</v>
      </c>
      <c r="T1664">
        <v>34</v>
      </c>
      <c r="U1664">
        <v>42</v>
      </c>
      <c r="V1664">
        <v>25</v>
      </c>
      <c r="W1664">
        <v>14</v>
      </c>
      <c r="X1664">
        <v>9</v>
      </c>
      <c r="Y1664">
        <v>4</v>
      </c>
      <c r="Z1664">
        <v>6</v>
      </c>
      <c r="AA1664">
        <v>21</v>
      </c>
      <c r="AB1664">
        <v>24</v>
      </c>
      <c r="AC1664">
        <v>101</v>
      </c>
      <c r="AD1664">
        <v>-3</v>
      </c>
      <c r="AE1664">
        <v>1</v>
      </c>
      <c r="AF1664">
        <v>1231</v>
      </c>
      <c r="AG1664">
        <v>1231</v>
      </c>
      <c r="AH1664">
        <v>1231</v>
      </c>
      <c r="AI1664">
        <v>121</v>
      </c>
      <c r="AJ1664">
        <v>2164</v>
      </c>
      <c r="AK1664">
        <v>1449</v>
      </c>
      <c r="AL1664">
        <v>2177</v>
      </c>
      <c r="AM1664">
        <v>1413</v>
      </c>
      <c r="AN1664">
        <v>933</v>
      </c>
      <c r="AO1664">
        <v>1815</v>
      </c>
      <c r="AP1664">
        <v>756</v>
      </c>
      <c r="AQ1664">
        <v>471</v>
      </c>
      <c r="AR1664">
        <v>1923</v>
      </c>
      <c r="AS1664">
        <v>1800</v>
      </c>
      <c r="AT1664">
        <v>926</v>
      </c>
      <c r="AU1664">
        <v>1443</v>
      </c>
      <c r="AV1664">
        <v>1358</v>
      </c>
      <c r="AW1664">
        <v>1092</v>
      </c>
      <c r="AX1664">
        <v>797</v>
      </c>
      <c r="AY1664">
        <v>1274</v>
      </c>
      <c r="AZ1664">
        <v>1573</v>
      </c>
      <c r="BA1664">
        <v>1694</v>
      </c>
      <c r="BB1664">
        <v>215</v>
      </c>
      <c r="BC1664">
        <v>2059</v>
      </c>
      <c r="BD1664">
        <v>1356</v>
      </c>
      <c r="BE1664">
        <v>1</v>
      </c>
      <c r="BF1664" t="s">
        <v>64</v>
      </c>
      <c r="BG1664" t="s">
        <v>1404</v>
      </c>
      <c r="BH1664" t="s">
        <v>1276</v>
      </c>
      <c r="BI1664" s="4">
        <f xml:space="preserve"> _2025teamgamelogs[[#This Row],[FGA]] + (0.44 * _2025teamgamelogs[[#This Row],[FTA]]) + _2025teamgamelogs[[#This Row],[TOV]] - _2025teamgamelogs[[#This Row],[OREB]]</f>
        <v>104.88</v>
      </c>
      <c r="BJ1664" s="3">
        <f>_2025teamgamelogs[[#This Row],[TOV]]/_2025teamgamelogs[[#This Row],[POSSESIONS]]</f>
        <v>0.13348588863463007</v>
      </c>
      <c r="BK1664" s="4">
        <f>_2025teamgamelogs[[#This Row],[PTS]]/_2025teamgamelogs[[#This Row],[POSSESIONS]]</f>
        <v>0.96300533943554545</v>
      </c>
      <c r="BL1664" s="4">
        <f xml:space="preserve"> 100 * _2025teamgamelogs[[#This Row],[POINTS_PER_POSSESSION]]</f>
        <v>96.300533943554541</v>
      </c>
      <c r="BM1664" s="4">
        <f xml:space="preserve"> _2025teamgamelogs[[#This Row],[POSSESIONS]] / (_2025teamgamelogs[[#This Row],[MIN]]/48)</f>
        <v>104.88</v>
      </c>
      <c r="BN1664" s="3">
        <f>_2025teamgamelogs[[#This Row],[PTS]] / (2 * (_2025teamgamelogs[[#This Row],[FGA]] + 0.44 * _2025teamgamelogs[[#This Row],[FTA]]))</f>
        <v>0.51072006472491915</v>
      </c>
      <c r="BO1664" s="4">
        <f>VLOOKUP(_2025teamgamelogs[[#This Row],[MONTH]], LEAGUE_AVERAGES!$A$2:$B$8, 2, FALSE)</f>
        <v>112.18937416754261</v>
      </c>
      <c r="BP1664" s="5">
        <f>VLOOKUP(_2025teamgamelogs[[#This Row],[TEAM_NAME]], LEAGUE_AVERAGES!$A$14:$C$43, 2, FALSE)</f>
        <v>0.32842499999999997</v>
      </c>
      <c r="BQ1664" s="5">
        <f>VLOOKUP(_2025teamgamelogs[[#This Row],[TEAM_NAME]], LEAGUE_AVERAGES!$A$14:$C$43, 3, FALSE)</f>
        <v>0.33730952380952384</v>
      </c>
      <c r="BR1664" s="5">
        <f>VLOOKUP(_2025teamgamelogs[[#This Row],[TEAM_NAME]], LEAGUE_AVERAGES!$F$14:$H$43, 2, FALSE)</f>
        <v>0.44209999999999994</v>
      </c>
      <c r="BS1664" s="5">
        <f>VLOOKUP(_2025teamgamelogs[[#This Row],[TEAM_NAME]], LEAGUE_AVERAGES!$F$14:$H$43, 3, FALSE)</f>
        <v>0.4362619047619048</v>
      </c>
      <c r="BT1664" s="5">
        <f>VLOOKUP(_2025teamgamelogs[[#This Row],[TEAM_NAME]], LEAGUE_AVERAGES!$K$14:$M$43, 2, FALSE)</f>
        <v>0.55099578881797462</v>
      </c>
      <c r="BU1664" s="5">
        <f>VLOOKUP(_2025teamgamelogs[[#This Row],[TEAM_NAME]], LEAGUE_AVERAGES!$K$14:$M$43, 3, FALSE)</f>
        <v>0.54201342555394594</v>
      </c>
    </row>
    <row r="1665" spans="1:73" x14ac:dyDescent="0.2">
      <c r="A1665" t="s">
        <v>59</v>
      </c>
      <c r="B1665">
        <v>1610612742</v>
      </c>
      <c r="C1665" t="s">
        <v>154</v>
      </c>
      <c r="D1665" t="s">
        <v>155</v>
      </c>
      <c r="E1665">
        <v>22400803</v>
      </c>
      <c r="F1665" s="1">
        <v>45709</v>
      </c>
      <c r="G1665" t="s">
        <v>520</v>
      </c>
      <c r="H1665" t="s">
        <v>63</v>
      </c>
      <c r="I1665">
        <v>48</v>
      </c>
      <c r="J1665">
        <v>37</v>
      </c>
      <c r="K1665">
        <v>86</v>
      </c>
      <c r="L1665">
        <v>0.43</v>
      </c>
      <c r="M1665">
        <v>16</v>
      </c>
      <c r="N1665">
        <v>44</v>
      </c>
      <c r="O1665">
        <v>0.36399999999999999</v>
      </c>
      <c r="P1665">
        <v>21</v>
      </c>
      <c r="Q1665">
        <v>27</v>
      </c>
      <c r="R1665">
        <v>0.77800000000000002</v>
      </c>
      <c r="S1665">
        <v>8</v>
      </c>
      <c r="T1665">
        <v>39</v>
      </c>
      <c r="U1665">
        <v>47</v>
      </c>
      <c r="V1665">
        <v>28</v>
      </c>
      <c r="W1665">
        <v>14</v>
      </c>
      <c r="X1665">
        <v>8</v>
      </c>
      <c r="Y1665">
        <v>4</v>
      </c>
      <c r="Z1665">
        <v>6</v>
      </c>
      <c r="AA1665">
        <v>18</v>
      </c>
      <c r="AB1665">
        <v>23</v>
      </c>
      <c r="AC1665">
        <v>111</v>
      </c>
      <c r="AD1665">
        <v>8</v>
      </c>
      <c r="AE1665">
        <v>1</v>
      </c>
      <c r="AF1665">
        <v>1</v>
      </c>
      <c r="AG1665">
        <v>1</v>
      </c>
      <c r="AH1665">
        <v>1</v>
      </c>
      <c r="AI1665">
        <v>121</v>
      </c>
      <c r="AJ1665">
        <v>1946</v>
      </c>
      <c r="AK1665">
        <v>1580</v>
      </c>
      <c r="AL1665">
        <v>1840</v>
      </c>
      <c r="AM1665">
        <v>567</v>
      </c>
      <c r="AN1665">
        <v>384</v>
      </c>
      <c r="AO1665">
        <v>1156</v>
      </c>
      <c r="AP1665">
        <v>506</v>
      </c>
      <c r="AQ1665">
        <v>471</v>
      </c>
      <c r="AR1665">
        <v>1292</v>
      </c>
      <c r="AS1665">
        <v>1800</v>
      </c>
      <c r="AT1665">
        <v>277</v>
      </c>
      <c r="AU1665">
        <v>705</v>
      </c>
      <c r="AV1665">
        <v>840</v>
      </c>
      <c r="AW1665">
        <v>1092</v>
      </c>
      <c r="AX1665">
        <v>1073</v>
      </c>
      <c r="AY1665">
        <v>1274</v>
      </c>
      <c r="AZ1665">
        <v>1573</v>
      </c>
      <c r="BA1665">
        <v>1018</v>
      </c>
      <c r="BB1665">
        <v>300</v>
      </c>
      <c r="BC1665">
        <v>1402</v>
      </c>
      <c r="BD1665">
        <v>727</v>
      </c>
      <c r="BE1665">
        <v>1</v>
      </c>
      <c r="BF1665" t="s">
        <v>64</v>
      </c>
      <c r="BG1665" t="s">
        <v>1404</v>
      </c>
      <c r="BH1665" t="s">
        <v>1276</v>
      </c>
      <c r="BI1665" s="4">
        <f xml:space="preserve"> _2025teamgamelogs[[#This Row],[FGA]] + (0.44 * _2025teamgamelogs[[#This Row],[FTA]]) + _2025teamgamelogs[[#This Row],[TOV]] - _2025teamgamelogs[[#This Row],[OREB]]</f>
        <v>103.88</v>
      </c>
      <c r="BJ1665" s="3">
        <f>_2025teamgamelogs[[#This Row],[TOV]]/_2025teamgamelogs[[#This Row],[POSSESIONS]]</f>
        <v>0.13477088948787064</v>
      </c>
      <c r="BK1665" s="4">
        <f>_2025teamgamelogs[[#This Row],[PTS]]/_2025teamgamelogs[[#This Row],[POSSESIONS]]</f>
        <v>1.0685406237966886</v>
      </c>
      <c r="BL1665" s="4">
        <f xml:space="preserve"> 100 * _2025teamgamelogs[[#This Row],[POINTS_PER_POSSESSION]]</f>
        <v>106.85406237966886</v>
      </c>
      <c r="BM1665" s="4">
        <f xml:space="preserve"> _2025teamgamelogs[[#This Row],[POSSESIONS]] / (_2025teamgamelogs[[#This Row],[MIN]]/48)</f>
        <v>103.88</v>
      </c>
      <c r="BN1665" s="3">
        <f>_2025teamgamelogs[[#This Row],[PTS]] / (2 * (_2025teamgamelogs[[#This Row],[FGA]] + 0.44 * _2025teamgamelogs[[#This Row],[FTA]]))</f>
        <v>0.56702084184715984</v>
      </c>
      <c r="BO1665" s="4">
        <f>VLOOKUP(_2025teamgamelogs[[#This Row],[MONTH]], LEAGUE_AVERAGES!$A$2:$B$8, 2, FALSE)</f>
        <v>112.18937416754261</v>
      </c>
      <c r="BP1665" s="5">
        <f>VLOOKUP(_2025teamgamelogs[[#This Row],[TEAM_NAME]], LEAGUE_AVERAGES!$A$14:$C$43, 2, FALSE)</f>
        <v>0.362375</v>
      </c>
      <c r="BQ1665" s="5">
        <f>VLOOKUP(_2025teamgamelogs[[#This Row],[TEAM_NAME]], LEAGUE_AVERAGES!$A$14:$C$43, 3, FALSE)</f>
        <v>0.36252380952380958</v>
      </c>
      <c r="BR1665" s="5">
        <f>VLOOKUP(_2025teamgamelogs[[#This Row],[TEAM_NAME]], LEAGUE_AVERAGES!$F$14:$H$43, 2, FALSE)</f>
        <v>0.47777500000000001</v>
      </c>
      <c r="BS1665" s="5">
        <f>VLOOKUP(_2025teamgamelogs[[#This Row],[TEAM_NAME]], LEAGUE_AVERAGES!$F$14:$H$43, 3, FALSE)</f>
        <v>0.48176190476190472</v>
      </c>
      <c r="BT1665" s="5">
        <f>VLOOKUP(_2025teamgamelogs[[#This Row],[TEAM_NAME]], LEAGUE_AVERAGES!$K$14:$M$43, 2, FALSE)</f>
        <v>0.58283558931438928</v>
      </c>
      <c r="BU1665" s="5">
        <f>VLOOKUP(_2025teamgamelogs[[#This Row],[TEAM_NAME]], LEAGUE_AVERAGES!$K$14:$M$43, 3, FALSE)</f>
        <v>0.5856179003364903</v>
      </c>
    </row>
    <row r="1666" spans="1:73" x14ac:dyDescent="0.2">
      <c r="A1666" t="s">
        <v>59</v>
      </c>
      <c r="B1666">
        <v>1610612759</v>
      </c>
      <c r="C1666" t="s">
        <v>145</v>
      </c>
      <c r="D1666" t="s">
        <v>146</v>
      </c>
      <c r="E1666">
        <v>22400802</v>
      </c>
      <c r="F1666" s="1">
        <v>45709</v>
      </c>
      <c r="G1666" t="s">
        <v>1427</v>
      </c>
      <c r="H1666" t="s">
        <v>70</v>
      </c>
      <c r="I1666">
        <v>48</v>
      </c>
      <c r="J1666">
        <v>43</v>
      </c>
      <c r="K1666">
        <v>84</v>
      </c>
      <c r="L1666">
        <v>0.51200000000000001</v>
      </c>
      <c r="M1666">
        <v>10</v>
      </c>
      <c r="N1666">
        <v>29</v>
      </c>
      <c r="O1666">
        <v>0.34499999999999997</v>
      </c>
      <c r="P1666">
        <v>14</v>
      </c>
      <c r="Q1666">
        <v>22</v>
      </c>
      <c r="R1666">
        <v>0.63600000000000001</v>
      </c>
      <c r="S1666">
        <v>8</v>
      </c>
      <c r="T1666">
        <v>24</v>
      </c>
      <c r="U1666">
        <v>32</v>
      </c>
      <c r="V1666">
        <v>27</v>
      </c>
      <c r="W1666">
        <v>17</v>
      </c>
      <c r="X1666">
        <v>11</v>
      </c>
      <c r="Y1666">
        <v>5</v>
      </c>
      <c r="Z1666">
        <v>5</v>
      </c>
      <c r="AA1666">
        <v>20</v>
      </c>
      <c r="AB1666">
        <v>17</v>
      </c>
      <c r="AC1666">
        <v>110</v>
      </c>
      <c r="AD1666">
        <v>-15</v>
      </c>
      <c r="AE1666">
        <v>1</v>
      </c>
      <c r="AF1666">
        <v>1231</v>
      </c>
      <c r="AG1666">
        <v>1231</v>
      </c>
      <c r="AH1666">
        <v>1231</v>
      </c>
      <c r="AI1666">
        <v>121</v>
      </c>
      <c r="AJ1666">
        <v>866</v>
      </c>
      <c r="AK1666">
        <v>1815</v>
      </c>
      <c r="AL1666">
        <v>510</v>
      </c>
      <c r="AM1666">
        <v>1891</v>
      </c>
      <c r="AN1666">
        <v>2163</v>
      </c>
      <c r="AO1666">
        <v>1357</v>
      </c>
      <c r="AP1666">
        <v>1571</v>
      </c>
      <c r="AQ1666">
        <v>1008</v>
      </c>
      <c r="AR1666">
        <v>2249</v>
      </c>
      <c r="AS1666">
        <v>1800</v>
      </c>
      <c r="AT1666">
        <v>2333</v>
      </c>
      <c r="AU1666">
        <v>2378</v>
      </c>
      <c r="AV1666">
        <v>1013</v>
      </c>
      <c r="AW1666">
        <v>1759</v>
      </c>
      <c r="AX1666">
        <v>346</v>
      </c>
      <c r="AY1666">
        <v>889</v>
      </c>
      <c r="AZ1666">
        <v>1188</v>
      </c>
      <c r="BA1666">
        <v>1491</v>
      </c>
      <c r="BB1666">
        <v>1444</v>
      </c>
      <c r="BC1666">
        <v>1479</v>
      </c>
      <c r="BD1666">
        <v>2041</v>
      </c>
      <c r="BE1666">
        <v>1</v>
      </c>
      <c r="BF1666" t="s">
        <v>64</v>
      </c>
      <c r="BG1666" t="s">
        <v>1404</v>
      </c>
      <c r="BH1666" t="s">
        <v>1276</v>
      </c>
      <c r="BI1666" s="4">
        <f xml:space="preserve"> _2025teamgamelogs[[#This Row],[FGA]] + (0.44 * _2025teamgamelogs[[#This Row],[FTA]]) + _2025teamgamelogs[[#This Row],[TOV]] - _2025teamgamelogs[[#This Row],[OREB]]</f>
        <v>102.68</v>
      </c>
      <c r="BJ1666" s="3">
        <f>_2025teamgamelogs[[#This Row],[TOV]]/_2025teamgamelogs[[#This Row],[POSSESIONS]]</f>
        <v>0.16556291390728475</v>
      </c>
      <c r="BK1666" s="4">
        <f>_2025teamgamelogs[[#This Row],[PTS]]/_2025teamgamelogs[[#This Row],[POSSESIONS]]</f>
        <v>1.0712894429294897</v>
      </c>
      <c r="BL1666" s="4">
        <f xml:space="preserve"> 100 * _2025teamgamelogs[[#This Row],[POINTS_PER_POSSESSION]]</f>
        <v>107.12894429294897</v>
      </c>
      <c r="BM1666" s="4">
        <f xml:space="preserve"> _2025teamgamelogs[[#This Row],[POSSESIONS]] / (_2025teamgamelogs[[#This Row],[MIN]]/48)</f>
        <v>102.68</v>
      </c>
      <c r="BN1666" s="3">
        <f>_2025teamgamelogs[[#This Row],[PTS]] / (2 * (_2025teamgamelogs[[#This Row],[FGA]] + 0.44 * _2025teamgamelogs[[#This Row],[FTA]]))</f>
        <v>0.58710503842869333</v>
      </c>
      <c r="BO1666" s="4">
        <f>VLOOKUP(_2025teamgamelogs[[#This Row],[MONTH]], LEAGUE_AVERAGES!$A$2:$B$8, 2, FALSE)</f>
        <v>112.18937416754261</v>
      </c>
      <c r="BP1666" s="5">
        <f>VLOOKUP(_2025teamgamelogs[[#This Row],[TEAM_NAME]], LEAGUE_AVERAGES!$A$14:$C$43, 2, FALSE)</f>
        <v>0.36502500000000004</v>
      </c>
      <c r="BQ1666" s="5">
        <f>VLOOKUP(_2025teamgamelogs[[#This Row],[TEAM_NAME]], LEAGUE_AVERAGES!$A$14:$C$43, 3, FALSE)</f>
        <v>0.35016666666666663</v>
      </c>
      <c r="BR1666" s="5">
        <f>VLOOKUP(_2025teamgamelogs[[#This Row],[TEAM_NAME]], LEAGUE_AVERAGES!$F$14:$H$43, 2, FALSE)</f>
        <v>0.47877500000000017</v>
      </c>
      <c r="BS1666" s="5">
        <f>VLOOKUP(_2025teamgamelogs[[#This Row],[TEAM_NAME]], LEAGUE_AVERAGES!$F$14:$H$43, 3, FALSE)</f>
        <v>0.45407142857142868</v>
      </c>
      <c r="BT1666" s="5">
        <f>VLOOKUP(_2025teamgamelogs[[#This Row],[TEAM_NAME]], LEAGUE_AVERAGES!$K$14:$M$43, 2, FALSE)</f>
        <v>0.59112459331758582</v>
      </c>
      <c r="BU1666" s="5">
        <f>VLOOKUP(_2025teamgamelogs[[#This Row],[TEAM_NAME]], LEAGUE_AVERAGES!$K$14:$M$43, 3, FALSE)</f>
        <v>0.56254759440180246</v>
      </c>
    </row>
    <row r="1667" spans="1:73" x14ac:dyDescent="0.2">
      <c r="A1667" t="s">
        <v>59</v>
      </c>
      <c r="B1667">
        <v>1610612761</v>
      </c>
      <c r="C1667" t="s">
        <v>95</v>
      </c>
      <c r="D1667" t="s">
        <v>96</v>
      </c>
      <c r="E1667">
        <v>22400800</v>
      </c>
      <c r="F1667" s="1">
        <v>45709</v>
      </c>
      <c r="G1667" t="s">
        <v>666</v>
      </c>
      <c r="H1667" t="s">
        <v>70</v>
      </c>
      <c r="I1667">
        <v>53</v>
      </c>
      <c r="J1667">
        <v>38</v>
      </c>
      <c r="K1667">
        <v>91</v>
      </c>
      <c r="L1667">
        <v>0.41799999999999998</v>
      </c>
      <c r="M1667">
        <v>17</v>
      </c>
      <c r="N1667">
        <v>43</v>
      </c>
      <c r="O1667">
        <v>0.39500000000000002</v>
      </c>
      <c r="P1667">
        <v>18</v>
      </c>
      <c r="Q1667">
        <v>23</v>
      </c>
      <c r="R1667">
        <v>0.78300000000000003</v>
      </c>
      <c r="S1667">
        <v>14</v>
      </c>
      <c r="T1667">
        <v>32</v>
      </c>
      <c r="U1667">
        <v>46</v>
      </c>
      <c r="V1667">
        <v>25</v>
      </c>
      <c r="W1667">
        <v>14</v>
      </c>
      <c r="X1667">
        <v>8</v>
      </c>
      <c r="Y1667">
        <v>2</v>
      </c>
      <c r="Z1667">
        <v>3</v>
      </c>
      <c r="AA1667">
        <v>19</v>
      </c>
      <c r="AB1667">
        <v>22</v>
      </c>
      <c r="AC1667">
        <v>111</v>
      </c>
      <c r="AD1667">
        <v>-9</v>
      </c>
      <c r="AE1667">
        <v>1</v>
      </c>
      <c r="AF1667">
        <v>1231</v>
      </c>
      <c r="AG1667">
        <v>1231</v>
      </c>
      <c r="AH1667">
        <v>1231</v>
      </c>
      <c r="AI1667">
        <v>9</v>
      </c>
      <c r="AJ1667">
        <v>1796</v>
      </c>
      <c r="AK1667">
        <v>899</v>
      </c>
      <c r="AL1667">
        <v>2012</v>
      </c>
      <c r="AM1667">
        <v>410</v>
      </c>
      <c r="AN1667">
        <v>471</v>
      </c>
      <c r="AO1667">
        <v>783</v>
      </c>
      <c r="AP1667">
        <v>889</v>
      </c>
      <c r="AQ1667">
        <v>899</v>
      </c>
      <c r="AR1667">
        <v>1256</v>
      </c>
      <c r="AS1667">
        <v>466</v>
      </c>
      <c r="AT1667">
        <v>1307</v>
      </c>
      <c r="AU1667">
        <v>835</v>
      </c>
      <c r="AV1667">
        <v>1358</v>
      </c>
      <c r="AW1667">
        <v>1092</v>
      </c>
      <c r="AX1667">
        <v>1073</v>
      </c>
      <c r="AY1667">
        <v>2078</v>
      </c>
      <c r="AZ1667">
        <v>384</v>
      </c>
      <c r="BA1667">
        <v>1258</v>
      </c>
      <c r="BB1667">
        <v>416</v>
      </c>
      <c r="BC1667">
        <v>1402</v>
      </c>
      <c r="BD1667">
        <v>1735</v>
      </c>
      <c r="BE1667">
        <v>1</v>
      </c>
      <c r="BF1667" t="s">
        <v>64</v>
      </c>
      <c r="BG1667" t="s">
        <v>1404</v>
      </c>
      <c r="BH1667" t="s">
        <v>1276</v>
      </c>
      <c r="BI1667" s="4">
        <f xml:space="preserve"> _2025teamgamelogs[[#This Row],[FGA]] + (0.44 * _2025teamgamelogs[[#This Row],[FTA]]) + _2025teamgamelogs[[#This Row],[TOV]] - _2025teamgamelogs[[#This Row],[OREB]]</f>
        <v>101.12</v>
      </c>
      <c r="BJ1667" s="3">
        <f>_2025teamgamelogs[[#This Row],[TOV]]/_2025teamgamelogs[[#This Row],[POSSESIONS]]</f>
        <v>0.13844936708860758</v>
      </c>
      <c r="BK1667" s="4">
        <f>_2025teamgamelogs[[#This Row],[PTS]]/_2025teamgamelogs[[#This Row],[POSSESIONS]]</f>
        <v>1.0977056962025316</v>
      </c>
      <c r="BL1667" s="4">
        <f xml:space="preserve"> 100 * _2025teamgamelogs[[#This Row],[POINTS_PER_POSSESSION]]</f>
        <v>109.77056962025316</v>
      </c>
      <c r="BM1667" s="4">
        <f xml:space="preserve"> _2025teamgamelogs[[#This Row],[POSSESIONS]] / (_2025teamgamelogs[[#This Row],[MIN]]/48)</f>
        <v>91.580377358490566</v>
      </c>
      <c r="BN1667" s="3">
        <f>_2025teamgamelogs[[#This Row],[PTS]] / (2 * (_2025teamgamelogs[[#This Row],[FGA]] + 0.44 * _2025teamgamelogs[[#This Row],[FTA]]))</f>
        <v>0.54885284810126578</v>
      </c>
      <c r="BO1667" s="4">
        <f>VLOOKUP(_2025teamgamelogs[[#This Row],[MONTH]], LEAGUE_AVERAGES!$A$2:$B$8, 2, FALSE)</f>
        <v>112.18937416754261</v>
      </c>
      <c r="BP1667" s="5">
        <f>VLOOKUP(_2025teamgamelogs[[#This Row],[TEAM_NAME]], LEAGUE_AVERAGES!$A$14:$C$43, 2, FALSE)</f>
        <v>0.35443902439024388</v>
      </c>
      <c r="BQ1667" s="5">
        <f>VLOOKUP(_2025teamgamelogs[[#This Row],[TEAM_NAME]], LEAGUE_AVERAGES!$A$14:$C$43, 3, FALSE)</f>
        <v>0.34512195121951217</v>
      </c>
      <c r="BR1667" s="5">
        <f>VLOOKUP(_2025teamgamelogs[[#This Row],[TEAM_NAME]], LEAGUE_AVERAGES!$F$14:$H$43, 2, FALSE)</f>
        <v>0.46104878048780484</v>
      </c>
      <c r="BS1667" s="5">
        <f>VLOOKUP(_2025teamgamelogs[[#This Row],[TEAM_NAME]], LEAGUE_AVERAGES!$F$14:$H$43, 3, FALSE)</f>
        <v>0.45834146341463411</v>
      </c>
      <c r="BT1667" s="5">
        <f>VLOOKUP(_2025teamgamelogs[[#This Row],[TEAM_NAME]], LEAGUE_AVERAGES!$K$14:$M$43, 2, FALSE)</f>
        <v>0.55942918094792793</v>
      </c>
      <c r="BU1667" s="5">
        <f>VLOOKUP(_2025teamgamelogs[[#This Row],[TEAM_NAME]], LEAGUE_AVERAGES!$K$14:$M$43, 3, FALSE)</f>
        <v>0.54979583097447959</v>
      </c>
    </row>
    <row r="1668" spans="1:73" x14ac:dyDescent="0.2">
      <c r="A1668" t="s">
        <v>59</v>
      </c>
      <c r="B1668">
        <v>1610612766</v>
      </c>
      <c r="C1668" t="s">
        <v>122</v>
      </c>
      <c r="D1668" t="s">
        <v>123</v>
      </c>
      <c r="E1668">
        <v>22400810</v>
      </c>
      <c r="F1668" s="1">
        <v>45710</v>
      </c>
      <c r="G1668" t="s">
        <v>1428</v>
      </c>
      <c r="H1668" t="s">
        <v>70</v>
      </c>
      <c r="I1668">
        <v>48</v>
      </c>
      <c r="J1668">
        <v>34</v>
      </c>
      <c r="K1668">
        <v>98</v>
      </c>
      <c r="L1668">
        <v>0.34699999999999998</v>
      </c>
      <c r="M1668">
        <v>5</v>
      </c>
      <c r="N1668">
        <v>32</v>
      </c>
      <c r="O1668">
        <v>0.156</v>
      </c>
      <c r="P1668">
        <v>15</v>
      </c>
      <c r="Q1668">
        <v>21</v>
      </c>
      <c r="R1668">
        <v>0.71399999999999997</v>
      </c>
      <c r="S1668">
        <v>12</v>
      </c>
      <c r="T1668">
        <v>25</v>
      </c>
      <c r="U1668">
        <v>37</v>
      </c>
      <c r="V1668">
        <v>19</v>
      </c>
      <c r="W1668">
        <v>17</v>
      </c>
      <c r="X1668">
        <v>12</v>
      </c>
      <c r="Y1668">
        <v>7</v>
      </c>
      <c r="Z1668">
        <v>7</v>
      </c>
      <c r="AA1668">
        <v>21</v>
      </c>
      <c r="AB1668">
        <v>22</v>
      </c>
      <c r="AC1668">
        <v>88</v>
      </c>
      <c r="AD1668">
        <v>-53</v>
      </c>
      <c r="AE1668">
        <v>1</v>
      </c>
      <c r="AF1668">
        <v>1231</v>
      </c>
      <c r="AG1668">
        <v>1231</v>
      </c>
      <c r="AH1668">
        <v>1231</v>
      </c>
      <c r="AI1668">
        <v>121</v>
      </c>
      <c r="AJ1668">
        <v>2258</v>
      </c>
      <c r="AK1668">
        <v>251</v>
      </c>
      <c r="AL1668">
        <v>2434</v>
      </c>
      <c r="AM1668">
        <v>2427</v>
      </c>
      <c r="AN1668">
        <v>1863</v>
      </c>
      <c r="AO1668">
        <v>2447</v>
      </c>
      <c r="AP1668">
        <v>1416</v>
      </c>
      <c r="AQ1668">
        <v>1164</v>
      </c>
      <c r="AR1668">
        <v>1839</v>
      </c>
      <c r="AS1668">
        <v>848</v>
      </c>
      <c r="AT1668">
        <v>2271</v>
      </c>
      <c r="AU1668">
        <v>2073</v>
      </c>
      <c r="AV1668">
        <v>2257</v>
      </c>
      <c r="AW1668">
        <v>1759</v>
      </c>
      <c r="AX1668">
        <v>217</v>
      </c>
      <c r="AY1668">
        <v>346</v>
      </c>
      <c r="AZ1668">
        <v>1902</v>
      </c>
      <c r="BA1668">
        <v>1694</v>
      </c>
      <c r="BB1668">
        <v>416</v>
      </c>
      <c r="BC1668">
        <v>2411</v>
      </c>
      <c r="BD1668">
        <v>2457</v>
      </c>
      <c r="BE1668">
        <v>1</v>
      </c>
      <c r="BF1668" t="s">
        <v>71</v>
      </c>
      <c r="BG1668" t="s">
        <v>1404</v>
      </c>
      <c r="BH1668" t="s">
        <v>1276</v>
      </c>
      <c r="BI1668" s="4">
        <f xml:space="preserve"> _2025teamgamelogs[[#This Row],[FGA]] + (0.44 * _2025teamgamelogs[[#This Row],[FTA]]) + _2025teamgamelogs[[#This Row],[TOV]] - _2025teamgamelogs[[#This Row],[OREB]]</f>
        <v>112.24</v>
      </c>
      <c r="BJ1668" s="3">
        <f>_2025teamgamelogs[[#This Row],[TOV]]/_2025teamgamelogs[[#This Row],[POSSESIONS]]</f>
        <v>0.15146115466856735</v>
      </c>
      <c r="BK1668" s="4">
        <f>_2025teamgamelogs[[#This Row],[PTS]]/_2025teamgamelogs[[#This Row],[POSSESIONS]]</f>
        <v>0.78403421240199578</v>
      </c>
      <c r="BL1668" s="4">
        <f xml:space="preserve"> 100 * _2025teamgamelogs[[#This Row],[POINTS_PER_POSSESSION]]</f>
        <v>78.403421240199577</v>
      </c>
      <c r="BM1668" s="4">
        <f xml:space="preserve"> _2025teamgamelogs[[#This Row],[POSSESIONS]] / (_2025teamgamelogs[[#This Row],[MIN]]/48)</f>
        <v>112.24</v>
      </c>
      <c r="BN1668" s="3">
        <f>_2025teamgamelogs[[#This Row],[PTS]] / (2 * (_2025teamgamelogs[[#This Row],[FGA]] + 0.44 * _2025teamgamelogs[[#This Row],[FTA]]))</f>
        <v>0.41029466616933979</v>
      </c>
      <c r="BO1668" s="4">
        <f>VLOOKUP(_2025teamgamelogs[[#This Row],[MONTH]], LEAGUE_AVERAGES!$A$2:$B$8, 2, FALSE)</f>
        <v>112.18937416754261</v>
      </c>
      <c r="BP1668" s="5">
        <f>VLOOKUP(_2025teamgamelogs[[#This Row],[TEAM_NAME]], LEAGUE_AVERAGES!$A$14:$C$43, 2, FALSE)</f>
        <v>0.33860975609756089</v>
      </c>
      <c r="BQ1668" s="5">
        <f>VLOOKUP(_2025teamgamelogs[[#This Row],[TEAM_NAME]], LEAGUE_AVERAGES!$A$14:$C$43, 3, FALSE)</f>
        <v>0.33580487804878045</v>
      </c>
      <c r="BR1668" s="5">
        <f>VLOOKUP(_2025teamgamelogs[[#This Row],[TEAM_NAME]], LEAGUE_AVERAGES!$F$14:$H$43, 2, FALSE)</f>
        <v>0.43492682926829268</v>
      </c>
      <c r="BS1668" s="5">
        <f>VLOOKUP(_2025teamgamelogs[[#This Row],[TEAM_NAME]], LEAGUE_AVERAGES!$F$14:$H$43, 3, FALSE)</f>
        <v>0.42697560975609755</v>
      </c>
      <c r="BT1668" s="5">
        <f>VLOOKUP(_2025teamgamelogs[[#This Row],[TEAM_NAME]], LEAGUE_AVERAGES!$K$14:$M$43, 2, FALSE)</f>
        <v>0.5424635833805308</v>
      </c>
      <c r="BU1668" s="5">
        <f>VLOOKUP(_2025teamgamelogs[[#This Row],[TEAM_NAME]], LEAGUE_AVERAGES!$K$14:$M$43, 3, FALSE)</f>
        <v>0.53419164265445196</v>
      </c>
    </row>
    <row r="1669" spans="1:73" x14ac:dyDescent="0.2">
      <c r="A1669" t="s">
        <v>59</v>
      </c>
      <c r="B1669">
        <v>1610612762</v>
      </c>
      <c r="C1669" t="s">
        <v>125</v>
      </c>
      <c r="D1669" t="s">
        <v>126</v>
      </c>
      <c r="E1669">
        <v>22400809</v>
      </c>
      <c r="F1669" s="1">
        <v>45710</v>
      </c>
      <c r="G1669" t="s">
        <v>1429</v>
      </c>
      <c r="H1669" t="s">
        <v>63</v>
      </c>
      <c r="I1669">
        <v>48</v>
      </c>
      <c r="J1669">
        <v>49</v>
      </c>
      <c r="K1669">
        <v>98</v>
      </c>
      <c r="L1669">
        <v>0.5</v>
      </c>
      <c r="M1669">
        <v>13</v>
      </c>
      <c r="N1669">
        <v>40</v>
      </c>
      <c r="O1669">
        <v>0.32500000000000001</v>
      </c>
      <c r="P1669">
        <v>13</v>
      </c>
      <c r="Q1669">
        <v>27</v>
      </c>
      <c r="R1669">
        <v>0.48099999999999998</v>
      </c>
      <c r="S1669">
        <v>16</v>
      </c>
      <c r="T1669">
        <v>42</v>
      </c>
      <c r="U1669">
        <v>58</v>
      </c>
      <c r="V1669">
        <v>28</v>
      </c>
      <c r="W1669">
        <v>8</v>
      </c>
      <c r="X1669">
        <v>4</v>
      </c>
      <c r="Y1669">
        <v>3</v>
      </c>
      <c r="Z1669">
        <v>2</v>
      </c>
      <c r="AA1669">
        <v>18</v>
      </c>
      <c r="AB1669">
        <v>17</v>
      </c>
      <c r="AC1669">
        <v>124</v>
      </c>
      <c r="AD1669">
        <v>9</v>
      </c>
      <c r="AE1669">
        <v>1</v>
      </c>
      <c r="AF1669">
        <v>1</v>
      </c>
      <c r="AG1669">
        <v>1</v>
      </c>
      <c r="AH1669">
        <v>1</v>
      </c>
      <c r="AI1669">
        <v>121</v>
      </c>
      <c r="AJ1669">
        <v>174</v>
      </c>
      <c r="AK1669">
        <v>251</v>
      </c>
      <c r="AL1669">
        <v>663</v>
      </c>
      <c r="AM1669">
        <v>1171</v>
      </c>
      <c r="AN1669">
        <v>795</v>
      </c>
      <c r="AO1669">
        <v>1614</v>
      </c>
      <c r="AP1669">
        <v>1755</v>
      </c>
      <c r="AQ1669">
        <v>471</v>
      </c>
      <c r="AR1669">
        <v>2446</v>
      </c>
      <c r="AS1669">
        <v>234</v>
      </c>
      <c r="AT1669">
        <v>105</v>
      </c>
      <c r="AU1669">
        <v>57</v>
      </c>
      <c r="AV1669">
        <v>840</v>
      </c>
      <c r="AW1669">
        <v>78</v>
      </c>
      <c r="AX1669">
        <v>2190</v>
      </c>
      <c r="AY1669">
        <v>1712</v>
      </c>
      <c r="AZ1669">
        <v>158</v>
      </c>
      <c r="BA1669">
        <v>1018</v>
      </c>
      <c r="BB1669">
        <v>1444</v>
      </c>
      <c r="BC1669">
        <v>497</v>
      </c>
      <c r="BD1669">
        <v>672</v>
      </c>
      <c r="BE1669">
        <v>1</v>
      </c>
      <c r="BF1669" t="s">
        <v>64</v>
      </c>
      <c r="BG1669" t="s">
        <v>1404</v>
      </c>
      <c r="BH1669" t="s">
        <v>1276</v>
      </c>
      <c r="BI1669" s="4">
        <f xml:space="preserve"> _2025teamgamelogs[[#This Row],[FGA]] + (0.44 * _2025teamgamelogs[[#This Row],[FTA]]) + _2025teamgamelogs[[#This Row],[TOV]] - _2025teamgamelogs[[#This Row],[OREB]]</f>
        <v>101.88</v>
      </c>
      <c r="BJ1669" s="3">
        <f>_2025teamgamelogs[[#This Row],[TOV]]/_2025teamgamelogs[[#This Row],[POSSESIONS]]</f>
        <v>7.852375343541422E-2</v>
      </c>
      <c r="BK1669" s="4">
        <f>_2025teamgamelogs[[#This Row],[PTS]]/_2025teamgamelogs[[#This Row],[POSSESIONS]]</f>
        <v>1.2171181782489204</v>
      </c>
      <c r="BL1669" s="4">
        <f xml:space="preserve"> 100 * _2025teamgamelogs[[#This Row],[POINTS_PER_POSSESSION]]</f>
        <v>121.71181782489204</v>
      </c>
      <c r="BM1669" s="4">
        <f xml:space="preserve"> _2025teamgamelogs[[#This Row],[POSSESIONS]] / (_2025teamgamelogs[[#This Row],[MIN]]/48)</f>
        <v>101.88</v>
      </c>
      <c r="BN1669" s="3">
        <f>_2025teamgamelogs[[#This Row],[PTS]] / (2 * (_2025teamgamelogs[[#This Row],[FGA]] + 0.44 * _2025teamgamelogs[[#This Row],[FTA]]))</f>
        <v>0.56425191117582818</v>
      </c>
      <c r="BO1669" s="4">
        <f>VLOOKUP(_2025teamgamelogs[[#This Row],[MONTH]], LEAGUE_AVERAGES!$A$2:$B$8, 2, FALSE)</f>
        <v>112.18937416754261</v>
      </c>
      <c r="BP1669" s="5">
        <f>VLOOKUP(_2025teamgamelogs[[#This Row],[TEAM_NAME]], LEAGUE_AVERAGES!$A$14:$C$43, 2, FALSE)</f>
        <v>0.36446341463414633</v>
      </c>
      <c r="BQ1669" s="5">
        <f>VLOOKUP(_2025teamgamelogs[[#This Row],[TEAM_NAME]], LEAGUE_AVERAGES!$A$14:$C$43, 3, FALSE)</f>
        <v>0.3413170731707319</v>
      </c>
      <c r="BR1669" s="5">
        <f>VLOOKUP(_2025teamgamelogs[[#This Row],[TEAM_NAME]], LEAGUE_AVERAGES!$F$14:$H$43, 2, FALSE)</f>
        <v>0.4583902439024391</v>
      </c>
      <c r="BS1669" s="5">
        <f>VLOOKUP(_2025teamgamelogs[[#This Row],[TEAM_NAME]], LEAGUE_AVERAGES!$F$14:$H$43, 3, FALSE)</f>
        <v>0.45390243902439031</v>
      </c>
      <c r="BT1669" s="5">
        <f>VLOOKUP(_2025teamgamelogs[[#This Row],[TEAM_NAME]], LEAGUE_AVERAGES!$K$14:$M$43, 2, FALSE)</f>
        <v>0.57104853563970659</v>
      </c>
      <c r="BU1669" s="5">
        <f>VLOOKUP(_2025teamgamelogs[[#This Row],[TEAM_NAME]], LEAGUE_AVERAGES!$K$14:$M$43, 3, FALSE)</f>
        <v>0.56826296147062372</v>
      </c>
    </row>
    <row r="1670" spans="1:73" x14ac:dyDescent="0.2">
      <c r="A1670" t="s">
        <v>59</v>
      </c>
      <c r="B1670">
        <v>1610612747</v>
      </c>
      <c r="C1670" t="s">
        <v>60</v>
      </c>
      <c r="D1670" t="s">
        <v>61</v>
      </c>
      <c r="E1670">
        <v>22400808</v>
      </c>
      <c r="F1670" s="1">
        <v>45710</v>
      </c>
      <c r="G1670" t="s">
        <v>1430</v>
      </c>
      <c r="H1670" t="s">
        <v>63</v>
      </c>
      <c r="I1670">
        <v>48</v>
      </c>
      <c r="J1670">
        <v>43</v>
      </c>
      <c r="K1670">
        <v>86</v>
      </c>
      <c r="L1670">
        <v>0.5</v>
      </c>
      <c r="M1670">
        <v>16</v>
      </c>
      <c r="N1670">
        <v>41</v>
      </c>
      <c r="O1670">
        <v>0.39</v>
      </c>
      <c r="P1670">
        <v>21</v>
      </c>
      <c r="Q1670">
        <v>25</v>
      </c>
      <c r="R1670">
        <v>0.84</v>
      </c>
      <c r="S1670">
        <v>9</v>
      </c>
      <c r="T1670">
        <v>30</v>
      </c>
      <c r="U1670">
        <v>39</v>
      </c>
      <c r="V1670">
        <v>27</v>
      </c>
      <c r="W1670">
        <v>9</v>
      </c>
      <c r="X1670">
        <v>15</v>
      </c>
      <c r="Y1670">
        <v>9</v>
      </c>
      <c r="Z1670">
        <v>1</v>
      </c>
      <c r="AA1670">
        <v>20</v>
      </c>
      <c r="AB1670">
        <v>18</v>
      </c>
      <c r="AC1670">
        <v>123</v>
      </c>
      <c r="AD1670">
        <v>23</v>
      </c>
      <c r="AE1670">
        <v>1</v>
      </c>
      <c r="AF1670">
        <v>1</v>
      </c>
      <c r="AG1670">
        <v>1</v>
      </c>
      <c r="AH1670">
        <v>1</v>
      </c>
      <c r="AI1670">
        <v>121</v>
      </c>
      <c r="AJ1670">
        <v>866</v>
      </c>
      <c r="AK1670">
        <v>1580</v>
      </c>
      <c r="AL1670">
        <v>663</v>
      </c>
      <c r="AM1670">
        <v>567</v>
      </c>
      <c r="AN1670">
        <v>681</v>
      </c>
      <c r="AO1670">
        <v>848</v>
      </c>
      <c r="AP1670">
        <v>506</v>
      </c>
      <c r="AQ1670">
        <v>666</v>
      </c>
      <c r="AR1670">
        <v>671</v>
      </c>
      <c r="AS1670">
        <v>1566</v>
      </c>
      <c r="AT1670">
        <v>1652</v>
      </c>
      <c r="AU1670">
        <v>1833</v>
      </c>
      <c r="AV1670">
        <v>1013</v>
      </c>
      <c r="AW1670">
        <v>152</v>
      </c>
      <c r="AX1670">
        <v>46</v>
      </c>
      <c r="AY1670">
        <v>109</v>
      </c>
      <c r="AZ1670">
        <v>35</v>
      </c>
      <c r="BA1670">
        <v>1491</v>
      </c>
      <c r="BB1670">
        <v>1204</v>
      </c>
      <c r="BC1670">
        <v>549</v>
      </c>
      <c r="BD1670">
        <v>168</v>
      </c>
      <c r="BE1670">
        <v>1</v>
      </c>
      <c r="BF1670" t="s">
        <v>71</v>
      </c>
      <c r="BG1670" t="s">
        <v>1404</v>
      </c>
      <c r="BH1670" t="s">
        <v>1276</v>
      </c>
      <c r="BI1670" s="4">
        <f xml:space="preserve"> _2025teamgamelogs[[#This Row],[FGA]] + (0.44 * _2025teamgamelogs[[#This Row],[FTA]]) + _2025teamgamelogs[[#This Row],[TOV]] - _2025teamgamelogs[[#This Row],[OREB]]</f>
        <v>97</v>
      </c>
      <c r="BJ1670" s="3">
        <f>_2025teamgamelogs[[#This Row],[TOV]]/_2025teamgamelogs[[#This Row],[POSSESIONS]]</f>
        <v>9.2783505154639179E-2</v>
      </c>
      <c r="BK1670" s="4">
        <f>_2025teamgamelogs[[#This Row],[PTS]]/_2025teamgamelogs[[#This Row],[POSSESIONS]]</f>
        <v>1.268041237113402</v>
      </c>
      <c r="BL1670" s="4">
        <f xml:space="preserve"> 100 * _2025teamgamelogs[[#This Row],[POINTS_PER_POSSESSION]]</f>
        <v>126.8041237113402</v>
      </c>
      <c r="BM1670" s="4">
        <f xml:space="preserve"> _2025teamgamelogs[[#This Row],[POSSESIONS]] / (_2025teamgamelogs[[#This Row],[MIN]]/48)</f>
        <v>97</v>
      </c>
      <c r="BN1670" s="3">
        <f>_2025teamgamelogs[[#This Row],[PTS]] / (2 * (_2025teamgamelogs[[#This Row],[FGA]] + 0.44 * _2025teamgamelogs[[#This Row],[FTA]]))</f>
        <v>0.634020618556701</v>
      </c>
      <c r="BO1670" s="4">
        <f>VLOOKUP(_2025teamgamelogs[[#This Row],[MONTH]], LEAGUE_AVERAGES!$A$2:$B$8, 2, FALSE)</f>
        <v>112.18937416754261</v>
      </c>
      <c r="BP1670" s="5">
        <f>VLOOKUP(_2025teamgamelogs[[#This Row],[TEAM_NAME]], LEAGUE_AVERAGES!$A$14:$C$43, 2, FALSE)</f>
        <v>0.37419512195121946</v>
      </c>
      <c r="BQ1670" s="5">
        <f>VLOOKUP(_2025teamgamelogs[[#This Row],[TEAM_NAME]], LEAGUE_AVERAGES!$A$14:$C$43, 3, FALSE)</f>
        <v>0.35536585365853657</v>
      </c>
      <c r="BR1670" s="5">
        <f>VLOOKUP(_2025teamgamelogs[[#This Row],[TEAM_NAME]], LEAGUE_AVERAGES!$F$14:$H$43, 2, FALSE)</f>
        <v>0.48560975609756091</v>
      </c>
      <c r="BS1670" s="5">
        <f>VLOOKUP(_2025teamgamelogs[[#This Row],[TEAM_NAME]], LEAGUE_AVERAGES!$F$14:$H$43, 3, FALSE)</f>
        <v>0.47373170731707315</v>
      </c>
      <c r="BT1670" s="5">
        <f>VLOOKUP(_2025teamgamelogs[[#This Row],[TEAM_NAME]], LEAGUE_AVERAGES!$K$14:$M$43, 2, FALSE)</f>
        <v>0.60200661119778875</v>
      </c>
      <c r="BU1670" s="5">
        <f>VLOOKUP(_2025teamgamelogs[[#This Row],[TEAM_NAME]], LEAGUE_AVERAGES!$K$14:$M$43, 3, FALSE)</f>
        <v>0.58416138772693449</v>
      </c>
    </row>
    <row r="1671" spans="1:73" x14ac:dyDescent="0.2">
      <c r="A1671" t="s">
        <v>59</v>
      </c>
      <c r="B1671">
        <v>1610612745</v>
      </c>
      <c r="C1671" t="s">
        <v>104</v>
      </c>
      <c r="D1671" t="s">
        <v>105</v>
      </c>
      <c r="E1671">
        <v>22400809</v>
      </c>
      <c r="F1671" s="1">
        <v>45710</v>
      </c>
      <c r="G1671" t="s">
        <v>1431</v>
      </c>
      <c r="H1671" t="s">
        <v>70</v>
      </c>
      <c r="I1671">
        <v>48</v>
      </c>
      <c r="J1671">
        <v>44</v>
      </c>
      <c r="K1671">
        <v>100</v>
      </c>
      <c r="L1671">
        <v>0.44</v>
      </c>
      <c r="M1671">
        <v>17</v>
      </c>
      <c r="N1671">
        <v>43</v>
      </c>
      <c r="O1671">
        <v>0.39500000000000002</v>
      </c>
      <c r="P1671">
        <v>10</v>
      </c>
      <c r="Q1671">
        <v>18</v>
      </c>
      <c r="R1671">
        <v>0.55600000000000005</v>
      </c>
      <c r="S1671">
        <v>8</v>
      </c>
      <c r="T1671">
        <v>33</v>
      </c>
      <c r="U1671">
        <v>41</v>
      </c>
      <c r="V1671">
        <v>33</v>
      </c>
      <c r="W1671">
        <v>7</v>
      </c>
      <c r="X1671">
        <v>3</v>
      </c>
      <c r="Y1671">
        <v>2</v>
      </c>
      <c r="Z1671">
        <v>3</v>
      </c>
      <c r="AA1671">
        <v>17</v>
      </c>
      <c r="AB1671">
        <v>18</v>
      </c>
      <c r="AC1671">
        <v>115</v>
      </c>
      <c r="AD1671">
        <v>-9</v>
      </c>
      <c r="AE1671">
        <v>1</v>
      </c>
      <c r="AF1671">
        <v>1231</v>
      </c>
      <c r="AG1671">
        <v>1231</v>
      </c>
      <c r="AH1671">
        <v>1231</v>
      </c>
      <c r="AI1671">
        <v>121</v>
      </c>
      <c r="AJ1671">
        <v>703</v>
      </c>
      <c r="AK1671">
        <v>153</v>
      </c>
      <c r="AL1671">
        <v>1704</v>
      </c>
      <c r="AM1671">
        <v>410</v>
      </c>
      <c r="AN1671">
        <v>471</v>
      </c>
      <c r="AO1671">
        <v>783</v>
      </c>
      <c r="AP1671">
        <v>2148</v>
      </c>
      <c r="AQ1671">
        <v>1617</v>
      </c>
      <c r="AR1671">
        <v>2410</v>
      </c>
      <c r="AS1671">
        <v>1800</v>
      </c>
      <c r="AT1671">
        <v>1131</v>
      </c>
      <c r="AU1671">
        <v>1563</v>
      </c>
      <c r="AV1671">
        <v>240</v>
      </c>
      <c r="AW1671">
        <v>38</v>
      </c>
      <c r="AX1671">
        <v>2344</v>
      </c>
      <c r="AY1671">
        <v>2078</v>
      </c>
      <c r="AZ1671">
        <v>384</v>
      </c>
      <c r="BA1671">
        <v>792</v>
      </c>
      <c r="BB1671">
        <v>1204</v>
      </c>
      <c r="BC1671">
        <v>1095</v>
      </c>
      <c r="BD1671">
        <v>1735</v>
      </c>
      <c r="BE1671">
        <v>1</v>
      </c>
      <c r="BF1671" t="s">
        <v>71</v>
      </c>
      <c r="BG1671" t="s">
        <v>1404</v>
      </c>
      <c r="BH1671" t="s">
        <v>1276</v>
      </c>
      <c r="BI1671" s="4">
        <f xml:space="preserve"> _2025teamgamelogs[[#This Row],[FGA]] + (0.44 * _2025teamgamelogs[[#This Row],[FTA]]) + _2025teamgamelogs[[#This Row],[TOV]] - _2025teamgamelogs[[#This Row],[OREB]]</f>
        <v>106.92</v>
      </c>
      <c r="BJ1671" s="3">
        <f>_2025teamgamelogs[[#This Row],[TOV]]/_2025teamgamelogs[[#This Row],[POSSESIONS]]</f>
        <v>6.5469509913954352E-2</v>
      </c>
      <c r="BK1671" s="4">
        <f>_2025teamgamelogs[[#This Row],[PTS]]/_2025teamgamelogs[[#This Row],[POSSESIONS]]</f>
        <v>1.0755705200149643</v>
      </c>
      <c r="BL1671" s="4">
        <f xml:space="preserve"> 100 * _2025teamgamelogs[[#This Row],[POINTS_PER_POSSESSION]]</f>
        <v>107.55705200149643</v>
      </c>
      <c r="BM1671" s="4">
        <f xml:space="preserve"> _2025teamgamelogs[[#This Row],[POSSESIONS]] / (_2025teamgamelogs[[#This Row],[MIN]]/48)</f>
        <v>106.92</v>
      </c>
      <c r="BN1671" s="3">
        <f>_2025teamgamelogs[[#This Row],[PTS]] / (2 * (_2025teamgamelogs[[#This Row],[FGA]] + 0.44 * _2025teamgamelogs[[#This Row],[FTA]]))</f>
        <v>0.53280207561156412</v>
      </c>
      <c r="BO1671" s="4">
        <f>VLOOKUP(_2025teamgamelogs[[#This Row],[MONTH]], LEAGUE_AVERAGES!$A$2:$B$8, 2, FALSE)</f>
        <v>112.18937416754261</v>
      </c>
      <c r="BP1671" s="5">
        <f>VLOOKUP(_2025teamgamelogs[[#This Row],[TEAM_NAME]], LEAGUE_AVERAGES!$A$14:$C$43, 2, FALSE)</f>
        <v>0.35034146341463424</v>
      </c>
      <c r="BQ1671" s="5">
        <f>VLOOKUP(_2025teamgamelogs[[#This Row],[TEAM_NAME]], LEAGUE_AVERAGES!$A$14:$C$43, 3, FALSE)</f>
        <v>0.35473170731707321</v>
      </c>
      <c r="BR1671" s="5">
        <f>VLOOKUP(_2025teamgamelogs[[#This Row],[TEAM_NAME]], LEAGUE_AVERAGES!$F$14:$H$43, 2, FALSE)</f>
        <v>0.45260975609756104</v>
      </c>
      <c r="BS1671" s="5">
        <f>VLOOKUP(_2025teamgamelogs[[#This Row],[TEAM_NAME]], LEAGUE_AVERAGES!$F$14:$H$43, 3, FALSE)</f>
        <v>0.45763414634146338</v>
      </c>
      <c r="BT1671" s="5">
        <f>VLOOKUP(_2025teamgamelogs[[#This Row],[TEAM_NAME]], LEAGUE_AVERAGES!$K$14:$M$43, 2, FALSE)</f>
        <v>0.55103752047014554</v>
      </c>
      <c r="BU1671" s="5">
        <f>VLOOKUP(_2025teamgamelogs[[#This Row],[TEAM_NAME]], LEAGUE_AVERAGES!$K$14:$M$43, 3, FALSE)</f>
        <v>0.55544482411316332</v>
      </c>
    </row>
    <row r="1672" spans="1:73" x14ac:dyDescent="0.2">
      <c r="A1672" t="s">
        <v>59</v>
      </c>
      <c r="B1672">
        <v>1610612741</v>
      </c>
      <c r="C1672" t="s">
        <v>86</v>
      </c>
      <c r="D1672" t="s">
        <v>87</v>
      </c>
      <c r="E1672">
        <v>22400806</v>
      </c>
      <c r="F1672" s="1">
        <v>45710</v>
      </c>
      <c r="G1672" t="s">
        <v>1432</v>
      </c>
      <c r="H1672" t="s">
        <v>70</v>
      </c>
      <c r="I1672">
        <v>48</v>
      </c>
      <c r="J1672">
        <v>41</v>
      </c>
      <c r="K1672">
        <v>98</v>
      </c>
      <c r="L1672">
        <v>0.41799999999999998</v>
      </c>
      <c r="M1672">
        <v>18</v>
      </c>
      <c r="N1672">
        <v>53</v>
      </c>
      <c r="O1672">
        <v>0.34</v>
      </c>
      <c r="P1672">
        <v>17</v>
      </c>
      <c r="Q1672">
        <v>17</v>
      </c>
      <c r="R1672">
        <v>1</v>
      </c>
      <c r="S1672">
        <v>11</v>
      </c>
      <c r="T1672">
        <v>34</v>
      </c>
      <c r="U1672">
        <v>45</v>
      </c>
      <c r="V1672">
        <v>29</v>
      </c>
      <c r="W1672">
        <v>9</v>
      </c>
      <c r="X1672">
        <v>9</v>
      </c>
      <c r="Y1672">
        <v>4</v>
      </c>
      <c r="Z1672">
        <v>3</v>
      </c>
      <c r="AA1672">
        <v>21</v>
      </c>
      <c r="AB1672">
        <v>11</v>
      </c>
      <c r="AC1672">
        <v>117</v>
      </c>
      <c r="AD1672">
        <v>-4</v>
      </c>
      <c r="AE1672">
        <v>1</v>
      </c>
      <c r="AF1672">
        <v>1231</v>
      </c>
      <c r="AG1672">
        <v>1231</v>
      </c>
      <c r="AH1672">
        <v>1231</v>
      </c>
      <c r="AI1672">
        <v>121</v>
      </c>
      <c r="AJ1672">
        <v>1234</v>
      </c>
      <c r="AK1672">
        <v>251</v>
      </c>
      <c r="AL1672">
        <v>2003</v>
      </c>
      <c r="AM1672">
        <v>288</v>
      </c>
      <c r="AN1672">
        <v>41</v>
      </c>
      <c r="AO1672">
        <v>1462</v>
      </c>
      <c r="AP1672">
        <v>1052</v>
      </c>
      <c r="AQ1672">
        <v>1778</v>
      </c>
      <c r="AR1672">
        <v>1</v>
      </c>
      <c r="AS1672">
        <v>1051</v>
      </c>
      <c r="AT1672">
        <v>926</v>
      </c>
      <c r="AU1672">
        <v>976</v>
      </c>
      <c r="AV1672">
        <v>687</v>
      </c>
      <c r="AW1672">
        <v>152</v>
      </c>
      <c r="AX1672">
        <v>797</v>
      </c>
      <c r="AY1672">
        <v>1274</v>
      </c>
      <c r="AZ1672">
        <v>384</v>
      </c>
      <c r="BA1672">
        <v>1694</v>
      </c>
      <c r="BB1672">
        <v>2370</v>
      </c>
      <c r="BC1672">
        <v>960</v>
      </c>
      <c r="BD1672">
        <v>1415</v>
      </c>
      <c r="BE1672">
        <v>1</v>
      </c>
      <c r="BF1672" t="s">
        <v>64</v>
      </c>
      <c r="BG1672" t="s">
        <v>1404</v>
      </c>
      <c r="BH1672" t="s">
        <v>1276</v>
      </c>
      <c r="BI1672" s="4">
        <f xml:space="preserve"> _2025teamgamelogs[[#This Row],[FGA]] + (0.44 * _2025teamgamelogs[[#This Row],[FTA]]) + _2025teamgamelogs[[#This Row],[TOV]] - _2025teamgamelogs[[#This Row],[OREB]]</f>
        <v>103.48</v>
      </c>
      <c r="BJ1672" s="3">
        <f>_2025teamgamelogs[[#This Row],[TOV]]/_2025teamgamelogs[[#This Row],[POSSESIONS]]</f>
        <v>8.6973328179358322E-2</v>
      </c>
      <c r="BK1672" s="4">
        <f>_2025teamgamelogs[[#This Row],[PTS]]/_2025teamgamelogs[[#This Row],[POSSESIONS]]</f>
        <v>1.1306532663316582</v>
      </c>
      <c r="BL1672" s="4">
        <f xml:space="preserve"> 100 * _2025teamgamelogs[[#This Row],[POINTS_PER_POSSESSION]]</f>
        <v>113.06532663316582</v>
      </c>
      <c r="BM1672" s="4">
        <f xml:space="preserve"> _2025teamgamelogs[[#This Row],[POSSESIONS]] / (_2025teamgamelogs[[#This Row],[MIN]]/48)</f>
        <v>103.48</v>
      </c>
      <c r="BN1672" s="3">
        <f>_2025teamgamelogs[[#This Row],[PTS]] / (2 * (_2025teamgamelogs[[#This Row],[FGA]] + 0.44 * _2025teamgamelogs[[#This Row],[FTA]]))</f>
        <v>0.55460750853242313</v>
      </c>
      <c r="BO1672" s="4">
        <f>VLOOKUP(_2025teamgamelogs[[#This Row],[MONTH]], LEAGUE_AVERAGES!$A$2:$B$8, 2, FALSE)</f>
        <v>112.18937416754261</v>
      </c>
      <c r="BP1672" s="5">
        <f>VLOOKUP(_2025teamgamelogs[[#This Row],[TEAM_NAME]], LEAGUE_AVERAGES!$A$14:$C$43, 2, FALSE)</f>
        <v>0.36141463414634156</v>
      </c>
      <c r="BQ1672" s="5">
        <f>VLOOKUP(_2025teamgamelogs[[#This Row],[TEAM_NAME]], LEAGUE_AVERAGES!$A$14:$C$43, 3, FALSE)</f>
        <v>0.37548780487804878</v>
      </c>
      <c r="BR1672" s="5">
        <f>VLOOKUP(_2025teamgamelogs[[#This Row],[TEAM_NAME]], LEAGUE_AVERAGES!$F$14:$H$43, 2, FALSE)</f>
        <v>0.46404878048780479</v>
      </c>
      <c r="BS1672" s="5">
        <f>VLOOKUP(_2025teamgamelogs[[#This Row],[TEAM_NAME]], LEAGUE_AVERAGES!$F$14:$H$43, 3, FALSE)</f>
        <v>0.47712195121951223</v>
      </c>
      <c r="BT1672" s="5">
        <f>VLOOKUP(_2025teamgamelogs[[#This Row],[TEAM_NAME]], LEAGUE_AVERAGES!$K$14:$M$43, 2, FALSE)</f>
        <v>0.57631003599073594</v>
      </c>
      <c r="BU1672" s="5">
        <f>VLOOKUP(_2025teamgamelogs[[#This Row],[TEAM_NAME]], LEAGUE_AVERAGES!$K$14:$M$43, 3, FALSE)</f>
        <v>0.59556361257988066</v>
      </c>
    </row>
    <row r="1673" spans="1:73" x14ac:dyDescent="0.2">
      <c r="A1673" t="s">
        <v>59</v>
      </c>
      <c r="B1673">
        <v>1610612757</v>
      </c>
      <c r="C1673" t="s">
        <v>116</v>
      </c>
      <c r="D1673" t="s">
        <v>117</v>
      </c>
      <c r="E1673">
        <v>22400810</v>
      </c>
      <c r="F1673" s="1">
        <v>45710</v>
      </c>
      <c r="G1673" t="s">
        <v>1433</v>
      </c>
      <c r="H1673" t="s">
        <v>63</v>
      </c>
      <c r="I1673">
        <v>48</v>
      </c>
      <c r="J1673">
        <v>51</v>
      </c>
      <c r="K1673">
        <v>87</v>
      </c>
      <c r="L1673">
        <v>0.58599999999999997</v>
      </c>
      <c r="M1673">
        <v>20</v>
      </c>
      <c r="N1673">
        <v>43</v>
      </c>
      <c r="O1673">
        <v>0.46500000000000002</v>
      </c>
      <c r="P1673">
        <v>19</v>
      </c>
      <c r="Q1673">
        <v>27</v>
      </c>
      <c r="R1673">
        <v>0.70399999999999996</v>
      </c>
      <c r="S1673">
        <v>11</v>
      </c>
      <c r="T1673">
        <v>46</v>
      </c>
      <c r="U1673">
        <v>57</v>
      </c>
      <c r="V1673">
        <v>37</v>
      </c>
      <c r="W1673">
        <v>19</v>
      </c>
      <c r="X1673">
        <v>11</v>
      </c>
      <c r="Y1673">
        <v>7</v>
      </c>
      <c r="Z1673">
        <v>7</v>
      </c>
      <c r="AA1673">
        <v>22</v>
      </c>
      <c r="AB1673">
        <v>21</v>
      </c>
      <c r="AC1673">
        <v>141</v>
      </c>
      <c r="AD1673">
        <v>53</v>
      </c>
      <c r="AE1673">
        <v>1</v>
      </c>
      <c r="AF1673">
        <v>1</v>
      </c>
      <c r="AG1673">
        <v>1</v>
      </c>
      <c r="AH1673">
        <v>1</v>
      </c>
      <c r="AI1673">
        <v>121</v>
      </c>
      <c r="AJ1673">
        <v>94</v>
      </c>
      <c r="AK1673">
        <v>1449</v>
      </c>
      <c r="AL1673">
        <v>33</v>
      </c>
      <c r="AM1673">
        <v>114</v>
      </c>
      <c r="AN1673">
        <v>471</v>
      </c>
      <c r="AO1673">
        <v>232</v>
      </c>
      <c r="AP1673">
        <v>756</v>
      </c>
      <c r="AQ1673">
        <v>471</v>
      </c>
      <c r="AR1673">
        <v>1923</v>
      </c>
      <c r="AS1673">
        <v>1051</v>
      </c>
      <c r="AT1673">
        <v>27</v>
      </c>
      <c r="AU1673">
        <v>74</v>
      </c>
      <c r="AV1673">
        <v>68</v>
      </c>
      <c r="AW1673">
        <v>2098</v>
      </c>
      <c r="AX1673">
        <v>346</v>
      </c>
      <c r="AY1673">
        <v>346</v>
      </c>
      <c r="AZ1673">
        <v>1902</v>
      </c>
      <c r="BA1673">
        <v>1887</v>
      </c>
      <c r="BB1673">
        <v>575</v>
      </c>
      <c r="BC1673">
        <v>43</v>
      </c>
      <c r="BD1673">
        <v>3</v>
      </c>
      <c r="BE1673">
        <v>1</v>
      </c>
      <c r="BF1673" t="s">
        <v>64</v>
      </c>
      <c r="BG1673" t="s">
        <v>1404</v>
      </c>
      <c r="BH1673" t="s">
        <v>1276</v>
      </c>
      <c r="BI1673" s="4">
        <f xml:space="preserve"> _2025teamgamelogs[[#This Row],[FGA]] + (0.44 * _2025teamgamelogs[[#This Row],[FTA]]) + _2025teamgamelogs[[#This Row],[TOV]] - _2025teamgamelogs[[#This Row],[OREB]]</f>
        <v>106.88</v>
      </c>
      <c r="BJ1673" s="3">
        <f>_2025teamgamelogs[[#This Row],[TOV]]/_2025teamgamelogs[[#This Row],[POSSESIONS]]</f>
        <v>0.17776946107784433</v>
      </c>
      <c r="BK1673" s="4">
        <f>_2025teamgamelogs[[#This Row],[PTS]]/_2025teamgamelogs[[#This Row],[POSSESIONS]]</f>
        <v>1.3192365269461079</v>
      </c>
      <c r="BL1673" s="4">
        <f xml:space="preserve"> 100 * _2025teamgamelogs[[#This Row],[POINTS_PER_POSSESSION]]</f>
        <v>131.92365269461078</v>
      </c>
      <c r="BM1673" s="4">
        <f xml:space="preserve"> _2025teamgamelogs[[#This Row],[POSSESIONS]] / (_2025teamgamelogs[[#This Row],[MIN]]/48)</f>
        <v>106.88</v>
      </c>
      <c r="BN1673" s="3">
        <f>_2025teamgamelogs[[#This Row],[PTS]] / (2 * (_2025teamgamelogs[[#This Row],[FGA]] + 0.44 * _2025teamgamelogs[[#This Row],[FTA]]))</f>
        <v>0.71298543689320393</v>
      </c>
      <c r="BO1673" s="4">
        <f>VLOOKUP(_2025teamgamelogs[[#This Row],[MONTH]], LEAGUE_AVERAGES!$A$2:$B$8, 2, FALSE)</f>
        <v>112.18937416754261</v>
      </c>
      <c r="BP1673" s="5">
        <f>VLOOKUP(_2025teamgamelogs[[#This Row],[TEAM_NAME]], LEAGUE_AVERAGES!$A$14:$C$43, 2, FALSE)</f>
        <v>0.3617317073170731</v>
      </c>
      <c r="BQ1673" s="5">
        <f>VLOOKUP(_2025teamgamelogs[[#This Row],[TEAM_NAME]], LEAGUE_AVERAGES!$A$14:$C$43, 3, FALSE)</f>
        <v>0.32368292682926825</v>
      </c>
      <c r="BR1673" s="5">
        <f>VLOOKUP(_2025teamgamelogs[[#This Row],[TEAM_NAME]], LEAGUE_AVERAGES!$F$14:$H$43, 2, FALSE)</f>
        <v>0.4560243902439024</v>
      </c>
      <c r="BS1673" s="5">
        <f>VLOOKUP(_2025teamgamelogs[[#This Row],[TEAM_NAME]], LEAGUE_AVERAGES!$F$14:$H$43, 3, FALSE)</f>
        <v>0.4473414634146341</v>
      </c>
      <c r="BT1673" s="5">
        <f>VLOOKUP(_2025teamgamelogs[[#This Row],[TEAM_NAME]], LEAGUE_AVERAGES!$K$14:$M$43, 2, FALSE)</f>
        <v>0.56794360073860606</v>
      </c>
      <c r="BU1673" s="5">
        <f>VLOOKUP(_2025teamgamelogs[[#This Row],[TEAM_NAME]], LEAGUE_AVERAGES!$K$14:$M$43, 3, FALSE)</f>
        <v>0.54561285519601899</v>
      </c>
    </row>
    <row r="1674" spans="1:73" x14ac:dyDescent="0.2">
      <c r="A1674" t="s">
        <v>59</v>
      </c>
      <c r="B1674">
        <v>1610612751</v>
      </c>
      <c r="C1674" t="s">
        <v>89</v>
      </c>
      <c r="D1674" t="s">
        <v>90</v>
      </c>
      <c r="E1674">
        <v>22400807</v>
      </c>
      <c r="F1674" s="1">
        <v>45710</v>
      </c>
      <c r="G1674" t="s">
        <v>559</v>
      </c>
      <c r="H1674" t="s">
        <v>63</v>
      </c>
      <c r="I1674">
        <v>48</v>
      </c>
      <c r="J1674">
        <v>41</v>
      </c>
      <c r="K1674">
        <v>81</v>
      </c>
      <c r="L1674">
        <v>0.50600000000000001</v>
      </c>
      <c r="M1674">
        <v>7</v>
      </c>
      <c r="N1674">
        <v>28</v>
      </c>
      <c r="O1674">
        <v>0.25</v>
      </c>
      <c r="P1674">
        <v>16</v>
      </c>
      <c r="Q1674">
        <v>19</v>
      </c>
      <c r="R1674">
        <v>0.84199999999999997</v>
      </c>
      <c r="S1674">
        <v>9</v>
      </c>
      <c r="T1674">
        <v>30</v>
      </c>
      <c r="U1674">
        <v>39</v>
      </c>
      <c r="V1674">
        <v>27</v>
      </c>
      <c r="W1674">
        <v>16</v>
      </c>
      <c r="X1674">
        <v>10</v>
      </c>
      <c r="Y1674">
        <v>8</v>
      </c>
      <c r="Z1674">
        <v>5</v>
      </c>
      <c r="AA1674">
        <v>19</v>
      </c>
      <c r="AB1674">
        <v>15</v>
      </c>
      <c r="AC1674">
        <v>105</v>
      </c>
      <c r="AD1674">
        <v>2</v>
      </c>
      <c r="AE1674">
        <v>1</v>
      </c>
      <c r="AF1674">
        <v>1</v>
      </c>
      <c r="AG1674">
        <v>1</v>
      </c>
      <c r="AH1674">
        <v>1</v>
      </c>
      <c r="AI1674">
        <v>121</v>
      </c>
      <c r="AJ1674">
        <v>1234</v>
      </c>
      <c r="AK1674">
        <v>2117</v>
      </c>
      <c r="AL1674">
        <v>583</v>
      </c>
      <c r="AM1674">
        <v>2338</v>
      </c>
      <c r="AN1674">
        <v>2228</v>
      </c>
      <c r="AO1674">
        <v>2236</v>
      </c>
      <c r="AP1674">
        <v>1228</v>
      </c>
      <c r="AQ1674">
        <v>1458</v>
      </c>
      <c r="AR1674">
        <v>642</v>
      </c>
      <c r="AS1674">
        <v>1566</v>
      </c>
      <c r="AT1674">
        <v>1652</v>
      </c>
      <c r="AU1674">
        <v>1833</v>
      </c>
      <c r="AV1674">
        <v>1013</v>
      </c>
      <c r="AW1674">
        <v>1583</v>
      </c>
      <c r="AX1674">
        <v>539</v>
      </c>
      <c r="AY1674">
        <v>187</v>
      </c>
      <c r="AZ1674">
        <v>1188</v>
      </c>
      <c r="BA1674">
        <v>1258</v>
      </c>
      <c r="BB1674">
        <v>1892</v>
      </c>
      <c r="BC1674">
        <v>1790</v>
      </c>
      <c r="BD1674">
        <v>1106</v>
      </c>
      <c r="BE1674">
        <v>1</v>
      </c>
      <c r="BF1674" t="s">
        <v>71</v>
      </c>
      <c r="BG1674" t="s">
        <v>1404</v>
      </c>
      <c r="BH1674" t="s">
        <v>1276</v>
      </c>
      <c r="BI1674" s="4">
        <f xml:space="preserve"> _2025teamgamelogs[[#This Row],[FGA]] + (0.44 * _2025teamgamelogs[[#This Row],[FTA]]) + _2025teamgamelogs[[#This Row],[TOV]] - _2025teamgamelogs[[#This Row],[OREB]]</f>
        <v>96.36</v>
      </c>
      <c r="BJ1674" s="3">
        <f>_2025teamgamelogs[[#This Row],[TOV]]/_2025teamgamelogs[[#This Row],[POSSESIONS]]</f>
        <v>0.16604400166044</v>
      </c>
      <c r="BK1674" s="4">
        <f>_2025teamgamelogs[[#This Row],[PTS]]/_2025teamgamelogs[[#This Row],[POSSESIONS]]</f>
        <v>1.0896637608966375</v>
      </c>
      <c r="BL1674" s="4">
        <f xml:space="preserve"> 100 * _2025teamgamelogs[[#This Row],[POINTS_PER_POSSESSION]]</f>
        <v>108.96637608966375</v>
      </c>
      <c r="BM1674" s="4">
        <f xml:space="preserve"> _2025teamgamelogs[[#This Row],[POSSESIONS]] / (_2025teamgamelogs[[#This Row],[MIN]]/48)</f>
        <v>96.36</v>
      </c>
      <c r="BN1674" s="3">
        <f>_2025teamgamelogs[[#This Row],[PTS]] / (2 * (_2025teamgamelogs[[#This Row],[FGA]] + 0.44 * _2025teamgamelogs[[#This Row],[FTA]]))</f>
        <v>0.58751119068934643</v>
      </c>
      <c r="BO1674" s="4">
        <f>VLOOKUP(_2025teamgamelogs[[#This Row],[MONTH]], LEAGUE_AVERAGES!$A$2:$B$8, 2, FALSE)</f>
        <v>112.18937416754261</v>
      </c>
      <c r="BP1674" s="5">
        <f>VLOOKUP(_2025teamgamelogs[[#This Row],[TEAM_NAME]], LEAGUE_AVERAGES!$A$14:$C$43, 2, FALSE)</f>
        <v>0.337609756097561</v>
      </c>
      <c r="BQ1674" s="5">
        <f>VLOOKUP(_2025teamgamelogs[[#This Row],[TEAM_NAME]], LEAGUE_AVERAGES!$A$14:$C$43, 3, FALSE)</f>
        <v>0.34709756097560968</v>
      </c>
      <c r="BR1674" s="5">
        <f>VLOOKUP(_2025teamgamelogs[[#This Row],[TEAM_NAME]], LEAGUE_AVERAGES!$F$14:$H$43, 2, FALSE)</f>
        <v>0.43748780487804872</v>
      </c>
      <c r="BS1674" s="5">
        <f>VLOOKUP(_2025teamgamelogs[[#This Row],[TEAM_NAME]], LEAGUE_AVERAGES!$F$14:$H$43, 3, FALSE)</f>
        <v>0.43895121951219529</v>
      </c>
      <c r="BT1674" s="5">
        <f>VLOOKUP(_2025teamgamelogs[[#This Row],[TEAM_NAME]], LEAGUE_AVERAGES!$K$14:$M$43, 2, FALSE)</f>
        <v>0.54767404365624284</v>
      </c>
      <c r="BU1674" s="5">
        <f>VLOOKUP(_2025teamgamelogs[[#This Row],[TEAM_NAME]], LEAGUE_AVERAGES!$K$14:$M$43, 3, FALSE)</f>
        <v>0.5592142433904097</v>
      </c>
    </row>
    <row r="1675" spans="1:73" x14ac:dyDescent="0.2">
      <c r="A1675" t="s">
        <v>59</v>
      </c>
      <c r="B1675">
        <v>1610612755</v>
      </c>
      <c r="C1675" t="s">
        <v>134</v>
      </c>
      <c r="D1675" t="s">
        <v>135</v>
      </c>
      <c r="E1675">
        <v>22400807</v>
      </c>
      <c r="F1675" s="1">
        <v>45710</v>
      </c>
      <c r="G1675" t="s">
        <v>557</v>
      </c>
      <c r="H1675" t="s">
        <v>70</v>
      </c>
      <c r="I1675">
        <v>48</v>
      </c>
      <c r="J1675">
        <v>36</v>
      </c>
      <c r="K1675">
        <v>85</v>
      </c>
      <c r="L1675">
        <v>0.42399999999999999</v>
      </c>
      <c r="M1675">
        <v>10</v>
      </c>
      <c r="N1675">
        <v>39</v>
      </c>
      <c r="O1675">
        <v>0.25600000000000001</v>
      </c>
      <c r="P1675">
        <v>21</v>
      </c>
      <c r="Q1675">
        <v>24</v>
      </c>
      <c r="R1675">
        <v>0.875</v>
      </c>
      <c r="S1675">
        <v>15</v>
      </c>
      <c r="T1675">
        <v>28</v>
      </c>
      <c r="U1675">
        <v>43</v>
      </c>
      <c r="V1675">
        <v>21</v>
      </c>
      <c r="W1675">
        <v>13</v>
      </c>
      <c r="X1675">
        <v>8</v>
      </c>
      <c r="Y1675">
        <v>5</v>
      </c>
      <c r="Z1675">
        <v>8</v>
      </c>
      <c r="AA1675">
        <v>15</v>
      </c>
      <c r="AB1675">
        <v>19</v>
      </c>
      <c r="AC1675">
        <v>103</v>
      </c>
      <c r="AD1675">
        <v>-2</v>
      </c>
      <c r="AE1675">
        <v>1</v>
      </c>
      <c r="AF1675">
        <v>1231</v>
      </c>
      <c r="AG1675">
        <v>1231</v>
      </c>
      <c r="AH1675">
        <v>1231</v>
      </c>
      <c r="AI1675">
        <v>121</v>
      </c>
      <c r="AJ1675">
        <v>2070</v>
      </c>
      <c r="AK1675">
        <v>1709</v>
      </c>
      <c r="AL1675">
        <v>1934</v>
      </c>
      <c r="AM1675">
        <v>1891</v>
      </c>
      <c r="AN1675">
        <v>933</v>
      </c>
      <c r="AO1675">
        <v>2229</v>
      </c>
      <c r="AP1675">
        <v>506</v>
      </c>
      <c r="AQ1675">
        <v>791</v>
      </c>
      <c r="AR1675">
        <v>401</v>
      </c>
      <c r="AS1675">
        <v>332</v>
      </c>
      <c r="AT1675">
        <v>1951</v>
      </c>
      <c r="AU1675">
        <v>1282</v>
      </c>
      <c r="AV1675">
        <v>2031</v>
      </c>
      <c r="AW1675">
        <v>850</v>
      </c>
      <c r="AX1675">
        <v>1073</v>
      </c>
      <c r="AY1675">
        <v>889</v>
      </c>
      <c r="AZ1675">
        <v>2116</v>
      </c>
      <c r="BA1675">
        <v>398</v>
      </c>
      <c r="BB1675">
        <v>971</v>
      </c>
      <c r="BC1675">
        <v>1945</v>
      </c>
      <c r="BD1675">
        <v>1286</v>
      </c>
      <c r="BE1675">
        <v>1</v>
      </c>
      <c r="BF1675" t="s">
        <v>64</v>
      </c>
      <c r="BG1675" t="s">
        <v>1404</v>
      </c>
      <c r="BH1675" t="s">
        <v>1276</v>
      </c>
      <c r="BI1675" s="4">
        <f xml:space="preserve"> _2025teamgamelogs[[#This Row],[FGA]] + (0.44 * _2025teamgamelogs[[#This Row],[FTA]]) + _2025teamgamelogs[[#This Row],[TOV]] - _2025teamgamelogs[[#This Row],[OREB]]</f>
        <v>93.56</v>
      </c>
      <c r="BJ1675" s="3">
        <f>_2025teamgamelogs[[#This Row],[TOV]]/_2025teamgamelogs[[#This Row],[POSSESIONS]]</f>
        <v>0.13894826849080805</v>
      </c>
      <c r="BK1675" s="4">
        <f>_2025teamgamelogs[[#This Row],[PTS]]/_2025teamgamelogs[[#This Row],[POSSESIONS]]</f>
        <v>1.1008978195810175</v>
      </c>
      <c r="BL1675" s="4">
        <f xml:space="preserve"> 100 * _2025teamgamelogs[[#This Row],[POINTS_PER_POSSESSION]]</f>
        <v>110.08978195810175</v>
      </c>
      <c r="BM1675" s="4">
        <f xml:space="preserve"> _2025teamgamelogs[[#This Row],[POSSESIONS]] / (_2025teamgamelogs[[#This Row],[MIN]]/48)</f>
        <v>93.56</v>
      </c>
      <c r="BN1675" s="3">
        <f>_2025teamgamelogs[[#This Row],[PTS]] / (2 * (_2025teamgamelogs[[#This Row],[FGA]] + 0.44 * _2025teamgamelogs[[#This Row],[FTA]]))</f>
        <v>0.53892842193386348</v>
      </c>
      <c r="BO1675" s="4">
        <f>VLOOKUP(_2025teamgamelogs[[#This Row],[MONTH]], LEAGUE_AVERAGES!$A$2:$B$8, 2, FALSE)</f>
        <v>112.18937416754261</v>
      </c>
      <c r="BP1675" s="5">
        <f>VLOOKUP(_2025teamgamelogs[[#This Row],[TEAM_NAME]], LEAGUE_AVERAGES!$A$14:$C$43, 2, FALSE)</f>
        <v>0.34129268292682929</v>
      </c>
      <c r="BQ1675" s="5">
        <f>VLOOKUP(_2025teamgamelogs[[#This Row],[TEAM_NAME]], LEAGUE_AVERAGES!$A$14:$C$43, 3, FALSE)</f>
        <v>0.34026829268292691</v>
      </c>
      <c r="BR1675" s="5">
        <f>VLOOKUP(_2025teamgamelogs[[#This Row],[TEAM_NAME]], LEAGUE_AVERAGES!$F$14:$H$43, 2, FALSE)</f>
        <v>0.45178048780487812</v>
      </c>
      <c r="BS1675" s="5">
        <f>VLOOKUP(_2025teamgamelogs[[#This Row],[TEAM_NAME]], LEAGUE_AVERAGES!$F$14:$H$43, 3, FALSE)</f>
        <v>0.45797560975609758</v>
      </c>
      <c r="BT1675" s="5">
        <f>VLOOKUP(_2025teamgamelogs[[#This Row],[TEAM_NAME]], LEAGUE_AVERAGES!$K$14:$M$43, 2, FALSE)</f>
        <v>0.55774018976963147</v>
      </c>
      <c r="BU1675" s="5">
        <f>VLOOKUP(_2025teamgamelogs[[#This Row],[TEAM_NAME]], LEAGUE_AVERAGES!$K$14:$M$43, 3, FALSE)</f>
        <v>0.57066794818423772</v>
      </c>
    </row>
    <row r="1676" spans="1:73" x14ac:dyDescent="0.2">
      <c r="A1676" t="s">
        <v>59</v>
      </c>
      <c r="B1676">
        <v>1610612743</v>
      </c>
      <c r="C1676" t="s">
        <v>151</v>
      </c>
      <c r="D1676" t="s">
        <v>152</v>
      </c>
      <c r="E1676">
        <v>22400808</v>
      </c>
      <c r="F1676" s="1">
        <v>45710</v>
      </c>
      <c r="G1676" t="s">
        <v>1434</v>
      </c>
      <c r="H1676" t="s">
        <v>70</v>
      </c>
      <c r="I1676">
        <v>48</v>
      </c>
      <c r="J1676">
        <v>34</v>
      </c>
      <c r="K1676">
        <v>85</v>
      </c>
      <c r="L1676">
        <v>0.4</v>
      </c>
      <c r="M1676">
        <v>16</v>
      </c>
      <c r="N1676">
        <v>41</v>
      </c>
      <c r="O1676">
        <v>0.39</v>
      </c>
      <c r="P1676">
        <v>16</v>
      </c>
      <c r="Q1676">
        <v>21</v>
      </c>
      <c r="R1676">
        <v>0.76200000000000001</v>
      </c>
      <c r="S1676">
        <v>12</v>
      </c>
      <c r="T1676">
        <v>33</v>
      </c>
      <c r="U1676">
        <v>45</v>
      </c>
      <c r="V1676">
        <v>28</v>
      </c>
      <c r="W1676">
        <v>22</v>
      </c>
      <c r="X1676">
        <v>6</v>
      </c>
      <c r="Y1676">
        <v>1</v>
      </c>
      <c r="Z1676">
        <v>9</v>
      </c>
      <c r="AA1676">
        <v>18</v>
      </c>
      <c r="AB1676">
        <v>20</v>
      </c>
      <c r="AC1676">
        <v>100</v>
      </c>
      <c r="AD1676">
        <v>-23</v>
      </c>
      <c r="AE1676">
        <v>1</v>
      </c>
      <c r="AF1676">
        <v>1231</v>
      </c>
      <c r="AG1676">
        <v>1231</v>
      </c>
      <c r="AH1676">
        <v>1231</v>
      </c>
      <c r="AI1676">
        <v>121</v>
      </c>
      <c r="AJ1676">
        <v>2258</v>
      </c>
      <c r="AK1676">
        <v>1709</v>
      </c>
      <c r="AL1676">
        <v>2190</v>
      </c>
      <c r="AM1676">
        <v>567</v>
      </c>
      <c r="AN1676">
        <v>681</v>
      </c>
      <c r="AO1676">
        <v>848</v>
      </c>
      <c r="AP1676">
        <v>1228</v>
      </c>
      <c r="AQ1676">
        <v>1164</v>
      </c>
      <c r="AR1676">
        <v>1465</v>
      </c>
      <c r="AS1676">
        <v>848</v>
      </c>
      <c r="AT1676">
        <v>1131</v>
      </c>
      <c r="AU1676">
        <v>976</v>
      </c>
      <c r="AV1676">
        <v>840</v>
      </c>
      <c r="AW1676">
        <v>2345</v>
      </c>
      <c r="AX1676">
        <v>1702</v>
      </c>
      <c r="AY1676">
        <v>2304</v>
      </c>
      <c r="AZ1676">
        <v>2275</v>
      </c>
      <c r="BA1676">
        <v>1018</v>
      </c>
      <c r="BB1676">
        <v>767</v>
      </c>
      <c r="BC1676">
        <v>2099</v>
      </c>
      <c r="BD1676">
        <v>2268</v>
      </c>
      <c r="BE1676">
        <v>1</v>
      </c>
      <c r="BF1676" t="s">
        <v>64</v>
      </c>
      <c r="BG1676" t="s">
        <v>1404</v>
      </c>
      <c r="BH1676" t="s">
        <v>1276</v>
      </c>
      <c r="BI1676" s="4">
        <f xml:space="preserve"> _2025teamgamelogs[[#This Row],[FGA]] + (0.44 * _2025teamgamelogs[[#This Row],[FTA]]) + _2025teamgamelogs[[#This Row],[TOV]] - _2025teamgamelogs[[#This Row],[OREB]]</f>
        <v>104.24</v>
      </c>
      <c r="BJ1676" s="3">
        <f>_2025teamgamelogs[[#This Row],[TOV]]/_2025teamgamelogs[[#This Row],[POSSESIONS]]</f>
        <v>0.21105141980046049</v>
      </c>
      <c r="BK1676" s="4">
        <f>_2025teamgamelogs[[#This Row],[PTS]]/_2025teamgamelogs[[#This Row],[POSSESIONS]]</f>
        <v>0.9593246354566386</v>
      </c>
      <c r="BL1676" s="4">
        <f xml:space="preserve"> 100 * _2025teamgamelogs[[#This Row],[POINTS_PER_POSSESSION]]</f>
        <v>95.932463545663865</v>
      </c>
      <c r="BM1676" s="4">
        <f xml:space="preserve"> _2025teamgamelogs[[#This Row],[POSSESIONS]] / (_2025teamgamelogs[[#This Row],[MIN]]/48)</f>
        <v>104.24</v>
      </c>
      <c r="BN1676" s="3">
        <f>_2025teamgamelogs[[#This Row],[PTS]] / (2 * (_2025teamgamelogs[[#This Row],[FGA]] + 0.44 * _2025teamgamelogs[[#This Row],[FTA]]))</f>
        <v>0.53056027164685915</v>
      </c>
      <c r="BO1676" s="4">
        <f>VLOOKUP(_2025teamgamelogs[[#This Row],[MONTH]], LEAGUE_AVERAGES!$A$2:$B$8, 2, FALSE)</f>
        <v>112.18937416754261</v>
      </c>
      <c r="BP1676" s="5">
        <f>VLOOKUP(_2025teamgamelogs[[#This Row],[TEAM_NAME]], LEAGUE_AVERAGES!$A$14:$C$43, 2, FALSE)</f>
        <v>0.39036585365853654</v>
      </c>
      <c r="BQ1676" s="5">
        <f>VLOOKUP(_2025teamgamelogs[[#This Row],[TEAM_NAME]], LEAGUE_AVERAGES!$A$14:$C$43, 3, FALSE)</f>
        <v>0.36282926829268303</v>
      </c>
      <c r="BR1676" s="5">
        <f>VLOOKUP(_2025teamgamelogs[[#This Row],[TEAM_NAME]], LEAGUE_AVERAGES!$F$14:$H$43, 2, FALSE)</f>
        <v>0.50741463414634147</v>
      </c>
      <c r="BS1676" s="5">
        <f>VLOOKUP(_2025teamgamelogs[[#This Row],[TEAM_NAME]], LEAGUE_AVERAGES!$F$14:$H$43, 3, FALSE)</f>
        <v>0.50717073170731708</v>
      </c>
      <c r="BT1676" s="5">
        <f>VLOOKUP(_2025teamgamelogs[[#This Row],[TEAM_NAME]], LEAGUE_AVERAGES!$K$14:$M$43, 2, FALSE)</f>
        <v>0.61183675116028358</v>
      </c>
      <c r="BU1676" s="5">
        <f>VLOOKUP(_2025teamgamelogs[[#This Row],[TEAM_NAME]], LEAGUE_AVERAGES!$K$14:$M$43, 3, FALSE)</f>
        <v>0.59871853787111373</v>
      </c>
    </row>
    <row r="1677" spans="1:73" x14ac:dyDescent="0.2">
      <c r="A1677" t="s">
        <v>59</v>
      </c>
      <c r="B1677">
        <v>1610612756</v>
      </c>
      <c r="C1677" t="s">
        <v>80</v>
      </c>
      <c r="D1677" t="s">
        <v>81</v>
      </c>
      <c r="E1677">
        <v>22400806</v>
      </c>
      <c r="F1677" s="1">
        <v>45710</v>
      </c>
      <c r="G1677" t="s">
        <v>1435</v>
      </c>
      <c r="H1677" t="s">
        <v>63</v>
      </c>
      <c r="I1677">
        <v>48</v>
      </c>
      <c r="J1677">
        <v>43</v>
      </c>
      <c r="K1677">
        <v>89</v>
      </c>
      <c r="L1677">
        <v>0.48299999999999998</v>
      </c>
      <c r="M1677">
        <v>10</v>
      </c>
      <c r="N1677">
        <v>30</v>
      </c>
      <c r="O1677">
        <v>0.33300000000000002</v>
      </c>
      <c r="P1677">
        <v>25</v>
      </c>
      <c r="Q1677">
        <v>28</v>
      </c>
      <c r="R1677">
        <v>0.89300000000000002</v>
      </c>
      <c r="S1677">
        <v>8</v>
      </c>
      <c r="T1677">
        <v>41</v>
      </c>
      <c r="U1677">
        <v>49</v>
      </c>
      <c r="V1677">
        <v>29</v>
      </c>
      <c r="W1677">
        <v>11</v>
      </c>
      <c r="X1677">
        <v>7</v>
      </c>
      <c r="Y1677">
        <v>3</v>
      </c>
      <c r="Z1677">
        <v>4</v>
      </c>
      <c r="AA1677">
        <v>11</v>
      </c>
      <c r="AB1677">
        <v>21</v>
      </c>
      <c r="AC1677">
        <v>121</v>
      </c>
      <c r="AD1677">
        <v>4</v>
      </c>
      <c r="AE1677">
        <v>1</v>
      </c>
      <c r="AF1677">
        <v>1</v>
      </c>
      <c r="AG1677">
        <v>1</v>
      </c>
      <c r="AH1677">
        <v>1</v>
      </c>
      <c r="AI1677">
        <v>121</v>
      </c>
      <c r="AJ1677">
        <v>866</v>
      </c>
      <c r="AK1677">
        <v>1176</v>
      </c>
      <c r="AL1677">
        <v>953</v>
      </c>
      <c r="AM1677">
        <v>1891</v>
      </c>
      <c r="AN1677">
        <v>2077</v>
      </c>
      <c r="AO1677">
        <v>1468</v>
      </c>
      <c r="AP1677">
        <v>183</v>
      </c>
      <c r="AQ1677">
        <v>377</v>
      </c>
      <c r="AR1677">
        <v>306</v>
      </c>
      <c r="AS1677">
        <v>1800</v>
      </c>
      <c r="AT1677">
        <v>148</v>
      </c>
      <c r="AU1677">
        <v>505</v>
      </c>
      <c r="AV1677">
        <v>687</v>
      </c>
      <c r="AW1677">
        <v>429</v>
      </c>
      <c r="AX1677">
        <v>1360</v>
      </c>
      <c r="AY1677">
        <v>1712</v>
      </c>
      <c r="AZ1677">
        <v>750</v>
      </c>
      <c r="BA1677">
        <v>52</v>
      </c>
      <c r="BB1677">
        <v>575</v>
      </c>
      <c r="BC1677">
        <v>672</v>
      </c>
      <c r="BD1677">
        <v>986</v>
      </c>
      <c r="BE1677">
        <v>1</v>
      </c>
      <c r="BF1677" t="s">
        <v>71</v>
      </c>
      <c r="BG1677" t="s">
        <v>1404</v>
      </c>
      <c r="BH1677" t="s">
        <v>1276</v>
      </c>
      <c r="BI1677" s="4">
        <f xml:space="preserve"> _2025teamgamelogs[[#This Row],[FGA]] + (0.44 * _2025teamgamelogs[[#This Row],[FTA]]) + _2025teamgamelogs[[#This Row],[TOV]] - _2025teamgamelogs[[#This Row],[OREB]]</f>
        <v>104.32</v>
      </c>
      <c r="BJ1677" s="3">
        <f>_2025teamgamelogs[[#This Row],[TOV]]/_2025teamgamelogs[[#This Row],[POSSESIONS]]</f>
        <v>0.10544478527607362</v>
      </c>
      <c r="BK1677" s="4">
        <f>_2025teamgamelogs[[#This Row],[PTS]]/_2025teamgamelogs[[#This Row],[POSSESIONS]]</f>
        <v>1.15989263803681</v>
      </c>
      <c r="BL1677" s="4">
        <f xml:space="preserve"> 100 * _2025teamgamelogs[[#This Row],[POINTS_PER_POSSESSION]]</f>
        <v>115.989263803681</v>
      </c>
      <c r="BM1677" s="4">
        <f xml:space="preserve"> _2025teamgamelogs[[#This Row],[POSSESIONS]] / (_2025teamgamelogs[[#This Row],[MIN]]/48)</f>
        <v>104.32</v>
      </c>
      <c r="BN1677" s="3">
        <f>_2025teamgamelogs[[#This Row],[PTS]] / (2 * (_2025teamgamelogs[[#This Row],[FGA]] + 0.44 * _2025teamgamelogs[[#This Row],[FTA]]))</f>
        <v>0.59711804184761152</v>
      </c>
      <c r="BO1677" s="4">
        <f>VLOOKUP(_2025teamgamelogs[[#This Row],[MONTH]], LEAGUE_AVERAGES!$A$2:$B$8, 2, FALSE)</f>
        <v>112.18937416754261</v>
      </c>
      <c r="BP1677" s="5">
        <f>VLOOKUP(_2025teamgamelogs[[#This Row],[TEAM_NAME]], LEAGUE_AVERAGES!$A$14:$C$43, 2, FALSE)</f>
        <v>0.37692682926829268</v>
      </c>
      <c r="BQ1677" s="5">
        <f>VLOOKUP(_2025teamgamelogs[[#This Row],[TEAM_NAME]], LEAGUE_AVERAGES!$A$14:$C$43, 3, FALSE)</f>
        <v>0.37741463414634141</v>
      </c>
      <c r="BR1677" s="5">
        <f>VLOOKUP(_2025teamgamelogs[[#This Row],[TEAM_NAME]], LEAGUE_AVERAGES!$F$14:$H$43, 2, FALSE)</f>
        <v>0.4768536585365854</v>
      </c>
      <c r="BS1677" s="5">
        <f>VLOOKUP(_2025teamgamelogs[[#This Row],[TEAM_NAME]], LEAGUE_AVERAGES!$F$14:$H$43, 3, FALSE)</f>
        <v>0.48056097560975608</v>
      </c>
      <c r="BT1677" s="5">
        <f>VLOOKUP(_2025teamgamelogs[[#This Row],[TEAM_NAME]], LEAGUE_AVERAGES!$K$14:$M$43, 2, FALSE)</f>
        <v>0.59622840480117467</v>
      </c>
      <c r="BU1677" s="5">
        <f>VLOOKUP(_2025teamgamelogs[[#This Row],[TEAM_NAME]], LEAGUE_AVERAGES!$K$14:$M$43, 3, FALSE)</f>
        <v>0.59682738613401276</v>
      </c>
    </row>
    <row r="1678" spans="1:73" x14ac:dyDescent="0.2">
      <c r="A1678" t="s">
        <v>59</v>
      </c>
      <c r="B1678">
        <v>1610612739</v>
      </c>
      <c r="C1678" t="s">
        <v>119</v>
      </c>
      <c r="D1678" t="s">
        <v>120</v>
      </c>
      <c r="E1678">
        <v>22400819</v>
      </c>
      <c r="F1678" s="1">
        <v>45711</v>
      </c>
      <c r="G1678" t="s">
        <v>1436</v>
      </c>
      <c r="H1678" t="s">
        <v>63</v>
      </c>
      <c r="I1678">
        <v>48</v>
      </c>
      <c r="J1678">
        <v>46</v>
      </c>
      <c r="K1678">
        <v>99</v>
      </c>
      <c r="L1678">
        <v>0.46500000000000002</v>
      </c>
      <c r="M1678">
        <v>13</v>
      </c>
      <c r="N1678">
        <v>47</v>
      </c>
      <c r="O1678">
        <v>0.27700000000000002</v>
      </c>
      <c r="P1678">
        <v>24</v>
      </c>
      <c r="Q1678">
        <v>35</v>
      </c>
      <c r="R1678">
        <v>0.68600000000000005</v>
      </c>
      <c r="S1678">
        <v>22</v>
      </c>
      <c r="T1678">
        <v>35</v>
      </c>
      <c r="U1678">
        <v>57</v>
      </c>
      <c r="V1678">
        <v>25</v>
      </c>
      <c r="W1678">
        <v>14</v>
      </c>
      <c r="X1678">
        <v>5</v>
      </c>
      <c r="Y1678">
        <v>5</v>
      </c>
      <c r="Z1678">
        <v>5</v>
      </c>
      <c r="AA1678">
        <v>25</v>
      </c>
      <c r="AB1678">
        <v>26</v>
      </c>
      <c r="AC1678">
        <v>129</v>
      </c>
      <c r="AD1678">
        <v>6</v>
      </c>
      <c r="AE1678">
        <v>1</v>
      </c>
      <c r="AF1678">
        <v>1</v>
      </c>
      <c r="AG1678">
        <v>1</v>
      </c>
      <c r="AH1678">
        <v>1</v>
      </c>
      <c r="AI1678">
        <v>121</v>
      </c>
      <c r="AJ1678">
        <v>437</v>
      </c>
      <c r="AK1678">
        <v>206</v>
      </c>
      <c r="AL1678">
        <v>1287</v>
      </c>
      <c r="AM1678">
        <v>1171</v>
      </c>
      <c r="AN1678">
        <v>200</v>
      </c>
      <c r="AO1678">
        <v>2099</v>
      </c>
      <c r="AP1678">
        <v>238</v>
      </c>
      <c r="AQ1678">
        <v>80</v>
      </c>
      <c r="AR1678">
        <v>2035</v>
      </c>
      <c r="AS1678">
        <v>15</v>
      </c>
      <c r="AT1678">
        <v>769</v>
      </c>
      <c r="AU1678">
        <v>74</v>
      </c>
      <c r="AV1678">
        <v>1358</v>
      </c>
      <c r="AW1678">
        <v>1092</v>
      </c>
      <c r="AX1678">
        <v>1998</v>
      </c>
      <c r="AY1678">
        <v>889</v>
      </c>
      <c r="AZ1678">
        <v>1188</v>
      </c>
      <c r="BA1678">
        <v>2247</v>
      </c>
      <c r="BB1678">
        <v>94</v>
      </c>
      <c r="BC1678">
        <v>270</v>
      </c>
      <c r="BD1678">
        <v>854</v>
      </c>
      <c r="BE1678">
        <v>1</v>
      </c>
      <c r="BF1678" t="s">
        <v>64</v>
      </c>
      <c r="BG1678" t="s">
        <v>1404</v>
      </c>
      <c r="BH1678" t="s">
        <v>1276</v>
      </c>
      <c r="BI1678" s="4">
        <f xml:space="preserve"> _2025teamgamelogs[[#This Row],[FGA]] + (0.44 * _2025teamgamelogs[[#This Row],[FTA]]) + _2025teamgamelogs[[#This Row],[TOV]] - _2025teamgamelogs[[#This Row],[OREB]]</f>
        <v>106.4</v>
      </c>
      <c r="BJ1678" s="3">
        <f>_2025teamgamelogs[[#This Row],[TOV]]/_2025teamgamelogs[[#This Row],[POSSESIONS]]</f>
        <v>0.13157894736842105</v>
      </c>
      <c r="BK1678" s="4">
        <f>_2025teamgamelogs[[#This Row],[PTS]]/_2025teamgamelogs[[#This Row],[POSSESIONS]]</f>
        <v>1.2124060150375939</v>
      </c>
      <c r="BL1678" s="4">
        <f xml:space="preserve"> 100 * _2025teamgamelogs[[#This Row],[POINTS_PER_POSSESSION]]</f>
        <v>121.24060150375939</v>
      </c>
      <c r="BM1678" s="4">
        <f xml:space="preserve"> _2025teamgamelogs[[#This Row],[POSSESIONS]] / (_2025teamgamelogs[[#This Row],[MIN]]/48)</f>
        <v>106.4</v>
      </c>
      <c r="BN1678" s="3">
        <f>_2025teamgamelogs[[#This Row],[PTS]] / (2 * (_2025teamgamelogs[[#This Row],[FGA]] + 0.44 * _2025teamgamelogs[[#This Row],[FTA]]))</f>
        <v>0.56381118881118875</v>
      </c>
      <c r="BO1678" s="4">
        <f>VLOOKUP(_2025teamgamelogs[[#This Row],[MONTH]], LEAGUE_AVERAGES!$A$2:$B$8, 2, FALSE)</f>
        <v>112.18937416754261</v>
      </c>
      <c r="BP1678" s="5">
        <f>VLOOKUP(_2025teamgamelogs[[#This Row],[TEAM_NAME]], LEAGUE_AVERAGES!$A$14:$C$43, 2, FALSE)</f>
        <v>0.38409756097560971</v>
      </c>
      <c r="BQ1678" s="5">
        <f>VLOOKUP(_2025teamgamelogs[[#This Row],[TEAM_NAME]], LEAGUE_AVERAGES!$A$14:$C$43, 3, FALSE)</f>
        <v>0.38512195121951209</v>
      </c>
      <c r="BR1678" s="5">
        <f>VLOOKUP(_2025teamgamelogs[[#This Row],[TEAM_NAME]], LEAGUE_AVERAGES!$F$14:$H$43, 2, FALSE)</f>
        <v>0.49482926829268303</v>
      </c>
      <c r="BS1678" s="5">
        <f>VLOOKUP(_2025teamgamelogs[[#This Row],[TEAM_NAME]], LEAGUE_AVERAGES!$F$14:$H$43, 3, FALSE)</f>
        <v>0.4880731707317072</v>
      </c>
      <c r="BT1678" s="5">
        <f>VLOOKUP(_2025teamgamelogs[[#This Row],[TEAM_NAME]], LEAGUE_AVERAGES!$K$14:$M$43, 2, FALSE)</f>
        <v>0.61027349880699666</v>
      </c>
      <c r="BU1678" s="5">
        <f>VLOOKUP(_2025teamgamelogs[[#This Row],[TEAM_NAME]], LEAGUE_AVERAGES!$K$14:$M$43, 3, FALSE)</f>
        <v>0.60680781397749251</v>
      </c>
    </row>
    <row r="1679" spans="1:73" x14ac:dyDescent="0.2">
      <c r="A1679" t="s">
        <v>59</v>
      </c>
      <c r="B1679">
        <v>1610612764</v>
      </c>
      <c r="C1679" t="s">
        <v>148</v>
      </c>
      <c r="D1679" t="s">
        <v>149</v>
      </c>
      <c r="E1679">
        <v>22400815</v>
      </c>
      <c r="F1679" s="1">
        <v>45711</v>
      </c>
      <c r="G1679" t="s">
        <v>401</v>
      </c>
      <c r="H1679" t="s">
        <v>70</v>
      </c>
      <c r="I1679">
        <v>48</v>
      </c>
      <c r="J1679">
        <v>32</v>
      </c>
      <c r="K1679">
        <v>78</v>
      </c>
      <c r="L1679">
        <v>0.41</v>
      </c>
      <c r="M1679">
        <v>10</v>
      </c>
      <c r="N1679">
        <v>38</v>
      </c>
      <c r="O1679">
        <v>0.26300000000000001</v>
      </c>
      <c r="P1679">
        <v>16</v>
      </c>
      <c r="Q1679">
        <v>22</v>
      </c>
      <c r="R1679">
        <v>0.72699999999999998</v>
      </c>
      <c r="S1679">
        <v>4</v>
      </c>
      <c r="T1679">
        <v>32</v>
      </c>
      <c r="U1679">
        <v>36</v>
      </c>
      <c r="V1679">
        <v>22</v>
      </c>
      <c r="W1679">
        <v>20</v>
      </c>
      <c r="X1679">
        <v>5</v>
      </c>
      <c r="Y1679">
        <v>4</v>
      </c>
      <c r="Z1679">
        <v>5</v>
      </c>
      <c r="AA1679">
        <v>23</v>
      </c>
      <c r="AB1679">
        <v>23</v>
      </c>
      <c r="AC1679">
        <v>90</v>
      </c>
      <c r="AD1679">
        <v>-20</v>
      </c>
      <c r="AE1679">
        <v>1</v>
      </c>
      <c r="AF1679">
        <v>1231</v>
      </c>
      <c r="AG1679">
        <v>1231</v>
      </c>
      <c r="AH1679">
        <v>1231</v>
      </c>
      <c r="AI1679">
        <v>121</v>
      </c>
      <c r="AJ1679">
        <v>2370</v>
      </c>
      <c r="AK1679">
        <v>2291</v>
      </c>
      <c r="AL1679">
        <v>2094</v>
      </c>
      <c r="AM1679">
        <v>1891</v>
      </c>
      <c r="AN1679">
        <v>1078</v>
      </c>
      <c r="AO1679">
        <v>2180</v>
      </c>
      <c r="AP1679">
        <v>1228</v>
      </c>
      <c r="AQ1679">
        <v>1008</v>
      </c>
      <c r="AR1679">
        <v>1740</v>
      </c>
      <c r="AS1679">
        <v>2385</v>
      </c>
      <c r="AT1679">
        <v>1307</v>
      </c>
      <c r="AU1679">
        <v>2164</v>
      </c>
      <c r="AV1679">
        <v>1909</v>
      </c>
      <c r="AW1679">
        <v>2199</v>
      </c>
      <c r="AX1679">
        <v>1998</v>
      </c>
      <c r="AY1679">
        <v>1274</v>
      </c>
      <c r="AZ1679">
        <v>1188</v>
      </c>
      <c r="BA1679">
        <v>2046</v>
      </c>
      <c r="BB1679">
        <v>300</v>
      </c>
      <c r="BC1679">
        <v>2383</v>
      </c>
      <c r="BD1679">
        <v>2202</v>
      </c>
      <c r="BE1679">
        <v>1</v>
      </c>
      <c r="BF1679" t="s">
        <v>71</v>
      </c>
      <c r="BG1679" t="s">
        <v>1404</v>
      </c>
      <c r="BH1679" t="s">
        <v>1276</v>
      </c>
      <c r="BI1679" s="4">
        <f xml:space="preserve"> _2025teamgamelogs[[#This Row],[FGA]] + (0.44 * _2025teamgamelogs[[#This Row],[FTA]]) + _2025teamgamelogs[[#This Row],[TOV]] - _2025teamgamelogs[[#This Row],[OREB]]</f>
        <v>103.68</v>
      </c>
      <c r="BJ1679" s="3">
        <f>_2025teamgamelogs[[#This Row],[TOV]]/_2025teamgamelogs[[#This Row],[POSSESIONS]]</f>
        <v>0.19290123456790123</v>
      </c>
      <c r="BK1679" s="4">
        <f>_2025teamgamelogs[[#This Row],[PTS]]/_2025teamgamelogs[[#This Row],[POSSESIONS]]</f>
        <v>0.86805555555555547</v>
      </c>
      <c r="BL1679" s="4">
        <f xml:space="preserve"> 100 * _2025teamgamelogs[[#This Row],[POINTS_PER_POSSESSION]]</f>
        <v>86.805555555555543</v>
      </c>
      <c r="BM1679" s="4">
        <f xml:space="preserve"> _2025teamgamelogs[[#This Row],[POSSESIONS]] / (_2025teamgamelogs[[#This Row],[MIN]]/48)</f>
        <v>103.68</v>
      </c>
      <c r="BN1679" s="3">
        <f>_2025teamgamelogs[[#This Row],[PTS]] / (2 * (_2025teamgamelogs[[#This Row],[FGA]] + 0.44 * _2025teamgamelogs[[#This Row],[FTA]]))</f>
        <v>0.51322992700729919</v>
      </c>
      <c r="BO1679" s="4">
        <f>VLOOKUP(_2025teamgamelogs[[#This Row],[MONTH]], LEAGUE_AVERAGES!$A$2:$B$8, 2, FALSE)</f>
        <v>112.18937416754261</v>
      </c>
      <c r="BP1679" s="5">
        <f>VLOOKUP(_2025teamgamelogs[[#This Row],[TEAM_NAME]], LEAGUE_AVERAGES!$A$14:$C$43, 2, FALSE)</f>
        <v>0.32842499999999997</v>
      </c>
      <c r="BQ1679" s="5">
        <f>VLOOKUP(_2025teamgamelogs[[#This Row],[TEAM_NAME]], LEAGUE_AVERAGES!$A$14:$C$43, 3, FALSE)</f>
        <v>0.33730952380952384</v>
      </c>
      <c r="BR1679" s="5">
        <f>VLOOKUP(_2025teamgamelogs[[#This Row],[TEAM_NAME]], LEAGUE_AVERAGES!$F$14:$H$43, 2, FALSE)</f>
        <v>0.44209999999999994</v>
      </c>
      <c r="BS1679" s="5">
        <f>VLOOKUP(_2025teamgamelogs[[#This Row],[TEAM_NAME]], LEAGUE_AVERAGES!$F$14:$H$43, 3, FALSE)</f>
        <v>0.4362619047619048</v>
      </c>
      <c r="BT1679" s="5">
        <f>VLOOKUP(_2025teamgamelogs[[#This Row],[TEAM_NAME]], LEAGUE_AVERAGES!$K$14:$M$43, 2, FALSE)</f>
        <v>0.55099578881797462</v>
      </c>
      <c r="BU1679" s="5">
        <f>VLOOKUP(_2025teamgamelogs[[#This Row],[TEAM_NAME]], LEAGUE_AVERAGES!$K$14:$M$43, 3, FALSE)</f>
        <v>0.54201342555394594</v>
      </c>
    </row>
    <row r="1680" spans="1:73" x14ac:dyDescent="0.2">
      <c r="A1680" t="s">
        <v>59</v>
      </c>
      <c r="B1680">
        <v>1610612763</v>
      </c>
      <c r="C1680" t="s">
        <v>128</v>
      </c>
      <c r="D1680" t="s">
        <v>129</v>
      </c>
      <c r="E1680">
        <v>22400819</v>
      </c>
      <c r="F1680" s="1">
        <v>45711</v>
      </c>
      <c r="G1680" t="s">
        <v>1437</v>
      </c>
      <c r="H1680" t="s">
        <v>70</v>
      </c>
      <c r="I1680">
        <v>48</v>
      </c>
      <c r="J1680">
        <v>42</v>
      </c>
      <c r="K1680">
        <v>92</v>
      </c>
      <c r="L1680">
        <v>0.45700000000000002</v>
      </c>
      <c r="M1680">
        <v>15</v>
      </c>
      <c r="N1680">
        <v>39</v>
      </c>
      <c r="O1680">
        <v>0.38500000000000001</v>
      </c>
      <c r="P1680">
        <v>24</v>
      </c>
      <c r="Q1680">
        <v>31</v>
      </c>
      <c r="R1680">
        <v>0.77400000000000002</v>
      </c>
      <c r="S1680">
        <v>12</v>
      </c>
      <c r="T1680">
        <v>25</v>
      </c>
      <c r="U1680">
        <v>37</v>
      </c>
      <c r="V1680">
        <v>28</v>
      </c>
      <c r="W1680">
        <v>14</v>
      </c>
      <c r="X1680">
        <v>8</v>
      </c>
      <c r="Y1680">
        <v>5</v>
      </c>
      <c r="Z1680">
        <v>5</v>
      </c>
      <c r="AA1680">
        <v>26</v>
      </c>
      <c r="AB1680">
        <v>25</v>
      </c>
      <c r="AC1680">
        <v>123</v>
      </c>
      <c r="AD1680">
        <v>-6</v>
      </c>
      <c r="AE1680">
        <v>1</v>
      </c>
      <c r="AF1680">
        <v>1231</v>
      </c>
      <c r="AG1680">
        <v>1231</v>
      </c>
      <c r="AH1680">
        <v>1231</v>
      </c>
      <c r="AI1680">
        <v>121</v>
      </c>
      <c r="AJ1680">
        <v>1068</v>
      </c>
      <c r="AK1680">
        <v>768</v>
      </c>
      <c r="AL1680">
        <v>1432</v>
      </c>
      <c r="AM1680">
        <v>733</v>
      </c>
      <c r="AN1680">
        <v>933</v>
      </c>
      <c r="AO1680">
        <v>909</v>
      </c>
      <c r="AP1680">
        <v>238</v>
      </c>
      <c r="AQ1680">
        <v>202</v>
      </c>
      <c r="AR1680">
        <v>1354</v>
      </c>
      <c r="AS1680">
        <v>848</v>
      </c>
      <c r="AT1680">
        <v>2271</v>
      </c>
      <c r="AU1680">
        <v>2073</v>
      </c>
      <c r="AV1680">
        <v>840</v>
      </c>
      <c r="AW1680">
        <v>1092</v>
      </c>
      <c r="AX1680">
        <v>1073</v>
      </c>
      <c r="AY1680">
        <v>889</v>
      </c>
      <c r="AZ1680">
        <v>1188</v>
      </c>
      <c r="BA1680">
        <v>2319</v>
      </c>
      <c r="BB1680">
        <v>143</v>
      </c>
      <c r="BC1680">
        <v>549</v>
      </c>
      <c r="BD1680">
        <v>1540</v>
      </c>
      <c r="BE1680">
        <v>1</v>
      </c>
      <c r="BF1680" t="s">
        <v>71</v>
      </c>
      <c r="BG1680" t="s">
        <v>1404</v>
      </c>
      <c r="BH1680" t="s">
        <v>1276</v>
      </c>
      <c r="BI1680" s="4">
        <f xml:space="preserve"> _2025teamgamelogs[[#This Row],[FGA]] + (0.44 * _2025teamgamelogs[[#This Row],[FTA]]) + _2025teamgamelogs[[#This Row],[TOV]] - _2025teamgamelogs[[#This Row],[OREB]]</f>
        <v>107.64</v>
      </c>
      <c r="BJ1680" s="3">
        <f>_2025teamgamelogs[[#This Row],[TOV]]/_2025teamgamelogs[[#This Row],[POSSESIONS]]</f>
        <v>0.1300631735414344</v>
      </c>
      <c r="BK1680" s="4">
        <f>_2025teamgamelogs[[#This Row],[PTS]]/_2025teamgamelogs[[#This Row],[POSSESIONS]]</f>
        <v>1.1426978818283167</v>
      </c>
      <c r="BL1680" s="4">
        <f xml:space="preserve"> 100 * _2025teamgamelogs[[#This Row],[POINTS_PER_POSSESSION]]</f>
        <v>114.26978818283166</v>
      </c>
      <c r="BM1680" s="4">
        <f xml:space="preserve"> _2025teamgamelogs[[#This Row],[POSSESIONS]] / (_2025teamgamelogs[[#This Row],[MIN]]/48)</f>
        <v>107.64</v>
      </c>
      <c r="BN1680" s="3">
        <f>_2025teamgamelogs[[#This Row],[PTS]] / (2 * (_2025teamgamelogs[[#This Row],[FGA]] + 0.44 * _2025teamgamelogs[[#This Row],[FTA]]))</f>
        <v>0.58216584627035217</v>
      </c>
      <c r="BO1680" s="4">
        <f>VLOOKUP(_2025teamgamelogs[[#This Row],[MONTH]], LEAGUE_AVERAGES!$A$2:$B$8, 2, FALSE)</f>
        <v>112.18937416754261</v>
      </c>
      <c r="BP1680" s="5">
        <f>VLOOKUP(_2025teamgamelogs[[#This Row],[TEAM_NAME]], LEAGUE_AVERAGES!$A$14:$C$43, 2, FALSE)</f>
        <v>0.36546341463414628</v>
      </c>
      <c r="BQ1680" s="5">
        <f>VLOOKUP(_2025teamgamelogs[[#This Row],[TEAM_NAME]], LEAGUE_AVERAGES!$A$14:$C$43, 3, FALSE)</f>
        <v>0.36639024390243902</v>
      </c>
      <c r="BR1680" s="5">
        <f>VLOOKUP(_2025teamgamelogs[[#This Row],[TEAM_NAME]], LEAGUE_AVERAGES!$F$14:$H$43, 2, FALSE)</f>
        <v>0.48997560975609772</v>
      </c>
      <c r="BS1680" s="5">
        <f>VLOOKUP(_2025teamgamelogs[[#This Row],[TEAM_NAME]], LEAGUE_AVERAGES!$F$14:$H$43, 3, FALSE)</f>
        <v>0.46951219512195119</v>
      </c>
      <c r="BT1680" s="5">
        <f>VLOOKUP(_2025teamgamelogs[[#This Row],[TEAM_NAME]], LEAGUE_AVERAGES!$K$14:$M$43, 2, FALSE)</f>
        <v>0.59919613060605748</v>
      </c>
      <c r="BU1680" s="5">
        <f>VLOOKUP(_2025teamgamelogs[[#This Row],[TEAM_NAME]], LEAGUE_AVERAGES!$K$14:$M$43, 3, FALSE)</f>
        <v>0.57758119053457602</v>
      </c>
    </row>
    <row r="1681" spans="1:73" x14ac:dyDescent="0.2">
      <c r="A1681" t="s">
        <v>59</v>
      </c>
      <c r="B1681">
        <v>1610612753</v>
      </c>
      <c r="C1681" t="s">
        <v>83</v>
      </c>
      <c r="D1681" t="s">
        <v>84</v>
      </c>
      <c r="E1681">
        <v>22400815</v>
      </c>
      <c r="F1681" s="1">
        <v>45711</v>
      </c>
      <c r="G1681" t="s">
        <v>412</v>
      </c>
      <c r="H1681" t="s">
        <v>63</v>
      </c>
      <c r="I1681">
        <v>48</v>
      </c>
      <c r="J1681">
        <v>40</v>
      </c>
      <c r="K1681">
        <v>90</v>
      </c>
      <c r="L1681">
        <v>0.44400000000000001</v>
      </c>
      <c r="M1681">
        <v>11</v>
      </c>
      <c r="N1681">
        <v>32</v>
      </c>
      <c r="O1681">
        <v>0.34399999999999997</v>
      </c>
      <c r="P1681">
        <v>19</v>
      </c>
      <c r="Q1681">
        <v>22</v>
      </c>
      <c r="R1681">
        <v>0.86399999999999999</v>
      </c>
      <c r="S1681">
        <v>14</v>
      </c>
      <c r="T1681">
        <v>33</v>
      </c>
      <c r="U1681">
        <v>47</v>
      </c>
      <c r="V1681">
        <v>25</v>
      </c>
      <c r="W1681">
        <v>16</v>
      </c>
      <c r="X1681">
        <v>9</v>
      </c>
      <c r="Y1681">
        <v>5</v>
      </c>
      <c r="Z1681">
        <v>4</v>
      </c>
      <c r="AA1681">
        <v>23</v>
      </c>
      <c r="AB1681">
        <v>23</v>
      </c>
      <c r="AC1681">
        <v>110</v>
      </c>
      <c r="AD1681">
        <v>20</v>
      </c>
      <c r="AE1681">
        <v>1</v>
      </c>
      <c r="AF1681">
        <v>1</v>
      </c>
      <c r="AG1681">
        <v>1</v>
      </c>
      <c r="AH1681">
        <v>1</v>
      </c>
      <c r="AI1681">
        <v>121</v>
      </c>
      <c r="AJ1681">
        <v>1438</v>
      </c>
      <c r="AK1681">
        <v>1029</v>
      </c>
      <c r="AL1681">
        <v>1631</v>
      </c>
      <c r="AM1681">
        <v>1661</v>
      </c>
      <c r="AN1681">
        <v>1863</v>
      </c>
      <c r="AO1681">
        <v>1374</v>
      </c>
      <c r="AP1681">
        <v>756</v>
      </c>
      <c r="AQ1681">
        <v>1008</v>
      </c>
      <c r="AR1681">
        <v>482</v>
      </c>
      <c r="AS1681">
        <v>466</v>
      </c>
      <c r="AT1681">
        <v>1131</v>
      </c>
      <c r="AU1681">
        <v>705</v>
      </c>
      <c r="AV1681">
        <v>1358</v>
      </c>
      <c r="AW1681">
        <v>1583</v>
      </c>
      <c r="AX1681">
        <v>797</v>
      </c>
      <c r="AY1681">
        <v>889</v>
      </c>
      <c r="AZ1681">
        <v>750</v>
      </c>
      <c r="BA1681">
        <v>2046</v>
      </c>
      <c r="BB1681">
        <v>300</v>
      </c>
      <c r="BC1681">
        <v>1479</v>
      </c>
      <c r="BD1681">
        <v>231</v>
      </c>
      <c r="BE1681">
        <v>1</v>
      </c>
      <c r="BF1681" t="s">
        <v>64</v>
      </c>
      <c r="BG1681" t="s">
        <v>1404</v>
      </c>
      <c r="BH1681" t="s">
        <v>1276</v>
      </c>
      <c r="BI1681" s="4">
        <f xml:space="preserve"> _2025teamgamelogs[[#This Row],[FGA]] + (0.44 * _2025teamgamelogs[[#This Row],[FTA]]) + _2025teamgamelogs[[#This Row],[TOV]] - _2025teamgamelogs[[#This Row],[OREB]]</f>
        <v>101.68</v>
      </c>
      <c r="BJ1681" s="3">
        <f>_2025teamgamelogs[[#This Row],[TOV]]/_2025teamgamelogs[[#This Row],[POSSESIONS]]</f>
        <v>0.15735641227380015</v>
      </c>
      <c r="BK1681" s="4">
        <f>_2025teamgamelogs[[#This Row],[PTS]]/_2025teamgamelogs[[#This Row],[POSSESIONS]]</f>
        <v>1.081825334382376</v>
      </c>
      <c r="BL1681" s="4">
        <f xml:space="preserve"> 100 * _2025teamgamelogs[[#This Row],[POINTS_PER_POSSESSION]]</f>
        <v>108.1825334382376</v>
      </c>
      <c r="BM1681" s="4">
        <f xml:space="preserve"> _2025teamgamelogs[[#This Row],[POSSESIONS]] / (_2025teamgamelogs[[#This Row],[MIN]]/48)</f>
        <v>101.68</v>
      </c>
      <c r="BN1681" s="3">
        <f>_2025teamgamelogs[[#This Row],[PTS]] / (2 * (_2025teamgamelogs[[#This Row],[FGA]] + 0.44 * _2025teamgamelogs[[#This Row],[FTA]]))</f>
        <v>0.5517656500802568</v>
      </c>
      <c r="BO1681" s="4">
        <f>VLOOKUP(_2025teamgamelogs[[#This Row],[MONTH]], LEAGUE_AVERAGES!$A$2:$B$8, 2, FALSE)</f>
        <v>112.18937416754261</v>
      </c>
      <c r="BP1681" s="5">
        <f>VLOOKUP(_2025teamgamelogs[[#This Row],[TEAM_NAME]], LEAGUE_AVERAGES!$A$14:$C$43, 2, FALSE)</f>
        <v>0.32192682926829269</v>
      </c>
      <c r="BQ1681" s="5">
        <f>VLOOKUP(_2025teamgamelogs[[#This Row],[TEAM_NAME]], LEAGUE_AVERAGES!$A$14:$C$43, 3, FALSE)</f>
        <v>0.31129268292682932</v>
      </c>
      <c r="BR1681" s="5">
        <f>VLOOKUP(_2025teamgamelogs[[#This Row],[TEAM_NAME]], LEAGUE_AVERAGES!$F$14:$H$43, 2, FALSE)</f>
        <v>0.44641463414634147</v>
      </c>
      <c r="BS1681" s="5">
        <f>VLOOKUP(_2025teamgamelogs[[#This Row],[TEAM_NAME]], LEAGUE_AVERAGES!$F$14:$H$43, 3, FALSE)</f>
        <v>0.44524390243902434</v>
      </c>
      <c r="BT1681" s="5">
        <f>VLOOKUP(_2025teamgamelogs[[#This Row],[TEAM_NAME]], LEAGUE_AVERAGES!$K$14:$M$43, 2, FALSE)</f>
        <v>0.55194019912665027</v>
      </c>
      <c r="BU1681" s="5">
        <f>VLOOKUP(_2025teamgamelogs[[#This Row],[TEAM_NAME]], LEAGUE_AVERAGES!$K$14:$M$43, 3, FALSE)</f>
        <v>0.54874950227645525</v>
      </c>
    </row>
    <row r="1682" spans="1:73" x14ac:dyDescent="0.2">
      <c r="A1682" t="s">
        <v>59</v>
      </c>
      <c r="B1682">
        <v>1610612754</v>
      </c>
      <c r="C1682" t="s">
        <v>110</v>
      </c>
      <c r="D1682" t="s">
        <v>111</v>
      </c>
      <c r="E1682">
        <v>22400813</v>
      </c>
      <c r="F1682" s="1">
        <v>45711</v>
      </c>
      <c r="G1682" t="s">
        <v>1438</v>
      </c>
      <c r="H1682" t="s">
        <v>63</v>
      </c>
      <c r="I1682">
        <v>48</v>
      </c>
      <c r="J1682">
        <v>46</v>
      </c>
      <c r="K1682">
        <v>84</v>
      </c>
      <c r="L1682">
        <v>0.54800000000000004</v>
      </c>
      <c r="M1682">
        <v>12</v>
      </c>
      <c r="N1682">
        <v>36</v>
      </c>
      <c r="O1682">
        <v>0.33300000000000002</v>
      </c>
      <c r="P1682">
        <v>25</v>
      </c>
      <c r="Q1682">
        <v>27</v>
      </c>
      <c r="R1682">
        <v>0.92600000000000005</v>
      </c>
      <c r="S1682">
        <v>8</v>
      </c>
      <c r="T1682">
        <v>38</v>
      </c>
      <c r="U1682">
        <v>46</v>
      </c>
      <c r="V1682">
        <v>31</v>
      </c>
      <c r="W1682">
        <v>14</v>
      </c>
      <c r="X1682">
        <v>7</v>
      </c>
      <c r="Y1682">
        <v>5</v>
      </c>
      <c r="Z1682">
        <v>3</v>
      </c>
      <c r="AA1682">
        <v>24</v>
      </c>
      <c r="AB1682">
        <v>18</v>
      </c>
      <c r="AC1682">
        <v>129</v>
      </c>
      <c r="AD1682">
        <v>18</v>
      </c>
      <c r="AE1682">
        <v>1</v>
      </c>
      <c r="AF1682">
        <v>1</v>
      </c>
      <c r="AG1682">
        <v>1</v>
      </c>
      <c r="AH1682">
        <v>1</v>
      </c>
      <c r="AI1682">
        <v>121</v>
      </c>
      <c r="AJ1682">
        <v>437</v>
      </c>
      <c r="AK1682">
        <v>1815</v>
      </c>
      <c r="AL1682">
        <v>171</v>
      </c>
      <c r="AM1682">
        <v>1413</v>
      </c>
      <c r="AN1682">
        <v>1366</v>
      </c>
      <c r="AO1682">
        <v>1468</v>
      </c>
      <c r="AP1682">
        <v>183</v>
      </c>
      <c r="AQ1682">
        <v>471</v>
      </c>
      <c r="AR1682">
        <v>151</v>
      </c>
      <c r="AS1682">
        <v>1800</v>
      </c>
      <c r="AT1682">
        <v>377</v>
      </c>
      <c r="AU1682">
        <v>835</v>
      </c>
      <c r="AV1682">
        <v>426</v>
      </c>
      <c r="AW1682">
        <v>1092</v>
      </c>
      <c r="AX1682">
        <v>1360</v>
      </c>
      <c r="AY1682">
        <v>889</v>
      </c>
      <c r="AZ1682">
        <v>384</v>
      </c>
      <c r="BA1682">
        <v>2162</v>
      </c>
      <c r="BB1682">
        <v>1204</v>
      </c>
      <c r="BC1682">
        <v>270</v>
      </c>
      <c r="BD1682">
        <v>287</v>
      </c>
      <c r="BE1682">
        <v>1</v>
      </c>
      <c r="BF1682" t="s">
        <v>64</v>
      </c>
      <c r="BG1682" t="s">
        <v>1404</v>
      </c>
      <c r="BH1682" t="s">
        <v>1276</v>
      </c>
      <c r="BI1682" s="4">
        <f xml:space="preserve"> _2025teamgamelogs[[#This Row],[FGA]] + (0.44 * _2025teamgamelogs[[#This Row],[FTA]]) + _2025teamgamelogs[[#This Row],[TOV]] - _2025teamgamelogs[[#This Row],[OREB]]</f>
        <v>101.88</v>
      </c>
      <c r="BJ1682" s="3">
        <f>_2025teamgamelogs[[#This Row],[TOV]]/_2025teamgamelogs[[#This Row],[POSSESIONS]]</f>
        <v>0.13741656851197487</v>
      </c>
      <c r="BK1682" s="4">
        <f>_2025teamgamelogs[[#This Row],[PTS]]/_2025teamgamelogs[[#This Row],[POSSESIONS]]</f>
        <v>1.2661955241460543</v>
      </c>
      <c r="BL1682" s="4">
        <f xml:space="preserve"> 100 * _2025teamgamelogs[[#This Row],[POINTS_PER_POSSESSION]]</f>
        <v>126.61955241460544</v>
      </c>
      <c r="BM1682" s="4">
        <f xml:space="preserve"> _2025teamgamelogs[[#This Row],[POSSESIONS]] / (_2025teamgamelogs[[#This Row],[MIN]]/48)</f>
        <v>101.88</v>
      </c>
      <c r="BN1682" s="3">
        <f>_2025teamgamelogs[[#This Row],[PTS]] / (2 * (_2025teamgamelogs[[#This Row],[FGA]] + 0.44 * _2025teamgamelogs[[#This Row],[FTA]]))</f>
        <v>0.67271589486858574</v>
      </c>
      <c r="BO1682" s="4">
        <f>VLOOKUP(_2025teamgamelogs[[#This Row],[MONTH]], LEAGUE_AVERAGES!$A$2:$B$8, 2, FALSE)</f>
        <v>112.18937416754261</v>
      </c>
      <c r="BP1682" s="5">
        <f>VLOOKUP(_2025teamgamelogs[[#This Row],[TEAM_NAME]], LEAGUE_AVERAGES!$A$14:$C$43, 2, FALSE)</f>
        <v>0.37909999999999999</v>
      </c>
      <c r="BQ1682" s="5">
        <f>VLOOKUP(_2025teamgamelogs[[#This Row],[TEAM_NAME]], LEAGUE_AVERAGES!$A$14:$C$43, 3, FALSE)</f>
        <v>0.35511904761904761</v>
      </c>
      <c r="BR1682" s="5">
        <f>VLOOKUP(_2025teamgamelogs[[#This Row],[TEAM_NAME]], LEAGUE_AVERAGES!$F$14:$H$43, 2, FALSE)</f>
        <v>0.49785000000000013</v>
      </c>
      <c r="BS1682" s="5">
        <f>VLOOKUP(_2025teamgamelogs[[#This Row],[TEAM_NAME]], LEAGUE_AVERAGES!$F$14:$H$43, 3, FALSE)</f>
        <v>0.47942857142857148</v>
      </c>
      <c r="BT1682" s="5">
        <f>VLOOKUP(_2025teamgamelogs[[#This Row],[TEAM_NAME]], LEAGUE_AVERAGES!$K$14:$M$43, 2, FALSE)</f>
        <v>0.60805571751162091</v>
      </c>
      <c r="BU1682" s="5">
        <f>VLOOKUP(_2025teamgamelogs[[#This Row],[TEAM_NAME]], LEAGUE_AVERAGES!$K$14:$M$43, 3, FALSE)</f>
        <v>0.58190704341109034</v>
      </c>
    </row>
    <row r="1683" spans="1:73" x14ac:dyDescent="0.2">
      <c r="A1683" t="s">
        <v>59</v>
      </c>
      <c r="B1683">
        <v>1610612738</v>
      </c>
      <c r="C1683" t="s">
        <v>74</v>
      </c>
      <c r="D1683" t="s">
        <v>75</v>
      </c>
      <c r="E1683">
        <v>22400811</v>
      </c>
      <c r="F1683" s="1">
        <v>45711</v>
      </c>
      <c r="G1683" t="s">
        <v>76</v>
      </c>
      <c r="H1683" t="s">
        <v>63</v>
      </c>
      <c r="I1683">
        <v>48</v>
      </c>
      <c r="J1683">
        <v>45</v>
      </c>
      <c r="K1683">
        <v>91</v>
      </c>
      <c r="L1683">
        <v>0.495</v>
      </c>
      <c r="M1683">
        <v>17</v>
      </c>
      <c r="N1683">
        <v>44</v>
      </c>
      <c r="O1683">
        <v>0.38600000000000001</v>
      </c>
      <c r="P1683">
        <v>11</v>
      </c>
      <c r="Q1683">
        <v>11</v>
      </c>
      <c r="R1683">
        <v>1</v>
      </c>
      <c r="S1683">
        <v>12</v>
      </c>
      <c r="T1683">
        <v>37</v>
      </c>
      <c r="U1683">
        <v>49</v>
      </c>
      <c r="V1683">
        <v>27</v>
      </c>
      <c r="W1683">
        <v>12</v>
      </c>
      <c r="X1683">
        <v>8</v>
      </c>
      <c r="Y1683">
        <v>5</v>
      </c>
      <c r="Z1683">
        <v>1</v>
      </c>
      <c r="AA1683">
        <v>14</v>
      </c>
      <c r="AB1683">
        <v>15</v>
      </c>
      <c r="AC1683">
        <v>118</v>
      </c>
      <c r="AD1683">
        <v>13</v>
      </c>
      <c r="AE1683">
        <v>1</v>
      </c>
      <c r="AF1683">
        <v>1</v>
      </c>
      <c r="AG1683">
        <v>1</v>
      </c>
      <c r="AH1683">
        <v>1</v>
      </c>
      <c r="AI1683">
        <v>121</v>
      </c>
      <c r="AJ1683">
        <v>564</v>
      </c>
      <c r="AK1683">
        <v>899</v>
      </c>
      <c r="AL1683">
        <v>761</v>
      </c>
      <c r="AM1683">
        <v>410</v>
      </c>
      <c r="AN1683">
        <v>384</v>
      </c>
      <c r="AO1683">
        <v>899</v>
      </c>
      <c r="AP1683">
        <v>2028</v>
      </c>
      <c r="AQ1683">
        <v>2344</v>
      </c>
      <c r="AR1683">
        <v>1</v>
      </c>
      <c r="AS1683">
        <v>848</v>
      </c>
      <c r="AT1683">
        <v>489</v>
      </c>
      <c r="AU1683">
        <v>505</v>
      </c>
      <c r="AV1683">
        <v>1013</v>
      </c>
      <c r="AW1683">
        <v>640</v>
      </c>
      <c r="AX1683">
        <v>1073</v>
      </c>
      <c r="AY1683">
        <v>889</v>
      </c>
      <c r="AZ1683">
        <v>35</v>
      </c>
      <c r="BA1683">
        <v>260</v>
      </c>
      <c r="BB1683">
        <v>1892</v>
      </c>
      <c r="BC1683">
        <v>891</v>
      </c>
      <c r="BD1683">
        <v>467</v>
      </c>
      <c r="BE1683">
        <v>1</v>
      </c>
      <c r="BF1683" t="s">
        <v>64</v>
      </c>
      <c r="BG1683" t="s">
        <v>1404</v>
      </c>
      <c r="BH1683" t="s">
        <v>1276</v>
      </c>
      <c r="BI1683" s="4">
        <f xml:space="preserve"> _2025teamgamelogs[[#This Row],[FGA]] + (0.44 * _2025teamgamelogs[[#This Row],[FTA]]) + _2025teamgamelogs[[#This Row],[TOV]] - _2025teamgamelogs[[#This Row],[OREB]]</f>
        <v>95.84</v>
      </c>
      <c r="BJ1683" s="3">
        <f>_2025teamgamelogs[[#This Row],[TOV]]/_2025teamgamelogs[[#This Row],[POSSESIONS]]</f>
        <v>0.12520868113522537</v>
      </c>
      <c r="BK1683" s="4">
        <f>_2025teamgamelogs[[#This Row],[PTS]]/_2025teamgamelogs[[#This Row],[POSSESIONS]]</f>
        <v>1.2312186978297162</v>
      </c>
      <c r="BL1683" s="4">
        <f xml:space="preserve"> 100 * _2025teamgamelogs[[#This Row],[POINTS_PER_POSSESSION]]</f>
        <v>123.12186978297161</v>
      </c>
      <c r="BM1683" s="4">
        <f xml:space="preserve"> _2025teamgamelogs[[#This Row],[POSSESIONS]] / (_2025teamgamelogs[[#This Row],[MIN]]/48)</f>
        <v>95.84</v>
      </c>
      <c r="BN1683" s="3">
        <f>_2025teamgamelogs[[#This Row],[PTS]] / (2 * (_2025teamgamelogs[[#This Row],[FGA]] + 0.44 * _2025teamgamelogs[[#This Row],[FTA]]))</f>
        <v>0.61560934891485808</v>
      </c>
      <c r="BO1683" s="4">
        <f>VLOOKUP(_2025teamgamelogs[[#This Row],[MONTH]], LEAGUE_AVERAGES!$A$2:$B$8, 2, FALSE)</f>
        <v>112.18937416754261</v>
      </c>
      <c r="BP1683" s="5">
        <f>VLOOKUP(_2025teamgamelogs[[#This Row],[TEAM_NAME]], LEAGUE_AVERAGES!$A$14:$C$43, 2, FALSE)</f>
        <v>0.3739024390243903</v>
      </c>
      <c r="BQ1683" s="5">
        <f>VLOOKUP(_2025teamgamelogs[[#This Row],[TEAM_NAME]], LEAGUE_AVERAGES!$A$14:$C$43, 3, FALSE)</f>
        <v>0.36424390243902455</v>
      </c>
      <c r="BR1683" s="5">
        <f>VLOOKUP(_2025teamgamelogs[[#This Row],[TEAM_NAME]], LEAGUE_AVERAGES!$F$14:$H$43, 2, FALSE)</f>
        <v>0.46717073170731704</v>
      </c>
      <c r="BS1683" s="5">
        <f>VLOOKUP(_2025teamgamelogs[[#This Row],[TEAM_NAME]], LEAGUE_AVERAGES!$F$14:$H$43, 3, FALSE)</f>
        <v>0.45907317073170728</v>
      </c>
      <c r="BT1683" s="5">
        <f>VLOOKUP(_2025teamgamelogs[[#This Row],[TEAM_NAME]], LEAGUE_AVERAGES!$K$14:$M$43, 2, FALSE)</f>
        <v>0.59645910798675039</v>
      </c>
      <c r="BU1683" s="5">
        <f>VLOOKUP(_2025teamgamelogs[[#This Row],[TEAM_NAME]], LEAGUE_AVERAGES!$K$14:$M$43, 3, FALSE)</f>
        <v>0.58679053151616523</v>
      </c>
    </row>
    <row r="1684" spans="1:73" x14ac:dyDescent="0.2">
      <c r="A1684" t="s">
        <v>59</v>
      </c>
      <c r="B1684">
        <v>1610612737</v>
      </c>
      <c r="C1684" t="s">
        <v>92</v>
      </c>
      <c r="D1684" t="s">
        <v>93</v>
      </c>
      <c r="E1684">
        <v>22400814</v>
      </c>
      <c r="F1684" s="1">
        <v>45711</v>
      </c>
      <c r="G1684" t="s">
        <v>1186</v>
      </c>
      <c r="H1684" t="s">
        <v>70</v>
      </c>
      <c r="I1684">
        <v>48</v>
      </c>
      <c r="J1684">
        <v>48</v>
      </c>
      <c r="K1684">
        <v>96</v>
      </c>
      <c r="L1684">
        <v>0.5</v>
      </c>
      <c r="M1684">
        <v>21</v>
      </c>
      <c r="N1684">
        <v>45</v>
      </c>
      <c r="O1684">
        <v>0.46700000000000003</v>
      </c>
      <c r="P1684">
        <v>26</v>
      </c>
      <c r="Q1684">
        <v>36</v>
      </c>
      <c r="R1684">
        <v>0.72199999999999998</v>
      </c>
      <c r="S1684">
        <v>10</v>
      </c>
      <c r="T1684">
        <v>30</v>
      </c>
      <c r="U1684">
        <v>40</v>
      </c>
      <c r="V1684">
        <v>30</v>
      </c>
      <c r="W1684">
        <v>13</v>
      </c>
      <c r="X1684">
        <v>8</v>
      </c>
      <c r="Y1684">
        <v>6</v>
      </c>
      <c r="Z1684">
        <v>5</v>
      </c>
      <c r="AA1684">
        <v>21</v>
      </c>
      <c r="AB1684">
        <v>23</v>
      </c>
      <c r="AC1684">
        <v>143</v>
      </c>
      <c r="AD1684">
        <v>-5</v>
      </c>
      <c r="AE1684">
        <v>1</v>
      </c>
      <c r="AF1684">
        <v>1231</v>
      </c>
      <c r="AG1684">
        <v>1231</v>
      </c>
      <c r="AH1684">
        <v>1231</v>
      </c>
      <c r="AI1684">
        <v>121</v>
      </c>
      <c r="AJ1684">
        <v>242</v>
      </c>
      <c r="AK1684">
        <v>392</v>
      </c>
      <c r="AL1684">
        <v>663</v>
      </c>
      <c r="AM1684">
        <v>74</v>
      </c>
      <c r="AN1684">
        <v>312</v>
      </c>
      <c r="AO1684">
        <v>221</v>
      </c>
      <c r="AP1684">
        <v>133</v>
      </c>
      <c r="AQ1684">
        <v>62</v>
      </c>
      <c r="AR1684">
        <v>1787</v>
      </c>
      <c r="AS1684">
        <v>1308</v>
      </c>
      <c r="AT1684">
        <v>1652</v>
      </c>
      <c r="AU1684">
        <v>1715</v>
      </c>
      <c r="AV1684">
        <v>541</v>
      </c>
      <c r="AW1684">
        <v>850</v>
      </c>
      <c r="AX1684">
        <v>1073</v>
      </c>
      <c r="AY1684">
        <v>560</v>
      </c>
      <c r="AZ1684">
        <v>1188</v>
      </c>
      <c r="BA1684">
        <v>1694</v>
      </c>
      <c r="BB1684">
        <v>300</v>
      </c>
      <c r="BC1684">
        <v>33</v>
      </c>
      <c r="BD1684">
        <v>1476</v>
      </c>
      <c r="BE1684">
        <v>1</v>
      </c>
      <c r="BF1684" t="s">
        <v>64</v>
      </c>
      <c r="BG1684" t="s">
        <v>1404</v>
      </c>
      <c r="BH1684" t="s">
        <v>1276</v>
      </c>
      <c r="BI1684" s="4">
        <f xml:space="preserve"> _2025teamgamelogs[[#This Row],[FGA]] + (0.44 * _2025teamgamelogs[[#This Row],[FTA]]) + _2025teamgamelogs[[#This Row],[TOV]] - _2025teamgamelogs[[#This Row],[OREB]]</f>
        <v>114.84</v>
      </c>
      <c r="BJ1684" s="3">
        <f>_2025teamgamelogs[[#This Row],[TOV]]/_2025teamgamelogs[[#This Row],[POSSESIONS]]</f>
        <v>0.11320097526994079</v>
      </c>
      <c r="BK1684" s="4">
        <f>_2025teamgamelogs[[#This Row],[PTS]]/_2025teamgamelogs[[#This Row],[POSSESIONS]]</f>
        <v>1.2452107279693487</v>
      </c>
      <c r="BL1684" s="4">
        <f xml:space="preserve"> 100 * _2025teamgamelogs[[#This Row],[POINTS_PER_POSSESSION]]</f>
        <v>124.52107279693487</v>
      </c>
      <c r="BM1684" s="4">
        <f xml:space="preserve"> _2025teamgamelogs[[#This Row],[POSSESIONS]] / (_2025teamgamelogs[[#This Row],[MIN]]/48)</f>
        <v>114.84</v>
      </c>
      <c r="BN1684" s="3">
        <f>_2025teamgamelogs[[#This Row],[PTS]] / (2 * (_2025teamgamelogs[[#This Row],[FGA]] + 0.44 * _2025teamgamelogs[[#This Row],[FTA]]))</f>
        <v>0.63930615164520743</v>
      </c>
      <c r="BO1684" s="4">
        <f>VLOOKUP(_2025teamgamelogs[[#This Row],[MONTH]], LEAGUE_AVERAGES!$A$2:$B$8, 2, FALSE)</f>
        <v>112.18937416754261</v>
      </c>
      <c r="BP1684" s="5">
        <f>VLOOKUP(_2025teamgamelogs[[#This Row],[TEAM_NAME]], LEAGUE_AVERAGES!$A$14:$C$43, 2, FALSE)</f>
        <v>0.35092500000000004</v>
      </c>
      <c r="BQ1684" s="5">
        <f>VLOOKUP(_2025teamgamelogs[[#This Row],[TEAM_NAME]], LEAGUE_AVERAGES!$A$14:$C$43, 3, FALSE)</f>
        <v>0.36290476190476195</v>
      </c>
      <c r="BR1684" s="5">
        <f>VLOOKUP(_2025teamgamelogs[[#This Row],[TEAM_NAME]], LEAGUE_AVERAGES!$F$14:$H$43, 2, FALSE)</f>
        <v>0.47670000000000012</v>
      </c>
      <c r="BS1684" s="5">
        <f>VLOOKUP(_2025teamgamelogs[[#This Row],[TEAM_NAME]], LEAGUE_AVERAGES!$F$14:$H$43, 3, FALSE)</f>
        <v>0.47069047619047621</v>
      </c>
      <c r="BT1684" s="5">
        <f>VLOOKUP(_2025teamgamelogs[[#This Row],[TEAM_NAME]], LEAGUE_AVERAGES!$K$14:$M$43, 2, FALSE)</f>
        <v>0.58493933923263275</v>
      </c>
      <c r="BU1684" s="5">
        <f>VLOOKUP(_2025teamgamelogs[[#This Row],[TEAM_NAME]], LEAGUE_AVERAGES!$K$14:$M$43, 3, FALSE)</f>
        <v>0.57722862424766153</v>
      </c>
    </row>
    <row r="1685" spans="1:73" x14ac:dyDescent="0.2">
      <c r="A1685" t="s">
        <v>59</v>
      </c>
      <c r="B1685">
        <v>1610612761</v>
      </c>
      <c r="C1685" t="s">
        <v>95</v>
      </c>
      <c r="D1685" t="s">
        <v>96</v>
      </c>
      <c r="E1685">
        <v>22400816</v>
      </c>
      <c r="F1685" s="1">
        <v>45711</v>
      </c>
      <c r="G1685" t="s">
        <v>1439</v>
      </c>
      <c r="H1685" t="s">
        <v>63</v>
      </c>
      <c r="I1685">
        <v>48</v>
      </c>
      <c r="J1685">
        <v>43</v>
      </c>
      <c r="K1685">
        <v>88</v>
      </c>
      <c r="L1685">
        <v>0.48899999999999999</v>
      </c>
      <c r="M1685">
        <v>20</v>
      </c>
      <c r="N1685">
        <v>35</v>
      </c>
      <c r="O1685">
        <v>0.57099999999999995</v>
      </c>
      <c r="P1685">
        <v>21</v>
      </c>
      <c r="Q1685">
        <v>30</v>
      </c>
      <c r="R1685">
        <v>0.7</v>
      </c>
      <c r="S1685">
        <v>14</v>
      </c>
      <c r="T1685">
        <v>35</v>
      </c>
      <c r="U1685">
        <v>49</v>
      </c>
      <c r="V1685">
        <v>30</v>
      </c>
      <c r="W1685">
        <v>14</v>
      </c>
      <c r="X1685">
        <v>6</v>
      </c>
      <c r="Y1685">
        <v>1</v>
      </c>
      <c r="Z1685">
        <v>7</v>
      </c>
      <c r="AA1685">
        <v>23</v>
      </c>
      <c r="AB1685">
        <v>19</v>
      </c>
      <c r="AC1685">
        <v>127</v>
      </c>
      <c r="AD1685">
        <v>18</v>
      </c>
      <c r="AE1685">
        <v>1</v>
      </c>
      <c r="AF1685">
        <v>1</v>
      </c>
      <c r="AG1685">
        <v>1</v>
      </c>
      <c r="AH1685">
        <v>1</v>
      </c>
      <c r="AI1685">
        <v>121</v>
      </c>
      <c r="AJ1685">
        <v>866</v>
      </c>
      <c r="AK1685">
        <v>1314</v>
      </c>
      <c r="AL1685">
        <v>853</v>
      </c>
      <c r="AM1685">
        <v>114</v>
      </c>
      <c r="AN1685">
        <v>1495</v>
      </c>
      <c r="AO1685">
        <v>13</v>
      </c>
      <c r="AP1685">
        <v>506</v>
      </c>
      <c r="AQ1685">
        <v>259</v>
      </c>
      <c r="AR1685">
        <v>1932</v>
      </c>
      <c r="AS1685">
        <v>466</v>
      </c>
      <c r="AT1685">
        <v>769</v>
      </c>
      <c r="AU1685">
        <v>505</v>
      </c>
      <c r="AV1685">
        <v>541</v>
      </c>
      <c r="AW1685">
        <v>1092</v>
      </c>
      <c r="AX1685">
        <v>1702</v>
      </c>
      <c r="AY1685">
        <v>2304</v>
      </c>
      <c r="AZ1685">
        <v>1902</v>
      </c>
      <c r="BA1685">
        <v>2046</v>
      </c>
      <c r="BB1685">
        <v>971</v>
      </c>
      <c r="BC1685">
        <v>341</v>
      </c>
      <c r="BD1685">
        <v>287</v>
      </c>
      <c r="BE1685">
        <v>1</v>
      </c>
      <c r="BF1685" t="s">
        <v>64</v>
      </c>
      <c r="BG1685" t="s">
        <v>1404</v>
      </c>
      <c r="BH1685" t="s">
        <v>1276</v>
      </c>
      <c r="BI1685" s="4">
        <f xml:space="preserve"> _2025teamgamelogs[[#This Row],[FGA]] + (0.44 * _2025teamgamelogs[[#This Row],[FTA]]) + _2025teamgamelogs[[#This Row],[TOV]] - _2025teamgamelogs[[#This Row],[OREB]]</f>
        <v>101.2</v>
      </c>
      <c r="BJ1685" s="3">
        <f>_2025teamgamelogs[[#This Row],[TOV]]/_2025teamgamelogs[[#This Row],[POSSESIONS]]</f>
        <v>0.13833992094861661</v>
      </c>
      <c r="BK1685" s="4">
        <f>_2025teamgamelogs[[#This Row],[PTS]]/_2025teamgamelogs[[#This Row],[POSSESIONS]]</f>
        <v>1.2549407114624505</v>
      </c>
      <c r="BL1685" s="4">
        <f xml:space="preserve"> 100 * _2025teamgamelogs[[#This Row],[POINTS_PER_POSSESSION]]</f>
        <v>125.49407114624505</v>
      </c>
      <c r="BM1685" s="4">
        <f xml:space="preserve"> _2025teamgamelogs[[#This Row],[POSSESIONS]] / (_2025teamgamelogs[[#This Row],[MIN]]/48)</f>
        <v>101.2</v>
      </c>
      <c r="BN1685" s="3">
        <f>_2025teamgamelogs[[#This Row],[PTS]] / (2 * (_2025teamgamelogs[[#This Row],[FGA]] + 0.44 * _2025teamgamelogs[[#This Row],[FTA]]))</f>
        <v>0.62747035573122523</v>
      </c>
      <c r="BO1685" s="4">
        <f>VLOOKUP(_2025teamgamelogs[[#This Row],[MONTH]], LEAGUE_AVERAGES!$A$2:$B$8, 2, FALSE)</f>
        <v>112.18937416754261</v>
      </c>
      <c r="BP1685" s="5">
        <f>VLOOKUP(_2025teamgamelogs[[#This Row],[TEAM_NAME]], LEAGUE_AVERAGES!$A$14:$C$43, 2, FALSE)</f>
        <v>0.35443902439024388</v>
      </c>
      <c r="BQ1685" s="5">
        <f>VLOOKUP(_2025teamgamelogs[[#This Row],[TEAM_NAME]], LEAGUE_AVERAGES!$A$14:$C$43, 3, FALSE)</f>
        <v>0.34512195121951217</v>
      </c>
      <c r="BR1685" s="5">
        <f>VLOOKUP(_2025teamgamelogs[[#This Row],[TEAM_NAME]], LEAGUE_AVERAGES!$F$14:$H$43, 2, FALSE)</f>
        <v>0.46104878048780484</v>
      </c>
      <c r="BS1685" s="5">
        <f>VLOOKUP(_2025teamgamelogs[[#This Row],[TEAM_NAME]], LEAGUE_AVERAGES!$F$14:$H$43, 3, FALSE)</f>
        <v>0.45834146341463411</v>
      </c>
      <c r="BT1685" s="5">
        <f>VLOOKUP(_2025teamgamelogs[[#This Row],[TEAM_NAME]], LEAGUE_AVERAGES!$K$14:$M$43, 2, FALSE)</f>
        <v>0.55942918094792793</v>
      </c>
      <c r="BU1685" s="5">
        <f>VLOOKUP(_2025teamgamelogs[[#This Row],[TEAM_NAME]], LEAGUE_AVERAGES!$K$14:$M$43, 3, FALSE)</f>
        <v>0.54979583097447959</v>
      </c>
    </row>
    <row r="1686" spans="1:73" x14ac:dyDescent="0.2">
      <c r="A1686" t="s">
        <v>59</v>
      </c>
      <c r="B1686">
        <v>1610612749</v>
      </c>
      <c r="C1686" t="s">
        <v>113</v>
      </c>
      <c r="D1686" t="s">
        <v>114</v>
      </c>
      <c r="E1686">
        <v>22400817</v>
      </c>
      <c r="F1686" s="1">
        <v>45711</v>
      </c>
      <c r="G1686" t="s">
        <v>1191</v>
      </c>
      <c r="H1686" t="s">
        <v>63</v>
      </c>
      <c r="I1686">
        <v>48</v>
      </c>
      <c r="J1686">
        <v>44</v>
      </c>
      <c r="K1686">
        <v>86</v>
      </c>
      <c r="L1686">
        <v>0.51200000000000001</v>
      </c>
      <c r="M1686">
        <v>14</v>
      </c>
      <c r="N1686">
        <v>39</v>
      </c>
      <c r="O1686">
        <v>0.35899999999999999</v>
      </c>
      <c r="P1686">
        <v>18</v>
      </c>
      <c r="Q1686">
        <v>22</v>
      </c>
      <c r="R1686">
        <v>0.81799999999999995</v>
      </c>
      <c r="S1686">
        <v>8</v>
      </c>
      <c r="T1686">
        <v>32</v>
      </c>
      <c r="U1686">
        <v>40</v>
      </c>
      <c r="V1686">
        <v>25</v>
      </c>
      <c r="W1686">
        <v>9</v>
      </c>
      <c r="X1686">
        <v>4</v>
      </c>
      <c r="Y1686">
        <v>3</v>
      </c>
      <c r="Z1686">
        <v>3</v>
      </c>
      <c r="AA1686">
        <v>23</v>
      </c>
      <c r="AB1686">
        <v>22</v>
      </c>
      <c r="AC1686">
        <v>120</v>
      </c>
      <c r="AD1686">
        <v>7</v>
      </c>
      <c r="AE1686">
        <v>1</v>
      </c>
      <c r="AF1686">
        <v>1</v>
      </c>
      <c r="AG1686">
        <v>1</v>
      </c>
      <c r="AH1686">
        <v>1</v>
      </c>
      <c r="AI1686">
        <v>121</v>
      </c>
      <c r="AJ1686">
        <v>703</v>
      </c>
      <c r="AK1686">
        <v>1580</v>
      </c>
      <c r="AL1686">
        <v>522</v>
      </c>
      <c r="AM1686">
        <v>934</v>
      </c>
      <c r="AN1686">
        <v>933</v>
      </c>
      <c r="AO1686">
        <v>1217</v>
      </c>
      <c r="AP1686">
        <v>889</v>
      </c>
      <c r="AQ1686">
        <v>1008</v>
      </c>
      <c r="AR1686">
        <v>864</v>
      </c>
      <c r="AS1686">
        <v>1800</v>
      </c>
      <c r="AT1686">
        <v>1307</v>
      </c>
      <c r="AU1686">
        <v>1715</v>
      </c>
      <c r="AV1686">
        <v>1358</v>
      </c>
      <c r="AW1686">
        <v>152</v>
      </c>
      <c r="AX1686">
        <v>2190</v>
      </c>
      <c r="AY1686">
        <v>1712</v>
      </c>
      <c r="AZ1686">
        <v>384</v>
      </c>
      <c r="BA1686">
        <v>2046</v>
      </c>
      <c r="BB1686">
        <v>416</v>
      </c>
      <c r="BC1686">
        <v>735</v>
      </c>
      <c r="BD1686">
        <v>795</v>
      </c>
      <c r="BE1686">
        <v>1</v>
      </c>
      <c r="BF1686" t="s">
        <v>64</v>
      </c>
      <c r="BG1686" t="s">
        <v>1404</v>
      </c>
      <c r="BH1686" t="s">
        <v>1276</v>
      </c>
      <c r="BI1686" s="4">
        <f xml:space="preserve"> _2025teamgamelogs[[#This Row],[FGA]] + (0.44 * _2025teamgamelogs[[#This Row],[FTA]]) + _2025teamgamelogs[[#This Row],[TOV]] - _2025teamgamelogs[[#This Row],[OREB]]</f>
        <v>96.68</v>
      </c>
      <c r="BJ1686" s="3">
        <f>_2025teamgamelogs[[#This Row],[TOV]]/_2025teamgamelogs[[#This Row],[POSSESIONS]]</f>
        <v>9.3090608191973512E-2</v>
      </c>
      <c r="BK1686" s="4">
        <f>_2025teamgamelogs[[#This Row],[PTS]]/_2025teamgamelogs[[#This Row],[POSSESIONS]]</f>
        <v>1.2412081092263134</v>
      </c>
      <c r="BL1686" s="4">
        <f xml:space="preserve"> 100 * _2025teamgamelogs[[#This Row],[POINTS_PER_POSSESSION]]</f>
        <v>124.12081092263134</v>
      </c>
      <c r="BM1686" s="4">
        <f xml:space="preserve"> _2025teamgamelogs[[#This Row],[POSSESIONS]] / (_2025teamgamelogs[[#This Row],[MIN]]/48)</f>
        <v>96.68</v>
      </c>
      <c r="BN1686" s="3">
        <f>_2025teamgamelogs[[#This Row],[PTS]] / (2 * (_2025teamgamelogs[[#This Row],[FGA]] + 0.44 * _2025teamgamelogs[[#This Row],[FTA]]))</f>
        <v>0.6270903010033444</v>
      </c>
      <c r="BO1686" s="4">
        <f>VLOOKUP(_2025teamgamelogs[[#This Row],[MONTH]], LEAGUE_AVERAGES!$A$2:$B$8, 2, FALSE)</f>
        <v>112.18937416754261</v>
      </c>
      <c r="BP1686" s="5">
        <f>VLOOKUP(_2025teamgamelogs[[#This Row],[TEAM_NAME]], LEAGUE_AVERAGES!$A$14:$C$43, 2, FALSE)</f>
        <v>0.4062926829268293</v>
      </c>
      <c r="BQ1686" s="5">
        <f>VLOOKUP(_2025teamgamelogs[[#This Row],[TEAM_NAME]], LEAGUE_AVERAGES!$A$14:$C$43, 3, FALSE)</f>
        <v>0.36926829268292688</v>
      </c>
      <c r="BR1686" s="5">
        <f>VLOOKUP(_2025teamgamelogs[[#This Row],[TEAM_NAME]], LEAGUE_AVERAGES!$F$14:$H$43, 2, FALSE)</f>
        <v>0.49804878048780482</v>
      </c>
      <c r="BS1686" s="5">
        <f>VLOOKUP(_2025teamgamelogs[[#This Row],[TEAM_NAME]], LEAGUE_AVERAGES!$F$14:$H$43, 3, FALSE)</f>
        <v>0.47917073170731711</v>
      </c>
      <c r="BT1686" s="5">
        <f>VLOOKUP(_2025teamgamelogs[[#This Row],[TEAM_NAME]], LEAGUE_AVERAGES!$K$14:$M$43, 2, FALSE)</f>
        <v>0.61475494156948829</v>
      </c>
      <c r="BU1686" s="5">
        <f>VLOOKUP(_2025teamgamelogs[[#This Row],[TEAM_NAME]], LEAGUE_AVERAGES!$K$14:$M$43, 3, FALSE)</f>
        <v>0.58586037801226176</v>
      </c>
    </row>
    <row r="1687" spans="1:73" x14ac:dyDescent="0.2">
      <c r="A1687" t="s">
        <v>59</v>
      </c>
      <c r="B1687">
        <v>1610612760</v>
      </c>
      <c r="C1687" t="s">
        <v>137</v>
      </c>
      <c r="D1687" t="s">
        <v>138</v>
      </c>
      <c r="E1687">
        <v>22400820</v>
      </c>
      <c r="F1687" s="1">
        <v>45711</v>
      </c>
      <c r="G1687" t="s">
        <v>1399</v>
      </c>
      <c r="H1687" t="s">
        <v>63</v>
      </c>
      <c r="I1687">
        <v>48</v>
      </c>
      <c r="J1687">
        <v>48</v>
      </c>
      <c r="K1687">
        <v>86</v>
      </c>
      <c r="L1687">
        <v>0.55800000000000005</v>
      </c>
      <c r="M1687">
        <v>19</v>
      </c>
      <c r="N1687">
        <v>35</v>
      </c>
      <c r="O1687">
        <v>0.54300000000000004</v>
      </c>
      <c r="P1687">
        <v>15</v>
      </c>
      <c r="Q1687">
        <v>20</v>
      </c>
      <c r="R1687">
        <v>0.75</v>
      </c>
      <c r="S1687">
        <v>7</v>
      </c>
      <c r="T1687">
        <v>30</v>
      </c>
      <c r="U1687">
        <v>37</v>
      </c>
      <c r="V1687">
        <v>32</v>
      </c>
      <c r="W1687">
        <v>13</v>
      </c>
      <c r="X1687">
        <v>9</v>
      </c>
      <c r="Y1687">
        <v>8</v>
      </c>
      <c r="Z1687">
        <v>5</v>
      </c>
      <c r="AA1687">
        <v>22</v>
      </c>
      <c r="AB1687">
        <v>22</v>
      </c>
      <c r="AC1687">
        <v>130</v>
      </c>
      <c r="AD1687">
        <v>7</v>
      </c>
      <c r="AE1687">
        <v>1</v>
      </c>
      <c r="AF1687">
        <v>1</v>
      </c>
      <c r="AG1687">
        <v>1</v>
      </c>
      <c r="AH1687">
        <v>1</v>
      </c>
      <c r="AI1687">
        <v>121</v>
      </c>
      <c r="AJ1687">
        <v>242</v>
      </c>
      <c r="AK1687">
        <v>1580</v>
      </c>
      <c r="AL1687">
        <v>124</v>
      </c>
      <c r="AM1687">
        <v>182</v>
      </c>
      <c r="AN1687">
        <v>1495</v>
      </c>
      <c r="AO1687">
        <v>35</v>
      </c>
      <c r="AP1687">
        <v>1416</v>
      </c>
      <c r="AQ1687">
        <v>1301</v>
      </c>
      <c r="AR1687">
        <v>1525</v>
      </c>
      <c r="AS1687">
        <v>2024</v>
      </c>
      <c r="AT1687">
        <v>1652</v>
      </c>
      <c r="AU1687">
        <v>2073</v>
      </c>
      <c r="AV1687">
        <v>322</v>
      </c>
      <c r="AW1687">
        <v>850</v>
      </c>
      <c r="AX1687">
        <v>797</v>
      </c>
      <c r="AY1687">
        <v>187</v>
      </c>
      <c r="AZ1687">
        <v>1188</v>
      </c>
      <c r="BA1687">
        <v>1887</v>
      </c>
      <c r="BB1687">
        <v>416</v>
      </c>
      <c r="BC1687">
        <v>239</v>
      </c>
      <c r="BD1687">
        <v>795</v>
      </c>
      <c r="BE1687">
        <v>1</v>
      </c>
      <c r="BF1687" t="s">
        <v>71</v>
      </c>
      <c r="BG1687" t="s">
        <v>1404</v>
      </c>
      <c r="BH1687" t="s">
        <v>1276</v>
      </c>
      <c r="BI1687" s="4">
        <f xml:space="preserve"> _2025teamgamelogs[[#This Row],[FGA]] + (0.44 * _2025teamgamelogs[[#This Row],[FTA]]) + _2025teamgamelogs[[#This Row],[TOV]] - _2025teamgamelogs[[#This Row],[OREB]]</f>
        <v>100.8</v>
      </c>
      <c r="BJ1687" s="3">
        <f>_2025teamgamelogs[[#This Row],[TOV]]/_2025teamgamelogs[[#This Row],[POSSESIONS]]</f>
        <v>0.12896825396825398</v>
      </c>
      <c r="BK1687" s="4">
        <f>_2025teamgamelogs[[#This Row],[PTS]]/_2025teamgamelogs[[#This Row],[POSSESIONS]]</f>
        <v>1.2896825396825398</v>
      </c>
      <c r="BL1687" s="4">
        <f xml:space="preserve"> 100 * _2025teamgamelogs[[#This Row],[POINTS_PER_POSSESSION]]</f>
        <v>128.96825396825398</v>
      </c>
      <c r="BM1687" s="4">
        <f xml:space="preserve"> _2025teamgamelogs[[#This Row],[POSSESIONS]] / (_2025teamgamelogs[[#This Row],[MIN]]/48)</f>
        <v>100.8</v>
      </c>
      <c r="BN1687" s="3">
        <f>_2025teamgamelogs[[#This Row],[PTS]] / (2 * (_2025teamgamelogs[[#This Row],[FGA]] + 0.44 * _2025teamgamelogs[[#This Row],[FTA]]))</f>
        <v>0.68565400843881863</v>
      </c>
      <c r="BO1687" s="4">
        <f>VLOOKUP(_2025teamgamelogs[[#This Row],[MONTH]], LEAGUE_AVERAGES!$A$2:$B$8, 2, FALSE)</f>
        <v>112.18937416754261</v>
      </c>
      <c r="BP1687" s="5">
        <f>VLOOKUP(_2025teamgamelogs[[#This Row],[TEAM_NAME]], LEAGUE_AVERAGES!$A$14:$C$43, 2, FALSE)</f>
        <v>0.38229268292682927</v>
      </c>
      <c r="BQ1687" s="5">
        <f>VLOOKUP(_2025teamgamelogs[[#This Row],[TEAM_NAME]], LEAGUE_AVERAGES!$A$14:$C$43, 3, FALSE)</f>
        <v>0.36500000000000005</v>
      </c>
      <c r="BR1687" s="5">
        <f>VLOOKUP(_2025teamgamelogs[[#This Row],[TEAM_NAME]], LEAGUE_AVERAGES!$F$14:$H$43, 2, FALSE)</f>
        <v>0.48607317073170736</v>
      </c>
      <c r="BS1687" s="5">
        <f>VLOOKUP(_2025teamgamelogs[[#This Row],[TEAM_NAME]], LEAGUE_AVERAGES!$F$14:$H$43, 3, FALSE)</f>
        <v>0.4780731707317073</v>
      </c>
      <c r="BT1687" s="5">
        <f>VLOOKUP(_2025teamgamelogs[[#This Row],[TEAM_NAME]], LEAGUE_AVERAGES!$K$14:$M$43, 2, FALSE)</f>
        <v>0.59971838422440138</v>
      </c>
      <c r="BU1687" s="5">
        <f>VLOOKUP(_2025teamgamelogs[[#This Row],[TEAM_NAME]], LEAGUE_AVERAGES!$K$14:$M$43, 3, FALSE)</f>
        <v>0.58679992881439635</v>
      </c>
    </row>
    <row r="1688" spans="1:73" x14ac:dyDescent="0.2">
      <c r="A1688" t="s">
        <v>59</v>
      </c>
      <c r="B1688">
        <v>1610612740</v>
      </c>
      <c r="C1688" t="s">
        <v>77</v>
      </c>
      <c r="D1688" t="s">
        <v>78</v>
      </c>
      <c r="E1688">
        <v>22400818</v>
      </c>
      <c r="F1688" s="1">
        <v>45711</v>
      </c>
      <c r="G1688" t="s">
        <v>1440</v>
      </c>
      <c r="H1688" t="s">
        <v>63</v>
      </c>
      <c r="I1688">
        <v>48</v>
      </c>
      <c r="J1688">
        <v>42</v>
      </c>
      <c r="K1688">
        <v>94</v>
      </c>
      <c r="L1688">
        <v>0.44700000000000001</v>
      </c>
      <c r="M1688">
        <v>11</v>
      </c>
      <c r="N1688">
        <v>33</v>
      </c>
      <c r="O1688">
        <v>0.33300000000000002</v>
      </c>
      <c r="P1688">
        <v>19</v>
      </c>
      <c r="Q1688">
        <v>26</v>
      </c>
      <c r="R1688">
        <v>0.73099999999999998</v>
      </c>
      <c r="S1688">
        <v>17</v>
      </c>
      <c r="T1688">
        <v>52</v>
      </c>
      <c r="U1688">
        <v>69</v>
      </c>
      <c r="V1688">
        <v>27</v>
      </c>
      <c r="W1688">
        <v>17</v>
      </c>
      <c r="X1688">
        <v>3</v>
      </c>
      <c r="Y1688">
        <v>3</v>
      </c>
      <c r="Z1688">
        <v>7</v>
      </c>
      <c r="AA1688">
        <v>19</v>
      </c>
      <c r="AB1688">
        <v>19</v>
      </c>
      <c r="AC1688">
        <v>114</v>
      </c>
      <c r="AD1688">
        <v>18</v>
      </c>
      <c r="AE1688">
        <v>1</v>
      </c>
      <c r="AF1688">
        <v>1</v>
      </c>
      <c r="AG1688">
        <v>1</v>
      </c>
      <c r="AH1688">
        <v>1</v>
      </c>
      <c r="AI1688">
        <v>121</v>
      </c>
      <c r="AJ1688">
        <v>1068</v>
      </c>
      <c r="AK1688">
        <v>570</v>
      </c>
      <c r="AL1688">
        <v>1590</v>
      </c>
      <c r="AM1688">
        <v>1661</v>
      </c>
      <c r="AN1688">
        <v>1749</v>
      </c>
      <c r="AO1688">
        <v>1468</v>
      </c>
      <c r="AP1688">
        <v>756</v>
      </c>
      <c r="AQ1688">
        <v>570</v>
      </c>
      <c r="AR1688">
        <v>1731</v>
      </c>
      <c r="AS1688">
        <v>160</v>
      </c>
      <c r="AT1688">
        <v>1</v>
      </c>
      <c r="AU1688">
        <v>3</v>
      </c>
      <c r="AV1688">
        <v>1013</v>
      </c>
      <c r="AW1688">
        <v>1759</v>
      </c>
      <c r="AX1688">
        <v>2344</v>
      </c>
      <c r="AY1688">
        <v>1712</v>
      </c>
      <c r="AZ1688">
        <v>1902</v>
      </c>
      <c r="BA1688">
        <v>1258</v>
      </c>
      <c r="BB1688">
        <v>971</v>
      </c>
      <c r="BC1688">
        <v>1168</v>
      </c>
      <c r="BD1688">
        <v>287</v>
      </c>
      <c r="BE1688">
        <v>1</v>
      </c>
      <c r="BF1688" t="s">
        <v>64</v>
      </c>
      <c r="BG1688" t="s">
        <v>1404</v>
      </c>
      <c r="BH1688" t="s">
        <v>1276</v>
      </c>
      <c r="BI1688" s="4">
        <f xml:space="preserve"> _2025teamgamelogs[[#This Row],[FGA]] + (0.44 * _2025teamgamelogs[[#This Row],[FTA]]) + _2025teamgamelogs[[#This Row],[TOV]] - _2025teamgamelogs[[#This Row],[OREB]]</f>
        <v>105.44</v>
      </c>
      <c r="BJ1688" s="3">
        <f>_2025teamgamelogs[[#This Row],[TOV]]/_2025teamgamelogs[[#This Row],[POSSESIONS]]</f>
        <v>0.16122913505311079</v>
      </c>
      <c r="BK1688" s="4">
        <f>_2025teamgamelogs[[#This Row],[PTS]]/_2025teamgamelogs[[#This Row],[POSSESIONS]]</f>
        <v>1.0811836115326252</v>
      </c>
      <c r="BL1688" s="4">
        <f xml:space="preserve"> 100 * _2025teamgamelogs[[#This Row],[POINTS_PER_POSSESSION]]</f>
        <v>108.11836115326253</v>
      </c>
      <c r="BM1688" s="4">
        <f xml:space="preserve"> _2025teamgamelogs[[#This Row],[POSSESIONS]] / (_2025teamgamelogs[[#This Row],[MIN]]/48)</f>
        <v>105.44</v>
      </c>
      <c r="BN1688" s="3">
        <f>_2025teamgamelogs[[#This Row],[PTS]] / (2 * (_2025teamgamelogs[[#This Row],[FGA]] + 0.44 * _2025teamgamelogs[[#This Row],[FTA]]))</f>
        <v>0.54059180576631261</v>
      </c>
      <c r="BO1688" s="4">
        <f>VLOOKUP(_2025teamgamelogs[[#This Row],[MONTH]], LEAGUE_AVERAGES!$A$2:$B$8, 2, FALSE)</f>
        <v>112.18937416754261</v>
      </c>
      <c r="BP1688" s="5">
        <f>VLOOKUP(_2025teamgamelogs[[#This Row],[TEAM_NAME]], LEAGUE_AVERAGES!$A$14:$C$43, 2, FALSE)</f>
        <v>0.35068292682926827</v>
      </c>
      <c r="BQ1688" s="5">
        <f>VLOOKUP(_2025teamgamelogs[[#This Row],[TEAM_NAME]], LEAGUE_AVERAGES!$A$14:$C$43, 3, FALSE)</f>
        <v>0.33902439024390252</v>
      </c>
      <c r="BR1688" s="5">
        <f>VLOOKUP(_2025teamgamelogs[[#This Row],[TEAM_NAME]], LEAGUE_AVERAGES!$F$14:$H$43, 2, FALSE)</f>
        <v>0.44770731707317085</v>
      </c>
      <c r="BS1688" s="5">
        <f>VLOOKUP(_2025teamgamelogs[[#This Row],[TEAM_NAME]], LEAGUE_AVERAGES!$F$14:$H$43, 3, FALSE)</f>
        <v>0.45721951219512191</v>
      </c>
      <c r="BT1688" s="5">
        <f>VLOOKUP(_2025teamgamelogs[[#This Row],[TEAM_NAME]], LEAGUE_AVERAGES!$K$14:$M$43, 2, FALSE)</f>
        <v>0.55230036801172144</v>
      </c>
      <c r="BU1688" s="5">
        <f>VLOOKUP(_2025teamgamelogs[[#This Row],[TEAM_NAME]], LEAGUE_AVERAGES!$K$14:$M$43, 3, FALSE)</f>
        <v>0.55239725408654039</v>
      </c>
    </row>
    <row r="1689" spans="1:73" x14ac:dyDescent="0.2">
      <c r="A1689" t="s">
        <v>59</v>
      </c>
      <c r="B1689">
        <v>1610612742</v>
      </c>
      <c r="C1689" t="s">
        <v>154</v>
      </c>
      <c r="D1689" t="s">
        <v>155</v>
      </c>
      <c r="E1689">
        <v>22400812</v>
      </c>
      <c r="F1689" s="1">
        <v>45711</v>
      </c>
      <c r="G1689" t="s">
        <v>436</v>
      </c>
      <c r="H1689" t="s">
        <v>70</v>
      </c>
      <c r="I1689">
        <v>48</v>
      </c>
      <c r="J1689">
        <v>38</v>
      </c>
      <c r="K1689">
        <v>82</v>
      </c>
      <c r="L1689">
        <v>0.46300000000000002</v>
      </c>
      <c r="M1689">
        <v>13</v>
      </c>
      <c r="N1689">
        <v>32</v>
      </c>
      <c r="O1689">
        <v>0.40600000000000003</v>
      </c>
      <c r="P1689">
        <v>13</v>
      </c>
      <c r="Q1689">
        <v>19</v>
      </c>
      <c r="R1689">
        <v>0.68400000000000005</v>
      </c>
      <c r="S1689">
        <v>7</v>
      </c>
      <c r="T1689">
        <v>34</v>
      </c>
      <c r="U1689">
        <v>41</v>
      </c>
      <c r="V1689">
        <v>24</v>
      </c>
      <c r="W1689">
        <v>18</v>
      </c>
      <c r="X1689">
        <v>7</v>
      </c>
      <c r="Y1689">
        <v>4</v>
      </c>
      <c r="Z1689">
        <v>6</v>
      </c>
      <c r="AA1689">
        <v>22</v>
      </c>
      <c r="AB1689">
        <v>17</v>
      </c>
      <c r="AC1689">
        <v>102</v>
      </c>
      <c r="AD1689">
        <v>-24</v>
      </c>
      <c r="AE1689">
        <v>1</v>
      </c>
      <c r="AF1689">
        <v>1231</v>
      </c>
      <c r="AG1689">
        <v>1231</v>
      </c>
      <c r="AH1689">
        <v>1231</v>
      </c>
      <c r="AI1689">
        <v>121</v>
      </c>
      <c r="AJ1689">
        <v>1796</v>
      </c>
      <c r="AK1689">
        <v>2022</v>
      </c>
      <c r="AL1689">
        <v>1308</v>
      </c>
      <c r="AM1689">
        <v>1171</v>
      </c>
      <c r="AN1689">
        <v>1863</v>
      </c>
      <c r="AO1689">
        <v>669</v>
      </c>
      <c r="AP1689">
        <v>1755</v>
      </c>
      <c r="AQ1689">
        <v>1458</v>
      </c>
      <c r="AR1689">
        <v>2037</v>
      </c>
      <c r="AS1689">
        <v>2024</v>
      </c>
      <c r="AT1689">
        <v>926</v>
      </c>
      <c r="AU1689">
        <v>1563</v>
      </c>
      <c r="AV1689">
        <v>1570</v>
      </c>
      <c r="AW1689">
        <v>1953</v>
      </c>
      <c r="AX1689">
        <v>1360</v>
      </c>
      <c r="AY1689">
        <v>1274</v>
      </c>
      <c r="AZ1689">
        <v>1573</v>
      </c>
      <c r="BA1689">
        <v>1887</v>
      </c>
      <c r="BB1689">
        <v>1444</v>
      </c>
      <c r="BC1689">
        <v>2003</v>
      </c>
      <c r="BD1689">
        <v>2294</v>
      </c>
      <c r="BE1689">
        <v>1</v>
      </c>
      <c r="BF1689" t="s">
        <v>71</v>
      </c>
      <c r="BG1689" t="s">
        <v>1404</v>
      </c>
      <c r="BH1689" t="s">
        <v>1276</v>
      </c>
      <c r="BI1689" s="4">
        <f xml:space="preserve"> _2025teamgamelogs[[#This Row],[FGA]] + (0.44 * _2025teamgamelogs[[#This Row],[FTA]]) + _2025teamgamelogs[[#This Row],[TOV]] - _2025teamgamelogs[[#This Row],[OREB]]</f>
        <v>101.36</v>
      </c>
      <c r="BJ1689" s="3">
        <f>_2025teamgamelogs[[#This Row],[TOV]]/_2025teamgamelogs[[#This Row],[POSSESIONS]]</f>
        <v>0.17758484609313338</v>
      </c>
      <c r="BK1689" s="4">
        <f>_2025teamgamelogs[[#This Row],[PTS]]/_2025teamgamelogs[[#This Row],[POSSESIONS]]</f>
        <v>1.0063141278610892</v>
      </c>
      <c r="BL1689" s="4">
        <f xml:space="preserve"> 100 * _2025teamgamelogs[[#This Row],[POINTS_PER_POSSESSION]]</f>
        <v>100.63141278610892</v>
      </c>
      <c r="BM1689" s="4">
        <f xml:space="preserve"> _2025teamgamelogs[[#This Row],[POSSESIONS]] / (_2025teamgamelogs[[#This Row],[MIN]]/48)</f>
        <v>101.36</v>
      </c>
      <c r="BN1689" s="3">
        <f>_2025teamgamelogs[[#This Row],[PTS]] / (2 * (_2025teamgamelogs[[#This Row],[FGA]] + 0.44 * _2025teamgamelogs[[#This Row],[FTA]]))</f>
        <v>0.56440903054448877</v>
      </c>
      <c r="BO1689" s="4">
        <f>VLOOKUP(_2025teamgamelogs[[#This Row],[MONTH]], LEAGUE_AVERAGES!$A$2:$B$8, 2, FALSE)</f>
        <v>112.18937416754261</v>
      </c>
      <c r="BP1689" s="5">
        <f>VLOOKUP(_2025teamgamelogs[[#This Row],[TEAM_NAME]], LEAGUE_AVERAGES!$A$14:$C$43, 2, FALSE)</f>
        <v>0.362375</v>
      </c>
      <c r="BQ1689" s="5">
        <f>VLOOKUP(_2025teamgamelogs[[#This Row],[TEAM_NAME]], LEAGUE_AVERAGES!$A$14:$C$43, 3, FALSE)</f>
        <v>0.36252380952380958</v>
      </c>
      <c r="BR1689" s="5">
        <f>VLOOKUP(_2025teamgamelogs[[#This Row],[TEAM_NAME]], LEAGUE_AVERAGES!$F$14:$H$43, 2, FALSE)</f>
        <v>0.47777500000000001</v>
      </c>
      <c r="BS1689" s="5">
        <f>VLOOKUP(_2025teamgamelogs[[#This Row],[TEAM_NAME]], LEAGUE_AVERAGES!$F$14:$H$43, 3, FALSE)</f>
        <v>0.48176190476190472</v>
      </c>
      <c r="BT1689" s="5">
        <f>VLOOKUP(_2025teamgamelogs[[#This Row],[TEAM_NAME]], LEAGUE_AVERAGES!$K$14:$M$43, 2, FALSE)</f>
        <v>0.58283558931438928</v>
      </c>
      <c r="BU1689" s="5">
        <f>VLOOKUP(_2025teamgamelogs[[#This Row],[TEAM_NAME]], LEAGUE_AVERAGES!$K$14:$M$43, 3, FALSE)</f>
        <v>0.5856179003364903</v>
      </c>
    </row>
    <row r="1690" spans="1:73" x14ac:dyDescent="0.2">
      <c r="A1690" t="s">
        <v>59</v>
      </c>
      <c r="B1690">
        <v>1610612756</v>
      </c>
      <c r="C1690" t="s">
        <v>80</v>
      </c>
      <c r="D1690" t="s">
        <v>81</v>
      </c>
      <c r="E1690">
        <v>22400816</v>
      </c>
      <c r="F1690" s="1">
        <v>45711</v>
      </c>
      <c r="G1690" t="s">
        <v>1441</v>
      </c>
      <c r="H1690" t="s">
        <v>70</v>
      </c>
      <c r="I1690">
        <v>48</v>
      </c>
      <c r="J1690">
        <v>43</v>
      </c>
      <c r="K1690">
        <v>85</v>
      </c>
      <c r="L1690">
        <v>0.50600000000000001</v>
      </c>
      <c r="M1690">
        <v>7</v>
      </c>
      <c r="N1690">
        <v>28</v>
      </c>
      <c r="O1690">
        <v>0.25</v>
      </c>
      <c r="P1690">
        <v>16</v>
      </c>
      <c r="Q1690">
        <v>22</v>
      </c>
      <c r="R1690">
        <v>0.72699999999999998</v>
      </c>
      <c r="S1690">
        <v>4</v>
      </c>
      <c r="T1690">
        <v>33</v>
      </c>
      <c r="U1690">
        <v>37</v>
      </c>
      <c r="V1690">
        <v>22</v>
      </c>
      <c r="W1690">
        <v>12</v>
      </c>
      <c r="X1690">
        <v>9</v>
      </c>
      <c r="Y1690">
        <v>7</v>
      </c>
      <c r="Z1690">
        <v>1</v>
      </c>
      <c r="AA1690">
        <v>19</v>
      </c>
      <c r="AB1690">
        <v>23</v>
      </c>
      <c r="AC1690">
        <v>109</v>
      </c>
      <c r="AD1690">
        <v>-18</v>
      </c>
      <c r="AE1690">
        <v>1</v>
      </c>
      <c r="AF1690">
        <v>1231</v>
      </c>
      <c r="AG1690">
        <v>1231</v>
      </c>
      <c r="AH1690">
        <v>1231</v>
      </c>
      <c r="AI1690">
        <v>121</v>
      </c>
      <c r="AJ1690">
        <v>866</v>
      </c>
      <c r="AK1690">
        <v>1709</v>
      </c>
      <c r="AL1690">
        <v>601</v>
      </c>
      <c r="AM1690">
        <v>2338</v>
      </c>
      <c r="AN1690">
        <v>2228</v>
      </c>
      <c r="AO1690">
        <v>2236</v>
      </c>
      <c r="AP1690">
        <v>1228</v>
      </c>
      <c r="AQ1690">
        <v>1008</v>
      </c>
      <c r="AR1690">
        <v>1740</v>
      </c>
      <c r="AS1690">
        <v>2385</v>
      </c>
      <c r="AT1690">
        <v>1131</v>
      </c>
      <c r="AU1690">
        <v>2073</v>
      </c>
      <c r="AV1690">
        <v>1909</v>
      </c>
      <c r="AW1690">
        <v>640</v>
      </c>
      <c r="AX1690">
        <v>797</v>
      </c>
      <c r="AY1690">
        <v>346</v>
      </c>
      <c r="AZ1690">
        <v>35</v>
      </c>
      <c r="BA1690">
        <v>1258</v>
      </c>
      <c r="BB1690">
        <v>300</v>
      </c>
      <c r="BC1690">
        <v>1548</v>
      </c>
      <c r="BD1690">
        <v>2149</v>
      </c>
      <c r="BE1690">
        <v>1</v>
      </c>
      <c r="BF1690" t="s">
        <v>71</v>
      </c>
      <c r="BG1690" t="s">
        <v>1404</v>
      </c>
      <c r="BH1690" t="s">
        <v>1276</v>
      </c>
      <c r="BI1690" s="4">
        <f xml:space="preserve"> _2025teamgamelogs[[#This Row],[FGA]] + (0.44 * _2025teamgamelogs[[#This Row],[FTA]]) + _2025teamgamelogs[[#This Row],[TOV]] - _2025teamgamelogs[[#This Row],[OREB]]</f>
        <v>102.68</v>
      </c>
      <c r="BJ1690" s="3">
        <f>_2025teamgamelogs[[#This Row],[TOV]]/_2025teamgamelogs[[#This Row],[POSSESIONS]]</f>
        <v>0.1168679392286716</v>
      </c>
      <c r="BK1690" s="4">
        <f>_2025teamgamelogs[[#This Row],[PTS]]/_2025teamgamelogs[[#This Row],[POSSESIONS]]</f>
        <v>1.061550447993767</v>
      </c>
      <c r="BL1690" s="4">
        <f xml:space="preserve"> 100 * _2025teamgamelogs[[#This Row],[POINTS_PER_POSSESSION]]</f>
        <v>106.1550447993767</v>
      </c>
      <c r="BM1690" s="4">
        <f xml:space="preserve"> _2025teamgamelogs[[#This Row],[POSSESIONS]] / (_2025teamgamelogs[[#This Row],[MIN]]/48)</f>
        <v>102.68</v>
      </c>
      <c r="BN1690" s="3">
        <f>_2025teamgamelogs[[#This Row],[PTS]] / (2 * (_2025teamgamelogs[[#This Row],[FGA]] + 0.44 * _2025teamgamelogs[[#This Row],[FTA]]))</f>
        <v>0.57562315166877898</v>
      </c>
      <c r="BO1690" s="4">
        <f>VLOOKUP(_2025teamgamelogs[[#This Row],[MONTH]], LEAGUE_AVERAGES!$A$2:$B$8, 2, FALSE)</f>
        <v>112.18937416754261</v>
      </c>
      <c r="BP1690" s="5">
        <f>VLOOKUP(_2025teamgamelogs[[#This Row],[TEAM_NAME]], LEAGUE_AVERAGES!$A$14:$C$43, 2, FALSE)</f>
        <v>0.37692682926829268</v>
      </c>
      <c r="BQ1690" s="5">
        <f>VLOOKUP(_2025teamgamelogs[[#This Row],[TEAM_NAME]], LEAGUE_AVERAGES!$A$14:$C$43, 3, FALSE)</f>
        <v>0.37741463414634141</v>
      </c>
      <c r="BR1690" s="5">
        <f>VLOOKUP(_2025teamgamelogs[[#This Row],[TEAM_NAME]], LEAGUE_AVERAGES!$F$14:$H$43, 2, FALSE)</f>
        <v>0.4768536585365854</v>
      </c>
      <c r="BS1690" s="5">
        <f>VLOOKUP(_2025teamgamelogs[[#This Row],[TEAM_NAME]], LEAGUE_AVERAGES!$F$14:$H$43, 3, FALSE)</f>
        <v>0.48056097560975608</v>
      </c>
      <c r="BT1690" s="5">
        <f>VLOOKUP(_2025teamgamelogs[[#This Row],[TEAM_NAME]], LEAGUE_AVERAGES!$K$14:$M$43, 2, FALSE)</f>
        <v>0.59622840480117467</v>
      </c>
      <c r="BU1690" s="5">
        <f>VLOOKUP(_2025teamgamelogs[[#This Row],[TEAM_NAME]], LEAGUE_AVERAGES!$K$14:$M$43, 3, FALSE)</f>
        <v>0.59682738613401276</v>
      </c>
    </row>
    <row r="1691" spans="1:73" x14ac:dyDescent="0.2">
      <c r="A1691" t="s">
        <v>59</v>
      </c>
      <c r="B1691">
        <v>1610612748</v>
      </c>
      <c r="C1691" t="s">
        <v>101</v>
      </c>
      <c r="D1691" t="s">
        <v>102</v>
      </c>
      <c r="E1691">
        <v>22400817</v>
      </c>
      <c r="F1691" s="1">
        <v>45711</v>
      </c>
      <c r="G1691" t="s">
        <v>1188</v>
      </c>
      <c r="H1691" t="s">
        <v>70</v>
      </c>
      <c r="I1691">
        <v>48</v>
      </c>
      <c r="J1691">
        <v>41</v>
      </c>
      <c r="K1691">
        <v>88</v>
      </c>
      <c r="L1691">
        <v>0.46600000000000003</v>
      </c>
      <c r="M1691">
        <v>9</v>
      </c>
      <c r="N1691">
        <v>31</v>
      </c>
      <c r="O1691">
        <v>0.28999999999999998</v>
      </c>
      <c r="P1691">
        <v>22</v>
      </c>
      <c r="Q1691">
        <v>26</v>
      </c>
      <c r="R1691">
        <v>0.84599999999999997</v>
      </c>
      <c r="S1691">
        <v>10</v>
      </c>
      <c r="T1691">
        <v>36</v>
      </c>
      <c r="U1691">
        <v>46</v>
      </c>
      <c r="V1691">
        <v>25</v>
      </c>
      <c r="W1691">
        <v>11</v>
      </c>
      <c r="X1691">
        <v>3</v>
      </c>
      <c r="Y1691">
        <v>3</v>
      </c>
      <c r="Z1691">
        <v>3</v>
      </c>
      <c r="AA1691">
        <v>22</v>
      </c>
      <c r="AB1691">
        <v>23</v>
      </c>
      <c r="AC1691">
        <v>113</v>
      </c>
      <c r="AD1691">
        <v>-7</v>
      </c>
      <c r="AE1691">
        <v>1</v>
      </c>
      <c r="AF1691">
        <v>1231</v>
      </c>
      <c r="AG1691">
        <v>1231</v>
      </c>
      <c r="AH1691">
        <v>1231</v>
      </c>
      <c r="AI1691">
        <v>121</v>
      </c>
      <c r="AJ1691">
        <v>1234</v>
      </c>
      <c r="AK1691">
        <v>1314</v>
      </c>
      <c r="AL1691">
        <v>1262</v>
      </c>
      <c r="AM1691">
        <v>2097</v>
      </c>
      <c r="AN1691">
        <v>1971</v>
      </c>
      <c r="AO1691">
        <v>1982</v>
      </c>
      <c r="AP1691">
        <v>406</v>
      </c>
      <c r="AQ1691">
        <v>570</v>
      </c>
      <c r="AR1691">
        <v>605</v>
      </c>
      <c r="AS1691">
        <v>1308</v>
      </c>
      <c r="AT1691">
        <v>640</v>
      </c>
      <c r="AU1691">
        <v>835</v>
      </c>
      <c r="AV1691">
        <v>1358</v>
      </c>
      <c r="AW1691">
        <v>429</v>
      </c>
      <c r="AX1691">
        <v>2344</v>
      </c>
      <c r="AY1691">
        <v>1712</v>
      </c>
      <c r="AZ1691">
        <v>384</v>
      </c>
      <c r="BA1691">
        <v>1887</v>
      </c>
      <c r="BB1691">
        <v>300</v>
      </c>
      <c r="BC1691">
        <v>1250</v>
      </c>
      <c r="BD1691">
        <v>1608</v>
      </c>
      <c r="BE1691">
        <v>1</v>
      </c>
      <c r="BF1691" t="s">
        <v>71</v>
      </c>
      <c r="BG1691" t="s">
        <v>1404</v>
      </c>
      <c r="BH1691" t="s">
        <v>1276</v>
      </c>
      <c r="BI1691" s="4">
        <f xml:space="preserve"> _2025teamgamelogs[[#This Row],[FGA]] + (0.44 * _2025teamgamelogs[[#This Row],[FTA]]) + _2025teamgamelogs[[#This Row],[TOV]] - _2025teamgamelogs[[#This Row],[OREB]]</f>
        <v>100.44</v>
      </c>
      <c r="BJ1691" s="3">
        <f>_2025teamgamelogs[[#This Row],[TOV]]/_2025teamgamelogs[[#This Row],[POSSESIONS]]</f>
        <v>0.10951812027080844</v>
      </c>
      <c r="BK1691" s="4">
        <f>_2025teamgamelogs[[#This Row],[PTS]]/_2025teamgamelogs[[#This Row],[POSSESIONS]]</f>
        <v>1.1250497809637594</v>
      </c>
      <c r="BL1691" s="4">
        <f xml:space="preserve"> 100 * _2025teamgamelogs[[#This Row],[POINTS_PER_POSSESSION]]</f>
        <v>112.50497809637594</v>
      </c>
      <c r="BM1691" s="4">
        <f xml:space="preserve"> _2025teamgamelogs[[#This Row],[POSSESIONS]] / (_2025teamgamelogs[[#This Row],[MIN]]/48)</f>
        <v>100.44</v>
      </c>
      <c r="BN1691" s="3">
        <f>_2025teamgamelogs[[#This Row],[PTS]] / (2 * (_2025teamgamelogs[[#This Row],[FGA]] + 0.44 * _2025teamgamelogs[[#This Row],[FTA]]))</f>
        <v>0.56818181818181823</v>
      </c>
      <c r="BO1691" s="4">
        <f>VLOOKUP(_2025teamgamelogs[[#This Row],[MONTH]], LEAGUE_AVERAGES!$A$2:$B$8, 2, FALSE)</f>
        <v>112.18937416754261</v>
      </c>
      <c r="BP1691" s="5">
        <f>VLOOKUP(_2025teamgamelogs[[#This Row],[TEAM_NAME]], LEAGUE_AVERAGES!$A$14:$C$43, 2, FALSE)</f>
        <v>0.38887804878048787</v>
      </c>
      <c r="BQ1691" s="5">
        <f>VLOOKUP(_2025teamgamelogs[[#This Row],[TEAM_NAME]], LEAGUE_AVERAGES!$A$14:$C$43, 3, FALSE)</f>
        <v>0.35180487804878063</v>
      </c>
      <c r="BR1691" s="5">
        <f>VLOOKUP(_2025teamgamelogs[[#This Row],[TEAM_NAME]], LEAGUE_AVERAGES!$F$14:$H$43, 2, FALSE)</f>
        <v>0.48178048780487814</v>
      </c>
      <c r="BS1691" s="5">
        <f>VLOOKUP(_2025teamgamelogs[[#This Row],[TEAM_NAME]], LEAGUE_AVERAGES!$F$14:$H$43, 3, FALSE)</f>
        <v>0.44997560975609752</v>
      </c>
      <c r="BT1691" s="5">
        <f>VLOOKUP(_2025teamgamelogs[[#This Row],[TEAM_NAME]], LEAGUE_AVERAGES!$K$14:$M$43, 2, FALSE)</f>
        <v>0.59307433364150897</v>
      </c>
      <c r="BU1691" s="5">
        <f>VLOOKUP(_2025teamgamelogs[[#This Row],[TEAM_NAME]], LEAGUE_AVERAGES!$K$14:$M$43, 3, FALSE)</f>
        <v>0.56311679796954139</v>
      </c>
    </row>
    <row r="1692" spans="1:73" x14ac:dyDescent="0.2">
      <c r="A1692" t="s">
        <v>59</v>
      </c>
      <c r="B1692">
        <v>1610612750</v>
      </c>
      <c r="C1692" t="s">
        <v>8</v>
      </c>
      <c r="D1692" t="s">
        <v>72</v>
      </c>
      <c r="E1692">
        <v>22400820</v>
      </c>
      <c r="F1692" s="1">
        <v>45711</v>
      </c>
      <c r="G1692" t="s">
        <v>1400</v>
      </c>
      <c r="H1692" t="s">
        <v>70</v>
      </c>
      <c r="I1692">
        <v>48</v>
      </c>
      <c r="J1692">
        <v>39</v>
      </c>
      <c r="K1692">
        <v>89</v>
      </c>
      <c r="L1692">
        <v>0.438</v>
      </c>
      <c r="M1692">
        <v>18</v>
      </c>
      <c r="N1692">
        <v>45</v>
      </c>
      <c r="O1692">
        <v>0.4</v>
      </c>
      <c r="P1692">
        <v>27</v>
      </c>
      <c r="Q1692">
        <v>28</v>
      </c>
      <c r="R1692">
        <v>0.96399999999999997</v>
      </c>
      <c r="S1692">
        <v>15</v>
      </c>
      <c r="T1692">
        <v>29</v>
      </c>
      <c r="U1692">
        <v>44</v>
      </c>
      <c r="V1692">
        <v>23</v>
      </c>
      <c r="W1692">
        <v>13</v>
      </c>
      <c r="X1692">
        <v>6</v>
      </c>
      <c r="Y1692">
        <v>5</v>
      </c>
      <c r="Z1692">
        <v>8</v>
      </c>
      <c r="AA1692">
        <v>22</v>
      </c>
      <c r="AB1692">
        <v>22</v>
      </c>
      <c r="AC1692">
        <v>123</v>
      </c>
      <c r="AD1692">
        <v>-7</v>
      </c>
      <c r="AE1692">
        <v>1</v>
      </c>
      <c r="AF1692">
        <v>1231</v>
      </c>
      <c r="AG1692">
        <v>1231</v>
      </c>
      <c r="AH1692">
        <v>1231</v>
      </c>
      <c r="AI1692">
        <v>121</v>
      </c>
      <c r="AJ1692">
        <v>1609</v>
      </c>
      <c r="AK1692">
        <v>1176</v>
      </c>
      <c r="AL1692">
        <v>1728</v>
      </c>
      <c r="AM1692">
        <v>288</v>
      </c>
      <c r="AN1692">
        <v>312</v>
      </c>
      <c r="AO1692">
        <v>723</v>
      </c>
      <c r="AP1692">
        <v>104</v>
      </c>
      <c r="AQ1692">
        <v>377</v>
      </c>
      <c r="AR1692">
        <v>54</v>
      </c>
      <c r="AS1692">
        <v>332</v>
      </c>
      <c r="AT1692">
        <v>1807</v>
      </c>
      <c r="AU1692">
        <v>1127</v>
      </c>
      <c r="AV1692">
        <v>1759</v>
      </c>
      <c r="AW1692">
        <v>850</v>
      </c>
      <c r="AX1692">
        <v>1702</v>
      </c>
      <c r="AY1692">
        <v>889</v>
      </c>
      <c r="AZ1692">
        <v>2116</v>
      </c>
      <c r="BA1692">
        <v>1887</v>
      </c>
      <c r="BB1692">
        <v>416</v>
      </c>
      <c r="BC1692">
        <v>549</v>
      </c>
      <c r="BD1692">
        <v>1608</v>
      </c>
      <c r="BE1692">
        <v>1</v>
      </c>
      <c r="BF1692" t="s">
        <v>64</v>
      </c>
      <c r="BG1692" t="s">
        <v>1404</v>
      </c>
      <c r="BH1692" t="s">
        <v>1276</v>
      </c>
      <c r="BI1692" s="4">
        <f xml:space="preserve"> _2025teamgamelogs[[#This Row],[FGA]] + (0.44 * _2025teamgamelogs[[#This Row],[FTA]]) + _2025teamgamelogs[[#This Row],[TOV]] - _2025teamgamelogs[[#This Row],[OREB]]</f>
        <v>99.32</v>
      </c>
      <c r="BJ1692" s="3">
        <f>_2025teamgamelogs[[#This Row],[TOV]]/_2025teamgamelogs[[#This Row],[POSSESIONS]]</f>
        <v>0.13089005235602094</v>
      </c>
      <c r="BK1692" s="4">
        <f>_2025teamgamelogs[[#This Row],[PTS]]/_2025teamgamelogs[[#This Row],[POSSESIONS]]</f>
        <v>1.2384212645992752</v>
      </c>
      <c r="BL1692" s="4">
        <f xml:space="preserve"> 100 * _2025teamgamelogs[[#This Row],[POINTS_PER_POSSESSION]]</f>
        <v>123.84212645992751</v>
      </c>
      <c r="BM1692" s="4">
        <f xml:space="preserve"> _2025teamgamelogs[[#This Row],[POSSESIONS]] / (_2025teamgamelogs[[#This Row],[MIN]]/48)</f>
        <v>99.32</v>
      </c>
      <c r="BN1692" s="3">
        <f>_2025teamgamelogs[[#This Row],[PTS]] / (2 * (_2025teamgamelogs[[#This Row],[FGA]] + 0.44 * _2025teamgamelogs[[#This Row],[FTA]]))</f>
        <v>0.60698776154757206</v>
      </c>
      <c r="BO1692" s="4">
        <f>VLOOKUP(_2025teamgamelogs[[#This Row],[MONTH]], LEAGUE_AVERAGES!$A$2:$B$8, 2, FALSE)</f>
        <v>112.18937416754261</v>
      </c>
      <c r="BP1692" s="5">
        <f>VLOOKUP(_2025teamgamelogs[[#This Row],[TEAM_NAME]], LEAGUE_AVERAGES!$A$14:$C$43, 2, FALSE)</f>
        <v>0.38256097560975622</v>
      </c>
      <c r="BQ1692" s="5">
        <f>VLOOKUP(_2025teamgamelogs[[#This Row],[TEAM_NAME]], LEAGUE_AVERAGES!$A$14:$C$43, 3, FALSE)</f>
        <v>0.37156097560975615</v>
      </c>
      <c r="BR1692" s="5">
        <f>VLOOKUP(_2025teamgamelogs[[#This Row],[TEAM_NAME]], LEAGUE_AVERAGES!$F$14:$H$43, 2, FALSE)</f>
        <v>0.47402439024390242</v>
      </c>
      <c r="BS1692" s="5">
        <f>VLOOKUP(_2025teamgamelogs[[#This Row],[TEAM_NAME]], LEAGUE_AVERAGES!$F$14:$H$43, 3, FALSE)</f>
        <v>0.46580487804878057</v>
      </c>
      <c r="BT1692" s="5">
        <f>VLOOKUP(_2025teamgamelogs[[#This Row],[TEAM_NAME]], LEAGUE_AVERAGES!$K$14:$M$43, 2, FALSE)</f>
        <v>0.59446350940954662</v>
      </c>
      <c r="BU1692" s="5">
        <f>VLOOKUP(_2025teamgamelogs[[#This Row],[TEAM_NAME]], LEAGUE_AVERAGES!$K$14:$M$43, 3, FALSE)</f>
        <v>0.58583417827298701</v>
      </c>
    </row>
    <row r="1693" spans="1:73" x14ac:dyDescent="0.2">
      <c r="A1693" t="s">
        <v>59</v>
      </c>
      <c r="B1693">
        <v>1610612746</v>
      </c>
      <c r="C1693" t="s">
        <v>131</v>
      </c>
      <c r="D1693" t="s">
        <v>132</v>
      </c>
      <c r="E1693">
        <v>22400813</v>
      </c>
      <c r="F1693" s="1">
        <v>45711</v>
      </c>
      <c r="G1693" t="s">
        <v>1442</v>
      </c>
      <c r="H1693" t="s">
        <v>70</v>
      </c>
      <c r="I1693">
        <v>48</v>
      </c>
      <c r="J1693">
        <v>38</v>
      </c>
      <c r="K1693">
        <v>85</v>
      </c>
      <c r="L1693">
        <v>0.44700000000000001</v>
      </c>
      <c r="M1693">
        <v>10</v>
      </c>
      <c r="N1693">
        <v>40</v>
      </c>
      <c r="O1693">
        <v>0.25</v>
      </c>
      <c r="P1693">
        <v>25</v>
      </c>
      <c r="Q1693">
        <v>33</v>
      </c>
      <c r="R1693">
        <v>0.75800000000000001</v>
      </c>
      <c r="S1693">
        <v>6</v>
      </c>
      <c r="T1693">
        <v>26</v>
      </c>
      <c r="U1693">
        <v>32</v>
      </c>
      <c r="V1693">
        <v>23</v>
      </c>
      <c r="W1693">
        <v>11</v>
      </c>
      <c r="X1693">
        <v>9</v>
      </c>
      <c r="Y1693">
        <v>3</v>
      </c>
      <c r="Z1693">
        <v>5</v>
      </c>
      <c r="AA1693">
        <v>18</v>
      </c>
      <c r="AB1693">
        <v>24</v>
      </c>
      <c r="AC1693">
        <v>111</v>
      </c>
      <c r="AD1693">
        <v>-18</v>
      </c>
      <c r="AE1693">
        <v>1</v>
      </c>
      <c r="AF1693">
        <v>1231</v>
      </c>
      <c r="AG1693">
        <v>1231</v>
      </c>
      <c r="AH1693">
        <v>1231</v>
      </c>
      <c r="AI1693">
        <v>121</v>
      </c>
      <c r="AJ1693">
        <v>1796</v>
      </c>
      <c r="AK1693">
        <v>1709</v>
      </c>
      <c r="AL1693">
        <v>1583</v>
      </c>
      <c r="AM1693">
        <v>1891</v>
      </c>
      <c r="AN1693">
        <v>795</v>
      </c>
      <c r="AO1693">
        <v>2236</v>
      </c>
      <c r="AP1693">
        <v>183</v>
      </c>
      <c r="AQ1693">
        <v>134</v>
      </c>
      <c r="AR1693">
        <v>1517</v>
      </c>
      <c r="AS1693">
        <v>2189</v>
      </c>
      <c r="AT1693">
        <v>2171</v>
      </c>
      <c r="AU1693">
        <v>2378</v>
      </c>
      <c r="AV1693">
        <v>1759</v>
      </c>
      <c r="AW1693">
        <v>429</v>
      </c>
      <c r="AX1693">
        <v>797</v>
      </c>
      <c r="AY1693">
        <v>1712</v>
      </c>
      <c r="AZ1693">
        <v>1188</v>
      </c>
      <c r="BA1693">
        <v>1018</v>
      </c>
      <c r="BB1693">
        <v>215</v>
      </c>
      <c r="BC1693">
        <v>1402</v>
      </c>
      <c r="BD1693">
        <v>2149</v>
      </c>
      <c r="BE1693">
        <v>1</v>
      </c>
      <c r="BF1693" t="s">
        <v>71</v>
      </c>
      <c r="BG1693" t="s">
        <v>1404</v>
      </c>
      <c r="BH1693" t="s">
        <v>1276</v>
      </c>
      <c r="BI1693" s="4">
        <f xml:space="preserve"> _2025teamgamelogs[[#This Row],[FGA]] + (0.44 * _2025teamgamelogs[[#This Row],[FTA]]) + _2025teamgamelogs[[#This Row],[TOV]] - _2025teamgamelogs[[#This Row],[OREB]]</f>
        <v>104.52</v>
      </c>
      <c r="BJ1693" s="3">
        <f>_2025teamgamelogs[[#This Row],[TOV]]/_2025teamgamelogs[[#This Row],[POSSESIONS]]</f>
        <v>0.10524301569077689</v>
      </c>
      <c r="BK1693" s="4">
        <f>_2025teamgamelogs[[#This Row],[PTS]]/_2025teamgamelogs[[#This Row],[POSSESIONS]]</f>
        <v>1.0619977037887487</v>
      </c>
      <c r="BL1693" s="4">
        <f xml:space="preserve"> 100 * _2025teamgamelogs[[#This Row],[POINTS_PER_POSSESSION]]</f>
        <v>106.19977037887487</v>
      </c>
      <c r="BM1693" s="4">
        <f xml:space="preserve"> _2025teamgamelogs[[#This Row],[POSSESIONS]] / (_2025teamgamelogs[[#This Row],[MIN]]/48)</f>
        <v>104.52</v>
      </c>
      <c r="BN1693" s="3">
        <f>_2025teamgamelogs[[#This Row],[PTS]] / (2 * (_2025teamgamelogs[[#This Row],[FGA]] + 0.44 * _2025teamgamelogs[[#This Row],[FTA]]))</f>
        <v>0.55767684887459812</v>
      </c>
      <c r="BO1693" s="4">
        <f>VLOOKUP(_2025teamgamelogs[[#This Row],[MONTH]], LEAGUE_AVERAGES!$A$2:$B$8, 2, FALSE)</f>
        <v>112.18937416754261</v>
      </c>
      <c r="BP1693" s="5">
        <f>VLOOKUP(_2025teamgamelogs[[#This Row],[TEAM_NAME]], LEAGUE_AVERAGES!$A$14:$C$43, 2, FALSE)</f>
        <v>0.38978048780487806</v>
      </c>
      <c r="BQ1693" s="5">
        <f>VLOOKUP(_2025teamgamelogs[[#This Row],[TEAM_NAME]], LEAGUE_AVERAGES!$A$14:$C$43, 3, FALSE)</f>
        <v>0.36475609756097566</v>
      </c>
      <c r="BR1693" s="5">
        <f>VLOOKUP(_2025teamgamelogs[[#This Row],[TEAM_NAME]], LEAGUE_AVERAGES!$F$14:$H$43, 2, FALSE)</f>
        <v>0.49036585365853652</v>
      </c>
      <c r="BS1693" s="5">
        <f>VLOOKUP(_2025teamgamelogs[[#This Row],[TEAM_NAME]], LEAGUE_AVERAGES!$F$14:$H$43, 3, FALSE)</f>
        <v>0.47582926829268285</v>
      </c>
      <c r="BT1693" s="5">
        <f>VLOOKUP(_2025teamgamelogs[[#This Row],[TEAM_NAME]], LEAGUE_AVERAGES!$K$14:$M$43, 2, FALSE)</f>
        <v>0.59895938905835644</v>
      </c>
      <c r="BU1693" s="5">
        <f>VLOOKUP(_2025teamgamelogs[[#This Row],[TEAM_NAME]], LEAGUE_AVERAGES!$K$14:$M$43, 3, FALSE)</f>
        <v>0.58126724036545818</v>
      </c>
    </row>
    <row r="1694" spans="1:73" x14ac:dyDescent="0.2">
      <c r="A1694" t="s">
        <v>59</v>
      </c>
      <c r="B1694">
        <v>1610612744</v>
      </c>
      <c r="C1694" t="s">
        <v>98</v>
      </c>
      <c r="D1694" t="s">
        <v>99</v>
      </c>
      <c r="E1694">
        <v>22400812</v>
      </c>
      <c r="F1694" s="1">
        <v>45711</v>
      </c>
      <c r="G1694" t="s">
        <v>428</v>
      </c>
      <c r="H1694" t="s">
        <v>63</v>
      </c>
      <c r="I1694">
        <v>48</v>
      </c>
      <c r="J1694">
        <v>47</v>
      </c>
      <c r="K1694">
        <v>98</v>
      </c>
      <c r="L1694">
        <v>0.48</v>
      </c>
      <c r="M1694">
        <v>12</v>
      </c>
      <c r="N1694">
        <v>40</v>
      </c>
      <c r="O1694">
        <v>0.3</v>
      </c>
      <c r="P1694">
        <v>20</v>
      </c>
      <c r="Q1694">
        <v>23</v>
      </c>
      <c r="R1694">
        <v>0.87</v>
      </c>
      <c r="S1694">
        <v>17</v>
      </c>
      <c r="T1694">
        <v>37</v>
      </c>
      <c r="U1694">
        <v>54</v>
      </c>
      <c r="V1694">
        <v>30</v>
      </c>
      <c r="W1694">
        <v>10</v>
      </c>
      <c r="X1694">
        <v>10</v>
      </c>
      <c r="Y1694">
        <v>6</v>
      </c>
      <c r="Z1694">
        <v>4</v>
      </c>
      <c r="AA1694">
        <v>17</v>
      </c>
      <c r="AB1694">
        <v>22</v>
      </c>
      <c r="AC1694">
        <v>126</v>
      </c>
      <c r="AD1694">
        <v>24</v>
      </c>
      <c r="AE1694">
        <v>1</v>
      </c>
      <c r="AF1694">
        <v>1</v>
      </c>
      <c r="AG1694">
        <v>1</v>
      </c>
      <c r="AH1694">
        <v>1</v>
      </c>
      <c r="AI1694">
        <v>121</v>
      </c>
      <c r="AJ1694">
        <v>335</v>
      </c>
      <c r="AK1694">
        <v>251</v>
      </c>
      <c r="AL1694">
        <v>1012</v>
      </c>
      <c r="AM1694">
        <v>1413</v>
      </c>
      <c r="AN1694">
        <v>795</v>
      </c>
      <c r="AO1694">
        <v>1895</v>
      </c>
      <c r="AP1694">
        <v>623</v>
      </c>
      <c r="AQ1694">
        <v>899</v>
      </c>
      <c r="AR1694">
        <v>444</v>
      </c>
      <c r="AS1694">
        <v>160</v>
      </c>
      <c r="AT1694">
        <v>489</v>
      </c>
      <c r="AU1694">
        <v>165</v>
      </c>
      <c r="AV1694">
        <v>541</v>
      </c>
      <c r="AW1694">
        <v>264</v>
      </c>
      <c r="AX1694">
        <v>539</v>
      </c>
      <c r="AY1694">
        <v>560</v>
      </c>
      <c r="AZ1694">
        <v>750</v>
      </c>
      <c r="BA1694">
        <v>792</v>
      </c>
      <c r="BB1694">
        <v>416</v>
      </c>
      <c r="BC1694">
        <v>389</v>
      </c>
      <c r="BD1694">
        <v>150</v>
      </c>
      <c r="BE1694">
        <v>1</v>
      </c>
      <c r="BF1694" t="s">
        <v>64</v>
      </c>
      <c r="BG1694" t="s">
        <v>1404</v>
      </c>
      <c r="BH1694" t="s">
        <v>1276</v>
      </c>
      <c r="BI1694" s="4">
        <f xml:space="preserve"> _2025teamgamelogs[[#This Row],[FGA]] + (0.44 * _2025teamgamelogs[[#This Row],[FTA]]) + _2025teamgamelogs[[#This Row],[TOV]] - _2025teamgamelogs[[#This Row],[OREB]]</f>
        <v>101.12</v>
      </c>
      <c r="BJ1694" s="3">
        <f>_2025teamgamelogs[[#This Row],[TOV]]/_2025teamgamelogs[[#This Row],[POSSESIONS]]</f>
        <v>9.8892405063291139E-2</v>
      </c>
      <c r="BK1694" s="4">
        <f>_2025teamgamelogs[[#This Row],[PTS]]/_2025teamgamelogs[[#This Row],[POSSESIONS]]</f>
        <v>1.2460443037974682</v>
      </c>
      <c r="BL1694" s="4">
        <f xml:space="preserve"> 100 * _2025teamgamelogs[[#This Row],[POINTS_PER_POSSESSION]]</f>
        <v>124.60443037974682</v>
      </c>
      <c r="BM1694" s="4">
        <f xml:space="preserve"> _2025teamgamelogs[[#This Row],[POSSESIONS]] / (_2025teamgamelogs[[#This Row],[MIN]]/48)</f>
        <v>101.12</v>
      </c>
      <c r="BN1694" s="3">
        <f>_2025teamgamelogs[[#This Row],[PTS]] / (2 * (_2025teamgamelogs[[#This Row],[FGA]] + 0.44 * _2025teamgamelogs[[#This Row],[FTA]]))</f>
        <v>0.5826859045504994</v>
      </c>
      <c r="BO1694" s="4">
        <f>VLOOKUP(_2025teamgamelogs[[#This Row],[MONTH]], LEAGUE_AVERAGES!$A$2:$B$8, 2, FALSE)</f>
        <v>112.18937416754261</v>
      </c>
      <c r="BP1694" s="5">
        <f>VLOOKUP(_2025teamgamelogs[[#This Row],[TEAM_NAME]], LEAGUE_AVERAGES!$A$14:$C$43, 2, FALSE)</f>
        <v>0.36843902439024395</v>
      </c>
      <c r="BQ1694" s="5">
        <f>VLOOKUP(_2025teamgamelogs[[#This Row],[TEAM_NAME]], LEAGUE_AVERAGES!$A$14:$C$43, 3, FALSE)</f>
        <v>0.35765853658536584</v>
      </c>
      <c r="BR1694" s="5">
        <f>VLOOKUP(_2025teamgamelogs[[#This Row],[TEAM_NAME]], LEAGUE_AVERAGES!$F$14:$H$43, 2, FALSE)</f>
        <v>0.45136585365853665</v>
      </c>
      <c r="BS1694" s="5">
        <f>VLOOKUP(_2025teamgamelogs[[#This Row],[TEAM_NAME]], LEAGUE_AVERAGES!$F$14:$H$43, 3, FALSE)</f>
        <v>0.45180487804878061</v>
      </c>
      <c r="BT1694" s="5">
        <f>VLOOKUP(_2025teamgamelogs[[#This Row],[TEAM_NAME]], LEAGUE_AVERAGES!$K$14:$M$43, 2, FALSE)</f>
        <v>0.56832140437053513</v>
      </c>
      <c r="BU1694" s="5">
        <f>VLOOKUP(_2025teamgamelogs[[#This Row],[TEAM_NAME]], LEAGUE_AVERAGES!$K$14:$M$43, 3, FALSE)</f>
        <v>0.56980808391386595</v>
      </c>
    </row>
    <row r="1695" spans="1:73" x14ac:dyDescent="0.2">
      <c r="A1695" t="s">
        <v>59</v>
      </c>
      <c r="B1695">
        <v>1610612765</v>
      </c>
      <c r="C1695" t="s">
        <v>107</v>
      </c>
      <c r="D1695" t="s">
        <v>108</v>
      </c>
      <c r="E1695">
        <v>22400814</v>
      </c>
      <c r="F1695" s="1">
        <v>45711</v>
      </c>
      <c r="G1695" t="s">
        <v>1178</v>
      </c>
      <c r="H1695" t="s">
        <v>63</v>
      </c>
      <c r="I1695">
        <v>48</v>
      </c>
      <c r="J1695">
        <v>55</v>
      </c>
      <c r="K1695">
        <v>93</v>
      </c>
      <c r="L1695">
        <v>0.59099999999999997</v>
      </c>
      <c r="M1695">
        <v>20</v>
      </c>
      <c r="N1695">
        <v>40</v>
      </c>
      <c r="O1695">
        <v>0.5</v>
      </c>
      <c r="P1695">
        <v>18</v>
      </c>
      <c r="Q1695">
        <v>25</v>
      </c>
      <c r="R1695">
        <v>0.72</v>
      </c>
      <c r="S1695">
        <v>5</v>
      </c>
      <c r="T1695">
        <v>32</v>
      </c>
      <c r="U1695">
        <v>37</v>
      </c>
      <c r="V1695">
        <v>39</v>
      </c>
      <c r="W1695">
        <v>19</v>
      </c>
      <c r="X1695">
        <v>9</v>
      </c>
      <c r="Y1695">
        <v>5</v>
      </c>
      <c r="Z1695">
        <v>6</v>
      </c>
      <c r="AA1695">
        <v>23</v>
      </c>
      <c r="AB1695">
        <v>21</v>
      </c>
      <c r="AC1695">
        <v>148</v>
      </c>
      <c r="AD1695">
        <v>5</v>
      </c>
      <c r="AE1695">
        <v>1</v>
      </c>
      <c r="AF1695">
        <v>1</v>
      </c>
      <c r="AG1695">
        <v>1</v>
      </c>
      <c r="AH1695">
        <v>1</v>
      </c>
      <c r="AI1695">
        <v>121</v>
      </c>
      <c r="AJ1695">
        <v>21</v>
      </c>
      <c r="AK1695">
        <v>664</v>
      </c>
      <c r="AL1695">
        <v>30</v>
      </c>
      <c r="AM1695">
        <v>114</v>
      </c>
      <c r="AN1695">
        <v>795</v>
      </c>
      <c r="AO1695">
        <v>94</v>
      </c>
      <c r="AP1695">
        <v>889</v>
      </c>
      <c r="AQ1695">
        <v>666</v>
      </c>
      <c r="AR1695">
        <v>1811</v>
      </c>
      <c r="AS1695">
        <v>2299</v>
      </c>
      <c r="AT1695">
        <v>1307</v>
      </c>
      <c r="AU1695">
        <v>2073</v>
      </c>
      <c r="AV1695">
        <v>27</v>
      </c>
      <c r="AW1695">
        <v>2098</v>
      </c>
      <c r="AX1695">
        <v>797</v>
      </c>
      <c r="AY1695">
        <v>889</v>
      </c>
      <c r="AZ1695">
        <v>1573</v>
      </c>
      <c r="BA1695">
        <v>2046</v>
      </c>
      <c r="BB1695">
        <v>575</v>
      </c>
      <c r="BC1695">
        <v>8</v>
      </c>
      <c r="BD1695">
        <v>922</v>
      </c>
      <c r="BE1695">
        <v>1</v>
      </c>
      <c r="BF1695" t="s">
        <v>71</v>
      </c>
      <c r="BG1695" t="s">
        <v>1404</v>
      </c>
      <c r="BH1695" t="s">
        <v>1276</v>
      </c>
      <c r="BI1695" s="4">
        <f xml:space="preserve"> _2025teamgamelogs[[#This Row],[FGA]] + (0.44 * _2025teamgamelogs[[#This Row],[FTA]]) + _2025teamgamelogs[[#This Row],[TOV]] - _2025teamgamelogs[[#This Row],[OREB]]</f>
        <v>118</v>
      </c>
      <c r="BJ1695" s="3">
        <f>_2025teamgamelogs[[#This Row],[TOV]]/_2025teamgamelogs[[#This Row],[POSSESIONS]]</f>
        <v>0.16101694915254236</v>
      </c>
      <c r="BK1695" s="4">
        <f>_2025teamgamelogs[[#This Row],[PTS]]/_2025teamgamelogs[[#This Row],[POSSESIONS]]</f>
        <v>1.2542372881355932</v>
      </c>
      <c r="BL1695" s="4">
        <f xml:space="preserve"> 100 * _2025teamgamelogs[[#This Row],[POINTS_PER_POSSESSION]]</f>
        <v>125.42372881355932</v>
      </c>
      <c r="BM1695" s="4">
        <f xml:space="preserve"> _2025teamgamelogs[[#This Row],[POSSESIONS]] / (_2025teamgamelogs[[#This Row],[MIN]]/48)</f>
        <v>118</v>
      </c>
      <c r="BN1695" s="3">
        <f>_2025teamgamelogs[[#This Row],[PTS]] / (2 * (_2025teamgamelogs[[#This Row],[FGA]] + 0.44 * _2025teamgamelogs[[#This Row],[FTA]]))</f>
        <v>0.71153846153846156</v>
      </c>
      <c r="BO1695" s="4">
        <f>VLOOKUP(_2025teamgamelogs[[#This Row],[MONTH]], LEAGUE_AVERAGES!$A$2:$B$8, 2, FALSE)</f>
        <v>112.18937416754261</v>
      </c>
      <c r="BP1695" s="5">
        <f>VLOOKUP(_2025teamgamelogs[[#This Row],[TEAM_NAME]], LEAGUE_AVERAGES!$A$14:$C$43, 2, FALSE)</f>
        <v>0.3560731707317073</v>
      </c>
      <c r="BQ1695" s="5">
        <f>VLOOKUP(_2025teamgamelogs[[#This Row],[TEAM_NAME]], LEAGUE_AVERAGES!$A$14:$C$43, 3, FALSE)</f>
        <v>0.3687804878048781</v>
      </c>
      <c r="BR1695" s="5">
        <f>VLOOKUP(_2025teamgamelogs[[#This Row],[TEAM_NAME]], LEAGUE_AVERAGES!$F$14:$H$43, 2, FALSE)</f>
        <v>0.47321951219512204</v>
      </c>
      <c r="BS1695" s="5">
        <f>VLOOKUP(_2025teamgamelogs[[#This Row],[TEAM_NAME]], LEAGUE_AVERAGES!$F$14:$H$43, 3, FALSE)</f>
        <v>0.48104878048780486</v>
      </c>
      <c r="BT1695" s="5">
        <f>VLOOKUP(_2025teamgamelogs[[#This Row],[TEAM_NAME]], LEAGUE_AVERAGES!$K$14:$M$43, 2, FALSE)</f>
        <v>0.57634444021190001</v>
      </c>
      <c r="BU1695" s="5">
        <f>VLOOKUP(_2025teamgamelogs[[#This Row],[TEAM_NAME]], LEAGUE_AVERAGES!$K$14:$M$43, 3, FALSE)</f>
        <v>0.58621097107374254</v>
      </c>
    </row>
    <row r="1696" spans="1:73" x14ac:dyDescent="0.2">
      <c r="A1696" t="s">
        <v>59</v>
      </c>
      <c r="B1696">
        <v>1610612752</v>
      </c>
      <c r="C1696" t="s">
        <v>67</v>
      </c>
      <c r="D1696" t="s">
        <v>68</v>
      </c>
      <c r="E1696">
        <v>22400811</v>
      </c>
      <c r="F1696" s="1">
        <v>45711</v>
      </c>
      <c r="G1696" t="s">
        <v>69</v>
      </c>
      <c r="H1696" t="s">
        <v>70</v>
      </c>
      <c r="I1696">
        <v>48</v>
      </c>
      <c r="J1696">
        <v>40</v>
      </c>
      <c r="K1696">
        <v>92</v>
      </c>
      <c r="L1696">
        <v>0.435</v>
      </c>
      <c r="M1696">
        <v>14</v>
      </c>
      <c r="N1696">
        <v>36</v>
      </c>
      <c r="O1696">
        <v>0.38900000000000001</v>
      </c>
      <c r="P1696">
        <v>11</v>
      </c>
      <c r="Q1696">
        <v>11</v>
      </c>
      <c r="R1696">
        <v>1</v>
      </c>
      <c r="S1696">
        <v>7</v>
      </c>
      <c r="T1696">
        <v>33</v>
      </c>
      <c r="U1696">
        <v>40</v>
      </c>
      <c r="V1696">
        <v>21</v>
      </c>
      <c r="W1696">
        <v>11</v>
      </c>
      <c r="X1696">
        <v>4</v>
      </c>
      <c r="Y1696">
        <v>1</v>
      </c>
      <c r="Z1696">
        <v>5</v>
      </c>
      <c r="AA1696">
        <v>15</v>
      </c>
      <c r="AB1696">
        <v>14</v>
      </c>
      <c r="AC1696">
        <v>105</v>
      </c>
      <c r="AD1696">
        <v>-13</v>
      </c>
      <c r="AE1696">
        <v>1</v>
      </c>
      <c r="AF1696">
        <v>1231</v>
      </c>
      <c r="AG1696">
        <v>1231</v>
      </c>
      <c r="AH1696">
        <v>1231</v>
      </c>
      <c r="AI1696">
        <v>121</v>
      </c>
      <c r="AJ1696">
        <v>1438</v>
      </c>
      <c r="AK1696">
        <v>768</v>
      </c>
      <c r="AL1696">
        <v>1782</v>
      </c>
      <c r="AM1696">
        <v>934</v>
      </c>
      <c r="AN1696">
        <v>1366</v>
      </c>
      <c r="AO1696">
        <v>865</v>
      </c>
      <c r="AP1696">
        <v>2028</v>
      </c>
      <c r="AQ1696">
        <v>2344</v>
      </c>
      <c r="AR1696">
        <v>1</v>
      </c>
      <c r="AS1696">
        <v>2024</v>
      </c>
      <c r="AT1696">
        <v>1131</v>
      </c>
      <c r="AU1696">
        <v>1715</v>
      </c>
      <c r="AV1696">
        <v>2031</v>
      </c>
      <c r="AW1696">
        <v>429</v>
      </c>
      <c r="AX1696">
        <v>2190</v>
      </c>
      <c r="AY1696">
        <v>2304</v>
      </c>
      <c r="AZ1696">
        <v>1188</v>
      </c>
      <c r="BA1696">
        <v>398</v>
      </c>
      <c r="BB1696">
        <v>2064</v>
      </c>
      <c r="BC1696">
        <v>1790</v>
      </c>
      <c r="BD1696">
        <v>1945</v>
      </c>
      <c r="BE1696">
        <v>1</v>
      </c>
      <c r="BF1696" t="s">
        <v>71</v>
      </c>
      <c r="BG1696" t="s">
        <v>1404</v>
      </c>
      <c r="BH1696" t="s">
        <v>1276</v>
      </c>
      <c r="BI1696" s="4">
        <f xml:space="preserve"> _2025teamgamelogs[[#This Row],[FGA]] + (0.44 * _2025teamgamelogs[[#This Row],[FTA]]) + _2025teamgamelogs[[#This Row],[TOV]] - _2025teamgamelogs[[#This Row],[OREB]]</f>
        <v>100.84</v>
      </c>
      <c r="BJ1696" s="3">
        <f>_2025teamgamelogs[[#This Row],[TOV]]/_2025teamgamelogs[[#This Row],[POSSESIONS]]</f>
        <v>0.10908369694565648</v>
      </c>
      <c r="BK1696" s="4">
        <f>_2025teamgamelogs[[#This Row],[PTS]]/_2025teamgamelogs[[#This Row],[POSSESIONS]]</f>
        <v>1.0412534708449028</v>
      </c>
      <c r="BL1696" s="4">
        <f xml:space="preserve"> 100 * _2025teamgamelogs[[#This Row],[POINTS_PER_POSSESSION]]</f>
        <v>104.12534708449029</v>
      </c>
      <c r="BM1696" s="4">
        <f xml:space="preserve"> _2025teamgamelogs[[#This Row],[POSSESIONS]] / (_2025teamgamelogs[[#This Row],[MIN]]/48)</f>
        <v>100.84</v>
      </c>
      <c r="BN1696" s="3">
        <f>_2025teamgamelogs[[#This Row],[PTS]] / (2 * (_2025teamgamelogs[[#This Row],[FGA]] + 0.44 * _2025teamgamelogs[[#This Row],[FTA]]))</f>
        <v>0.54213135068153651</v>
      </c>
      <c r="BO1696" s="4">
        <f>VLOOKUP(_2025teamgamelogs[[#This Row],[MONTH]], LEAGUE_AVERAGES!$A$2:$B$8, 2, FALSE)</f>
        <v>112.18937416754261</v>
      </c>
      <c r="BP1696" s="5">
        <f>VLOOKUP(_2025teamgamelogs[[#This Row],[TEAM_NAME]], LEAGUE_AVERAGES!$A$14:$C$43, 2, FALSE)</f>
        <v>0.370219512195122</v>
      </c>
      <c r="BQ1696" s="5">
        <f>VLOOKUP(_2025teamgamelogs[[#This Row],[TEAM_NAME]], LEAGUE_AVERAGES!$A$14:$C$43, 3, FALSE)</f>
        <v>0.36224390243902438</v>
      </c>
      <c r="BR1696" s="5">
        <f>VLOOKUP(_2025teamgamelogs[[#This Row],[TEAM_NAME]], LEAGUE_AVERAGES!$F$14:$H$43, 2, FALSE)</f>
        <v>0.49358536585365859</v>
      </c>
      <c r="BS1696" s="5">
        <f>VLOOKUP(_2025teamgamelogs[[#This Row],[TEAM_NAME]], LEAGUE_AVERAGES!$F$14:$H$43, 3, FALSE)</f>
        <v>0.47975609756097559</v>
      </c>
      <c r="BT1696" s="5">
        <f>VLOOKUP(_2025teamgamelogs[[#This Row],[TEAM_NAME]], LEAGUE_AVERAGES!$K$14:$M$43, 2, FALSE)</f>
        <v>0.59525043511857889</v>
      </c>
      <c r="BU1696" s="5">
        <f>VLOOKUP(_2025teamgamelogs[[#This Row],[TEAM_NAME]], LEAGUE_AVERAGES!$K$14:$M$43, 3, FALSE)</f>
        <v>0.58413739951743537</v>
      </c>
    </row>
    <row r="1697" spans="1:73" x14ac:dyDescent="0.2">
      <c r="A1697" t="s">
        <v>59</v>
      </c>
      <c r="B1697">
        <v>1610612759</v>
      </c>
      <c r="C1697" t="s">
        <v>145</v>
      </c>
      <c r="D1697" t="s">
        <v>146</v>
      </c>
      <c r="E1697">
        <v>22400818</v>
      </c>
      <c r="F1697" s="1">
        <v>45711</v>
      </c>
      <c r="G1697" t="s">
        <v>1443</v>
      </c>
      <c r="H1697" t="s">
        <v>70</v>
      </c>
      <c r="I1697">
        <v>48</v>
      </c>
      <c r="J1697">
        <v>32</v>
      </c>
      <c r="K1697">
        <v>97</v>
      </c>
      <c r="L1697">
        <v>0.33</v>
      </c>
      <c r="M1697">
        <v>15</v>
      </c>
      <c r="N1697">
        <v>51</v>
      </c>
      <c r="O1697">
        <v>0.29399999999999998</v>
      </c>
      <c r="P1697">
        <v>17</v>
      </c>
      <c r="Q1697">
        <v>25</v>
      </c>
      <c r="R1697">
        <v>0.68</v>
      </c>
      <c r="S1697">
        <v>13</v>
      </c>
      <c r="T1697">
        <v>33</v>
      </c>
      <c r="U1697">
        <v>46</v>
      </c>
      <c r="V1697">
        <v>29</v>
      </c>
      <c r="W1697">
        <v>10</v>
      </c>
      <c r="X1697">
        <v>11</v>
      </c>
      <c r="Y1697">
        <v>7</v>
      </c>
      <c r="Z1697">
        <v>3</v>
      </c>
      <c r="AA1697">
        <v>19</v>
      </c>
      <c r="AB1697">
        <v>19</v>
      </c>
      <c r="AC1697">
        <v>96</v>
      </c>
      <c r="AD1697">
        <v>-18</v>
      </c>
      <c r="AE1697">
        <v>1</v>
      </c>
      <c r="AF1697">
        <v>1231</v>
      </c>
      <c r="AG1697">
        <v>1231</v>
      </c>
      <c r="AH1697">
        <v>1231</v>
      </c>
      <c r="AI1697">
        <v>121</v>
      </c>
      <c r="AJ1697">
        <v>2370</v>
      </c>
      <c r="AK1697">
        <v>324</v>
      </c>
      <c r="AL1697">
        <v>2448</v>
      </c>
      <c r="AM1697">
        <v>733</v>
      </c>
      <c r="AN1697">
        <v>83</v>
      </c>
      <c r="AO1697">
        <v>1954</v>
      </c>
      <c r="AP1697">
        <v>1052</v>
      </c>
      <c r="AQ1697">
        <v>666</v>
      </c>
      <c r="AR1697">
        <v>2067</v>
      </c>
      <c r="AS1697">
        <v>652</v>
      </c>
      <c r="AT1697">
        <v>1131</v>
      </c>
      <c r="AU1697">
        <v>835</v>
      </c>
      <c r="AV1697">
        <v>687</v>
      </c>
      <c r="AW1697">
        <v>264</v>
      </c>
      <c r="AX1697">
        <v>346</v>
      </c>
      <c r="AY1697">
        <v>346</v>
      </c>
      <c r="AZ1697">
        <v>384</v>
      </c>
      <c r="BA1697">
        <v>1258</v>
      </c>
      <c r="BB1697">
        <v>971</v>
      </c>
      <c r="BC1697">
        <v>2258</v>
      </c>
      <c r="BD1697">
        <v>2149</v>
      </c>
      <c r="BE1697">
        <v>1</v>
      </c>
      <c r="BF1697" t="s">
        <v>71</v>
      </c>
      <c r="BG1697" t="s">
        <v>1404</v>
      </c>
      <c r="BH1697" t="s">
        <v>1276</v>
      </c>
      <c r="BI1697" s="4">
        <f xml:space="preserve"> _2025teamgamelogs[[#This Row],[FGA]] + (0.44 * _2025teamgamelogs[[#This Row],[FTA]]) + _2025teamgamelogs[[#This Row],[TOV]] - _2025teamgamelogs[[#This Row],[OREB]]</f>
        <v>105</v>
      </c>
      <c r="BJ1697" s="3">
        <f>_2025teamgamelogs[[#This Row],[TOV]]/_2025teamgamelogs[[#This Row],[POSSESIONS]]</f>
        <v>9.5238095238095233E-2</v>
      </c>
      <c r="BK1697" s="4">
        <f>_2025teamgamelogs[[#This Row],[PTS]]/_2025teamgamelogs[[#This Row],[POSSESIONS]]</f>
        <v>0.91428571428571426</v>
      </c>
      <c r="BL1697" s="4">
        <f xml:space="preserve"> 100 * _2025teamgamelogs[[#This Row],[POINTS_PER_POSSESSION]]</f>
        <v>91.428571428571431</v>
      </c>
      <c r="BM1697" s="4">
        <f xml:space="preserve"> _2025teamgamelogs[[#This Row],[POSSESIONS]] / (_2025teamgamelogs[[#This Row],[MIN]]/48)</f>
        <v>105</v>
      </c>
      <c r="BN1697" s="3">
        <f>_2025teamgamelogs[[#This Row],[PTS]] / (2 * (_2025teamgamelogs[[#This Row],[FGA]] + 0.44 * _2025teamgamelogs[[#This Row],[FTA]]))</f>
        <v>0.44444444444444442</v>
      </c>
      <c r="BO1697" s="4">
        <f>VLOOKUP(_2025teamgamelogs[[#This Row],[MONTH]], LEAGUE_AVERAGES!$A$2:$B$8, 2, FALSE)</f>
        <v>112.18937416754261</v>
      </c>
      <c r="BP1697" s="5">
        <f>VLOOKUP(_2025teamgamelogs[[#This Row],[TEAM_NAME]], LEAGUE_AVERAGES!$A$14:$C$43, 2, FALSE)</f>
        <v>0.36502500000000004</v>
      </c>
      <c r="BQ1697" s="5">
        <f>VLOOKUP(_2025teamgamelogs[[#This Row],[TEAM_NAME]], LEAGUE_AVERAGES!$A$14:$C$43, 3, FALSE)</f>
        <v>0.35016666666666663</v>
      </c>
      <c r="BR1697" s="5">
        <f>VLOOKUP(_2025teamgamelogs[[#This Row],[TEAM_NAME]], LEAGUE_AVERAGES!$F$14:$H$43, 2, FALSE)</f>
        <v>0.47877500000000017</v>
      </c>
      <c r="BS1697" s="5">
        <f>VLOOKUP(_2025teamgamelogs[[#This Row],[TEAM_NAME]], LEAGUE_AVERAGES!$F$14:$H$43, 3, FALSE)</f>
        <v>0.45407142857142868</v>
      </c>
      <c r="BT1697" s="5">
        <f>VLOOKUP(_2025teamgamelogs[[#This Row],[TEAM_NAME]], LEAGUE_AVERAGES!$K$14:$M$43, 2, FALSE)</f>
        <v>0.59112459331758582</v>
      </c>
      <c r="BU1697" s="5">
        <f>VLOOKUP(_2025teamgamelogs[[#This Row],[TEAM_NAME]], LEAGUE_AVERAGES!$K$14:$M$43, 3, FALSE)</f>
        <v>0.56254759440180246</v>
      </c>
    </row>
    <row r="1698" spans="1:73" x14ac:dyDescent="0.2">
      <c r="A1698" t="s">
        <v>59</v>
      </c>
      <c r="B1698">
        <v>1610612760</v>
      </c>
      <c r="C1698" t="s">
        <v>137</v>
      </c>
      <c r="D1698" t="s">
        <v>138</v>
      </c>
      <c r="E1698">
        <v>22400826</v>
      </c>
      <c r="F1698" s="1">
        <v>45712</v>
      </c>
      <c r="G1698" t="s">
        <v>936</v>
      </c>
      <c r="H1698" t="s">
        <v>70</v>
      </c>
      <c r="I1698">
        <v>53</v>
      </c>
      <c r="J1698">
        <v>45</v>
      </c>
      <c r="K1698">
        <v>106</v>
      </c>
      <c r="L1698">
        <v>0.42499999999999999</v>
      </c>
      <c r="M1698">
        <v>15</v>
      </c>
      <c r="N1698">
        <v>49</v>
      </c>
      <c r="O1698">
        <v>0.30599999999999999</v>
      </c>
      <c r="P1698">
        <v>23</v>
      </c>
      <c r="Q1698">
        <v>29</v>
      </c>
      <c r="R1698">
        <v>0.79300000000000004</v>
      </c>
      <c r="S1698">
        <v>16</v>
      </c>
      <c r="T1698">
        <v>37</v>
      </c>
      <c r="U1698">
        <v>53</v>
      </c>
      <c r="V1698">
        <v>27</v>
      </c>
      <c r="W1698">
        <v>11</v>
      </c>
      <c r="X1698">
        <v>10</v>
      </c>
      <c r="Y1698">
        <v>8</v>
      </c>
      <c r="Z1698">
        <v>5</v>
      </c>
      <c r="AA1698">
        <v>30</v>
      </c>
      <c r="AB1698">
        <v>23</v>
      </c>
      <c r="AC1698">
        <v>128</v>
      </c>
      <c r="AD1698">
        <v>-3</v>
      </c>
      <c r="AE1698">
        <v>1</v>
      </c>
      <c r="AF1698">
        <v>1231</v>
      </c>
      <c r="AG1698">
        <v>1231</v>
      </c>
      <c r="AH1698">
        <v>1231</v>
      </c>
      <c r="AI1698">
        <v>9</v>
      </c>
      <c r="AJ1698">
        <v>564</v>
      </c>
      <c r="AK1698">
        <v>34</v>
      </c>
      <c r="AL1698">
        <v>1919</v>
      </c>
      <c r="AM1698">
        <v>733</v>
      </c>
      <c r="AN1698">
        <v>142</v>
      </c>
      <c r="AO1698">
        <v>1841</v>
      </c>
      <c r="AP1698">
        <v>314</v>
      </c>
      <c r="AQ1698">
        <v>325</v>
      </c>
      <c r="AR1698">
        <v>1150</v>
      </c>
      <c r="AS1698">
        <v>234</v>
      </c>
      <c r="AT1698">
        <v>489</v>
      </c>
      <c r="AU1698">
        <v>209</v>
      </c>
      <c r="AV1698">
        <v>1013</v>
      </c>
      <c r="AW1698">
        <v>429</v>
      </c>
      <c r="AX1698">
        <v>539</v>
      </c>
      <c r="AY1698">
        <v>187</v>
      </c>
      <c r="AZ1698">
        <v>1188</v>
      </c>
      <c r="BA1698">
        <v>2442</v>
      </c>
      <c r="BB1698">
        <v>300</v>
      </c>
      <c r="BC1698">
        <v>299</v>
      </c>
      <c r="BD1698">
        <v>1356</v>
      </c>
      <c r="BE1698">
        <v>1</v>
      </c>
      <c r="BF1698" t="s">
        <v>64</v>
      </c>
      <c r="BG1698" t="s">
        <v>1404</v>
      </c>
      <c r="BH1698" t="s">
        <v>1276</v>
      </c>
      <c r="BI1698" s="4">
        <f xml:space="preserve"> _2025teamgamelogs[[#This Row],[FGA]] + (0.44 * _2025teamgamelogs[[#This Row],[FTA]]) + _2025teamgamelogs[[#This Row],[TOV]] - _2025teamgamelogs[[#This Row],[OREB]]</f>
        <v>113.75999999999999</v>
      </c>
      <c r="BJ1698" s="3">
        <f>_2025teamgamelogs[[#This Row],[TOV]]/_2025teamgamelogs[[#This Row],[POSSESIONS]]</f>
        <v>9.6694796061884677E-2</v>
      </c>
      <c r="BK1698" s="4">
        <f>_2025teamgamelogs[[#This Row],[PTS]]/_2025teamgamelogs[[#This Row],[POSSESIONS]]</f>
        <v>1.1251758087201127</v>
      </c>
      <c r="BL1698" s="4">
        <f xml:space="preserve"> 100 * _2025teamgamelogs[[#This Row],[POINTS_PER_POSSESSION]]</f>
        <v>112.51758087201127</v>
      </c>
      <c r="BM1698" s="4">
        <f xml:space="preserve"> _2025teamgamelogs[[#This Row],[POSSESIONS]] / (_2025teamgamelogs[[#This Row],[MIN]]/48)</f>
        <v>103.02792452830187</v>
      </c>
      <c r="BN1698" s="3">
        <f>_2025teamgamelogs[[#This Row],[PTS]] / (2 * (_2025teamgamelogs[[#This Row],[FGA]] + 0.44 * _2025teamgamelogs[[#This Row],[FTA]]))</f>
        <v>0.53890198720107774</v>
      </c>
      <c r="BO1698" s="4">
        <f>VLOOKUP(_2025teamgamelogs[[#This Row],[MONTH]], LEAGUE_AVERAGES!$A$2:$B$8, 2, FALSE)</f>
        <v>112.18937416754261</v>
      </c>
      <c r="BP1698" s="5">
        <f>VLOOKUP(_2025teamgamelogs[[#This Row],[TEAM_NAME]], LEAGUE_AVERAGES!$A$14:$C$43, 2, FALSE)</f>
        <v>0.38229268292682927</v>
      </c>
      <c r="BQ1698" s="5">
        <f>VLOOKUP(_2025teamgamelogs[[#This Row],[TEAM_NAME]], LEAGUE_AVERAGES!$A$14:$C$43, 3, FALSE)</f>
        <v>0.36500000000000005</v>
      </c>
      <c r="BR1698" s="5">
        <f>VLOOKUP(_2025teamgamelogs[[#This Row],[TEAM_NAME]], LEAGUE_AVERAGES!$F$14:$H$43, 2, FALSE)</f>
        <v>0.48607317073170736</v>
      </c>
      <c r="BS1698" s="5">
        <f>VLOOKUP(_2025teamgamelogs[[#This Row],[TEAM_NAME]], LEAGUE_AVERAGES!$F$14:$H$43, 3, FALSE)</f>
        <v>0.4780731707317073</v>
      </c>
      <c r="BT1698" s="5">
        <f>VLOOKUP(_2025teamgamelogs[[#This Row],[TEAM_NAME]], LEAGUE_AVERAGES!$K$14:$M$43, 2, FALSE)</f>
        <v>0.59971838422440138</v>
      </c>
      <c r="BU1698" s="5">
        <f>VLOOKUP(_2025teamgamelogs[[#This Row],[TEAM_NAME]], LEAGUE_AVERAGES!$K$14:$M$43, 3, FALSE)</f>
        <v>0.58679992881439635</v>
      </c>
    </row>
    <row r="1699" spans="1:73" x14ac:dyDescent="0.2">
      <c r="A1699" t="s">
        <v>59</v>
      </c>
      <c r="B1699">
        <v>1610612764</v>
      </c>
      <c r="C1699" t="s">
        <v>148</v>
      </c>
      <c r="D1699" t="s">
        <v>149</v>
      </c>
      <c r="E1699">
        <v>22400824</v>
      </c>
      <c r="F1699" s="1">
        <v>45712</v>
      </c>
      <c r="G1699" t="s">
        <v>1444</v>
      </c>
      <c r="H1699" t="s">
        <v>63</v>
      </c>
      <c r="I1699">
        <v>48</v>
      </c>
      <c r="J1699">
        <v>35</v>
      </c>
      <c r="K1699">
        <v>70</v>
      </c>
      <c r="L1699">
        <v>0.5</v>
      </c>
      <c r="M1699">
        <v>13</v>
      </c>
      <c r="N1699">
        <v>31</v>
      </c>
      <c r="O1699">
        <v>0.41899999999999998</v>
      </c>
      <c r="P1699">
        <v>24</v>
      </c>
      <c r="Q1699">
        <v>25</v>
      </c>
      <c r="R1699">
        <v>0.96</v>
      </c>
      <c r="S1699">
        <v>7</v>
      </c>
      <c r="T1699">
        <v>30</v>
      </c>
      <c r="U1699">
        <v>37</v>
      </c>
      <c r="V1699">
        <v>26</v>
      </c>
      <c r="W1699">
        <v>24</v>
      </c>
      <c r="X1699">
        <v>7</v>
      </c>
      <c r="Y1699">
        <v>8</v>
      </c>
      <c r="Z1699">
        <v>4</v>
      </c>
      <c r="AA1699">
        <v>26</v>
      </c>
      <c r="AB1699">
        <v>28</v>
      </c>
      <c r="AC1699">
        <v>107</v>
      </c>
      <c r="AD1699">
        <v>8</v>
      </c>
      <c r="AE1699">
        <v>1</v>
      </c>
      <c r="AF1699">
        <v>1</v>
      </c>
      <c r="AG1699">
        <v>1</v>
      </c>
      <c r="AH1699">
        <v>1</v>
      </c>
      <c r="AI1699">
        <v>121</v>
      </c>
      <c r="AJ1699">
        <v>2164</v>
      </c>
      <c r="AK1699">
        <v>2455</v>
      </c>
      <c r="AL1699">
        <v>663</v>
      </c>
      <c r="AM1699">
        <v>1171</v>
      </c>
      <c r="AN1699">
        <v>1971</v>
      </c>
      <c r="AO1699">
        <v>554</v>
      </c>
      <c r="AP1699">
        <v>238</v>
      </c>
      <c r="AQ1699">
        <v>666</v>
      </c>
      <c r="AR1699">
        <v>57</v>
      </c>
      <c r="AS1699">
        <v>2024</v>
      </c>
      <c r="AT1699">
        <v>1652</v>
      </c>
      <c r="AU1699">
        <v>2073</v>
      </c>
      <c r="AV1699">
        <v>1195</v>
      </c>
      <c r="AW1699">
        <v>2418</v>
      </c>
      <c r="AX1699">
        <v>1360</v>
      </c>
      <c r="AY1699">
        <v>187</v>
      </c>
      <c r="AZ1699">
        <v>750</v>
      </c>
      <c r="BA1699">
        <v>2319</v>
      </c>
      <c r="BB1699">
        <v>40</v>
      </c>
      <c r="BC1699">
        <v>1677</v>
      </c>
      <c r="BD1699">
        <v>727</v>
      </c>
      <c r="BE1699">
        <v>1</v>
      </c>
      <c r="BF1699" t="s">
        <v>64</v>
      </c>
      <c r="BG1699" t="s">
        <v>1404</v>
      </c>
      <c r="BH1699" t="s">
        <v>1276</v>
      </c>
      <c r="BI1699" s="4">
        <f xml:space="preserve"> _2025teamgamelogs[[#This Row],[FGA]] + (0.44 * _2025teamgamelogs[[#This Row],[FTA]]) + _2025teamgamelogs[[#This Row],[TOV]] - _2025teamgamelogs[[#This Row],[OREB]]</f>
        <v>98</v>
      </c>
      <c r="BJ1699" s="3">
        <f>_2025teamgamelogs[[#This Row],[TOV]]/_2025teamgamelogs[[#This Row],[POSSESIONS]]</f>
        <v>0.24489795918367346</v>
      </c>
      <c r="BK1699" s="4">
        <f>_2025teamgamelogs[[#This Row],[PTS]]/_2025teamgamelogs[[#This Row],[POSSESIONS]]</f>
        <v>1.0918367346938775</v>
      </c>
      <c r="BL1699" s="4">
        <f xml:space="preserve"> 100 * _2025teamgamelogs[[#This Row],[POINTS_PER_POSSESSION]]</f>
        <v>109.18367346938776</v>
      </c>
      <c r="BM1699" s="4">
        <f xml:space="preserve"> _2025teamgamelogs[[#This Row],[POSSESIONS]] / (_2025teamgamelogs[[#This Row],[MIN]]/48)</f>
        <v>98</v>
      </c>
      <c r="BN1699" s="3">
        <f>_2025teamgamelogs[[#This Row],[PTS]] / (2 * (_2025teamgamelogs[[#This Row],[FGA]] + 0.44 * _2025teamgamelogs[[#This Row],[FTA]]))</f>
        <v>0.66049382716049387</v>
      </c>
      <c r="BO1699" s="4">
        <f>VLOOKUP(_2025teamgamelogs[[#This Row],[MONTH]], LEAGUE_AVERAGES!$A$2:$B$8, 2, FALSE)</f>
        <v>112.18937416754261</v>
      </c>
      <c r="BP1699" s="5">
        <f>VLOOKUP(_2025teamgamelogs[[#This Row],[TEAM_NAME]], LEAGUE_AVERAGES!$A$14:$C$43, 2, FALSE)</f>
        <v>0.32842499999999997</v>
      </c>
      <c r="BQ1699" s="5">
        <f>VLOOKUP(_2025teamgamelogs[[#This Row],[TEAM_NAME]], LEAGUE_AVERAGES!$A$14:$C$43, 3, FALSE)</f>
        <v>0.33730952380952384</v>
      </c>
      <c r="BR1699" s="5">
        <f>VLOOKUP(_2025teamgamelogs[[#This Row],[TEAM_NAME]], LEAGUE_AVERAGES!$F$14:$H$43, 2, FALSE)</f>
        <v>0.44209999999999994</v>
      </c>
      <c r="BS1699" s="5">
        <f>VLOOKUP(_2025teamgamelogs[[#This Row],[TEAM_NAME]], LEAGUE_AVERAGES!$F$14:$H$43, 3, FALSE)</f>
        <v>0.4362619047619048</v>
      </c>
      <c r="BT1699" s="5">
        <f>VLOOKUP(_2025teamgamelogs[[#This Row],[TEAM_NAME]], LEAGUE_AVERAGES!$K$14:$M$43, 2, FALSE)</f>
        <v>0.55099578881797462</v>
      </c>
      <c r="BU1699" s="5">
        <f>VLOOKUP(_2025teamgamelogs[[#This Row],[TEAM_NAME]], LEAGUE_AVERAGES!$K$14:$M$43, 3, FALSE)</f>
        <v>0.54201342555394594</v>
      </c>
    </row>
    <row r="1700" spans="1:73" x14ac:dyDescent="0.2">
      <c r="A1700" t="s">
        <v>59</v>
      </c>
      <c r="B1700">
        <v>1610612754</v>
      </c>
      <c r="C1700" t="s">
        <v>110</v>
      </c>
      <c r="D1700" t="s">
        <v>111</v>
      </c>
      <c r="E1700">
        <v>22400822</v>
      </c>
      <c r="F1700" s="1">
        <v>45712</v>
      </c>
      <c r="G1700" t="s">
        <v>1445</v>
      </c>
      <c r="H1700" t="s">
        <v>70</v>
      </c>
      <c r="I1700">
        <v>48</v>
      </c>
      <c r="J1700">
        <v>40</v>
      </c>
      <c r="K1700">
        <v>85</v>
      </c>
      <c r="L1700">
        <v>0.47099999999999997</v>
      </c>
      <c r="M1700">
        <v>14</v>
      </c>
      <c r="N1700">
        <v>43</v>
      </c>
      <c r="O1700">
        <v>0.32600000000000001</v>
      </c>
      <c r="P1700">
        <v>22</v>
      </c>
      <c r="Q1700">
        <v>27</v>
      </c>
      <c r="R1700">
        <v>0.81499999999999995</v>
      </c>
      <c r="S1700">
        <v>8</v>
      </c>
      <c r="T1700">
        <v>24</v>
      </c>
      <c r="U1700">
        <v>32</v>
      </c>
      <c r="V1700">
        <v>29</v>
      </c>
      <c r="W1700">
        <v>18</v>
      </c>
      <c r="X1700">
        <v>11</v>
      </c>
      <c r="Y1700">
        <v>3</v>
      </c>
      <c r="Z1700">
        <v>4</v>
      </c>
      <c r="AA1700">
        <v>14</v>
      </c>
      <c r="AB1700">
        <v>21</v>
      </c>
      <c r="AC1700">
        <v>116</v>
      </c>
      <c r="AD1700">
        <v>-9</v>
      </c>
      <c r="AE1700">
        <v>1</v>
      </c>
      <c r="AF1700">
        <v>1231</v>
      </c>
      <c r="AG1700">
        <v>1231</v>
      </c>
      <c r="AH1700">
        <v>1231</v>
      </c>
      <c r="AI1700">
        <v>121</v>
      </c>
      <c r="AJ1700">
        <v>1438</v>
      </c>
      <c r="AK1700">
        <v>1709</v>
      </c>
      <c r="AL1700">
        <v>1183</v>
      </c>
      <c r="AM1700">
        <v>934</v>
      </c>
      <c r="AN1700">
        <v>471</v>
      </c>
      <c r="AO1700">
        <v>1599</v>
      </c>
      <c r="AP1700">
        <v>406</v>
      </c>
      <c r="AQ1700">
        <v>471</v>
      </c>
      <c r="AR1700">
        <v>908</v>
      </c>
      <c r="AS1700">
        <v>1800</v>
      </c>
      <c r="AT1700">
        <v>2333</v>
      </c>
      <c r="AU1700">
        <v>2378</v>
      </c>
      <c r="AV1700">
        <v>687</v>
      </c>
      <c r="AW1700">
        <v>1953</v>
      </c>
      <c r="AX1700">
        <v>346</v>
      </c>
      <c r="AY1700">
        <v>1712</v>
      </c>
      <c r="AZ1700">
        <v>750</v>
      </c>
      <c r="BA1700">
        <v>260</v>
      </c>
      <c r="BB1700">
        <v>575</v>
      </c>
      <c r="BC1700">
        <v>1025</v>
      </c>
      <c r="BD1700">
        <v>1735</v>
      </c>
      <c r="BE1700">
        <v>1</v>
      </c>
      <c r="BF1700" t="s">
        <v>64</v>
      </c>
      <c r="BG1700" t="s">
        <v>1404</v>
      </c>
      <c r="BH1700" t="s">
        <v>1276</v>
      </c>
      <c r="BI1700" s="4">
        <f xml:space="preserve"> _2025teamgamelogs[[#This Row],[FGA]] + (0.44 * _2025teamgamelogs[[#This Row],[FTA]]) + _2025teamgamelogs[[#This Row],[TOV]] - _2025teamgamelogs[[#This Row],[OREB]]</f>
        <v>106.88</v>
      </c>
      <c r="BJ1700" s="3">
        <f>_2025teamgamelogs[[#This Row],[TOV]]/_2025teamgamelogs[[#This Row],[POSSESIONS]]</f>
        <v>0.16841317365269462</v>
      </c>
      <c r="BK1700" s="4">
        <f>_2025teamgamelogs[[#This Row],[PTS]]/_2025teamgamelogs[[#This Row],[POSSESIONS]]</f>
        <v>1.0853293413173652</v>
      </c>
      <c r="BL1700" s="4">
        <f xml:space="preserve"> 100 * _2025teamgamelogs[[#This Row],[POINTS_PER_POSSESSION]]</f>
        <v>108.53293413173652</v>
      </c>
      <c r="BM1700" s="4">
        <f xml:space="preserve"> _2025teamgamelogs[[#This Row],[POSSESIONS]] / (_2025teamgamelogs[[#This Row],[MIN]]/48)</f>
        <v>106.88</v>
      </c>
      <c r="BN1700" s="3">
        <f>_2025teamgamelogs[[#This Row],[PTS]] / (2 * (_2025teamgamelogs[[#This Row],[FGA]] + 0.44 * _2025teamgamelogs[[#This Row],[FTA]]))</f>
        <v>0.59867877786952939</v>
      </c>
      <c r="BO1700" s="4">
        <f>VLOOKUP(_2025teamgamelogs[[#This Row],[MONTH]], LEAGUE_AVERAGES!$A$2:$B$8, 2, FALSE)</f>
        <v>112.18937416754261</v>
      </c>
      <c r="BP1700" s="5">
        <f>VLOOKUP(_2025teamgamelogs[[#This Row],[TEAM_NAME]], LEAGUE_AVERAGES!$A$14:$C$43, 2, FALSE)</f>
        <v>0.37909999999999999</v>
      </c>
      <c r="BQ1700" s="5">
        <f>VLOOKUP(_2025teamgamelogs[[#This Row],[TEAM_NAME]], LEAGUE_AVERAGES!$A$14:$C$43, 3, FALSE)</f>
        <v>0.35511904761904761</v>
      </c>
      <c r="BR1700" s="5">
        <f>VLOOKUP(_2025teamgamelogs[[#This Row],[TEAM_NAME]], LEAGUE_AVERAGES!$F$14:$H$43, 2, FALSE)</f>
        <v>0.49785000000000013</v>
      </c>
      <c r="BS1700" s="5">
        <f>VLOOKUP(_2025teamgamelogs[[#This Row],[TEAM_NAME]], LEAGUE_AVERAGES!$F$14:$H$43, 3, FALSE)</f>
        <v>0.47942857142857148</v>
      </c>
      <c r="BT1700" s="5">
        <f>VLOOKUP(_2025teamgamelogs[[#This Row],[TEAM_NAME]], LEAGUE_AVERAGES!$K$14:$M$43, 2, FALSE)</f>
        <v>0.60805571751162091</v>
      </c>
      <c r="BU1700" s="5">
        <f>VLOOKUP(_2025teamgamelogs[[#This Row],[TEAM_NAME]], LEAGUE_AVERAGES!$K$14:$M$43, 3, FALSE)</f>
        <v>0.58190704341109034</v>
      </c>
    </row>
    <row r="1701" spans="1:73" x14ac:dyDescent="0.2">
      <c r="A1701" t="s">
        <v>59</v>
      </c>
      <c r="B1701">
        <v>1610612755</v>
      </c>
      <c r="C1701" t="s">
        <v>134</v>
      </c>
      <c r="D1701" t="s">
        <v>135</v>
      </c>
      <c r="E1701">
        <v>22400823</v>
      </c>
      <c r="F1701" s="1">
        <v>45712</v>
      </c>
      <c r="G1701" t="s">
        <v>1446</v>
      </c>
      <c r="H1701" t="s">
        <v>70</v>
      </c>
      <c r="I1701">
        <v>48</v>
      </c>
      <c r="J1701">
        <v>37</v>
      </c>
      <c r="K1701">
        <v>95</v>
      </c>
      <c r="L1701">
        <v>0.38900000000000001</v>
      </c>
      <c r="M1701">
        <v>10</v>
      </c>
      <c r="N1701">
        <v>40</v>
      </c>
      <c r="O1701">
        <v>0.25</v>
      </c>
      <c r="P1701">
        <v>26</v>
      </c>
      <c r="Q1701">
        <v>29</v>
      </c>
      <c r="R1701">
        <v>0.89700000000000002</v>
      </c>
      <c r="S1701">
        <v>15</v>
      </c>
      <c r="T1701">
        <v>32</v>
      </c>
      <c r="U1701">
        <v>47</v>
      </c>
      <c r="V1701">
        <v>19</v>
      </c>
      <c r="W1701">
        <v>17</v>
      </c>
      <c r="X1701">
        <v>11</v>
      </c>
      <c r="Y1701">
        <v>5</v>
      </c>
      <c r="Z1701">
        <v>6</v>
      </c>
      <c r="AA1701">
        <v>23</v>
      </c>
      <c r="AB1701">
        <v>19</v>
      </c>
      <c r="AC1701">
        <v>110</v>
      </c>
      <c r="AD1701">
        <v>-32</v>
      </c>
      <c r="AE1701">
        <v>1</v>
      </c>
      <c r="AF1701">
        <v>1231</v>
      </c>
      <c r="AG1701">
        <v>1231</v>
      </c>
      <c r="AH1701">
        <v>1231</v>
      </c>
      <c r="AI1701">
        <v>121</v>
      </c>
      <c r="AJ1701">
        <v>1946</v>
      </c>
      <c r="AK1701">
        <v>477</v>
      </c>
      <c r="AL1701">
        <v>2295</v>
      </c>
      <c r="AM1701">
        <v>1891</v>
      </c>
      <c r="AN1701">
        <v>795</v>
      </c>
      <c r="AO1701">
        <v>2236</v>
      </c>
      <c r="AP1701">
        <v>133</v>
      </c>
      <c r="AQ1701">
        <v>325</v>
      </c>
      <c r="AR1701">
        <v>280</v>
      </c>
      <c r="AS1701">
        <v>332</v>
      </c>
      <c r="AT1701">
        <v>1307</v>
      </c>
      <c r="AU1701">
        <v>705</v>
      </c>
      <c r="AV1701">
        <v>2257</v>
      </c>
      <c r="AW1701">
        <v>1759</v>
      </c>
      <c r="AX1701">
        <v>346</v>
      </c>
      <c r="AY1701">
        <v>889</v>
      </c>
      <c r="AZ1701">
        <v>1573</v>
      </c>
      <c r="BA1701">
        <v>2046</v>
      </c>
      <c r="BB1701">
        <v>971</v>
      </c>
      <c r="BC1701">
        <v>1479</v>
      </c>
      <c r="BD1701">
        <v>2400</v>
      </c>
      <c r="BE1701">
        <v>1</v>
      </c>
      <c r="BF1701" t="s">
        <v>64</v>
      </c>
      <c r="BG1701" t="s">
        <v>1404</v>
      </c>
      <c r="BH1701" t="s">
        <v>1276</v>
      </c>
      <c r="BI1701" s="4">
        <f xml:space="preserve"> _2025teamgamelogs[[#This Row],[FGA]] + (0.44 * _2025teamgamelogs[[#This Row],[FTA]]) + _2025teamgamelogs[[#This Row],[TOV]] - _2025teamgamelogs[[#This Row],[OREB]]</f>
        <v>109.76</v>
      </c>
      <c r="BJ1701" s="3">
        <f>_2025teamgamelogs[[#This Row],[TOV]]/_2025teamgamelogs[[#This Row],[POSSESIONS]]</f>
        <v>0.15488338192419823</v>
      </c>
      <c r="BK1701" s="4">
        <f>_2025teamgamelogs[[#This Row],[PTS]]/_2025teamgamelogs[[#This Row],[POSSESIONS]]</f>
        <v>1.0021865889212827</v>
      </c>
      <c r="BL1701" s="4">
        <f xml:space="preserve"> 100 * _2025teamgamelogs[[#This Row],[POINTS_PER_POSSESSION]]</f>
        <v>100.21865889212826</v>
      </c>
      <c r="BM1701" s="4">
        <f xml:space="preserve"> _2025teamgamelogs[[#This Row],[POSSESIONS]] / (_2025teamgamelogs[[#This Row],[MIN]]/48)</f>
        <v>109.76</v>
      </c>
      <c r="BN1701" s="3">
        <f>_2025teamgamelogs[[#This Row],[PTS]] / (2 * (_2025teamgamelogs[[#This Row],[FGA]] + 0.44 * _2025teamgamelogs[[#This Row],[FTA]]))</f>
        <v>0.51039346696362287</v>
      </c>
      <c r="BO1701" s="4">
        <f>VLOOKUP(_2025teamgamelogs[[#This Row],[MONTH]], LEAGUE_AVERAGES!$A$2:$B$8, 2, FALSE)</f>
        <v>112.18937416754261</v>
      </c>
      <c r="BP1701" s="5">
        <f>VLOOKUP(_2025teamgamelogs[[#This Row],[TEAM_NAME]], LEAGUE_AVERAGES!$A$14:$C$43, 2, FALSE)</f>
        <v>0.34129268292682929</v>
      </c>
      <c r="BQ1701" s="5">
        <f>VLOOKUP(_2025teamgamelogs[[#This Row],[TEAM_NAME]], LEAGUE_AVERAGES!$A$14:$C$43, 3, FALSE)</f>
        <v>0.34026829268292691</v>
      </c>
      <c r="BR1701" s="5">
        <f>VLOOKUP(_2025teamgamelogs[[#This Row],[TEAM_NAME]], LEAGUE_AVERAGES!$F$14:$H$43, 2, FALSE)</f>
        <v>0.45178048780487812</v>
      </c>
      <c r="BS1701" s="5">
        <f>VLOOKUP(_2025teamgamelogs[[#This Row],[TEAM_NAME]], LEAGUE_AVERAGES!$F$14:$H$43, 3, FALSE)</f>
        <v>0.45797560975609758</v>
      </c>
      <c r="BT1701" s="5">
        <f>VLOOKUP(_2025teamgamelogs[[#This Row],[TEAM_NAME]], LEAGUE_AVERAGES!$K$14:$M$43, 2, FALSE)</f>
        <v>0.55774018976963147</v>
      </c>
      <c r="BU1701" s="5">
        <f>VLOOKUP(_2025teamgamelogs[[#This Row],[TEAM_NAME]], LEAGUE_AVERAGES!$K$14:$M$43, 3, FALSE)</f>
        <v>0.57066794818423772</v>
      </c>
    </row>
    <row r="1702" spans="1:73" x14ac:dyDescent="0.2">
      <c r="A1702" t="s">
        <v>59</v>
      </c>
      <c r="B1702">
        <v>1610612757</v>
      </c>
      <c r="C1702" t="s">
        <v>116</v>
      </c>
      <c r="D1702" t="s">
        <v>117</v>
      </c>
      <c r="E1702">
        <v>22400827</v>
      </c>
      <c r="F1702" s="1">
        <v>45712</v>
      </c>
      <c r="G1702" t="s">
        <v>1447</v>
      </c>
      <c r="H1702" t="s">
        <v>63</v>
      </c>
      <c r="I1702">
        <v>48</v>
      </c>
      <c r="J1702">
        <v>41</v>
      </c>
      <c r="K1702">
        <v>98</v>
      </c>
      <c r="L1702">
        <v>0.41799999999999998</v>
      </c>
      <c r="M1702">
        <v>14</v>
      </c>
      <c r="N1702">
        <v>44</v>
      </c>
      <c r="O1702">
        <v>0.318</v>
      </c>
      <c r="P1702">
        <v>18</v>
      </c>
      <c r="Q1702">
        <v>24</v>
      </c>
      <c r="R1702">
        <v>0.75</v>
      </c>
      <c r="S1702">
        <v>16</v>
      </c>
      <c r="T1702">
        <v>35</v>
      </c>
      <c r="U1702">
        <v>51</v>
      </c>
      <c r="V1702">
        <v>26</v>
      </c>
      <c r="W1702">
        <v>13</v>
      </c>
      <c r="X1702">
        <v>7</v>
      </c>
      <c r="Y1702">
        <v>6</v>
      </c>
      <c r="Z1702">
        <v>2</v>
      </c>
      <c r="AA1702">
        <v>16</v>
      </c>
      <c r="AB1702">
        <v>18</v>
      </c>
      <c r="AC1702">
        <v>114</v>
      </c>
      <c r="AD1702">
        <v>2</v>
      </c>
      <c r="AE1702">
        <v>1</v>
      </c>
      <c r="AF1702">
        <v>1</v>
      </c>
      <c r="AG1702">
        <v>1</v>
      </c>
      <c r="AH1702">
        <v>1</v>
      </c>
      <c r="AI1702">
        <v>121</v>
      </c>
      <c r="AJ1702">
        <v>1234</v>
      </c>
      <c r="AK1702">
        <v>251</v>
      </c>
      <c r="AL1702">
        <v>2003</v>
      </c>
      <c r="AM1702">
        <v>934</v>
      </c>
      <c r="AN1702">
        <v>384</v>
      </c>
      <c r="AO1702">
        <v>1711</v>
      </c>
      <c r="AP1702">
        <v>889</v>
      </c>
      <c r="AQ1702">
        <v>791</v>
      </c>
      <c r="AR1702">
        <v>1525</v>
      </c>
      <c r="AS1702">
        <v>234</v>
      </c>
      <c r="AT1702">
        <v>769</v>
      </c>
      <c r="AU1702">
        <v>340</v>
      </c>
      <c r="AV1702">
        <v>1195</v>
      </c>
      <c r="AW1702">
        <v>850</v>
      </c>
      <c r="AX1702">
        <v>1360</v>
      </c>
      <c r="AY1702">
        <v>560</v>
      </c>
      <c r="AZ1702">
        <v>158</v>
      </c>
      <c r="BA1702">
        <v>570</v>
      </c>
      <c r="BB1702">
        <v>1204</v>
      </c>
      <c r="BC1702">
        <v>1168</v>
      </c>
      <c r="BD1702">
        <v>1106</v>
      </c>
      <c r="BE1702">
        <v>1</v>
      </c>
      <c r="BF1702" t="s">
        <v>71</v>
      </c>
      <c r="BG1702" t="s">
        <v>1404</v>
      </c>
      <c r="BH1702" t="s">
        <v>1276</v>
      </c>
      <c r="BI1702" s="4">
        <f xml:space="preserve"> _2025teamgamelogs[[#This Row],[FGA]] + (0.44 * _2025teamgamelogs[[#This Row],[FTA]]) + _2025teamgamelogs[[#This Row],[TOV]] - _2025teamgamelogs[[#This Row],[OREB]]</f>
        <v>105.56</v>
      </c>
      <c r="BJ1702" s="3">
        <f>_2025teamgamelogs[[#This Row],[TOV]]/_2025teamgamelogs[[#This Row],[POSSESIONS]]</f>
        <v>0.12315270935960591</v>
      </c>
      <c r="BK1702" s="4">
        <f>_2025teamgamelogs[[#This Row],[PTS]]/_2025teamgamelogs[[#This Row],[POSSESIONS]]</f>
        <v>1.0799545282303902</v>
      </c>
      <c r="BL1702" s="4">
        <f xml:space="preserve"> 100 * _2025teamgamelogs[[#This Row],[POINTS_PER_POSSESSION]]</f>
        <v>107.99545282303902</v>
      </c>
      <c r="BM1702" s="4">
        <f xml:space="preserve"> _2025teamgamelogs[[#This Row],[POSSESIONS]] / (_2025teamgamelogs[[#This Row],[MIN]]/48)</f>
        <v>105.56</v>
      </c>
      <c r="BN1702" s="3">
        <f>_2025teamgamelogs[[#This Row],[PTS]] / (2 * (_2025teamgamelogs[[#This Row],[FGA]] + 0.44 * _2025teamgamelogs[[#This Row],[FTA]]))</f>
        <v>0.52505526897568167</v>
      </c>
      <c r="BO1702" s="4">
        <f>VLOOKUP(_2025teamgamelogs[[#This Row],[MONTH]], LEAGUE_AVERAGES!$A$2:$B$8, 2, FALSE)</f>
        <v>112.18937416754261</v>
      </c>
      <c r="BP1702" s="5">
        <f>VLOOKUP(_2025teamgamelogs[[#This Row],[TEAM_NAME]], LEAGUE_AVERAGES!$A$14:$C$43, 2, FALSE)</f>
        <v>0.3617317073170731</v>
      </c>
      <c r="BQ1702" s="5">
        <f>VLOOKUP(_2025teamgamelogs[[#This Row],[TEAM_NAME]], LEAGUE_AVERAGES!$A$14:$C$43, 3, FALSE)</f>
        <v>0.32368292682926825</v>
      </c>
      <c r="BR1702" s="5">
        <f>VLOOKUP(_2025teamgamelogs[[#This Row],[TEAM_NAME]], LEAGUE_AVERAGES!$F$14:$H$43, 2, FALSE)</f>
        <v>0.4560243902439024</v>
      </c>
      <c r="BS1702" s="5">
        <f>VLOOKUP(_2025teamgamelogs[[#This Row],[TEAM_NAME]], LEAGUE_AVERAGES!$F$14:$H$43, 3, FALSE)</f>
        <v>0.4473414634146341</v>
      </c>
      <c r="BT1702" s="5">
        <f>VLOOKUP(_2025teamgamelogs[[#This Row],[TEAM_NAME]], LEAGUE_AVERAGES!$K$14:$M$43, 2, FALSE)</f>
        <v>0.56794360073860606</v>
      </c>
      <c r="BU1702" s="5">
        <f>VLOOKUP(_2025teamgamelogs[[#This Row],[TEAM_NAME]], LEAGUE_AVERAGES!$K$14:$M$43, 3, FALSE)</f>
        <v>0.54561285519601899</v>
      </c>
    </row>
    <row r="1703" spans="1:73" x14ac:dyDescent="0.2">
      <c r="A1703" t="s">
        <v>59</v>
      </c>
      <c r="B1703">
        <v>1610612758</v>
      </c>
      <c r="C1703" t="s">
        <v>142</v>
      </c>
      <c r="D1703" t="s">
        <v>143</v>
      </c>
      <c r="E1703">
        <v>22400828</v>
      </c>
      <c r="F1703" s="1">
        <v>45712</v>
      </c>
      <c r="G1703" t="s">
        <v>1448</v>
      </c>
      <c r="H1703" t="s">
        <v>63</v>
      </c>
      <c r="I1703">
        <v>48</v>
      </c>
      <c r="J1703">
        <v>47</v>
      </c>
      <c r="K1703">
        <v>87</v>
      </c>
      <c r="L1703">
        <v>0.54</v>
      </c>
      <c r="M1703">
        <v>20</v>
      </c>
      <c r="N1703">
        <v>38</v>
      </c>
      <c r="O1703">
        <v>0.52600000000000002</v>
      </c>
      <c r="P1703">
        <v>16</v>
      </c>
      <c r="Q1703">
        <v>18</v>
      </c>
      <c r="R1703">
        <v>0.88900000000000001</v>
      </c>
      <c r="S1703">
        <v>11</v>
      </c>
      <c r="T1703">
        <v>38</v>
      </c>
      <c r="U1703">
        <v>49</v>
      </c>
      <c r="V1703">
        <v>30</v>
      </c>
      <c r="W1703">
        <v>18</v>
      </c>
      <c r="X1703">
        <v>12</v>
      </c>
      <c r="Y1703">
        <v>4</v>
      </c>
      <c r="Z1703">
        <v>4</v>
      </c>
      <c r="AA1703">
        <v>18</v>
      </c>
      <c r="AB1703">
        <v>16</v>
      </c>
      <c r="AC1703">
        <v>130</v>
      </c>
      <c r="AD1703">
        <v>42</v>
      </c>
      <c r="AE1703">
        <v>1</v>
      </c>
      <c r="AF1703">
        <v>1</v>
      </c>
      <c r="AG1703">
        <v>1</v>
      </c>
      <c r="AH1703">
        <v>1</v>
      </c>
      <c r="AI1703">
        <v>121</v>
      </c>
      <c r="AJ1703">
        <v>335</v>
      </c>
      <c r="AK1703">
        <v>1449</v>
      </c>
      <c r="AL1703">
        <v>228</v>
      </c>
      <c r="AM1703">
        <v>114</v>
      </c>
      <c r="AN1703">
        <v>1078</v>
      </c>
      <c r="AO1703">
        <v>55</v>
      </c>
      <c r="AP1703">
        <v>1228</v>
      </c>
      <c r="AQ1703">
        <v>1617</v>
      </c>
      <c r="AR1703">
        <v>316</v>
      </c>
      <c r="AS1703">
        <v>1051</v>
      </c>
      <c r="AT1703">
        <v>377</v>
      </c>
      <c r="AU1703">
        <v>505</v>
      </c>
      <c r="AV1703">
        <v>541</v>
      </c>
      <c r="AW1703">
        <v>1953</v>
      </c>
      <c r="AX1703">
        <v>217</v>
      </c>
      <c r="AY1703">
        <v>1274</v>
      </c>
      <c r="AZ1703">
        <v>750</v>
      </c>
      <c r="BA1703">
        <v>1018</v>
      </c>
      <c r="BB1703">
        <v>1670</v>
      </c>
      <c r="BC1703">
        <v>239</v>
      </c>
      <c r="BD1703">
        <v>11</v>
      </c>
      <c r="BE1703">
        <v>1</v>
      </c>
      <c r="BF1703" t="s">
        <v>64</v>
      </c>
      <c r="BG1703" t="s">
        <v>1404</v>
      </c>
      <c r="BH1703" t="s">
        <v>1276</v>
      </c>
      <c r="BI1703" s="4">
        <f xml:space="preserve"> _2025teamgamelogs[[#This Row],[FGA]] + (0.44 * _2025teamgamelogs[[#This Row],[FTA]]) + _2025teamgamelogs[[#This Row],[TOV]] - _2025teamgamelogs[[#This Row],[OREB]]</f>
        <v>101.92</v>
      </c>
      <c r="BJ1703" s="3">
        <f>_2025teamgamelogs[[#This Row],[TOV]]/_2025teamgamelogs[[#This Row],[POSSESIONS]]</f>
        <v>0.17660910518053374</v>
      </c>
      <c r="BK1703" s="4">
        <f>_2025teamgamelogs[[#This Row],[PTS]]/_2025teamgamelogs[[#This Row],[POSSESIONS]]</f>
        <v>1.2755102040816326</v>
      </c>
      <c r="BL1703" s="4">
        <f xml:space="preserve"> 100 * _2025teamgamelogs[[#This Row],[POINTS_PER_POSSESSION]]</f>
        <v>127.55102040816327</v>
      </c>
      <c r="BM1703" s="4">
        <f xml:space="preserve"> _2025teamgamelogs[[#This Row],[POSSESIONS]] / (_2025teamgamelogs[[#This Row],[MIN]]/48)</f>
        <v>101.92</v>
      </c>
      <c r="BN1703" s="3">
        <f>_2025teamgamelogs[[#This Row],[PTS]] / (2 * (_2025teamgamelogs[[#This Row],[FGA]] + 0.44 * _2025teamgamelogs[[#This Row],[FTA]]))</f>
        <v>0.68478718921196791</v>
      </c>
      <c r="BO1703" s="4">
        <f>VLOOKUP(_2025teamgamelogs[[#This Row],[MONTH]], LEAGUE_AVERAGES!$A$2:$B$8, 2, FALSE)</f>
        <v>112.18937416754261</v>
      </c>
      <c r="BP1703" s="5">
        <f>VLOOKUP(_2025teamgamelogs[[#This Row],[TEAM_NAME]], LEAGUE_AVERAGES!$A$14:$C$43, 2, FALSE)</f>
        <v>0.37158536585365853</v>
      </c>
      <c r="BQ1703" s="5">
        <f>VLOOKUP(_2025teamgamelogs[[#This Row],[TEAM_NAME]], LEAGUE_AVERAGES!$A$14:$C$43, 3, FALSE)</f>
        <v>0.34029268292682929</v>
      </c>
      <c r="BR1703" s="5">
        <f>VLOOKUP(_2025teamgamelogs[[#This Row],[TEAM_NAME]], LEAGUE_AVERAGES!$F$14:$H$43, 2, FALSE)</f>
        <v>0.4831951219512195</v>
      </c>
      <c r="BS1703" s="5">
        <f>VLOOKUP(_2025teamgamelogs[[#This Row],[TEAM_NAME]], LEAGUE_AVERAGES!$F$14:$H$43, 3, FALSE)</f>
        <v>0.47492682926829272</v>
      </c>
      <c r="BT1703" s="5">
        <f>VLOOKUP(_2025teamgamelogs[[#This Row],[TEAM_NAME]], LEAGUE_AVERAGES!$K$14:$M$43, 2, FALSE)</f>
        <v>0.59195463864629394</v>
      </c>
      <c r="BU1703" s="5">
        <f>VLOOKUP(_2025teamgamelogs[[#This Row],[TEAM_NAME]], LEAGUE_AVERAGES!$K$14:$M$43, 3, FALSE)</f>
        <v>0.57517865161129356</v>
      </c>
    </row>
    <row r="1704" spans="1:73" x14ac:dyDescent="0.2">
      <c r="A1704" t="s">
        <v>59</v>
      </c>
      <c r="B1704">
        <v>1610612737</v>
      </c>
      <c r="C1704" t="s">
        <v>92</v>
      </c>
      <c r="D1704" t="s">
        <v>93</v>
      </c>
      <c r="E1704">
        <v>22400825</v>
      </c>
      <c r="F1704" s="1">
        <v>45712</v>
      </c>
      <c r="G1704" t="s">
        <v>910</v>
      </c>
      <c r="H1704" t="s">
        <v>63</v>
      </c>
      <c r="I1704">
        <v>48</v>
      </c>
      <c r="J1704">
        <v>40</v>
      </c>
      <c r="K1704">
        <v>88</v>
      </c>
      <c r="L1704">
        <v>0.45500000000000002</v>
      </c>
      <c r="M1704">
        <v>9</v>
      </c>
      <c r="N1704">
        <v>35</v>
      </c>
      <c r="O1704">
        <v>0.25700000000000001</v>
      </c>
      <c r="P1704">
        <v>9</v>
      </c>
      <c r="Q1704">
        <v>12</v>
      </c>
      <c r="R1704">
        <v>0.75</v>
      </c>
      <c r="S1704">
        <v>13</v>
      </c>
      <c r="T1704">
        <v>37</v>
      </c>
      <c r="U1704">
        <v>50</v>
      </c>
      <c r="V1704">
        <v>29</v>
      </c>
      <c r="W1704">
        <v>18</v>
      </c>
      <c r="X1704">
        <v>13</v>
      </c>
      <c r="Y1704">
        <v>2</v>
      </c>
      <c r="Z1704">
        <v>4</v>
      </c>
      <c r="AA1704">
        <v>22</v>
      </c>
      <c r="AB1704">
        <v>9</v>
      </c>
      <c r="AC1704">
        <v>98</v>
      </c>
      <c r="AD1704">
        <v>12</v>
      </c>
      <c r="AE1704">
        <v>1</v>
      </c>
      <c r="AF1704">
        <v>1</v>
      </c>
      <c r="AG1704">
        <v>1</v>
      </c>
      <c r="AH1704">
        <v>1</v>
      </c>
      <c r="AI1704">
        <v>121</v>
      </c>
      <c r="AJ1704">
        <v>1438</v>
      </c>
      <c r="AK1704">
        <v>1314</v>
      </c>
      <c r="AL1704">
        <v>1464</v>
      </c>
      <c r="AM1704">
        <v>2097</v>
      </c>
      <c r="AN1704">
        <v>1495</v>
      </c>
      <c r="AO1704">
        <v>2218</v>
      </c>
      <c r="AP1704">
        <v>2256</v>
      </c>
      <c r="AQ1704">
        <v>2282</v>
      </c>
      <c r="AR1704">
        <v>1525</v>
      </c>
      <c r="AS1704">
        <v>652</v>
      </c>
      <c r="AT1704">
        <v>489</v>
      </c>
      <c r="AU1704">
        <v>427</v>
      </c>
      <c r="AV1704">
        <v>687</v>
      </c>
      <c r="AW1704">
        <v>1953</v>
      </c>
      <c r="AX1704">
        <v>137</v>
      </c>
      <c r="AY1704">
        <v>2078</v>
      </c>
      <c r="AZ1704">
        <v>750</v>
      </c>
      <c r="BA1704">
        <v>1887</v>
      </c>
      <c r="BB1704">
        <v>2437</v>
      </c>
      <c r="BC1704">
        <v>2178</v>
      </c>
      <c r="BD1704">
        <v>517</v>
      </c>
      <c r="BE1704">
        <v>1</v>
      </c>
      <c r="BF1704" t="s">
        <v>64</v>
      </c>
      <c r="BG1704" t="s">
        <v>1404</v>
      </c>
      <c r="BH1704" t="s">
        <v>1276</v>
      </c>
      <c r="BI1704" s="4">
        <f xml:space="preserve"> _2025teamgamelogs[[#This Row],[FGA]] + (0.44 * _2025teamgamelogs[[#This Row],[FTA]]) + _2025teamgamelogs[[#This Row],[TOV]] - _2025teamgamelogs[[#This Row],[OREB]]</f>
        <v>98.28</v>
      </c>
      <c r="BJ1704" s="3">
        <f>_2025teamgamelogs[[#This Row],[TOV]]/_2025teamgamelogs[[#This Row],[POSSESIONS]]</f>
        <v>0.18315018315018314</v>
      </c>
      <c r="BK1704" s="4">
        <f>_2025teamgamelogs[[#This Row],[PTS]]/_2025teamgamelogs[[#This Row],[POSSESIONS]]</f>
        <v>0.99715099715099709</v>
      </c>
      <c r="BL1704" s="4">
        <f xml:space="preserve"> 100 * _2025teamgamelogs[[#This Row],[POINTS_PER_POSSESSION]]</f>
        <v>99.715099715099711</v>
      </c>
      <c r="BM1704" s="4">
        <f xml:space="preserve"> _2025teamgamelogs[[#This Row],[POSSESIONS]] / (_2025teamgamelogs[[#This Row],[MIN]]/48)</f>
        <v>98.28</v>
      </c>
      <c r="BN1704" s="3">
        <f>_2025teamgamelogs[[#This Row],[PTS]] / (2 * (_2025teamgamelogs[[#This Row],[FGA]] + 0.44 * _2025teamgamelogs[[#This Row],[FTA]]))</f>
        <v>0.52530017152658659</v>
      </c>
      <c r="BO1704" s="4">
        <f>VLOOKUP(_2025teamgamelogs[[#This Row],[MONTH]], LEAGUE_AVERAGES!$A$2:$B$8, 2, FALSE)</f>
        <v>112.18937416754261</v>
      </c>
      <c r="BP1704" s="5">
        <f>VLOOKUP(_2025teamgamelogs[[#This Row],[TEAM_NAME]], LEAGUE_AVERAGES!$A$14:$C$43, 2, FALSE)</f>
        <v>0.35092500000000004</v>
      </c>
      <c r="BQ1704" s="5">
        <f>VLOOKUP(_2025teamgamelogs[[#This Row],[TEAM_NAME]], LEAGUE_AVERAGES!$A$14:$C$43, 3, FALSE)</f>
        <v>0.36290476190476195</v>
      </c>
      <c r="BR1704" s="5">
        <f>VLOOKUP(_2025teamgamelogs[[#This Row],[TEAM_NAME]], LEAGUE_AVERAGES!$F$14:$H$43, 2, FALSE)</f>
        <v>0.47670000000000012</v>
      </c>
      <c r="BS1704" s="5">
        <f>VLOOKUP(_2025teamgamelogs[[#This Row],[TEAM_NAME]], LEAGUE_AVERAGES!$F$14:$H$43, 3, FALSE)</f>
        <v>0.47069047619047621</v>
      </c>
      <c r="BT1704" s="5">
        <f>VLOOKUP(_2025teamgamelogs[[#This Row],[TEAM_NAME]], LEAGUE_AVERAGES!$K$14:$M$43, 2, FALSE)</f>
        <v>0.58493933923263275</v>
      </c>
      <c r="BU1704" s="5">
        <f>VLOOKUP(_2025teamgamelogs[[#This Row],[TEAM_NAME]], LEAGUE_AVERAGES!$K$14:$M$43, 3, FALSE)</f>
        <v>0.57722862424766153</v>
      </c>
    </row>
    <row r="1705" spans="1:73" x14ac:dyDescent="0.2">
      <c r="A1705" t="s">
        <v>59</v>
      </c>
      <c r="B1705">
        <v>1610612751</v>
      </c>
      <c r="C1705" t="s">
        <v>89</v>
      </c>
      <c r="D1705" t="s">
        <v>90</v>
      </c>
      <c r="E1705">
        <v>22400824</v>
      </c>
      <c r="F1705" s="1">
        <v>45712</v>
      </c>
      <c r="G1705" t="s">
        <v>1449</v>
      </c>
      <c r="H1705" t="s">
        <v>70</v>
      </c>
      <c r="I1705">
        <v>48</v>
      </c>
      <c r="J1705">
        <v>33</v>
      </c>
      <c r="K1705">
        <v>84</v>
      </c>
      <c r="L1705">
        <v>0.39300000000000002</v>
      </c>
      <c r="M1705">
        <v>14</v>
      </c>
      <c r="N1705">
        <v>36</v>
      </c>
      <c r="O1705">
        <v>0.38900000000000001</v>
      </c>
      <c r="P1705">
        <v>19</v>
      </c>
      <c r="Q1705">
        <v>24</v>
      </c>
      <c r="R1705">
        <v>0.79200000000000004</v>
      </c>
      <c r="S1705">
        <v>16</v>
      </c>
      <c r="T1705">
        <v>23</v>
      </c>
      <c r="U1705">
        <v>39</v>
      </c>
      <c r="V1705">
        <v>25</v>
      </c>
      <c r="W1705">
        <v>18</v>
      </c>
      <c r="X1705">
        <v>16</v>
      </c>
      <c r="Y1705">
        <v>4</v>
      </c>
      <c r="Z1705">
        <v>8</v>
      </c>
      <c r="AA1705">
        <v>28</v>
      </c>
      <c r="AB1705">
        <v>26</v>
      </c>
      <c r="AC1705">
        <v>99</v>
      </c>
      <c r="AD1705">
        <v>-8</v>
      </c>
      <c r="AE1705">
        <v>1</v>
      </c>
      <c r="AF1705">
        <v>1231</v>
      </c>
      <c r="AG1705">
        <v>1231</v>
      </c>
      <c r="AH1705">
        <v>1231</v>
      </c>
      <c r="AI1705">
        <v>121</v>
      </c>
      <c r="AJ1705">
        <v>2321</v>
      </c>
      <c r="AK1705">
        <v>1815</v>
      </c>
      <c r="AL1705">
        <v>2275</v>
      </c>
      <c r="AM1705">
        <v>934</v>
      </c>
      <c r="AN1705">
        <v>1366</v>
      </c>
      <c r="AO1705">
        <v>865</v>
      </c>
      <c r="AP1705">
        <v>756</v>
      </c>
      <c r="AQ1705">
        <v>791</v>
      </c>
      <c r="AR1705">
        <v>1160</v>
      </c>
      <c r="AS1705">
        <v>234</v>
      </c>
      <c r="AT1705">
        <v>2380</v>
      </c>
      <c r="AU1705">
        <v>1833</v>
      </c>
      <c r="AV1705">
        <v>1358</v>
      </c>
      <c r="AW1705">
        <v>1953</v>
      </c>
      <c r="AX1705">
        <v>21</v>
      </c>
      <c r="AY1705">
        <v>1274</v>
      </c>
      <c r="AZ1705">
        <v>2116</v>
      </c>
      <c r="BA1705">
        <v>2403</v>
      </c>
      <c r="BB1705">
        <v>94</v>
      </c>
      <c r="BC1705">
        <v>2137</v>
      </c>
      <c r="BD1705">
        <v>1667</v>
      </c>
      <c r="BE1705">
        <v>1</v>
      </c>
      <c r="BF1705" t="s">
        <v>71</v>
      </c>
      <c r="BG1705" t="s">
        <v>1404</v>
      </c>
      <c r="BH1705" t="s">
        <v>1276</v>
      </c>
      <c r="BI1705" s="4">
        <f xml:space="preserve"> _2025teamgamelogs[[#This Row],[FGA]] + (0.44 * _2025teamgamelogs[[#This Row],[FTA]]) + _2025teamgamelogs[[#This Row],[TOV]] - _2025teamgamelogs[[#This Row],[OREB]]</f>
        <v>96.56</v>
      </c>
      <c r="BJ1705" s="3">
        <f>_2025teamgamelogs[[#This Row],[TOV]]/_2025teamgamelogs[[#This Row],[POSSESIONS]]</f>
        <v>0.18641259320629661</v>
      </c>
      <c r="BK1705" s="4">
        <f>_2025teamgamelogs[[#This Row],[PTS]]/_2025teamgamelogs[[#This Row],[POSSESIONS]]</f>
        <v>1.0252692626346314</v>
      </c>
      <c r="BL1705" s="4">
        <f xml:space="preserve"> 100 * _2025teamgamelogs[[#This Row],[POINTS_PER_POSSESSION]]</f>
        <v>102.52692626346314</v>
      </c>
      <c r="BM1705" s="4">
        <f xml:space="preserve"> _2025teamgamelogs[[#This Row],[POSSESIONS]] / (_2025teamgamelogs[[#This Row],[MIN]]/48)</f>
        <v>96.56</v>
      </c>
      <c r="BN1705" s="3">
        <f>_2025teamgamelogs[[#This Row],[PTS]] / (2 * (_2025teamgamelogs[[#This Row],[FGA]] + 0.44 * _2025teamgamelogs[[#This Row],[FTA]]))</f>
        <v>0.52347715736040612</v>
      </c>
      <c r="BO1705" s="4">
        <f>VLOOKUP(_2025teamgamelogs[[#This Row],[MONTH]], LEAGUE_AVERAGES!$A$2:$B$8, 2, FALSE)</f>
        <v>112.18937416754261</v>
      </c>
      <c r="BP1705" s="5">
        <f>VLOOKUP(_2025teamgamelogs[[#This Row],[TEAM_NAME]], LEAGUE_AVERAGES!$A$14:$C$43, 2, FALSE)</f>
        <v>0.337609756097561</v>
      </c>
      <c r="BQ1705" s="5">
        <f>VLOOKUP(_2025teamgamelogs[[#This Row],[TEAM_NAME]], LEAGUE_AVERAGES!$A$14:$C$43, 3, FALSE)</f>
        <v>0.34709756097560968</v>
      </c>
      <c r="BR1705" s="5">
        <f>VLOOKUP(_2025teamgamelogs[[#This Row],[TEAM_NAME]], LEAGUE_AVERAGES!$F$14:$H$43, 2, FALSE)</f>
        <v>0.43748780487804872</v>
      </c>
      <c r="BS1705" s="5">
        <f>VLOOKUP(_2025teamgamelogs[[#This Row],[TEAM_NAME]], LEAGUE_AVERAGES!$F$14:$H$43, 3, FALSE)</f>
        <v>0.43895121951219529</v>
      </c>
      <c r="BT1705" s="5">
        <f>VLOOKUP(_2025teamgamelogs[[#This Row],[TEAM_NAME]], LEAGUE_AVERAGES!$K$14:$M$43, 2, FALSE)</f>
        <v>0.54767404365624284</v>
      </c>
      <c r="BU1705" s="5">
        <f>VLOOKUP(_2025teamgamelogs[[#This Row],[TEAM_NAME]], LEAGUE_AVERAGES!$K$14:$M$43, 3, FALSE)</f>
        <v>0.5592142433904097</v>
      </c>
    </row>
    <row r="1706" spans="1:73" x14ac:dyDescent="0.2">
      <c r="A1706" t="s">
        <v>59</v>
      </c>
      <c r="B1706">
        <v>1610612750</v>
      </c>
      <c r="C1706" t="s">
        <v>8</v>
      </c>
      <c r="D1706" t="s">
        <v>72</v>
      </c>
      <c r="E1706">
        <v>22400826</v>
      </c>
      <c r="F1706" s="1">
        <v>45712</v>
      </c>
      <c r="G1706" t="s">
        <v>935</v>
      </c>
      <c r="H1706" t="s">
        <v>63</v>
      </c>
      <c r="I1706">
        <v>53</v>
      </c>
      <c r="J1706">
        <v>44</v>
      </c>
      <c r="K1706">
        <v>97</v>
      </c>
      <c r="L1706">
        <v>0.45400000000000001</v>
      </c>
      <c r="M1706">
        <v>9</v>
      </c>
      <c r="N1706">
        <v>32</v>
      </c>
      <c r="O1706">
        <v>0.28100000000000003</v>
      </c>
      <c r="P1706">
        <v>34</v>
      </c>
      <c r="Q1706">
        <v>39</v>
      </c>
      <c r="R1706">
        <v>0.872</v>
      </c>
      <c r="S1706">
        <v>11</v>
      </c>
      <c r="T1706">
        <v>43</v>
      </c>
      <c r="U1706">
        <v>54</v>
      </c>
      <c r="V1706">
        <v>29</v>
      </c>
      <c r="W1706">
        <v>13</v>
      </c>
      <c r="X1706">
        <v>6</v>
      </c>
      <c r="Y1706">
        <v>5</v>
      </c>
      <c r="Z1706">
        <v>8</v>
      </c>
      <c r="AA1706">
        <v>23</v>
      </c>
      <c r="AB1706">
        <v>30</v>
      </c>
      <c r="AC1706">
        <v>131</v>
      </c>
      <c r="AD1706">
        <v>3</v>
      </c>
      <c r="AE1706">
        <v>1</v>
      </c>
      <c r="AF1706">
        <v>1</v>
      </c>
      <c r="AG1706">
        <v>1</v>
      </c>
      <c r="AH1706">
        <v>1</v>
      </c>
      <c r="AI1706">
        <v>9</v>
      </c>
      <c r="AJ1706">
        <v>703</v>
      </c>
      <c r="AK1706">
        <v>324</v>
      </c>
      <c r="AL1706">
        <v>1487</v>
      </c>
      <c r="AM1706">
        <v>2097</v>
      </c>
      <c r="AN1706">
        <v>1863</v>
      </c>
      <c r="AO1706">
        <v>2058</v>
      </c>
      <c r="AP1706">
        <v>11</v>
      </c>
      <c r="AQ1706">
        <v>28</v>
      </c>
      <c r="AR1706">
        <v>442</v>
      </c>
      <c r="AS1706">
        <v>1051</v>
      </c>
      <c r="AT1706">
        <v>78</v>
      </c>
      <c r="AU1706">
        <v>165</v>
      </c>
      <c r="AV1706">
        <v>687</v>
      </c>
      <c r="AW1706">
        <v>850</v>
      </c>
      <c r="AX1706">
        <v>1702</v>
      </c>
      <c r="AY1706">
        <v>889</v>
      </c>
      <c r="AZ1706">
        <v>2116</v>
      </c>
      <c r="BA1706">
        <v>2046</v>
      </c>
      <c r="BB1706">
        <v>15</v>
      </c>
      <c r="BC1706">
        <v>218</v>
      </c>
      <c r="BD1706">
        <v>1047</v>
      </c>
      <c r="BE1706">
        <v>1</v>
      </c>
      <c r="BF1706" t="s">
        <v>71</v>
      </c>
      <c r="BG1706" t="s">
        <v>1404</v>
      </c>
      <c r="BH1706" t="s">
        <v>1276</v>
      </c>
      <c r="BI1706" s="4">
        <f xml:space="preserve"> _2025teamgamelogs[[#This Row],[FGA]] + (0.44 * _2025teamgamelogs[[#This Row],[FTA]]) + _2025teamgamelogs[[#This Row],[TOV]] - _2025teamgamelogs[[#This Row],[OREB]]</f>
        <v>116.16</v>
      </c>
      <c r="BJ1706" s="3">
        <f>_2025teamgamelogs[[#This Row],[TOV]]/_2025teamgamelogs[[#This Row],[POSSESIONS]]</f>
        <v>0.11191460055096419</v>
      </c>
      <c r="BK1706" s="4">
        <f>_2025teamgamelogs[[#This Row],[PTS]]/_2025teamgamelogs[[#This Row],[POSSESIONS]]</f>
        <v>1.1277548209366393</v>
      </c>
      <c r="BL1706" s="4">
        <f xml:space="preserve"> 100 * _2025teamgamelogs[[#This Row],[POINTS_PER_POSSESSION]]</f>
        <v>112.77548209366392</v>
      </c>
      <c r="BM1706" s="4">
        <f xml:space="preserve"> _2025teamgamelogs[[#This Row],[POSSESIONS]] / (_2025teamgamelogs[[#This Row],[MIN]]/48)</f>
        <v>105.20150943396226</v>
      </c>
      <c r="BN1706" s="3">
        <f>_2025teamgamelogs[[#This Row],[PTS]] / (2 * (_2025teamgamelogs[[#This Row],[FGA]] + 0.44 * _2025teamgamelogs[[#This Row],[FTA]]))</f>
        <v>0.57375613174491946</v>
      </c>
      <c r="BO1706" s="4">
        <f>VLOOKUP(_2025teamgamelogs[[#This Row],[MONTH]], LEAGUE_AVERAGES!$A$2:$B$8, 2, FALSE)</f>
        <v>112.18937416754261</v>
      </c>
      <c r="BP1706" s="5">
        <f>VLOOKUP(_2025teamgamelogs[[#This Row],[TEAM_NAME]], LEAGUE_AVERAGES!$A$14:$C$43, 2, FALSE)</f>
        <v>0.38256097560975622</v>
      </c>
      <c r="BQ1706" s="5">
        <f>VLOOKUP(_2025teamgamelogs[[#This Row],[TEAM_NAME]], LEAGUE_AVERAGES!$A$14:$C$43, 3, FALSE)</f>
        <v>0.37156097560975615</v>
      </c>
      <c r="BR1706" s="5">
        <f>VLOOKUP(_2025teamgamelogs[[#This Row],[TEAM_NAME]], LEAGUE_AVERAGES!$F$14:$H$43, 2, FALSE)</f>
        <v>0.47402439024390242</v>
      </c>
      <c r="BS1706" s="5">
        <f>VLOOKUP(_2025teamgamelogs[[#This Row],[TEAM_NAME]], LEAGUE_AVERAGES!$F$14:$H$43, 3, FALSE)</f>
        <v>0.46580487804878057</v>
      </c>
      <c r="BT1706" s="5">
        <f>VLOOKUP(_2025teamgamelogs[[#This Row],[TEAM_NAME]], LEAGUE_AVERAGES!$K$14:$M$43, 2, FALSE)</f>
        <v>0.59446350940954662</v>
      </c>
      <c r="BU1706" s="5">
        <f>VLOOKUP(_2025teamgamelogs[[#This Row],[TEAM_NAME]], LEAGUE_AVERAGES!$K$14:$M$43, 3, FALSE)</f>
        <v>0.58583417827298701</v>
      </c>
    </row>
    <row r="1707" spans="1:73" x14ac:dyDescent="0.2">
      <c r="A1707" t="s">
        <v>59</v>
      </c>
      <c r="B1707">
        <v>1610612741</v>
      </c>
      <c r="C1707" t="s">
        <v>86</v>
      </c>
      <c r="D1707" t="s">
        <v>87</v>
      </c>
      <c r="E1707">
        <v>22400823</v>
      </c>
      <c r="F1707" s="1">
        <v>45712</v>
      </c>
      <c r="G1707" t="s">
        <v>1450</v>
      </c>
      <c r="H1707" t="s">
        <v>63</v>
      </c>
      <c r="I1707">
        <v>48</v>
      </c>
      <c r="J1707">
        <v>45</v>
      </c>
      <c r="K1707">
        <v>89</v>
      </c>
      <c r="L1707">
        <v>0.50600000000000001</v>
      </c>
      <c r="M1707">
        <v>18</v>
      </c>
      <c r="N1707">
        <v>40</v>
      </c>
      <c r="O1707">
        <v>0.45</v>
      </c>
      <c r="P1707">
        <v>34</v>
      </c>
      <c r="Q1707">
        <v>36</v>
      </c>
      <c r="R1707">
        <v>0.94399999999999995</v>
      </c>
      <c r="S1707">
        <v>10</v>
      </c>
      <c r="T1707">
        <v>34</v>
      </c>
      <c r="U1707">
        <v>44</v>
      </c>
      <c r="V1707">
        <v>32</v>
      </c>
      <c r="W1707">
        <v>15</v>
      </c>
      <c r="X1707">
        <v>11</v>
      </c>
      <c r="Y1707">
        <v>6</v>
      </c>
      <c r="Z1707">
        <v>5</v>
      </c>
      <c r="AA1707">
        <v>19</v>
      </c>
      <c r="AB1707">
        <v>23</v>
      </c>
      <c r="AC1707">
        <v>142</v>
      </c>
      <c r="AD1707">
        <v>32</v>
      </c>
      <c r="AE1707">
        <v>1</v>
      </c>
      <c r="AF1707">
        <v>1</v>
      </c>
      <c r="AG1707">
        <v>1</v>
      </c>
      <c r="AH1707">
        <v>1</v>
      </c>
      <c r="AI1707">
        <v>121</v>
      </c>
      <c r="AJ1707">
        <v>564</v>
      </c>
      <c r="AK1707">
        <v>1176</v>
      </c>
      <c r="AL1707">
        <v>625</v>
      </c>
      <c r="AM1707">
        <v>288</v>
      </c>
      <c r="AN1707">
        <v>795</v>
      </c>
      <c r="AO1707">
        <v>331</v>
      </c>
      <c r="AP1707">
        <v>11</v>
      </c>
      <c r="AQ1707">
        <v>62</v>
      </c>
      <c r="AR1707">
        <v>91</v>
      </c>
      <c r="AS1707">
        <v>1308</v>
      </c>
      <c r="AT1707">
        <v>926</v>
      </c>
      <c r="AU1707">
        <v>1127</v>
      </c>
      <c r="AV1707">
        <v>322</v>
      </c>
      <c r="AW1707">
        <v>1341</v>
      </c>
      <c r="AX1707">
        <v>346</v>
      </c>
      <c r="AY1707">
        <v>560</v>
      </c>
      <c r="AZ1707">
        <v>1188</v>
      </c>
      <c r="BA1707">
        <v>1258</v>
      </c>
      <c r="BB1707">
        <v>300</v>
      </c>
      <c r="BC1707">
        <v>39</v>
      </c>
      <c r="BD1707">
        <v>58</v>
      </c>
      <c r="BE1707">
        <v>1</v>
      </c>
      <c r="BF1707" t="s">
        <v>71</v>
      </c>
      <c r="BG1707" t="s">
        <v>1404</v>
      </c>
      <c r="BH1707" t="s">
        <v>1276</v>
      </c>
      <c r="BI1707" s="4">
        <f xml:space="preserve"> _2025teamgamelogs[[#This Row],[FGA]] + (0.44 * _2025teamgamelogs[[#This Row],[FTA]]) + _2025teamgamelogs[[#This Row],[TOV]] - _2025teamgamelogs[[#This Row],[OREB]]</f>
        <v>109.84</v>
      </c>
      <c r="BJ1707" s="3">
        <f>_2025teamgamelogs[[#This Row],[TOV]]/_2025teamgamelogs[[#This Row],[POSSESIONS]]</f>
        <v>0.13656227239621266</v>
      </c>
      <c r="BK1707" s="4">
        <f>_2025teamgamelogs[[#This Row],[PTS]]/_2025teamgamelogs[[#This Row],[POSSESIONS]]</f>
        <v>1.2927895120174799</v>
      </c>
      <c r="BL1707" s="4">
        <f xml:space="preserve"> 100 * _2025teamgamelogs[[#This Row],[POINTS_PER_POSSESSION]]</f>
        <v>129.27895120174799</v>
      </c>
      <c r="BM1707" s="4">
        <f xml:space="preserve"> _2025teamgamelogs[[#This Row],[POSSESIONS]] / (_2025teamgamelogs[[#This Row],[MIN]]/48)</f>
        <v>109.84</v>
      </c>
      <c r="BN1707" s="3">
        <f>_2025teamgamelogs[[#This Row],[PTS]] / (2 * (_2025teamgamelogs[[#This Row],[FGA]] + 0.44 * _2025teamgamelogs[[#This Row],[FTA]]))</f>
        <v>0.67722243418542538</v>
      </c>
      <c r="BO1707" s="4">
        <f>VLOOKUP(_2025teamgamelogs[[#This Row],[MONTH]], LEAGUE_AVERAGES!$A$2:$B$8, 2, FALSE)</f>
        <v>112.18937416754261</v>
      </c>
      <c r="BP1707" s="5">
        <f>VLOOKUP(_2025teamgamelogs[[#This Row],[TEAM_NAME]], LEAGUE_AVERAGES!$A$14:$C$43, 2, FALSE)</f>
        <v>0.36141463414634156</v>
      </c>
      <c r="BQ1707" s="5">
        <f>VLOOKUP(_2025teamgamelogs[[#This Row],[TEAM_NAME]], LEAGUE_AVERAGES!$A$14:$C$43, 3, FALSE)</f>
        <v>0.37548780487804878</v>
      </c>
      <c r="BR1707" s="5">
        <f>VLOOKUP(_2025teamgamelogs[[#This Row],[TEAM_NAME]], LEAGUE_AVERAGES!$F$14:$H$43, 2, FALSE)</f>
        <v>0.46404878048780479</v>
      </c>
      <c r="BS1707" s="5">
        <f>VLOOKUP(_2025teamgamelogs[[#This Row],[TEAM_NAME]], LEAGUE_AVERAGES!$F$14:$H$43, 3, FALSE)</f>
        <v>0.47712195121951223</v>
      </c>
      <c r="BT1707" s="5">
        <f>VLOOKUP(_2025teamgamelogs[[#This Row],[TEAM_NAME]], LEAGUE_AVERAGES!$K$14:$M$43, 2, FALSE)</f>
        <v>0.57631003599073594</v>
      </c>
      <c r="BU1707" s="5">
        <f>VLOOKUP(_2025teamgamelogs[[#This Row],[TEAM_NAME]], LEAGUE_AVERAGES!$K$14:$M$43, 3, FALSE)</f>
        <v>0.59556361257988066</v>
      </c>
    </row>
    <row r="1708" spans="1:73" x14ac:dyDescent="0.2">
      <c r="A1708" t="s">
        <v>59</v>
      </c>
      <c r="B1708">
        <v>1610612765</v>
      </c>
      <c r="C1708" t="s">
        <v>107</v>
      </c>
      <c r="D1708" t="s">
        <v>108</v>
      </c>
      <c r="E1708">
        <v>22400821</v>
      </c>
      <c r="F1708" s="1">
        <v>45712</v>
      </c>
      <c r="G1708" t="s">
        <v>1451</v>
      </c>
      <c r="H1708" t="s">
        <v>63</v>
      </c>
      <c r="I1708">
        <v>48</v>
      </c>
      <c r="J1708">
        <v>36</v>
      </c>
      <c r="K1708">
        <v>79</v>
      </c>
      <c r="L1708">
        <v>0.45600000000000002</v>
      </c>
      <c r="M1708">
        <v>9</v>
      </c>
      <c r="N1708">
        <v>29</v>
      </c>
      <c r="O1708">
        <v>0.31</v>
      </c>
      <c r="P1708">
        <v>25</v>
      </c>
      <c r="Q1708">
        <v>36</v>
      </c>
      <c r="R1708">
        <v>0.69399999999999995</v>
      </c>
      <c r="S1708">
        <v>8</v>
      </c>
      <c r="T1708">
        <v>38</v>
      </c>
      <c r="U1708">
        <v>46</v>
      </c>
      <c r="V1708">
        <v>22</v>
      </c>
      <c r="W1708">
        <v>16</v>
      </c>
      <c r="X1708">
        <v>11</v>
      </c>
      <c r="Y1708">
        <v>7</v>
      </c>
      <c r="Z1708">
        <v>3</v>
      </c>
      <c r="AA1708">
        <v>18</v>
      </c>
      <c r="AB1708">
        <v>24</v>
      </c>
      <c r="AC1708">
        <v>106</v>
      </c>
      <c r="AD1708">
        <v>9</v>
      </c>
      <c r="AE1708">
        <v>1</v>
      </c>
      <c r="AF1708">
        <v>1</v>
      </c>
      <c r="AG1708">
        <v>1</v>
      </c>
      <c r="AH1708">
        <v>1</v>
      </c>
      <c r="AI1708">
        <v>121</v>
      </c>
      <c r="AJ1708">
        <v>2070</v>
      </c>
      <c r="AK1708">
        <v>2245</v>
      </c>
      <c r="AL1708">
        <v>1444</v>
      </c>
      <c r="AM1708">
        <v>2097</v>
      </c>
      <c r="AN1708">
        <v>2163</v>
      </c>
      <c r="AO1708">
        <v>1795</v>
      </c>
      <c r="AP1708">
        <v>183</v>
      </c>
      <c r="AQ1708">
        <v>62</v>
      </c>
      <c r="AR1708">
        <v>1982</v>
      </c>
      <c r="AS1708">
        <v>1800</v>
      </c>
      <c r="AT1708">
        <v>377</v>
      </c>
      <c r="AU1708">
        <v>835</v>
      </c>
      <c r="AV1708">
        <v>1909</v>
      </c>
      <c r="AW1708">
        <v>1583</v>
      </c>
      <c r="AX1708">
        <v>346</v>
      </c>
      <c r="AY1708">
        <v>346</v>
      </c>
      <c r="AZ1708">
        <v>384</v>
      </c>
      <c r="BA1708">
        <v>1018</v>
      </c>
      <c r="BB1708">
        <v>215</v>
      </c>
      <c r="BC1708">
        <v>1723</v>
      </c>
      <c r="BD1708">
        <v>672</v>
      </c>
      <c r="BE1708">
        <v>1</v>
      </c>
      <c r="BF1708" t="s">
        <v>64</v>
      </c>
      <c r="BG1708" t="s">
        <v>1404</v>
      </c>
      <c r="BH1708" t="s">
        <v>1276</v>
      </c>
      <c r="BI1708" s="4">
        <f xml:space="preserve"> _2025teamgamelogs[[#This Row],[FGA]] + (0.44 * _2025teamgamelogs[[#This Row],[FTA]]) + _2025teamgamelogs[[#This Row],[TOV]] - _2025teamgamelogs[[#This Row],[OREB]]</f>
        <v>102.84</v>
      </c>
      <c r="BJ1708" s="3">
        <f>_2025teamgamelogs[[#This Row],[TOV]]/_2025teamgamelogs[[#This Row],[POSSESIONS]]</f>
        <v>0.15558148580318942</v>
      </c>
      <c r="BK1708" s="4">
        <f>_2025teamgamelogs[[#This Row],[PTS]]/_2025teamgamelogs[[#This Row],[POSSESIONS]]</f>
        <v>1.0307273434461299</v>
      </c>
      <c r="BL1708" s="4">
        <f xml:space="preserve"> 100 * _2025teamgamelogs[[#This Row],[POINTS_PER_POSSESSION]]</f>
        <v>103.072734344613</v>
      </c>
      <c r="BM1708" s="4">
        <f xml:space="preserve"> _2025teamgamelogs[[#This Row],[POSSESIONS]] / (_2025teamgamelogs[[#This Row],[MIN]]/48)</f>
        <v>102.84</v>
      </c>
      <c r="BN1708" s="3">
        <f>_2025teamgamelogs[[#This Row],[PTS]] / (2 * (_2025teamgamelogs[[#This Row],[FGA]] + 0.44 * _2025teamgamelogs[[#This Row],[FTA]]))</f>
        <v>0.55883593420497679</v>
      </c>
      <c r="BO1708" s="4">
        <f>VLOOKUP(_2025teamgamelogs[[#This Row],[MONTH]], LEAGUE_AVERAGES!$A$2:$B$8, 2, FALSE)</f>
        <v>112.18937416754261</v>
      </c>
      <c r="BP1708" s="5">
        <f>VLOOKUP(_2025teamgamelogs[[#This Row],[TEAM_NAME]], LEAGUE_AVERAGES!$A$14:$C$43, 2, FALSE)</f>
        <v>0.3560731707317073</v>
      </c>
      <c r="BQ1708" s="5">
        <f>VLOOKUP(_2025teamgamelogs[[#This Row],[TEAM_NAME]], LEAGUE_AVERAGES!$A$14:$C$43, 3, FALSE)</f>
        <v>0.3687804878048781</v>
      </c>
      <c r="BR1708" s="5">
        <f>VLOOKUP(_2025teamgamelogs[[#This Row],[TEAM_NAME]], LEAGUE_AVERAGES!$F$14:$H$43, 2, FALSE)</f>
        <v>0.47321951219512204</v>
      </c>
      <c r="BS1708" s="5">
        <f>VLOOKUP(_2025teamgamelogs[[#This Row],[TEAM_NAME]], LEAGUE_AVERAGES!$F$14:$H$43, 3, FALSE)</f>
        <v>0.48104878048780486</v>
      </c>
      <c r="BT1708" s="5">
        <f>VLOOKUP(_2025teamgamelogs[[#This Row],[TEAM_NAME]], LEAGUE_AVERAGES!$K$14:$M$43, 2, FALSE)</f>
        <v>0.57634444021190001</v>
      </c>
      <c r="BU1708" s="5">
        <f>VLOOKUP(_2025teamgamelogs[[#This Row],[TEAM_NAME]], LEAGUE_AVERAGES!$K$14:$M$43, 3, FALSE)</f>
        <v>0.58621097107374254</v>
      </c>
    </row>
    <row r="1709" spans="1:73" x14ac:dyDescent="0.2">
      <c r="A1709" t="s">
        <v>59</v>
      </c>
      <c r="B1709">
        <v>1610612743</v>
      </c>
      <c r="C1709" t="s">
        <v>151</v>
      </c>
      <c r="D1709" t="s">
        <v>152</v>
      </c>
      <c r="E1709">
        <v>22400822</v>
      </c>
      <c r="F1709" s="1">
        <v>45712</v>
      </c>
      <c r="G1709" t="s">
        <v>1452</v>
      </c>
      <c r="H1709" t="s">
        <v>63</v>
      </c>
      <c r="I1709">
        <v>48</v>
      </c>
      <c r="J1709">
        <v>53</v>
      </c>
      <c r="K1709">
        <v>94</v>
      </c>
      <c r="L1709">
        <v>0.56399999999999995</v>
      </c>
      <c r="M1709">
        <v>8</v>
      </c>
      <c r="N1709">
        <v>21</v>
      </c>
      <c r="O1709">
        <v>0.38100000000000001</v>
      </c>
      <c r="P1709">
        <v>11</v>
      </c>
      <c r="Q1709">
        <v>14</v>
      </c>
      <c r="R1709">
        <v>0.78600000000000003</v>
      </c>
      <c r="S1709">
        <v>14</v>
      </c>
      <c r="T1709">
        <v>32</v>
      </c>
      <c r="U1709">
        <v>46</v>
      </c>
      <c r="V1709">
        <v>39</v>
      </c>
      <c r="W1709">
        <v>20</v>
      </c>
      <c r="X1709">
        <v>8</v>
      </c>
      <c r="Y1709">
        <v>4</v>
      </c>
      <c r="Z1709">
        <v>3</v>
      </c>
      <c r="AA1709">
        <v>21</v>
      </c>
      <c r="AB1709">
        <v>14</v>
      </c>
      <c r="AC1709">
        <v>125</v>
      </c>
      <c r="AD1709">
        <v>9</v>
      </c>
      <c r="AE1709">
        <v>1</v>
      </c>
      <c r="AF1709">
        <v>1</v>
      </c>
      <c r="AG1709">
        <v>1</v>
      </c>
      <c r="AH1709">
        <v>1</v>
      </c>
      <c r="AI1709">
        <v>121</v>
      </c>
      <c r="AJ1709">
        <v>40</v>
      </c>
      <c r="AK1709">
        <v>570</v>
      </c>
      <c r="AL1709">
        <v>103</v>
      </c>
      <c r="AM1709">
        <v>2251</v>
      </c>
      <c r="AN1709">
        <v>2448</v>
      </c>
      <c r="AO1709">
        <v>962</v>
      </c>
      <c r="AP1709">
        <v>2028</v>
      </c>
      <c r="AQ1709">
        <v>2113</v>
      </c>
      <c r="AR1709">
        <v>1221</v>
      </c>
      <c r="AS1709">
        <v>466</v>
      </c>
      <c r="AT1709">
        <v>1307</v>
      </c>
      <c r="AU1709">
        <v>835</v>
      </c>
      <c r="AV1709">
        <v>27</v>
      </c>
      <c r="AW1709">
        <v>2199</v>
      </c>
      <c r="AX1709">
        <v>1073</v>
      </c>
      <c r="AY1709">
        <v>1274</v>
      </c>
      <c r="AZ1709">
        <v>384</v>
      </c>
      <c r="BA1709">
        <v>1694</v>
      </c>
      <c r="BB1709">
        <v>2064</v>
      </c>
      <c r="BC1709">
        <v>437</v>
      </c>
      <c r="BD1709">
        <v>672</v>
      </c>
      <c r="BE1709">
        <v>1</v>
      </c>
      <c r="BF1709" t="s">
        <v>71</v>
      </c>
      <c r="BG1709" t="s">
        <v>1404</v>
      </c>
      <c r="BH1709" t="s">
        <v>1276</v>
      </c>
      <c r="BI1709" s="4">
        <f xml:space="preserve"> _2025teamgamelogs[[#This Row],[FGA]] + (0.44 * _2025teamgamelogs[[#This Row],[FTA]]) + _2025teamgamelogs[[#This Row],[TOV]] - _2025teamgamelogs[[#This Row],[OREB]]</f>
        <v>106.16</v>
      </c>
      <c r="BJ1709" s="3">
        <f>_2025teamgamelogs[[#This Row],[TOV]]/_2025teamgamelogs[[#This Row],[POSSESIONS]]</f>
        <v>0.18839487565938207</v>
      </c>
      <c r="BK1709" s="4">
        <f>_2025teamgamelogs[[#This Row],[PTS]]/_2025teamgamelogs[[#This Row],[POSSESIONS]]</f>
        <v>1.1774679728711379</v>
      </c>
      <c r="BL1709" s="4">
        <f xml:space="preserve"> 100 * _2025teamgamelogs[[#This Row],[POINTS_PER_POSSESSION]]</f>
        <v>117.74679728711379</v>
      </c>
      <c r="BM1709" s="4">
        <f xml:space="preserve"> _2025teamgamelogs[[#This Row],[POSSESIONS]] / (_2025teamgamelogs[[#This Row],[MIN]]/48)</f>
        <v>106.16</v>
      </c>
      <c r="BN1709" s="3">
        <f>_2025teamgamelogs[[#This Row],[PTS]] / (2 * (_2025teamgamelogs[[#This Row],[FGA]] + 0.44 * _2025teamgamelogs[[#This Row],[FTA]]))</f>
        <v>0.62400159744408945</v>
      </c>
      <c r="BO1709" s="4">
        <f>VLOOKUP(_2025teamgamelogs[[#This Row],[MONTH]], LEAGUE_AVERAGES!$A$2:$B$8, 2, FALSE)</f>
        <v>112.18937416754261</v>
      </c>
      <c r="BP1709" s="5">
        <f>VLOOKUP(_2025teamgamelogs[[#This Row],[TEAM_NAME]], LEAGUE_AVERAGES!$A$14:$C$43, 2, FALSE)</f>
        <v>0.39036585365853654</v>
      </c>
      <c r="BQ1709" s="5">
        <f>VLOOKUP(_2025teamgamelogs[[#This Row],[TEAM_NAME]], LEAGUE_AVERAGES!$A$14:$C$43, 3, FALSE)</f>
        <v>0.36282926829268303</v>
      </c>
      <c r="BR1709" s="5">
        <f>VLOOKUP(_2025teamgamelogs[[#This Row],[TEAM_NAME]], LEAGUE_AVERAGES!$F$14:$H$43, 2, FALSE)</f>
        <v>0.50741463414634147</v>
      </c>
      <c r="BS1709" s="5">
        <f>VLOOKUP(_2025teamgamelogs[[#This Row],[TEAM_NAME]], LEAGUE_AVERAGES!$F$14:$H$43, 3, FALSE)</f>
        <v>0.50717073170731708</v>
      </c>
      <c r="BT1709" s="5">
        <f>VLOOKUP(_2025teamgamelogs[[#This Row],[TEAM_NAME]], LEAGUE_AVERAGES!$K$14:$M$43, 2, FALSE)</f>
        <v>0.61183675116028358</v>
      </c>
      <c r="BU1709" s="5">
        <f>VLOOKUP(_2025teamgamelogs[[#This Row],[TEAM_NAME]], LEAGUE_AVERAGES!$K$14:$M$43, 3, FALSE)</f>
        <v>0.59871853787111373</v>
      </c>
    </row>
    <row r="1710" spans="1:73" x14ac:dyDescent="0.2">
      <c r="A1710" t="s">
        <v>59</v>
      </c>
      <c r="B1710">
        <v>1610612762</v>
      </c>
      <c r="C1710" t="s">
        <v>125</v>
      </c>
      <c r="D1710" t="s">
        <v>126</v>
      </c>
      <c r="E1710">
        <v>22400827</v>
      </c>
      <c r="F1710" s="1">
        <v>45712</v>
      </c>
      <c r="G1710" t="s">
        <v>1453</v>
      </c>
      <c r="H1710" t="s">
        <v>70</v>
      </c>
      <c r="I1710">
        <v>48</v>
      </c>
      <c r="J1710">
        <v>39</v>
      </c>
      <c r="K1710">
        <v>98</v>
      </c>
      <c r="L1710">
        <v>0.39800000000000002</v>
      </c>
      <c r="M1710">
        <v>18</v>
      </c>
      <c r="N1710">
        <v>44</v>
      </c>
      <c r="O1710">
        <v>0.40899999999999997</v>
      </c>
      <c r="P1710">
        <v>16</v>
      </c>
      <c r="Q1710">
        <v>19</v>
      </c>
      <c r="R1710">
        <v>0.84199999999999997</v>
      </c>
      <c r="S1710">
        <v>11</v>
      </c>
      <c r="T1710">
        <v>34</v>
      </c>
      <c r="U1710">
        <v>45</v>
      </c>
      <c r="V1710">
        <v>24</v>
      </c>
      <c r="W1710">
        <v>15</v>
      </c>
      <c r="X1710">
        <v>7</v>
      </c>
      <c r="Y1710">
        <v>2</v>
      </c>
      <c r="Z1710">
        <v>6</v>
      </c>
      <c r="AA1710">
        <v>18</v>
      </c>
      <c r="AB1710">
        <v>16</v>
      </c>
      <c r="AC1710">
        <v>112</v>
      </c>
      <c r="AD1710">
        <v>-2</v>
      </c>
      <c r="AE1710">
        <v>1</v>
      </c>
      <c r="AF1710">
        <v>1231</v>
      </c>
      <c r="AG1710">
        <v>1231</v>
      </c>
      <c r="AH1710">
        <v>1231</v>
      </c>
      <c r="AI1710">
        <v>121</v>
      </c>
      <c r="AJ1710">
        <v>1609</v>
      </c>
      <c r="AK1710">
        <v>251</v>
      </c>
      <c r="AL1710">
        <v>2213</v>
      </c>
      <c r="AM1710">
        <v>288</v>
      </c>
      <c r="AN1710">
        <v>384</v>
      </c>
      <c r="AO1710">
        <v>652</v>
      </c>
      <c r="AP1710">
        <v>1228</v>
      </c>
      <c r="AQ1710">
        <v>1458</v>
      </c>
      <c r="AR1710">
        <v>642</v>
      </c>
      <c r="AS1710">
        <v>1051</v>
      </c>
      <c r="AT1710">
        <v>926</v>
      </c>
      <c r="AU1710">
        <v>976</v>
      </c>
      <c r="AV1710">
        <v>1570</v>
      </c>
      <c r="AW1710">
        <v>1341</v>
      </c>
      <c r="AX1710">
        <v>1360</v>
      </c>
      <c r="AY1710">
        <v>2078</v>
      </c>
      <c r="AZ1710">
        <v>1573</v>
      </c>
      <c r="BA1710">
        <v>1018</v>
      </c>
      <c r="BB1710">
        <v>1670</v>
      </c>
      <c r="BC1710">
        <v>1331</v>
      </c>
      <c r="BD1710">
        <v>1286</v>
      </c>
      <c r="BE1710">
        <v>1</v>
      </c>
      <c r="BF1710" t="s">
        <v>64</v>
      </c>
      <c r="BG1710" t="s">
        <v>1404</v>
      </c>
      <c r="BH1710" t="s">
        <v>1276</v>
      </c>
      <c r="BI1710" s="4">
        <f xml:space="preserve"> _2025teamgamelogs[[#This Row],[FGA]] + (0.44 * _2025teamgamelogs[[#This Row],[FTA]]) + _2025teamgamelogs[[#This Row],[TOV]] - _2025teamgamelogs[[#This Row],[OREB]]</f>
        <v>110.36</v>
      </c>
      <c r="BJ1710" s="3">
        <f>_2025teamgamelogs[[#This Row],[TOV]]/_2025teamgamelogs[[#This Row],[POSSESIONS]]</f>
        <v>0.13591881116346502</v>
      </c>
      <c r="BK1710" s="4">
        <f>_2025teamgamelogs[[#This Row],[PTS]]/_2025teamgamelogs[[#This Row],[POSSESIONS]]</f>
        <v>1.0148604566872055</v>
      </c>
      <c r="BL1710" s="4">
        <f xml:space="preserve"> 100 * _2025teamgamelogs[[#This Row],[POINTS_PER_POSSESSION]]</f>
        <v>101.48604566872055</v>
      </c>
      <c r="BM1710" s="4">
        <f xml:space="preserve"> _2025teamgamelogs[[#This Row],[POSSESIONS]] / (_2025teamgamelogs[[#This Row],[MIN]]/48)</f>
        <v>110.36</v>
      </c>
      <c r="BN1710" s="3">
        <f>_2025teamgamelogs[[#This Row],[PTS]] / (2 * (_2025teamgamelogs[[#This Row],[FGA]] + 0.44 * _2025teamgamelogs[[#This Row],[FTA]]))</f>
        <v>0.52651372696502441</v>
      </c>
      <c r="BO1710" s="4">
        <f>VLOOKUP(_2025teamgamelogs[[#This Row],[MONTH]], LEAGUE_AVERAGES!$A$2:$B$8, 2, FALSE)</f>
        <v>112.18937416754261</v>
      </c>
      <c r="BP1710" s="5">
        <f>VLOOKUP(_2025teamgamelogs[[#This Row],[TEAM_NAME]], LEAGUE_AVERAGES!$A$14:$C$43, 2, FALSE)</f>
        <v>0.36446341463414633</v>
      </c>
      <c r="BQ1710" s="5">
        <f>VLOOKUP(_2025teamgamelogs[[#This Row],[TEAM_NAME]], LEAGUE_AVERAGES!$A$14:$C$43, 3, FALSE)</f>
        <v>0.3413170731707319</v>
      </c>
      <c r="BR1710" s="5">
        <f>VLOOKUP(_2025teamgamelogs[[#This Row],[TEAM_NAME]], LEAGUE_AVERAGES!$F$14:$H$43, 2, FALSE)</f>
        <v>0.4583902439024391</v>
      </c>
      <c r="BS1710" s="5">
        <f>VLOOKUP(_2025teamgamelogs[[#This Row],[TEAM_NAME]], LEAGUE_AVERAGES!$F$14:$H$43, 3, FALSE)</f>
        <v>0.45390243902439031</v>
      </c>
      <c r="BT1710" s="5">
        <f>VLOOKUP(_2025teamgamelogs[[#This Row],[TEAM_NAME]], LEAGUE_AVERAGES!$K$14:$M$43, 2, FALSE)</f>
        <v>0.57104853563970659</v>
      </c>
      <c r="BU1710" s="5">
        <f>VLOOKUP(_2025teamgamelogs[[#This Row],[TEAM_NAME]], LEAGUE_AVERAGES!$K$14:$M$43, 3, FALSE)</f>
        <v>0.56826296147062372</v>
      </c>
    </row>
    <row r="1711" spans="1:73" x14ac:dyDescent="0.2">
      <c r="A1711" t="s">
        <v>59</v>
      </c>
      <c r="B1711">
        <v>1610612766</v>
      </c>
      <c r="C1711" t="s">
        <v>122</v>
      </c>
      <c r="D1711" t="s">
        <v>123</v>
      </c>
      <c r="E1711">
        <v>22400828</v>
      </c>
      <c r="F1711" s="1">
        <v>45712</v>
      </c>
      <c r="G1711" t="s">
        <v>1454</v>
      </c>
      <c r="H1711" t="s">
        <v>70</v>
      </c>
      <c r="I1711">
        <v>48</v>
      </c>
      <c r="J1711">
        <v>30</v>
      </c>
      <c r="K1711">
        <v>85</v>
      </c>
      <c r="L1711">
        <v>0.35299999999999998</v>
      </c>
      <c r="M1711">
        <v>10</v>
      </c>
      <c r="N1711">
        <v>40</v>
      </c>
      <c r="O1711">
        <v>0.25</v>
      </c>
      <c r="P1711">
        <v>18</v>
      </c>
      <c r="Q1711">
        <v>24</v>
      </c>
      <c r="R1711">
        <v>0.75</v>
      </c>
      <c r="S1711">
        <v>15</v>
      </c>
      <c r="T1711">
        <v>22</v>
      </c>
      <c r="U1711">
        <v>37</v>
      </c>
      <c r="V1711">
        <v>24</v>
      </c>
      <c r="W1711">
        <v>19</v>
      </c>
      <c r="X1711">
        <v>14</v>
      </c>
      <c r="Y1711">
        <v>4</v>
      </c>
      <c r="Z1711">
        <v>4</v>
      </c>
      <c r="AA1711">
        <v>16</v>
      </c>
      <c r="AB1711">
        <v>18</v>
      </c>
      <c r="AC1711">
        <v>88</v>
      </c>
      <c r="AD1711">
        <v>-42</v>
      </c>
      <c r="AE1711">
        <v>1</v>
      </c>
      <c r="AF1711">
        <v>1231</v>
      </c>
      <c r="AG1711">
        <v>1231</v>
      </c>
      <c r="AH1711">
        <v>1231</v>
      </c>
      <c r="AI1711">
        <v>121</v>
      </c>
      <c r="AJ1711">
        <v>2431</v>
      </c>
      <c r="AK1711">
        <v>1709</v>
      </c>
      <c r="AL1711">
        <v>2424</v>
      </c>
      <c r="AM1711">
        <v>1891</v>
      </c>
      <c r="AN1711">
        <v>795</v>
      </c>
      <c r="AO1711">
        <v>2236</v>
      </c>
      <c r="AP1711">
        <v>889</v>
      </c>
      <c r="AQ1711">
        <v>791</v>
      </c>
      <c r="AR1711">
        <v>1525</v>
      </c>
      <c r="AS1711">
        <v>332</v>
      </c>
      <c r="AT1711">
        <v>2412</v>
      </c>
      <c r="AU1711">
        <v>2073</v>
      </c>
      <c r="AV1711">
        <v>1570</v>
      </c>
      <c r="AW1711">
        <v>2098</v>
      </c>
      <c r="AX1711">
        <v>81</v>
      </c>
      <c r="AY1711">
        <v>1274</v>
      </c>
      <c r="AZ1711">
        <v>750</v>
      </c>
      <c r="BA1711">
        <v>570</v>
      </c>
      <c r="BB1711">
        <v>1204</v>
      </c>
      <c r="BC1711">
        <v>2411</v>
      </c>
      <c r="BD1711">
        <v>2448</v>
      </c>
      <c r="BE1711">
        <v>1</v>
      </c>
      <c r="BF1711" t="s">
        <v>71</v>
      </c>
      <c r="BG1711" t="s">
        <v>1404</v>
      </c>
      <c r="BH1711" t="s">
        <v>1276</v>
      </c>
      <c r="BI1711" s="4">
        <f xml:space="preserve"> _2025teamgamelogs[[#This Row],[FGA]] + (0.44 * _2025teamgamelogs[[#This Row],[FTA]]) + _2025teamgamelogs[[#This Row],[TOV]] - _2025teamgamelogs[[#This Row],[OREB]]</f>
        <v>99.56</v>
      </c>
      <c r="BJ1711" s="3">
        <f>_2025teamgamelogs[[#This Row],[TOV]]/_2025teamgamelogs[[#This Row],[POSSESIONS]]</f>
        <v>0.19083969465648853</v>
      </c>
      <c r="BK1711" s="4">
        <f>_2025teamgamelogs[[#This Row],[PTS]]/_2025teamgamelogs[[#This Row],[POSSESIONS]]</f>
        <v>0.88388911209321008</v>
      </c>
      <c r="BL1711" s="4">
        <f xml:space="preserve"> 100 * _2025teamgamelogs[[#This Row],[POINTS_PER_POSSESSION]]</f>
        <v>88.388911209321009</v>
      </c>
      <c r="BM1711" s="4">
        <f xml:space="preserve"> _2025teamgamelogs[[#This Row],[POSSESIONS]] / (_2025teamgamelogs[[#This Row],[MIN]]/48)</f>
        <v>99.56</v>
      </c>
      <c r="BN1711" s="3">
        <f>_2025teamgamelogs[[#This Row],[PTS]] / (2 * (_2025teamgamelogs[[#This Row],[FGA]] + 0.44 * _2025teamgamelogs[[#This Row],[FTA]]))</f>
        <v>0.46044370029300963</v>
      </c>
      <c r="BO1711" s="4">
        <f>VLOOKUP(_2025teamgamelogs[[#This Row],[MONTH]], LEAGUE_AVERAGES!$A$2:$B$8, 2, FALSE)</f>
        <v>112.18937416754261</v>
      </c>
      <c r="BP1711" s="5">
        <f>VLOOKUP(_2025teamgamelogs[[#This Row],[TEAM_NAME]], LEAGUE_AVERAGES!$A$14:$C$43, 2, FALSE)</f>
        <v>0.33860975609756089</v>
      </c>
      <c r="BQ1711" s="5">
        <f>VLOOKUP(_2025teamgamelogs[[#This Row],[TEAM_NAME]], LEAGUE_AVERAGES!$A$14:$C$43, 3, FALSE)</f>
        <v>0.33580487804878045</v>
      </c>
      <c r="BR1711" s="5">
        <f>VLOOKUP(_2025teamgamelogs[[#This Row],[TEAM_NAME]], LEAGUE_AVERAGES!$F$14:$H$43, 2, FALSE)</f>
        <v>0.43492682926829268</v>
      </c>
      <c r="BS1711" s="5">
        <f>VLOOKUP(_2025teamgamelogs[[#This Row],[TEAM_NAME]], LEAGUE_AVERAGES!$F$14:$H$43, 3, FALSE)</f>
        <v>0.42697560975609755</v>
      </c>
      <c r="BT1711" s="5">
        <f>VLOOKUP(_2025teamgamelogs[[#This Row],[TEAM_NAME]], LEAGUE_AVERAGES!$K$14:$M$43, 2, FALSE)</f>
        <v>0.5424635833805308</v>
      </c>
      <c r="BU1711" s="5">
        <f>VLOOKUP(_2025teamgamelogs[[#This Row],[TEAM_NAME]], LEAGUE_AVERAGES!$K$14:$M$43, 3, FALSE)</f>
        <v>0.53419164265445196</v>
      </c>
    </row>
    <row r="1712" spans="1:73" x14ac:dyDescent="0.2">
      <c r="A1712" t="s">
        <v>59</v>
      </c>
      <c r="B1712">
        <v>1610612748</v>
      </c>
      <c r="C1712" t="s">
        <v>101</v>
      </c>
      <c r="D1712" t="s">
        <v>102</v>
      </c>
      <c r="E1712">
        <v>22400825</v>
      </c>
      <c r="F1712" s="1">
        <v>45712</v>
      </c>
      <c r="G1712" t="s">
        <v>909</v>
      </c>
      <c r="H1712" t="s">
        <v>70</v>
      </c>
      <c r="I1712">
        <v>48</v>
      </c>
      <c r="J1712">
        <v>27</v>
      </c>
      <c r="K1712">
        <v>84</v>
      </c>
      <c r="L1712">
        <v>0.32100000000000001</v>
      </c>
      <c r="M1712">
        <v>7</v>
      </c>
      <c r="N1712">
        <v>40</v>
      </c>
      <c r="O1712">
        <v>0.17499999999999999</v>
      </c>
      <c r="P1712">
        <v>25</v>
      </c>
      <c r="Q1712">
        <v>27</v>
      </c>
      <c r="R1712">
        <v>0.92600000000000005</v>
      </c>
      <c r="S1712">
        <v>14</v>
      </c>
      <c r="T1712">
        <v>31</v>
      </c>
      <c r="U1712">
        <v>45</v>
      </c>
      <c r="V1712">
        <v>15</v>
      </c>
      <c r="W1712">
        <v>18</v>
      </c>
      <c r="X1712">
        <v>8</v>
      </c>
      <c r="Y1712">
        <v>4</v>
      </c>
      <c r="Z1712">
        <v>2</v>
      </c>
      <c r="AA1712">
        <v>9</v>
      </c>
      <c r="AB1712">
        <v>22</v>
      </c>
      <c r="AC1712">
        <v>86</v>
      </c>
      <c r="AD1712">
        <v>-12</v>
      </c>
      <c r="AE1712">
        <v>1</v>
      </c>
      <c r="AF1712">
        <v>1231</v>
      </c>
      <c r="AG1712">
        <v>1231</v>
      </c>
      <c r="AH1712">
        <v>1231</v>
      </c>
      <c r="AI1712">
        <v>121</v>
      </c>
      <c r="AJ1712">
        <v>2456</v>
      </c>
      <c r="AK1712">
        <v>1815</v>
      </c>
      <c r="AL1712">
        <v>2453</v>
      </c>
      <c r="AM1712">
        <v>2338</v>
      </c>
      <c r="AN1712">
        <v>795</v>
      </c>
      <c r="AO1712">
        <v>2434</v>
      </c>
      <c r="AP1712">
        <v>183</v>
      </c>
      <c r="AQ1712">
        <v>471</v>
      </c>
      <c r="AR1712">
        <v>151</v>
      </c>
      <c r="AS1712">
        <v>466</v>
      </c>
      <c r="AT1712">
        <v>1488</v>
      </c>
      <c r="AU1712">
        <v>976</v>
      </c>
      <c r="AV1712">
        <v>2434</v>
      </c>
      <c r="AW1712">
        <v>1953</v>
      </c>
      <c r="AX1712">
        <v>1073</v>
      </c>
      <c r="AY1712">
        <v>1274</v>
      </c>
      <c r="AZ1712">
        <v>158</v>
      </c>
      <c r="BA1712">
        <v>9</v>
      </c>
      <c r="BB1712">
        <v>416</v>
      </c>
      <c r="BC1712">
        <v>2427</v>
      </c>
      <c r="BD1712">
        <v>1899</v>
      </c>
      <c r="BE1712">
        <v>1</v>
      </c>
      <c r="BF1712" t="s">
        <v>71</v>
      </c>
      <c r="BG1712" t="s">
        <v>1404</v>
      </c>
      <c r="BH1712" t="s">
        <v>1276</v>
      </c>
      <c r="BI1712" s="4">
        <f xml:space="preserve"> _2025teamgamelogs[[#This Row],[FGA]] + (0.44 * _2025teamgamelogs[[#This Row],[FTA]]) + _2025teamgamelogs[[#This Row],[TOV]] - _2025teamgamelogs[[#This Row],[OREB]]</f>
        <v>99.88</v>
      </c>
      <c r="BJ1712" s="3">
        <f>_2025teamgamelogs[[#This Row],[TOV]]/_2025teamgamelogs[[#This Row],[POSSESIONS]]</f>
        <v>0.18021625951141371</v>
      </c>
      <c r="BK1712" s="4">
        <f>_2025teamgamelogs[[#This Row],[PTS]]/_2025teamgamelogs[[#This Row],[POSSESIONS]]</f>
        <v>0.86103323988786551</v>
      </c>
      <c r="BL1712" s="4">
        <f xml:space="preserve"> 100 * _2025teamgamelogs[[#This Row],[POINTS_PER_POSSESSION]]</f>
        <v>86.103323988786556</v>
      </c>
      <c r="BM1712" s="4">
        <f xml:space="preserve"> _2025teamgamelogs[[#This Row],[POSSESIONS]] / (_2025teamgamelogs[[#This Row],[MIN]]/48)</f>
        <v>99.88</v>
      </c>
      <c r="BN1712" s="3">
        <f>_2025teamgamelogs[[#This Row],[PTS]] / (2 * (_2025teamgamelogs[[#This Row],[FGA]] + 0.44 * _2025teamgamelogs[[#This Row],[FTA]]))</f>
        <v>0.44847726324572385</v>
      </c>
      <c r="BO1712" s="4">
        <f>VLOOKUP(_2025teamgamelogs[[#This Row],[MONTH]], LEAGUE_AVERAGES!$A$2:$B$8, 2, FALSE)</f>
        <v>112.18937416754261</v>
      </c>
      <c r="BP1712" s="5">
        <f>VLOOKUP(_2025teamgamelogs[[#This Row],[TEAM_NAME]], LEAGUE_AVERAGES!$A$14:$C$43, 2, FALSE)</f>
        <v>0.38887804878048787</v>
      </c>
      <c r="BQ1712" s="5">
        <f>VLOOKUP(_2025teamgamelogs[[#This Row],[TEAM_NAME]], LEAGUE_AVERAGES!$A$14:$C$43, 3, FALSE)</f>
        <v>0.35180487804878063</v>
      </c>
      <c r="BR1712" s="5">
        <f>VLOOKUP(_2025teamgamelogs[[#This Row],[TEAM_NAME]], LEAGUE_AVERAGES!$F$14:$H$43, 2, FALSE)</f>
        <v>0.48178048780487814</v>
      </c>
      <c r="BS1712" s="5">
        <f>VLOOKUP(_2025teamgamelogs[[#This Row],[TEAM_NAME]], LEAGUE_AVERAGES!$F$14:$H$43, 3, FALSE)</f>
        <v>0.44997560975609752</v>
      </c>
      <c r="BT1712" s="5">
        <f>VLOOKUP(_2025teamgamelogs[[#This Row],[TEAM_NAME]], LEAGUE_AVERAGES!$K$14:$M$43, 2, FALSE)</f>
        <v>0.59307433364150897</v>
      </c>
      <c r="BU1712" s="5">
        <f>VLOOKUP(_2025teamgamelogs[[#This Row],[TEAM_NAME]], LEAGUE_AVERAGES!$K$14:$M$43, 3, FALSE)</f>
        <v>0.56311679796954139</v>
      </c>
    </row>
    <row r="1713" spans="1:73" x14ac:dyDescent="0.2">
      <c r="A1713" t="s">
        <v>59</v>
      </c>
      <c r="B1713">
        <v>1610612746</v>
      </c>
      <c r="C1713" t="s">
        <v>131</v>
      </c>
      <c r="D1713" t="s">
        <v>132</v>
      </c>
      <c r="E1713">
        <v>22400821</v>
      </c>
      <c r="F1713" s="1">
        <v>45712</v>
      </c>
      <c r="G1713" t="s">
        <v>1455</v>
      </c>
      <c r="H1713" t="s">
        <v>70</v>
      </c>
      <c r="I1713">
        <v>48</v>
      </c>
      <c r="J1713">
        <v>37</v>
      </c>
      <c r="K1713">
        <v>92</v>
      </c>
      <c r="L1713">
        <v>0.40200000000000002</v>
      </c>
      <c r="M1713">
        <v>11</v>
      </c>
      <c r="N1713">
        <v>41</v>
      </c>
      <c r="O1713">
        <v>0.26800000000000002</v>
      </c>
      <c r="P1713">
        <v>12</v>
      </c>
      <c r="Q1713">
        <v>19</v>
      </c>
      <c r="R1713">
        <v>0.63200000000000001</v>
      </c>
      <c r="S1713">
        <v>15</v>
      </c>
      <c r="T1713">
        <v>33</v>
      </c>
      <c r="U1713">
        <v>48</v>
      </c>
      <c r="V1713">
        <v>24</v>
      </c>
      <c r="W1713">
        <v>17</v>
      </c>
      <c r="X1713">
        <v>12</v>
      </c>
      <c r="Y1713">
        <v>3</v>
      </c>
      <c r="Z1713">
        <v>7</v>
      </c>
      <c r="AA1713">
        <v>24</v>
      </c>
      <c r="AB1713">
        <v>18</v>
      </c>
      <c r="AC1713">
        <v>97</v>
      </c>
      <c r="AD1713">
        <v>-9</v>
      </c>
      <c r="AE1713">
        <v>1</v>
      </c>
      <c r="AF1713">
        <v>1231</v>
      </c>
      <c r="AG1713">
        <v>1231</v>
      </c>
      <c r="AH1713">
        <v>1231</v>
      </c>
      <c r="AI1713">
        <v>121</v>
      </c>
      <c r="AJ1713">
        <v>1946</v>
      </c>
      <c r="AK1713">
        <v>768</v>
      </c>
      <c r="AL1713">
        <v>2181</v>
      </c>
      <c r="AM1713">
        <v>1661</v>
      </c>
      <c r="AN1713">
        <v>681</v>
      </c>
      <c r="AO1713">
        <v>2147</v>
      </c>
      <c r="AP1713">
        <v>1889</v>
      </c>
      <c r="AQ1713">
        <v>1458</v>
      </c>
      <c r="AR1713">
        <v>2271</v>
      </c>
      <c r="AS1713">
        <v>332</v>
      </c>
      <c r="AT1713">
        <v>1131</v>
      </c>
      <c r="AU1713">
        <v>604</v>
      </c>
      <c r="AV1713">
        <v>1570</v>
      </c>
      <c r="AW1713">
        <v>1759</v>
      </c>
      <c r="AX1713">
        <v>217</v>
      </c>
      <c r="AY1713">
        <v>1712</v>
      </c>
      <c r="AZ1713">
        <v>1902</v>
      </c>
      <c r="BA1713">
        <v>2162</v>
      </c>
      <c r="BB1713">
        <v>1204</v>
      </c>
      <c r="BC1713">
        <v>2224</v>
      </c>
      <c r="BD1713">
        <v>1735</v>
      </c>
      <c r="BE1713">
        <v>1</v>
      </c>
      <c r="BF1713" t="s">
        <v>71</v>
      </c>
      <c r="BG1713" t="s">
        <v>1404</v>
      </c>
      <c r="BH1713" t="s">
        <v>1276</v>
      </c>
      <c r="BI1713" s="4">
        <f xml:space="preserve"> _2025teamgamelogs[[#This Row],[FGA]] + (0.44 * _2025teamgamelogs[[#This Row],[FTA]]) + _2025teamgamelogs[[#This Row],[TOV]] - _2025teamgamelogs[[#This Row],[OREB]]</f>
        <v>102.36</v>
      </c>
      <c r="BJ1713" s="3">
        <f>_2025teamgamelogs[[#This Row],[TOV]]/_2025teamgamelogs[[#This Row],[POSSESIONS]]</f>
        <v>0.16608050019538884</v>
      </c>
      <c r="BK1713" s="4">
        <f>_2025teamgamelogs[[#This Row],[PTS]]/_2025teamgamelogs[[#This Row],[POSSESIONS]]</f>
        <v>0.94763579523251273</v>
      </c>
      <c r="BL1713" s="4">
        <f xml:space="preserve"> 100 * _2025teamgamelogs[[#This Row],[POINTS_PER_POSSESSION]]</f>
        <v>94.763579523251281</v>
      </c>
      <c r="BM1713" s="4">
        <f xml:space="preserve"> _2025teamgamelogs[[#This Row],[POSSESIONS]] / (_2025teamgamelogs[[#This Row],[MIN]]/48)</f>
        <v>102.36</v>
      </c>
      <c r="BN1713" s="3">
        <f>_2025teamgamelogs[[#This Row],[PTS]] / (2 * (_2025teamgamelogs[[#This Row],[FGA]] + 0.44 * _2025teamgamelogs[[#This Row],[FTA]]))</f>
        <v>0.48326026305300918</v>
      </c>
      <c r="BO1713" s="4">
        <f>VLOOKUP(_2025teamgamelogs[[#This Row],[MONTH]], LEAGUE_AVERAGES!$A$2:$B$8, 2, FALSE)</f>
        <v>112.18937416754261</v>
      </c>
      <c r="BP1713" s="5">
        <f>VLOOKUP(_2025teamgamelogs[[#This Row],[TEAM_NAME]], LEAGUE_AVERAGES!$A$14:$C$43, 2, FALSE)</f>
        <v>0.38978048780487806</v>
      </c>
      <c r="BQ1713" s="5">
        <f>VLOOKUP(_2025teamgamelogs[[#This Row],[TEAM_NAME]], LEAGUE_AVERAGES!$A$14:$C$43, 3, FALSE)</f>
        <v>0.36475609756097566</v>
      </c>
      <c r="BR1713" s="5">
        <f>VLOOKUP(_2025teamgamelogs[[#This Row],[TEAM_NAME]], LEAGUE_AVERAGES!$F$14:$H$43, 2, FALSE)</f>
        <v>0.49036585365853652</v>
      </c>
      <c r="BS1713" s="5">
        <f>VLOOKUP(_2025teamgamelogs[[#This Row],[TEAM_NAME]], LEAGUE_AVERAGES!$F$14:$H$43, 3, FALSE)</f>
        <v>0.47582926829268285</v>
      </c>
      <c r="BT1713" s="5">
        <f>VLOOKUP(_2025teamgamelogs[[#This Row],[TEAM_NAME]], LEAGUE_AVERAGES!$K$14:$M$43, 2, FALSE)</f>
        <v>0.59895938905835644</v>
      </c>
      <c r="BU1713" s="5">
        <f>VLOOKUP(_2025teamgamelogs[[#This Row],[TEAM_NAME]], LEAGUE_AVERAGES!$K$14:$M$43, 3, FALSE)</f>
        <v>0.58126724036545818</v>
      </c>
    </row>
    <row r="1714" spans="1:73" x14ac:dyDescent="0.2">
      <c r="A1714" t="s">
        <v>59</v>
      </c>
      <c r="B1714">
        <v>1610612744</v>
      </c>
      <c r="C1714" t="s">
        <v>98</v>
      </c>
      <c r="D1714" t="s">
        <v>99</v>
      </c>
      <c r="E1714">
        <v>22400834</v>
      </c>
      <c r="F1714" s="1">
        <v>45713</v>
      </c>
      <c r="G1714" t="s">
        <v>1456</v>
      </c>
      <c r="H1714" t="s">
        <v>63</v>
      </c>
      <c r="I1714">
        <v>48</v>
      </c>
      <c r="J1714">
        <v>49</v>
      </c>
      <c r="K1714">
        <v>100</v>
      </c>
      <c r="L1714">
        <v>0.49</v>
      </c>
      <c r="M1714">
        <v>15</v>
      </c>
      <c r="N1714">
        <v>42</v>
      </c>
      <c r="O1714">
        <v>0.35699999999999998</v>
      </c>
      <c r="P1714">
        <v>15</v>
      </c>
      <c r="Q1714">
        <v>18</v>
      </c>
      <c r="R1714">
        <v>0.83299999999999996</v>
      </c>
      <c r="S1714">
        <v>16</v>
      </c>
      <c r="T1714">
        <v>35</v>
      </c>
      <c r="U1714">
        <v>51</v>
      </c>
      <c r="V1714">
        <v>40</v>
      </c>
      <c r="W1714">
        <v>12</v>
      </c>
      <c r="X1714">
        <v>16</v>
      </c>
      <c r="Y1714">
        <v>5</v>
      </c>
      <c r="Z1714">
        <v>8</v>
      </c>
      <c r="AA1714">
        <v>20</v>
      </c>
      <c r="AB1714">
        <v>15</v>
      </c>
      <c r="AC1714">
        <v>128</v>
      </c>
      <c r="AD1714">
        <v>36</v>
      </c>
      <c r="AE1714">
        <v>1</v>
      </c>
      <c r="AF1714">
        <v>1</v>
      </c>
      <c r="AG1714">
        <v>1</v>
      </c>
      <c r="AH1714">
        <v>1</v>
      </c>
      <c r="AI1714">
        <v>121</v>
      </c>
      <c r="AJ1714">
        <v>174</v>
      </c>
      <c r="AK1714">
        <v>153</v>
      </c>
      <c r="AL1714">
        <v>819</v>
      </c>
      <c r="AM1714">
        <v>733</v>
      </c>
      <c r="AN1714">
        <v>568</v>
      </c>
      <c r="AO1714">
        <v>1231</v>
      </c>
      <c r="AP1714">
        <v>1416</v>
      </c>
      <c r="AQ1714">
        <v>1617</v>
      </c>
      <c r="AR1714">
        <v>699</v>
      </c>
      <c r="AS1714">
        <v>234</v>
      </c>
      <c r="AT1714">
        <v>769</v>
      </c>
      <c r="AU1714">
        <v>340</v>
      </c>
      <c r="AV1714">
        <v>17</v>
      </c>
      <c r="AW1714">
        <v>640</v>
      </c>
      <c r="AX1714">
        <v>21</v>
      </c>
      <c r="AY1714">
        <v>889</v>
      </c>
      <c r="AZ1714">
        <v>2116</v>
      </c>
      <c r="BA1714">
        <v>1491</v>
      </c>
      <c r="BB1714">
        <v>1892</v>
      </c>
      <c r="BC1714">
        <v>299</v>
      </c>
      <c r="BD1714">
        <v>35</v>
      </c>
      <c r="BE1714">
        <v>1</v>
      </c>
      <c r="BF1714" t="s">
        <v>64</v>
      </c>
      <c r="BG1714" t="s">
        <v>1404</v>
      </c>
      <c r="BH1714" t="s">
        <v>1276</v>
      </c>
      <c r="BI1714" s="4">
        <f xml:space="preserve"> _2025teamgamelogs[[#This Row],[FGA]] + (0.44 * _2025teamgamelogs[[#This Row],[FTA]]) + _2025teamgamelogs[[#This Row],[TOV]] - _2025teamgamelogs[[#This Row],[OREB]]</f>
        <v>103.92</v>
      </c>
      <c r="BJ1714" s="3">
        <f>_2025teamgamelogs[[#This Row],[TOV]]/_2025teamgamelogs[[#This Row],[POSSESIONS]]</f>
        <v>0.11547344110854503</v>
      </c>
      <c r="BK1714" s="4">
        <f>_2025teamgamelogs[[#This Row],[PTS]]/_2025teamgamelogs[[#This Row],[POSSESIONS]]</f>
        <v>1.2317167051578137</v>
      </c>
      <c r="BL1714" s="4">
        <f xml:space="preserve"> 100 * _2025teamgamelogs[[#This Row],[POINTS_PER_POSSESSION]]</f>
        <v>123.17167051578137</v>
      </c>
      <c r="BM1714" s="4">
        <f xml:space="preserve"> _2025teamgamelogs[[#This Row],[POSSESIONS]] / (_2025teamgamelogs[[#This Row],[MIN]]/48)</f>
        <v>103.92</v>
      </c>
      <c r="BN1714" s="3">
        <f>_2025teamgamelogs[[#This Row],[PTS]] / (2 * (_2025teamgamelogs[[#This Row],[FGA]] + 0.44 * _2025teamgamelogs[[#This Row],[FTA]]))</f>
        <v>0.59303187546330616</v>
      </c>
      <c r="BO1714" s="4">
        <f>VLOOKUP(_2025teamgamelogs[[#This Row],[MONTH]], LEAGUE_AVERAGES!$A$2:$B$8, 2, FALSE)</f>
        <v>112.18937416754261</v>
      </c>
      <c r="BP1714" s="5">
        <f>VLOOKUP(_2025teamgamelogs[[#This Row],[TEAM_NAME]], LEAGUE_AVERAGES!$A$14:$C$43, 2, FALSE)</f>
        <v>0.36843902439024395</v>
      </c>
      <c r="BQ1714" s="5">
        <f>VLOOKUP(_2025teamgamelogs[[#This Row],[TEAM_NAME]], LEAGUE_AVERAGES!$A$14:$C$43, 3, FALSE)</f>
        <v>0.35765853658536584</v>
      </c>
      <c r="BR1714" s="5">
        <f>VLOOKUP(_2025teamgamelogs[[#This Row],[TEAM_NAME]], LEAGUE_AVERAGES!$F$14:$H$43, 2, FALSE)</f>
        <v>0.45136585365853665</v>
      </c>
      <c r="BS1714" s="5">
        <f>VLOOKUP(_2025teamgamelogs[[#This Row],[TEAM_NAME]], LEAGUE_AVERAGES!$F$14:$H$43, 3, FALSE)</f>
        <v>0.45180487804878061</v>
      </c>
      <c r="BT1714" s="5">
        <f>VLOOKUP(_2025teamgamelogs[[#This Row],[TEAM_NAME]], LEAGUE_AVERAGES!$K$14:$M$43, 2, FALSE)</f>
        <v>0.56832140437053513</v>
      </c>
      <c r="BU1714" s="5">
        <f>VLOOKUP(_2025teamgamelogs[[#This Row],[TEAM_NAME]], LEAGUE_AVERAGES!$K$14:$M$43, 3, FALSE)</f>
        <v>0.56980808391386595</v>
      </c>
    </row>
    <row r="1715" spans="1:73" x14ac:dyDescent="0.2">
      <c r="A1715" t="s">
        <v>59</v>
      </c>
      <c r="B1715">
        <v>1610612759</v>
      </c>
      <c r="C1715" t="s">
        <v>145</v>
      </c>
      <c r="D1715" t="s">
        <v>146</v>
      </c>
      <c r="E1715">
        <v>22400833</v>
      </c>
      <c r="F1715" s="1">
        <v>45713</v>
      </c>
      <c r="G1715" t="s">
        <v>1443</v>
      </c>
      <c r="H1715" t="s">
        <v>70</v>
      </c>
      <c r="I1715">
        <v>48</v>
      </c>
      <c r="J1715">
        <v>38</v>
      </c>
      <c r="K1715">
        <v>93</v>
      </c>
      <c r="L1715">
        <v>0.40899999999999997</v>
      </c>
      <c r="M1715">
        <v>13</v>
      </c>
      <c r="N1715">
        <v>44</v>
      </c>
      <c r="O1715">
        <v>0.29499999999999998</v>
      </c>
      <c r="P1715">
        <v>14</v>
      </c>
      <c r="Q1715">
        <v>18</v>
      </c>
      <c r="R1715">
        <v>0.77800000000000002</v>
      </c>
      <c r="S1715">
        <v>13</v>
      </c>
      <c r="T1715">
        <v>32</v>
      </c>
      <c r="U1715">
        <v>45</v>
      </c>
      <c r="V1715">
        <v>29</v>
      </c>
      <c r="W1715">
        <v>20</v>
      </c>
      <c r="X1715">
        <v>14</v>
      </c>
      <c r="Y1715">
        <v>4</v>
      </c>
      <c r="Z1715">
        <v>6</v>
      </c>
      <c r="AA1715">
        <v>19</v>
      </c>
      <c r="AB1715">
        <v>17</v>
      </c>
      <c r="AC1715">
        <v>103</v>
      </c>
      <c r="AD1715">
        <v>-6</v>
      </c>
      <c r="AE1715">
        <v>1</v>
      </c>
      <c r="AF1715">
        <v>1231</v>
      </c>
      <c r="AG1715">
        <v>1231</v>
      </c>
      <c r="AH1715">
        <v>1231</v>
      </c>
      <c r="AI1715">
        <v>121</v>
      </c>
      <c r="AJ1715">
        <v>1796</v>
      </c>
      <c r="AK1715">
        <v>664</v>
      </c>
      <c r="AL1715">
        <v>2111</v>
      </c>
      <c r="AM1715">
        <v>1171</v>
      </c>
      <c r="AN1715">
        <v>384</v>
      </c>
      <c r="AO1715">
        <v>1948</v>
      </c>
      <c r="AP1715">
        <v>1571</v>
      </c>
      <c r="AQ1715">
        <v>1617</v>
      </c>
      <c r="AR1715">
        <v>1292</v>
      </c>
      <c r="AS1715">
        <v>652</v>
      </c>
      <c r="AT1715">
        <v>1307</v>
      </c>
      <c r="AU1715">
        <v>976</v>
      </c>
      <c r="AV1715">
        <v>687</v>
      </c>
      <c r="AW1715">
        <v>2199</v>
      </c>
      <c r="AX1715">
        <v>81</v>
      </c>
      <c r="AY1715">
        <v>1274</v>
      </c>
      <c r="AZ1715">
        <v>1573</v>
      </c>
      <c r="BA1715">
        <v>1258</v>
      </c>
      <c r="BB1715">
        <v>1444</v>
      </c>
      <c r="BC1715">
        <v>1945</v>
      </c>
      <c r="BD1715">
        <v>1540</v>
      </c>
      <c r="BE1715">
        <v>1</v>
      </c>
      <c r="BF1715" t="s">
        <v>71</v>
      </c>
      <c r="BG1715" t="s">
        <v>1404</v>
      </c>
      <c r="BH1715" t="s">
        <v>1276</v>
      </c>
      <c r="BI1715" s="4">
        <f xml:space="preserve"> _2025teamgamelogs[[#This Row],[FGA]] + (0.44 * _2025teamgamelogs[[#This Row],[FTA]]) + _2025teamgamelogs[[#This Row],[TOV]] - _2025teamgamelogs[[#This Row],[OREB]]</f>
        <v>107.92</v>
      </c>
      <c r="BJ1715" s="3">
        <f>_2025teamgamelogs[[#This Row],[TOV]]/_2025teamgamelogs[[#This Row],[POSSESIONS]]</f>
        <v>0.18532246108228317</v>
      </c>
      <c r="BK1715" s="4">
        <f>_2025teamgamelogs[[#This Row],[PTS]]/_2025teamgamelogs[[#This Row],[POSSESIONS]]</f>
        <v>0.95441067457375828</v>
      </c>
      <c r="BL1715" s="4">
        <f xml:space="preserve"> 100 * _2025teamgamelogs[[#This Row],[POINTS_PER_POSSESSION]]</f>
        <v>95.441067457375823</v>
      </c>
      <c r="BM1715" s="4">
        <f xml:space="preserve"> _2025teamgamelogs[[#This Row],[POSSESIONS]] / (_2025teamgamelogs[[#This Row],[MIN]]/48)</f>
        <v>107.92</v>
      </c>
      <c r="BN1715" s="3">
        <f>_2025teamgamelogs[[#This Row],[PTS]] / (2 * (_2025teamgamelogs[[#This Row],[FGA]] + 0.44 * _2025teamgamelogs[[#This Row],[FTA]]))</f>
        <v>0.51030519223147042</v>
      </c>
      <c r="BO1715" s="4">
        <f>VLOOKUP(_2025teamgamelogs[[#This Row],[MONTH]], LEAGUE_AVERAGES!$A$2:$B$8, 2, FALSE)</f>
        <v>112.18937416754261</v>
      </c>
      <c r="BP1715" s="5">
        <f>VLOOKUP(_2025teamgamelogs[[#This Row],[TEAM_NAME]], LEAGUE_AVERAGES!$A$14:$C$43, 2, FALSE)</f>
        <v>0.36502500000000004</v>
      </c>
      <c r="BQ1715" s="5">
        <f>VLOOKUP(_2025teamgamelogs[[#This Row],[TEAM_NAME]], LEAGUE_AVERAGES!$A$14:$C$43, 3, FALSE)</f>
        <v>0.35016666666666663</v>
      </c>
      <c r="BR1715" s="5">
        <f>VLOOKUP(_2025teamgamelogs[[#This Row],[TEAM_NAME]], LEAGUE_AVERAGES!$F$14:$H$43, 2, FALSE)</f>
        <v>0.47877500000000017</v>
      </c>
      <c r="BS1715" s="5">
        <f>VLOOKUP(_2025teamgamelogs[[#This Row],[TEAM_NAME]], LEAGUE_AVERAGES!$F$14:$H$43, 3, FALSE)</f>
        <v>0.45407142857142868</v>
      </c>
      <c r="BT1715" s="5">
        <f>VLOOKUP(_2025teamgamelogs[[#This Row],[TEAM_NAME]], LEAGUE_AVERAGES!$K$14:$M$43, 2, FALSE)</f>
        <v>0.59112459331758582</v>
      </c>
      <c r="BU1715" s="5">
        <f>VLOOKUP(_2025teamgamelogs[[#This Row],[TEAM_NAME]], LEAGUE_AVERAGES!$K$14:$M$43, 3, FALSE)</f>
        <v>0.56254759440180246</v>
      </c>
    </row>
    <row r="1716" spans="1:73" x14ac:dyDescent="0.2">
      <c r="A1716" t="s">
        <v>59</v>
      </c>
      <c r="B1716">
        <v>1610612756</v>
      </c>
      <c r="C1716" t="s">
        <v>80</v>
      </c>
      <c r="D1716" t="s">
        <v>81</v>
      </c>
      <c r="E1716">
        <v>22400832</v>
      </c>
      <c r="F1716" s="1">
        <v>45713</v>
      </c>
      <c r="G1716" t="s">
        <v>1457</v>
      </c>
      <c r="H1716" t="s">
        <v>70</v>
      </c>
      <c r="I1716">
        <v>53</v>
      </c>
      <c r="J1716">
        <v>53</v>
      </c>
      <c r="K1716">
        <v>99</v>
      </c>
      <c r="L1716">
        <v>0.53500000000000003</v>
      </c>
      <c r="M1716">
        <v>21</v>
      </c>
      <c r="N1716">
        <v>37</v>
      </c>
      <c r="O1716">
        <v>0.56799999999999995</v>
      </c>
      <c r="P1716">
        <v>21</v>
      </c>
      <c r="Q1716">
        <v>26</v>
      </c>
      <c r="R1716">
        <v>0.80800000000000005</v>
      </c>
      <c r="S1716">
        <v>8</v>
      </c>
      <c r="T1716">
        <v>38</v>
      </c>
      <c r="U1716">
        <v>46</v>
      </c>
      <c r="V1716">
        <v>39</v>
      </c>
      <c r="W1716">
        <v>16</v>
      </c>
      <c r="X1716">
        <v>6</v>
      </c>
      <c r="Y1716">
        <v>6</v>
      </c>
      <c r="Z1716">
        <v>4</v>
      </c>
      <c r="AA1716">
        <v>25</v>
      </c>
      <c r="AB1716">
        <v>22</v>
      </c>
      <c r="AC1716">
        <v>148</v>
      </c>
      <c r="AD1716">
        <v>-3</v>
      </c>
      <c r="AE1716">
        <v>1</v>
      </c>
      <c r="AF1716">
        <v>1231</v>
      </c>
      <c r="AG1716">
        <v>1231</v>
      </c>
      <c r="AH1716">
        <v>1231</v>
      </c>
      <c r="AI1716">
        <v>9</v>
      </c>
      <c r="AJ1716">
        <v>40</v>
      </c>
      <c r="AK1716">
        <v>206</v>
      </c>
      <c r="AL1716">
        <v>260</v>
      </c>
      <c r="AM1716">
        <v>74</v>
      </c>
      <c r="AN1716">
        <v>1227</v>
      </c>
      <c r="AO1716">
        <v>14</v>
      </c>
      <c r="AP1716">
        <v>506</v>
      </c>
      <c r="AQ1716">
        <v>570</v>
      </c>
      <c r="AR1716">
        <v>993</v>
      </c>
      <c r="AS1716">
        <v>1800</v>
      </c>
      <c r="AT1716">
        <v>377</v>
      </c>
      <c r="AU1716">
        <v>835</v>
      </c>
      <c r="AV1716">
        <v>27</v>
      </c>
      <c r="AW1716">
        <v>1583</v>
      </c>
      <c r="AX1716">
        <v>1702</v>
      </c>
      <c r="AY1716">
        <v>560</v>
      </c>
      <c r="AZ1716">
        <v>750</v>
      </c>
      <c r="BA1716">
        <v>2247</v>
      </c>
      <c r="BB1716">
        <v>416</v>
      </c>
      <c r="BC1716">
        <v>8</v>
      </c>
      <c r="BD1716">
        <v>1356</v>
      </c>
      <c r="BE1716">
        <v>1</v>
      </c>
      <c r="BF1716" t="s">
        <v>71</v>
      </c>
      <c r="BG1716" t="s">
        <v>1404</v>
      </c>
      <c r="BH1716" t="s">
        <v>1276</v>
      </c>
      <c r="BI1716" s="4">
        <f xml:space="preserve"> _2025teamgamelogs[[#This Row],[FGA]] + (0.44 * _2025teamgamelogs[[#This Row],[FTA]]) + _2025teamgamelogs[[#This Row],[TOV]] - _2025teamgamelogs[[#This Row],[OREB]]</f>
        <v>118.44</v>
      </c>
      <c r="BJ1716" s="3">
        <f>_2025teamgamelogs[[#This Row],[TOV]]/_2025teamgamelogs[[#This Row],[POSSESIONS]]</f>
        <v>0.13508949679162446</v>
      </c>
      <c r="BK1716" s="4">
        <f>_2025teamgamelogs[[#This Row],[PTS]]/_2025teamgamelogs[[#This Row],[POSSESIONS]]</f>
        <v>1.2495778453225261</v>
      </c>
      <c r="BL1716" s="4">
        <f xml:space="preserve"> 100 * _2025teamgamelogs[[#This Row],[POINTS_PER_POSSESSION]]</f>
        <v>124.95778453225262</v>
      </c>
      <c r="BM1716" s="4">
        <f xml:space="preserve"> _2025teamgamelogs[[#This Row],[POSSESIONS]] / (_2025teamgamelogs[[#This Row],[MIN]]/48)</f>
        <v>107.26641509433961</v>
      </c>
      <c r="BN1716" s="3">
        <f>_2025teamgamelogs[[#This Row],[PTS]] / (2 * (_2025teamgamelogs[[#This Row],[FGA]] + 0.44 * _2025teamgamelogs[[#This Row],[FTA]]))</f>
        <v>0.67004708438971383</v>
      </c>
      <c r="BO1716" s="4">
        <f>VLOOKUP(_2025teamgamelogs[[#This Row],[MONTH]], LEAGUE_AVERAGES!$A$2:$B$8, 2, FALSE)</f>
        <v>112.18937416754261</v>
      </c>
      <c r="BP1716" s="5">
        <f>VLOOKUP(_2025teamgamelogs[[#This Row],[TEAM_NAME]], LEAGUE_AVERAGES!$A$14:$C$43, 2, FALSE)</f>
        <v>0.37692682926829268</v>
      </c>
      <c r="BQ1716" s="5">
        <f>VLOOKUP(_2025teamgamelogs[[#This Row],[TEAM_NAME]], LEAGUE_AVERAGES!$A$14:$C$43, 3, FALSE)</f>
        <v>0.37741463414634141</v>
      </c>
      <c r="BR1716" s="5">
        <f>VLOOKUP(_2025teamgamelogs[[#This Row],[TEAM_NAME]], LEAGUE_AVERAGES!$F$14:$H$43, 2, FALSE)</f>
        <v>0.4768536585365854</v>
      </c>
      <c r="BS1716" s="5">
        <f>VLOOKUP(_2025teamgamelogs[[#This Row],[TEAM_NAME]], LEAGUE_AVERAGES!$F$14:$H$43, 3, FALSE)</f>
        <v>0.48056097560975608</v>
      </c>
      <c r="BT1716" s="5">
        <f>VLOOKUP(_2025teamgamelogs[[#This Row],[TEAM_NAME]], LEAGUE_AVERAGES!$K$14:$M$43, 2, FALSE)</f>
        <v>0.59622840480117467</v>
      </c>
      <c r="BU1716" s="5">
        <f>VLOOKUP(_2025teamgamelogs[[#This Row],[TEAM_NAME]], LEAGUE_AVERAGES!$K$14:$M$43, 3, FALSE)</f>
        <v>0.59682738613401276</v>
      </c>
    </row>
    <row r="1717" spans="1:73" x14ac:dyDescent="0.2">
      <c r="A1717" t="s">
        <v>59</v>
      </c>
      <c r="B1717">
        <v>1610612739</v>
      </c>
      <c r="C1717" t="s">
        <v>119</v>
      </c>
      <c r="D1717" t="s">
        <v>120</v>
      </c>
      <c r="E1717">
        <v>22400830</v>
      </c>
      <c r="F1717" s="1">
        <v>45713</v>
      </c>
      <c r="G1717" t="s">
        <v>1458</v>
      </c>
      <c r="H1717" t="s">
        <v>63</v>
      </c>
      <c r="I1717">
        <v>48</v>
      </c>
      <c r="J1717">
        <v>45</v>
      </c>
      <c r="K1717">
        <v>80</v>
      </c>
      <c r="L1717">
        <v>0.56299999999999994</v>
      </c>
      <c r="M1717">
        <v>19</v>
      </c>
      <c r="N1717">
        <v>32</v>
      </c>
      <c r="O1717">
        <v>0.59399999999999997</v>
      </c>
      <c r="P1717">
        <v>13</v>
      </c>
      <c r="Q1717">
        <v>16</v>
      </c>
      <c r="R1717">
        <v>0.81299999999999994</v>
      </c>
      <c r="S1717">
        <v>9</v>
      </c>
      <c r="T1717">
        <v>38</v>
      </c>
      <c r="U1717">
        <v>47</v>
      </c>
      <c r="V1717">
        <v>25</v>
      </c>
      <c r="W1717">
        <v>12</v>
      </c>
      <c r="X1717">
        <v>5</v>
      </c>
      <c r="Y1717">
        <v>5</v>
      </c>
      <c r="Z1717">
        <v>8</v>
      </c>
      <c r="AA1717">
        <v>13</v>
      </c>
      <c r="AB1717">
        <v>14</v>
      </c>
      <c r="AC1717">
        <v>122</v>
      </c>
      <c r="AD1717">
        <v>40</v>
      </c>
      <c r="AE1717">
        <v>1</v>
      </c>
      <c r="AF1717">
        <v>1</v>
      </c>
      <c r="AG1717">
        <v>1</v>
      </c>
      <c r="AH1717">
        <v>1</v>
      </c>
      <c r="AI1717">
        <v>121</v>
      </c>
      <c r="AJ1717">
        <v>564</v>
      </c>
      <c r="AK1717">
        <v>2190</v>
      </c>
      <c r="AL1717">
        <v>107</v>
      </c>
      <c r="AM1717">
        <v>182</v>
      </c>
      <c r="AN1717">
        <v>1863</v>
      </c>
      <c r="AO1717">
        <v>3</v>
      </c>
      <c r="AP1717">
        <v>1755</v>
      </c>
      <c r="AQ1717">
        <v>1907</v>
      </c>
      <c r="AR1717">
        <v>924</v>
      </c>
      <c r="AS1717">
        <v>1566</v>
      </c>
      <c r="AT1717">
        <v>377</v>
      </c>
      <c r="AU1717">
        <v>705</v>
      </c>
      <c r="AV1717">
        <v>1358</v>
      </c>
      <c r="AW1717">
        <v>640</v>
      </c>
      <c r="AX1717">
        <v>1998</v>
      </c>
      <c r="AY1717">
        <v>889</v>
      </c>
      <c r="AZ1717">
        <v>2116</v>
      </c>
      <c r="BA1717">
        <v>148</v>
      </c>
      <c r="BB1717">
        <v>2064</v>
      </c>
      <c r="BC1717">
        <v>609</v>
      </c>
      <c r="BD1717">
        <v>19</v>
      </c>
      <c r="BE1717">
        <v>1</v>
      </c>
      <c r="BF1717" t="s">
        <v>71</v>
      </c>
      <c r="BG1717" t="s">
        <v>1404</v>
      </c>
      <c r="BH1717" t="s">
        <v>1276</v>
      </c>
      <c r="BI1717" s="4">
        <f xml:space="preserve"> _2025teamgamelogs[[#This Row],[FGA]] + (0.44 * _2025teamgamelogs[[#This Row],[FTA]]) + _2025teamgamelogs[[#This Row],[TOV]] - _2025teamgamelogs[[#This Row],[OREB]]</f>
        <v>90.04</v>
      </c>
      <c r="BJ1717" s="3">
        <f>_2025teamgamelogs[[#This Row],[TOV]]/_2025teamgamelogs[[#This Row],[POSSESIONS]]</f>
        <v>0.13327410039982229</v>
      </c>
      <c r="BK1717" s="4">
        <f>_2025teamgamelogs[[#This Row],[PTS]]/_2025teamgamelogs[[#This Row],[POSSESIONS]]</f>
        <v>1.3549533540648599</v>
      </c>
      <c r="BL1717" s="4">
        <f xml:space="preserve"> 100 * _2025teamgamelogs[[#This Row],[POINTS_PER_POSSESSION]]</f>
        <v>135.49533540648599</v>
      </c>
      <c r="BM1717" s="4">
        <f xml:space="preserve"> _2025teamgamelogs[[#This Row],[POSSESIONS]] / (_2025teamgamelogs[[#This Row],[MIN]]/48)</f>
        <v>90.04</v>
      </c>
      <c r="BN1717" s="3">
        <f>_2025teamgamelogs[[#This Row],[PTS]] / (2 * (_2025teamgamelogs[[#This Row],[FGA]] + 0.44 * _2025teamgamelogs[[#This Row],[FTA]]))</f>
        <v>0.70082720588235292</v>
      </c>
      <c r="BO1717" s="4">
        <f>VLOOKUP(_2025teamgamelogs[[#This Row],[MONTH]], LEAGUE_AVERAGES!$A$2:$B$8, 2, FALSE)</f>
        <v>112.18937416754261</v>
      </c>
      <c r="BP1717" s="5">
        <f>VLOOKUP(_2025teamgamelogs[[#This Row],[TEAM_NAME]], LEAGUE_AVERAGES!$A$14:$C$43, 2, FALSE)</f>
        <v>0.38409756097560971</v>
      </c>
      <c r="BQ1717" s="5">
        <f>VLOOKUP(_2025teamgamelogs[[#This Row],[TEAM_NAME]], LEAGUE_AVERAGES!$A$14:$C$43, 3, FALSE)</f>
        <v>0.38512195121951209</v>
      </c>
      <c r="BR1717" s="5">
        <f>VLOOKUP(_2025teamgamelogs[[#This Row],[TEAM_NAME]], LEAGUE_AVERAGES!$F$14:$H$43, 2, FALSE)</f>
        <v>0.49482926829268303</v>
      </c>
      <c r="BS1717" s="5">
        <f>VLOOKUP(_2025teamgamelogs[[#This Row],[TEAM_NAME]], LEAGUE_AVERAGES!$F$14:$H$43, 3, FALSE)</f>
        <v>0.4880731707317072</v>
      </c>
      <c r="BT1717" s="5">
        <f>VLOOKUP(_2025teamgamelogs[[#This Row],[TEAM_NAME]], LEAGUE_AVERAGES!$K$14:$M$43, 2, FALSE)</f>
        <v>0.61027349880699666</v>
      </c>
      <c r="BU1717" s="5">
        <f>VLOOKUP(_2025teamgamelogs[[#This Row],[TEAM_NAME]], LEAGUE_AVERAGES!$K$14:$M$43, 3, FALSE)</f>
        <v>0.60680781397749251</v>
      </c>
    </row>
    <row r="1718" spans="1:73" x14ac:dyDescent="0.2">
      <c r="A1718" t="s">
        <v>59</v>
      </c>
      <c r="B1718">
        <v>1610612763</v>
      </c>
      <c r="C1718" t="s">
        <v>128</v>
      </c>
      <c r="D1718" t="s">
        <v>129</v>
      </c>
      <c r="E1718">
        <v>22400832</v>
      </c>
      <c r="F1718" s="1">
        <v>45713</v>
      </c>
      <c r="G1718" t="s">
        <v>1459</v>
      </c>
      <c r="H1718" t="s">
        <v>63</v>
      </c>
      <c r="I1718">
        <v>53</v>
      </c>
      <c r="J1718">
        <v>52</v>
      </c>
      <c r="K1718">
        <v>99</v>
      </c>
      <c r="L1718">
        <v>0.52500000000000002</v>
      </c>
      <c r="M1718">
        <v>20</v>
      </c>
      <c r="N1718">
        <v>48</v>
      </c>
      <c r="O1718">
        <v>0.41699999999999998</v>
      </c>
      <c r="P1718">
        <v>27</v>
      </c>
      <c r="Q1718">
        <v>30</v>
      </c>
      <c r="R1718">
        <v>0.9</v>
      </c>
      <c r="S1718">
        <v>7</v>
      </c>
      <c r="T1718">
        <v>31</v>
      </c>
      <c r="U1718">
        <v>38</v>
      </c>
      <c r="V1718">
        <v>36</v>
      </c>
      <c r="W1718">
        <v>12</v>
      </c>
      <c r="X1718">
        <v>10</v>
      </c>
      <c r="Y1718">
        <v>4</v>
      </c>
      <c r="Z1718">
        <v>6</v>
      </c>
      <c r="AA1718">
        <v>22</v>
      </c>
      <c r="AB1718">
        <v>25</v>
      </c>
      <c r="AC1718">
        <v>151</v>
      </c>
      <c r="AD1718">
        <v>3</v>
      </c>
      <c r="AE1718">
        <v>1</v>
      </c>
      <c r="AF1718">
        <v>1</v>
      </c>
      <c r="AG1718">
        <v>1</v>
      </c>
      <c r="AH1718">
        <v>1</v>
      </c>
      <c r="AI1718">
        <v>9</v>
      </c>
      <c r="AJ1718">
        <v>64</v>
      </c>
      <c r="AK1718">
        <v>206</v>
      </c>
      <c r="AL1718">
        <v>351</v>
      </c>
      <c r="AM1718">
        <v>114</v>
      </c>
      <c r="AN1718">
        <v>163</v>
      </c>
      <c r="AO1718">
        <v>565</v>
      </c>
      <c r="AP1718">
        <v>104</v>
      </c>
      <c r="AQ1718">
        <v>259</v>
      </c>
      <c r="AR1718">
        <v>246</v>
      </c>
      <c r="AS1718">
        <v>2024</v>
      </c>
      <c r="AT1718">
        <v>1488</v>
      </c>
      <c r="AU1718">
        <v>1966</v>
      </c>
      <c r="AV1718">
        <v>95</v>
      </c>
      <c r="AW1718">
        <v>640</v>
      </c>
      <c r="AX1718">
        <v>539</v>
      </c>
      <c r="AY1718">
        <v>1274</v>
      </c>
      <c r="AZ1718">
        <v>1573</v>
      </c>
      <c r="BA1718">
        <v>1887</v>
      </c>
      <c r="BB1718">
        <v>143</v>
      </c>
      <c r="BC1718">
        <v>4</v>
      </c>
      <c r="BD1718">
        <v>1047</v>
      </c>
      <c r="BE1718">
        <v>1</v>
      </c>
      <c r="BF1718" t="s">
        <v>64</v>
      </c>
      <c r="BG1718" t="s">
        <v>1404</v>
      </c>
      <c r="BH1718" t="s">
        <v>1276</v>
      </c>
      <c r="BI1718" s="4">
        <f xml:space="preserve"> _2025teamgamelogs[[#This Row],[FGA]] + (0.44 * _2025teamgamelogs[[#This Row],[FTA]]) + _2025teamgamelogs[[#This Row],[TOV]] - _2025teamgamelogs[[#This Row],[OREB]]</f>
        <v>117.2</v>
      </c>
      <c r="BJ1718" s="3">
        <f>_2025teamgamelogs[[#This Row],[TOV]]/_2025teamgamelogs[[#This Row],[POSSESIONS]]</f>
        <v>0.10238907849829351</v>
      </c>
      <c r="BK1718" s="4">
        <f>_2025teamgamelogs[[#This Row],[PTS]]/_2025teamgamelogs[[#This Row],[POSSESIONS]]</f>
        <v>1.28839590443686</v>
      </c>
      <c r="BL1718" s="4">
        <f xml:space="preserve"> 100 * _2025teamgamelogs[[#This Row],[POINTS_PER_POSSESSION]]</f>
        <v>128.83959044368601</v>
      </c>
      <c r="BM1718" s="4">
        <f xml:space="preserve"> _2025teamgamelogs[[#This Row],[POSSESIONS]] / (_2025teamgamelogs[[#This Row],[MIN]]/48)</f>
        <v>106.14339622641509</v>
      </c>
      <c r="BN1718" s="3">
        <f>_2025teamgamelogs[[#This Row],[PTS]] / (2 * (_2025teamgamelogs[[#This Row],[FGA]] + 0.44 * _2025teamgamelogs[[#This Row],[FTA]]))</f>
        <v>0.67290552584670227</v>
      </c>
      <c r="BO1718" s="4">
        <f>VLOOKUP(_2025teamgamelogs[[#This Row],[MONTH]], LEAGUE_AVERAGES!$A$2:$B$8, 2, FALSE)</f>
        <v>112.18937416754261</v>
      </c>
      <c r="BP1718" s="5">
        <f>VLOOKUP(_2025teamgamelogs[[#This Row],[TEAM_NAME]], LEAGUE_AVERAGES!$A$14:$C$43, 2, FALSE)</f>
        <v>0.36546341463414628</v>
      </c>
      <c r="BQ1718" s="5">
        <f>VLOOKUP(_2025teamgamelogs[[#This Row],[TEAM_NAME]], LEAGUE_AVERAGES!$A$14:$C$43, 3, FALSE)</f>
        <v>0.36639024390243902</v>
      </c>
      <c r="BR1718" s="5">
        <f>VLOOKUP(_2025teamgamelogs[[#This Row],[TEAM_NAME]], LEAGUE_AVERAGES!$F$14:$H$43, 2, FALSE)</f>
        <v>0.48997560975609772</v>
      </c>
      <c r="BS1718" s="5">
        <f>VLOOKUP(_2025teamgamelogs[[#This Row],[TEAM_NAME]], LEAGUE_AVERAGES!$F$14:$H$43, 3, FALSE)</f>
        <v>0.46951219512195119</v>
      </c>
      <c r="BT1718" s="5">
        <f>VLOOKUP(_2025teamgamelogs[[#This Row],[TEAM_NAME]], LEAGUE_AVERAGES!$K$14:$M$43, 2, FALSE)</f>
        <v>0.59919613060605748</v>
      </c>
      <c r="BU1718" s="5">
        <f>VLOOKUP(_2025teamgamelogs[[#This Row],[TEAM_NAME]], LEAGUE_AVERAGES!$K$14:$M$43, 3, FALSE)</f>
        <v>0.57758119053457602</v>
      </c>
    </row>
    <row r="1719" spans="1:73" x14ac:dyDescent="0.2">
      <c r="A1719" t="s">
        <v>59</v>
      </c>
      <c r="B1719">
        <v>1610612766</v>
      </c>
      <c r="C1719" t="s">
        <v>122</v>
      </c>
      <c r="D1719" t="s">
        <v>123</v>
      </c>
      <c r="E1719">
        <v>22400834</v>
      </c>
      <c r="F1719" s="1">
        <v>45713</v>
      </c>
      <c r="G1719" t="s">
        <v>1460</v>
      </c>
      <c r="H1719" t="s">
        <v>70</v>
      </c>
      <c r="I1719">
        <v>48</v>
      </c>
      <c r="J1719">
        <v>33</v>
      </c>
      <c r="K1719">
        <v>89</v>
      </c>
      <c r="L1719">
        <v>0.371</v>
      </c>
      <c r="M1719">
        <v>11</v>
      </c>
      <c r="N1719">
        <v>40</v>
      </c>
      <c r="O1719">
        <v>0.27500000000000002</v>
      </c>
      <c r="P1719">
        <v>15</v>
      </c>
      <c r="Q1719">
        <v>18</v>
      </c>
      <c r="R1719">
        <v>0.83299999999999996</v>
      </c>
      <c r="S1719">
        <v>18</v>
      </c>
      <c r="T1719">
        <v>32</v>
      </c>
      <c r="U1719">
        <v>50</v>
      </c>
      <c r="V1719">
        <v>18</v>
      </c>
      <c r="W1719">
        <v>25</v>
      </c>
      <c r="X1719">
        <v>7</v>
      </c>
      <c r="Y1719">
        <v>8</v>
      </c>
      <c r="Z1719">
        <v>5</v>
      </c>
      <c r="AA1719">
        <v>15</v>
      </c>
      <c r="AB1719">
        <v>20</v>
      </c>
      <c r="AC1719">
        <v>92</v>
      </c>
      <c r="AD1719">
        <v>-36</v>
      </c>
      <c r="AE1719">
        <v>1</v>
      </c>
      <c r="AF1719">
        <v>1231</v>
      </c>
      <c r="AG1719">
        <v>1231</v>
      </c>
      <c r="AH1719">
        <v>1231</v>
      </c>
      <c r="AI1719">
        <v>121</v>
      </c>
      <c r="AJ1719">
        <v>2321</v>
      </c>
      <c r="AK1719">
        <v>1176</v>
      </c>
      <c r="AL1719">
        <v>2378</v>
      </c>
      <c r="AM1719">
        <v>1661</v>
      </c>
      <c r="AN1719">
        <v>795</v>
      </c>
      <c r="AO1719">
        <v>2111</v>
      </c>
      <c r="AP1719">
        <v>1416</v>
      </c>
      <c r="AQ1719">
        <v>1617</v>
      </c>
      <c r="AR1719">
        <v>699</v>
      </c>
      <c r="AS1719">
        <v>100</v>
      </c>
      <c r="AT1719">
        <v>1307</v>
      </c>
      <c r="AU1719">
        <v>427</v>
      </c>
      <c r="AV1719">
        <v>2327</v>
      </c>
      <c r="AW1719">
        <v>2435</v>
      </c>
      <c r="AX1719">
        <v>1360</v>
      </c>
      <c r="AY1719">
        <v>187</v>
      </c>
      <c r="AZ1719">
        <v>1188</v>
      </c>
      <c r="BA1719">
        <v>398</v>
      </c>
      <c r="BB1719">
        <v>767</v>
      </c>
      <c r="BC1719">
        <v>2353</v>
      </c>
      <c r="BD1719">
        <v>2418</v>
      </c>
      <c r="BE1719">
        <v>1</v>
      </c>
      <c r="BF1719" t="s">
        <v>71</v>
      </c>
      <c r="BG1719" t="s">
        <v>1404</v>
      </c>
      <c r="BH1719" t="s">
        <v>1276</v>
      </c>
      <c r="BI1719" s="4">
        <f xml:space="preserve"> _2025teamgamelogs[[#This Row],[FGA]] + (0.44 * _2025teamgamelogs[[#This Row],[FTA]]) + _2025teamgamelogs[[#This Row],[TOV]] - _2025teamgamelogs[[#This Row],[OREB]]</f>
        <v>103.92</v>
      </c>
      <c r="BJ1719" s="3">
        <f>_2025teamgamelogs[[#This Row],[TOV]]/_2025teamgamelogs[[#This Row],[POSSESIONS]]</f>
        <v>0.24056966897613549</v>
      </c>
      <c r="BK1719" s="4">
        <f>_2025teamgamelogs[[#This Row],[PTS]]/_2025teamgamelogs[[#This Row],[POSSESIONS]]</f>
        <v>0.88529638183217862</v>
      </c>
      <c r="BL1719" s="4">
        <f xml:space="preserve"> 100 * _2025teamgamelogs[[#This Row],[POINTS_PER_POSSESSION]]</f>
        <v>88.529638183217855</v>
      </c>
      <c r="BM1719" s="4">
        <f xml:space="preserve"> _2025teamgamelogs[[#This Row],[POSSESIONS]] / (_2025teamgamelogs[[#This Row],[MIN]]/48)</f>
        <v>103.92</v>
      </c>
      <c r="BN1719" s="3">
        <f>_2025teamgamelogs[[#This Row],[PTS]] / (2 * (_2025teamgamelogs[[#This Row],[FGA]] + 0.44 * _2025teamgamelogs[[#This Row],[FTA]]))</f>
        <v>0.47461824184894758</v>
      </c>
      <c r="BO1719" s="4">
        <f>VLOOKUP(_2025teamgamelogs[[#This Row],[MONTH]], LEAGUE_AVERAGES!$A$2:$B$8, 2, FALSE)</f>
        <v>112.18937416754261</v>
      </c>
      <c r="BP1719" s="5">
        <f>VLOOKUP(_2025teamgamelogs[[#This Row],[TEAM_NAME]], LEAGUE_AVERAGES!$A$14:$C$43, 2, FALSE)</f>
        <v>0.33860975609756089</v>
      </c>
      <c r="BQ1719" s="5">
        <f>VLOOKUP(_2025teamgamelogs[[#This Row],[TEAM_NAME]], LEAGUE_AVERAGES!$A$14:$C$43, 3, FALSE)</f>
        <v>0.33580487804878045</v>
      </c>
      <c r="BR1719" s="5">
        <f>VLOOKUP(_2025teamgamelogs[[#This Row],[TEAM_NAME]], LEAGUE_AVERAGES!$F$14:$H$43, 2, FALSE)</f>
        <v>0.43492682926829268</v>
      </c>
      <c r="BS1719" s="5">
        <f>VLOOKUP(_2025teamgamelogs[[#This Row],[TEAM_NAME]], LEAGUE_AVERAGES!$F$14:$H$43, 3, FALSE)</f>
        <v>0.42697560975609755</v>
      </c>
      <c r="BT1719" s="5">
        <f>VLOOKUP(_2025teamgamelogs[[#This Row],[TEAM_NAME]], LEAGUE_AVERAGES!$K$14:$M$43, 2, FALSE)</f>
        <v>0.5424635833805308</v>
      </c>
      <c r="BU1719" s="5">
        <f>VLOOKUP(_2025teamgamelogs[[#This Row],[TEAM_NAME]], LEAGUE_AVERAGES!$K$14:$M$43, 3, FALSE)</f>
        <v>0.53419164265445196</v>
      </c>
    </row>
    <row r="1720" spans="1:73" x14ac:dyDescent="0.2">
      <c r="A1720" t="s">
        <v>59</v>
      </c>
      <c r="B1720">
        <v>1610612761</v>
      </c>
      <c r="C1720" t="s">
        <v>95</v>
      </c>
      <c r="D1720" t="s">
        <v>96</v>
      </c>
      <c r="E1720">
        <v>22400829</v>
      </c>
      <c r="F1720" s="1">
        <v>45713</v>
      </c>
      <c r="G1720" t="s">
        <v>1111</v>
      </c>
      <c r="H1720" t="s">
        <v>70</v>
      </c>
      <c r="I1720">
        <v>48</v>
      </c>
      <c r="J1720">
        <v>42</v>
      </c>
      <c r="K1720">
        <v>83</v>
      </c>
      <c r="L1720">
        <v>0.50600000000000001</v>
      </c>
      <c r="M1720">
        <v>5</v>
      </c>
      <c r="N1720">
        <v>33</v>
      </c>
      <c r="O1720">
        <v>0.152</v>
      </c>
      <c r="P1720">
        <v>12</v>
      </c>
      <c r="Q1720">
        <v>16</v>
      </c>
      <c r="R1720">
        <v>0.75</v>
      </c>
      <c r="S1720">
        <v>10</v>
      </c>
      <c r="T1720">
        <v>30</v>
      </c>
      <c r="U1720">
        <v>40</v>
      </c>
      <c r="V1720">
        <v>27</v>
      </c>
      <c r="W1720">
        <v>17</v>
      </c>
      <c r="X1720">
        <v>10</v>
      </c>
      <c r="Y1720">
        <v>1</v>
      </c>
      <c r="Z1720">
        <v>4</v>
      </c>
      <c r="AA1720">
        <v>14</v>
      </c>
      <c r="AB1720">
        <v>16</v>
      </c>
      <c r="AC1720">
        <v>101</v>
      </c>
      <c r="AD1720">
        <v>-10</v>
      </c>
      <c r="AE1720">
        <v>1</v>
      </c>
      <c r="AF1720">
        <v>1231</v>
      </c>
      <c r="AG1720">
        <v>1231</v>
      </c>
      <c r="AH1720">
        <v>1231</v>
      </c>
      <c r="AI1720">
        <v>121</v>
      </c>
      <c r="AJ1720">
        <v>1068</v>
      </c>
      <c r="AK1720">
        <v>1922</v>
      </c>
      <c r="AL1720">
        <v>594</v>
      </c>
      <c r="AM1720">
        <v>2427</v>
      </c>
      <c r="AN1720">
        <v>1749</v>
      </c>
      <c r="AO1720">
        <v>2452</v>
      </c>
      <c r="AP1720">
        <v>1889</v>
      </c>
      <c r="AQ1720">
        <v>1907</v>
      </c>
      <c r="AR1720">
        <v>1525</v>
      </c>
      <c r="AS1720">
        <v>1308</v>
      </c>
      <c r="AT1720">
        <v>1652</v>
      </c>
      <c r="AU1720">
        <v>1715</v>
      </c>
      <c r="AV1720">
        <v>1013</v>
      </c>
      <c r="AW1720">
        <v>1759</v>
      </c>
      <c r="AX1720">
        <v>539</v>
      </c>
      <c r="AY1720">
        <v>2304</v>
      </c>
      <c r="AZ1720">
        <v>750</v>
      </c>
      <c r="BA1720">
        <v>260</v>
      </c>
      <c r="BB1720">
        <v>1670</v>
      </c>
      <c r="BC1720">
        <v>2059</v>
      </c>
      <c r="BD1720">
        <v>1790</v>
      </c>
      <c r="BE1720">
        <v>1</v>
      </c>
      <c r="BF1720" t="s">
        <v>64</v>
      </c>
      <c r="BG1720" t="s">
        <v>1404</v>
      </c>
      <c r="BH1720" t="s">
        <v>1276</v>
      </c>
      <c r="BI1720" s="4">
        <f xml:space="preserve"> _2025teamgamelogs[[#This Row],[FGA]] + (0.44 * _2025teamgamelogs[[#This Row],[FTA]]) + _2025teamgamelogs[[#This Row],[TOV]] - _2025teamgamelogs[[#This Row],[OREB]]</f>
        <v>97.04</v>
      </c>
      <c r="BJ1720" s="3">
        <f>_2025teamgamelogs[[#This Row],[TOV]]/_2025teamgamelogs[[#This Row],[POSSESIONS]]</f>
        <v>0.17518549051937343</v>
      </c>
      <c r="BK1720" s="4">
        <f>_2025teamgamelogs[[#This Row],[PTS]]/_2025teamgamelogs[[#This Row],[POSSESIONS]]</f>
        <v>1.0408079142621598</v>
      </c>
      <c r="BL1720" s="4">
        <f xml:space="preserve"> 100 * _2025teamgamelogs[[#This Row],[POINTS_PER_POSSESSION]]</f>
        <v>104.08079142621598</v>
      </c>
      <c r="BM1720" s="4">
        <f xml:space="preserve"> _2025teamgamelogs[[#This Row],[POSSESIONS]] / (_2025teamgamelogs[[#This Row],[MIN]]/48)</f>
        <v>97.04</v>
      </c>
      <c r="BN1720" s="3">
        <f>_2025teamgamelogs[[#This Row],[PTS]] / (2 * (_2025teamgamelogs[[#This Row],[FGA]] + 0.44 * _2025teamgamelogs[[#This Row],[FTA]]))</f>
        <v>0.56086183918258548</v>
      </c>
      <c r="BO1720" s="4">
        <f>VLOOKUP(_2025teamgamelogs[[#This Row],[MONTH]], LEAGUE_AVERAGES!$A$2:$B$8, 2, FALSE)</f>
        <v>112.18937416754261</v>
      </c>
      <c r="BP1720" s="5">
        <f>VLOOKUP(_2025teamgamelogs[[#This Row],[TEAM_NAME]], LEAGUE_AVERAGES!$A$14:$C$43, 2, FALSE)</f>
        <v>0.35443902439024388</v>
      </c>
      <c r="BQ1720" s="5">
        <f>VLOOKUP(_2025teamgamelogs[[#This Row],[TEAM_NAME]], LEAGUE_AVERAGES!$A$14:$C$43, 3, FALSE)</f>
        <v>0.34512195121951217</v>
      </c>
      <c r="BR1720" s="5">
        <f>VLOOKUP(_2025teamgamelogs[[#This Row],[TEAM_NAME]], LEAGUE_AVERAGES!$F$14:$H$43, 2, FALSE)</f>
        <v>0.46104878048780484</v>
      </c>
      <c r="BS1720" s="5">
        <f>VLOOKUP(_2025teamgamelogs[[#This Row],[TEAM_NAME]], LEAGUE_AVERAGES!$F$14:$H$43, 3, FALSE)</f>
        <v>0.45834146341463411</v>
      </c>
      <c r="BT1720" s="5">
        <f>VLOOKUP(_2025teamgamelogs[[#This Row],[TEAM_NAME]], LEAGUE_AVERAGES!$K$14:$M$43, 2, FALSE)</f>
        <v>0.55942918094792793</v>
      </c>
      <c r="BU1720" s="5">
        <f>VLOOKUP(_2025teamgamelogs[[#This Row],[TEAM_NAME]], LEAGUE_AVERAGES!$K$14:$M$43, 3, FALSE)</f>
        <v>0.54979583097447959</v>
      </c>
    </row>
    <row r="1721" spans="1:73" x14ac:dyDescent="0.2">
      <c r="A1721" t="s">
        <v>59</v>
      </c>
      <c r="B1721">
        <v>1610612740</v>
      </c>
      <c r="C1721" t="s">
        <v>77</v>
      </c>
      <c r="D1721" t="s">
        <v>78</v>
      </c>
      <c r="E1721">
        <v>22400833</v>
      </c>
      <c r="F1721" s="1">
        <v>45713</v>
      </c>
      <c r="G1721" t="s">
        <v>1440</v>
      </c>
      <c r="H1721" t="s">
        <v>63</v>
      </c>
      <c r="I1721">
        <v>48</v>
      </c>
      <c r="J1721">
        <v>41</v>
      </c>
      <c r="K1721">
        <v>94</v>
      </c>
      <c r="L1721">
        <v>0.436</v>
      </c>
      <c r="M1721">
        <v>7</v>
      </c>
      <c r="N1721">
        <v>31</v>
      </c>
      <c r="O1721">
        <v>0.22600000000000001</v>
      </c>
      <c r="P1721">
        <v>20</v>
      </c>
      <c r="Q1721">
        <v>25</v>
      </c>
      <c r="R1721">
        <v>0.8</v>
      </c>
      <c r="S1721">
        <v>20</v>
      </c>
      <c r="T1721">
        <v>34</v>
      </c>
      <c r="U1721">
        <v>54</v>
      </c>
      <c r="V1721">
        <v>25</v>
      </c>
      <c r="W1721">
        <v>19</v>
      </c>
      <c r="X1721">
        <v>11</v>
      </c>
      <c r="Y1721">
        <v>6</v>
      </c>
      <c r="Z1721">
        <v>4</v>
      </c>
      <c r="AA1721">
        <v>17</v>
      </c>
      <c r="AB1721">
        <v>19</v>
      </c>
      <c r="AC1721">
        <v>109</v>
      </c>
      <c r="AD1721">
        <v>6</v>
      </c>
      <c r="AE1721">
        <v>1</v>
      </c>
      <c r="AF1721">
        <v>1</v>
      </c>
      <c r="AG1721">
        <v>1</v>
      </c>
      <c r="AH1721">
        <v>1</v>
      </c>
      <c r="AI1721">
        <v>121</v>
      </c>
      <c r="AJ1721">
        <v>1234</v>
      </c>
      <c r="AK1721">
        <v>570</v>
      </c>
      <c r="AL1721">
        <v>1761</v>
      </c>
      <c r="AM1721">
        <v>2338</v>
      </c>
      <c r="AN1721">
        <v>1971</v>
      </c>
      <c r="AO1721">
        <v>2355</v>
      </c>
      <c r="AP1721">
        <v>623</v>
      </c>
      <c r="AQ1721">
        <v>666</v>
      </c>
      <c r="AR1721">
        <v>1029</v>
      </c>
      <c r="AS1721">
        <v>44</v>
      </c>
      <c r="AT1721">
        <v>926</v>
      </c>
      <c r="AU1721">
        <v>165</v>
      </c>
      <c r="AV1721">
        <v>1358</v>
      </c>
      <c r="AW1721">
        <v>2098</v>
      </c>
      <c r="AX1721">
        <v>346</v>
      </c>
      <c r="AY1721">
        <v>560</v>
      </c>
      <c r="AZ1721">
        <v>750</v>
      </c>
      <c r="BA1721">
        <v>792</v>
      </c>
      <c r="BB1721">
        <v>971</v>
      </c>
      <c r="BC1721">
        <v>1548</v>
      </c>
      <c r="BD1721">
        <v>854</v>
      </c>
      <c r="BE1721">
        <v>1</v>
      </c>
      <c r="BF1721" t="s">
        <v>64</v>
      </c>
      <c r="BG1721" t="s">
        <v>1404</v>
      </c>
      <c r="BH1721" t="s">
        <v>1276</v>
      </c>
      <c r="BI1721" s="4">
        <f xml:space="preserve"> _2025teamgamelogs[[#This Row],[FGA]] + (0.44 * _2025teamgamelogs[[#This Row],[FTA]]) + _2025teamgamelogs[[#This Row],[TOV]] - _2025teamgamelogs[[#This Row],[OREB]]</f>
        <v>104</v>
      </c>
      <c r="BJ1721" s="3">
        <f>_2025teamgamelogs[[#This Row],[TOV]]/_2025teamgamelogs[[#This Row],[POSSESIONS]]</f>
        <v>0.18269230769230768</v>
      </c>
      <c r="BK1721" s="4">
        <f>_2025teamgamelogs[[#This Row],[PTS]]/_2025teamgamelogs[[#This Row],[POSSESIONS]]</f>
        <v>1.0480769230769231</v>
      </c>
      <c r="BL1721" s="4">
        <f xml:space="preserve"> 100 * _2025teamgamelogs[[#This Row],[POINTS_PER_POSSESSION]]</f>
        <v>104.80769230769231</v>
      </c>
      <c r="BM1721" s="4">
        <f xml:space="preserve"> _2025teamgamelogs[[#This Row],[POSSESIONS]] / (_2025teamgamelogs[[#This Row],[MIN]]/48)</f>
        <v>104</v>
      </c>
      <c r="BN1721" s="3">
        <f>_2025teamgamelogs[[#This Row],[PTS]] / (2 * (_2025teamgamelogs[[#This Row],[FGA]] + 0.44 * _2025teamgamelogs[[#This Row],[FTA]]))</f>
        <v>0.51904761904761909</v>
      </c>
      <c r="BO1721" s="4">
        <f>VLOOKUP(_2025teamgamelogs[[#This Row],[MONTH]], LEAGUE_AVERAGES!$A$2:$B$8, 2, FALSE)</f>
        <v>112.18937416754261</v>
      </c>
      <c r="BP1721" s="5">
        <f>VLOOKUP(_2025teamgamelogs[[#This Row],[TEAM_NAME]], LEAGUE_AVERAGES!$A$14:$C$43, 2, FALSE)</f>
        <v>0.35068292682926827</v>
      </c>
      <c r="BQ1721" s="5">
        <f>VLOOKUP(_2025teamgamelogs[[#This Row],[TEAM_NAME]], LEAGUE_AVERAGES!$A$14:$C$43, 3, FALSE)</f>
        <v>0.33902439024390252</v>
      </c>
      <c r="BR1721" s="5">
        <f>VLOOKUP(_2025teamgamelogs[[#This Row],[TEAM_NAME]], LEAGUE_AVERAGES!$F$14:$H$43, 2, FALSE)</f>
        <v>0.44770731707317085</v>
      </c>
      <c r="BS1721" s="5">
        <f>VLOOKUP(_2025teamgamelogs[[#This Row],[TEAM_NAME]], LEAGUE_AVERAGES!$F$14:$H$43, 3, FALSE)</f>
        <v>0.45721951219512191</v>
      </c>
      <c r="BT1721" s="5">
        <f>VLOOKUP(_2025teamgamelogs[[#This Row],[TEAM_NAME]], LEAGUE_AVERAGES!$K$14:$M$43, 2, FALSE)</f>
        <v>0.55230036801172144</v>
      </c>
      <c r="BU1721" s="5">
        <f>VLOOKUP(_2025teamgamelogs[[#This Row],[TEAM_NAME]], LEAGUE_AVERAGES!$K$14:$M$43, 3, FALSE)</f>
        <v>0.55239725408654039</v>
      </c>
    </row>
    <row r="1722" spans="1:73" x14ac:dyDescent="0.2">
      <c r="A1722" t="s">
        <v>59</v>
      </c>
      <c r="B1722">
        <v>1610612745</v>
      </c>
      <c r="C1722" t="s">
        <v>104</v>
      </c>
      <c r="D1722" t="s">
        <v>105</v>
      </c>
      <c r="E1722">
        <v>22400831</v>
      </c>
      <c r="F1722" s="1">
        <v>45713</v>
      </c>
      <c r="G1722" t="s">
        <v>1461</v>
      </c>
      <c r="H1722" t="s">
        <v>63</v>
      </c>
      <c r="I1722">
        <v>48</v>
      </c>
      <c r="J1722">
        <v>37</v>
      </c>
      <c r="K1722">
        <v>91</v>
      </c>
      <c r="L1722">
        <v>0.40699999999999997</v>
      </c>
      <c r="M1722">
        <v>12</v>
      </c>
      <c r="N1722">
        <v>35</v>
      </c>
      <c r="O1722">
        <v>0.34300000000000003</v>
      </c>
      <c r="P1722">
        <v>14</v>
      </c>
      <c r="Q1722">
        <v>18</v>
      </c>
      <c r="R1722">
        <v>0.77800000000000002</v>
      </c>
      <c r="S1722">
        <v>16</v>
      </c>
      <c r="T1722">
        <v>37</v>
      </c>
      <c r="U1722">
        <v>53</v>
      </c>
      <c r="V1722">
        <v>18</v>
      </c>
      <c r="W1722">
        <v>17</v>
      </c>
      <c r="X1722">
        <v>6</v>
      </c>
      <c r="Y1722">
        <v>9</v>
      </c>
      <c r="Z1722">
        <v>5</v>
      </c>
      <c r="AA1722">
        <v>17</v>
      </c>
      <c r="AB1722">
        <v>13</v>
      </c>
      <c r="AC1722">
        <v>100</v>
      </c>
      <c r="AD1722">
        <v>3</v>
      </c>
      <c r="AE1722">
        <v>1</v>
      </c>
      <c r="AF1722">
        <v>1</v>
      </c>
      <c r="AG1722">
        <v>1</v>
      </c>
      <c r="AH1722">
        <v>1</v>
      </c>
      <c r="AI1722">
        <v>121</v>
      </c>
      <c r="AJ1722">
        <v>1946</v>
      </c>
      <c r="AK1722">
        <v>899</v>
      </c>
      <c r="AL1722">
        <v>2136</v>
      </c>
      <c r="AM1722">
        <v>1413</v>
      </c>
      <c r="AN1722">
        <v>1495</v>
      </c>
      <c r="AO1722">
        <v>1391</v>
      </c>
      <c r="AP1722">
        <v>1571</v>
      </c>
      <c r="AQ1722">
        <v>1617</v>
      </c>
      <c r="AR1722">
        <v>1292</v>
      </c>
      <c r="AS1722">
        <v>234</v>
      </c>
      <c r="AT1722">
        <v>489</v>
      </c>
      <c r="AU1722">
        <v>209</v>
      </c>
      <c r="AV1722">
        <v>2327</v>
      </c>
      <c r="AW1722">
        <v>1759</v>
      </c>
      <c r="AX1722">
        <v>1702</v>
      </c>
      <c r="AY1722">
        <v>109</v>
      </c>
      <c r="AZ1722">
        <v>1188</v>
      </c>
      <c r="BA1722">
        <v>792</v>
      </c>
      <c r="BB1722">
        <v>2202</v>
      </c>
      <c r="BC1722">
        <v>2099</v>
      </c>
      <c r="BD1722">
        <v>1047</v>
      </c>
      <c r="BE1722">
        <v>1</v>
      </c>
      <c r="BF1722" t="s">
        <v>64</v>
      </c>
      <c r="BG1722" t="s">
        <v>1404</v>
      </c>
      <c r="BH1722" t="s">
        <v>1276</v>
      </c>
      <c r="BI1722" s="4">
        <f xml:space="preserve"> _2025teamgamelogs[[#This Row],[FGA]] + (0.44 * _2025teamgamelogs[[#This Row],[FTA]]) + _2025teamgamelogs[[#This Row],[TOV]] - _2025teamgamelogs[[#This Row],[OREB]]</f>
        <v>99.92</v>
      </c>
      <c r="BJ1722" s="3">
        <f>_2025teamgamelogs[[#This Row],[TOV]]/_2025teamgamelogs[[#This Row],[POSSESIONS]]</f>
        <v>0.17013610888710967</v>
      </c>
      <c r="BK1722" s="4">
        <f>_2025teamgamelogs[[#This Row],[PTS]]/_2025teamgamelogs[[#This Row],[POSSESIONS]]</f>
        <v>1.0008006405124099</v>
      </c>
      <c r="BL1722" s="4">
        <f xml:space="preserve"> 100 * _2025teamgamelogs[[#This Row],[POINTS_PER_POSSESSION]]</f>
        <v>100.080064051241</v>
      </c>
      <c r="BM1722" s="4">
        <f xml:space="preserve"> _2025teamgamelogs[[#This Row],[POSSESIONS]] / (_2025teamgamelogs[[#This Row],[MIN]]/48)</f>
        <v>99.92</v>
      </c>
      <c r="BN1722" s="3">
        <f>_2025teamgamelogs[[#This Row],[PTS]] / (2 * (_2025teamgamelogs[[#This Row],[FGA]] + 0.44 * _2025teamgamelogs[[#This Row],[FTA]]))</f>
        <v>0.50545895673271335</v>
      </c>
      <c r="BO1722" s="4">
        <f>VLOOKUP(_2025teamgamelogs[[#This Row],[MONTH]], LEAGUE_AVERAGES!$A$2:$B$8, 2, FALSE)</f>
        <v>112.18937416754261</v>
      </c>
      <c r="BP1722" s="5">
        <f>VLOOKUP(_2025teamgamelogs[[#This Row],[TEAM_NAME]], LEAGUE_AVERAGES!$A$14:$C$43, 2, FALSE)</f>
        <v>0.35034146341463424</v>
      </c>
      <c r="BQ1722" s="5">
        <f>VLOOKUP(_2025teamgamelogs[[#This Row],[TEAM_NAME]], LEAGUE_AVERAGES!$A$14:$C$43, 3, FALSE)</f>
        <v>0.35473170731707321</v>
      </c>
      <c r="BR1722" s="5">
        <f>VLOOKUP(_2025teamgamelogs[[#This Row],[TEAM_NAME]], LEAGUE_AVERAGES!$F$14:$H$43, 2, FALSE)</f>
        <v>0.45260975609756104</v>
      </c>
      <c r="BS1722" s="5">
        <f>VLOOKUP(_2025teamgamelogs[[#This Row],[TEAM_NAME]], LEAGUE_AVERAGES!$F$14:$H$43, 3, FALSE)</f>
        <v>0.45763414634146338</v>
      </c>
      <c r="BT1722" s="5">
        <f>VLOOKUP(_2025teamgamelogs[[#This Row],[TEAM_NAME]], LEAGUE_AVERAGES!$K$14:$M$43, 2, FALSE)</f>
        <v>0.55103752047014554</v>
      </c>
      <c r="BU1722" s="5">
        <f>VLOOKUP(_2025teamgamelogs[[#This Row],[TEAM_NAME]], LEAGUE_AVERAGES!$K$14:$M$43, 3, FALSE)</f>
        <v>0.55544482411316332</v>
      </c>
    </row>
    <row r="1723" spans="1:73" x14ac:dyDescent="0.2">
      <c r="A1723" t="s">
        <v>59</v>
      </c>
      <c r="B1723">
        <v>1610612738</v>
      </c>
      <c r="C1723" t="s">
        <v>74</v>
      </c>
      <c r="D1723" t="s">
        <v>75</v>
      </c>
      <c r="E1723">
        <v>22400829</v>
      </c>
      <c r="F1723" s="1">
        <v>45713</v>
      </c>
      <c r="G1723" t="s">
        <v>1105</v>
      </c>
      <c r="H1723" t="s">
        <v>63</v>
      </c>
      <c r="I1723">
        <v>48</v>
      </c>
      <c r="J1723">
        <v>44</v>
      </c>
      <c r="K1723">
        <v>93</v>
      </c>
      <c r="L1723">
        <v>0.47299999999999998</v>
      </c>
      <c r="M1723">
        <v>15</v>
      </c>
      <c r="N1723">
        <v>51</v>
      </c>
      <c r="O1723">
        <v>0.29399999999999998</v>
      </c>
      <c r="P1723">
        <v>8</v>
      </c>
      <c r="Q1723">
        <v>8</v>
      </c>
      <c r="R1723">
        <v>1</v>
      </c>
      <c r="S1723">
        <v>12</v>
      </c>
      <c r="T1723">
        <v>27</v>
      </c>
      <c r="U1723">
        <v>39</v>
      </c>
      <c r="V1723">
        <v>24</v>
      </c>
      <c r="W1723">
        <v>15</v>
      </c>
      <c r="X1723">
        <v>9</v>
      </c>
      <c r="Y1723">
        <v>4</v>
      </c>
      <c r="Z1723">
        <v>1</v>
      </c>
      <c r="AA1723">
        <v>16</v>
      </c>
      <c r="AB1723">
        <v>14</v>
      </c>
      <c r="AC1723">
        <v>111</v>
      </c>
      <c r="AD1723">
        <v>10</v>
      </c>
      <c r="AE1723">
        <v>1</v>
      </c>
      <c r="AF1723">
        <v>1</v>
      </c>
      <c r="AG1723">
        <v>1</v>
      </c>
      <c r="AH1723">
        <v>1</v>
      </c>
      <c r="AI1723">
        <v>121</v>
      </c>
      <c r="AJ1723">
        <v>703</v>
      </c>
      <c r="AK1723">
        <v>664</v>
      </c>
      <c r="AL1723">
        <v>1135</v>
      </c>
      <c r="AM1723">
        <v>733</v>
      </c>
      <c r="AN1723">
        <v>83</v>
      </c>
      <c r="AO1723">
        <v>1954</v>
      </c>
      <c r="AP1723">
        <v>2336</v>
      </c>
      <c r="AQ1723">
        <v>2420</v>
      </c>
      <c r="AR1723">
        <v>1</v>
      </c>
      <c r="AS1723">
        <v>848</v>
      </c>
      <c r="AT1723">
        <v>2068</v>
      </c>
      <c r="AU1723">
        <v>1833</v>
      </c>
      <c r="AV1723">
        <v>1570</v>
      </c>
      <c r="AW1723">
        <v>1341</v>
      </c>
      <c r="AX1723">
        <v>797</v>
      </c>
      <c r="AY1723">
        <v>1274</v>
      </c>
      <c r="AZ1723">
        <v>35</v>
      </c>
      <c r="BA1723">
        <v>570</v>
      </c>
      <c r="BB1723">
        <v>2064</v>
      </c>
      <c r="BC1723">
        <v>1402</v>
      </c>
      <c r="BD1723">
        <v>614</v>
      </c>
      <c r="BE1723">
        <v>1</v>
      </c>
      <c r="BF1723" t="s">
        <v>71</v>
      </c>
      <c r="BG1723" t="s">
        <v>1404</v>
      </c>
      <c r="BH1723" t="s">
        <v>1276</v>
      </c>
      <c r="BI1723" s="4">
        <f xml:space="preserve"> _2025teamgamelogs[[#This Row],[FGA]] + (0.44 * _2025teamgamelogs[[#This Row],[FTA]]) + _2025teamgamelogs[[#This Row],[TOV]] - _2025teamgamelogs[[#This Row],[OREB]]</f>
        <v>99.52</v>
      </c>
      <c r="BJ1723" s="3">
        <f>_2025teamgamelogs[[#This Row],[TOV]]/_2025teamgamelogs[[#This Row],[POSSESIONS]]</f>
        <v>0.15072347266881028</v>
      </c>
      <c r="BK1723" s="4">
        <f>_2025teamgamelogs[[#This Row],[PTS]]/_2025teamgamelogs[[#This Row],[POSSESIONS]]</f>
        <v>1.1153536977491962</v>
      </c>
      <c r="BL1723" s="4">
        <f xml:space="preserve"> 100 * _2025teamgamelogs[[#This Row],[POINTS_PER_POSSESSION]]</f>
        <v>111.53536977491963</v>
      </c>
      <c r="BM1723" s="4">
        <f xml:space="preserve"> _2025teamgamelogs[[#This Row],[POSSESIONS]] / (_2025teamgamelogs[[#This Row],[MIN]]/48)</f>
        <v>99.52</v>
      </c>
      <c r="BN1723" s="3">
        <f>_2025teamgamelogs[[#This Row],[PTS]] / (2 * (_2025teamgamelogs[[#This Row],[FGA]] + 0.44 * _2025teamgamelogs[[#This Row],[FTA]]))</f>
        <v>0.57501036054703691</v>
      </c>
      <c r="BO1723" s="4">
        <f>VLOOKUP(_2025teamgamelogs[[#This Row],[MONTH]], LEAGUE_AVERAGES!$A$2:$B$8, 2, FALSE)</f>
        <v>112.18937416754261</v>
      </c>
      <c r="BP1723" s="5">
        <f>VLOOKUP(_2025teamgamelogs[[#This Row],[TEAM_NAME]], LEAGUE_AVERAGES!$A$14:$C$43, 2, FALSE)</f>
        <v>0.3739024390243903</v>
      </c>
      <c r="BQ1723" s="5">
        <f>VLOOKUP(_2025teamgamelogs[[#This Row],[TEAM_NAME]], LEAGUE_AVERAGES!$A$14:$C$43, 3, FALSE)</f>
        <v>0.36424390243902455</v>
      </c>
      <c r="BR1723" s="5">
        <f>VLOOKUP(_2025teamgamelogs[[#This Row],[TEAM_NAME]], LEAGUE_AVERAGES!$F$14:$H$43, 2, FALSE)</f>
        <v>0.46717073170731704</v>
      </c>
      <c r="BS1723" s="5">
        <f>VLOOKUP(_2025teamgamelogs[[#This Row],[TEAM_NAME]], LEAGUE_AVERAGES!$F$14:$H$43, 3, FALSE)</f>
        <v>0.45907317073170728</v>
      </c>
      <c r="BT1723" s="5">
        <f>VLOOKUP(_2025teamgamelogs[[#This Row],[TEAM_NAME]], LEAGUE_AVERAGES!$K$14:$M$43, 2, FALSE)</f>
        <v>0.59645910798675039</v>
      </c>
      <c r="BU1723" s="5">
        <f>VLOOKUP(_2025teamgamelogs[[#This Row],[TEAM_NAME]], LEAGUE_AVERAGES!$K$14:$M$43, 3, FALSE)</f>
        <v>0.58679053151616523</v>
      </c>
    </row>
    <row r="1724" spans="1:73" x14ac:dyDescent="0.2">
      <c r="A1724" t="s">
        <v>59</v>
      </c>
      <c r="B1724">
        <v>1610612753</v>
      </c>
      <c r="C1724" t="s">
        <v>83</v>
      </c>
      <c r="D1724" t="s">
        <v>84</v>
      </c>
      <c r="E1724">
        <v>22400830</v>
      </c>
      <c r="F1724" s="1">
        <v>45713</v>
      </c>
      <c r="G1724" t="s">
        <v>1462</v>
      </c>
      <c r="H1724" t="s">
        <v>70</v>
      </c>
      <c r="I1724">
        <v>48</v>
      </c>
      <c r="J1724">
        <v>33</v>
      </c>
      <c r="K1724">
        <v>90</v>
      </c>
      <c r="L1724">
        <v>0.36699999999999999</v>
      </c>
      <c r="M1724">
        <v>5</v>
      </c>
      <c r="N1724">
        <v>28</v>
      </c>
      <c r="O1724">
        <v>0.17899999999999999</v>
      </c>
      <c r="P1724">
        <v>11</v>
      </c>
      <c r="Q1724">
        <v>14</v>
      </c>
      <c r="R1724">
        <v>0.78600000000000003</v>
      </c>
      <c r="S1724">
        <v>12</v>
      </c>
      <c r="T1724">
        <v>23</v>
      </c>
      <c r="U1724">
        <v>35</v>
      </c>
      <c r="V1724">
        <v>21</v>
      </c>
      <c r="W1724">
        <v>12</v>
      </c>
      <c r="X1724">
        <v>7</v>
      </c>
      <c r="Y1724">
        <v>8</v>
      </c>
      <c r="Z1724">
        <v>5</v>
      </c>
      <c r="AA1724">
        <v>14</v>
      </c>
      <c r="AB1724">
        <v>13</v>
      </c>
      <c r="AC1724">
        <v>82</v>
      </c>
      <c r="AD1724">
        <v>-40</v>
      </c>
      <c r="AE1724">
        <v>1</v>
      </c>
      <c r="AF1724">
        <v>1231</v>
      </c>
      <c r="AG1724">
        <v>1231</v>
      </c>
      <c r="AH1724">
        <v>1231</v>
      </c>
      <c r="AI1724">
        <v>121</v>
      </c>
      <c r="AJ1724">
        <v>2321</v>
      </c>
      <c r="AK1724">
        <v>1029</v>
      </c>
      <c r="AL1724">
        <v>2389</v>
      </c>
      <c r="AM1724">
        <v>2427</v>
      </c>
      <c r="AN1724">
        <v>2228</v>
      </c>
      <c r="AO1724">
        <v>2430</v>
      </c>
      <c r="AP1724">
        <v>2028</v>
      </c>
      <c r="AQ1724">
        <v>2113</v>
      </c>
      <c r="AR1724">
        <v>1221</v>
      </c>
      <c r="AS1724">
        <v>848</v>
      </c>
      <c r="AT1724">
        <v>2380</v>
      </c>
      <c r="AU1724">
        <v>2225</v>
      </c>
      <c r="AV1724">
        <v>2031</v>
      </c>
      <c r="AW1724">
        <v>640</v>
      </c>
      <c r="AX1724">
        <v>1360</v>
      </c>
      <c r="AY1724">
        <v>187</v>
      </c>
      <c r="AZ1724">
        <v>1188</v>
      </c>
      <c r="BA1724">
        <v>260</v>
      </c>
      <c r="BB1724">
        <v>2202</v>
      </c>
      <c r="BC1724">
        <v>2451</v>
      </c>
      <c r="BD1724">
        <v>2439</v>
      </c>
      <c r="BE1724">
        <v>1</v>
      </c>
      <c r="BF1724" t="s">
        <v>64</v>
      </c>
      <c r="BG1724" t="s">
        <v>1404</v>
      </c>
      <c r="BH1724" t="s">
        <v>1276</v>
      </c>
      <c r="BI1724" s="4">
        <f xml:space="preserve"> _2025teamgamelogs[[#This Row],[FGA]] + (0.44 * _2025teamgamelogs[[#This Row],[FTA]]) + _2025teamgamelogs[[#This Row],[TOV]] - _2025teamgamelogs[[#This Row],[OREB]]</f>
        <v>96.16</v>
      </c>
      <c r="BJ1724" s="3">
        <f>_2025teamgamelogs[[#This Row],[TOV]]/_2025teamgamelogs[[#This Row],[POSSESIONS]]</f>
        <v>0.12479201331114809</v>
      </c>
      <c r="BK1724" s="4">
        <f>_2025teamgamelogs[[#This Row],[PTS]]/_2025teamgamelogs[[#This Row],[POSSESIONS]]</f>
        <v>0.85274542429284528</v>
      </c>
      <c r="BL1724" s="4">
        <f xml:space="preserve"> 100 * _2025teamgamelogs[[#This Row],[POINTS_PER_POSSESSION]]</f>
        <v>85.274542429284523</v>
      </c>
      <c r="BM1724" s="4">
        <f xml:space="preserve"> _2025teamgamelogs[[#This Row],[POSSESIONS]] / (_2025teamgamelogs[[#This Row],[MIN]]/48)</f>
        <v>96.16</v>
      </c>
      <c r="BN1724" s="3">
        <f>_2025teamgamelogs[[#This Row],[PTS]] / (2 * (_2025teamgamelogs[[#This Row],[FGA]] + 0.44 * _2025teamgamelogs[[#This Row],[FTA]]))</f>
        <v>0.42637271214642264</v>
      </c>
      <c r="BO1724" s="4">
        <f>VLOOKUP(_2025teamgamelogs[[#This Row],[MONTH]], LEAGUE_AVERAGES!$A$2:$B$8, 2, FALSE)</f>
        <v>112.18937416754261</v>
      </c>
      <c r="BP1724" s="5">
        <f>VLOOKUP(_2025teamgamelogs[[#This Row],[TEAM_NAME]], LEAGUE_AVERAGES!$A$14:$C$43, 2, FALSE)</f>
        <v>0.32192682926829269</v>
      </c>
      <c r="BQ1724" s="5">
        <f>VLOOKUP(_2025teamgamelogs[[#This Row],[TEAM_NAME]], LEAGUE_AVERAGES!$A$14:$C$43, 3, FALSE)</f>
        <v>0.31129268292682932</v>
      </c>
      <c r="BR1724" s="5">
        <f>VLOOKUP(_2025teamgamelogs[[#This Row],[TEAM_NAME]], LEAGUE_AVERAGES!$F$14:$H$43, 2, FALSE)</f>
        <v>0.44641463414634147</v>
      </c>
      <c r="BS1724" s="5">
        <f>VLOOKUP(_2025teamgamelogs[[#This Row],[TEAM_NAME]], LEAGUE_AVERAGES!$F$14:$H$43, 3, FALSE)</f>
        <v>0.44524390243902434</v>
      </c>
      <c r="BT1724" s="5">
        <f>VLOOKUP(_2025teamgamelogs[[#This Row],[TEAM_NAME]], LEAGUE_AVERAGES!$K$14:$M$43, 2, FALSE)</f>
        <v>0.55194019912665027</v>
      </c>
      <c r="BU1724" s="5">
        <f>VLOOKUP(_2025teamgamelogs[[#This Row],[TEAM_NAME]], LEAGUE_AVERAGES!$K$14:$M$43, 3, FALSE)</f>
        <v>0.54874950227645525</v>
      </c>
    </row>
    <row r="1725" spans="1:73" x14ac:dyDescent="0.2">
      <c r="A1725" t="s">
        <v>59</v>
      </c>
      <c r="B1725">
        <v>1610612742</v>
      </c>
      <c r="C1725" t="s">
        <v>154</v>
      </c>
      <c r="D1725" t="s">
        <v>155</v>
      </c>
      <c r="E1725">
        <v>22400835</v>
      </c>
      <c r="F1725" s="1">
        <v>45713</v>
      </c>
      <c r="G1725" t="s">
        <v>1463</v>
      </c>
      <c r="H1725" t="s">
        <v>70</v>
      </c>
      <c r="I1725">
        <v>48</v>
      </c>
      <c r="J1725">
        <v>35</v>
      </c>
      <c r="K1725">
        <v>98</v>
      </c>
      <c r="L1725">
        <v>0.35699999999999998</v>
      </c>
      <c r="M1725">
        <v>17</v>
      </c>
      <c r="N1725">
        <v>44</v>
      </c>
      <c r="O1725">
        <v>0.38600000000000001</v>
      </c>
      <c r="P1725">
        <v>12</v>
      </c>
      <c r="Q1725">
        <v>13</v>
      </c>
      <c r="R1725">
        <v>0.92300000000000004</v>
      </c>
      <c r="S1725">
        <v>14</v>
      </c>
      <c r="T1725">
        <v>31</v>
      </c>
      <c r="U1725">
        <v>45</v>
      </c>
      <c r="V1725">
        <v>23</v>
      </c>
      <c r="W1725">
        <v>12</v>
      </c>
      <c r="X1725">
        <v>7</v>
      </c>
      <c r="Y1725">
        <v>11</v>
      </c>
      <c r="Z1725">
        <v>8</v>
      </c>
      <c r="AA1725">
        <v>14</v>
      </c>
      <c r="AB1725">
        <v>13</v>
      </c>
      <c r="AC1725">
        <v>99</v>
      </c>
      <c r="AD1725">
        <v>-8</v>
      </c>
      <c r="AE1725">
        <v>1</v>
      </c>
      <c r="AF1725">
        <v>1231</v>
      </c>
      <c r="AG1725">
        <v>1231</v>
      </c>
      <c r="AH1725">
        <v>1231</v>
      </c>
      <c r="AI1725">
        <v>121</v>
      </c>
      <c r="AJ1725">
        <v>2164</v>
      </c>
      <c r="AK1725">
        <v>251</v>
      </c>
      <c r="AL1725">
        <v>2409</v>
      </c>
      <c r="AM1725">
        <v>410</v>
      </c>
      <c r="AN1725">
        <v>384</v>
      </c>
      <c r="AO1725">
        <v>899</v>
      </c>
      <c r="AP1725">
        <v>1889</v>
      </c>
      <c r="AQ1725">
        <v>2188</v>
      </c>
      <c r="AR1725">
        <v>155</v>
      </c>
      <c r="AS1725">
        <v>466</v>
      </c>
      <c r="AT1725">
        <v>1488</v>
      </c>
      <c r="AU1725">
        <v>976</v>
      </c>
      <c r="AV1725">
        <v>1759</v>
      </c>
      <c r="AW1725">
        <v>640</v>
      </c>
      <c r="AX1725">
        <v>1360</v>
      </c>
      <c r="AY1725">
        <v>32</v>
      </c>
      <c r="AZ1725">
        <v>2116</v>
      </c>
      <c r="BA1725">
        <v>260</v>
      </c>
      <c r="BB1725">
        <v>2202</v>
      </c>
      <c r="BC1725">
        <v>2137</v>
      </c>
      <c r="BD1725">
        <v>1667</v>
      </c>
      <c r="BE1725">
        <v>1</v>
      </c>
      <c r="BF1725" t="s">
        <v>71</v>
      </c>
      <c r="BG1725" t="s">
        <v>1404</v>
      </c>
      <c r="BH1725" t="s">
        <v>1276</v>
      </c>
      <c r="BI1725" s="4">
        <f xml:space="preserve"> _2025teamgamelogs[[#This Row],[FGA]] + (0.44 * _2025teamgamelogs[[#This Row],[FTA]]) + _2025teamgamelogs[[#This Row],[TOV]] - _2025teamgamelogs[[#This Row],[OREB]]</f>
        <v>101.72</v>
      </c>
      <c r="BJ1725" s="3">
        <f>_2025teamgamelogs[[#This Row],[TOV]]/_2025teamgamelogs[[#This Row],[POSSESIONS]]</f>
        <v>0.11797090051120723</v>
      </c>
      <c r="BK1725" s="4">
        <f>_2025teamgamelogs[[#This Row],[PTS]]/_2025teamgamelogs[[#This Row],[POSSESIONS]]</f>
        <v>0.97325992921745974</v>
      </c>
      <c r="BL1725" s="4">
        <f xml:space="preserve"> 100 * _2025teamgamelogs[[#This Row],[POINTS_PER_POSSESSION]]</f>
        <v>97.325992921745978</v>
      </c>
      <c r="BM1725" s="4">
        <f xml:space="preserve"> _2025teamgamelogs[[#This Row],[POSSESIONS]] / (_2025teamgamelogs[[#This Row],[MIN]]/48)</f>
        <v>101.72</v>
      </c>
      <c r="BN1725" s="3">
        <f>_2025teamgamelogs[[#This Row],[PTS]] / (2 * (_2025teamgamelogs[[#This Row],[FGA]] + 0.44 * _2025teamgamelogs[[#This Row],[FTA]]))</f>
        <v>0.47724643270343231</v>
      </c>
      <c r="BO1725" s="4">
        <f>VLOOKUP(_2025teamgamelogs[[#This Row],[MONTH]], LEAGUE_AVERAGES!$A$2:$B$8, 2, FALSE)</f>
        <v>112.18937416754261</v>
      </c>
      <c r="BP1725" s="5">
        <f>VLOOKUP(_2025teamgamelogs[[#This Row],[TEAM_NAME]], LEAGUE_AVERAGES!$A$14:$C$43, 2, FALSE)</f>
        <v>0.362375</v>
      </c>
      <c r="BQ1725" s="5">
        <f>VLOOKUP(_2025teamgamelogs[[#This Row],[TEAM_NAME]], LEAGUE_AVERAGES!$A$14:$C$43, 3, FALSE)</f>
        <v>0.36252380952380958</v>
      </c>
      <c r="BR1725" s="5">
        <f>VLOOKUP(_2025teamgamelogs[[#This Row],[TEAM_NAME]], LEAGUE_AVERAGES!$F$14:$H$43, 2, FALSE)</f>
        <v>0.47777500000000001</v>
      </c>
      <c r="BS1725" s="5">
        <f>VLOOKUP(_2025teamgamelogs[[#This Row],[TEAM_NAME]], LEAGUE_AVERAGES!$F$14:$H$43, 3, FALSE)</f>
        <v>0.48176190476190472</v>
      </c>
      <c r="BT1725" s="5">
        <f>VLOOKUP(_2025teamgamelogs[[#This Row],[TEAM_NAME]], LEAGUE_AVERAGES!$K$14:$M$43, 2, FALSE)</f>
        <v>0.58283558931438928</v>
      </c>
      <c r="BU1725" s="5">
        <f>VLOOKUP(_2025teamgamelogs[[#This Row],[TEAM_NAME]], LEAGUE_AVERAGES!$K$14:$M$43, 3, FALSE)</f>
        <v>0.5856179003364903</v>
      </c>
    </row>
    <row r="1726" spans="1:73" x14ac:dyDescent="0.2">
      <c r="A1726" t="s">
        <v>59</v>
      </c>
      <c r="B1726">
        <v>1610612749</v>
      </c>
      <c r="C1726" t="s">
        <v>113</v>
      </c>
      <c r="D1726" t="s">
        <v>114</v>
      </c>
      <c r="E1726">
        <v>22400831</v>
      </c>
      <c r="F1726" s="1">
        <v>45713</v>
      </c>
      <c r="G1726" t="s">
        <v>1464</v>
      </c>
      <c r="H1726" t="s">
        <v>70</v>
      </c>
      <c r="I1726">
        <v>48</v>
      </c>
      <c r="J1726">
        <v>34</v>
      </c>
      <c r="K1726">
        <v>85</v>
      </c>
      <c r="L1726">
        <v>0.4</v>
      </c>
      <c r="M1726">
        <v>12</v>
      </c>
      <c r="N1726">
        <v>37</v>
      </c>
      <c r="O1726">
        <v>0.32400000000000001</v>
      </c>
      <c r="P1726">
        <v>17</v>
      </c>
      <c r="Q1726">
        <v>23</v>
      </c>
      <c r="R1726">
        <v>0.73899999999999999</v>
      </c>
      <c r="S1726">
        <v>4</v>
      </c>
      <c r="T1726">
        <v>33</v>
      </c>
      <c r="U1726">
        <v>37</v>
      </c>
      <c r="V1726">
        <v>19</v>
      </c>
      <c r="W1726">
        <v>15</v>
      </c>
      <c r="X1726">
        <v>11</v>
      </c>
      <c r="Y1726">
        <v>5</v>
      </c>
      <c r="Z1726">
        <v>9</v>
      </c>
      <c r="AA1726">
        <v>13</v>
      </c>
      <c r="AB1726">
        <v>17</v>
      </c>
      <c r="AC1726">
        <v>97</v>
      </c>
      <c r="AD1726">
        <v>-3</v>
      </c>
      <c r="AE1726">
        <v>1</v>
      </c>
      <c r="AF1726">
        <v>1231</v>
      </c>
      <c r="AG1726">
        <v>1231</v>
      </c>
      <c r="AH1726">
        <v>1231</v>
      </c>
      <c r="AI1726">
        <v>121</v>
      </c>
      <c r="AJ1726">
        <v>2258</v>
      </c>
      <c r="AK1726">
        <v>1709</v>
      </c>
      <c r="AL1726">
        <v>2190</v>
      </c>
      <c r="AM1726">
        <v>1413</v>
      </c>
      <c r="AN1726">
        <v>1227</v>
      </c>
      <c r="AO1726">
        <v>1625</v>
      </c>
      <c r="AP1726">
        <v>1052</v>
      </c>
      <c r="AQ1726">
        <v>899</v>
      </c>
      <c r="AR1726">
        <v>1655</v>
      </c>
      <c r="AS1726">
        <v>2385</v>
      </c>
      <c r="AT1726">
        <v>1131</v>
      </c>
      <c r="AU1726">
        <v>2073</v>
      </c>
      <c r="AV1726">
        <v>2257</v>
      </c>
      <c r="AW1726">
        <v>1341</v>
      </c>
      <c r="AX1726">
        <v>346</v>
      </c>
      <c r="AY1726">
        <v>889</v>
      </c>
      <c r="AZ1726">
        <v>2275</v>
      </c>
      <c r="BA1726">
        <v>148</v>
      </c>
      <c r="BB1726">
        <v>1444</v>
      </c>
      <c r="BC1726">
        <v>2224</v>
      </c>
      <c r="BD1726">
        <v>1356</v>
      </c>
      <c r="BE1726">
        <v>1</v>
      </c>
      <c r="BF1726" t="s">
        <v>71</v>
      </c>
      <c r="BG1726" t="s">
        <v>1404</v>
      </c>
      <c r="BH1726" t="s">
        <v>1276</v>
      </c>
      <c r="BI1726" s="4">
        <f xml:space="preserve"> _2025teamgamelogs[[#This Row],[FGA]] + (0.44 * _2025teamgamelogs[[#This Row],[FTA]]) + _2025teamgamelogs[[#This Row],[TOV]] - _2025teamgamelogs[[#This Row],[OREB]]</f>
        <v>106.12</v>
      </c>
      <c r="BJ1726" s="3">
        <f>_2025teamgamelogs[[#This Row],[TOV]]/_2025teamgamelogs[[#This Row],[POSSESIONS]]</f>
        <v>0.14134941575574819</v>
      </c>
      <c r="BK1726" s="4">
        <f>_2025teamgamelogs[[#This Row],[PTS]]/_2025teamgamelogs[[#This Row],[POSSESIONS]]</f>
        <v>0.91405955522050508</v>
      </c>
      <c r="BL1726" s="4">
        <f xml:space="preserve"> 100 * _2025teamgamelogs[[#This Row],[POINTS_PER_POSSESSION]]</f>
        <v>91.405955522050505</v>
      </c>
      <c r="BM1726" s="4">
        <f xml:space="preserve"> _2025teamgamelogs[[#This Row],[POSSESIONS]] / (_2025teamgamelogs[[#This Row],[MIN]]/48)</f>
        <v>106.12</v>
      </c>
      <c r="BN1726" s="3">
        <f>_2025teamgamelogs[[#This Row],[PTS]] / (2 * (_2025teamgamelogs[[#This Row],[FGA]] + 0.44 * _2025teamgamelogs[[#This Row],[FTA]]))</f>
        <v>0.50988225399495368</v>
      </c>
      <c r="BO1726" s="4">
        <f>VLOOKUP(_2025teamgamelogs[[#This Row],[MONTH]], LEAGUE_AVERAGES!$A$2:$B$8, 2, FALSE)</f>
        <v>112.18937416754261</v>
      </c>
      <c r="BP1726" s="5">
        <f>VLOOKUP(_2025teamgamelogs[[#This Row],[TEAM_NAME]], LEAGUE_AVERAGES!$A$14:$C$43, 2, FALSE)</f>
        <v>0.4062926829268293</v>
      </c>
      <c r="BQ1726" s="5">
        <f>VLOOKUP(_2025teamgamelogs[[#This Row],[TEAM_NAME]], LEAGUE_AVERAGES!$A$14:$C$43, 3, FALSE)</f>
        <v>0.36926829268292688</v>
      </c>
      <c r="BR1726" s="5">
        <f>VLOOKUP(_2025teamgamelogs[[#This Row],[TEAM_NAME]], LEAGUE_AVERAGES!$F$14:$H$43, 2, FALSE)</f>
        <v>0.49804878048780482</v>
      </c>
      <c r="BS1726" s="5">
        <f>VLOOKUP(_2025teamgamelogs[[#This Row],[TEAM_NAME]], LEAGUE_AVERAGES!$F$14:$H$43, 3, FALSE)</f>
        <v>0.47917073170731711</v>
      </c>
      <c r="BT1726" s="5">
        <f>VLOOKUP(_2025teamgamelogs[[#This Row],[TEAM_NAME]], LEAGUE_AVERAGES!$K$14:$M$43, 2, FALSE)</f>
        <v>0.61475494156948829</v>
      </c>
      <c r="BU1726" s="5">
        <f>VLOOKUP(_2025teamgamelogs[[#This Row],[TEAM_NAME]], LEAGUE_AVERAGES!$K$14:$M$43, 3, FALSE)</f>
        <v>0.58586037801226176</v>
      </c>
    </row>
    <row r="1727" spans="1:73" x14ac:dyDescent="0.2">
      <c r="A1727" t="s">
        <v>59</v>
      </c>
      <c r="B1727">
        <v>1610612747</v>
      </c>
      <c r="C1727" t="s">
        <v>60</v>
      </c>
      <c r="D1727" t="s">
        <v>61</v>
      </c>
      <c r="E1727">
        <v>22400835</v>
      </c>
      <c r="F1727" s="1">
        <v>45713</v>
      </c>
      <c r="G1727" t="s">
        <v>1465</v>
      </c>
      <c r="H1727" t="s">
        <v>63</v>
      </c>
      <c r="I1727">
        <v>48</v>
      </c>
      <c r="J1727">
        <v>39</v>
      </c>
      <c r="K1727">
        <v>87</v>
      </c>
      <c r="L1727">
        <v>0.44800000000000001</v>
      </c>
      <c r="M1727">
        <v>11</v>
      </c>
      <c r="N1727">
        <v>40</v>
      </c>
      <c r="O1727">
        <v>0.27500000000000002</v>
      </c>
      <c r="P1727">
        <v>18</v>
      </c>
      <c r="Q1727">
        <v>24</v>
      </c>
      <c r="R1727">
        <v>0.75</v>
      </c>
      <c r="S1727">
        <v>13</v>
      </c>
      <c r="T1727">
        <v>44</v>
      </c>
      <c r="U1727">
        <v>57</v>
      </c>
      <c r="V1727">
        <v>24</v>
      </c>
      <c r="W1727">
        <v>14</v>
      </c>
      <c r="X1727">
        <v>7</v>
      </c>
      <c r="Y1727">
        <v>8</v>
      </c>
      <c r="Z1727">
        <v>11</v>
      </c>
      <c r="AA1727">
        <v>13</v>
      </c>
      <c r="AB1727">
        <v>14</v>
      </c>
      <c r="AC1727">
        <v>107</v>
      </c>
      <c r="AD1727">
        <v>8</v>
      </c>
      <c r="AE1727">
        <v>1</v>
      </c>
      <c r="AF1727">
        <v>1</v>
      </c>
      <c r="AG1727">
        <v>1</v>
      </c>
      <c r="AH1727">
        <v>1</v>
      </c>
      <c r="AI1727">
        <v>121</v>
      </c>
      <c r="AJ1727">
        <v>1609</v>
      </c>
      <c r="AK1727">
        <v>1449</v>
      </c>
      <c r="AL1727">
        <v>1564</v>
      </c>
      <c r="AM1727">
        <v>1661</v>
      </c>
      <c r="AN1727">
        <v>795</v>
      </c>
      <c r="AO1727">
        <v>2111</v>
      </c>
      <c r="AP1727">
        <v>889</v>
      </c>
      <c r="AQ1727">
        <v>791</v>
      </c>
      <c r="AR1727">
        <v>1525</v>
      </c>
      <c r="AS1727">
        <v>652</v>
      </c>
      <c r="AT1727">
        <v>50</v>
      </c>
      <c r="AU1727">
        <v>74</v>
      </c>
      <c r="AV1727">
        <v>1570</v>
      </c>
      <c r="AW1727">
        <v>1092</v>
      </c>
      <c r="AX1727">
        <v>1360</v>
      </c>
      <c r="AY1727">
        <v>187</v>
      </c>
      <c r="AZ1727">
        <v>2405</v>
      </c>
      <c r="BA1727">
        <v>148</v>
      </c>
      <c r="BB1727">
        <v>2064</v>
      </c>
      <c r="BC1727">
        <v>1677</v>
      </c>
      <c r="BD1727">
        <v>727</v>
      </c>
      <c r="BE1727">
        <v>1</v>
      </c>
      <c r="BF1727" t="s">
        <v>64</v>
      </c>
      <c r="BG1727" t="s">
        <v>1404</v>
      </c>
      <c r="BH1727" t="s">
        <v>1276</v>
      </c>
      <c r="BI1727" s="4">
        <f xml:space="preserve"> _2025teamgamelogs[[#This Row],[FGA]] + (0.44 * _2025teamgamelogs[[#This Row],[FTA]]) + _2025teamgamelogs[[#This Row],[TOV]] - _2025teamgamelogs[[#This Row],[OREB]]</f>
        <v>98.56</v>
      </c>
      <c r="BJ1727" s="3">
        <f>_2025teamgamelogs[[#This Row],[TOV]]/_2025teamgamelogs[[#This Row],[POSSESIONS]]</f>
        <v>0.14204545454545453</v>
      </c>
      <c r="BK1727" s="4">
        <f>_2025teamgamelogs[[#This Row],[PTS]]/_2025teamgamelogs[[#This Row],[POSSESIONS]]</f>
        <v>1.0856331168831168</v>
      </c>
      <c r="BL1727" s="4">
        <f xml:space="preserve"> 100 * _2025teamgamelogs[[#This Row],[POINTS_PER_POSSESSION]]</f>
        <v>108.56331168831169</v>
      </c>
      <c r="BM1727" s="4">
        <f xml:space="preserve"> _2025teamgamelogs[[#This Row],[POSSESIONS]] / (_2025teamgamelogs[[#This Row],[MIN]]/48)</f>
        <v>98.56</v>
      </c>
      <c r="BN1727" s="3">
        <f>_2025teamgamelogs[[#This Row],[PTS]] / (2 * (_2025teamgamelogs[[#This Row],[FGA]] + 0.44 * _2025teamgamelogs[[#This Row],[FTA]]))</f>
        <v>0.54838048380483806</v>
      </c>
      <c r="BO1727" s="4">
        <f>VLOOKUP(_2025teamgamelogs[[#This Row],[MONTH]], LEAGUE_AVERAGES!$A$2:$B$8, 2, FALSE)</f>
        <v>112.18937416754261</v>
      </c>
      <c r="BP1727" s="5">
        <f>VLOOKUP(_2025teamgamelogs[[#This Row],[TEAM_NAME]], LEAGUE_AVERAGES!$A$14:$C$43, 2, FALSE)</f>
        <v>0.37419512195121946</v>
      </c>
      <c r="BQ1727" s="5">
        <f>VLOOKUP(_2025teamgamelogs[[#This Row],[TEAM_NAME]], LEAGUE_AVERAGES!$A$14:$C$43, 3, FALSE)</f>
        <v>0.35536585365853657</v>
      </c>
      <c r="BR1727" s="5">
        <f>VLOOKUP(_2025teamgamelogs[[#This Row],[TEAM_NAME]], LEAGUE_AVERAGES!$F$14:$H$43, 2, FALSE)</f>
        <v>0.48560975609756091</v>
      </c>
      <c r="BS1727" s="5">
        <f>VLOOKUP(_2025teamgamelogs[[#This Row],[TEAM_NAME]], LEAGUE_AVERAGES!$F$14:$H$43, 3, FALSE)</f>
        <v>0.47373170731707315</v>
      </c>
      <c r="BT1727" s="5">
        <f>VLOOKUP(_2025teamgamelogs[[#This Row],[TEAM_NAME]], LEAGUE_AVERAGES!$K$14:$M$43, 2, FALSE)</f>
        <v>0.60200661119778875</v>
      </c>
      <c r="BU1727" s="5">
        <f>VLOOKUP(_2025teamgamelogs[[#This Row],[TEAM_NAME]], LEAGUE_AVERAGES!$K$14:$M$43, 3, FALSE)</f>
        <v>0.58416138772693449</v>
      </c>
    </row>
    <row r="1728" spans="1:73" x14ac:dyDescent="0.2">
      <c r="A1728" t="s">
        <v>59</v>
      </c>
      <c r="B1728">
        <v>1610612746</v>
      </c>
      <c r="C1728" t="s">
        <v>131</v>
      </c>
      <c r="D1728" t="s">
        <v>132</v>
      </c>
      <c r="E1728">
        <v>22400842</v>
      </c>
      <c r="F1728" s="1">
        <v>45714</v>
      </c>
      <c r="G1728" t="s">
        <v>1466</v>
      </c>
      <c r="H1728" t="s">
        <v>63</v>
      </c>
      <c r="I1728">
        <v>48</v>
      </c>
      <c r="J1728">
        <v>44</v>
      </c>
      <c r="K1728">
        <v>85</v>
      </c>
      <c r="L1728">
        <v>0.51800000000000002</v>
      </c>
      <c r="M1728">
        <v>19</v>
      </c>
      <c r="N1728">
        <v>37</v>
      </c>
      <c r="O1728">
        <v>0.51400000000000001</v>
      </c>
      <c r="P1728">
        <v>15</v>
      </c>
      <c r="Q1728">
        <v>17</v>
      </c>
      <c r="R1728">
        <v>0.88200000000000001</v>
      </c>
      <c r="S1728">
        <v>11</v>
      </c>
      <c r="T1728">
        <v>33</v>
      </c>
      <c r="U1728">
        <v>44</v>
      </c>
      <c r="V1728">
        <v>33</v>
      </c>
      <c r="W1728">
        <v>15</v>
      </c>
      <c r="X1728">
        <v>9</v>
      </c>
      <c r="Y1728">
        <v>10</v>
      </c>
      <c r="Z1728">
        <v>1</v>
      </c>
      <c r="AA1728">
        <v>16</v>
      </c>
      <c r="AB1728">
        <v>12</v>
      </c>
      <c r="AC1728">
        <v>122</v>
      </c>
      <c r="AD1728">
        <v>5</v>
      </c>
      <c r="AE1728">
        <v>1</v>
      </c>
      <c r="AF1728">
        <v>1</v>
      </c>
      <c r="AG1728">
        <v>1</v>
      </c>
      <c r="AH1728">
        <v>1</v>
      </c>
      <c r="AI1728">
        <v>121</v>
      </c>
      <c r="AJ1728">
        <v>703</v>
      </c>
      <c r="AK1728">
        <v>1709</v>
      </c>
      <c r="AL1728">
        <v>433</v>
      </c>
      <c r="AM1728">
        <v>182</v>
      </c>
      <c r="AN1728">
        <v>1227</v>
      </c>
      <c r="AO1728">
        <v>78</v>
      </c>
      <c r="AP1728">
        <v>1416</v>
      </c>
      <c r="AQ1728">
        <v>1778</v>
      </c>
      <c r="AR1728">
        <v>362</v>
      </c>
      <c r="AS1728">
        <v>1051</v>
      </c>
      <c r="AT1728">
        <v>1131</v>
      </c>
      <c r="AU1728">
        <v>1127</v>
      </c>
      <c r="AV1728">
        <v>240</v>
      </c>
      <c r="AW1728">
        <v>1341</v>
      </c>
      <c r="AX1728">
        <v>797</v>
      </c>
      <c r="AY1728">
        <v>57</v>
      </c>
      <c r="AZ1728">
        <v>35</v>
      </c>
      <c r="BA1728">
        <v>570</v>
      </c>
      <c r="BB1728">
        <v>2314</v>
      </c>
      <c r="BC1728">
        <v>609</v>
      </c>
      <c r="BD1728">
        <v>922</v>
      </c>
      <c r="BE1728">
        <v>1</v>
      </c>
      <c r="BF1728" t="s">
        <v>71</v>
      </c>
      <c r="BG1728" t="s">
        <v>1404</v>
      </c>
      <c r="BH1728" t="s">
        <v>1276</v>
      </c>
      <c r="BI1728" s="4">
        <f xml:space="preserve"> _2025teamgamelogs[[#This Row],[FGA]] + (0.44 * _2025teamgamelogs[[#This Row],[FTA]]) + _2025teamgamelogs[[#This Row],[TOV]] - _2025teamgamelogs[[#This Row],[OREB]]</f>
        <v>96.48</v>
      </c>
      <c r="BJ1728" s="3">
        <f>_2025teamgamelogs[[#This Row],[TOV]]/_2025teamgamelogs[[#This Row],[POSSESIONS]]</f>
        <v>0.15547263681592038</v>
      </c>
      <c r="BK1728" s="4">
        <f>_2025teamgamelogs[[#This Row],[PTS]]/_2025teamgamelogs[[#This Row],[POSSESIONS]]</f>
        <v>1.2645107794361525</v>
      </c>
      <c r="BL1728" s="4">
        <f xml:space="preserve"> 100 * _2025teamgamelogs[[#This Row],[POINTS_PER_POSSESSION]]</f>
        <v>126.45107794361525</v>
      </c>
      <c r="BM1728" s="4">
        <f xml:space="preserve"> _2025teamgamelogs[[#This Row],[POSSESIONS]] / (_2025teamgamelogs[[#This Row],[MIN]]/48)</f>
        <v>96.48</v>
      </c>
      <c r="BN1728" s="3">
        <f>_2025teamgamelogs[[#This Row],[PTS]] / (2 * (_2025teamgamelogs[[#This Row],[FGA]] + 0.44 * _2025teamgamelogs[[#This Row],[FTA]]))</f>
        <v>0.65960207612456745</v>
      </c>
      <c r="BO1728" s="4">
        <f>VLOOKUP(_2025teamgamelogs[[#This Row],[MONTH]], LEAGUE_AVERAGES!$A$2:$B$8, 2, FALSE)</f>
        <v>112.18937416754261</v>
      </c>
      <c r="BP1728" s="5">
        <f>VLOOKUP(_2025teamgamelogs[[#This Row],[TEAM_NAME]], LEAGUE_AVERAGES!$A$14:$C$43, 2, FALSE)</f>
        <v>0.38978048780487806</v>
      </c>
      <c r="BQ1728" s="5">
        <f>VLOOKUP(_2025teamgamelogs[[#This Row],[TEAM_NAME]], LEAGUE_AVERAGES!$A$14:$C$43, 3, FALSE)</f>
        <v>0.36475609756097566</v>
      </c>
      <c r="BR1728" s="5">
        <f>VLOOKUP(_2025teamgamelogs[[#This Row],[TEAM_NAME]], LEAGUE_AVERAGES!$F$14:$H$43, 2, FALSE)</f>
        <v>0.49036585365853652</v>
      </c>
      <c r="BS1728" s="5">
        <f>VLOOKUP(_2025teamgamelogs[[#This Row],[TEAM_NAME]], LEAGUE_AVERAGES!$F$14:$H$43, 3, FALSE)</f>
        <v>0.47582926829268285</v>
      </c>
      <c r="BT1728" s="5">
        <f>VLOOKUP(_2025teamgamelogs[[#This Row],[TEAM_NAME]], LEAGUE_AVERAGES!$K$14:$M$43, 2, FALSE)</f>
        <v>0.59895938905835644</v>
      </c>
      <c r="BU1728" s="5">
        <f>VLOOKUP(_2025teamgamelogs[[#This Row],[TEAM_NAME]], LEAGUE_AVERAGES!$K$14:$M$43, 3, FALSE)</f>
        <v>0.58126724036545818</v>
      </c>
    </row>
    <row r="1729" spans="1:73" x14ac:dyDescent="0.2">
      <c r="A1729" t="s">
        <v>59</v>
      </c>
      <c r="B1729">
        <v>1610612745</v>
      </c>
      <c r="C1729" t="s">
        <v>104</v>
      </c>
      <c r="D1729" t="s">
        <v>105</v>
      </c>
      <c r="E1729">
        <v>22400844</v>
      </c>
      <c r="F1729" s="1">
        <v>45714</v>
      </c>
      <c r="G1729" t="s">
        <v>345</v>
      </c>
      <c r="H1729" t="s">
        <v>63</v>
      </c>
      <c r="I1729">
        <v>48</v>
      </c>
      <c r="J1729">
        <v>48</v>
      </c>
      <c r="K1729">
        <v>102</v>
      </c>
      <c r="L1729">
        <v>0.47099999999999997</v>
      </c>
      <c r="M1729">
        <v>11</v>
      </c>
      <c r="N1729">
        <v>38</v>
      </c>
      <c r="O1729">
        <v>0.28899999999999998</v>
      </c>
      <c r="P1729">
        <v>11</v>
      </c>
      <c r="Q1729">
        <v>14</v>
      </c>
      <c r="R1729">
        <v>0.78600000000000003</v>
      </c>
      <c r="S1729">
        <v>20</v>
      </c>
      <c r="T1729">
        <v>40</v>
      </c>
      <c r="U1729">
        <v>60</v>
      </c>
      <c r="V1729">
        <v>22</v>
      </c>
      <c r="W1729">
        <v>16</v>
      </c>
      <c r="X1729">
        <v>4</v>
      </c>
      <c r="Y1729">
        <v>5</v>
      </c>
      <c r="Z1729">
        <v>5</v>
      </c>
      <c r="AA1729">
        <v>14</v>
      </c>
      <c r="AB1729">
        <v>14</v>
      </c>
      <c r="AC1729">
        <v>118</v>
      </c>
      <c r="AD1729">
        <v>12</v>
      </c>
      <c r="AE1729">
        <v>1</v>
      </c>
      <c r="AF1729">
        <v>1</v>
      </c>
      <c r="AG1729">
        <v>1</v>
      </c>
      <c r="AH1729">
        <v>1</v>
      </c>
      <c r="AI1729">
        <v>121</v>
      </c>
      <c r="AJ1729">
        <v>242</v>
      </c>
      <c r="AK1729">
        <v>96</v>
      </c>
      <c r="AL1729">
        <v>1183</v>
      </c>
      <c r="AM1729">
        <v>1661</v>
      </c>
      <c r="AN1729">
        <v>1078</v>
      </c>
      <c r="AO1729">
        <v>2001</v>
      </c>
      <c r="AP1729">
        <v>2028</v>
      </c>
      <c r="AQ1729">
        <v>2113</v>
      </c>
      <c r="AR1729">
        <v>1221</v>
      </c>
      <c r="AS1729">
        <v>44</v>
      </c>
      <c r="AT1729">
        <v>210</v>
      </c>
      <c r="AU1729">
        <v>32</v>
      </c>
      <c r="AV1729">
        <v>1909</v>
      </c>
      <c r="AW1729">
        <v>1583</v>
      </c>
      <c r="AX1729">
        <v>2190</v>
      </c>
      <c r="AY1729">
        <v>889</v>
      </c>
      <c r="AZ1729">
        <v>1188</v>
      </c>
      <c r="BA1729">
        <v>260</v>
      </c>
      <c r="BB1729">
        <v>2064</v>
      </c>
      <c r="BC1729">
        <v>891</v>
      </c>
      <c r="BD1729">
        <v>517</v>
      </c>
      <c r="BE1729">
        <v>1</v>
      </c>
      <c r="BF1729" t="s">
        <v>64</v>
      </c>
      <c r="BG1729" t="s">
        <v>1404</v>
      </c>
      <c r="BH1729" t="s">
        <v>1276</v>
      </c>
      <c r="BI1729" s="4">
        <f xml:space="preserve"> _2025teamgamelogs[[#This Row],[FGA]] + (0.44 * _2025teamgamelogs[[#This Row],[FTA]]) + _2025teamgamelogs[[#This Row],[TOV]] - _2025teamgamelogs[[#This Row],[OREB]]</f>
        <v>104.16</v>
      </c>
      <c r="BJ1729" s="3">
        <f>_2025teamgamelogs[[#This Row],[TOV]]/_2025teamgamelogs[[#This Row],[POSSESIONS]]</f>
        <v>0.15360983102918588</v>
      </c>
      <c r="BK1729" s="4">
        <f>_2025teamgamelogs[[#This Row],[PTS]]/_2025teamgamelogs[[#This Row],[POSSESIONS]]</f>
        <v>1.1328725038402458</v>
      </c>
      <c r="BL1729" s="4">
        <f xml:space="preserve"> 100 * _2025teamgamelogs[[#This Row],[POINTS_PER_POSSESSION]]</f>
        <v>113.28725038402459</v>
      </c>
      <c r="BM1729" s="4">
        <f xml:space="preserve"> _2025teamgamelogs[[#This Row],[POSSESIONS]] / (_2025teamgamelogs[[#This Row],[MIN]]/48)</f>
        <v>104.16</v>
      </c>
      <c r="BN1729" s="3">
        <f>_2025teamgamelogs[[#This Row],[PTS]] / (2 * (_2025teamgamelogs[[#This Row],[FGA]] + 0.44 * _2025teamgamelogs[[#This Row],[FTA]]))</f>
        <v>0.54548816568047342</v>
      </c>
      <c r="BO1729" s="4">
        <f>VLOOKUP(_2025teamgamelogs[[#This Row],[MONTH]], LEAGUE_AVERAGES!$A$2:$B$8, 2, FALSE)</f>
        <v>112.18937416754261</v>
      </c>
      <c r="BP1729" s="5">
        <f>VLOOKUP(_2025teamgamelogs[[#This Row],[TEAM_NAME]], LEAGUE_AVERAGES!$A$14:$C$43, 2, FALSE)</f>
        <v>0.35034146341463424</v>
      </c>
      <c r="BQ1729" s="5">
        <f>VLOOKUP(_2025teamgamelogs[[#This Row],[TEAM_NAME]], LEAGUE_AVERAGES!$A$14:$C$43, 3, FALSE)</f>
        <v>0.35473170731707321</v>
      </c>
      <c r="BR1729" s="5">
        <f>VLOOKUP(_2025teamgamelogs[[#This Row],[TEAM_NAME]], LEAGUE_AVERAGES!$F$14:$H$43, 2, FALSE)</f>
        <v>0.45260975609756104</v>
      </c>
      <c r="BS1729" s="5">
        <f>VLOOKUP(_2025teamgamelogs[[#This Row],[TEAM_NAME]], LEAGUE_AVERAGES!$F$14:$H$43, 3, FALSE)</f>
        <v>0.45763414634146338</v>
      </c>
      <c r="BT1729" s="5">
        <f>VLOOKUP(_2025teamgamelogs[[#This Row],[TEAM_NAME]], LEAGUE_AVERAGES!$K$14:$M$43, 2, FALSE)</f>
        <v>0.55103752047014554</v>
      </c>
      <c r="BU1729" s="5">
        <f>VLOOKUP(_2025teamgamelogs[[#This Row],[TEAM_NAME]], LEAGUE_AVERAGES!$K$14:$M$43, 3, FALSE)</f>
        <v>0.55544482411316332</v>
      </c>
    </row>
    <row r="1730" spans="1:73" x14ac:dyDescent="0.2">
      <c r="A1730" t="s">
        <v>59</v>
      </c>
      <c r="B1730">
        <v>1610612755</v>
      </c>
      <c r="C1730" t="s">
        <v>134</v>
      </c>
      <c r="D1730" t="s">
        <v>135</v>
      </c>
      <c r="E1730">
        <v>22400838</v>
      </c>
      <c r="F1730" s="1">
        <v>45714</v>
      </c>
      <c r="G1730" t="s">
        <v>1467</v>
      </c>
      <c r="H1730" t="s">
        <v>70</v>
      </c>
      <c r="I1730">
        <v>48</v>
      </c>
      <c r="J1730">
        <v>39</v>
      </c>
      <c r="K1730">
        <v>88</v>
      </c>
      <c r="L1730">
        <v>0.443</v>
      </c>
      <c r="M1730">
        <v>11</v>
      </c>
      <c r="N1730">
        <v>34</v>
      </c>
      <c r="O1730">
        <v>0.32400000000000001</v>
      </c>
      <c r="P1730">
        <v>16</v>
      </c>
      <c r="Q1730">
        <v>20</v>
      </c>
      <c r="R1730">
        <v>0.8</v>
      </c>
      <c r="S1730">
        <v>9</v>
      </c>
      <c r="T1730">
        <v>26</v>
      </c>
      <c r="U1730">
        <v>35</v>
      </c>
      <c r="V1730">
        <v>21</v>
      </c>
      <c r="W1730">
        <v>13</v>
      </c>
      <c r="X1730">
        <v>13</v>
      </c>
      <c r="Y1730">
        <v>6</v>
      </c>
      <c r="Z1730">
        <v>8</v>
      </c>
      <c r="AA1730">
        <v>19</v>
      </c>
      <c r="AB1730">
        <v>15</v>
      </c>
      <c r="AC1730">
        <v>105</v>
      </c>
      <c r="AD1730">
        <v>-5</v>
      </c>
      <c r="AE1730">
        <v>1</v>
      </c>
      <c r="AF1730">
        <v>1231</v>
      </c>
      <c r="AG1730">
        <v>1231</v>
      </c>
      <c r="AH1730">
        <v>1231</v>
      </c>
      <c r="AI1730">
        <v>121</v>
      </c>
      <c r="AJ1730">
        <v>1609</v>
      </c>
      <c r="AK1730">
        <v>1314</v>
      </c>
      <c r="AL1730">
        <v>1660</v>
      </c>
      <c r="AM1730">
        <v>1661</v>
      </c>
      <c r="AN1730">
        <v>1627</v>
      </c>
      <c r="AO1730">
        <v>1646</v>
      </c>
      <c r="AP1730">
        <v>1228</v>
      </c>
      <c r="AQ1730">
        <v>1301</v>
      </c>
      <c r="AR1730">
        <v>1029</v>
      </c>
      <c r="AS1730">
        <v>1566</v>
      </c>
      <c r="AT1730">
        <v>2171</v>
      </c>
      <c r="AU1730">
        <v>2225</v>
      </c>
      <c r="AV1730">
        <v>2031</v>
      </c>
      <c r="AW1730">
        <v>850</v>
      </c>
      <c r="AX1730">
        <v>137</v>
      </c>
      <c r="AY1730">
        <v>560</v>
      </c>
      <c r="AZ1730">
        <v>2116</v>
      </c>
      <c r="BA1730">
        <v>1258</v>
      </c>
      <c r="BB1730">
        <v>1892</v>
      </c>
      <c r="BC1730">
        <v>1790</v>
      </c>
      <c r="BD1730">
        <v>1476</v>
      </c>
      <c r="BE1730">
        <v>1</v>
      </c>
      <c r="BF1730" t="s">
        <v>71</v>
      </c>
      <c r="BG1730" t="s">
        <v>1404</v>
      </c>
      <c r="BH1730" t="s">
        <v>1276</v>
      </c>
      <c r="BI1730" s="4">
        <f xml:space="preserve"> _2025teamgamelogs[[#This Row],[FGA]] + (0.44 * _2025teamgamelogs[[#This Row],[FTA]]) + _2025teamgamelogs[[#This Row],[TOV]] - _2025teamgamelogs[[#This Row],[OREB]]</f>
        <v>100.8</v>
      </c>
      <c r="BJ1730" s="3">
        <f>_2025teamgamelogs[[#This Row],[TOV]]/_2025teamgamelogs[[#This Row],[POSSESIONS]]</f>
        <v>0.12896825396825398</v>
      </c>
      <c r="BK1730" s="4">
        <f>_2025teamgamelogs[[#This Row],[PTS]]/_2025teamgamelogs[[#This Row],[POSSESIONS]]</f>
        <v>1.0416666666666667</v>
      </c>
      <c r="BL1730" s="4">
        <f xml:space="preserve"> 100 * _2025teamgamelogs[[#This Row],[POINTS_PER_POSSESSION]]</f>
        <v>104.16666666666667</v>
      </c>
      <c r="BM1730" s="4">
        <f xml:space="preserve"> _2025teamgamelogs[[#This Row],[POSSESIONS]] / (_2025teamgamelogs[[#This Row],[MIN]]/48)</f>
        <v>100.8</v>
      </c>
      <c r="BN1730" s="3">
        <f>_2025teamgamelogs[[#This Row],[PTS]] / (2 * (_2025teamgamelogs[[#This Row],[FGA]] + 0.44 * _2025teamgamelogs[[#This Row],[FTA]]))</f>
        <v>0.5423553719008265</v>
      </c>
      <c r="BO1730" s="4">
        <f>VLOOKUP(_2025teamgamelogs[[#This Row],[MONTH]], LEAGUE_AVERAGES!$A$2:$B$8, 2, FALSE)</f>
        <v>112.18937416754261</v>
      </c>
      <c r="BP1730" s="5">
        <f>VLOOKUP(_2025teamgamelogs[[#This Row],[TEAM_NAME]], LEAGUE_AVERAGES!$A$14:$C$43, 2, FALSE)</f>
        <v>0.34129268292682929</v>
      </c>
      <c r="BQ1730" s="5">
        <f>VLOOKUP(_2025teamgamelogs[[#This Row],[TEAM_NAME]], LEAGUE_AVERAGES!$A$14:$C$43, 3, FALSE)</f>
        <v>0.34026829268292691</v>
      </c>
      <c r="BR1730" s="5">
        <f>VLOOKUP(_2025teamgamelogs[[#This Row],[TEAM_NAME]], LEAGUE_AVERAGES!$F$14:$H$43, 2, FALSE)</f>
        <v>0.45178048780487812</v>
      </c>
      <c r="BS1730" s="5">
        <f>VLOOKUP(_2025teamgamelogs[[#This Row],[TEAM_NAME]], LEAGUE_AVERAGES!$F$14:$H$43, 3, FALSE)</f>
        <v>0.45797560975609758</v>
      </c>
      <c r="BT1730" s="5">
        <f>VLOOKUP(_2025teamgamelogs[[#This Row],[TEAM_NAME]], LEAGUE_AVERAGES!$K$14:$M$43, 2, FALSE)</f>
        <v>0.55774018976963147</v>
      </c>
      <c r="BU1730" s="5">
        <f>VLOOKUP(_2025teamgamelogs[[#This Row],[TEAM_NAME]], LEAGUE_AVERAGES!$K$14:$M$43, 3, FALSE)</f>
        <v>0.57066794818423772</v>
      </c>
    </row>
    <row r="1731" spans="1:73" x14ac:dyDescent="0.2">
      <c r="A1731" t="s">
        <v>59</v>
      </c>
      <c r="B1731">
        <v>1610612764</v>
      </c>
      <c r="C1731" t="s">
        <v>148</v>
      </c>
      <c r="D1731" t="s">
        <v>149</v>
      </c>
      <c r="E1731">
        <v>22400839</v>
      </c>
      <c r="F1731" s="1">
        <v>45714</v>
      </c>
      <c r="G1731" t="s">
        <v>1468</v>
      </c>
      <c r="H1731" t="s">
        <v>70</v>
      </c>
      <c r="I1731">
        <v>48</v>
      </c>
      <c r="J1731">
        <v>43</v>
      </c>
      <c r="K1731">
        <v>83</v>
      </c>
      <c r="L1731">
        <v>0.51800000000000002</v>
      </c>
      <c r="M1731">
        <v>12</v>
      </c>
      <c r="N1731">
        <v>36</v>
      </c>
      <c r="O1731">
        <v>0.33300000000000002</v>
      </c>
      <c r="P1731">
        <v>23</v>
      </c>
      <c r="Q1731">
        <v>33</v>
      </c>
      <c r="R1731">
        <v>0.69699999999999995</v>
      </c>
      <c r="S1731">
        <v>7</v>
      </c>
      <c r="T1731">
        <v>34</v>
      </c>
      <c r="U1731">
        <v>41</v>
      </c>
      <c r="V1731">
        <v>25</v>
      </c>
      <c r="W1731">
        <v>19</v>
      </c>
      <c r="X1731">
        <v>9</v>
      </c>
      <c r="Y1731">
        <v>8</v>
      </c>
      <c r="Z1731">
        <v>4</v>
      </c>
      <c r="AA1731">
        <v>26</v>
      </c>
      <c r="AB1731">
        <v>28</v>
      </c>
      <c r="AC1731">
        <v>121</v>
      </c>
      <c r="AD1731">
        <v>-8</v>
      </c>
      <c r="AE1731">
        <v>1</v>
      </c>
      <c r="AF1731">
        <v>1231</v>
      </c>
      <c r="AG1731">
        <v>1231</v>
      </c>
      <c r="AH1731">
        <v>1231</v>
      </c>
      <c r="AI1731">
        <v>121</v>
      </c>
      <c r="AJ1731">
        <v>866</v>
      </c>
      <c r="AK1731">
        <v>1922</v>
      </c>
      <c r="AL1731">
        <v>422</v>
      </c>
      <c r="AM1731">
        <v>1413</v>
      </c>
      <c r="AN1731">
        <v>1366</v>
      </c>
      <c r="AO1731">
        <v>1468</v>
      </c>
      <c r="AP1731">
        <v>314</v>
      </c>
      <c r="AQ1731">
        <v>134</v>
      </c>
      <c r="AR1731">
        <v>1968</v>
      </c>
      <c r="AS1731">
        <v>2024</v>
      </c>
      <c r="AT1731">
        <v>926</v>
      </c>
      <c r="AU1731">
        <v>1563</v>
      </c>
      <c r="AV1731">
        <v>1358</v>
      </c>
      <c r="AW1731">
        <v>2098</v>
      </c>
      <c r="AX1731">
        <v>797</v>
      </c>
      <c r="AY1731">
        <v>187</v>
      </c>
      <c r="AZ1731">
        <v>750</v>
      </c>
      <c r="BA1731">
        <v>2319</v>
      </c>
      <c r="BB1731">
        <v>40</v>
      </c>
      <c r="BC1731">
        <v>672</v>
      </c>
      <c r="BD1731">
        <v>1667</v>
      </c>
      <c r="BE1731">
        <v>1</v>
      </c>
      <c r="BF1731" t="s">
        <v>64</v>
      </c>
      <c r="BG1731" t="s">
        <v>1404</v>
      </c>
      <c r="BH1731" t="s">
        <v>1276</v>
      </c>
      <c r="BI1731" s="4">
        <f xml:space="preserve"> _2025teamgamelogs[[#This Row],[FGA]] + (0.44 * _2025teamgamelogs[[#This Row],[FTA]]) + _2025teamgamelogs[[#This Row],[TOV]] - _2025teamgamelogs[[#This Row],[OREB]]</f>
        <v>109.52</v>
      </c>
      <c r="BJ1731" s="3">
        <f>_2025teamgamelogs[[#This Row],[TOV]]/_2025teamgamelogs[[#This Row],[POSSESIONS]]</f>
        <v>0.17348429510591673</v>
      </c>
      <c r="BK1731" s="4">
        <f>_2025teamgamelogs[[#This Row],[PTS]]/_2025teamgamelogs[[#This Row],[POSSESIONS]]</f>
        <v>1.1048210372534697</v>
      </c>
      <c r="BL1731" s="4">
        <f xml:space="preserve"> 100 * _2025teamgamelogs[[#This Row],[POINTS_PER_POSSESSION]]</f>
        <v>110.48210372534697</v>
      </c>
      <c r="BM1731" s="4">
        <f xml:space="preserve"> _2025teamgamelogs[[#This Row],[POSSESIONS]] / (_2025teamgamelogs[[#This Row],[MIN]]/48)</f>
        <v>109.52</v>
      </c>
      <c r="BN1731" s="3">
        <f>_2025teamgamelogs[[#This Row],[PTS]] / (2 * (_2025teamgamelogs[[#This Row],[FGA]] + 0.44 * _2025teamgamelogs[[#This Row],[FTA]]))</f>
        <v>0.62038556193601313</v>
      </c>
      <c r="BO1731" s="4">
        <f>VLOOKUP(_2025teamgamelogs[[#This Row],[MONTH]], LEAGUE_AVERAGES!$A$2:$B$8, 2, FALSE)</f>
        <v>112.18937416754261</v>
      </c>
      <c r="BP1731" s="5">
        <f>VLOOKUP(_2025teamgamelogs[[#This Row],[TEAM_NAME]], LEAGUE_AVERAGES!$A$14:$C$43, 2, FALSE)</f>
        <v>0.32842499999999997</v>
      </c>
      <c r="BQ1731" s="5">
        <f>VLOOKUP(_2025teamgamelogs[[#This Row],[TEAM_NAME]], LEAGUE_AVERAGES!$A$14:$C$43, 3, FALSE)</f>
        <v>0.33730952380952384</v>
      </c>
      <c r="BR1731" s="5">
        <f>VLOOKUP(_2025teamgamelogs[[#This Row],[TEAM_NAME]], LEAGUE_AVERAGES!$F$14:$H$43, 2, FALSE)</f>
        <v>0.44209999999999994</v>
      </c>
      <c r="BS1731" s="5">
        <f>VLOOKUP(_2025teamgamelogs[[#This Row],[TEAM_NAME]], LEAGUE_AVERAGES!$F$14:$H$43, 3, FALSE)</f>
        <v>0.4362619047619048</v>
      </c>
      <c r="BT1731" s="5">
        <f>VLOOKUP(_2025teamgamelogs[[#This Row],[TEAM_NAME]], LEAGUE_AVERAGES!$K$14:$M$43, 2, FALSE)</f>
        <v>0.55099578881797462</v>
      </c>
      <c r="BU1731" s="5">
        <f>VLOOKUP(_2025teamgamelogs[[#This Row],[TEAM_NAME]], LEAGUE_AVERAGES!$K$14:$M$43, 3, FALSE)</f>
        <v>0.54201342555394594</v>
      </c>
    </row>
    <row r="1732" spans="1:73" x14ac:dyDescent="0.2">
      <c r="A1732" t="s">
        <v>59</v>
      </c>
      <c r="B1732">
        <v>1610612762</v>
      </c>
      <c r="C1732" t="s">
        <v>125</v>
      </c>
      <c r="D1732" t="s">
        <v>126</v>
      </c>
      <c r="E1732">
        <v>22400843</v>
      </c>
      <c r="F1732" s="1">
        <v>45714</v>
      </c>
      <c r="G1732" t="s">
        <v>229</v>
      </c>
      <c r="H1732" t="s">
        <v>70</v>
      </c>
      <c r="I1732">
        <v>48</v>
      </c>
      <c r="J1732">
        <v>38</v>
      </c>
      <c r="K1732">
        <v>84</v>
      </c>
      <c r="L1732">
        <v>0.45200000000000001</v>
      </c>
      <c r="M1732">
        <v>16</v>
      </c>
      <c r="N1732">
        <v>44</v>
      </c>
      <c r="O1732">
        <v>0.36399999999999999</v>
      </c>
      <c r="P1732">
        <v>9</v>
      </c>
      <c r="Q1732">
        <v>17</v>
      </c>
      <c r="R1732">
        <v>0.52900000000000003</v>
      </c>
      <c r="S1732">
        <v>7</v>
      </c>
      <c r="T1732">
        <v>27</v>
      </c>
      <c r="U1732">
        <v>34</v>
      </c>
      <c r="V1732">
        <v>32</v>
      </c>
      <c r="W1732">
        <v>10</v>
      </c>
      <c r="X1732">
        <v>9</v>
      </c>
      <c r="Y1732">
        <v>2</v>
      </c>
      <c r="Z1732">
        <v>7</v>
      </c>
      <c r="AA1732">
        <v>13</v>
      </c>
      <c r="AB1732">
        <v>13</v>
      </c>
      <c r="AC1732">
        <v>101</v>
      </c>
      <c r="AD1732">
        <v>-17</v>
      </c>
      <c r="AE1732">
        <v>1</v>
      </c>
      <c r="AF1732">
        <v>1231</v>
      </c>
      <c r="AG1732">
        <v>1231</v>
      </c>
      <c r="AH1732">
        <v>1231</v>
      </c>
      <c r="AI1732">
        <v>121</v>
      </c>
      <c r="AJ1732">
        <v>1796</v>
      </c>
      <c r="AK1732">
        <v>1815</v>
      </c>
      <c r="AL1732">
        <v>1512</v>
      </c>
      <c r="AM1732">
        <v>567</v>
      </c>
      <c r="AN1732">
        <v>384</v>
      </c>
      <c r="AO1732">
        <v>1156</v>
      </c>
      <c r="AP1732">
        <v>2256</v>
      </c>
      <c r="AQ1732">
        <v>1778</v>
      </c>
      <c r="AR1732">
        <v>2431</v>
      </c>
      <c r="AS1732">
        <v>2024</v>
      </c>
      <c r="AT1732">
        <v>2068</v>
      </c>
      <c r="AU1732">
        <v>2282</v>
      </c>
      <c r="AV1732">
        <v>322</v>
      </c>
      <c r="AW1732">
        <v>264</v>
      </c>
      <c r="AX1732">
        <v>797</v>
      </c>
      <c r="AY1732">
        <v>2078</v>
      </c>
      <c r="AZ1732">
        <v>1902</v>
      </c>
      <c r="BA1732">
        <v>148</v>
      </c>
      <c r="BB1732">
        <v>2202</v>
      </c>
      <c r="BC1732">
        <v>2059</v>
      </c>
      <c r="BD1732">
        <v>2124</v>
      </c>
      <c r="BE1732">
        <v>1</v>
      </c>
      <c r="BF1732" t="s">
        <v>64</v>
      </c>
      <c r="BG1732" t="s">
        <v>1404</v>
      </c>
      <c r="BH1732" t="s">
        <v>1276</v>
      </c>
      <c r="BI1732" s="4">
        <f xml:space="preserve"> _2025teamgamelogs[[#This Row],[FGA]] + (0.44 * _2025teamgamelogs[[#This Row],[FTA]]) + _2025teamgamelogs[[#This Row],[TOV]] - _2025teamgamelogs[[#This Row],[OREB]]</f>
        <v>94.48</v>
      </c>
      <c r="BJ1732" s="3">
        <f>_2025teamgamelogs[[#This Row],[TOV]]/_2025teamgamelogs[[#This Row],[POSSESIONS]]</f>
        <v>0.10584250635055038</v>
      </c>
      <c r="BK1732" s="4">
        <f>_2025teamgamelogs[[#This Row],[PTS]]/_2025teamgamelogs[[#This Row],[POSSESIONS]]</f>
        <v>1.0690093141405588</v>
      </c>
      <c r="BL1732" s="4">
        <f xml:space="preserve"> 100 * _2025teamgamelogs[[#This Row],[POINTS_PER_POSSESSION]]</f>
        <v>106.90093141405588</v>
      </c>
      <c r="BM1732" s="4">
        <f xml:space="preserve"> _2025teamgamelogs[[#This Row],[POSSESIONS]] / (_2025teamgamelogs[[#This Row],[MIN]]/48)</f>
        <v>94.48</v>
      </c>
      <c r="BN1732" s="3">
        <f>_2025teamgamelogs[[#This Row],[PTS]] / (2 * (_2025teamgamelogs[[#This Row],[FGA]] + 0.44 * _2025teamgamelogs[[#This Row],[FTA]]))</f>
        <v>0.55203323130738957</v>
      </c>
      <c r="BO1732" s="4">
        <f>VLOOKUP(_2025teamgamelogs[[#This Row],[MONTH]], LEAGUE_AVERAGES!$A$2:$B$8, 2, FALSE)</f>
        <v>112.18937416754261</v>
      </c>
      <c r="BP1732" s="5">
        <f>VLOOKUP(_2025teamgamelogs[[#This Row],[TEAM_NAME]], LEAGUE_AVERAGES!$A$14:$C$43, 2, FALSE)</f>
        <v>0.36446341463414633</v>
      </c>
      <c r="BQ1732" s="5">
        <f>VLOOKUP(_2025teamgamelogs[[#This Row],[TEAM_NAME]], LEAGUE_AVERAGES!$A$14:$C$43, 3, FALSE)</f>
        <v>0.3413170731707319</v>
      </c>
      <c r="BR1732" s="5">
        <f>VLOOKUP(_2025teamgamelogs[[#This Row],[TEAM_NAME]], LEAGUE_AVERAGES!$F$14:$H$43, 2, FALSE)</f>
        <v>0.4583902439024391</v>
      </c>
      <c r="BS1732" s="5">
        <f>VLOOKUP(_2025teamgamelogs[[#This Row],[TEAM_NAME]], LEAGUE_AVERAGES!$F$14:$H$43, 3, FALSE)</f>
        <v>0.45390243902439031</v>
      </c>
      <c r="BT1732" s="5">
        <f>VLOOKUP(_2025teamgamelogs[[#This Row],[TEAM_NAME]], LEAGUE_AVERAGES!$K$14:$M$43, 2, FALSE)</f>
        <v>0.57104853563970659</v>
      </c>
      <c r="BU1732" s="5">
        <f>VLOOKUP(_2025teamgamelogs[[#This Row],[TEAM_NAME]], LEAGUE_AVERAGES!$K$14:$M$43, 3, FALSE)</f>
        <v>0.56826296147062372</v>
      </c>
    </row>
    <row r="1733" spans="1:73" x14ac:dyDescent="0.2">
      <c r="A1733" t="s">
        <v>59</v>
      </c>
      <c r="B1733">
        <v>1610612737</v>
      </c>
      <c r="C1733" t="s">
        <v>92</v>
      </c>
      <c r="D1733" t="s">
        <v>93</v>
      </c>
      <c r="E1733">
        <v>22400841</v>
      </c>
      <c r="F1733" s="1">
        <v>45714</v>
      </c>
      <c r="G1733" t="s">
        <v>1469</v>
      </c>
      <c r="H1733" t="s">
        <v>70</v>
      </c>
      <c r="I1733">
        <v>48</v>
      </c>
      <c r="J1733">
        <v>41</v>
      </c>
      <c r="K1733">
        <v>81</v>
      </c>
      <c r="L1733">
        <v>0.50600000000000001</v>
      </c>
      <c r="M1733">
        <v>12</v>
      </c>
      <c r="N1733">
        <v>32</v>
      </c>
      <c r="O1733">
        <v>0.375</v>
      </c>
      <c r="P1733">
        <v>15</v>
      </c>
      <c r="Q1733">
        <v>19</v>
      </c>
      <c r="R1733">
        <v>0.78900000000000003</v>
      </c>
      <c r="S1733">
        <v>9</v>
      </c>
      <c r="T1733">
        <v>24</v>
      </c>
      <c r="U1733">
        <v>33</v>
      </c>
      <c r="V1733">
        <v>29</v>
      </c>
      <c r="W1733">
        <v>17</v>
      </c>
      <c r="X1733">
        <v>6</v>
      </c>
      <c r="Y1733">
        <v>3</v>
      </c>
      <c r="Z1733">
        <v>2</v>
      </c>
      <c r="AA1733">
        <v>15</v>
      </c>
      <c r="AB1733">
        <v>13</v>
      </c>
      <c r="AC1733">
        <v>109</v>
      </c>
      <c r="AD1733">
        <v>-22</v>
      </c>
      <c r="AE1733">
        <v>1</v>
      </c>
      <c r="AF1733">
        <v>1231</v>
      </c>
      <c r="AG1733">
        <v>1231</v>
      </c>
      <c r="AH1733">
        <v>1231</v>
      </c>
      <c r="AI1733">
        <v>121</v>
      </c>
      <c r="AJ1733">
        <v>1234</v>
      </c>
      <c r="AK1733">
        <v>2117</v>
      </c>
      <c r="AL1733">
        <v>583</v>
      </c>
      <c r="AM1733">
        <v>1413</v>
      </c>
      <c r="AN1733">
        <v>1863</v>
      </c>
      <c r="AO1733">
        <v>1024</v>
      </c>
      <c r="AP1733">
        <v>1416</v>
      </c>
      <c r="AQ1733">
        <v>1458</v>
      </c>
      <c r="AR1733">
        <v>1180</v>
      </c>
      <c r="AS1733">
        <v>1566</v>
      </c>
      <c r="AT1733">
        <v>2333</v>
      </c>
      <c r="AU1733">
        <v>2337</v>
      </c>
      <c r="AV1733">
        <v>687</v>
      </c>
      <c r="AW1733">
        <v>1759</v>
      </c>
      <c r="AX1733">
        <v>1702</v>
      </c>
      <c r="AY1733">
        <v>1712</v>
      </c>
      <c r="AZ1733">
        <v>158</v>
      </c>
      <c r="BA1733">
        <v>398</v>
      </c>
      <c r="BB1733">
        <v>2202</v>
      </c>
      <c r="BC1733">
        <v>1548</v>
      </c>
      <c r="BD1733">
        <v>2251</v>
      </c>
      <c r="BE1733">
        <v>1</v>
      </c>
      <c r="BF1733" t="s">
        <v>71</v>
      </c>
      <c r="BG1733" t="s">
        <v>1404</v>
      </c>
      <c r="BH1733" t="s">
        <v>1276</v>
      </c>
      <c r="BI1733" s="4">
        <f xml:space="preserve"> _2025teamgamelogs[[#This Row],[FGA]] + (0.44 * _2025teamgamelogs[[#This Row],[FTA]]) + _2025teamgamelogs[[#This Row],[TOV]] - _2025teamgamelogs[[#This Row],[OREB]]</f>
        <v>97.36</v>
      </c>
      <c r="BJ1733" s="3">
        <f>_2025teamgamelogs[[#This Row],[TOV]]/_2025teamgamelogs[[#This Row],[POSSESIONS]]</f>
        <v>0.17460969597370585</v>
      </c>
      <c r="BK1733" s="4">
        <f>_2025teamgamelogs[[#This Row],[PTS]]/_2025teamgamelogs[[#This Row],[POSSESIONS]]</f>
        <v>1.1195562859490551</v>
      </c>
      <c r="BL1733" s="4">
        <f xml:space="preserve"> 100 * _2025teamgamelogs[[#This Row],[POINTS_PER_POSSESSION]]</f>
        <v>111.95562859490551</v>
      </c>
      <c r="BM1733" s="4">
        <f xml:space="preserve"> _2025teamgamelogs[[#This Row],[POSSESIONS]] / (_2025teamgamelogs[[#This Row],[MIN]]/48)</f>
        <v>97.36</v>
      </c>
      <c r="BN1733" s="3">
        <f>_2025teamgamelogs[[#This Row],[PTS]] / (2 * (_2025teamgamelogs[[#This Row],[FGA]] + 0.44 * _2025teamgamelogs[[#This Row],[FTA]]))</f>
        <v>0.60989256938227399</v>
      </c>
      <c r="BO1733" s="4">
        <f>VLOOKUP(_2025teamgamelogs[[#This Row],[MONTH]], LEAGUE_AVERAGES!$A$2:$B$8, 2, FALSE)</f>
        <v>112.18937416754261</v>
      </c>
      <c r="BP1733" s="5">
        <f>VLOOKUP(_2025teamgamelogs[[#This Row],[TEAM_NAME]], LEAGUE_AVERAGES!$A$14:$C$43, 2, FALSE)</f>
        <v>0.35092500000000004</v>
      </c>
      <c r="BQ1733" s="5">
        <f>VLOOKUP(_2025teamgamelogs[[#This Row],[TEAM_NAME]], LEAGUE_AVERAGES!$A$14:$C$43, 3, FALSE)</f>
        <v>0.36290476190476195</v>
      </c>
      <c r="BR1733" s="5">
        <f>VLOOKUP(_2025teamgamelogs[[#This Row],[TEAM_NAME]], LEAGUE_AVERAGES!$F$14:$H$43, 2, FALSE)</f>
        <v>0.47670000000000012</v>
      </c>
      <c r="BS1733" s="5">
        <f>VLOOKUP(_2025teamgamelogs[[#This Row],[TEAM_NAME]], LEAGUE_AVERAGES!$F$14:$H$43, 3, FALSE)</f>
        <v>0.47069047619047621</v>
      </c>
      <c r="BT1733" s="5">
        <f>VLOOKUP(_2025teamgamelogs[[#This Row],[TEAM_NAME]], LEAGUE_AVERAGES!$K$14:$M$43, 2, FALSE)</f>
        <v>0.58493933923263275</v>
      </c>
      <c r="BU1733" s="5">
        <f>VLOOKUP(_2025teamgamelogs[[#This Row],[TEAM_NAME]], LEAGUE_AVERAGES!$K$14:$M$43, 3, FALSE)</f>
        <v>0.57722862424766153</v>
      </c>
    </row>
    <row r="1734" spans="1:73" x14ac:dyDescent="0.2">
      <c r="A1734" t="s">
        <v>59</v>
      </c>
      <c r="B1734">
        <v>1610612748</v>
      </c>
      <c r="C1734" t="s">
        <v>101</v>
      </c>
      <c r="D1734" t="s">
        <v>102</v>
      </c>
      <c r="E1734">
        <v>22400841</v>
      </c>
      <c r="F1734" s="1">
        <v>45714</v>
      </c>
      <c r="G1734" t="s">
        <v>1470</v>
      </c>
      <c r="H1734" t="s">
        <v>63</v>
      </c>
      <c r="I1734">
        <v>48</v>
      </c>
      <c r="J1734">
        <v>45</v>
      </c>
      <c r="K1734">
        <v>76</v>
      </c>
      <c r="L1734">
        <v>0.59199999999999997</v>
      </c>
      <c r="M1734">
        <v>23</v>
      </c>
      <c r="N1734">
        <v>42</v>
      </c>
      <c r="O1734">
        <v>0.54800000000000004</v>
      </c>
      <c r="P1734">
        <v>18</v>
      </c>
      <c r="Q1734">
        <v>22</v>
      </c>
      <c r="R1734">
        <v>0.81799999999999995</v>
      </c>
      <c r="S1734">
        <v>8</v>
      </c>
      <c r="T1734">
        <v>27</v>
      </c>
      <c r="U1734">
        <v>35</v>
      </c>
      <c r="V1734">
        <v>39</v>
      </c>
      <c r="W1734">
        <v>17</v>
      </c>
      <c r="X1734">
        <v>10</v>
      </c>
      <c r="Y1734">
        <v>2</v>
      </c>
      <c r="Z1734">
        <v>3</v>
      </c>
      <c r="AA1734">
        <v>13</v>
      </c>
      <c r="AB1734">
        <v>15</v>
      </c>
      <c r="AC1734">
        <v>131</v>
      </c>
      <c r="AD1734">
        <v>22</v>
      </c>
      <c r="AE1734">
        <v>1</v>
      </c>
      <c r="AF1734">
        <v>1</v>
      </c>
      <c r="AG1734">
        <v>1</v>
      </c>
      <c r="AH1734">
        <v>1</v>
      </c>
      <c r="AI1734">
        <v>121</v>
      </c>
      <c r="AJ1734">
        <v>564</v>
      </c>
      <c r="AK1734">
        <v>2372</v>
      </c>
      <c r="AL1734">
        <v>28</v>
      </c>
      <c r="AM1734">
        <v>22</v>
      </c>
      <c r="AN1734">
        <v>568</v>
      </c>
      <c r="AO1734">
        <v>31</v>
      </c>
      <c r="AP1734">
        <v>889</v>
      </c>
      <c r="AQ1734">
        <v>1008</v>
      </c>
      <c r="AR1734">
        <v>864</v>
      </c>
      <c r="AS1734">
        <v>1800</v>
      </c>
      <c r="AT1734">
        <v>2068</v>
      </c>
      <c r="AU1734">
        <v>2225</v>
      </c>
      <c r="AV1734">
        <v>27</v>
      </c>
      <c r="AW1734">
        <v>1759</v>
      </c>
      <c r="AX1734">
        <v>539</v>
      </c>
      <c r="AY1734">
        <v>2078</v>
      </c>
      <c r="AZ1734">
        <v>384</v>
      </c>
      <c r="BA1734">
        <v>148</v>
      </c>
      <c r="BB1734">
        <v>1892</v>
      </c>
      <c r="BC1734">
        <v>218</v>
      </c>
      <c r="BD1734">
        <v>194</v>
      </c>
      <c r="BE1734">
        <v>1</v>
      </c>
      <c r="BF1734" t="s">
        <v>64</v>
      </c>
      <c r="BG1734" t="s">
        <v>1404</v>
      </c>
      <c r="BH1734" t="s">
        <v>1276</v>
      </c>
      <c r="BI1734" s="4">
        <f xml:space="preserve"> _2025teamgamelogs[[#This Row],[FGA]] + (0.44 * _2025teamgamelogs[[#This Row],[FTA]]) + _2025teamgamelogs[[#This Row],[TOV]] - _2025teamgamelogs[[#This Row],[OREB]]</f>
        <v>94.68</v>
      </c>
      <c r="BJ1734" s="3">
        <f>_2025teamgamelogs[[#This Row],[TOV]]/_2025teamgamelogs[[#This Row],[POSSESIONS]]</f>
        <v>0.17955217574989438</v>
      </c>
      <c r="BK1734" s="4">
        <f>_2025teamgamelogs[[#This Row],[PTS]]/_2025teamgamelogs[[#This Row],[POSSESIONS]]</f>
        <v>1.3836079425433037</v>
      </c>
      <c r="BL1734" s="4">
        <f xml:space="preserve"> 100 * _2025teamgamelogs[[#This Row],[POINTS_PER_POSSESSION]]</f>
        <v>138.36079425433036</v>
      </c>
      <c r="BM1734" s="4">
        <f xml:space="preserve"> _2025teamgamelogs[[#This Row],[POSSESIONS]] / (_2025teamgamelogs[[#This Row],[MIN]]/48)</f>
        <v>94.68</v>
      </c>
      <c r="BN1734" s="3">
        <f>_2025teamgamelogs[[#This Row],[PTS]] / (2 * (_2025teamgamelogs[[#This Row],[FGA]] + 0.44 * _2025teamgamelogs[[#This Row],[FTA]]))</f>
        <v>0.76447245564892619</v>
      </c>
      <c r="BO1734" s="4">
        <f>VLOOKUP(_2025teamgamelogs[[#This Row],[MONTH]], LEAGUE_AVERAGES!$A$2:$B$8, 2, FALSE)</f>
        <v>112.18937416754261</v>
      </c>
      <c r="BP1734" s="5">
        <f>VLOOKUP(_2025teamgamelogs[[#This Row],[TEAM_NAME]], LEAGUE_AVERAGES!$A$14:$C$43, 2, FALSE)</f>
        <v>0.38887804878048787</v>
      </c>
      <c r="BQ1734" s="5">
        <f>VLOOKUP(_2025teamgamelogs[[#This Row],[TEAM_NAME]], LEAGUE_AVERAGES!$A$14:$C$43, 3, FALSE)</f>
        <v>0.35180487804878063</v>
      </c>
      <c r="BR1734" s="5">
        <f>VLOOKUP(_2025teamgamelogs[[#This Row],[TEAM_NAME]], LEAGUE_AVERAGES!$F$14:$H$43, 2, FALSE)</f>
        <v>0.48178048780487814</v>
      </c>
      <c r="BS1734" s="5">
        <f>VLOOKUP(_2025teamgamelogs[[#This Row],[TEAM_NAME]], LEAGUE_AVERAGES!$F$14:$H$43, 3, FALSE)</f>
        <v>0.44997560975609752</v>
      </c>
      <c r="BT1734" s="5">
        <f>VLOOKUP(_2025teamgamelogs[[#This Row],[TEAM_NAME]], LEAGUE_AVERAGES!$K$14:$M$43, 2, FALSE)</f>
        <v>0.59307433364150897</v>
      </c>
      <c r="BU1734" s="5">
        <f>VLOOKUP(_2025teamgamelogs[[#This Row],[TEAM_NAME]], LEAGUE_AVERAGES!$K$14:$M$43, 3, FALSE)</f>
        <v>0.56311679796954139</v>
      </c>
    </row>
    <row r="1735" spans="1:73" x14ac:dyDescent="0.2">
      <c r="A1735" t="s">
        <v>59</v>
      </c>
      <c r="B1735">
        <v>1610612752</v>
      </c>
      <c r="C1735" t="s">
        <v>67</v>
      </c>
      <c r="D1735" t="s">
        <v>68</v>
      </c>
      <c r="E1735">
        <v>22400838</v>
      </c>
      <c r="F1735" s="1">
        <v>45714</v>
      </c>
      <c r="G1735" t="s">
        <v>1471</v>
      </c>
      <c r="H1735" t="s">
        <v>63</v>
      </c>
      <c r="I1735">
        <v>48</v>
      </c>
      <c r="J1735">
        <v>40</v>
      </c>
      <c r="K1735">
        <v>77</v>
      </c>
      <c r="L1735">
        <v>0.51900000000000002</v>
      </c>
      <c r="M1735">
        <v>7</v>
      </c>
      <c r="N1735">
        <v>19</v>
      </c>
      <c r="O1735">
        <v>0.36799999999999999</v>
      </c>
      <c r="P1735">
        <v>23</v>
      </c>
      <c r="Q1735">
        <v>29</v>
      </c>
      <c r="R1735">
        <v>0.79300000000000004</v>
      </c>
      <c r="S1735">
        <v>7</v>
      </c>
      <c r="T1735">
        <v>36</v>
      </c>
      <c r="U1735">
        <v>43</v>
      </c>
      <c r="V1735">
        <v>22</v>
      </c>
      <c r="W1735">
        <v>16</v>
      </c>
      <c r="X1735">
        <v>6</v>
      </c>
      <c r="Y1735">
        <v>8</v>
      </c>
      <c r="Z1735">
        <v>6</v>
      </c>
      <c r="AA1735">
        <v>15</v>
      </c>
      <c r="AB1735">
        <v>19</v>
      </c>
      <c r="AC1735">
        <v>110</v>
      </c>
      <c r="AD1735">
        <v>5</v>
      </c>
      <c r="AE1735">
        <v>1</v>
      </c>
      <c r="AF1735">
        <v>1</v>
      </c>
      <c r="AG1735">
        <v>1</v>
      </c>
      <c r="AH1735">
        <v>1</v>
      </c>
      <c r="AI1735">
        <v>121</v>
      </c>
      <c r="AJ1735">
        <v>1438</v>
      </c>
      <c r="AK1735">
        <v>2335</v>
      </c>
      <c r="AL1735">
        <v>412</v>
      </c>
      <c r="AM1735">
        <v>2338</v>
      </c>
      <c r="AN1735">
        <v>2457</v>
      </c>
      <c r="AO1735">
        <v>1109</v>
      </c>
      <c r="AP1735">
        <v>314</v>
      </c>
      <c r="AQ1735">
        <v>325</v>
      </c>
      <c r="AR1735">
        <v>1150</v>
      </c>
      <c r="AS1735">
        <v>2024</v>
      </c>
      <c r="AT1735">
        <v>640</v>
      </c>
      <c r="AU1735">
        <v>1282</v>
      </c>
      <c r="AV1735">
        <v>1909</v>
      </c>
      <c r="AW1735">
        <v>1583</v>
      </c>
      <c r="AX1735">
        <v>1702</v>
      </c>
      <c r="AY1735">
        <v>187</v>
      </c>
      <c r="AZ1735">
        <v>1573</v>
      </c>
      <c r="BA1735">
        <v>398</v>
      </c>
      <c r="BB1735">
        <v>971</v>
      </c>
      <c r="BC1735">
        <v>1479</v>
      </c>
      <c r="BD1735">
        <v>922</v>
      </c>
      <c r="BE1735">
        <v>1</v>
      </c>
      <c r="BF1735" t="s">
        <v>64</v>
      </c>
      <c r="BG1735" t="s">
        <v>1404</v>
      </c>
      <c r="BH1735" t="s">
        <v>1276</v>
      </c>
      <c r="BI1735" s="4">
        <f xml:space="preserve"> _2025teamgamelogs[[#This Row],[FGA]] + (0.44 * _2025teamgamelogs[[#This Row],[FTA]]) + _2025teamgamelogs[[#This Row],[TOV]] - _2025teamgamelogs[[#This Row],[OREB]]</f>
        <v>98.76</v>
      </c>
      <c r="BJ1735" s="3">
        <f>_2025teamgamelogs[[#This Row],[TOV]]/_2025teamgamelogs[[#This Row],[POSSESIONS]]</f>
        <v>0.16200891049007696</v>
      </c>
      <c r="BK1735" s="4">
        <f>_2025teamgamelogs[[#This Row],[PTS]]/_2025teamgamelogs[[#This Row],[POSSESIONS]]</f>
        <v>1.1138112596192791</v>
      </c>
      <c r="BL1735" s="4">
        <f xml:space="preserve"> 100 * _2025teamgamelogs[[#This Row],[POINTS_PER_POSSESSION]]</f>
        <v>111.38112596192791</v>
      </c>
      <c r="BM1735" s="4">
        <f xml:space="preserve"> _2025teamgamelogs[[#This Row],[POSSESIONS]] / (_2025teamgamelogs[[#This Row],[MIN]]/48)</f>
        <v>98.76</v>
      </c>
      <c r="BN1735" s="3">
        <f>_2025teamgamelogs[[#This Row],[PTS]] / (2 * (_2025teamgamelogs[[#This Row],[FGA]] + 0.44 * _2025teamgamelogs[[#This Row],[FTA]]))</f>
        <v>0.61274509803921562</v>
      </c>
      <c r="BO1735" s="4">
        <f>VLOOKUP(_2025teamgamelogs[[#This Row],[MONTH]], LEAGUE_AVERAGES!$A$2:$B$8, 2, FALSE)</f>
        <v>112.18937416754261</v>
      </c>
      <c r="BP1735" s="5">
        <f>VLOOKUP(_2025teamgamelogs[[#This Row],[TEAM_NAME]], LEAGUE_AVERAGES!$A$14:$C$43, 2, FALSE)</f>
        <v>0.370219512195122</v>
      </c>
      <c r="BQ1735" s="5">
        <f>VLOOKUP(_2025teamgamelogs[[#This Row],[TEAM_NAME]], LEAGUE_AVERAGES!$A$14:$C$43, 3, FALSE)</f>
        <v>0.36224390243902438</v>
      </c>
      <c r="BR1735" s="5">
        <f>VLOOKUP(_2025teamgamelogs[[#This Row],[TEAM_NAME]], LEAGUE_AVERAGES!$F$14:$H$43, 2, FALSE)</f>
        <v>0.49358536585365859</v>
      </c>
      <c r="BS1735" s="5">
        <f>VLOOKUP(_2025teamgamelogs[[#This Row],[TEAM_NAME]], LEAGUE_AVERAGES!$F$14:$H$43, 3, FALSE)</f>
        <v>0.47975609756097559</v>
      </c>
      <c r="BT1735" s="5">
        <f>VLOOKUP(_2025teamgamelogs[[#This Row],[TEAM_NAME]], LEAGUE_AVERAGES!$K$14:$M$43, 2, FALSE)</f>
        <v>0.59525043511857889</v>
      </c>
      <c r="BU1735" s="5">
        <f>VLOOKUP(_2025teamgamelogs[[#This Row],[TEAM_NAME]], LEAGUE_AVERAGES!$K$14:$M$43, 3, FALSE)</f>
        <v>0.58413739951743537</v>
      </c>
    </row>
    <row r="1736" spans="1:73" x14ac:dyDescent="0.2">
      <c r="A1736" t="s">
        <v>59</v>
      </c>
      <c r="B1736">
        <v>1610612757</v>
      </c>
      <c r="C1736" t="s">
        <v>116</v>
      </c>
      <c r="D1736" t="s">
        <v>117</v>
      </c>
      <c r="E1736">
        <v>22400839</v>
      </c>
      <c r="F1736" s="1">
        <v>45714</v>
      </c>
      <c r="G1736" t="s">
        <v>1472</v>
      </c>
      <c r="H1736" t="s">
        <v>63</v>
      </c>
      <c r="I1736">
        <v>48</v>
      </c>
      <c r="J1736">
        <v>45</v>
      </c>
      <c r="K1736">
        <v>101</v>
      </c>
      <c r="L1736">
        <v>0.44600000000000001</v>
      </c>
      <c r="M1736">
        <v>12</v>
      </c>
      <c r="N1736">
        <v>37</v>
      </c>
      <c r="O1736">
        <v>0.32400000000000001</v>
      </c>
      <c r="P1736">
        <v>27</v>
      </c>
      <c r="Q1736">
        <v>35</v>
      </c>
      <c r="R1736">
        <v>0.77100000000000002</v>
      </c>
      <c r="S1736">
        <v>17</v>
      </c>
      <c r="T1736">
        <v>29</v>
      </c>
      <c r="U1736">
        <v>46</v>
      </c>
      <c r="V1736">
        <v>27</v>
      </c>
      <c r="W1736">
        <v>17</v>
      </c>
      <c r="X1736">
        <v>11</v>
      </c>
      <c r="Y1736">
        <v>4</v>
      </c>
      <c r="Z1736">
        <v>8</v>
      </c>
      <c r="AA1736">
        <v>28</v>
      </c>
      <c r="AB1736">
        <v>26</v>
      </c>
      <c r="AC1736">
        <v>129</v>
      </c>
      <c r="AD1736">
        <v>8</v>
      </c>
      <c r="AE1736">
        <v>1</v>
      </c>
      <c r="AF1736">
        <v>1</v>
      </c>
      <c r="AG1736">
        <v>1</v>
      </c>
      <c r="AH1736">
        <v>1</v>
      </c>
      <c r="AI1736">
        <v>121</v>
      </c>
      <c r="AJ1736">
        <v>564</v>
      </c>
      <c r="AK1736">
        <v>121</v>
      </c>
      <c r="AL1736">
        <v>1629</v>
      </c>
      <c r="AM1736">
        <v>1413</v>
      </c>
      <c r="AN1736">
        <v>1227</v>
      </c>
      <c r="AO1736">
        <v>1625</v>
      </c>
      <c r="AP1736">
        <v>104</v>
      </c>
      <c r="AQ1736">
        <v>80</v>
      </c>
      <c r="AR1736">
        <v>1386</v>
      </c>
      <c r="AS1736">
        <v>160</v>
      </c>
      <c r="AT1736">
        <v>1807</v>
      </c>
      <c r="AU1736">
        <v>835</v>
      </c>
      <c r="AV1736">
        <v>1013</v>
      </c>
      <c r="AW1736">
        <v>1759</v>
      </c>
      <c r="AX1736">
        <v>346</v>
      </c>
      <c r="AY1736">
        <v>1274</v>
      </c>
      <c r="AZ1736">
        <v>2116</v>
      </c>
      <c r="BA1736">
        <v>2403</v>
      </c>
      <c r="BB1736">
        <v>94</v>
      </c>
      <c r="BC1736">
        <v>270</v>
      </c>
      <c r="BD1736">
        <v>727</v>
      </c>
      <c r="BE1736">
        <v>1</v>
      </c>
      <c r="BF1736" t="s">
        <v>71</v>
      </c>
      <c r="BG1736" t="s">
        <v>1404</v>
      </c>
      <c r="BH1736" t="s">
        <v>1276</v>
      </c>
      <c r="BI1736" s="4">
        <f xml:space="preserve"> _2025teamgamelogs[[#This Row],[FGA]] + (0.44 * _2025teamgamelogs[[#This Row],[FTA]]) + _2025teamgamelogs[[#This Row],[TOV]] - _2025teamgamelogs[[#This Row],[OREB]]</f>
        <v>116.4</v>
      </c>
      <c r="BJ1736" s="3">
        <f>_2025teamgamelogs[[#This Row],[TOV]]/_2025teamgamelogs[[#This Row],[POSSESIONS]]</f>
        <v>0.14604810996563572</v>
      </c>
      <c r="BK1736" s="4">
        <f>_2025teamgamelogs[[#This Row],[PTS]]/_2025teamgamelogs[[#This Row],[POSSESIONS]]</f>
        <v>1.1082474226804122</v>
      </c>
      <c r="BL1736" s="4">
        <f xml:space="preserve"> 100 * _2025teamgamelogs[[#This Row],[POINTS_PER_POSSESSION]]</f>
        <v>110.82474226804122</v>
      </c>
      <c r="BM1736" s="4">
        <f xml:space="preserve"> _2025teamgamelogs[[#This Row],[POSSESIONS]] / (_2025teamgamelogs[[#This Row],[MIN]]/48)</f>
        <v>116.4</v>
      </c>
      <c r="BN1736" s="3">
        <f>_2025teamgamelogs[[#This Row],[PTS]] / (2 * (_2025teamgamelogs[[#This Row],[FGA]] + 0.44 * _2025teamgamelogs[[#This Row],[FTA]]))</f>
        <v>0.5541237113402061</v>
      </c>
      <c r="BO1736" s="4">
        <f>VLOOKUP(_2025teamgamelogs[[#This Row],[MONTH]], LEAGUE_AVERAGES!$A$2:$B$8, 2, FALSE)</f>
        <v>112.18937416754261</v>
      </c>
      <c r="BP1736" s="5">
        <f>VLOOKUP(_2025teamgamelogs[[#This Row],[TEAM_NAME]], LEAGUE_AVERAGES!$A$14:$C$43, 2, FALSE)</f>
        <v>0.3617317073170731</v>
      </c>
      <c r="BQ1736" s="5">
        <f>VLOOKUP(_2025teamgamelogs[[#This Row],[TEAM_NAME]], LEAGUE_AVERAGES!$A$14:$C$43, 3, FALSE)</f>
        <v>0.32368292682926825</v>
      </c>
      <c r="BR1736" s="5">
        <f>VLOOKUP(_2025teamgamelogs[[#This Row],[TEAM_NAME]], LEAGUE_AVERAGES!$F$14:$H$43, 2, FALSE)</f>
        <v>0.4560243902439024</v>
      </c>
      <c r="BS1736" s="5">
        <f>VLOOKUP(_2025teamgamelogs[[#This Row],[TEAM_NAME]], LEAGUE_AVERAGES!$F$14:$H$43, 3, FALSE)</f>
        <v>0.4473414634146341</v>
      </c>
      <c r="BT1736" s="5">
        <f>VLOOKUP(_2025teamgamelogs[[#This Row],[TEAM_NAME]], LEAGUE_AVERAGES!$K$14:$M$43, 2, FALSE)</f>
        <v>0.56794360073860606</v>
      </c>
      <c r="BU1736" s="5">
        <f>VLOOKUP(_2025teamgamelogs[[#This Row],[TEAM_NAME]], LEAGUE_AVERAGES!$K$14:$M$43, 3, FALSE)</f>
        <v>0.54561285519601899</v>
      </c>
    </row>
    <row r="1737" spans="1:73" x14ac:dyDescent="0.2">
      <c r="A1737" t="s">
        <v>59</v>
      </c>
      <c r="B1737">
        <v>1610612759</v>
      </c>
      <c r="C1737" t="s">
        <v>145</v>
      </c>
      <c r="D1737" t="s">
        <v>146</v>
      </c>
      <c r="E1737">
        <v>22400844</v>
      </c>
      <c r="F1737" s="1">
        <v>45714</v>
      </c>
      <c r="G1737" t="s">
        <v>348</v>
      </c>
      <c r="H1737" t="s">
        <v>70</v>
      </c>
      <c r="I1737">
        <v>48</v>
      </c>
      <c r="J1737">
        <v>42</v>
      </c>
      <c r="K1737">
        <v>100</v>
      </c>
      <c r="L1737">
        <v>0.42</v>
      </c>
      <c r="M1737">
        <v>7</v>
      </c>
      <c r="N1737">
        <v>39</v>
      </c>
      <c r="O1737">
        <v>0.17899999999999999</v>
      </c>
      <c r="P1737">
        <v>15</v>
      </c>
      <c r="Q1737">
        <v>21</v>
      </c>
      <c r="R1737">
        <v>0.71399999999999997</v>
      </c>
      <c r="S1737">
        <v>12</v>
      </c>
      <c r="T1737">
        <v>29</v>
      </c>
      <c r="U1737">
        <v>41</v>
      </c>
      <c r="V1737">
        <v>28</v>
      </c>
      <c r="W1737">
        <v>8</v>
      </c>
      <c r="X1737">
        <v>10</v>
      </c>
      <c r="Y1737">
        <v>5</v>
      </c>
      <c r="Z1737">
        <v>5</v>
      </c>
      <c r="AA1737">
        <v>14</v>
      </c>
      <c r="AB1737">
        <v>14</v>
      </c>
      <c r="AC1737">
        <v>106</v>
      </c>
      <c r="AD1737">
        <v>-12</v>
      </c>
      <c r="AE1737">
        <v>1</v>
      </c>
      <c r="AF1737">
        <v>1231</v>
      </c>
      <c r="AG1737">
        <v>1231</v>
      </c>
      <c r="AH1737">
        <v>1231</v>
      </c>
      <c r="AI1737">
        <v>121</v>
      </c>
      <c r="AJ1737">
        <v>1068</v>
      </c>
      <c r="AK1737">
        <v>153</v>
      </c>
      <c r="AL1737">
        <v>1977</v>
      </c>
      <c r="AM1737">
        <v>2338</v>
      </c>
      <c r="AN1737">
        <v>933</v>
      </c>
      <c r="AO1737">
        <v>2428</v>
      </c>
      <c r="AP1737">
        <v>1416</v>
      </c>
      <c r="AQ1737">
        <v>1164</v>
      </c>
      <c r="AR1737">
        <v>1839</v>
      </c>
      <c r="AS1737">
        <v>848</v>
      </c>
      <c r="AT1737">
        <v>1807</v>
      </c>
      <c r="AU1737">
        <v>1563</v>
      </c>
      <c r="AV1737">
        <v>840</v>
      </c>
      <c r="AW1737">
        <v>78</v>
      </c>
      <c r="AX1737">
        <v>539</v>
      </c>
      <c r="AY1737">
        <v>889</v>
      </c>
      <c r="AZ1737">
        <v>1188</v>
      </c>
      <c r="BA1737">
        <v>260</v>
      </c>
      <c r="BB1737">
        <v>2064</v>
      </c>
      <c r="BC1737">
        <v>1723</v>
      </c>
      <c r="BD1737">
        <v>1899</v>
      </c>
      <c r="BE1737">
        <v>1</v>
      </c>
      <c r="BF1737" t="s">
        <v>71</v>
      </c>
      <c r="BG1737" t="s">
        <v>1404</v>
      </c>
      <c r="BH1737" t="s">
        <v>1276</v>
      </c>
      <c r="BI1737" s="4">
        <f xml:space="preserve"> _2025teamgamelogs[[#This Row],[FGA]] + (0.44 * _2025teamgamelogs[[#This Row],[FTA]]) + _2025teamgamelogs[[#This Row],[TOV]] - _2025teamgamelogs[[#This Row],[OREB]]</f>
        <v>105.24</v>
      </c>
      <c r="BJ1737" s="3">
        <f>_2025teamgamelogs[[#This Row],[TOV]]/_2025teamgamelogs[[#This Row],[POSSESIONS]]</f>
        <v>7.6016723679209433E-2</v>
      </c>
      <c r="BK1737" s="4">
        <f>_2025teamgamelogs[[#This Row],[PTS]]/_2025teamgamelogs[[#This Row],[POSSESIONS]]</f>
        <v>1.0072215887495251</v>
      </c>
      <c r="BL1737" s="4">
        <f xml:space="preserve"> 100 * _2025teamgamelogs[[#This Row],[POINTS_PER_POSSESSION]]</f>
        <v>100.7221588749525</v>
      </c>
      <c r="BM1737" s="4">
        <f xml:space="preserve"> _2025teamgamelogs[[#This Row],[POSSESIONS]] / (_2025teamgamelogs[[#This Row],[MIN]]/48)</f>
        <v>105.24</v>
      </c>
      <c r="BN1737" s="3">
        <f>_2025teamgamelogs[[#This Row],[PTS]] / (2 * (_2025teamgamelogs[[#This Row],[FGA]] + 0.44 * _2025teamgamelogs[[#This Row],[FTA]]))</f>
        <v>0.48517026730135482</v>
      </c>
      <c r="BO1737" s="4">
        <f>VLOOKUP(_2025teamgamelogs[[#This Row],[MONTH]], LEAGUE_AVERAGES!$A$2:$B$8, 2, FALSE)</f>
        <v>112.18937416754261</v>
      </c>
      <c r="BP1737" s="5">
        <f>VLOOKUP(_2025teamgamelogs[[#This Row],[TEAM_NAME]], LEAGUE_AVERAGES!$A$14:$C$43, 2, FALSE)</f>
        <v>0.36502500000000004</v>
      </c>
      <c r="BQ1737" s="5">
        <f>VLOOKUP(_2025teamgamelogs[[#This Row],[TEAM_NAME]], LEAGUE_AVERAGES!$A$14:$C$43, 3, FALSE)</f>
        <v>0.35016666666666663</v>
      </c>
      <c r="BR1737" s="5">
        <f>VLOOKUP(_2025teamgamelogs[[#This Row],[TEAM_NAME]], LEAGUE_AVERAGES!$F$14:$H$43, 2, FALSE)</f>
        <v>0.47877500000000017</v>
      </c>
      <c r="BS1737" s="5">
        <f>VLOOKUP(_2025teamgamelogs[[#This Row],[TEAM_NAME]], LEAGUE_AVERAGES!$F$14:$H$43, 3, FALSE)</f>
        <v>0.45407142857142868</v>
      </c>
      <c r="BT1737" s="5">
        <f>VLOOKUP(_2025teamgamelogs[[#This Row],[TEAM_NAME]], LEAGUE_AVERAGES!$K$14:$M$43, 2, FALSE)</f>
        <v>0.59112459331758582</v>
      </c>
      <c r="BU1737" s="5">
        <f>VLOOKUP(_2025teamgamelogs[[#This Row],[TEAM_NAME]], LEAGUE_AVERAGES!$K$14:$M$43, 3, FALSE)</f>
        <v>0.56254759440180246</v>
      </c>
    </row>
    <row r="1738" spans="1:73" x14ac:dyDescent="0.2">
      <c r="A1738" t="s">
        <v>59</v>
      </c>
      <c r="B1738">
        <v>1610612741</v>
      </c>
      <c r="C1738" t="s">
        <v>86</v>
      </c>
      <c r="D1738" t="s">
        <v>87</v>
      </c>
      <c r="E1738">
        <v>22400842</v>
      </c>
      <c r="F1738" s="1">
        <v>45714</v>
      </c>
      <c r="G1738" t="s">
        <v>1473</v>
      </c>
      <c r="H1738" t="s">
        <v>70</v>
      </c>
      <c r="I1738">
        <v>48</v>
      </c>
      <c r="J1738">
        <v>46</v>
      </c>
      <c r="K1738">
        <v>94</v>
      </c>
      <c r="L1738">
        <v>0.48899999999999999</v>
      </c>
      <c r="M1738">
        <v>19</v>
      </c>
      <c r="N1738">
        <v>42</v>
      </c>
      <c r="O1738">
        <v>0.45200000000000001</v>
      </c>
      <c r="P1738">
        <v>6</v>
      </c>
      <c r="Q1738">
        <v>11</v>
      </c>
      <c r="R1738">
        <v>0.54500000000000004</v>
      </c>
      <c r="S1738">
        <v>15</v>
      </c>
      <c r="T1738">
        <v>26</v>
      </c>
      <c r="U1738">
        <v>41</v>
      </c>
      <c r="V1738">
        <v>35</v>
      </c>
      <c r="W1738">
        <v>17</v>
      </c>
      <c r="X1738">
        <v>9</v>
      </c>
      <c r="Y1738">
        <v>1</v>
      </c>
      <c r="Z1738">
        <v>10</v>
      </c>
      <c r="AA1738">
        <v>12</v>
      </c>
      <c r="AB1738">
        <v>16</v>
      </c>
      <c r="AC1738">
        <v>117</v>
      </c>
      <c r="AD1738">
        <v>-5</v>
      </c>
      <c r="AE1738">
        <v>1</v>
      </c>
      <c r="AF1738">
        <v>1231</v>
      </c>
      <c r="AG1738">
        <v>1231</v>
      </c>
      <c r="AH1738">
        <v>1231</v>
      </c>
      <c r="AI1738">
        <v>121</v>
      </c>
      <c r="AJ1738">
        <v>437</v>
      </c>
      <c r="AK1738">
        <v>570</v>
      </c>
      <c r="AL1738">
        <v>825</v>
      </c>
      <c r="AM1738">
        <v>182</v>
      </c>
      <c r="AN1738">
        <v>568</v>
      </c>
      <c r="AO1738">
        <v>311</v>
      </c>
      <c r="AP1738">
        <v>2408</v>
      </c>
      <c r="AQ1738">
        <v>2344</v>
      </c>
      <c r="AR1738">
        <v>2419</v>
      </c>
      <c r="AS1738">
        <v>332</v>
      </c>
      <c r="AT1738">
        <v>2171</v>
      </c>
      <c r="AU1738">
        <v>1563</v>
      </c>
      <c r="AV1738">
        <v>132</v>
      </c>
      <c r="AW1738">
        <v>1759</v>
      </c>
      <c r="AX1738">
        <v>797</v>
      </c>
      <c r="AY1738">
        <v>2304</v>
      </c>
      <c r="AZ1738">
        <v>2353</v>
      </c>
      <c r="BA1738">
        <v>92</v>
      </c>
      <c r="BB1738">
        <v>1670</v>
      </c>
      <c r="BC1738">
        <v>960</v>
      </c>
      <c r="BD1738">
        <v>1476</v>
      </c>
      <c r="BE1738">
        <v>1</v>
      </c>
      <c r="BF1738" t="s">
        <v>64</v>
      </c>
      <c r="BG1738" t="s">
        <v>1404</v>
      </c>
      <c r="BH1738" t="s">
        <v>1276</v>
      </c>
      <c r="BI1738" s="4">
        <f xml:space="preserve"> _2025teamgamelogs[[#This Row],[FGA]] + (0.44 * _2025teamgamelogs[[#This Row],[FTA]]) + _2025teamgamelogs[[#This Row],[TOV]] - _2025teamgamelogs[[#This Row],[OREB]]</f>
        <v>100.84</v>
      </c>
      <c r="BJ1738" s="3">
        <f>_2025teamgamelogs[[#This Row],[TOV]]/_2025teamgamelogs[[#This Row],[POSSESIONS]]</f>
        <v>0.16858389527965092</v>
      </c>
      <c r="BK1738" s="4">
        <f>_2025teamgamelogs[[#This Row],[PTS]]/_2025teamgamelogs[[#This Row],[POSSESIONS]]</f>
        <v>1.1602538675128917</v>
      </c>
      <c r="BL1738" s="4">
        <f xml:space="preserve"> 100 * _2025teamgamelogs[[#This Row],[POINTS_PER_POSSESSION]]</f>
        <v>116.02538675128918</v>
      </c>
      <c r="BM1738" s="4">
        <f xml:space="preserve"> _2025teamgamelogs[[#This Row],[POSSESIONS]] / (_2025teamgamelogs[[#This Row],[MIN]]/48)</f>
        <v>100.84</v>
      </c>
      <c r="BN1738" s="3">
        <f>_2025teamgamelogs[[#This Row],[PTS]] / (2 * (_2025teamgamelogs[[#This Row],[FGA]] + 0.44 * _2025teamgamelogs[[#This Row],[FTA]]))</f>
        <v>0.59186564144071219</v>
      </c>
      <c r="BO1738" s="4">
        <f>VLOOKUP(_2025teamgamelogs[[#This Row],[MONTH]], LEAGUE_AVERAGES!$A$2:$B$8, 2, FALSE)</f>
        <v>112.18937416754261</v>
      </c>
      <c r="BP1738" s="5">
        <f>VLOOKUP(_2025teamgamelogs[[#This Row],[TEAM_NAME]], LEAGUE_AVERAGES!$A$14:$C$43, 2, FALSE)</f>
        <v>0.36141463414634156</v>
      </c>
      <c r="BQ1738" s="5">
        <f>VLOOKUP(_2025teamgamelogs[[#This Row],[TEAM_NAME]], LEAGUE_AVERAGES!$A$14:$C$43, 3, FALSE)</f>
        <v>0.37548780487804878</v>
      </c>
      <c r="BR1738" s="5">
        <f>VLOOKUP(_2025teamgamelogs[[#This Row],[TEAM_NAME]], LEAGUE_AVERAGES!$F$14:$H$43, 2, FALSE)</f>
        <v>0.46404878048780479</v>
      </c>
      <c r="BS1738" s="5">
        <f>VLOOKUP(_2025teamgamelogs[[#This Row],[TEAM_NAME]], LEAGUE_AVERAGES!$F$14:$H$43, 3, FALSE)</f>
        <v>0.47712195121951223</v>
      </c>
      <c r="BT1738" s="5">
        <f>VLOOKUP(_2025teamgamelogs[[#This Row],[TEAM_NAME]], LEAGUE_AVERAGES!$K$14:$M$43, 2, FALSE)</f>
        <v>0.57631003599073594</v>
      </c>
      <c r="BU1738" s="5">
        <f>VLOOKUP(_2025teamgamelogs[[#This Row],[TEAM_NAME]], LEAGUE_AVERAGES!$K$14:$M$43, 3, FALSE)</f>
        <v>0.59556361257988066</v>
      </c>
    </row>
    <row r="1739" spans="1:73" x14ac:dyDescent="0.2">
      <c r="A1739" t="s">
        <v>59</v>
      </c>
      <c r="B1739">
        <v>1610612751</v>
      </c>
      <c r="C1739" t="s">
        <v>89</v>
      </c>
      <c r="D1739" t="s">
        <v>90</v>
      </c>
      <c r="E1739">
        <v>22400840</v>
      </c>
      <c r="F1739" s="1">
        <v>45714</v>
      </c>
      <c r="G1739" t="s">
        <v>1474</v>
      </c>
      <c r="H1739" t="s">
        <v>70</v>
      </c>
      <c r="I1739">
        <v>48</v>
      </c>
      <c r="J1739">
        <v>38</v>
      </c>
      <c r="K1739">
        <v>93</v>
      </c>
      <c r="L1739">
        <v>0.40899999999999997</v>
      </c>
      <c r="M1739">
        <v>23</v>
      </c>
      <c r="N1739">
        <v>61</v>
      </c>
      <c r="O1739">
        <v>0.377</v>
      </c>
      <c r="P1739">
        <v>22</v>
      </c>
      <c r="Q1739">
        <v>25</v>
      </c>
      <c r="R1739">
        <v>0.88</v>
      </c>
      <c r="S1739">
        <v>18</v>
      </c>
      <c r="T1739">
        <v>28</v>
      </c>
      <c r="U1739">
        <v>46</v>
      </c>
      <c r="V1739">
        <v>31</v>
      </c>
      <c r="W1739">
        <v>15</v>
      </c>
      <c r="X1739">
        <v>7</v>
      </c>
      <c r="Y1739">
        <v>5</v>
      </c>
      <c r="Z1739">
        <v>4</v>
      </c>
      <c r="AA1739">
        <v>25</v>
      </c>
      <c r="AB1739">
        <v>21</v>
      </c>
      <c r="AC1739">
        <v>121</v>
      </c>
      <c r="AD1739">
        <v>-8</v>
      </c>
      <c r="AE1739">
        <v>1</v>
      </c>
      <c r="AF1739">
        <v>1231</v>
      </c>
      <c r="AG1739">
        <v>1231</v>
      </c>
      <c r="AH1739">
        <v>1231</v>
      </c>
      <c r="AI1739">
        <v>121</v>
      </c>
      <c r="AJ1739">
        <v>1796</v>
      </c>
      <c r="AK1739">
        <v>664</v>
      </c>
      <c r="AL1739">
        <v>2111</v>
      </c>
      <c r="AM1739">
        <v>22</v>
      </c>
      <c r="AN1739">
        <v>4</v>
      </c>
      <c r="AO1739">
        <v>1023</v>
      </c>
      <c r="AP1739">
        <v>406</v>
      </c>
      <c r="AQ1739">
        <v>666</v>
      </c>
      <c r="AR1739">
        <v>381</v>
      </c>
      <c r="AS1739">
        <v>100</v>
      </c>
      <c r="AT1739">
        <v>1951</v>
      </c>
      <c r="AU1739">
        <v>835</v>
      </c>
      <c r="AV1739">
        <v>426</v>
      </c>
      <c r="AW1739">
        <v>1341</v>
      </c>
      <c r="AX1739">
        <v>1360</v>
      </c>
      <c r="AY1739">
        <v>889</v>
      </c>
      <c r="AZ1739">
        <v>750</v>
      </c>
      <c r="BA1739">
        <v>2247</v>
      </c>
      <c r="BB1739">
        <v>575</v>
      </c>
      <c r="BC1739">
        <v>672</v>
      </c>
      <c r="BD1739">
        <v>1667</v>
      </c>
      <c r="BE1739">
        <v>1</v>
      </c>
      <c r="BF1739" t="s">
        <v>64</v>
      </c>
      <c r="BG1739" t="s">
        <v>1404</v>
      </c>
      <c r="BH1739" t="s">
        <v>1276</v>
      </c>
      <c r="BI1739" s="4">
        <f xml:space="preserve"> _2025teamgamelogs[[#This Row],[FGA]] + (0.44 * _2025teamgamelogs[[#This Row],[FTA]]) + _2025teamgamelogs[[#This Row],[TOV]] - _2025teamgamelogs[[#This Row],[OREB]]</f>
        <v>101</v>
      </c>
      <c r="BJ1739" s="3">
        <f>_2025teamgamelogs[[#This Row],[TOV]]/_2025teamgamelogs[[#This Row],[POSSESIONS]]</f>
        <v>0.14851485148514851</v>
      </c>
      <c r="BK1739" s="4">
        <f>_2025teamgamelogs[[#This Row],[PTS]]/_2025teamgamelogs[[#This Row],[POSSESIONS]]</f>
        <v>1.198019801980198</v>
      </c>
      <c r="BL1739" s="4">
        <f xml:space="preserve"> 100 * _2025teamgamelogs[[#This Row],[POINTS_PER_POSSESSION]]</f>
        <v>119.80198019801979</v>
      </c>
      <c r="BM1739" s="4">
        <f xml:space="preserve"> _2025teamgamelogs[[#This Row],[POSSESIONS]] / (_2025teamgamelogs[[#This Row],[MIN]]/48)</f>
        <v>101</v>
      </c>
      <c r="BN1739" s="3">
        <f>_2025teamgamelogs[[#This Row],[PTS]] / (2 * (_2025teamgamelogs[[#This Row],[FGA]] + 0.44 * _2025teamgamelogs[[#This Row],[FTA]]))</f>
        <v>0.58173076923076927</v>
      </c>
      <c r="BO1739" s="4">
        <f>VLOOKUP(_2025teamgamelogs[[#This Row],[MONTH]], LEAGUE_AVERAGES!$A$2:$B$8, 2, FALSE)</f>
        <v>112.18937416754261</v>
      </c>
      <c r="BP1739" s="5">
        <f>VLOOKUP(_2025teamgamelogs[[#This Row],[TEAM_NAME]], LEAGUE_AVERAGES!$A$14:$C$43, 2, FALSE)</f>
        <v>0.337609756097561</v>
      </c>
      <c r="BQ1739" s="5">
        <f>VLOOKUP(_2025teamgamelogs[[#This Row],[TEAM_NAME]], LEAGUE_AVERAGES!$A$14:$C$43, 3, FALSE)</f>
        <v>0.34709756097560968</v>
      </c>
      <c r="BR1739" s="5">
        <f>VLOOKUP(_2025teamgamelogs[[#This Row],[TEAM_NAME]], LEAGUE_AVERAGES!$F$14:$H$43, 2, FALSE)</f>
        <v>0.43748780487804872</v>
      </c>
      <c r="BS1739" s="5">
        <f>VLOOKUP(_2025teamgamelogs[[#This Row],[TEAM_NAME]], LEAGUE_AVERAGES!$F$14:$H$43, 3, FALSE)</f>
        <v>0.43895121951219529</v>
      </c>
      <c r="BT1739" s="5">
        <f>VLOOKUP(_2025teamgamelogs[[#This Row],[TEAM_NAME]], LEAGUE_AVERAGES!$K$14:$M$43, 2, FALSE)</f>
        <v>0.54767404365624284</v>
      </c>
      <c r="BU1739" s="5">
        <f>VLOOKUP(_2025teamgamelogs[[#This Row],[TEAM_NAME]], LEAGUE_AVERAGES!$K$14:$M$43, 3, FALSE)</f>
        <v>0.5592142433904097</v>
      </c>
    </row>
    <row r="1740" spans="1:73" x14ac:dyDescent="0.2">
      <c r="A1740" t="s">
        <v>59</v>
      </c>
      <c r="B1740">
        <v>1610612738</v>
      </c>
      <c r="C1740" t="s">
        <v>74</v>
      </c>
      <c r="D1740" t="s">
        <v>75</v>
      </c>
      <c r="E1740">
        <v>22400836</v>
      </c>
      <c r="F1740" s="1">
        <v>45714</v>
      </c>
      <c r="G1740" t="s">
        <v>193</v>
      </c>
      <c r="H1740" t="s">
        <v>70</v>
      </c>
      <c r="I1740">
        <v>48</v>
      </c>
      <c r="J1740">
        <v>33</v>
      </c>
      <c r="K1740">
        <v>80</v>
      </c>
      <c r="L1740">
        <v>0.41299999999999998</v>
      </c>
      <c r="M1740">
        <v>21</v>
      </c>
      <c r="N1740">
        <v>49</v>
      </c>
      <c r="O1740">
        <v>0.42899999999999999</v>
      </c>
      <c r="P1740">
        <v>10</v>
      </c>
      <c r="Q1740">
        <v>15</v>
      </c>
      <c r="R1740">
        <v>0.66700000000000004</v>
      </c>
      <c r="S1740">
        <v>7</v>
      </c>
      <c r="T1740">
        <v>25</v>
      </c>
      <c r="U1740">
        <v>32</v>
      </c>
      <c r="V1740">
        <v>21</v>
      </c>
      <c r="W1740">
        <v>19</v>
      </c>
      <c r="X1740">
        <v>9</v>
      </c>
      <c r="Y1740">
        <v>1</v>
      </c>
      <c r="Z1740">
        <v>5</v>
      </c>
      <c r="AA1740">
        <v>15</v>
      </c>
      <c r="AB1740">
        <v>16</v>
      </c>
      <c r="AC1740">
        <v>97</v>
      </c>
      <c r="AD1740">
        <v>-20</v>
      </c>
      <c r="AE1740">
        <v>1</v>
      </c>
      <c r="AF1740">
        <v>1231</v>
      </c>
      <c r="AG1740">
        <v>1231</v>
      </c>
      <c r="AH1740">
        <v>1231</v>
      </c>
      <c r="AI1740">
        <v>121</v>
      </c>
      <c r="AJ1740">
        <v>2321</v>
      </c>
      <c r="AK1740">
        <v>2190</v>
      </c>
      <c r="AL1740">
        <v>2071</v>
      </c>
      <c r="AM1740">
        <v>74</v>
      </c>
      <c r="AN1740">
        <v>142</v>
      </c>
      <c r="AO1740">
        <v>461</v>
      </c>
      <c r="AP1740">
        <v>2148</v>
      </c>
      <c r="AQ1740">
        <v>2021</v>
      </c>
      <c r="AR1740">
        <v>2105</v>
      </c>
      <c r="AS1740">
        <v>2024</v>
      </c>
      <c r="AT1740">
        <v>2271</v>
      </c>
      <c r="AU1740">
        <v>2378</v>
      </c>
      <c r="AV1740">
        <v>2031</v>
      </c>
      <c r="AW1740">
        <v>2098</v>
      </c>
      <c r="AX1740">
        <v>797</v>
      </c>
      <c r="AY1740">
        <v>2304</v>
      </c>
      <c r="AZ1740">
        <v>1188</v>
      </c>
      <c r="BA1740">
        <v>398</v>
      </c>
      <c r="BB1740">
        <v>1670</v>
      </c>
      <c r="BC1740">
        <v>2224</v>
      </c>
      <c r="BD1740">
        <v>2202</v>
      </c>
      <c r="BE1740">
        <v>1</v>
      </c>
      <c r="BF1740" t="s">
        <v>71</v>
      </c>
      <c r="BG1740" t="s">
        <v>1404</v>
      </c>
      <c r="BH1740" t="s">
        <v>1276</v>
      </c>
      <c r="BI1740" s="4">
        <f xml:space="preserve"> _2025teamgamelogs[[#This Row],[FGA]] + (0.44 * _2025teamgamelogs[[#This Row],[FTA]]) + _2025teamgamelogs[[#This Row],[TOV]] - _2025teamgamelogs[[#This Row],[OREB]]</f>
        <v>98.6</v>
      </c>
      <c r="BJ1740" s="3">
        <f>_2025teamgamelogs[[#This Row],[TOV]]/_2025teamgamelogs[[#This Row],[POSSESIONS]]</f>
        <v>0.1926977687626775</v>
      </c>
      <c r="BK1740" s="4">
        <f>_2025teamgamelogs[[#This Row],[PTS]]/_2025teamgamelogs[[#This Row],[POSSESIONS]]</f>
        <v>0.98377281947261674</v>
      </c>
      <c r="BL1740" s="4">
        <f xml:space="preserve"> 100 * _2025teamgamelogs[[#This Row],[POINTS_PER_POSSESSION]]</f>
        <v>98.377281947261679</v>
      </c>
      <c r="BM1740" s="4">
        <f xml:space="preserve"> _2025teamgamelogs[[#This Row],[POSSESIONS]] / (_2025teamgamelogs[[#This Row],[MIN]]/48)</f>
        <v>98.6</v>
      </c>
      <c r="BN1740" s="3">
        <f>_2025teamgamelogs[[#This Row],[PTS]] / (2 * (_2025teamgamelogs[[#This Row],[FGA]] + 0.44 * _2025teamgamelogs[[#This Row],[FTA]]))</f>
        <v>0.56004618937644346</v>
      </c>
      <c r="BO1740" s="4">
        <f>VLOOKUP(_2025teamgamelogs[[#This Row],[MONTH]], LEAGUE_AVERAGES!$A$2:$B$8, 2, FALSE)</f>
        <v>112.18937416754261</v>
      </c>
      <c r="BP1740" s="5">
        <f>VLOOKUP(_2025teamgamelogs[[#This Row],[TEAM_NAME]], LEAGUE_AVERAGES!$A$14:$C$43, 2, FALSE)</f>
        <v>0.3739024390243903</v>
      </c>
      <c r="BQ1740" s="5">
        <f>VLOOKUP(_2025teamgamelogs[[#This Row],[TEAM_NAME]], LEAGUE_AVERAGES!$A$14:$C$43, 3, FALSE)</f>
        <v>0.36424390243902455</v>
      </c>
      <c r="BR1740" s="5">
        <f>VLOOKUP(_2025teamgamelogs[[#This Row],[TEAM_NAME]], LEAGUE_AVERAGES!$F$14:$H$43, 2, FALSE)</f>
        <v>0.46717073170731704</v>
      </c>
      <c r="BS1740" s="5">
        <f>VLOOKUP(_2025teamgamelogs[[#This Row],[TEAM_NAME]], LEAGUE_AVERAGES!$F$14:$H$43, 3, FALSE)</f>
        <v>0.45907317073170728</v>
      </c>
      <c r="BT1740" s="5">
        <f>VLOOKUP(_2025teamgamelogs[[#This Row],[TEAM_NAME]], LEAGUE_AVERAGES!$K$14:$M$43, 2, FALSE)</f>
        <v>0.59645910798675039</v>
      </c>
      <c r="BU1740" s="5">
        <f>VLOOKUP(_2025teamgamelogs[[#This Row],[TEAM_NAME]], LEAGUE_AVERAGES!$K$14:$M$43, 3, FALSE)</f>
        <v>0.58679053151616523</v>
      </c>
    </row>
    <row r="1741" spans="1:73" x14ac:dyDescent="0.2">
      <c r="A1741" t="s">
        <v>59</v>
      </c>
      <c r="B1741">
        <v>1610612765</v>
      </c>
      <c r="C1741" t="s">
        <v>107</v>
      </c>
      <c r="D1741" t="s">
        <v>108</v>
      </c>
      <c r="E1741">
        <v>22400836</v>
      </c>
      <c r="F1741" s="1">
        <v>45714</v>
      </c>
      <c r="G1741" t="s">
        <v>196</v>
      </c>
      <c r="H1741" t="s">
        <v>63</v>
      </c>
      <c r="I1741">
        <v>48</v>
      </c>
      <c r="J1741">
        <v>47</v>
      </c>
      <c r="K1741">
        <v>89</v>
      </c>
      <c r="L1741">
        <v>0.52800000000000002</v>
      </c>
      <c r="M1741">
        <v>13</v>
      </c>
      <c r="N1741">
        <v>33</v>
      </c>
      <c r="O1741">
        <v>0.39400000000000002</v>
      </c>
      <c r="P1741">
        <v>10</v>
      </c>
      <c r="Q1741">
        <v>17</v>
      </c>
      <c r="R1741">
        <v>0.58799999999999997</v>
      </c>
      <c r="S1741">
        <v>14</v>
      </c>
      <c r="T1741">
        <v>37</v>
      </c>
      <c r="U1741">
        <v>51</v>
      </c>
      <c r="V1741">
        <v>29</v>
      </c>
      <c r="W1741">
        <v>14</v>
      </c>
      <c r="X1741">
        <v>13</v>
      </c>
      <c r="Y1741">
        <v>5</v>
      </c>
      <c r="Z1741">
        <v>1</v>
      </c>
      <c r="AA1741">
        <v>16</v>
      </c>
      <c r="AB1741">
        <v>15</v>
      </c>
      <c r="AC1741">
        <v>117</v>
      </c>
      <c r="AD1741">
        <v>20</v>
      </c>
      <c r="AE1741">
        <v>1</v>
      </c>
      <c r="AF1741">
        <v>1</v>
      </c>
      <c r="AG1741">
        <v>1</v>
      </c>
      <c r="AH1741">
        <v>1</v>
      </c>
      <c r="AI1741">
        <v>121</v>
      </c>
      <c r="AJ1741">
        <v>335</v>
      </c>
      <c r="AK1741">
        <v>1176</v>
      </c>
      <c r="AL1741">
        <v>327</v>
      </c>
      <c r="AM1741">
        <v>1171</v>
      </c>
      <c r="AN1741">
        <v>1749</v>
      </c>
      <c r="AO1741">
        <v>813</v>
      </c>
      <c r="AP1741">
        <v>2148</v>
      </c>
      <c r="AQ1741">
        <v>1778</v>
      </c>
      <c r="AR1741">
        <v>2371</v>
      </c>
      <c r="AS1741">
        <v>466</v>
      </c>
      <c r="AT1741">
        <v>489</v>
      </c>
      <c r="AU1741">
        <v>340</v>
      </c>
      <c r="AV1741">
        <v>687</v>
      </c>
      <c r="AW1741">
        <v>1092</v>
      </c>
      <c r="AX1741">
        <v>137</v>
      </c>
      <c r="AY1741">
        <v>889</v>
      </c>
      <c r="AZ1741">
        <v>35</v>
      </c>
      <c r="BA1741">
        <v>570</v>
      </c>
      <c r="BB1741">
        <v>1892</v>
      </c>
      <c r="BC1741">
        <v>960</v>
      </c>
      <c r="BD1741">
        <v>231</v>
      </c>
      <c r="BE1741">
        <v>1</v>
      </c>
      <c r="BF1741" t="s">
        <v>64</v>
      </c>
      <c r="BG1741" t="s">
        <v>1404</v>
      </c>
      <c r="BH1741" t="s">
        <v>1276</v>
      </c>
      <c r="BI1741" s="4">
        <f xml:space="preserve"> _2025teamgamelogs[[#This Row],[FGA]] + (0.44 * _2025teamgamelogs[[#This Row],[FTA]]) + _2025teamgamelogs[[#This Row],[TOV]] - _2025teamgamelogs[[#This Row],[OREB]]</f>
        <v>96.48</v>
      </c>
      <c r="BJ1741" s="3">
        <f>_2025teamgamelogs[[#This Row],[TOV]]/_2025teamgamelogs[[#This Row],[POSSESIONS]]</f>
        <v>0.14510779436152571</v>
      </c>
      <c r="BK1741" s="4">
        <f>_2025teamgamelogs[[#This Row],[PTS]]/_2025teamgamelogs[[#This Row],[POSSESIONS]]</f>
        <v>1.2126865671641791</v>
      </c>
      <c r="BL1741" s="4">
        <f xml:space="preserve"> 100 * _2025teamgamelogs[[#This Row],[POINTS_PER_POSSESSION]]</f>
        <v>121.26865671641791</v>
      </c>
      <c r="BM1741" s="4">
        <f xml:space="preserve"> _2025teamgamelogs[[#This Row],[POSSESIONS]] / (_2025teamgamelogs[[#This Row],[MIN]]/48)</f>
        <v>96.48</v>
      </c>
      <c r="BN1741" s="3">
        <f>_2025teamgamelogs[[#This Row],[PTS]] / (2 * (_2025teamgamelogs[[#This Row],[FGA]] + 0.44 * _2025teamgamelogs[[#This Row],[FTA]]))</f>
        <v>0.60634328358208955</v>
      </c>
      <c r="BO1741" s="4">
        <f>VLOOKUP(_2025teamgamelogs[[#This Row],[MONTH]], LEAGUE_AVERAGES!$A$2:$B$8, 2, FALSE)</f>
        <v>112.18937416754261</v>
      </c>
      <c r="BP1741" s="5">
        <f>VLOOKUP(_2025teamgamelogs[[#This Row],[TEAM_NAME]], LEAGUE_AVERAGES!$A$14:$C$43, 2, FALSE)</f>
        <v>0.3560731707317073</v>
      </c>
      <c r="BQ1741" s="5">
        <f>VLOOKUP(_2025teamgamelogs[[#This Row],[TEAM_NAME]], LEAGUE_AVERAGES!$A$14:$C$43, 3, FALSE)</f>
        <v>0.3687804878048781</v>
      </c>
      <c r="BR1741" s="5">
        <f>VLOOKUP(_2025teamgamelogs[[#This Row],[TEAM_NAME]], LEAGUE_AVERAGES!$F$14:$H$43, 2, FALSE)</f>
        <v>0.47321951219512204</v>
      </c>
      <c r="BS1741" s="5">
        <f>VLOOKUP(_2025teamgamelogs[[#This Row],[TEAM_NAME]], LEAGUE_AVERAGES!$F$14:$H$43, 3, FALSE)</f>
        <v>0.48104878048780486</v>
      </c>
      <c r="BT1741" s="5">
        <f>VLOOKUP(_2025teamgamelogs[[#This Row],[TEAM_NAME]], LEAGUE_AVERAGES!$K$14:$M$43, 2, FALSE)</f>
        <v>0.57634444021190001</v>
      </c>
      <c r="BU1741" s="5">
        <f>VLOOKUP(_2025teamgamelogs[[#This Row],[TEAM_NAME]], LEAGUE_AVERAGES!$K$14:$M$43, 3, FALSE)</f>
        <v>0.58621097107374254</v>
      </c>
    </row>
    <row r="1742" spans="1:73" x14ac:dyDescent="0.2">
      <c r="A1742" t="s">
        <v>59</v>
      </c>
      <c r="B1742">
        <v>1610612758</v>
      </c>
      <c r="C1742" t="s">
        <v>142</v>
      </c>
      <c r="D1742" t="s">
        <v>143</v>
      </c>
      <c r="E1742">
        <v>22400843</v>
      </c>
      <c r="F1742" s="1">
        <v>45714</v>
      </c>
      <c r="G1742" t="s">
        <v>230</v>
      </c>
      <c r="H1742" t="s">
        <v>63</v>
      </c>
      <c r="I1742">
        <v>48</v>
      </c>
      <c r="J1742">
        <v>46</v>
      </c>
      <c r="K1742">
        <v>87</v>
      </c>
      <c r="L1742">
        <v>0.52900000000000003</v>
      </c>
      <c r="M1742">
        <v>15</v>
      </c>
      <c r="N1742">
        <v>36</v>
      </c>
      <c r="O1742">
        <v>0.41699999999999998</v>
      </c>
      <c r="P1742">
        <v>11</v>
      </c>
      <c r="Q1742">
        <v>12</v>
      </c>
      <c r="R1742">
        <v>0.91700000000000004</v>
      </c>
      <c r="S1742">
        <v>7</v>
      </c>
      <c r="T1742">
        <v>40</v>
      </c>
      <c r="U1742">
        <v>47</v>
      </c>
      <c r="V1742">
        <v>28</v>
      </c>
      <c r="W1742">
        <v>16</v>
      </c>
      <c r="X1742">
        <v>6</v>
      </c>
      <c r="Y1742">
        <v>7</v>
      </c>
      <c r="Z1742">
        <v>2</v>
      </c>
      <c r="AA1742">
        <v>13</v>
      </c>
      <c r="AB1742">
        <v>13</v>
      </c>
      <c r="AC1742">
        <v>118</v>
      </c>
      <c r="AD1742">
        <v>17</v>
      </c>
      <c r="AE1742">
        <v>1</v>
      </c>
      <c r="AF1742">
        <v>1</v>
      </c>
      <c r="AG1742">
        <v>1</v>
      </c>
      <c r="AH1742">
        <v>1</v>
      </c>
      <c r="AI1742">
        <v>121</v>
      </c>
      <c r="AJ1742">
        <v>437</v>
      </c>
      <c r="AK1742">
        <v>1449</v>
      </c>
      <c r="AL1742">
        <v>323</v>
      </c>
      <c r="AM1742">
        <v>733</v>
      </c>
      <c r="AN1742">
        <v>1366</v>
      </c>
      <c r="AO1742">
        <v>565</v>
      </c>
      <c r="AP1742">
        <v>2028</v>
      </c>
      <c r="AQ1742">
        <v>2282</v>
      </c>
      <c r="AR1742">
        <v>182</v>
      </c>
      <c r="AS1742">
        <v>2024</v>
      </c>
      <c r="AT1742">
        <v>210</v>
      </c>
      <c r="AU1742">
        <v>705</v>
      </c>
      <c r="AV1742">
        <v>840</v>
      </c>
      <c r="AW1742">
        <v>1583</v>
      </c>
      <c r="AX1742">
        <v>1702</v>
      </c>
      <c r="AY1742">
        <v>346</v>
      </c>
      <c r="AZ1742">
        <v>158</v>
      </c>
      <c r="BA1742">
        <v>148</v>
      </c>
      <c r="BB1742">
        <v>2202</v>
      </c>
      <c r="BC1742">
        <v>891</v>
      </c>
      <c r="BD1742">
        <v>313</v>
      </c>
      <c r="BE1742">
        <v>1</v>
      </c>
      <c r="BF1742" t="s">
        <v>71</v>
      </c>
      <c r="BG1742" t="s">
        <v>1404</v>
      </c>
      <c r="BH1742" t="s">
        <v>1276</v>
      </c>
      <c r="BI1742" s="4">
        <f xml:space="preserve"> _2025teamgamelogs[[#This Row],[FGA]] + (0.44 * _2025teamgamelogs[[#This Row],[FTA]]) + _2025teamgamelogs[[#This Row],[TOV]] - _2025teamgamelogs[[#This Row],[OREB]]</f>
        <v>101.28</v>
      </c>
      <c r="BJ1742" s="3">
        <f>_2025teamgamelogs[[#This Row],[TOV]]/_2025teamgamelogs[[#This Row],[POSSESIONS]]</f>
        <v>0.15797788309636651</v>
      </c>
      <c r="BK1742" s="4">
        <f>_2025teamgamelogs[[#This Row],[PTS]]/_2025teamgamelogs[[#This Row],[POSSESIONS]]</f>
        <v>1.165086887835703</v>
      </c>
      <c r="BL1742" s="4">
        <f xml:space="preserve"> 100 * _2025teamgamelogs[[#This Row],[POINTS_PER_POSSESSION]]</f>
        <v>116.50868878357031</v>
      </c>
      <c r="BM1742" s="4">
        <f xml:space="preserve"> _2025teamgamelogs[[#This Row],[POSSESIONS]] / (_2025teamgamelogs[[#This Row],[MIN]]/48)</f>
        <v>101.28</v>
      </c>
      <c r="BN1742" s="3">
        <f>_2025teamgamelogs[[#This Row],[PTS]] / (2 * (_2025teamgamelogs[[#This Row],[FGA]] + 0.44 * _2025teamgamelogs[[#This Row],[FTA]]))</f>
        <v>0.63935847420892933</v>
      </c>
      <c r="BO1742" s="4">
        <f>VLOOKUP(_2025teamgamelogs[[#This Row],[MONTH]], LEAGUE_AVERAGES!$A$2:$B$8, 2, FALSE)</f>
        <v>112.18937416754261</v>
      </c>
      <c r="BP1742" s="5">
        <f>VLOOKUP(_2025teamgamelogs[[#This Row],[TEAM_NAME]], LEAGUE_AVERAGES!$A$14:$C$43, 2, FALSE)</f>
        <v>0.37158536585365853</v>
      </c>
      <c r="BQ1742" s="5">
        <f>VLOOKUP(_2025teamgamelogs[[#This Row],[TEAM_NAME]], LEAGUE_AVERAGES!$A$14:$C$43, 3, FALSE)</f>
        <v>0.34029268292682929</v>
      </c>
      <c r="BR1742" s="5">
        <f>VLOOKUP(_2025teamgamelogs[[#This Row],[TEAM_NAME]], LEAGUE_AVERAGES!$F$14:$H$43, 2, FALSE)</f>
        <v>0.4831951219512195</v>
      </c>
      <c r="BS1742" s="5">
        <f>VLOOKUP(_2025teamgamelogs[[#This Row],[TEAM_NAME]], LEAGUE_AVERAGES!$F$14:$H$43, 3, FALSE)</f>
        <v>0.47492682926829272</v>
      </c>
      <c r="BT1742" s="5">
        <f>VLOOKUP(_2025teamgamelogs[[#This Row],[TEAM_NAME]], LEAGUE_AVERAGES!$K$14:$M$43, 2, FALSE)</f>
        <v>0.59195463864629394</v>
      </c>
      <c r="BU1742" s="5">
        <f>VLOOKUP(_2025teamgamelogs[[#This Row],[TEAM_NAME]], LEAGUE_AVERAGES!$K$14:$M$43, 3, FALSE)</f>
        <v>0.57517865161129356</v>
      </c>
    </row>
    <row r="1743" spans="1:73" x14ac:dyDescent="0.2">
      <c r="A1743" t="s">
        <v>59</v>
      </c>
      <c r="B1743">
        <v>1610612761</v>
      </c>
      <c r="C1743" t="s">
        <v>95</v>
      </c>
      <c r="D1743" t="s">
        <v>96</v>
      </c>
      <c r="E1743">
        <v>22400837</v>
      </c>
      <c r="F1743" s="1">
        <v>45714</v>
      </c>
      <c r="G1743" t="s">
        <v>1475</v>
      </c>
      <c r="H1743" t="s">
        <v>70</v>
      </c>
      <c r="I1743">
        <v>48</v>
      </c>
      <c r="J1743">
        <v>37</v>
      </c>
      <c r="K1743">
        <v>87</v>
      </c>
      <c r="L1743">
        <v>0.42499999999999999</v>
      </c>
      <c r="M1743">
        <v>6</v>
      </c>
      <c r="N1743">
        <v>27</v>
      </c>
      <c r="O1743">
        <v>0.222</v>
      </c>
      <c r="P1743">
        <v>11</v>
      </c>
      <c r="Q1743">
        <v>16</v>
      </c>
      <c r="R1743">
        <v>0.68799999999999994</v>
      </c>
      <c r="S1743">
        <v>11</v>
      </c>
      <c r="T1743">
        <v>29</v>
      </c>
      <c r="U1743">
        <v>40</v>
      </c>
      <c r="V1743">
        <v>23</v>
      </c>
      <c r="W1743">
        <v>21</v>
      </c>
      <c r="X1743">
        <v>8</v>
      </c>
      <c r="Y1743">
        <v>2</v>
      </c>
      <c r="Z1743">
        <v>7</v>
      </c>
      <c r="AA1743">
        <v>15</v>
      </c>
      <c r="AB1743">
        <v>18</v>
      </c>
      <c r="AC1743">
        <v>91</v>
      </c>
      <c r="AD1743">
        <v>-20</v>
      </c>
      <c r="AE1743">
        <v>1</v>
      </c>
      <c r="AF1743">
        <v>1231</v>
      </c>
      <c r="AG1743">
        <v>1231</v>
      </c>
      <c r="AH1743">
        <v>1231</v>
      </c>
      <c r="AI1743">
        <v>121</v>
      </c>
      <c r="AJ1743">
        <v>1946</v>
      </c>
      <c r="AK1743">
        <v>1449</v>
      </c>
      <c r="AL1743">
        <v>1907</v>
      </c>
      <c r="AM1743">
        <v>2400</v>
      </c>
      <c r="AN1743">
        <v>2292</v>
      </c>
      <c r="AO1743">
        <v>2358</v>
      </c>
      <c r="AP1743">
        <v>2028</v>
      </c>
      <c r="AQ1743">
        <v>1907</v>
      </c>
      <c r="AR1743">
        <v>2020</v>
      </c>
      <c r="AS1743">
        <v>1051</v>
      </c>
      <c r="AT1743">
        <v>1807</v>
      </c>
      <c r="AU1743">
        <v>1715</v>
      </c>
      <c r="AV1743">
        <v>1759</v>
      </c>
      <c r="AW1743">
        <v>2289</v>
      </c>
      <c r="AX1743">
        <v>1073</v>
      </c>
      <c r="AY1743">
        <v>2078</v>
      </c>
      <c r="AZ1743">
        <v>1902</v>
      </c>
      <c r="BA1743">
        <v>398</v>
      </c>
      <c r="BB1743">
        <v>1204</v>
      </c>
      <c r="BC1743">
        <v>2370</v>
      </c>
      <c r="BD1743">
        <v>2202</v>
      </c>
      <c r="BE1743">
        <v>1</v>
      </c>
      <c r="BF1743" t="s">
        <v>71</v>
      </c>
      <c r="BG1743" t="s">
        <v>1404</v>
      </c>
      <c r="BH1743" t="s">
        <v>1276</v>
      </c>
      <c r="BI1743" s="4">
        <f xml:space="preserve"> _2025teamgamelogs[[#This Row],[FGA]] + (0.44 * _2025teamgamelogs[[#This Row],[FTA]]) + _2025teamgamelogs[[#This Row],[TOV]] - _2025teamgamelogs[[#This Row],[OREB]]</f>
        <v>104.04</v>
      </c>
      <c r="BJ1743" s="3">
        <f>_2025teamgamelogs[[#This Row],[TOV]]/_2025teamgamelogs[[#This Row],[POSSESIONS]]</f>
        <v>0.20184544405997693</v>
      </c>
      <c r="BK1743" s="4">
        <f>_2025teamgamelogs[[#This Row],[PTS]]/_2025teamgamelogs[[#This Row],[POSSESIONS]]</f>
        <v>0.87466359092656665</v>
      </c>
      <c r="BL1743" s="4">
        <f xml:space="preserve"> 100 * _2025teamgamelogs[[#This Row],[POINTS_PER_POSSESSION]]</f>
        <v>87.46635909265666</v>
      </c>
      <c r="BM1743" s="4">
        <f xml:space="preserve"> _2025teamgamelogs[[#This Row],[POSSESIONS]] / (_2025teamgamelogs[[#This Row],[MIN]]/48)</f>
        <v>104.04</v>
      </c>
      <c r="BN1743" s="3">
        <f>_2025teamgamelogs[[#This Row],[PTS]] / (2 * (_2025teamgamelogs[[#This Row],[FGA]] + 0.44 * _2025teamgamelogs[[#This Row],[FTA]]))</f>
        <v>0.48383666524883023</v>
      </c>
      <c r="BO1743" s="4">
        <f>VLOOKUP(_2025teamgamelogs[[#This Row],[MONTH]], LEAGUE_AVERAGES!$A$2:$B$8, 2, FALSE)</f>
        <v>112.18937416754261</v>
      </c>
      <c r="BP1743" s="5">
        <f>VLOOKUP(_2025teamgamelogs[[#This Row],[TEAM_NAME]], LEAGUE_AVERAGES!$A$14:$C$43, 2, FALSE)</f>
        <v>0.35443902439024388</v>
      </c>
      <c r="BQ1743" s="5">
        <f>VLOOKUP(_2025teamgamelogs[[#This Row],[TEAM_NAME]], LEAGUE_AVERAGES!$A$14:$C$43, 3, FALSE)</f>
        <v>0.34512195121951217</v>
      </c>
      <c r="BR1743" s="5">
        <f>VLOOKUP(_2025teamgamelogs[[#This Row],[TEAM_NAME]], LEAGUE_AVERAGES!$F$14:$H$43, 2, FALSE)</f>
        <v>0.46104878048780484</v>
      </c>
      <c r="BS1743" s="5">
        <f>VLOOKUP(_2025teamgamelogs[[#This Row],[TEAM_NAME]], LEAGUE_AVERAGES!$F$14:$H$43, 3, FALSE)</f>
        <v>0.45834146341463411</v>
      </c>
      <c r="BT1743" s="5">
        <f>VLOOKUP(_2025teamgamelogs[[#This Row],[TEAM_NAME]], LEAGUE_AVERAGES!$K$14:$M$43, 2, FALSE)</f>
        <v>0.55942918094792793</v>
      </c>
      <c r="BU1743" s="5">
        <f>VLOOKUP(_2025teamgamelogs[[#This Row],[TEAM_NAME]], LEAGUE_AVERAGES!$K$14:$M$43, 3, FALSE)</f>
        <v>0.54979583097447959</v>
      </c>
    </row>
    <row r="1744" spans="1:73" x14ac:dyDescent="0.2">
      <c r="A1744" t="s">
        <v>59</v>
      </c>
      <c r="B1744">
        <v>1610612754</v>
      </c>
      <c r="C1744" t="s">
        <v>110</v>
      </c>
      <c r="D1744" t="s">
        <v>111</v>
      </c>
      <c r="E1744">
        <v>22400837</v>
      </c>
      <c r="F1744" s="1">
        <v>45714</v>
      </c>
      <c r="G1744" t="s">
        <v>1476</v>
      </c>
      <c r="H1744" t="s">
        <v>63</v>
      </c>
      <c r="I1744">
        <v>48</v>
      </c>
      <c r="J1744">
        <v>43</v>
      </c>
      <c r="K1744">
        <v>81</v>
      </c>
      <c r="L1744">
        <v>0.53100000000000003</v>
      </c>
      <c r="M1744">
        <v>15</v>
      </c>
      <c r="N1744">
        <v>37</v>
      </c>
      <c r="O1744">
        <v>0.40500000000000003</v>
      </c>
      <c r="P1744">
        <v>10</v>
      </c>
      <c r="Q1744">
        <v>16</v>
      </c>
      <c r="R1744">
        <v>0.625</v>
      </c>
      <c r="S1744">
        <v>4</v>
      </c>
      <c r="T1744">
        <v>37</v>
      </c>
      <c r="U1744">
        <v>41</v>
      </c>
      <c r="V1744">
        <v>28</v>
      </c>
      <c r="W1744">
        <v>20</v>
      </c>
      <c r="X1744">
        <v>10</v>
      </c>
      <c r="Y1744">
        <v>7</v>
      </c>
      <c r="Z1744">
        <v>2</v>
      </c>
      <c r="AA1744">
        <v>18</v>
      </c>
      <c r="AB1744">
        <v>15</v>
      </c>
      <c r="AC1744">
        <v>111</v>
      </c>
      <c r="AD1744">
        <v>20</v>
      </c>
      <c r="AE1744">
        <v>1</v>
      </c>
      <c r="AF1744">
        <v>1</v>
      </c>
      <c r="AG1744">
        <v>1</v>
      </c>
      <c r="AH1744">
        <v>1</v>
      </c>
      <c r="AI1744">
        <v>121</v>
      </c>
      <c r="AJ1744">
        <v>866</v>
      </c>
      <c r="AK1744">
        <v>2117</v>
      </c>
      <c r="AL1744">
        <v>305</v>
      </c>
      <c r="AM1744">
        <v>733</v>
      </c>
      <c r="AN1744">
        <v>1227</v>
      </c>
      <c r="AO1744">
        <v>684</v>
      </c>
      <c r="AP1744">
        <v>2148</v>
      </c>
      <c r="AQ1744">
        <v>1907</v>
      </c>
      <c r="AR1744">
        <v>2287</v>
      </c>
      <c r="AS1744">
        <v>2385</v>
      </c>
      <c r="AT1744">
        <v>489</v>
      </c>
      <c r="AU1744">
        <v>1563</v>
      </c>
      <c r="AV1744">
        <v>840</v>
      </c>
      <c r="AW1744">
        <v>2199</v>
      </c>
      <c r="AX1744">
        <v>539</v>
      </c>
      <c r="AY1744">
        <v>346</v>
      </c>
      <c r="AZ1744">
        <v>158</v>
      </c>
      <c r="BA1744">
        <v>1018</v>
      </c>
      <c r="BB1744">
        <v>1892</v>
      </c>
      <c r="BC1744">
        <v>1402</v>
      </c>
      <c r="BD1744">
        <v>231</v>
      </c>
      <c r="BE1744">
        <v>1</v>
      </c>
      <c r="BF1744" t="s">
        <v>64</v>
      </c>
      <c r="BG1744" t="s">
        <v>1404</v>
      </c>
      <c r="BH1744" t="s">
        <v>1276</v>
      </c>
      <c r="BI1744" s="4">
        <f xml:space="preserve"> _2025teamgamelogs[[#This Row],[FGA]] + (0.44 * _2025teamgamelogs[[#This Row],[FTA]]) + _2025teamgamelogs[[#This Row],[TOV]] - _2025teamgamelogs[[#This Row],[OREB]]</f>
        <v>104.04</v>
      </c>
      <c r="BJ1744" s="3">
        <f>_2025teamgamelogs[[#This Row],[TOV]]/_2025teamgamelogs[[#This Row],[POSSESIONS]]</f>
        <v>0.19223375624759706</v>
      </c>
      <c r="BK1744" s="4">
        <f>_2025teamgamelogs[[#This Row],[PTS]]/_2025teamgamelogs[[#This Row],[POSSESIONS]]</f>
        <v>1.0668973471741636</v>
      </c>
      <c r="BL1744" s="4">
        <f xml:space="preserve"> 100 * _2025teamgamelogs[[#This Row],[POINTS_PER_POSSESSION]]</f>
        <v>106.68973471741636</v>
      </c>
      <c r="BM1744" s="4">
        <f xml:space="preserve"> _2025teamgamelogs[[#This Row],[POSSESIONS]] / (_2025teamgamelogs[[#This Row],[MIN]]/48)</f>
        <v>104.04</v>
      </c>
      <c r="BN1744" s="3">
        <f>_2025teamgamelogs[[#This Row],[PTS]] / (2 * (_2025teamgamelogs[[#This Row],[FGA]] + 0.44 * _2025teamgamelogs[[#This Row],[FTA]]))</f>
        <v>0.63039527487505675</v>
      </c>
      <c r="BO1744" s="4">
        <f>VLOOKUP(_2025teamgamelogs[[#This Row],[MONTH]], LEAGUE_AVERAGES!$A$2:$B$8, 2, FALSE)</f>
        <v>112.18937416754261</v>
      </c>
      <c r="BP1744" s="5">
        <f>VLOOKUP(_2025teamgamelogs[[#This Row],[TEAM_NAME]], LEAGUE_AVERAGES!$A$14:$C$43, 2, FALSE)</f>
        <v>0.37909999999999999</v>
      </c>
      <c r="BQ1744" s="5">
        <f>VLOOKUP(_2025teamgamelogs[[#This Row],[TEAM_NAME]], LEAGUE_AVERAGES!$A$14:$C$43, 3, FALSE)</f>
        <v>0.35511904761904761</v>
      </c>
      <c r="BR1744" s="5">
        <f>VLOOKUP(_2025teamgamelogs[[#This Row],[TEAM_NAME]], LEAGUE_AVERAGES!$F$14:$H$43, 2, FALSE)</f>
        <v>0.49785000000000013</v>
      </c>
      <c r="BS1744" s="5">
        <f>VLOOKUP(_2025teamgamelogs[[#This Row],[TEAM_NAME]], LEAGUE_AVERAGES!$F$14:$H$43, 3, FALSE)</f>
        <v>0.47942857142857148</v>
      </c>
      <c r="BT1744" s="5">
        <f>VLOOKUP(_2025teamgamelogs[[#This Row],[TEAM_NAME]], LEAGUE_AVERAGES!$K$14:$M$43, 2, FALSE)</f>
        <v>0.60805571751162091</v>
      </c>
      <c r="BU1744" s="5">
        <f>VLOOKUP(_2025teamgamelogs[[#This Row],[TEAM_NAME]], LEAGUE_AVERAGES!$K$14:$M$43, 3, FALSE)</f>
        <v>0.58190704341109034</v>
      </c>
    </row>
    <row r="1745" spans="1:73" x14ac:dyDescent="0.2">
      <c r="A1745" t="s">
        <v>59</v>
      </c>
      <c r="B1745">
        <v>1610612760</v>
      </c>
      <c r="C1745" t="s">
        <v>137</v>
      </c>
      <c r="D1745" t="s">
        <v>138</v>
      </c>
      <c r="E1745">
        <v>22400840</v>
      </c>
      <c r="F1745" s="1">
        <v>45714</v>
      </c>
      <c r="G1745" t="s">
        <v>1477</v>
      </c>
      <c r="H1745" t="s">
        <v>63</v>
      </c>
      <c r="I1745">
        <v>48</v>
      </c>
      <c r="J1745">
        <v>48</v>
      </c>
      <c r="K1745">
        <v>90</v>
      </c>
      <c r="L1745">
        <v>0.53300000000000003</v>
      </c>
      <c r="M1745">
        <v>9</v>
      </c>
      <c r="N1745">
        <v>30</v>
      </c>
      <c r="O1745">
        <v>0.3</v>
      </c>
      <c r="P1745">
        <v>24</v>
      </c>
      <c r="Q1745">
        <v>29</v>
      </c>
      <c r="R1745">
        <v>0.82799999999999996</v>
      </c>
      <c r="S1745">
        <v>11</v>
      </c>
      <c r="T1745">
        <v>34</v>
      </c>
      <c r="U1745">
        <v>45</v>
      </c>
      <c r="V1745">
        <v>27</v>
      </c>
      <c r="W1745">
        <v>12</v>
      </c>
      <c r="X1745">
        <v>10</v>
      </c>
      <c r="Y1745">
        <v>4</v>
      </c>
      <c r="Z1745">
        <v>5</v>
      </c>
      <c r="AA1745">
        <v>21</v>
      </c>
      <c r="AB1745">
        <v>25</v>
      </c>
      <c r="AC1745">
        <v>129</v>
      </c>
      <c r="AD1745">
        <v>8</v>
      </c>
      <c r="AE1745">
        <v>1</v>
      </c>
      <c r="AF1745">
        <v>1</v>
      </c>
      <c r="AG1745">
        <v>1</v>
      </c>
      <c r="AH1745">
        <v>1</v>
      </c>
      <c r="AI1745">
        <v>121</v>
      </c>
      <c r="AJ1745">
        <v>242</v>
      </c>
      <c r="AK1745">
        <v>1029</v>
      </c>
      <c r="AL1745">
        <v>274</v>
      </c>
      <c r="AM1745">
        <v>2097</v>
      </c>
      <c r="AN1745">
        <v>2077</v>
      </c>
      <c r="AO1745">
        <v>1895</v>
      </c>
      <c r="AP1745">
        <v>238</v>
      </c>
      <c r="AQ1745">
        <v>325</v>
      </c>
      <c r="AR1745">
        <v>787</v>
      </c>
      <c r="AS1745">
        <v>1051</v>
      </c>
      <c r="AT1745">
        <v>926</v>
      </c>
      <c r="AU1745">
        <v>976</v>
      </c>
      <c r="AV1745">
        <v>1013</v>
      </c>
      <c r="AW1745">
        <v>640</v>
      </c>
      <c r="AX1745">
        <v>539</v>
      </c>
      <c r="AY1745">
        <v>1274</v>
      </c>
      <c r="AZ1745">
        <v>1188</v>
      </c>
      <c r="BA1745">
        <v>1694</v>
      </c>
      <c r="BB1745">
        <v>143</v>
      </c>
      <c r="BC1745">
        <v>270</v>
      </c>
      <c r="BD1745">
        <v>727</v>
      </c>
      <c r="BE1745">
        <v>1</v>
      </c>
      <c r="BF1745" t="s">
        <v>71</v>
      </c>
      <c r="BG1745" t="s">
        <v>1404</v>
      </c>
      <c r="BH1745" t="s">
        <v>1276</v>
      </c>
      <c r="BI1745" s="4">
        <f xml:space="preserve"> _2025teamgamelogs[[#This Row],[FGA]] + (0.44 * _2025teamgamelogs[[#This Row],[FTA]]) + _2025teamgamelogs[[#This Row],[TOV]] - _2025teamgamelogs[[#This Row],[OREB]]</f>
        <v>103.76</v>
      </c>
      <c r="BJ1745" s="3">
        <f>_2025teamgamelogs[[#This Row],[TOV]]/_2025teamgamelogs[[#This Row],[POSSESIONS]]</f>
        <v>0.1156515034695451</v>
      </c>
      <c r="BK1745" s="4">
        <f>_2025teamgamelogs[[#This Row],[PTS]]/_2025teamgamelogs[[#This Row],[POSSESIONS]]</f>
        <v>1.2432536622976098</v>
      </c>
      <c r="BL1745" s="4">
        <f xml:space="preserve"> 100 * _2025teamgamelogs[[#This Row],[POINTS_PER_POSSESSION]]</f>
        <v>124.32536622976099</v>
      </c>
      <c r="BM1745" s="4">
        <f xml:space="preserve"> _2025teamgamelogs[[#This Row],[POSSESIONS]] / (_2025teamgamelogs[[#This Row],[MIN]]/48)</f>
        <v>103.76</v>
      </c>
      <c r="BN1745" s="3">
        <f>_2025teamgamelogs[[#This Row],[PTS]] / (2 * (_2025teamgamelogs[[#This Row],[FGA]] + 0.44 * _2025teamgamelogs[[#This Row],[FTA]]))</f>
        <v>0.62767613857532112</v>
      </c>
      <c r="BO1745" s="4">
        <f>VLOOKUP(_2025teamgamelogs[[#This Row],[MONTH]], LEAGUE_AVERAGES!$A$2:$B$8, 2, FALSE)</f>
        <v>112.18937416754261</v>
      </c>
      <c r="BP1745" s="5">
        <f>VLOOKUP(_2025teamgamelogs[[#This Row],[TEAM_NAME]], LEAGUE_AVERAGES!$A$14:$C$43, 2, FALSE)</f>
        <v>0.38229268292682927</v>
      </c>
      <c r="BQ1745" s="5">
        <f>VLOOKUP(_2025teamgamelogs[[#This Row],[TEAM_NAME]], LEAGUE_AVERAGES!$A$14:$C$43, 3, FALSE)</f>
        <v>0.36500000000000005</v>
      </c>
      <c r="BR1745" s="5">
        <f>VLOOKUP(_2025teamgamelogs[[#This Row],[TEAM_NAME]], LEAGUE_AVERAGES!$F$14:$H$43, 2, FALSE)</f>
        <v>0.48607317073170736</v>
      </c>
      <c r="BS1745" s="5">
        <f>VLOOKUP(_2025teamgamelogs[[#This Row],[TEAM_NAME]], LEAGUE_AVERAGES!$F$14:$H$43, 3, FALSE)</f>
        <v>0.4780731707317073</v>
      </c>
      <c r="BT1745" s="5">
        <f>VLOOKUP(_2025teamgamelogs[[#This Row],[TEAM_NAME]], LEAGUE_AVERAGES!$K$14:$M$43, 2, FALSE)</f>
        <v>0.59971838422440138</v>
      </c>
      <c r="BU1745" s="5">
        <f>VLOOKUP(_2025teamgamelogs[[#This Row],[TEAM_NAME]], LEAGUE_AVERAGES!$K$14:$M$43, 3, FALSE)</f>
        <v>0.58679992881439635</v>
      </c>
    </row>
    <row r="1746" spans="1:73" x14ac:dyDescent="0.2">
      <c r="A1746" t="s">
        <v>59</v>
      </c>
      <c r="B1746">
        <v>1610612742</v>
      </c>
      <c r="C1746" t="s">
        <v>154</v>
      </c>
      <c r="D1746" t="s">
        <v>155</v>
      </c>
      <c r="E1746">
        <v>22400847</v>
      </c>
      <c r="F1746" s="1">
        <v>45715</v>
      </c>
      <c r="G1746" t="s">
        <v>1478</v>
      </c>
      <c r="H1746" t="s">
        <v>63</v>
      </c>
      <c r="I1746">
        <v>48</v>
      </c>
      <c r="J1746">
        <v>40</v>
      </c>
      <c r="K1746">
        <v>97</v>
      </c>
      <c r="L1746">
        <v>0.41199999999999998</v>
      </c>
      <c r="M1746">
        <v>11</v>
      </c>
      <c r="N1746">
        <v>36</v>
      </c>
      <c r="O1746">
        <v>0.30599999999999999</v>
      </c>
      <c r="P1746">
        <v>12</v>
      </c>
      <c r="Q1746">
        <v>16</v>
      </c>
      <c r="R1746">
        <v>0.75</v>
      </c>
      <c r="S1746">
        <v>10</v>
      </c>
      <c r="T1746">
        <v>38</v>
      </c>
      <c r="U1746">
        <v>48</v>
      </c>
      <c r="V1746">
        <v>23</v>
      </c>
      <c r="W1746">
        <v>9</v>
      </c>
      <c r="X1746">
        <v>12</v>
      </c>
      <c r="Y1746">
        <v>7</v>
      </c>
      <c r="Z1746">
        <v>2</v>
      </c>
      <c r="AA1746">
        <v>11</v>
      </c>
      <c r="AB1746">
        <v>16</v>
      </c>
      <c r="AC1746">
        <v>103</v>
      </c>
      <c r="AD1746">
        <v>7</v>
      </c>
      <c r="AE1746">
        <v>1</v>
      </c>
      <c r="AF1746">
        <v>1</v>
      </c>
      <c r="AG1746">
        <v>1</v>
      </c>
      <c r="AH1746">
        <v>1</v>
      </c>
      <c r="AI1746">
        <v>121</v>
      </c>
      <c r="AJ1746">
        <v>1438</v>
      </c>
      <c r="AK1746">
        <v>324</v>
      </c>
      <c r="AL1746">
        <v>2074</v>
      </c>
      <c r="AM1746">
        <v>1661</v>
      </c>
      <c r="AN1746">
        <v>1366</v>
      </c>
      <c r="AO1746">
        <v>1845</v>
      </c>
      <c r="AP1746">
        <v>1889</v>
      </c>
      <c r="AQ1746">
        <v>1907</v>
      </c>
      <c r="AR1746">
        <v>1525</v>
      </c>
      <c r="AS1746">
        <v>1308</v>
      </c>
      <c r="AT1746">
        <v>377</v>
      </c>
      <c r="AU1746">
        <v>604</v>
      </c>
      <c r="AV1746">
        <v>1759</v>
      </c>
      <c r="AW1746">
        <v>152</v>
      </c>
      <c r="AX1746">
        <v>217</v>
      </c>
      <c r="AY1746">
        <v>346</v>
      </c>
      <c r="AZ1746">
        <v>158</v>
      </c>
      <c r="BA1746">
        <v>52</v>
      </c>
      <c r="BB1746">
        <v>1670</v>
      </c>
      <c r="BC1746">
        <v>1945</v>
      </c>
      <c r="BD1746">
        <v>795</v>
      </c>
      <c r="BE1746">
        <v>1</v>
      </c>
      <c r="BF1746" t="s">
        <v>64</v>
      </c>
      <c r="BG1746" t="s">
        <v>1404</v>
      </c>
      <c r="BH1746" t="s">
        <v>1276</v>
      </c>
      <c r="BI1746" s="4">
        <f xml:space="preserve"> _2025teamgamelogs[[#This Row],[FGA]] + (0.44 * _2025teamgamelogs[[#This Row],[FTA]]) + _2025teamgamelogs[[#This Row],[TOV]] - _2025teamgamelogs[[#This Row],[OREB]]</f>
        <v>103.04</v>
      </c>
      <c r="BJ1746" s="3">
        <f>_2025teamgamelogs[[#This Row],[TOV]]/_2025teamgamelogs[[#This Row],[POSSESIONS]]</f>
        <v>8.7344720496894401E-2</v>
      </c>
      <c r="BK1746" s="4">
        <f>_2025teamgamelogs[[#This Row],[PTS]]/_2025teamgamelogs[[#This Row],[POSSESIONS]]</f>
        <v>0.99961180124223592</v>
      </c>
      <c r="BL1746" s="4">
        <f xml:space="preserve"> 100 * _2025teamgamelogs[[#This Row],[POINTS_PER_POSSESSION]]</f>
        <v>99.961180124223588</v>
      </c>
      <c r="BM1746" s="4">
        <f xml:space="preserve"> _2025teamgamelogs[[#This Row],[POSSESIONS]] / (_2025teamgamelogs[[#This Row],[MIN]]/48)</f>
        <v>103.04</v>
      </c>
      <c r="BN1746" s="3">
        <f>_2025teamgamelogs[[#This Row],[PTS]] / (2 * (_2025teamgamelogs[[#This Row],[FGA]] + 0.44 * _2025teamgamelogs[[#This Row],[FTA]]))</f>
        <v>0.49500192233756246</v>
      </c>
      <c r="BO1746" s="4">
        <f>VLOOKUP(_2025teamgamelogs[[#This Row],[MONTH]], LEAGUE_AVERAGES!$A$2:$B$8, 2, FALSE)</f>
        <v>112.18937416754261</v>
      </c>
      <c r="BP1746" s="5">
        <f>VLOOKUP(_2025teamgamelogs[[#This Row],[TEAM_NAME]], LEAGUE_AVERAGES!$A$14:$C$43, 2, FALSE)</f>
        <v>0.362375</v>
      </c>
      <c r="BQ1746" s="5">
        <f>VLOOKUP(_2025teamgamelogs[[#This Row],[TEAM_NAME]], LEAGUE_AVERAGES!$A$14:$C$43, 3, FALSE)</f>
        <v>0.36252380952380958</v>
      </c>
      <c r="BR1746" s="5">
        <f>VLOOKUP(_2025teamgamelogs[[#This Row],[TEAM_NAME]], LEAGUE_AVERAGES!$F$14:$H$43, 2, FALSE)</f>
        <v>0.47777500000000001</v>
      </c>
      <c r="BS1746" s="5">
        <f>VLOOKUP(_2025teamgamelogs[[#This Row],[TEAM_NAME]], LEAGUE_AVERAGES!$F$14:$H$43, 3, FALSE)</f>
        <v>0.48176190476190472</v>
      </c>
      <c r="BT1746" s="5">
        <f>VLOOKUP(_2025teamgamelogs[[#This Row],[TEAM_NAME]], LEAGUE_AVERAGES!$K$14:$M$43, 2, FALSE)</f>
        <v>0.58283558931438928</v>
      </c>
      <c r="BU1746" s="5">
        <f>VLOOKUP(_2025teamgamelogs[[#This Row],[TEAM_NAME]], LEAGUE_AVERAGES!$K$14:$M$43, 3, FALSE)</f>
        <v>0.5856179003364903</v>
      </c>
    </row>
    <row r="1747" spans="1:73" x14ac:dyDescent="0.2">
      <c r="A1747" t="s">
        <v>59</v>
      </c>
      <c r="B1747">
        <v>1610612766</v>
      </c>
      <c r="C1747" t="s">
        <v>122</v>
      </c>
      <c r="D1747" t="s">
        <v>123</v>
      </c>
      <c r="E1747">
        <v>22400847</v>
      </c>
      <c r="F1747" s="1">
        <v>45715</v>
      </c>
      <c r="G1747" t="s">
        <v>1479</v>
      </c>
      <c r="H1747" t="s">
        <v>70</v>
      </c>
      <c r="I1747">
        <v>48</v>
      </c>
      <c r="J1747">
        <v>40</v>
      </c>
      <c r="K1747">
        <v>98</v>
      </c>
      <c r="L1747">
        <v>0.40799999999999997</v>
      </c>
      <c r="M1747">
        <v>7</v>
      </c>
      <c r="N1747">
        <v>27</v>
      </c>
      <c r="O1747">
        <v>0.25900000000000001</v>
      </c>
      <c r="P1747">
        <v>9</v>
      </c>
      <c r="Q1747">
        <v>13</v>
      </c>
      <c r="R1747">
        <v>0.69199999999999995</v>
      </c>
      <c r="S1747">
        <v>14</v>
      </c>
      <c r="T1747">
        <v>42</v>
      </c>
      <c r="U1747">
        <v>56</v>
      </c>
      <c r="V1747">
        <v>25</v>
      </c>
      <c r="W1747">
        <v>15</v>
      </c>
      <c r="X1747">
        <v>3</v>
      </c>
      <c r="Y1747">
        <v>2</v>
      </c>
      <c r="Z1747">
        <v>7</v>
      </c>
      <c r="AA1747">
        <v>16</v>
      </c>
      <c r="AB1747">
        <v>11</v>
      </c>
      <c r="AC1747">
        <v>96</v>
      </c>
      <c r="AD1747">
        <v>-7</v>
      </c>
      <c r="AE1747">
        <v>1</v>
      </c>
      <c r="AF1747">
        <v>1231</v>
      </c>
      <c r="AG1747">
        <v>1231</v>
      </c>
      <c r="AH1747">
        <v>1231</v>
      </c>
      <c r="AI1747">
        <v>121</v>
      </c>
      <c r="AJ1747">
        <v>1438</v>
      </c>
      <c r="AK1747">
        <v>251</v>
      </c>
      <c r="AL1747">
        <v>2119</v>
      </c>
      <c r="AM1747">
        <v>2338</v>
      </c>
      <c r="AN1747">
        <v>2292</v>
      </c>
      <c r="AO1747">
        <v>2203</v>
      </c>
      <c r="AP1747">
        <v>2256</v>
      </c>
      <c r="AQ1747">
        <v>2188</v>
      </c>
      <c r="AR1747">
        <v>1984</v>
      </c>
      <c r="AS1747">
        <v>466</v>
      </c>
      <c r="AT1747">
        <v>105</v>
      </c>
      <c r="AU1747">
        <v>99</v>
      </c>
      <c r="AV1747">
        <v>1358</v>
      </c>
      <c r="AW1747">
        <v>1341</v>
      </c>
      <c r="AX1747">
        <v>2344</v>
      </c>
      <c r="AY1747">
        <v>2078</v>
      </c>
      <c r="AZ1747">
        <v>1902</v>
      </c>
      <c r="BA1747">
        <v>570</v>
      </c>
      <c r="BB1747">
        <v>2370</v>
      </c>
      <c r="BC1747">
        <v>2258</v>
      </c>
      <c r="BD1747">
        <v>1608</v>
      </c>
      <c r="BE1747">
        <v>1</v>
      </c>
      <c r="BF1747" t="s">
        <v>71</v>
      </c>
      <c r="BG1747" t="s">
        <v>1404</v>
      </c>
      <c r="BH1747" t="s">
        <v>1276</v>
      </c>
      <c r="BI1747" s="4">
        <f xml:space="preserve"> _2025teamgamelogs[[#This Row],[FGA]] + (0.44 * _2025teamgamelogs[[#This Row],[FTA]]) + _2025teamgamelogs[[#This Row],[TOV]] - _2025teamgamelogs[[#This Row],[OREB]]</f>
        <v>104.72</v>
      </c>
      <c r="BJ1747" s="3">
        <f>_2025teamgamelogs[[#This Row],[TOV]]/_2025teamgamelogs[[#This Row],[POSSESIONS]]</f>
        <v>0.14323911382734913</v>
      </c>
      <c r="BK1747" s="4">
        <f>_2025teamgamelogs[[#This Row],[PTS]]/_2025teamgamelogs[[#This Row],[POSSESIONS]]</f>
        <v>0.91673032849503444</v>
      </c>
      <c r="BL1747" s="4">
        <f xml:space="preserve"> 100 * _2025teamgamelogs[[#This Row],[POINTS_PER_POSSESSION]]</f>
        <v>91.673032849503443</v>
      </c>
      <c r="BM1747" s="4">
        <f xml:space="preserve"> _2025teamgamelogs[[#This Row],[POSSESIONS]] / (_2025teamgamelogs[[#This Row],[MIN]]/48)</f>
        <v>104.72</v>
      </c>
      <c r="BN1747" s="3">
        <f>_2025teamgamelogs[[#This Row],[PTS]] / (2 * (_2025teamgamelogs[[#This Row],[FGA]] + 0.44 * _2025teamgamelogs[[#This Row],[FTA]]))</f>
        <v>0.46278441959120709</v>
      </c>
      <c r="BO1747" s="4">
        <f>VLOOKUP(_2025teamgamelogs[[#This Row],[MONTH]], LEAGUE_AVERAGES!$A$2:$B$8, 2, FALSE)</f>
        <v>112.18937416754261</v>
      </c>
      <c r="BP1747" s="5">
        <f>VLOOKUP(_2025teamgamelogs[[#This Row],[TEAM_NAME]], LEAGUE_AVERAGES!$A$14:$C$43, 2, FALSE)</f>
        <v>0.33860975609756089</v>
      </c>
      <c r="BQ1747" s="5">
        <f>VLOOKUP(_2025teamgamelogs[[#This Row],[TEAM_NAME]], LEAGUE_AVERAGES!$A$14:$C$43, 3, FALSE)</f>
        <v>0.33580487804878045</v>
      </c>
      <c r="BR1747" s="5">
        <f>VLOOKUP(_2025teamgamelogs[[#This Row],[TEAM_NAME]], LEAGUE_AVERAGES!$F$14:$H$43, 2, FALSE)</f>
        <v>0.43492682926829268</v>
      </c>
      <c r="BS1747" s="5">
        <f>VLOOKUP(_2025teamgamelogs[[#This Row],[TEAM_NAME]], LEAGUE_AVERAGES!$F$14:$H$43, 3, FALSE)</f>
        <v>0.42697560975609755</v>
      </c>
      <c r="BT1747" s="5">
        <f>VLOOKUP(_2025teamgamelogs[[#This Row],[TEAM_NAME]], LEAGUE_AVERAGES!$K$14:$M$43, 2, FALSE)</f>
        <v>0.5424635833805308</v>
      </c>
      <c r="BU1747" s="5">
        <f>VLOOKUP(_2025teamgamelogs[[#This Row],[TEAM_NAME]], LEAGUE_AVERAGES!$K$14:$M$43, 3, FALSE)</f>
        <v>0.53419164265445196</v>
      </c>
    </row>
    <row r="1748" spans="1:73" x14ac:dyDescent="0.2">
      <c r="A1748" t="s">
        <v>59</v>
      </c>
      <c r="B1748">
        <v>1610612740</v>
      </c>
      <c r="C1748" t="s">
        <v>77</v>
      </c>
      <c r="D1748" t="s">
        <v>78</v>
      </c>
      <c r="E1748">
        <v>22400848</v>
      </c>
      <c r="F1748" s="1">
        <v>45715</v>
      </c>
      <c r="G1748" t="s">
        <v>1480</v>
      </c>
      <c r="H1748" t="s">
        <v>63</v>
      </c>
      <c r="I1748">
        <v>48</v>
      </c>
      <c r="J1748">
        <v>50</v>
      </c>
      <c r="K1748">
        <v>104</v>
      </c>
      <c r="L1748">
        <v>0.48099999999999998</v>
      </c>
      <c r="M1748">
        <v>17</v>
      </c>
      <c r="N1748">
        <v>47</v>
      </c>
      <c r="O1748">
        <v>0.36199999999999999</v>
      </c>
      <c r="P1748">
        <v>7</v>
      </c>
      <c r="Q1748">
        <v>12</v>
      </c>
      <c r="R1748">
        <v>0.58299999999999996</v>
      </c>
      <c r="S1748">
        <v>16</v>
      </c>
      <c r="T1748">
        <v>34</v>
      </c>
      <c r="U1748">
        <v>50</v>
      </c>
      <c r="V1748">
        <v>25</v>
      </c>
      <c r="W1748">
        <v>6</v>
      </c>
      <c r="X1748">
        <v>3</v>
      </c>
      <c r="Y1748">
        <v>6</v>
      </c>
      <c r="Z1748">
        <v>6</v>
      </c>
      <c r="AA1748">
        <v>12</v>
      </c>
      <c r="AB1748">
        <v>15</v>
      </c>
      <c r="AC1748">
        <v>124</v>
      </c>
      <c r="AD1748">
        <v>8</v>
      </c>
      <c r="AE1748">
        <v>1</v>
      </c>
      <c r="AF1748">
        <v>1</v>
      </c>
      <c r="AG1748">
        <v>1</v>
      </c>
      <c r="AH1748">
        <v>1</v>
      </c>
      <c r="AI1748">
        <v>121</v>
      </c>
      <c r="AJ1748">
        <v>131</v>
      </c>
      <c r="AK1748">
        <v>59</v>
      </c>
      <c r="AL1748">
        <v>1001</v>
      </c>
      <c r="AM1748">
        <v>410</v>
      </c>
      <c r="AN1748">
        <v>200</v>
      </c>
      <c r="AO1748">
        <v>1186</v>
      </c>
      <c r="AP1748">
        <v>2380</v>
      </c>
      <c r="AQ1748">
        <v>2282</v>
      </c>
      <c r="AR1748">
        <v>2382</v>
      </c>
      <c r="AS1748">
        <v>234</v>
      </c>
      <c r="AT1748">
        <v>926</v>
      </c>
      <c r="AU1748">
        <v>427</v>
      </c>
      <c r="AV1748">
        <v>1358</v>
      </c>
      <c r="AW1748">
        <v>18</v>
      </c>
      <c r="AX1748">
        <v>2344</v>
      </c>
      <c r="AY1748">
        <v>560</v>
      </c>
      <c r="AZ1748">
        <v>1573</v>
      </c>
      <c r="BA1748">
        <v>92</v>
      </c>
      <c r="BB1748">
        <v>1892</v>
      </c>
      <c r="BC1748">
        <v>497</v>
      </c>
      <c r="BD1748">
        <v>727</v>
      </c>
      <c r="BE1748">
        <v>1</v>
      </c>
      <c r="BF1748" t="s">
        <v>71</v>
      </c>
      <c r="BG1748" t="s">
        <v>1404</v>
      </c>
      <c r="BH1748" t="s">
        <v>1276</v>
      </c>
      <c r="BI1748" s="4">
        <f xml:space="preserve"> _2025teamgamelogs[[#This Row],[FGA]] + (0.44 * _2025teamgamelogs[[#This Row],[FTA]]) + _2025teamgamelogs[[#This Row],[TOV]] - _2025teamgamelogs[[#This Row],[OREB]]</f>
        <v>99.28</v>
      </c>
      <c r="BJ1748" s="3">
        <f>_2025teamgamelogs[[#This Row],[TOV]]/_2025teamgamelogs[[#This Row],[POSSESIONS]]</f>
        <v>6.0435132957292505E-2</v>
      </c>
      <c r="BK1748" s="4">
        <f>_2025teamgamelogs[[#This Row],[PTS]]/_2025teamgamelogs[[#This Row],[POSSESIONS]]</f>
        <v>1.248992747784045</v>
      </c>
      <c r="BL1748" s="4">
        <f xml:space="preserve"> 100 * _2025teamgamelogs[[#This Row],[POINTS_PER_POSSESSION]]</f>
        <v>124.8992747784045</v>
      </c>
      <c r="BM1748" s="4">
        <f xml:space="preserve"> _2025teamgamelogs[[#This Row],[POSSESIONS]] / (_2025teamgamelogs[[#This Row],[MIN]]/48)</f>
        <v>99.28</v>
      </c>
      <c r="BN1748" s="3">
        <f>_2025teamgamelogs[[#This Row],[PTS]] / (2 * (_2025teamgamelogs[[#This Row],[FGA]] + 0.44 * _2025teamgamelogs[[#This Row],[FTA]]))</f>
        <v>0.56734992679355778</v>
      </c>
      <c r="BO1748" s="4">
        <f>VLOOKUP(_2025teamgamelogs[[#This Row],[MONTH]], LEAGUE_AVERAGES!$A$2:$B$8, 2, FALSE)</f>
        <v>112.18937416754261</v>
      </c>
      <c r="BP1748" s="5">
        <f>VLOOKUP(_2025teamgamelogs[[#This Row],[TEAM_NAME]], LEAGUE_AVERAGES!$A$14:$C$43, 2, FALSE)</f>
        <v>0.35068292682926827</v>
      </c>
      <c r="BQ1748" s="5">
        <f>VLOOKUP(_2025teamgamelogs[[#This Row],[TEAM_NAME]], LEAGUE_AVERAGES!$A$14:$C$43, 3, FALSE)</f>
        <v>0.33902439024390252</v>
      </c>
      <c r="BR1748" s="5">
        <f>VLOOKUP(_2025teamgamelogs[[#This Row],[TEAM_NAME]], LEAGUE_AVERAGES!$F$14:$H$43, 2, FALSE)</f>
        <v>0.44770731707317085</v>
      </c>
      <c r="BS1748" s="5">
        <f>VLOOKUP(_2025teamgamelogs[[#This Row],[TEAM_NAME]], LEAGUE_AVERAGES!$F$14:$H$43, 3, FALSE)</f>
        <v>0.45721951219512191</v>
      </c>
      <c r="BT1748" s="5">
        <f>VLOOKUP(_2025teamgamelogs[[#This Row],[TEAM_NAME]], LEAGUE_AVERAGES!$K$14:$M$43, 2, FALSE)</f>
        <v>0.55230036801172144</v>
      </c>
      <c r="BU1748" s="5">
        <f>VLOOKUP(_2025teamgamelogs[[#This Row],[TEAM_NAME]], LEAGUE_AVERAGES!$K$14:$M$43, 3, FALSE)</f>
        <v>0.55239725408654039</v>
      </c>
    </row>
    <row r="1749" spans="1:73" x14ac:dyDescent="0.2">
      <c r="A1749" t="s">
        <v>59</v>
      </c>
      <c r="B1749">
        <v>1610612743</v>
      </c>
      <c r="C1749" t="s">
        <v>151</v>
      </c>
      <c r="D1749" t="s">
        <v>152</v>
      </c>
      <c r="E1749">
        <v>22400846</v>
      </c>
      <c r="F1749" s="1">
        <v>45715</v>
      </c>
      <c r="G1749" t="s">
        <v>1481</v>
      </c>
      <c r="H1749" t="s">
        <v>70</v>
      </c>
      <c r="I1749">
        <v>48</v>
      </c>
      <c r="J1749">
        <v>47</v>
      </c>
      <c r="K1749">
        <v>105</v>
      </c>
      <c r="L1749">
        <v>0.44800000000000001</v>
      </c>
      <c r="M1749">
        <v>9</v>
      </c>
      <c r="N1749">
        <v>34</v>
      </c>
      <c r="O1749">
        <v>0.26500000000000001</v>
      </c>
      <c r="P1749">
        <v>9</v>
      </c>
      <c r="Q1749">
        <v>11</v>
      </c>
      <c r="R1749">
        <v>0.81799999999999995</v>
      </c>
      <c r="S1749">
        <v>14</v>
      </c>
      <c r="T1749">
        <v>41</v>
      </c>
      <c r="U1749">
        <v>55</v>
      </c>
      <c r="V1749">
        <v>28</v>
      </c>
      <c r="W1749">
        <v>13</v>
      </c>
      <c r="X1749">
        <v>8</v>
      </c>
      <c r="Y1749">
        <v>2</v>
      </c>
      <c r="Z1749">
        <v>4</v>
      </c>
      <c r="AA1749">
        <v>17</v>
      </c>
      <c r="AB1749">
        <v>11</v>
      </c>
      <c r="AC1749">
        <v>112</v>
      </c>
      <c r="AD1749">
        <v>-9</v>
      </c>
      <c r="AE1749">
        <v>1</v>
      </c>
      <c r="AF1749">
        <v>1231</v>
      </c>
      <c r="AG1749">
        <v>1231</v>
      </c>
      <c r="AH1749">
        <v>1231</v>
      </c>
      <c r="AI1749">
        <v>121</v>
      </c>
      <c r="AJ1749">
        <v>335</v>
      </c>
      <c r="AK1749">
        <v>44</v>
      </c>
      <c r="AL1749">
        <v>1580</v>
      </c>
      <c r="AM1749">
        <v>2097</v>
      </c>
      <c r="AN1749">
        <v>1627</v>
      </c>
      <c r="AO1749">
        <v>2170</v>
      </c>
      <c r="AP1749">
        <v>2256</v>
      </c>
      <c r="AQ1749">
        <v>2344</v>
      </c>
      <c r="AR1749">
        <v>864</v>
      </c>
      <c r="AS1749">
        <v>466</v>
      </c>
      <c r="AT1749">
        <v>148</v>
      </c>
      <c r="AU1749">
        <v>135</v>
      </c>
      <c r="AV1749">
        <v>840</v>
      </c>
      <c r="AW1749">
        <v>850</v>
      </c>
      <c r="AX1749">
        <v>1073</v>
      </c>
      <c r="AY1749">
        <v>2078</v>
      </c>
      <c r="AZ1749">
        <v>750</v>
      </c>
      <c r="BA1749">
        <v>792</v>
      </c>
      <c r="BB1749">
        <v>2370</v>
      </c>
      <c r="BC1749">
        <v>1331</v>
      </c>
      <c r="BD1749">
        <v>1735</v>
      </c>
      <c r="BE1749">
        <v>1</v>
      </c>
      <c r="BF1749" t="s">
        <v>71</v>
      </c>
      <c r="BG1749" t="s">
        <v>1404</v>
      </c>
      <c r="BH1749" t="s">
        <v>1276</v>
      </c>
      <c r="BI1749" s="4">
        <f xml:space="preserve"> _2025teamgamelogs[[#This Row],[FGA]] + (0.44 * _2025teamgamelogs[[#This Row],[FTA]]) + _2025teamgamelogs[[#This Row],[TOV]] - _2025teamgamelogs[[#This Row],[OREB]]</f>
        <v>108.84</v>
      </c>
      <c r="BJ1749" s="3">
        <f>_2025teamgamelogs[[#This Row],[TOV]]/_2025teamgamelogs[[#This Row],[POSSESIONS]]</f>
        <v>0.11944138184490996</v>
      </c>
      <c r="BK1749" s="4">
        <f>_2025teamgamelogs[[#This Row],[PTS]]/_2025teamgamelogs[[#This Row],[POSSESIONS]]</f>
        <v>1.0290334435869166</v>
      </c>
      <c r="BL1749" s="4">
        <f xml:space="preserve"> 100 * _2025teamgamelogs[[#This Row],[POINTS_PER_POSSESSION]]</f>
        <v>102.90334435869167</v>
      </c>
      <c r="BM1749" s="4">
        <f xml:space="preserve"> _2025teamgamelogs[[#This Row],[POSSESIONS]] / (_2025teamgamelogs[[#This Row],[MIN]]/48)</f>
        <v>108.84</v>
      </c>
      <c r="BN1749" s="3">
        <f>_2025teamgamelogs[[#This Row],[PTS]] / (2 * (_2025teamgamelogs[[#This Row],[FGA]] + 0.44 * _2025teamgamelogs[[#This Row],[FTA]]))</f>
        <v>0.50983248361252731</v>
      </c>
      <c r="BO1749" s="4">
        <f>VLOOKUP(_2025teamgamelogs[[#This Row],[MONTH]], LEAGUE_AVERAGES!$A$2:$B$8, 2, FALSE)</f>
        <v>112.18937416754261</v>
      </c>
      <c r="BP1749" s="5">
        <f>VLOOKUP(_2025teamgamelogs[[#This Row],[TEAM_NAME]], LEAGUE_AVERAGES!$A$14:$C$43, 2, FALSE)</f>
        <v>0.39036585365853654</v>
      </c>
      <c r="BQ1749" s="5">
        <f>VLOOKUP(_2025teamgamelogs[[#This Row],[TEAM_NAME]], LEAGUE_AVERAGES!$A$14:$C$43, 3, FALSE)</f>
        <v>0.36282926829268303</v>
      </c>
      <c r="BR1749" s="5">
        <f>VLOOKUP(_2025teamgamelogs[[#This Row],[TEAM_NAME]], LEAGUE_AVERAGES!$F$14:$H$43, 2, FALSE)</f>
        <v>0.50741463414634147</v>
      </c>
      <c r="BS1749" s="5">
        <f>VLOOKUP(_2025teamgamelogs[[#This Row],[TEAM_NAME]], LEAGUE_AVERAGES!$F$14:$H$43, 3, FALSE)</f>
        <v>0.50717073170731708</v>
      </c>
      <c r="BT1749" s="5">
        <f>VLOOKUP(_2025teamgamelogs[[#This Row],[TEAM_NAME]], LEAGUE_AVERAGES!$K$14:$M$43, 2, FALSE)</f>
        <v>0.61183675116028358</v>
      </c>
      <c r="BU1749" s="5">
        <f>VLOOKUP(_2025teamgamelogs[[#This Row],[TEAM_NAME]], LEAGUE_AVERAGES!$K$14:$M$43, 3, FALSE)</f>
        <v>0.59871853787111373</v>
      </c>
    </row>
    <row r="1750" spans="1:73" x14ac:dyDescent="0.2">
      <c r="A1750" t="s">
        <v>59</v>
      </c>
      <c r="B1750">
        <v>1610612744</v>
      </c>
      <c r="C1750" t="s">
        <v>98</v>
      </c>
      <c r="D1750" t="s">
        <v>99</v>
      </c>
      <c r="E1750">
        <v>22400845</v>
      </c>
      <c r="F1750" s="1">
        <v>45715</v>
      </c>
      <c r="G1750" t="s">
        <v>1482</v>
      </c>
      <c r="H1750" t="s">
        <v>63</v>
      </c>
      <c r="I1750">
        <v>48</v>
      </c>
      <c r="J1750">
        <v>36</v>
      </c>
      <c r="K1750">
        <v>79</v>
      </c>
      <c r="L1750">
        <v>0.45600000000000002</v>
      </c>
      <c r="M1750">
        <v>19</v>
      </c>
      <c r="N1750">
        <v>45</v>
      </c>
      <c r="O1750">
        <v>0.42199999999999999</v>
      </c>
      <c r="P1750">
        <v>30</v>
      </c>
      <c r="Q1750">
        <v>34</v>
      </c>
      <c r="R1750">
        <v>0.88200000000000001</v>
      </c>
      <c r="S1750">
        <v>11</v>
      </c>
      <c r="T1750">
        <v>27</v>
      </c>
      <c r="U1750">
        <v>38</v>
      </c>
      <c r="V1750">
        <v>26</v>
      </c>
      <c r="W1750">
        <v>14</v>
      </c>
      <c r="X1750">
        <v>8</v>
      </c>
      <c r="Y1750">
        <v>7</v>
      </c>
      <c r="Z1750">
        <v>4</v>
      </c>
      <c r="AA1750">
        <v>18</v>
      </c>
      <c r="AB1750">
        <v>25</v>
      </c>
      <c r="AC1750">
        <v>121</v>
      </c>
      <c r="AD1750">
        <v>6</v>
      </c>
      <c r="AE1750">
        <v>1</v>
      </c>
      <c r="AF1750">
        <v>1</v>
      </c>
      <c r="AG1750">
        <v>1</v>
      </c>
      <c r="AH1750">
        <v>1</v>
      </c>
      <c r="AI1750">
        <v>121</v>
      </c>
      <c r="AJ1750">
        <v>2070</v>
      </c>
      <c r="AK1750">
        <v>2245</v>
      </c>
      <c r="AL1750">
        <v>1444</v>
      </c>
      <c r="AM1750">
        <v>182</v>
      </c>
      <c r="AN1750">
        <v>312</v>
      </c>
      <c r="AO1750">
        <v>524</v>
      </c>
      <c r="AP1750">
        <v>37</v>
      </c>
      <c r="AQ1750">
        <v>106</v>
      </c>
      <c r="AR1750">
        <v>362</v>
      </c>
      <c r="AS1750">
        <v>1051</v>
      </c>
      <c r="AT1750">
        <v>2068</v>
      </c>
      <c r="AU1750">
        <v>1966</v>
      </c>
      <c r="AV1750">
        <v>1195</v>
      </c>
      <c r="AW1750">
        <v>1092</v>
      </c>
      <c r="AX1750">
        <v>1073</v>
      </c>
      <c r="AY1750">
        <v>346</v>
      </c>
      <c r="AZ1750">
        <v>750</v>
      </c>
      <c r="BA1750">
        <v>1018</v>
      </c>
      <c r="BB1750">
        <v>143</v>
      </c>
      <c r="BC1750">
        <v>672</v>
      </c>
      <c r="BD1750">
        <v>854</v>
      </c>
      <c r="BE1750">
        <v>1</v>
      </c>
      <c r="BF1750" t="s">
        <v>71</v>
      </c>
      <c r="BG1750" t="s">
        <v>1404</v>
      </c>
      <c r="BH1750" t="s">
        <v>1276</v>
      </c>
      <c r="BI1750" s="4">
        <f xml:space="preserve"> _2025teamgamelogs[[#This Row],[FGA]] + (0.44 * _2025teamgamelogs[[#This Row],[FTA]]) + _2025teamgamelogs[[#This Row],[TOV]] - _2025teamgamelogs[[#This Row],[OREB]]</f>
        <v>96.960000000000008</v>
      </c>
      <c r="BJ1750" s="3">
        <f>_2025teamgamelogs[[#This Row],[TOV]]/_2025teamgamelogs[[#This Row],[POSSESIONS]]</f>
        <v>0.14438943894389439</v>
      </c>
      <c r="BK1750" s="4">
        <f>_2025teamgamelogs[[#This Row],[PTS]]/_2025teamgamelogs[[#This Row],[POSSESIONS]]</f>
        <v>1.2479372937293729</v>
      </c>
      <c r="BL1750" s="4">
        <f xml:space="preserve"> 100 * _2025teamgamelogs[[#This Row],[POINTS_PER_POSSESSION]]</f>
        <v>124.79372937293729</v>
      </c>
      <c r="BM1750" s="4">
        <f xml:space="preserve"> _2025teamgamelogs[[#This Row],[POSSESIONS]] / (_2025teamgamelogs[[#This Row],[MIN]]/48)</f>
        <v>96.960000000000008</v>
      </c>
      <c r="BN1750" s="3">
        <f>_2025teamgamelogs[[#This Row],[PTS]] / (2 * (_2025teamgamelogs[[#This Row],[FGA]] + 0.44 * _2025teamgamelogs[[#This Row],[FTA]]))</f>
        <v>0.64389101745423583</v>
      </c>
      <c r="BO1750" s="4">
        <f>VLOOKUP(_2025teamgamelogs[[#This Row],[MONTH]], LEAGUE_AVERAGES!$A$2:$B$8, 2, FALSE)</f>
        <v>112.18937416754261</v>
      </c>
      <c r="BP1750" s="5">
        <f>VLOOKUP(_2025teamgamelogs[[#This Row],[TEAM_NAME]], LEAGUE_AVERAGES!$A$14:$C$43, 2, FALSE)</f>
        <v>0.36843902439024395</v>
      </c>
      <c r="BQ1750" s="5">
        <f>VLOOKUP(_2025teamgamelogs[[#This Row],[TEAM_NAME]], LEAGUE_AVERAGES!$A$14:$C$43, 3, FALSE)</f>
        <v>0.35765853658536584</v>
      </c>
      <c r="BR1750" s="5">
        <f>VLOOKUP(_2025teamgamelogs[[#This Row],[TEAM_NAME]], LEAGUE_AVERAGES!$F$14:$H$43, 2, FALSE)</f>
        <v>0.45136585365853665</v>
      </c>
      <c r="BS1750" s="5">
        <f>VLOOKUP(_2025teamgamelogs[[#This Row],[TEAM_NAME]], LEAGUE_AVERAGES!$F$14:$H$43, 3, FALSE)</f>
        <v>0.45180487804878061</v>
      </c>
      <c r="BT1750" s="5">
        <f>VLOOKUP(_2025teamgamelogs[[#This Row],[TEAM_NAME]], LEAGUE_AVERAGES!$K$14:$M$43, 2, FALSE)</f>
        <v>0.56832140437053513</v>
      </c>
      <c r="BU1750" s="5">
        <f>VLOOKUP(_2025teamgamelogs[[#This Row],[TEAM_NAME]], LEAGUE_AVERAGES!$K$14:$M$43, 3, FALSE)</f>
        <v>0.56980808391386595</v>
      </c>
    </row>
    <row r="1751" spans="1:73" x14ac:dyDescent="0.2">
      <c r="A1751" t="s">
        <v>59</v>
      </c>
      <c r="B1751">
        <v>1610612747</v>
      </c>
      <c r="C1751" t="s">
        <v>60</v>
      </c>
      <c r="D1751" t="s">
        <v>61</v>
      </c>
      <c r="E1751">
        <v>22400849</v>
      </c>
      <c r="F1751" s="1">
        <v>45715</v>
      </c>
      <c r="G1751" t="s">
        <v>62</v>
      </c>
      <c r="H1751" t="s">
        <v>63</v>
      </c>
      <c r="I1751">
        <v>48</v>
      </c>
      <c r="J1751">
        <v>34</v>
      </c>
      <c r="K1751">
        <v>82</v>
      </c>
      <c r="L1751">
        <v>0.41499999999999998</v>
      </c>
      <c r="M1751">
        <v>11</v>
      </c>
      <c r="N1751">
        <v>41</v>
      </c>
      <c r="O1751">
        <v>0.26800000000000002</v>
      </c>
      <c r="P1751">
        <v>32</v>
      </c>
      <c r="Q1751">
        <v>46</v>
      </c>
      <c r="R1751">
        <v>0.69599999999999995</v>
      </c>
      <c r="S1751">
        <v>16</v>
      </c>
      <c r="T1751">
        <v>36</v>
      </c>
      <c r="U1751">
        <v>52</v>
      </c>
      <c r="V1751">
        <v>21</v>
      </c>
      <c r="W1751">
        <v>13</v>
      </c>
      <c r="X1751">
        <v>7</v>
      </c>
      <c r="Y1751">
        <v>2</v>
      </c>
      <c r="Z1751">
        <v>3</v>
      </c>
      <c r="AA1751">
        <v>18</v>
      </c>
      <c r="AB1751">
        <v>29</v>
      </c>
      <c r="AC1751">
        <v>111</v>
      </c>
      <c r="AD1751">
        <v>9</v>
      </c>
      <c r="AE1751">
        <v>1</v>
      </c>
      <c r="AF1751">
        <v>1</v>
      </c>
      <c r="AG1751">
        <v>1</v>
      </c>
      <c r="AH1751">
        <v>1</v>
      </c>
      <c r="AI1751">
        <v>121</v>
      </c>
      <c r="AJ1751">
        <v>2258</v>
      </c>
      <c r="AK1751">
        <v>2022</v>
      </c>
      <c r="AL1751">
        <v>2048</v>
      </c>
      <c r="AM1751">
        <v>1661</v>
      </c>
      <c r="AN1751">
        <v>681</v>
      </c>
      <c r="AO1751">
        <v>2147</v>
      </c>
      <c r="AP1751">
        <v>23</v>
      </c>
      <c r="AQ1751">
        <v>5</v>
      </c>
      <c r="AR1751">
        <v>1971</v>
      </c>
      <c r="AS1751">
        <v>234</v>
      </c>
      <c r="AT1751">
        <v>640</v>
      </c>
      <c r="AU1751">
        <v>267</v>
      </c>
      <c r="AV1751">
        <v>2031</v>
      </c>
      <c r="AW1751">
        <v>850</v>
      </c>
      <c r="AX1751">
        <v>1360</v>
      </c>
      <c r="AY1751">
        <v>2078</v>
      </c>
      <c r="AZ1751">
        <v>384</v>
      </c>
      <c r="BA1751">
        <v>1018</v>
      </c>
      <c r="BB1751">
        <v>20</v>
      </c>
      <c r="BC1751">
        <v>1402</v>
      </c>
      <c r="BD1751">
        <v>672</v>
      </c>
      <c r="BE1751">
        <v>1</v>
      </c>
      <c r="BF1751" t="s">
        <v>64</v>
      </c>
      <c r="BG1751" t="s">
        <v>1404</v>
      </c>
      <c r="BH1751" t="s">
        <v>1276</v>
      </c>
      <c r="BI1751" s="4">
        <f xml:space="preserve"> _2025teamgamelogs[[#This Row],[FGA]] + (0.44 * _2025teamgamelogs[[#This Row],[FTA]]) + _2025teamgamelogs[[#This Row],[TOV]] - _2025teamgamelogs[[#This Row],[OREB]]</f>
        <v>99.24</v>
      </c>
      <c r="BJ1751" s="3">
        <f>_2025teamgamelogs[[#This Row],[TOV]]/_2025teamgamelogs[[#This Row],[POSSESIONS]]</f>
        <v>0.13099556630390971</v>
      </c>
      <c r="BK1751" s="4">
        <f>_2025teamgamelogs[[#This Row],[PTS]]/_2025teamgamelogs[[#This Row],[POSSESIONS]]</f>
        <v>1.1185006045949215</v>
      </c>
      <c r="BL1751" s="4">
        <f xml:space="preserve"> 100 * _2025teamgamelogs[[#This Row],[POINTS_PER_POSSESSION]]</f>
        <v>111.85006045949216</v>
      </c>
      <c r="BM1751" s="4">
        <f xml:space="preserve"> _2025teamgamelogs[[#This Row],[POSSESIONS]] / (_2025teamgamelogs[[#This Row],[MIN]]/48)</f>
        <v>99.24</v>
      </c>
      <c r="BN1751" s="3">
        <f>_2025teamgamelogs[[#This Row],[PTS]] / (2 * (_2025teamgamelogs[[#This Row],[FGA]] + 0.44 * _2025teamgamelogs[[#This Row],[FTA]]))</f>
        <v>0.5428403755868545</v>
      </c>
      <c r="BO1751" s="4">
        <f>VLOOKUP(_2025teamgamelogs[[#This Row],[MONTH]], LEAGUE_AVERAGES!$A$2:$B$8, 2, FALSE)</f>
        <v>112.18937416754261</v>
      </c>
      <c r="BP1751" s="5">
        <f>VLOOKUP(_2025teamgamelogs[[#This Row],[TEAM_NAME]], LEAGUE_AVERAGES!$A$14:$C$43, 2, FALSE)</f>
        <v>0.37419512195121946</v>
      </c>
      <c r="BQ1751" s="5">
        <f>VLOOKUP(_2025teamgamelogs[[#This Row],[TEAM_NAME]], LEAGUE_AVERAGES!$A$14:$C$43, 3, FALSE)</f>
        <v>0.35536585365853657</v>
      </c>
      <c r="BR1751" s="5">
        <f>VLOOKUP(_2025teamgamelogs[[#This Row],[TEAM_NAME]], LEAGUE_AVERAGES!$F$14:$H$43, 2, FALSE)</f>
        <v>0.48560975609756091</v>
      </c>
      <c r="BS1751" s="5">
        <f>VLOOKUP(_2025teamgamelogs[[#This Row],[TEAM_NAME]], LEAGUE_AVERAGES!$F$14:$H$43, 3, FALSE)</f>
        <v>0.47373170731707315</v>
      </c>
      <c r="BT1751" s="5">
        <f>VLOOKUP(_2025teamgamelogs[[#This Row],[TEAM_NAME]], LEAGUE_AVERAGES!$K$14:$M$43, 2, FALSE)</f>
        <v>0.60200661119778875</v>
      </c>
      <c r="BU1751" s="5">
        <f>VLOOKUP(_2025teamgamelogs[[#This Row],[TEAM_NAME]], LEAGUE_AVERAGES!$K$14:$M$43, 3, FALSE)</f>
        <v>0.58416138772693449</v>
      </c>
    </row>
    <row r="1752" spans="1:73" x14ac:dyDescent="0.2">
      <c r="A1752" t="s">
        <v>59</v>
      </c>
      <c r="B1752">
        <v>1610612749</v>
      </c>
      <c r="C1752" t="s">
        <v>113</v>
      </c>
      <c r="D1752" t="s">
        <v>114</v>
      </c>
      <c r="E1752">
        <v>22400846</v>
      </c>
      <c r="F1752" s="1">
        <v>45715</v>
      </c>
      <c r="G1752" t="s">
        <v>1483</v>
      </c>
      <c r="H1752" t="s">
        <v>63</v>
      </c>
      <c r="I1752">
        <v>48</v>
      </c>
      <c r="J1752">
        <v>42</v>
      </c>
      <c r="K1752">
        <v>90</v>
      </c>
      <c r="L1752">
        <v>0.46700000000000003</v>
      </c>
      <c r="M1752">
        <v>14</v>
      </c>
      <c r="N1752">
        <v>34</v>
      </c>
      <c r="O1752">
        <v>0.41199999999999998</v>
      </c>
      <c r="P1752">
        <v>23</v>
      </c>
      <c r="Q1752">
        <v>28</v>
      </c>
      <c r="R1752">
        <v>0.82099999999999995</v>
      </c>
      <c r="S1752">
        <v>7</v>
      </c>
      <c r="T1752">
        <v>41</v>
      </c>
      <c r="U1752">
        <v>48</v>
      </c>
      <c r="V1752">
        <v>25</v>
      </c>
      <c r="W1752">
        <v>11</v>
      </c>
      <c r="X1752">
        <v>8</v>
      </c>
      <c r="Y1752">
        <v>4</v>
      </c>
      <c r="Z1752">
        <v>2</v>
      </c>
      <c r="AA1752">
        <v>11</v>
      </c>
      <c r="AB1752">
        <v>17</v>
      </c>
      <c r="AC1752">
        <v>121</v>
      </c>
      <c r="AD1752">
        <v>9</v>
      </c>
      <c r="AE1752">
        <v>1</v>
      </c>
      <c r="AF1752">
        <v>1</v>
      </c>
      <c r="AG1752">
        <v>1</v>
      </c>
      <c r="AH1752">
        <v>1</v>
      </c>
      <c r="AI1752">
        <v>121</v>
      </c>
      <c r="AJ1752">
        <v>1068</v>
      </c>
      <c r="AK1752">
        <v>1029</v>
      </c>
      <c r="AL1752">
        <v>1245</v>
      </c>
      <c r="AM1752">
        <v>934</v>
      </c>
      <c r="AN1752">
        <v>1627</v>
      </c>
      <c r="AO1752">
        <v>622</v>
      </c>
      <c r="AP1752">
        <v>314</v>
      </c>
      <c r="AQ1752">
        <v>377</v>
      </c>
      <c r="AR1752">
        <v>844</v>
      </c>
      <c r="AS1752">
        <v>2024</v>
      </c>
      <c r="AT1752">
        <v>148</v>
      </c>
      <c r="AU1752">
        <v>604</v>
      </c>
      <c r="AV1752">
        <v>1358</v>
      </c>
      <c r="AW1752">
        <v>429</v>
      </c>
      <c r="AX1752">
        <v>1073</v>
      </c>
      <c r="AY1752">
        <v>1274</v>
      </c>
      <c r="AZ1752">
        <v>158</v>
      </c>
      <c r="BA1752">
        <v>52</v>
      </c>
      <c r="BB1752">
        <v>1444</v>
      </c>
      <c r="BC1752">
        <v>672</v>
      </c>
      <c r="BD1752">
        <v>672</v>
      </c>
      <c r="BE1752">
        <v>1</v>
      </c>
      <c r="BF1752" t="s">
        <v>64</v>
      </c>
      <c r="BG1752" t="s">
        <v>1404</v>
      </c>
      <c r="BH1752" t="s">
        <v>1276</v>
      </c>
      <c r="BI1752" s="4">
        <f xml:space="preserve"> _2025teamgamelogs[[#This Row],[FGA]] + (0.44 * _2025teamgamelogs[[#This Row],[FTA]]) + _2025teamgamelogs[[#This Row],[TOV]] - _2025teamgamelogs[[#This Row],[OREB]]</f>
        <v>106.32</v>
      </c>
      <c r="BJ1752" s="3">
        <f>_2025teamgamelogs[[#This Row],[TOV]]/_2025teamgamelogs[[#This Row],[POSSESIONS]]</f>
        <v>0.10346124905944319</v>
      </c>
      <c r="BK1752" s="4">
        <f>_2025teamgamelogs[[#This Row],[PTS]]/_2025teamgamelogs[[#This Row],[POSSESIONS]]</f>
        <v>1.1380737396538751</v>
      </c>
      <c r="BL1752" s="4">
        <f xml:space="preserve"> 100 * _2025teamgamelogs[[#This Row],[POINTS_PER_POSSESSION]]</f>
        <v>113.80737396538751</v>
      </c>
      <c r="BM1752" s="4">
        <f xml:space="preserve"> _2025teamgamelogs[[#This Row],[POSSESIONS]] / (_2025teamgamelogs[[#This Row],[MIN]]/48)</f>
        <v>106.32</v>
      </c>
      <c r="BN1752" s="3">
        <f>_2025teamgamelogs[[#This Row],[PTS]] / (2 * (_2025teamgamelogs[[#This Row],[FGA]] + 0.44 * _2025teamgamelogs[[#This Row],[FTA]]))</f>
        <v>0.59128225175918692</v>
      </c>
      <c r="BO1752" s="4">
        <f>VLOOKUP(_2025teamgamelogs[[#This Row],[MONTH]], LEAGUE_AVERAGES!$A$2:$B$8, 2, FALSE)</f>
        <v>112.18937416754261</v>
      </c>
      <c r="BP1752" s="5">
        <f>VLOOKUP(_2025teamgamelogs[[#This Row],[TEAM_NAME]], LEAGUE_AVERAGES!$A$14:$C$43, 2, FALSE)</f>
        <v>0.4062926829268293</v>
      </c>
      <c r="BQ1752" s="5">
        <f>VLOOKUP(_2025teamgamelogs[[#This Row],[TEAM_NAME]], LEAGUE_AVERAGES!$A$14:$C$43, 3, FALSE)</f>
        <v>0.36926829268292688</v>
      </c>
      <c r="BR1752" s="5">
        <f>VLOOKUP(_2025teamgamelogs[[#This Row],[TEAM_NAME]], LEAGUE_AVERAGES!$F$14:$H$43, 2, FALSE)</f>
        <v>0.49804878048780482</v>
      </c>
      <c r="BS1752" s="5">
        <f>VLOOKUP(_2025teamgamelogs[[#This Row],[TEAM_NAME]], LEAGUE_AVERAGES!$F$14:$H$43, 3, FALSE)</f>
        <v>0.47917073170731711</v>
      </c>
      <c r="BT1752" s="5">
        <f>VLOOKUP(_2025teamgamelogs[[#This Row],[TEAM_NAME]], LEAGUE_AVERAGES!$K$14:$M$43, 2, FALSE)</f>
        <v>0.61475494156948829</v>
      </c>
      <c r="BU1752" s="5">
        <f>VLOOKUP(_2025teamgamelogs[[#This Row],[TEAM_NAME]], LEAGUE_AVERAGES!$K$14:$M$43, 3, FALSE)</f>
        <v>0.58586037801226176</v>
      </c>
    </row>
    <row r="1753" spans="1:73" x14ac:dyDescent="0.2">
      <c r="A1753" t="s">
        <v>59</v>
      </c>
      <c r="B1753">
        <v>1610612753</v>
      </c>
      <c r="C1753" t="s">
        <v>83</v>
      </c>
      <c r="D1753" t="s">
        <v>84</v>
      </c>
      <c r="E1753">
        <v>22400845</v>
      </c>
      <c r="F1753" s="1">
        <v>45715</v>
      </c>
      <c r="G1753" t="s">
        <v>1484</v>
      </c>
      <c r="H1753" t="s">
        <v>70</v>
      </c>
      <c r="I1753">
        <v>48</v>
      </c>
      <c r="J1753">
        <v>45</v>
      </c>
      <c r="K1753">
        <v>89</v>
      </c>
      <c r="L1753">
        <v>0.50600000000000001</v>
      </c>
      <c r="M1753">
        <v>11</v>
      </c>
      <c r="N1753">
        <v>28</v>
      </c>
      <c r="O1753">
        <v>0.39300000000000002</v>
      </c>
      <c r="P1753">
        <v>14</v>
      </c>
      <c r="Q1753">
        <v>18</v>
      </c>
      <c r="R1753">
        <v>0.77800000000000002</v>
      </c>
      <c r="S1753">
        <v>15</v>
      </c>
      <c r="T1753">
        <v>31</v>
      </c>
      <c r="U1753">
        <v>46</v>
      </c>
      <c r="V1753">
        <v>23</v>
      </c>
      <c r="W1753">
        <v>18</v>
      </c>
      <c r="X1753">
        <v>9</v>
      </c>
      <c r="Y1753">
        <v>4</v>
      </c>
      <c r="Z1753">
        <v>7</v>
      </c>
      <c r="AA1753">
        <v>25</v>
      </c>
      <c r="AB1753">
        <v>18</v>
      </c>
      <c r="AC1753">
        <v>115</v>
      </c>
      <c r="AD1753">
        <v>-6</v>
      </c>
      <c r="AE1753">
        <v>1</v>
      </c>
      <c r="AF1753">
        <v>1231</v>
      </c>
      <c r="AG1753">
        <v>1231</v>
      </c>
      <c r="AH1753">
        <v>1231</v>
      </c>
      <c r="AI1753">
        <v>121</v>
      </c>
      <c r="AJ1753">
        <v>564</v>
      </c>
      <c r="AK1753">
        <v>1176</v>
      </c>
      <c r="AL1753">
        <v>625</v>
      </c>
      <c r="AM1753">
        <v>1661</v>
      </c>
      <c r="AN1753">
        <v>2228</v>
      </c>
      <c r="AO1753">
        <v>824</v>
      </c>
      <c r="AP1753">
        <v>1571</v>
      </c>
      <c r="AQ1753">
        <v>1617</v>
      </c>
      <c r="AR1753">
        <v>1292</v>
      </c>
      <c r="AS1753">
        <v>332</v>
      </c>
      <c r="AT1753">
        <v>1488</v>
      </c>
      <c r="AU1753">
        <v>835</v>
      </c>
      <c r="AV1753">
        <v>1759</v>
      </c>
      <c r="AW1753">
        <v>1953</v>
      </c>
      <c r="AX1753">
        <v>797</v>
      </c>
      <c r="AY1753">
        <v>1274</v>
      </c>
      <c r="AZ1753">
        <v>1902</v>
      </c>
      <c r="BA1753">
        <v>2247</v>
      </c>
      <c r="BB1753">
        <v>1204</v>
      </c>
      <c r="BC1753">
        <v>1095</v>
      </c>
      <c r="BD1753">
        <v>1540</v>
      </c>
      <c r="BE1753">
        <v>1</v>
      </c>
      <c r="BF1753" t="s">
        <v>64</v>
      </c>
      <c r="BG1753" t="s">
        <v>1404</v>
      </c>
      <c r="BH1753" t="s">
        <v>1276</v>
      </c>
      <c r="BI1753" s="4">
        <f xml:space="preserve"> _2025teamgamelogs[[#This Row],[FGA]] + (0.44 * _2025teamgamelogs[[#This Row],[FTA]]) + _2025teamgamelogs[[#This Row],[TOV]] - _2025teamgamelogs[[#This Row],[OREB]]</f>
        <v>99.92</v>
      </c>
      <c r="BJ1753" s="3">
        <f>_2025teamgamelogs[[#This Row],[TOV]]/_2025teamgamelogs[[#This Row],[POSSESIONS]]</f>
        <v>0.18014411529223379</v>
      </c>
      <c r="BK1753" s="4">
        <f>_2025teamgamelogs[[#This Row],[PTS]]/_2025teamgamelogs[[#This Row],[POSSESIONS]]</f>
        <v>1.1509207365892713</v>
      </c>
      <c r="BL1753" s="4">
        <f xml:space="preserve"> 100 * _2025teamgamelogs[[#This Row],[POINTS_PER_POSSESSION]]</f>
        <v>115.09207365892713</v>
      </c>
      <c r="BM1753" s="4">
        <f xml:space="preserve"> _2025teamgamelogs[[#This Row],[POSSESIONS]] / (_2025teamgamelogs[[#This Row],[MIN]]/48)</f>
        <v>99.92</v>
      </c>
      <c r="BN1753" s="3">
        <f>_2025teamgamelogs[[#This Row],[PTS]] / (2 * (_2025teamgamelogs[[#This Row],[FGA]] + 0.44 * _2025teamgamelogs[[#This Row],[FTA]]))</f>
        <v>0.59327280231118451</v>
      </c>
      <c r="BO1753" s="4">
        <f>VLOOKUP(_2025teamgamelogs[[#This Row],[MONTH]], LEAGUE_AVERAGES!$A$2:$B$8, 2, FALSE)</f>
        <v>112.18937416754261</v>
      </c>
      <c r="BP1753" s="5">
        <f>VLOOKUP(_2025teamgamelogs[[#This Row],[TEAM_NAME]], LEAGUE_AVERAGES!$A$14:$C$43, 2, FALSE)</f>
        <v>0.32192682926829269</v>
      </c>
      <c r="BQ1753" s="5">
        <f>VLOOKUP(_2025teamgamelogs[[#This Row],[TEAM_NAME]], LEAGUE_AVERAGES!$A$14:$C$43, 3, FALSE)</f>
        <v>0.31129268292682932</v>
      </c>
      <c r="BR1753" s="5">
        <f>VLOOKUP(_2025teamgamelogs[[#This Row],[TEAM_NAME]], LEAGUE_AVERAGES!$F$14:$H$43, 2, FALSE)</f>
        <v>0.44641463414634147</v>
      </c>
      <c r="BS1753" s="5">
        <f>VLOOKUP(_2025teamgamelogs[[#This Row],[TEAM_NAME]], LEAGUE_AVERAGES!$F$14:$H$43, 3, FALSE)</f>
        <v>0.44524390243902434</v>
      </c>
      <c r="BT1753" s="5">
        <f>VLOOKUP(_2025teamgamelogs[[#This Row],[TEAM_NAME]], LEAGUE_AVERAGES!$K$14:$M$43, 2, FALSE)</f>
        <v>0.55194019912665027</v>
      </c>
      <c r="BU1753" s="5">
        <f>VLOOKUP(_2025teamgamelogs[[#This Row],[TEAM_NAME]], LEAGUE_AVERAGES!$K$14:$M$43, 3, FALSE)</f>
        <v>0.54874950227645525</v>
      </c>
    </row>
    <row r="1754" spans="1:73" x14ac:dyDescent="0.2">
      <c r="A1754" t="s">
        <v>59</v>
      </c>
      <c r="B1754">
        <v>1610612756</v>
      </c>
      <c r="C1754" t="s">
        <v>80</v>
      </c>
      <c r="D1754" t="s">
        <v>81</v>
      </c>
      <c r="E1754">
        <v>22400848</v>
      </c>
      <c r="F1754" s="1">
        <v>45715</v>
      </c>
      <c r="G1754" t="s">
        <v>1485</v>
      </c>
      <c r="H1754" t="s">
        <v>70</v>
      </c>
      <c r="I1754">
        <v>48</v>
      </c>
      <c r="J1754">
        <v>44</v>
      </c>
      <c r="K1754">
        <v>94</v>
      </c>
      <c r="L1754">
        <v>0.46800000000000003</v>
      </c>
      <c r="M1754">
        <v>20</v>
      </c>
      <c r="N1754">
        <v>53</v>
      </c>
      <c r="O1754">
        <v>0.377</v>
      </c>
      <c r="P1754">
        <v>8</v>
      </c>
      <c r="Q1754">
        <v>10</v>
      </c>
      <c r="R1754">
        <v>0.8</v>
      </c>
      <c r="S1754">
        <v>14</v>
      </c>
      <c r="T1754">
        <v>38</v>
      </c>
      <c r="U1754">
        <v>52</v>
      </c>
      <c r="V1754">
        <v>29</v>
      </c>
      <c r="W1754">
        <v>11</v>
      </c>
      <c r="X1754">
        <v>4</v>
      </c>
      <c r="Y1754">
        <v>6</v>
      </c>
      <c r="Z1754">
        <v>6</v>
      </c>
      <c r="AA1754">
        <v>15</v>
      </c>
      <c r="AB1754">
        <v>12</v>
      </c>
      <c r="AC1754">
        <v>116</v>
      </c>
      <c r="AD1754">
        <v>-8</v>
      </c>
      <c r="AE1754">
        <v>1</v>
      </c>
      <c r="AF1754">
        <v>1231</v>
      </c>
      <c r="AG1754">
        <v>1231</v>
      </c>
      <c r="AH1754">
        <v>1231</v>
      </c>
      <c r="AI1754">
        <v>121</v>
      </c>
      <c r="AJ1754">
        <v>703</v>
      </c>
      <c r="AK1754">
        <v>570</v>
      </c>
      <c r="AL1754">
        <v>1227</v>
      </c>
      <c r="AM1754">
        <v>114</v>
      </c>
      <c r="AN1754">
        <v>41</v>
      </c>
      <c r="AO1754">
        <v>1021</v>
      </c>
      <c r="AP1754">
        <v>2336</v>
      </c>
      <c r="AQ1754">
        <v>2381</v>
      </c>
      <c r="AR1754">
        <v>1029</v>
      </c>
      <c r="AS1754">
        <v>466</v>
      </c>
      <c r="AT1754">
        <v>377</v>
      </c>
      <c r="AU1754">
        <v>267</v>
      </c>
      <c r="AV1754">
        <v>687</v>
      </c>
      <c r="AW1754">
        <v>429</v>
      </c>
      <c r="AX1754">
        <v>2190</v>
      </c>
      <c r="AY1754">
        <v>560</v>
      </c>
      <c r="AZ1754">
        <v>1573</v>
      </c>
      <c r="BA1754">
        <v>398</v>
      </c>
      <c r="BB1754">
        <v>2314</v>
      </c>
      <c r="BC1754">
        <v>1025</v>
      </c>
      <c r="BD1754">
        <v>1667</v>
      </c>
      <c r="BE1754">
        <v>1</v>
      </c>
      <c r="BF1754" t="s">
        <v>64</v>
      </c>
      <c r="BG1754" t="s">
        <v>1404</v>
      </c>
      <c r="BH1754" t="s">
        <v>1276</v>
      </c>
      <c r="BI1754" s="4">
        <f xml:space="preserve"> _2025teamgamelogs[[#This Row],[FGA]] + (0.44 * _2025teamgamelogs[[#This Row],[FTA]]) + _2025teamgamelogs[[#This Row],[TOV]] - _2025teamgamelogs[[#This Row],[OREB]]</f>
        <v>95.4</v>
      </c>
      <c r="BJ1754" s="3">
        <f>_2025teamgamelogs[[#This Row],[TOV]]/_2025teamgamelogs[[#This Row],[POSSESIONS]]</f>
        <v>0.11530398322851153</v>
      </c>
      <c r="BK1754" s="4">
        <f>_2025teamgamelogs[[#This Row],[PTS]]/_2025teamgamelogs[[#This Row],[POSSESIONS]]</f>
        <v>1.2159329140461215</v>
      </c>
      <c r="BL1754" s="4">
        <f xml:space="preserve"> 100 * _2025teamgamelogs[[#This Row],[POINTS_PER_POSSESSION]]</f>
        <v>121.59329140461215</v>
      </c>
      <c r="BM1754" s="4">
        <f xml:space="preserve"> _2025teamgamelogs[[#This Row],[POSSESIONS]] / (_2025teamgamelogs[[#This Row],[MIN]]/48)</f>
        <v>95.4</v>
      </c>
      <c r="BN1754" s="3">
        <f>_2025teamgamelogs[[#This Row],[PTS]] / (2 * (_2025teamgamelogs[[#This Row],[FGA]] + 0.44 * _2025teamgamelogs[[#This Row],[FTA]]))</f>
        <v>0.58943089430894302</v>
      </c>
      <c r="BO1754" s="4">
        <f>VLOOKUP(_2025teamgamelogs[[#This Row],[MONTH]], LEAGUE_AVERAGES!$A$2:$B$8, 2, FALSE)</f>
        <v>112.18937416754261</v>
      </c>
      <c r="BP1754" s="5">
        <f>VLOOKUP(_2025teamgamelogs[[#This Row],[TEAM_NAME]], LEAGUE_AVERAGES!$A$14:$C$43, 2, FALSE)</f>
        <v>0.37692682926829268</v>
      </c>
      <c r="BQ1754" s="5">
        <f>VLOOKUP(_2025teamgamelogs[[#This Row],[TEAM_NAME]], LEAGUE_AVERAGES!$A$14:$C$43, 3, FALSE)</f>
        <v>0.37741463414634141</v>
      </c>
      <c r="BR1754" s="5">
        <f>VLOOKUP(_2025teamgamelogs[[#This Row],[TEAM_NAME]], LEAGUE_AVERAGES!$F$14:$H$43, 2, FALSE)</f>
        <v>0.4768536585365854</v>
      </c>
      <c r="BS1754" s="5">
        <f>VLOOKUP(_2025teamgamelogs[[#This Row],[TEAM_NAME]], LEAGUE_AVERAGES!$F$14:$H$43, 3, FALSE)</f>
        <v>0.48056097560975608</v>
      </c>
      <c r="BT1754" s="5">
        <f>VLOOKUP(_2025teamgamelogs[[#This Row],[TEAM_NAME]], LEAGUE_AVERAGES!$K$14:$M$43, 2, FALSE)</f>
        <v>0.59622840480117467</v>
      </c>
      <c r="BU1754" s="5">
        <f>VLOOKUP(_2025teamgamelogs[[#This Row],[TEAM_NAME]], LEAGUE_AVERAGES!$K$14:$M$43, 3, FALSE)</f>
        <v>0.59682738613401276</v>
      </c>
    </row>
    <row r="1755" spans="1:73" x14ac:dyDescent="0.2">
      <c r="A1755" t="s">
        <v>59</v>
      </c>
      <c r="B1755">
        <v>1610612750</v>
      </c>
      <c r="C1755" t="s">
        <v>8</v>
      </c>
      <c r="D1755" t="s">
        <v>72</v>
      </c>
      <c r="E1755">
        <v>22400849</v>
      </c>
      <c r="F1755" s="1">
        <v>45715</v>
      </c>
      <c r="G1755" t="s">
        <v>73</v>
      </c>
      <c r="H1755" t="s">
        <v>70</v>
      </c>
      <c r="I1755">
        <v>48</v>
      </c>
      <c r="J1755">
        <v>35</v>
      </c>
      <c r="K1755">
        <v>84</v>
      </c>
      <c r="L1755">
        <v>0.41699999999999998</v>
      </c>
      <c r="M1755">
        <v>12</v>
      </c>
      <c r="N1755">
        <v>41</v>
      </c>
      <c r="O1755">
        <v>0.29299999999999998</v>
      </c>
      <c r="P1755">
        <v>20</v>
      </c>
      <c r="Q1755">
        <v>26</v>
      </c>
      <c r="R1755">
        <v>0.76900000000000002</v>
      </c>
      <c r="S1755">
        <v>10</v>
      </c>
      <c r="T1755">
        <v>31</v>
      </c>
      <c r="U1755">
        <v>41</v>
      </c>
      <c r="V1755">
        <v>25</v>
      </c>
      <c r="W1755">
        <v>12</v>
      </c>
      <c r="X1755">
        <v>9</v>
      </c>
      <c r="Y1755">
        <v>3</v>
      </c>
      <c r="Z1755">
        <v>2</v>
      </c>
      <c r="AA1755">
        <v>29</v>
      </c>
      <c r="AB1755">
        <v>18</v>
      </c>
      <c r="AC1755">
        <v>102</v>
      </c>
      <c r="AD1755">
        <v>-9</v>
      </c>
      <c r="AE1755">
        <v>1</v>
      </c>
      <c r="AF1755">
        <v>1231</v>
      </c>
      <c r="AG1755">
        <v>1231</v>
      </c>
      <c r="AH1755">
        <v>1231</v>
      </c>
      <c r="AI1755">
        <v>121</v>
      </c>
      <c r="AJ1755">
        <v>2164</v>
      </c>
      <c r="AK1755">
        <v>1815</v>
      </c>
      <c r="AL1755">
        <v>2025</v>
      </c>
      <c r="AM1755">
        <v>1413</v>
      </c>
      <c r="AN1755">
        <v>681</v>
      </c>
      <c r="AO1755">
        <v>1969</v>
      </c>
      <c r="AP1755">
        <v>623</v>
      </c>
      <c r="AQ1755">
        <v>570</v>
      </c>
      <c r="AR1755">
        <v>1388</v>
      </c>
      <c r="AS1755">
        <v>1308</v>
      </c>
      <c r="AT1755">
        <v>1488</v>
      </c>
      <c r="AU1755">
        <v>1563</v>
      </c>
      <c r="AV1755">
        <v>1358</v>
      </c>
      <c r="AW1755">
        <v>640</v>
      </c>
      <c r="AX1755">
        <v>797</v>
      </c>
      <c r="AY1755">
        <v>1712</v>
      </c>
      <c r="AZ1755">
        <v>158</v>
      </c>
      <c r="BA1755">
        <v>2422</v>
      </c>
      <c r="BB1755">
        <v>1204</v>
      </c>
      <c r="BC1755">
        <v>2003</v>
      </c>
      <c r="BD1755">
        <v>1735</v>
      </c>
      <c r="BE1755">
        <v>1</v>
      </c>
      <c r="BF1755" t="s">
        <v>71</v>
      </c>
      <c r="BG1755" t="s">
        <v>1404</v>
      </c>
      <c r="BH1755" t="s">
        <v>1276</v>
      </c>
      <c r="BI1755" s="4">
        <f xml:space="preserve"> _2025teamgamelogs[[#This Row],[FGA]] + (0.44 * _2025teamgamelogs[[#This Row],[FTA]]) + _2025teamgamelogs[[#This Row],[TOV]] - _2025teamgamelogs[[#This Row],[OREB]]</f>
        <v>97.44</v>
      </c>
      <c r="BJ1755" s="3">
        <f>_2025teamgamelogs[[#This Row],[TOV]]/_2025teamgamelogs[[#This Row],[POSSESIONS]]</f>
        <v>0.12315270935960591</v>
      </c>
      <c r="BK1755" s="4">
        <f>_2025teamgamelogs[[#This Row],[PTS]]/_2025teamgamelogs[[#This Row],[POSSESIONS]]</f>
        <v>1.0467980295566504</v>
      </c>
      <c r="BL1755" s="4">
        <f xml:space="preserve"> 100 * _2025teamgamelogs[[#This Row],[POINTS_PER_POSSESSION]]</f>
        <v>104.67980295566504</v>
      </c>
      <c r="BM1755" s="4">
        <f xml:space="preserve"> _2025teamgamelogs[[#This Row],[POSSESIONS]] / (_2025teamgamelogs[[#This Row],[MIN]]/48)</f>
        <v>97.44</v>
      </c>
      <c r="BN1755" s="3">
        <f>_2025teamgamelogs[[#This Row],[PTS]] / (2 * (_2025teamgamelogs[[#This Row],[FGA]] + 0.44 * _2025teamgamelogs[[#This Row],[FTA]]))</f>
        <v>0.53436714165968147</v>
      </c>
      <c r="BO1755" s="4">
        <f>VLOOKUP(_2025teamgamelogs[[#This Row],[MONTH]], LEAGUE_AVERAGES!$A$2:$B$8, 2, FALSE)</f>
        <v>112.18937416754261</v>
      </c>
      <c r="BP1755" s="5">
        <f>VLOOKUP(_2025teamgamelogs[[#This Row],[TEAM_NAME]], LEAGUE_AVERAGES!$A$14:$C$43, 2, FALSE)</f>
        <v>0.38256097560975622</v>
      </c>
      <c r="BQ1755" s="5">
        <f>VLOOKUP(_2025teamgamelogs[[#This Row],[TEAM_NAME]], LEAGUE_AVERAGES!$A$14:$C$43, 3, FALSE)</f>
        <v>0.37156097560975615</v>
      </c>
      <c r="BR1755" s="5">
        <f>VLOOKUP(_2025teamgamelogs[[#This Row],[TEAM_NAME]], LEAGUE_AVERAGES!$F$14:$H$43, 2, FALSE)</f>
        <v>0.47402439024390242</v>
      </c>
      <c r="BS1755" s="5">
        <f>VLOOKUP(_2025teamgamelogs[[#This Row],[TEAM_NAME]], LEAGUE_AVERAGES!$F$14:$H$43, 3, FALSE)</f>
        <v>0.46580487804878057</v>
      </c>
      <c r="BT1755" s="5">
        <f>VLOOKUP(_2025teamgamelogs[[#This Row],[TEAM_NAME]], LEAGUE_AVERAGES!$K$14:$M$43, 2, FALSE)</f>
        <v>0.59446350940954662</v>
      </c>
      <c r="BU1755" s="5">
        <f>VLOOKUP(_2025teamgamelogs[[#This Row],[TEAM_NAME]], LEAGUE_AVERAGES!$K$14:$M$43, 3, FALSE)</f>
        <v>0.58583417827298701</v>
      </c>
    </row>
    <row r="1756" spans="1:73" x14ac:dyDescent="0.2">
      <c r="A1756" t="s">
        <v>59</v>
      </c>
      <c r="B1756">
        <v>1610612752</v>
      </c>
      <c r="C1756" t="s">
        <v>67</v>
      </c>
      <c r="D1756" t="s">
        <v>68</v>
      </c>
      <c r="E1756">
        <v>22400856</v>
      </c>
      <c r="F1756" s="1">
        <v>45716</v>
      </c>
      <c r="G1756" t="s">
        <v>1486</v>
      </c>
      <c r="H1756" t="s">
        <v>63</v>
      </c>
      <c r="I1756">
        <v>48</v>
      </c>
      <c r="J1756">
        <v>44</v>
      </c>
      <c r="K1756">
        <v>95</v>
      </c>
      <c r="L1756">
        <v>0.46300000000000002</v>
      </c>
      <c r="M1756">
        <v>13</v>
      </c>
      <c r="N1756">
        <v>38</v>
      </c>
      <c r="O1756">
        <v>0.34200000000000003</v>
      </c>
      <c r="P1756">
        <v>13</v>
      </c>
      <c r="Q1756">
        <v>16</v>
      </c>
      <c r="R1756">
        <v>0.81299999999999994</v>
      </c>
      <c r="S1756">
        <v>8</v>
      </c>
      <c r="T1756">
        <v>27</v>
      </c>
      <c r="U1756">
        <v>35</v>
      </c>
      <c r="V1756">
        <v>29</v>
      </c>
      <c r="W1756">
        <v>9</v>
      </c>
      <c r="X1756">
        <v>10</v>
      </c>
      <c r="Y1756">
        <v>7</v>
      </c>
      <c r="Z1756">
        <v>4</v>
      </c>
      <c r="AA1756">
        <v>16</v>
      </c>
      <c r="AB1756">
        <v>17</v>
      </c>
      <c r="AC1756">
        <v>114</v>
      </c>
      <c r="AD1756">
        <v>1</v>
      </c>
      <c r="AE1756">
        <v>1</v>
      </c>
      <c r="AF1756">
        <v>1</v>
      </c>
      <c r="AG1756">
        <v>1</v>
      </c>
      <c r="AH1756">
        <v>1</v>
      </c>
      <c r="AI1756">
        <v>121</v>
      </c>
      <c r="AJ1756">
        <v>703</v>
      </c>
      <c r="AK1756">
        <v>477</v>
      </c>
      <c r="AL1756">
        <v>1318</v>
      </c>
      <c r="AM1756">
        <v>1171</v>
      </c>
      <c r="AN1756">
        <v>1078</v>
      </c>
      <c r="AO1756">
        <v>1411</v>
      </c>
      <c r="AP1756">
        <v>1755</v>
      </c>
      <c r="AQ1756">
        <v>1907</v>
      </c>
      <c r="AR1756">
        <v>924</v>
      </c>
      <c r="AS1756">
        <v>1800</v>
      </c>
      <c r="AT1756">
        <v>2068</v>
      </c>
      <c r="AU1756">
        <v>2225</v>
      </c>
      <c r="AV1756">
        <v>687</v>
      </c>
      <c r="AW1756">
        <v>152</v>
      </c>
      <c r="AX1756">
        <v>539</v>
      </c>
      <c r="AY1756">
        <v>346</v>
      </c>
      <c r="AZ1756">
        <v>750</v>
      </c>
      <c r="BA1756">
        <v>570</v>
      </c>
      <c r="BB1756">
        <v>1444</v>
      </c>
      <c r="BC1756">
        <v>1168</v>
      </c>
      <c r="BD1756">
        <v>1176</v>
      </c>
      <c r="BE1756">
        <v>1</v>
      </c>
      <c r="BF1756" t="s">
        <v>71</v>
      </c>
      <c r="BG1756" t="s">
        <v>1404</v>
      </c>
      <c r="BH1756" t="s">
        <v>1276</v>
      </c>
      <c r="BI1756" s="4">
        <f xml:space="preserve"> _2025teamgamelogs[[#This Row],[FGA]] + (0.44 * _2025teamgamelogs[[#This Row],[FTA]]) + _2025teamgamelogs[[#This Row],[TOV]] - _2025teamgamelogs[[#This Row],[OREB]]</f>
        <v>103.04</v>
      </c>
      <c r="BJ1756" s="3">
        <f>_2025teamgamelogs[[#This Row],[TOV]]/_2025teamgamelogs[[#This Row],[POSSESIONS]]</f>
        <v>8.7344720496894401E-2</v>
      </c>
      <c r="BK1756" s="4">
        <f>_2025teamgamelogs[[#This Row],[PTS]]/_2025teamgamelogs[[#This Row],[POSSESIONS]]</f>
        <v>1.106366459627329</v>
      </c>
      <c r="BL1756" s="4">
        <f xml:space="preserve"> 100 * _2025teamgamelogs[[#This Row],[POINTS_PER_POSSESSION]]</f>
        <v>110.6366459627329</v>
      </c>
      <c r="BM1756" s="4">
        <f xml:space="preserve"> _2025teamgamelogs[[#This Row],[POSSESIONS]] / (_2025teamgamelogs[[#This Row],[MIN]]/48)</f>
        <v>103.04</v>
      </c>
      <c r="BN1756" s="3">
        <f>_2025teamgamelogs[[#This Row],[PTS]] / (2 * (_2025teamgamelogs[[#This Row],[FGA]] + 0.44 * _2025teamgamelogs[[#This Row],[FTA]]))</f>
        <v>0.55860446883575066</v>
      </c>
      <c r="BO1756" s="4">
        <f>VLOOKUP(_2025teamgamelogs[[#This Row],[MONTH]], LEAGUE_AVERAGES!$A$2:$B$8, 2, FALSE)</f>
        <v>112.18937416754261</v>
      </c>
      <c r="BP1756" s="5">
        <f>VLOOKUP(_2025teamgamelogs[[#This Row],[TEAM_NAME]], LEAGUE_AVERAGES!$A$14:$C$43, 2, FALSE)</f>
        <v>0.370219512195122</v>
      </c>
      <c r="BQ1756" s="5">
        <f>VLOOKUP(_2025teamgamelogs[[#This Row],[TEAM_NAME]], LEAGUE_AVERAGES!$A$14:$C$43, 3, FALSE)</f>
        <v>0.36224390243902438</v>
      </c>
      <c r="BR1756" s="5">
        <f>VLOOKUP(_2025teamgamelogs[[#This Row],[TEAM_NAME]], LEAGUE_AVERAGES!$F$14:$H$43, 2, FALSE)</f>
        <v>0.49358536585365859</v>
      </c>
      <c r="BS1756" s="5">
        <f>VLOOKUP(_2025teamgamelogs[[#This Row],[TEAM_NAME]], LEAGUE_AVERAGES!$F$14:$H$43, 3, FALSE)</f>
        <v>0.47975609756097559</v>
      </c>
      <c r="BT1756" s="5">
        <f>VLOOKUP(_2025teamgamelogs[[#This Row],[TEAM_NAME]], LEAGUE_AVERAGES!$K$14:$M$43, 2, FALSE)</f>
        <v>0.59525043511857889</v>
      </c>
      <c r="BU1756" s="5">
        <f>VLOOKUP(_2025teamgamelogs[[#This Row],[TEAM_NAME]], LEAGUE_AVERAGES!$K$14:$M$43, 3, FALSE)</f>
        <v>0.58413739951743537</v>
      </c>
    </row>
    <row r="1757" spans="1:73" x14ac:dyDescent="0.2">
      <c r="A1757" t="s">
        <v>59</v>
      </c>
      <c r="B1757">
        <v>1610612738</v>
      </c>
      <c r="C1757" t="s">
        <v>74</v>
      </c>
      <c r="D1757" t="s">
        <v>75</v>
      </c>
      <c r="E1757">
        <v>22400852</v>
      </c>
      <c r="F1757" s="1">
        <v>45716</v>
      </c>
      <c r="G1757" t="s">
        <v>524</v>
      </c>
      <c r="H1757" t="s">
        <v>70</v>
      </c>
      <c r="I1757">
        <v>48</v>
      </c>
      <c r="J1757">
        <v>43</v>
      </c>
      <c r="K1757">
        <v>89</v>
      </c>
      <c r="L1757">
        <v>0.48299999999999998</v>
      </c>
      <c r="M1757">
        <v>17</v>
      </c>
      <c r="N1757">
        <v>39</v>
      </c>
      <c r="O1757">
        <v>0.436</v>
      </c>
      <c r="P1757">
        <v>13</v>
      </c>
      <c r="Q1757">
        <v>17</v>
      </c>
      <c r="R1757">
        <v>0.76500000000000001</v>
      </c>
      <c r="S1757">
        <v>14</v>
      </c>
      <c r="T1757">
        <v>26</v>
      </c>
      <c r="U1757">
        <v>40</v>
      </c>
      <c r="V1757">
        <v>20</v>
      </c>
      <c r="W1757">
        <v>11</v>
      </c>
      <c r="X1757">
        <v>5</v>
      </c>
      <c r="Y1757">
        <v>5</v>
      </c>
      <c r="Z1757">
        <v>3</v>
      </c>
      <c r="AA1757">
        <v>19</v>
      </c>
      <c r="AB1757">
        <v>14</v>
      </c>
      <c r="AC1757">
        <v>116</v>
      </c>
      <c r="AD1757">
        <v>-7</v>
      </c>
      <c r="AE1757">
        <v>1</v>
      </c>
      <c r="AF1757">
        <v>1231</v>
      </c>
      <c r="AG1757">
        <v>1231</v>
      </c>
      <c r="AH1757">
        <v>1231</v>
      </c>
      <c r="AI1757">
        <v>121</v>
      </c>
      <c r="AJ1757">
        <v>866</v>
      </c>
      <c r="AK1757">
        <v>1176</v>
      </c>
      <c r="AL1757">
        <v>953</v>
      </c>
      <c r="AM1757">
        <v>410</v>
      </c>
      <c r="AN1757">
        <v>933</v>
      </c>
      <c r="AO1757">
        <v>416</v>
      </c>
      <c r="AP1757">
        <v>1755</v>
      </c>
      <c r="AQ1757">
        <v>1778</v>
      </c>
      <c r="AR1757">
        <v>1438</v>
      </c>
      <c r="AS1757">
        <v>466</v>
      </c>
      <c r="AT1757">
        <v>2171</v>
      </c>
      <c r="AU1757">
        <v>1715</v>
      </c>
      <c r="AV1757">
        <v>2163</v>
      </c>
      <c r="AW1757">
        <v>429</v>
      </c>
      <c r="AX1757">
        <v>1998</v>
      </c>
      <c r="AY1757">
        <v>889</v>
      </c>
      <c r="AZ1757">
        <v>384</v>
      </c>
      <c r="BA1757">
        <v>1258</v>
      </c>
      <c r="BB1757">
        <v>2064</v>
      </c>
      <c r="BC1757">
        <v>1025</v>
      </c>
      <c r="BD1757">
        <v>1608</v>
      </c>
      <c r="BE1757">
        <v>1</v>
      </c>
      <c r="BF1757" t="s">
        <v>64</v>
      </c>
      <c r="BG1757" t="s">
        <v>1404</v>
      </c>
      <c r="BH1757" t="s">
        <v>1276</v>
      </c>
      <c r="BI1757" s="4">
        <f xml:space="preserve"> _2025teamgamelogs[[#This Row],[FGA]] + (0.44 * _2025teamgamelogs[[#This Row],[FTA]]) + _2025teamgamelogs[[#This Row],[TOV]] - _2025teamgamelogs[[#This Row],[OREB]]</f>
        <v>93.48</v>
      </c>
      <c r="BJ1757" s="3">
        <f>_2025teamgamelogs[[#This Row],[TOV]]/_2025teamgamelogs[[#This Row],[POSSESIONS]]</f>
        <v>0.11767222935387248</v>
      </c>
      <c r="BK1757" s="4">
        <f>_2025teamgamelogs[[#This Row],[PTS]]/_2025teamgamelogs[[#This Row],[POSSESIONS]]</f>
        <v>1.2409071459135643</v>
      </c>
      <c r="BL1757" s="4">
        <f xml:space="preserve"> 100 * _2025teamgamelogs[[#This Row],[POINTS_PER_POSSESSION]]</f>
        <v>124.09071459135643</v>
      </c>
      <c r="BM1757" s="4">
        <f xml:space="preserve"> _2025teamgamelogs[[#This Row],[POSSESIONS]] / (_2025teamgamelogs[[#This Row],[MIN]]/48)</f>
        <v>93.48</v>
      </c>
      <c r="BN1757" s="3">
        <f>_2025teamgamelogs[[#This Row],[PTS]] / (2 * (_2025teamgamelogs[[#This Row],[FGA]] + 0.44 * _2025teamgamelogs[[#This Row],[FTA]]))</f>
        <v>0.60116086235489219</v>
      </c>
      <c r="BO1757" s="4">
        <f>VLOOKUP(_2025teamgamelogs[[#This Row],[MONTH]], LEAGUE_AVERAGES!$A$2:$B$8, 2, FALSE)</f>
        <v>112.18937416754261</v>
      </c>
      <c r="BP1757" s="5">
        <f>VLOOKUP(_2025teamgamelogs[[#This Row],[TEAM_NAME]], LEAGUE_AVERAGES!$A$14:$C$43, 2, FALSE)</f>
        <v>0.3739024390243903</v>
      </c>
      <c r="BQ1757" s="5">
        <f>VLOOKUP(_2025teamgamelogs[[#This Row],[TEAM_NAME]], LEAGUE_AVERAGES!$A$14:$C$43, 3, FALSE)</f>
        <v>0.36424390243902455</v>
      </c>
      <c r="BR1757" s="5">
        <f>VLOOKUP(_2025teamgamelogs[[#This Row],[TEAM_NAME]], LEAGUE_AVERAGES!$F$14:$H$43, 2, FALSE)</f>
        <v>0.46717073170731704</v>
      </c>
      <c r="BS1757" s="5">
        <f>VLOOKUP(_2025teamgamelogs[[#This Row],[TEAM_NAME]], LEAGUE_AVERAGES!$F$14:$H$43, 3, FALSE)</f>
        <v>0.45907317073170728</v>
      </c>
      <c r="BT1757" s="5">
        <f>VLOOKUP(_2025teamgamelogs[[#This Row],[TEAM_NAME]], LEAGUE_AVERAGES!$K$14:$M$43, 2, FALSE)</f>
        <v>0.59645910798675039</v>
      </c>
      <c r="BU1757" s="5">
        <f>VLOOKUP(_2025teamgamelogs[[#This Row],[TEAM_NAME]], LEAGUE_AVERAGES!$K$14:$M$43, 3, FALSE)</f>
        <v>0.58679053151616523</v>
      </c>
    </row>
    <row r="1758" spans="1:73" x14ac:dyDescent="0.2">
      <c r="A1758" t="s">
        <v>59</v>
      </c>
      <c r="B1758">
        <v>1610612739</v>
      </c>
      <c r="C1758" t="s">
        <v>119</v>
      </c>
      <c r="D1758" t="s">
        <v>120</v>
      </c>
      <c r="E1758">
        <v>22400852</v>
      </c>
      <c r="F1758" s="1">
        <v>45716</v>
      </c>
      <c r="G1758" t="s">
        <v>529</v>
      </c>
      <c r="H1758" t="s">
        <v>63</v>
      </c>
      <c r="I1758">
        <v>48</v>
      </c>
      <c r="J1758">
        <v>45</v>
      </c>
      <c r="K1758">
        <v>94</v>
      </c>
      <c r="L1758">
        <v>0.47899999999999998</v>
      </c>
      <c r="M1758">
        <v>17</v>
      </c>
      <c r="N1758">
        <v>39</v>
      </c>
      <c r="O1758">
        <v>0.436</v>
      </c>
      <c r="P1758">
        <v>16</v>
      </c>
      <c r="Q1758">
        <v>19</v>
      </c>
      <c r="R1758">
        <v>0.84199999999999997</v>
      </c>
      <c r="S1758">
        <v>14</v>
      </c>
      <c r="T1758">
        <v>30</v>
      </c>
      <c r="U1758">
        <v>44</v>
      </c>
      <c r="V1758">
        <v>23</v>
      </c>
      <c r="W1758">
        <v>8</v>
      </c>
      <c r="X1758">
        <v>4</v>
      </c>
      <c r="Y1758">
        <v>3</v>
      </c>
      <c r="Z1758">
        <v>5</v>
      </c>
      <c r="AA1758">
        <v>14</v>
      </c>
      <c r="AB1758">
        <v>19</v>
      </c>
      <c r="AC1758">
        <v>123</v>
      </c>
      <c r="AD1758">
        <v>7</v>
      </c>
      <c r="AE1758">
        <v>1</v>
      </c>
      <c r="AF1758">
        <v>1</v>
      </c>
      <c r="AG1758">
        <v>1</v>
      </c>
      <c r="AH1758">
        <v>1</v>
      </c>
      <c r="AI1758">
        <v>121</v>
      </c>
      <c r="AJ1758">
        <v>564</v>
      </c>
      <c r="AK1758">
        <v>570</v>
      </c>
      <c r="AL1758">
        <v>1022</v>
      </c>
      <c r="AM1758">
        <v>410</v>
      </c>
      <c r="AN1758">
        <v>933</v>
      </c>
      <c r="AO1758">
        <v>416</v>
      </c>
      <c r="AP1758">
        <v>1228</v>
      </c>
      <c r="AQ1758">
        <v>1458</v>
      </c>
      <c r="AR1758">
        <v>642</v>
      </c>
      <c r="AS1758">
        <v>466</v>
      </c>
      <c r="AT1758">
        <v>1652</v>
      </c>
      <c r="AU1758">
        <v>1127</v>
      </c>
      <c r="AV1758">
        <v>1759</v>
      </c>
      <c r="AW1758">
        <v>78</v>
      </c>
      <c r="AX1758">
        <v>2190</v>
      </c>
      <c r="AY1758">
        <v>1712</v>
      </c>
      <c r="AZ1758">
        <v>1188</v>
      </c>
      <c r="BA1758">
        <v>260</v>
      </c>
      <c r="BB1758">
        <v>971</v>
      </c>
      <c r="BC1758">
        <v>549</v>
      </c>
      <c r="BD1758">
        <v>795</v>
      </c>
      <c r="BE1758">
        <v>1</v>
      </c>
      <c r="BF1758" t="s">
        <v>71</v>
      </c>
      <c r="BG1758" t="s">
        <v>1404</v>
      </c>
      <c r="BH1758" t="s">
        <v>1276</v>
      </c>
      <c r="BI1758" s="4">
        <f xml:space="preserve"> _2025teamgamelogs[[#This Row],[FGA]] + (0.44 * _2025teamgamelogs[[#This Row],[FTA]]) + _2025teamgamelogs[[#This Row],[TOV]] - _2025teamgamelogs[[#This Row],[OREB]]</f>
        <v>96.36</v>
      </c>
      <c r="BJ1758" s="3">
        <f>_2025teamgamelogs[[#This Row],[TOV]]/_2025teamgamelogs[[#This Row],[POSSESIONS]]</f>
        <v>8.3022000830220002E-2</v>
      </c>
      <c r="BK1758" s="4">
        <f>_2025teamgamelogs[[#This Row],[PTS]]/_2025teamgamelogs[[#This Row],[POSSESIONS]]</f>
        <v>1.2764632627646326</v>
      </c>
      <c r="BL1758" s="4">
        <f xml:space="preserve"> 100 * _2025teamgamelogs[[#This Row],[POINTS_PER_POSSESSION]]</f>
        <v>127.64632627646326</v>
      </c>
      <c r="BM1758" s="4">
        <f xml:space="preserve"> _2025teamgamelogs[[#This Row],[POSSESIONS]] / (_2025teamgamelogs[[#This Row],[MIN]]/48)</f>
        <v>96.36</v>
      </c>
      <c r="BN1758" s="3">
        <f>_2025teamgamelogs[[#This Row],[PTS]] / (2 * (_2025teamgamelogs[[#This Row],[FGA]] + 0.44 * _2025teamgamelogs[[#This Row],[FTA]]))</f>
        <v>0.60082063305978894</v>
      </c>
      <c r="BO1758" s="4">
        <f>VLOOKUP(_2025teamgamelogs[[#This Row],[MONTH]], LEAGUE_AVERAGES!$A$2:$B$8, 2, FALSE)</f>
        <v>112.18937416754261</v>
      </c>
      <c r="BP1758" s="5">
        <f>VLOOKUP(_2025teamgamelogs[[#This Row],[TEAM_NAME]], LEAGUE_AVERAGES!$A$14:$C$43, 2, FALSE)</f>
        <v>0.38409756097560971</v>
      </c>
      <c r="BQ1758" s="5">
        <f>VLOOKUP(_2025teamgamelogs[[#This Row],[TEAM_NAME]], LEAGUE_AVERAGES!$A$14:$C$43, 3, FALSE)</f>
        <v>0.38512195121951209</v>
      </c>
      <c r="BR1758" s="5">
        <f>VLOOKUP(_2025teamgamelogs[[#This Row],[TEAM_NAME]], LEAGUE_AVERAGES!$F$14:$H$43, 2, FALSE)</f>
        <v>0.49482926829268303</v>
      </c>
      <c r="BS1758" s="5">
        <f>VLOOKUP(_2025teamgamelogs[[#This Row],[TEAM_NAME]], LEAGUE_AVERAGES!$F$14:$H$43, 3, FALSE)</f>
        <v>0.4880731707317072</v>
      </c>
      <c r="BT1758" s="5">
        <f>VLOOKUP(_2025teamgamelogs[[#This Row],[TEAM_NAME]], LEAGUE_AVERAGES!$K$14:$M$43, 2, FALSE)</f>
        <v>0.61027349880699666</v>
      </c>
      <c r="BU1758" s="5">
        <f>VLOOKUP(_2025teamgamelogs[[#This Row],[TEAM_NAME]], LEAGUE_AVERAGES!$K$14:$M$43, 3, FALSE)</f>
        <v>0.60680781397749251</v>
      </c>
    </row>
    <row r="1759" spans="1:73" x14ac:dyDescent="0.2">
      <c r="A1759" t="s">
        <v>59</v>
      </c>
      <c r="B1759">
        <v>1610612747</v>
      </c>
      <c r="C1759" t="s">
        <v>60</v>
      </c>
      <c r="D1759" t="s">
        <v>61</v>
      </c>
      <c r="E1759">
        <v>22400859</v>
      </c>
      <c r="F1759" s="1">
        <v>45716</v>
      </c>
      <c r="G1759" t="s">
        <v>1487</v>
      </c>
      <c r="H1759" t="s">
        <v>63</v>
      </c>
      <c r="I1759">
        <v>48</v>
      </c>
      <c r="J1759">
        <v>39</v>
      </c>
      <c r="K1759">
        <v>80</v>
      </c>
      <c r="L1759">
        <v>0.48799999999999999</v>
      </c>
      <c r="M1759">
        <v>11</v>
      </c>
      <c r="N1759">
        <v>33</v>
      </c>
      <c r="O1759">
        <v>0.33300000000000002</v>
      </c>
      <c r="P1759">
        <v>17</v>
      </c>
      <c r="Q1759">
        <v>22</v>
      </c>
      <c r="R1759">
        <v>0.77300000000000002</v>
      </c>
      <c r="S1759">
        <v>10</v>
      </c>
      <c r="T1759">
        <v>29</v>
      </c>
      <c r="U1759">
        <v>39</v>
      </c>
      <c r="V1759">
        <v>19</v>
      </c>
      <c r="W1759">
        <v>15</v>
      </c>
      <c r="X1759">
        <v>14</v>
      </c>
      <c r="Y1759">
        <v>5</v>
      </c>
      <c r="Z1759">
        <v>1</v>
      </c>
      <c r="AA1759">
        <v>14</v>
      </c>
      <c r="AB1759">
        <v>19</v>
      </c>
      <c r="AC1759">
        <v>106</v>
      </c>
      <c r="AD1759">
        <v>4</v>
      </c>
      <c r="AE1759">
        <v>1</v>
      </c>
      <c r="AF1759">
        <v>1</v>
      </c>
      <c r="AG1759">
        <v>1</v>
      </c>
      <c r="AH1759">
        <v>1</v>
      </c>
      <c r="AI1759">
        <v>121</v>
      </c>
      <c r="AJ1759">
        <v>1609</v>
      </c>
      <c r="AK1759">
        <v>2190</v>
      </c>
      <c r="AL1759">
        <v>889</v>
      </c>
      <c r="AM1759">
        <v>1661</v>
      </c>
      <c r="AN1759">
        <v>1749</v>
      </c>
      <c r="AO1759">
        <v>1468</v>
      </c>
      <c r="AP1759">
        <v>1052</v>
      </c>
      <c r="AQ1759">
        <v>1008</v>
      </c>
      <c r="AR1759">
        <v>1363</v>
      </c>
      <c r="AS1759">
        <v>1308</v>
      </c>
      <c r="AT1759">
        <v>1807</v>
      </c>
      <c r="AU1759">
        <v>1833</v>
      </c>
      <c r="AV1759">
        <v>2257</v>
      </c>
      <c r="AW1759">
        <v>1341</v>
      </c>
      <c r="AX1759">
        <v>81</v>
      </c>
      <c r="AY1759">
        <v>889</v>
      </c>
      <c r="AZ1759">
        <v>35</v>
      </c>
      <c r="BA1759">
        <v>260</v>
      </c>
      <c r="BB1759">
        <v>971</v>
      </c>
      <c r="BC1759">
        <v>1723</v>
      </c>
      <c r="BD1759">
        <v>986</v>
      </c>
      <c r="BE1759">
        <v>1</v>
      </c>
      <c r="BF1759" t="s">
        <v>64</v>
      </c>
      <c r="BG1759" t="s">
        <v>1404</v>
      </c>
      <c r="BH1759" t="s">
        <v>1276</v>
      </c>
      <c r="BI1759" s="4">
        <f xml:space="preserve"> _2025teamgamelogs[[#This Row],[FGA]] + (0.44 * _2025teamgamelogs[[#This Row],[FTA]]) + _2025teamgamelogs[[#This Row],[TOV]] - _2025teamgamelogs[[#This Row],[OREB]]</f>
        <v>94.68</v>
      </c>
      <c r="BJ1759" s="3">
        <f>_2025teamgamelogs[[#This Row],[TOV]]/_2025teamgamelogs[[#This Row],[POSSESIONS]]</f>
        <v>0.15842839036755385</v>
      </c>
      <c r="BK1759" s="4">
        <f>_2025teamgamelogs[[#This Row],[PTS]]/_2025teamgamelogs[[#This Row],[POSSESIONS]]</f>
        <v>1.1195606252640473</v>
      </c>
      <c r="BL1759" s="4">
        <f xml:space="preserve"> 100 * _2025teamgamelogs[[#This Row],[POINTS_PER_POSSESSION]]</f>
        <v>111.95606252640474</v>
      </c>
      <c r="BM1759" s="4">
        <f xml:space="preserve"> _2025teamgamelogs[[#This Row],[POSSESIONS]] / (_2025teamgamelogs[[#This Row],[MIN]]/48)</f>
        <v>94.68</v>
      </c>
      <c r="BN1759" s="3">
        <f>_2025teamgamelogs[[#This Row],[PTS]] / (2 * (_2025teamgamelogs[[#This Row],[FGA]] + 0.44 * _2025teamgamelogs[[#This Row],[FTA]]))</f>
        <v>0.59099018733273856</v>
      </c>
      <c r="BO1759" s="4">
        <f>VLOOKUP(_2025teamgamelogs[[#This Row],[MONTH]], LEAGUE_AVERAGES!$A$2:$B$8, 2, FALSE)</f>
        <v>112.18937416754261</v>
      </c>
      <c r="BP1759" s="5">
        <f>VLOOKUP(_2025teamgamelogs[[#This Row],[TEAM_NAME]], LEAGUE_AVERAGES!$A$14:$C$43, 2, FALSE)</f>
        <v>0.37419512195121946</v>
      </c>
      <c r="BQ1759" s="5">
        <f>VLOOKUP(_2025teamgamelogs[[#This Row],[TEAM_NAME]], LEAGUE_AVERAGES!$A$14:$C$43, 3, FALSE)</f>
        <v>0.35536585365853657</v>
      </c>
      <c r="BR1759" s="5">
        <f>VLOOKUP(_2025teamgamelogs[[#This Row],[TEAM_NAME]], LEAGUE_AVERAGES!$F$14:$H$43, 2, FALSE)</f>
        <v>0.48560975609756091</v>
      </c>
      <c r="BS1759" s="5">
        <f>VLOOKUP(_2025teamgamelogs[[#This Row],[TEAM_NAME]], LEAGUE_AVERAGES!$F$14:$H$43, 3, FALSE)</f>
        <v>0.47373170731707315</v>
      </c>
      <c r="BT1759" s="5">
        <f>VLOOKUP(_2025teamgamelogs[[#This Row],[TEAM_NAME]], LEAGUE_AVERAGES!$K$14:$M$43, 2, FALSE)</f>
        <v>0.60200661119778875</v>
      </c>
      <c r="BU1759" s="5">
        <f>VLOOKUP(_2025teamgamelogs[[#This Row],[TEAM_NAME]], LEAGUE_AVERAGES!$K$14:$M$43, 3, FALSE)</f>
        <v>0.58416138772693449</v>
      </c>
    </row>
    <row r="1760" spans="1:73" x14ac:dyDescent="0.2">
      <c r="A1760" t="s">
        <v>59</v>
      </c>
      <c r="B1760">
        <v>1610612746</v>
      </c>
      <c r="C1760" t="s">
        <v>131</v>
      </c>
      <c r="D1760" t="s">
        <v>132</v>
      </c>
      <c r="E1760">
        <v>22400859</v>
      </c>
      <c r="F1760" s="1">
        <v>45716</v>
      </c>
      <c r="G1760" t="s">
        <v>1488</v>
      </c>
      <c r="H1760" t="s">
        <v>70</v>
      </c>
      <c r="I1760">
        <v>48</v>
      </c>
      <c r="J1760">
        <v>39</v>
      </c>
      <c r="K1760">
        <v>87</v>
      </c>
      <c r="L1760">
        <v>0.44800000000000001</v>
      </c>
      <c r="M1760">
        <v>9</v>
      </c>
      <c r="N1760">
        <v>37</v>
      </c>
      <c r="O1760">
        <v>0.24299999999999999</v>
      </c>
      <c r="P1760">
        <v>15</v>
      </c>
      <c r="Q1760">
        <v>21</v>
      </c>
      <c r="R1760">
        <v>0.71399999999999997</v>
      </c>
      <c r="S1760">
        <v>15</v>
      </c>
      <c r="T1760">
        <v>29</v>
      </c>
      <c r="U1760">
        <v>44</v>
      </c>
      <c r="V1760">
        <v>25</v>
      </c>
      <c r="W1760">
        <v>18</v>
      </c>
      <c r="X1760">
        <v>11</v>
      </c>
      <c r="Y1760">
        <v>1</v>
      </c>
      <c r="Z1760">
        <v>5</v>
      </c>
      <c r="AA1760">
        <v>19</v>
      </c>
      <c r="AB1760">
        <v>14</v>
      </c>
      <c r="AC1760">
        <v>102</v>
      </c>
      <c r="AD1760">
        <v>-4</v>
      </c>
      <c r="AE1760">
        <v>1</v>
      </c>
      <c r="AF1760">
        <v>1231</v>
      </c>
      <c r="AG1760">
        <v>1231</v>
      </c>
      <c r="AH1760">
        <v>1231</v>
      </c>
      <c r="AI1760">
        <v>121</v>
      </c>
      <c r="AJ1760">
        <v>1609</v>
      </c>
      <c r="AK1760">
        <v>1449</v>
      </c>
      <c r="AL1760">
        <v>1564</v>
      </c>
      <c r="AM1760">
        <v>2097</v>
      </c>
      <c r="AN1760">
        <v>1227</v>
      </c>
      <c r="AO1760">
        <v>2283</v>
      </c>
      <c r="AP1760">
        <v>1416</v>
      </c>
      <c r="AQ1760">
        <v>1164</v>
      </c>
      <c r="AR1760">
        <v>1839</v>
      </c>
      <c r="AS1760">
        <v>332</v>
      </c>
      <c r="AT1760">
        <v>1807</v>
      </c>
      <c r="AU1760">
        <v>1127</v>
      </c>
      <c r="AV1760">
        <v>1358</v>
      </c>
      <c r="AW1760">
        <v>1953</v>
      </c>
      <c r="AX1760">
        <v>346</v>
      </c>
      <c r="AY1760">
        <v>2304</v>
      </c>
      <c r="AZ1760">
        <v>1188</v>
      </c>
      <c r="BA1760">
        <v>1258</v>
      </c>
      <c r="BB1760">
        <v>2064</v>
      </c>
      <c r="BC1760">
        <v>2003</v>
      </c>
      <c r="BD1760">
        <v>1415</v>
      </c>
      <c r="BE1760">
        <v>1</v>
      </c>
      <c r="BF1760" t="s">
        <v>71</v>
      </c>
      <c r="BG1760" t="s">
        <v>1404</v>
      </c>
      <c r="BH1760" t="s">
        <v>1276</v>
      </c>
      <c r="BI1760" s="4">
        <f xml:space="preserve"> _2025teamgamelogs[[#This Row],[FGA]] + (0.44 * _2025teamgamelogs[[#This Row],[FTA]]) + _2025teamgamelogs[[#This Row],[TOV]] - _2025teamgamelogs[[#This Row],[OREB]]</f>
        <v>99.24</v>
      </c>
      <c r="BJ1760" s="3">
        <f>_2025teamgamelogs[[#This Row],[TOV]]/_2025teamgamelogs[[#This Row],[POSSESIONS]]</f>
        <v>0.18137847642079807</v>
      </c>
      <c r="BK1760" s="4">
        <f>_2025teamgamelogs[[#This Row],[PTS]]/_2025teamgamelogs[[#This Row],[POSSESIONS]]</f>
        <v>1.0278113663845225</v>
      </c>
      <c r="BL1760" s="4">
        <f xml:space="preserve"> 100 * _2025teamgamelogs[[#This Row],[POINTS_PER_POSSESSION]]</f>
        <v>102.78113663845225</v>
      </c>
      <c r="BM1760" s="4">
        <f xml:space="preserve"> _2025teamgamelogs[[#This Row],[POSSESIONS]] / (_2025teamgamelogs[[#This Row],[MIN]]/48)</f>
        <v>99.24</v>
      </c>
      <c r="BN1760" s="3">
        <f>_2025teamgamelogs[[#This Row],[PTS]] / (2 * (_2025teamgamelogs[[#This Row],[FGA]] + 0.44 * _2025teamgamelogs[[#This Row],[FTA]]))</f>
        <v>0.52992518703241898</v>
      </c>
      <c r="BO1760" s="4">
        <f>VLOOKUP(_2025teamgamelogs[[#This Row],[MONTH]], LEAGUE_AVERAGES!$A$2:$B$8, 2, FALSE)</f>
        <v>112.18937416754261</v>
      </c>
      <c r="BP1760" s="5">
        <f>VLOOKUP(_2025teamgamelogs[[#This Row],[TEAM_NAME]], LEAGUE_AVERAGES!$A$14:$C$43, 2, FALSE)</f>
        <v>0.38978048780487806</v>
      </c>
      <c r="BQ1760" s="5">
        <f>VLOOKUP(_2025teamgamelogs[[#This Row],[TEAM_NAME]], LEAGUE_AVERAGES!$A$14:$C$43, 3, FALSE)</f>
        <v>0.36475609756097566</v>
      </c>
      <c r="BR1760" s="5">
        <f>VLOOKUP(_2025teamgamelogs[[#This Row],[TEAM_NAME]], LEAGUE_AVERAGES!$F$14:$H$43, 2, FALSE)</f>
        <v>0.49036585365853652</v>
      </c>
      <c r="BS1760" s="5">
        <f>VLOOKUP(_2025teamgamelogs[[#This Row],[TEAM_NAME]], LEAGUE_AVERAGES!$F$14:$H$43, 3, FALSE)</f>
        <v>0.47582926829268285</v>
      </c>
      <c r="BT1760" s="5">
        <f>VLOOKUP(_2025teamgamelogs[[#This Row],[TEAM_NAME]], LEAGUE_AVERAGES!$K$14:$M$43, 2, FALSE)</f>
        <v>0.59895938905835644</v>
      </c>
      <c r="BU1760" s="5">
        <f>VLOOKUP(_2025teamgamelogs[[#This Row],[TEAM_NAME]], LEAGUE_AVERAGES!$K$14:$M$43, 3, FALSE)</f>
        <v>0.58126724036545818</v>
      </c>
    </row>
    <row r="1761" spans="1:73" x14ac:dyDescent="0.2">
      <c r="A1761" t="s">
        <v>59</v>
      </c>
      <c r="B1761">
        <v>1610612762</v>
      </c>
      <c r="C1761" t="s">
        <v>125</v>
      </c>
      <c r="D1761" t="s">
        <v>126</v>
      </c>
      <c r="E1761">
        <v>22400858</v>
      </c>
      <c r="F1761" s="1">
        <v>45716</v>
      </c>
      <c r="G1761" t="s">
        <v>1262</v>
      </c>
      <c r="H1761" t="s">
        <v>63</v>
      </c>
      <c r="I1761">
        <v>48</v>
      </c>
      <c r="J1761">
        <v>47</v>
      </c>
      <c r="K1761">
        <v>92</v>
      </c>
      <c r="L1761">
        <v>0.51100000000000001</v>
      </c>
      <c r="M1761">
        <v>14</v>
      </c>
      <c r="N1761">
        <v>35</v>
      </c>
      <c r="O1761">
        <v>0.4</v>
      </c>
      <c r="P1761">
        <v>9</v>
      </c>
      <c r="Q1761">
        <v>14</v>
      </c>
      <c r="R1761">
        <v>0.64300000000000002</v>
      </c>
      <c r="S1761">
        <v>15</v>
      </c>
      <c r="T1761">
        <v>45</v>
      </c>
      <c r="U1761">
        <v>60</v>
      </c>
      <c r="V1761">
        <v>35</v>
      </c>
      <c r="W1761">
        <v>20</v>
      </c>
      <c r="X1761">
        <v>3</v>
      </c>
      <c r="Y1761">
        <v>4</v>
      </c>
      <c r="Z1761">
        <v>4</v>
      </c>
      <c r="AA1761">
        <v>13</v>
      </c>
      <c r="AB1761">
        <v>13</v>
      </c>
      <c r="AC1761">
        <v>117</v>
      </c>
      <c r="AD1761">
        <v>1</v>
      </c>
      <c r="AE1761">
        <v>1</v>
      </c>
      <c r="AF1761">
        <v>1</v>
      </c>
      <c r="AG1761">
        <v>1</v>
      </c>
      <c r="AH1761">
        <v>1</v>
      </c>
      <c r="AI1761">
        <v>121</v>
      </c>
      <c r="AJ1761">
        <v>335</v>
      </c>
      <c r="AK1761">
        <v>768</v>
      </c>
      <c r="AL1761">
        <v>554</v>
      </c>
      <c r="AM1761">
        <v>934</v>
      </c>
      <c r="AN1761">
        <v>1495</v>
      </c>
      <c r="AO1761">
        <v>723</v>
      </c>
      <c r="AP1761">
        <v>2256</v>
      </c>
      <c r="AQ1761">
        <v>2113</v>
      </c>
      <c r="AR1761">
        <v>2233</v>
      </c>
      <c r="AS1761">
        <v>332</v>
      </c>
      <c r="AT1761">
        <v>37</v>
      </c>
      <c r="AU1761">
        <v>32</v>
      </c>
      <c r="AV1761">
        <v>132</v>
      </c>
      <c r="AW1761">
        <v>2199</v>
      </c>
      <c r="AX1761">
        <v>2344</v>
      </c>
      <c r="AY1761">
        <v>1274</v>
      </c>
      <c r="AZ1761">
        <v>750</v>
      </c>
      <c r="BA1761">
        <v>148</v>
      </c>
      <c r="BB1761">
        <v>2202</v>
      </c>
      <c r="BC1761">
        <v>960</v>
      </c>
      <c r="BD1761">
        <v>1176</v>
      </c>
      <c r="BE1761">
        <v>1</v>
      </c>
      <c r="BF1761" t="s">
        <v>64</v>
      </c>
      <c r="BG1761" t="s">
        <v>1404</v>
      </c>
      <c r="BH1761" t="s">
        <v>1276</v>
      </c>
      <c r="BI1761" s="4">
        <f xml:space="preserve"> _2025teamgamelogs[[#This Row],[FGA]] + (0.44 * _2025teamgamelogs[[#This Row],[FTA]]) + _2025teamgamelogs[[#This Row],[TOV]] - _2025teamgamelogs[[#This Row],[OREB]]</f>
        <v>103.16</v>
      </c>
      <c r="BJ1761" s="3">
        <f>_2025teamgamelogs[[#This Row],[TOV]]/_2025teamgamelogs[[#This Row],[POSSESIONS]]</f>
        <v>0.19387359441644048</v>
      </c>
      <c r="BK1761" s="4">
        <f>_2025teamgamelogs[[#This Row],[PTS]]/_2025teamgamelogs[[#This Row],[POSSESIONS]]</f>
        <v>1.1341605273361768</v>
      </c>
      <c r="BL1761" s="4">
        <f xml:space="preserve"> 100 * _2025teamgamelogs[[#This Row],[POINTS_PER_POSSESSION]]</f>
        <v>113.41605273361768</v>
      </c>
      <c r="BM1761" s="4">
        <f xml:space="preserve"> _2025teamgamelogs[[#This Row],[POSSESIONS]] / (_2025teamgamelogs[[#This Row],[MIN]]/48)</f>
        <v>103.16</v>
      </c>
      <c r="BN1761" s="3">
        <f>_2025teamgamelogs[[#This Row],[PTS]] / (2 * (_2025teamgamelogs[[#This Row],[FGA]] + 0.44 * _2025teamgamelogs[[#This Row],[FTA]]))</f>
        <v>0.59596577017114916</v>
      </c>
      <c r="BO1761" s="4">
        <f>VLOOKUP(_2025teamgamelogs[[#This Row],[MONTH]], LEAGUE_AVERAGES!$A$2:$B$8, 2, FALSE)</f>
        <v>112.18937416754261</v>
      </c>
      <c r="BP1761" s="5">
        <f>VLOOKUP(_2025teamgamelogs[[#This Row],[TEAM_NAME]], LEAGUE_AVERAGES!$A$14:$C$43, 2, FALSE)</f>
        <v>0.36446341463414633</v>
      </c>
      <c r="BQ1761" s="5">
        <f>VLOOKUP(_2025teamgamelogs[[#This Row],[TEAM_NAME]], LEAGUE_AVERAGES!$A$14:$C$43, 3, FALSE)</f>
        <v>0.3413170731707319</v>
      </c>
      <c r="BR1761" s="5">
        <f>VLOOKUP(_2025teamgamelogs[[#This Row],[TEAM_NAME]], LEAGUE_AVERAGES!$F$14:$H$43, 2, FALSE)</f>
        <v>0.4583902439024391</v>
      </c>
      <c r="BS1761" s="5">
        <f>VLOOKUP(_2025teamgamelogs[[#This Row],[TEAM_NAME]], LEAGUE_AVERAGES!$F$14:$H$43, 3, FALSE)</f>
        <v>0.45390243902439031</v>
      </c>
      <c r="BT1761" s="5">
        <f>VLOOKUP(_2025teamgamelogs[[#This Row],[TEAM_NAME]], LEAGUE_AVERAGES!$K$14:$M$43, 2, FALSE)</f>
        <v>0.57104853563970659</v>
      </c>
      <c r="BU1761" s="5">
        <f>VLOOKUP(_2025teamgamelogs[[#This Row],[TEAM_NAME]], LEAGUE_AVERAGES!$K$14:$M$43, 3, FALSE)</f>
        <v>0.56826296147062372</v>
      </c>
    </row>
    <row r="1762" spans="1:73" x14ac:dyDescent="0.2">
      <c r="A1762" t="s">
        <v>59</v>
      </c>
      <c r="B1762">
        <v>1610612761</v>
      </c>
      <c r="C1762" t="s">
        <v>95</v>
      </c>
      <c r="D1762" t="s">
        <v>96</v>
      </c>
      <c r="E1762">
        <v>22400855</v>
      </c>
      <c r="F1762" s="1">
        <v>45716</v>
      </c>
      <c r="G1762" t="s">
        <v>1489</v>
      </c>
      <c r="H1762" t="s">
        <v>70</v>
      </c>
      <c r="I1762">
        <v>53</v>
      </c>
      <c r="J1762">
        <v>43</v>
      </c>
      <c r="K1762">
        <v>103</v>
      </c>
      <c r="L1762">
        <v>0.41699999999999998</v>
      </c>
      <c r="M1762">
        <v>13</v>
      </c>
      <c r="N1762">
        <v>37</v>
      </c>
      <c r="O1762">
        <v>0.35099999999999998</v>
      </c>
      <c r="P1762">
        <v>16</v>
      </c>
      <c r="Q1762">
        <v>20</v>
      </c>
      <c r="R1762">
        <v>0.8</v>
      </c>
      <c r="S1762">
        <v>16</v>
      </c>
      <c r="T1762">
        <v>35</v>
      </c>
      <c r="U1762">
        <v>51</v>
      </c>
      <c r="V1762">
        <v>30</v>
      </c>
      <c r="W1762">
        <v>17</v>
      </c>
      <c r="X1762">
        <v>4</v>
      </c>
      <c r="Y1762">
        <v>3</v>
      </c>
      <c r="Z1762">
        <v>4</v>
      </c>
      <c r="AA1762">
        <v>21</v>
      </c>
      <c r="AB1762">
        <v>16</v>
      </c>
      <c r="AC1762">
        <v>115</v>
      </c>
      <c r="AD1762">
        <v>-10</v>
      </c>
      <c r="AE1762">
        <v>1</v>
      </c>
      <c r="AF1762">
        <v>1231</v>
      </c>
      <c r="AG1762">
        <v>1231</v>
      </c>
      <c r="AH1762">
        <v>1231</v>
      </c>
      <c r="AI1762">
        <v>9</v>
      </c>
      <c r="AJ1762">
        <v>866</v>
      </c>
      <c r="AK1762">
        <v>77</v>
      </c>
      <c r="AL1762">
        <v>2023</v>
      </c>
      <c r="AM1762">
        <v>1171</v>
      </c>
      <c r="AN1762">
        <v>1227</v>
      </c>
      <c r="AO1762">
        <v>1294</v>
      </c>
      <c r="AP1762">
        <v>1228</v>
      </c>
      <c r="AQ1762">
        <v>1301</v>
      </c>
      <c r="AR1762">
        <v>1029</v>
      </c>
      <c r="AS1762">
        <v>234</v>
      </c>
      <c r="AT1762">
        <v>769</v>
      </c>
      <c r="AU1762">
        <v>340</v>
      </c>
      <c r="AV1762">
        <v>541</v>
      </c>
      <c r="AW1762">
        <v>1759</v>
      </c>
      <c r="AX1762">
        <v>2190</v>
      </c>
      <c r="AY1762">
        <v>1712</v>
      </c>
      <c r="AZ1762">
        <v>750</v>
      </c>
      <c r="BA1762">
        <v>1694</v>
      </c>
      <c r="BB1762">
        <v>1670</v>
      </c>
      <c r="BC1762">
        <v>1095</v>
      </c>
      <c r="BD1762">
        <v>1790</v>
      </c>
      <c r="BE1762">
        <v>1</v>
      </c>
      <c r="BF1762" t="s">
        <v>71</v>
      </c>
      <c r="BG1762" t="s">
        <v>1404</v>
      </c>
      <c r="BH1762" t="s">
        <v>1276</v>
      </c>
      <c r="BI1762" s="4">
        <f xml:space="preserve"> _2025teamgamelogs[[#This Row],[FGA]] + (0.44 * _2025teamgamelogs[[#This Row],[FTA]]) + _2025teamgamelogs[[#This Row],[TOV]] - _2025teamgamelogs[[#This Row],[OREB]]</f>
        <v>112.80000000000001</v>
      </c>
      <c r="BJ1762" s="3">
        <f>_2025teamgamelogs[[#This Row],[TOV]]/_2025teamgamelogs[[#This Row],[POSSESIONS]]</f>
        <v>0.15070921985815602</v>
      </c>
      <c r="BK1762" s="4">
        <f>_2025teamgamelogs[[#This Row],[PTS]]/_2025teamgamelogs[[#This Row],[POSSESIONS]]</f>
        <v>1.0195035460992907</v>
      </c>
      <c r="BL1762" s="4">
        <f xml:space="preserve"> 100 * _2025teamgamelogs[[#This Row],[POINTS_PER_POSSESSION]]</f>
        <v>101.95035460992908</v>
      </c>
      <c r="BM1762" s="4">
        <f xml:space="preserve"> _2025teamgamelogs[[#This Row],[POSSESIONS]] / (_2025teamgamelogs[[#This Row],[MIN]]/48)</f>
        <v>102.15849056603774</v>
      </c>
      <c r="BN1762" s="3">
        <f>_2025teamgamelogs[[#This Row],[PTS]] / (2 * (_2025teamgamelogs[[#This Row],[FGA]] + 0.44 * _2025teamgamelogs[[#This Row],[FTA]]))</f>
        <v>0.5143112701252236</v>
      </c>
      <c r="BO1762" s="4">
        <f>VLOOKUP(_2025teamgamelogs[[#This Row],[MONTH]], LEAGUE_AVERAGES!$A$2:$B$8, 2, FALSE)</f>
        <v>112.18937416754261</v>
      </c>
      <c r="BP1762" s="5">
        <f>VLOOKUP(_2025teamgamelogs[[#This Row],[TEAM_NAME]], LEAGUE_AVERAGES!$A$14:$C$43, 2, FALSE)</f>
        <v>0.35443902439024388</v>
      </c>
      <c r="BQ1762" s="5">
        <f>VLOOKUP(_2025teamgamelogs[[#This Row],[TEAM_NAME]], LEAGUE_AVERAGES!$A$14:$C$43, 3, FALSE)</f>
        <v>0.34512195121951217</v>
      </c>
      <c r="BR1762" s="5">
        <f>VLOOKUP(_2025teamgamelogs[[#This Row],[TEAM_NAME]], LEAGUE_AVERAGES!$F$14:$H$43, 2, FALSE)</f>
        <v>0.46104878048780484</v>
      </c>
      <c r="BS1762" s="5">
        <f>VLOOKUP(_2025teamgamelogs[[#This Row],[TEAM_NAME]], LEAGUE_AVERAGES!$F$14:$H$43, 3, FALSE)</f>
        <v>0.45834146341463411</v>
      </c>
      <c r="BT1762" s="5">
        <f>VLOOKUP(_2025teamgamelogs[[#This Row],[TEAM_NAME]], LEAGUE_AVERAGES!$K$14:$M$43, 2, FALSE)</f>
        <v>0.55942918094792793</v>
      </c>
      <c r="BU1762" s="5">
        <f>VLOOKUP(_2025teamgamelogs[[#This Row],[TEAM_NAME]], LEAGUE_AVERAGES!$K$14:$M$43, 3, FALSE)</f>
        <v>0.54979583097447959</v>
      </c>
    </row>
    <row r="1763" spans="1:73" x14ac:dyDescent="0.2">
      <c r="A1763" t="s">
        <v>59</v>
      </c>
      <c r="B1763">
        <v>1610612763</v>
      </c>
      <c r="C1763" t="s">
        <v>128</v>
      </c>
      <c r="D1763" t="s">
        <v>129</v>
      </c>
      <c r="E1763">
        <v>22400856</v>
      </c>
      <c r="F1763" s="1">
        <v>45716</v>
      </c>
      <c r="G1763" t="s">
        <v>1490</v>
      </c>
      <c r="H1763" t="s">
        <v>70</v>
      </c>
      <c r="I1763">
        <v>48</v>
      </c>
      <c r="J1763">
        <v>44</v>
      </c>
      <c r="K1763">
        <v>94</v>
      </c>
      <c r="L1763">
        <v>0.46800000000000003</v>
      </c>
      <c r="M1763">
        <v>4</v>
      </c>
      <c r="N1763">
        <v>31</v>
      </c>
      <c r="O1763">
        <v>0.129</v>
      </c>
      <c r="P1763">
        <v>21</v>
      </c>
      <c r="Q1763">
        <v>22</v>
      </c>
      <c r="R1763">
        <v>0.95499999999999996</v>
      </c>
      <c r="S1763">
        <v>19</v>
      </c>
      <c r="T1763">
        <v>39</v>
      </c>
      <c r="U1763">
        <v>58</v>
      </c>
      <c r="V1763">
        <v>26</v>
      </c>
      <c r="W1763">
        <v>19</v>
      </c>
      <c r="X1763">
        <v>2</v>
      </c>
      <c r="Y1763">
        <v>4</v>
      </c>
      <c r="Z1763">
        <v>7</v>
      </c>
      <c r="AA1763">
        <v>17</v>
      </c>
      <c r="AB1763">
        <v>16</v>
      </c>
      <c r="AC1763">
        <v>113</v>
      </c>
      <c r="AD1763">
        <v>-1</v>
      </c>
      <c r="AE1763">
        <v>1</v>
      </c>
      <c r="AF1763">
        <v>1231</v>
      </c>
      <c r="AG1763">
        <v>1231</v>
      </c>
      <c r="AH1763">
        <v>1231</v>
      </c>
      <c r="AI1763">
        <v>121</v>
      </c>
      <c r="AJ1763">
        <v>703</v>
      </c>
      <c r="AK1763">
        <v>570</v>
      </c>
      <c r="AL1763">
        <v>1227</v>
      </c>
      <c r="AM1763">
        <v>2448</v>
      </c>
      <c r="AN1763">
        <v>1971</v>
      </c>
      <c r="AO1763">
        <v>2455</v>
      </c>
      <c r="AP1763">
        <v>506</v>
      </c>
      <c r="AQ1763">
        <v>1008</v>
      </c>
      <c r="AR1763">
        <v>67</v>
      </c>
      <c r="AS1763">
        <v>61</v>
      </c>
      <c r="AT1763">
        <v>277</v>
      </c>
      <c r="AU1763">
        <v>57</v>
      </c>
      <c r="AV1763">
        <v>1195</v>
      </c>
      <c r="AW1763">
        <v>2098</v>
      </c>
      <c r="AX1763">
        <v>2421</v>
      </c>
      <c r="AY1763">
        <v>1274</v>
      </c>
      <c r="AZ1763">
        <v>1902</v>
      </c>
      <c r="BA1763">
        <v>792</v>
      </c>
      <c r="BB1763">
        <v>1670</v>
      </c>
      <c r="BC1763">
        <v>1250</v>
      </c>
      <c r="BD1763">
        <v>1231</v>
      </c>
      <c r="BE1763">
        <v>1</v>
      </c>
      <c r="BF1763" t="s">
        <v>64</v>
      </c>
      <c r="BG1763" t="s">
        <v>1404</v>
      </c>
      <c r="BH1763" t="s">
        <v>1276</v>
      </c>
      <c r="BI1763" s="4">
        <f xml:space="preserve"> _2025teamgamelogs[[#This Row],[FGA]] + (0.44 * _2025teamgamelogs[[#This Row],[FTA]]) + _2025teamgamelogs[[#This Row],[TOV]] - _2025teamgamelogs[[#This Row],[OREB]]</f>
        <v>103.68</v>
      </c>
      <c r="BJ1763" s="3">
        <f>_2025teamgamelogs[[#This Row],[TOV]]/_2025teamgamelogs[[#This Row],[POSSESIONS]]</f>
        <v>0.18325617283950615</v>
      </c>
      <c r="BK1763" s="4">
        <f>_2025teamgamelogs[[#This Row],[PTS]]/_2025teamgamelogs[[#This Row],[POSSESIONS]]</f>
        <v>1.089891975308642</v>
      </c>
      <c r="BL1763" s="4">
        <f xml:space="preserve"> 100 * _2025teamgamelogs[[#This Row],[POINTS_PER_POSSESSION]]</f>
        <v>108.9891975308642</v>
      </c>
      <c r="BM1763" s="4">
        <f xml:space="preserve"> _2025teamgamelogs[[#This Row],[POSSESIONS]] / (_2025teamgamelogs[[#This Row],[MIN]]/48)</f>
        <v>103.68</v>
      </c>
      <c r="BN1763" s="3">
        <f>_2025teamgamelogs[[#This Row],[PTS]] / (2 * (_2025teamgamelogs[[#This Row],[FGA]] + 0.44 * _2025teamgamelogs[[#This Row],[FTA]]))</f>
        <v>0.54494598765432101</v>
      </c>
      <c r="BO1763" s="4">
        <f>VLOOKUP(_2025teamgamelogs[[#This Row],[MONTH]], LEAGUE_AVERAGES!$A$2:$B$8, 2, FALSE)</f>
        <v>112.18937416754261</v>
      </c>
      <c r="BP1763" s="5">
        <f>VLOOKUP(_2025teamgamelogs[[#This Row],[TEAM_NAME]], LEAGUE_AVERAGES!$A$14:$C$43, 2, FALSE)</f>
        <v>0.36546341463414628</v>
      </c>
      <c r="BQ1763" s="5">
        <f>VLOOKUP(_2025teamgamelogs[[#This Row],[TEAM_NAME]], LEAGUE_AVERAGES!$A$14:$C$43, 3, FALSE)</f>
        <v>0.36639024390243902</v>
      </c>
      <c r="BR1763" s="5">
        <f>VLOOKUP(_2025teamgamelogs[[#This Row],[TEAM_NAME]], LEAGUE_AVERAGES!$F$14:$H$43, 2, FALSE)</f>
        <v>0.48997560975609772</v>
      </c>
      <c r="BS1763" s="5">
        <f>VLOOKUP(_2025teamgamelogs[[#This Row],[TEAM_NAME]], LEAGUE_AVERAGES!$F$14:$H$43, 3, FALSE)</f>
        <v>0.46951219512195119</v>
      </c>
      <c r="BT1763" s="5">
        <f>VLOOKUP(_2025teamgamelogs[[#This Row],[TEAM_NAME]], LEAGUE_AVERAGES!$K$14:$M$43, 2, FALSE)</f>
        <v>0.59919613060605748</v>
      </c>
      <c r="BU1763" s="5">
        <f>VLOOKUP(_2025teamgamelogs[[#This Row],[TEAM_NAME]], LEAGUE_AVERAGES!$K$14:$M$43, 3, FALSE)</f>
        <v>0.57758119053457602</v>
      </c>
    </row>
    <row r="1764" spans="1:73" x14ac:dyDescent="0.2">
      <c r="A1764" t="s">
        <v>59</v>
      </c>
      <c r="B1764">
        <v>1610612748</v>
      </c>
      <c r="C1764" t="s">
        <v>101</v>
      </c>
      <c r="D1764" t="s">
        <v>102</v>
      </c>
      <c r="E1764">
        <v>22400854</v>
      </c>
      <c r="F1764" s="1">
        <v>45716</v>
      </c>
      <c r="G1764" t="s">
        <v>954</v>
      </c>
      <c r="H1764" t="s">
        <v>63</v>
      </c>
      <c r="I1764">
        <v>48</v>
      </c>
      <c r="J1764">
        <v>48</v>
      </c>
      <c r="K1764">
        <v>84</v>
      </c>
      <c r="L1764">
        <v>0.57099999999999995</v>
      </c>
      <c r="M1764">
        <v>17</v>
      </c>
      <c r="N1764">
        <v>32</v>
      </c>
      <c r="O1764">
        <v>0.53100000000000003</v>
      </c>
      <c r="P1764">
        <v>12</v>
      </c>
      <c r="Q1764">
        <v>13</v>
      </c>
      <c r="R1764">
        <v>0.92300000000000004</v>
      </c>
      <c r="S1764">
        <v>12</v>
      </c>
      <c r="T1764">
        <v>27</v>
      </c>
      <c r="U1764">
        <v>39</v>
      </c>
      <c r="V1764">
        <v>34</v>
      </c>
      <c r="W1764">
        <v>15</v>
      </c>
      <c r="X1764">
        <v>7</v>
      </c>
      <c r="Y1764">
        <v>4</v>
      </c>
      <c r="Z1764">
        <v>3</v>
      </c>
      <c r="AA1764">
        <v>11</v>
      </c>
      <c r="AB1764">
        <v>11</v>
      </c>
      <c r="AC1764">
        <v>125</v>
      </c>
      <c r="AD1764">
        <v>5</v>
      </c>
      <c r="AE1764">
        <v>1</v>
      </c>
      <c r="AF1764">
        <v>1</v>
      </c>
      <c r="AG1764">
        <v>1</v>
      </c>
      <c r="AH1764">
        <v>1</v>
      </c>
      <c r="AI1764">
        <v>121</v>
      </c>
      <c r="AJ1764">
        <v>242</v>
      </c>
      <c r="AK1764">
        <v>1815</v>
      </c>
      <c r="AL1764">
        <v>75</v>
      </c>
      <c r="AM1764">
        <v>410</v>
      </c>
      <c r="AN1764">
        <v>1863</v>
      </c>
      <c r="AO1764">
        <v>53</v>
      </c>
      <c r="AP1764">
        <v>1889</v>
      </c>
      <c r="AQ1764">
        <v>2188</v>
      </c>
      <c r="AR1764">
        <v>155</v>
      </c>
      <c r="AS1764">
        <v>848</v>
      </c>
      <c r="AT1764">
        <v>2068</v>
      </c>
      <c r="AU1764">
        <v>1833</v>
      </c>
      <c r="AV1764">
        <v>186</v>
      </c>
      <c r="AW1764">
        <v>1341</v>
      </c>
      <c r="AX1764">
        <v>1360</v>
      </c>
      <c r="AY1764">
        <v>1274</v>
      </c>
      <c r="AZ1764">
        <v>384</v>
      </c>
      <c r="BA1764">
        <v>52</v>
      </c>
      <c r="BB1764">
        <v>2370</v>
      </c>
      <c r="BC1764">
        <v>437</v>
      </c>
      <c r="BD1764">
        <v>922</v>
      </c>
      <c r="BE1764">
        <v>1</v>
      </c>
      <c r="BF1764" t="s">
        <v>64</v>
      </c>
      <c r="BG1764" t="s">
        <v>1404</v>
      </c>
      <c r="BH1764" t="s">
        <v>1276</v>
      </c>
      <c r="BI1764" s="4">
        <f xml:space="preserve"> _2025teamgamelogs[[#This Row],[FGA]] + (0.44 * _2025teamgamelogs[[#This Row],[FTA]]) + _2025teamgamelogs[[#This Row],[TOV]] - _2025teamgamelogs[[#This Row],[OREB]]</f>
        <v>92.72</v>
      </c>
      <c r="BJ1764" s="3">
        <f>_2025teamgamelogs[[#This Row],[TOV]]/_2025teamgamelogs[[#This Row],[POSSESIONS]]</f>
        <v>0.16177739430543572</v>
      </c>
      <c r="BK1764" s="4">
        <f>_2025teamgamelogs[[#This Row],[PTS]]/_2025teamgamelogs[[#This Row],[POSSESIONS]]</f>
        <v>1.3481449525452978</v>
      </c>
      <c r="BL1764" s="4">
        <f xml:space="preserve"> 100 * _2025teamgamelogs[[#This Row],[POINTS_PER_POSSESSION]]</f>
        <v>134.81449525452979</v>
      </c>
      <c r="BM1764" s="4">
        <f xml:space="preserve"> _2025teamgamelogs[[#This Row],[POSSESIONS]] / (_2025teamgamelogs[[#This Row],[MIN]]/48)</f>
        <v>92.72</v>
      </c>
      <c r="BN1764" s="3">
        <f>_2025teamgamelogs[[#This Row],[PTS]] / (2 * (_2025teamgamelogs[[#This Row],[FGA]] + 0.44 * _2025teamgamelogs[[#This Row],[FTA]]))</f>
        <v>0.6966116807846634</v>
      </c>
      <c r="BO1764" s="4">
        <f>VLOOKUP(_2025teamgamelogs[[#This Row],[MONTH]], LEAGUE_AVERAGES!$A$2:$B$8, 2, FALSE)</f>
        <v>112.18937416754261</v>
      </c>
      <c r="BP1764" s="5">
        <f>VLOOKUP(_2025teamgamelogs[[#This Row],[TEAM_NAME]], LEAGUE_AVERAGES!$A$14:$C$43, 2, FALSE)</f>
        <v>0.38887804878048787</v>
      </c>
      <c r="BQ1764" s="5">
        <f>VLOOKUP(_2025teamgamelogs[[#This Row],[TEAM_NAME]], LEAGUE_AVERAGES!$A$14:$C$43, 3, FALSE)</f>
        <v>0.35180487804878063</v>
      </c>
      <c r="BR1764" s="5">
        <f>VLOOKUP(_2025teamgamelogs[[#This Row],[TEAM_NAME]], LEAGUE_AVERAGES!$F$14:$H$43, 2, FALSE)</f>
        <v>0.48178048780487814</v>
      </c>
      <c r="BS1764" s="5">
        <f>VLOOKUP(_2025teamgamelogs[[#This Row],[TEAM_NAME]], LEAGUE_AVERAGES!$F$14:$H$43, 3, FALSE)</f>
        <v>0.44997560975609752</v>
      </c>
      <c r="BT1764" s="5">
        <f>VLOOKUP(_2025teamgamelogs[[#This Row],[TEAM_NAME]], LEAGUE_AVERAGES!$K$14:$M$43, 2, FALSE)</f>
        <v>0.59307433364150897</v>
      </c>
      <c r="BU1764" s="5">
        <f>VLOOKUP(_2025teamgamelogs[[#This Row],[TEAM_NAME]], LEAGUE_AVERAGES!$K$14:$M$43, 3, FALSE)</f>
        <v>0.56311679796954139</v>
      </c>
    </row>
    <row r="1765" spans="1:73" x14ac:dyDescent="0.2">
      <c r="A1765" t="s">
        <v>59</v>
      </c>
      <c r="B1765">
        <v>1610612754</v>
      </c>
      <c r="C1765" t="s">
        <v>110</v>
      </c>
      <c r="D1765" t="s">
        <v>111</v>
      </c>
      <c r="E1765">
        <v>22400854</v>
      </c>
      <c r="F1765" s="1">
        <v>45716</v>
      </c>
      <c r="G1765" t="s">
        <v>953</v>
      </c>
      <c r="H1765" t="s">
        <v>70</v>
      </c>
      <c r="I1765">
        <v>48</v>
      </c>
      <c r="J1765">
        <v>47</v>
      </c>
      <c r="K1765">
        <v>88</v>
      </c>
      <c r="L1765">
        <v>0.53400000000000003</v>
      </c>
      <c r="M1765">
        <v>21</v>
      </c>
      <c r="N1765">
        <v>39</v>
      </c>
      <c r="O1765">
        <v>0.53800000000000003</v>
      </c>
      <c r="P1765">
        <v>5</v>
      </c>
      <c r="Q1765">
        <v>8</v>
      </c>
      <c r="R1765">
        <v>0.625</v>
      </c>
      <c r="S1765">
        <v>9</v>
      </c>
      <c r="T1765">
        <v>21</v>
      </c>
      <c r="U1765">
        <v>30</v>
      </c>
      <c r="V1765">
        <v>35</v>
      </c>
      <c r="W1765">
        <v>10</v>
      </c>
      <c r="X1765">
        <v>10</v>
      </c>
      <c r="Y1765">
        <v>3</v>
      </c>
      <c r="Z1765">
        <v>4</v>
      </c>
      <c r="AA1765">
        <v>11</v>
      </c>
      <c r="AB1765">
        <v>11</v>
      </c>
      <c r="AC1765">
        <v>120</v>
      </c>
      <c r="AD1765">
        <v>-5</v>
      </c>
      <c r="AE1765">
        <v>1</v>
      </c>
      <c r="AF1765">
        <v>1231</v>
      </c>
      <c r="AG1765">
        <v>1231</v>
      </c>
      <c r="AH1765">
        <v>1231</v>
      </c>
      <c r="AI1765">
        <v>121</v>
      </c>
      <c r="AJ1765">
        <v>335</v>
      </c>
      <c r="AK1765">
        <v>1314</v>
      </c>
      <c r="AL1765">
        <v>268</v>
      </c>
      <c r="AM1765">
        <v>74</v>
      </c>
      <c r="AN1765">
        <v>933</v>
      </c>
      <c r="AO1765">
        <v>41</v>
      </c>
      <c r="AP1765">
        <v>2431</v>
      </c>
      <c r="AQ1765">
        <v>2420</v>
      </c>
      <c r="AR1765">
        <v>2287</v>
      </c>
      <c r="AS1765">
        <v>1566</v>
      </c>
      <c r="AT1765">
        <v>2432</v>
      </c>
      <c r="AU1765">
        <v>2432</v>
      </c>
      <c r="AV1765">
        <v>132</v>
      </c>
      <c r="AW1765">
        <v>264</v>
      </c>
      <c r="AX1765">
        <v>539</v>
      </c>
      <c r="AY1765">
        <v>1712</v>
      </c>
      <c r="AZ1765">
        <v>750</v>
      </c>
      <c r="BA1765">
        <v>52</v>
      </c>
      <c r="BB1765">
        <v>2370</v>
      </c>
      <c r="BC1765">
        <v>735</v>
      </c>
      <c r="BD1765">
        <v>1476</v>
      </c>
      <c r="BE1765">
        <v>1</v>
      </c>
      <c r="BF1765" t="s">
        <v>71</v>
      </c>
      <c r="BG1765" t="s">
        <v>1404</v>
      </c>
      <c r="BH1765" t="s">
        <v>1276</v>
      </c>
      <c r="BI1765" s="4">
        <f xml:space="preserve"> _2025teamgamelogs[[#This Row],[FGA]] + (0.44 * _2025teamgamelogs[[#This Row],[FTA]]) + _2025teamgamelogs[[#This Row],[TOV]] - _2025teamgamelogs[[#This Row],[OREB]]</f>
        <v>92.52</v>
      </c>
      <c r="BJ1765" s="3">
        <f>_2025teamgamelogs[[#This Row],[TOV]]/_2025teamgamelogs[[#This Row],[POSSESIONS]]</f>
        <v>0.10808473843493299</v>
      </c>
      <c r="BK1765" s="4">
        <f>_2025teamgamelogs[[#This Row],[PTS]]/_2025teamgamelogs[[#This Row],[POSSESIONS]]</f>
        <v>1.2970168612191959</v>
      </c>
      <c r="BL1765" s="4">
        <f xml:space="preserve"> 100 * _2025teamgamelogs[[#This Row],[POINTS_PER_POSSESSION]]</f>
        <v>129.70168612191958</v>
      </c>
      <c r="BM1765" s="4">
        <f xml:space="preserve"> _2025teamgamelogs[[#This Row],[POSSESIONS]] / (_2025teamgamelogs[[#This Row],[MIN]]/48)</f>
        <v>92.52</v>
      </c>
      <c r="BN1765" s="3">
        <f>_2025teamgamelogs[[#This Row],[PTS]] / (2 * (_2025teamgamelogs[[#This Row],[FGA]] + 0.44 * _2025teamgamelogs[[#This Row],[FTA]]))</f>
        <v>0.65559440559440563</v>
      </c>
      <c r="BO1765" s="4">
        <f>VLOOKUP(_2025teamgamelogs[[#This Row],[MONTH]], LEAGUE_AVERAGES!$A$2:$B$8, 2, FALSE)</f>
        <v>112.18937416754261</v>
      </c>
      <c r="BP1765" s="5">
        <f>VLOOKUP(_2025teamgamelogs[[#This Row],[TEAM_NAME]], LEAGUE_AVERAGES!$A$14:$C$43, 2, FALSE)</f>
        <v>0.37909999999999999</v>
      </c>
      <c r="BQ1765" s="5">
        <f>VLOOKUP(_2025teamgamelogs[[#This Row],[TEAM_NAME]], LEAGUE_AVERAGES!$A$14:$C$43, 3, FALSE)</f>
        <v>0.35511904761904761</v>
      </c>
      <c r="BR1765" s="5">
        <f>VLOOKUP(_2025teamgamelogs[[#This Row],[TEAM_NAME]], LEAGUE_AVERAGES!$F$14:$H$43, 2, FALSE)</f>
        <v>0.49785000000000013</v>
      </c>
      <c r="BS1765" s="5">
        <f>VLOOKUP(_2025teamgamelogs[[#This Row],[TEAM_NAME]], LEAGUE_AVERAGES!$F$14:$H$43, 3, FALSE)</f>
        <v>0.47942857142857148</v>
      </c>
      <c r="BT1765" s="5">
        <f>VLOOKUP(_2025teamgamelogs[[#This Row],[TEAM_NAME]], LEAGUE_AVERAGES!$K$14:$M$43, 2, FALSE)</f>
        <v>0.60805571751162091</v>
      </c>
      <c r="BU1765" s="5">
        <f>VLOOKUP(_2025teamgamelogs[[#This Row],[TEAM_NAME]], LEAGUE_AVERAGES!$K$14:$M$43, 3, FALSE)</f>
        <v>0.58190704341109034</v>
      </c>
    </row>
    <row r="1766" spans="1:73" x14ac:dyDescent="0.2">
      <c r="A1766" t="s">
        <v>59</v>
      </c>
      <c r="B1766">
        <v>1610612740</v>
      </c>
      <c r="C1766" t="s">
        <v>77</v>
      </c>
      <c r="D1766" t="s">
        <v>78</v>
      </c>
      <c r="E1766">
        <v>22400857</v>
      </c>
      <c r="F1766" s="1">
        <v>45716</v>
      </c>
      <c r="G1766" t="s">
        <v>1480</v>
      </c>
      <c r="H1766" t="s">
        <v>70</v>
      </c>
      <c r="I1766">
        <v>48</v>
      </c>
      <c r="J1766">
        <v>44</v>
      </c>
      <c r="K1766">
        <v>87</v>
      </c>
      <c r="L1766">
        <v>0.50600000000000001</v>
      </c>
      <c r="M1766">
        <v>11</v>
      </c>
      <c r="N1766">
        <v>28</v>
      </c>
      <c r="O1766">
        <v>0.39300000000000002</v>
      </c>
      <c r="P1766">
        <v>9</v>
      </c>
      <c r="Q1766">
        <v>15</v>
      </c>
      <c r="R1766">
        <v>0.6</v>
      </c>
      <c r="S1766">
        <v>13</v>
      </c>
      <c r="T1766">
        <v>22</v>
      </c>
      <c r="U1766">
        <v>35</v>
      </c>
      <c r="V1766">
        <v>28</v>
      </c>
      <c r="W1766">
        <v>15</v>
      </c>
      <c r="X1766">
        <v>10</v>
      </c>
      <c r="Y1766">
        <v>3</v>
      </c>
      <c r="Z1766">
        <v>3</v>
      </c>
      <c r="AA1766">
        <v>13</v>
      </c>
      <c r="AB1766">
        <v>18</v>
      </c>
      <c r="AC1766">
        <v>108</v>
      </c>
      <c r="AD1766">
        <v>-17</v>
      </c>
      <c r="AE1766">
        <v>1</v>
      </c>
      <c r="AF1766">
        <v>1231</v>
      </c>
      <c r="AG1766">
        <v>1231</v>
      </c>
      <c r="AH1766">
        <v>1231</v>
      </c>
      <c r="AI1766">
        <v>121</v>
      </c>
      <c r="AJ1766">
        <v>703</v>
      </c>
      <c r="AK1766">
        <v>1449</v>
      </c>
      <c r="AL1766">
        <v>610</v>
      </c>
      <c r="AM1766">
        <v>1661</v>
      </c>
      <c r="AN1766">
        <v>2228</v>
      </c>
      <c r="AO1766">
        <v>824</v>
      </c>
      <c r="AP1766">
        <v>2256</v>
      </c>
      <c r="AQ1766">
        <v>2021</v>
      </c>
      <c r="AR1766">
        <v>2341</v>
      </c>
      <c r="AS1766">
        <v>652</v>
      </c>
      <c r="AT1766">
        <v>2412</v>
      </c>
      <c r="AU1766">
        <v>2225</v>
      </c>
      <c r="AV1766">
        <v>840</v>
      </c>
      <c r="AW1766">
        <v>1341</v>
      </c>
      <c r="AX1766">
        <v>539</v>
      </c>
      <c r="AY1766">
        <v>1712</v>
      </c>
      <c r="AZ1766">
        <v>384</v>
      </c>
      <c r="BA1766">
        <v>148</v>
      </c>
      <c r="BB1766">
        <v>1204</v>
      </c>
      <c r="BC1766">
        <v>1616</v>
      </c>
      <c r="BD1766">
        <v>2124</v>
      </c>
      <c r="BE1766">
        <v>1</v>
      </c>
      <c r="BF1766" t="s">
        <v>71</v>
      </c>
      <c r="BG1766" t="s">
        <v>1404</v>
      </c>
      <c r="BH1766" t="s">
        <v>1276</v>
      </c>
      <c r="BI1766" s="4">
        <f xml:space="preserve"> _2025teamgamelogs[[#This Row],[FGA]] + (0.44 * _2025teamgamelogs[[#This Row],[FTA]]) + _2025teamgamelogs[[#This Row],[TOV]] - _2025teamgamelogs[[#This Row],[OREB]]</f>
        <v>95.6</v>
      </c>
      <c r="BJ1766" s="3">
        <f>_2025teamgamelogs[[#This Row],[TOV]]/_2025teamgamelogs[[#This Row],[POSSESIONS]]</f>
        <v>0.15690376569037659</v>
      </c>
      <c r="BK1766" s="4">
        <f>_2025teamgamelogs[[#This Row],[PTS]]/_2025teamgamelogs[[#This Row],[POSSESIONS]]</f>
        <v>1.1297071129707115</v>
      </c>
      <c r="BL1766" s="4">
        <f xml:space="preserve"> 100 * _2025teamgamelogs[[#This Row],[POINTS_PER_POSSESSION]]</f>
        <v>112.97071129707115</v>
      </c>
      <c r="BM1766" s="4">
        <f xml:space="preserve"> _2025teamgamelogs[[#This Row],[POSSESIONS]] / (_2025teamgamelogs[[#This Row],[MIN]]/48)</f>
        <v>95.6</v>
      </c>
      <c r="BN1766" s="3">
        <f>_2025teamgamelogs[[#This Row],[PTS]] / (2 * (_2025teamgamelogs[[#This Row],[FGA]] + 0.44 * _2025teamgamelogs[[#This Row],[FTA]]))</f>
        <v>0.57692307692307698</v>
      </c>
      <c r="BO1766" s="4">
        <f>VLOOKUP(_2025teamgamelogs[[#This Row],[MONTH]], LEAGUE_AVERAGES!$A$2:$B$8, 2, FALSE)</f>
        <v>112.18937416754261</v>
      </c>
      <c r="BP1766" s="5">
        <f>VLOOKUP(_2025teamgamelogs[[#This Row],[TEAM_NAME]], LEAGUE_AVERAGES!$A$14:$C$43, 2, FALSE)</f>
        <v>0.35068292682926827</v>
      </c>
      <c r="BQ1766" s="5">
        <f>VLOOKUP(_2025teamgamelogs[[#This Row],[TEAM_NAME]], LEAGUE_AVERAGES!$A$14:$C$43, 3, FALSE)</f>
        <v>0.33902439024390252</v>
      </c>
      <c r="BR1766" s="5">
        <f>VLOOKUP(_2025teamgamelogs[[#This Row],[TEAM_NAME]], LEAGUE_AVERAGES!$F$14:$H$43, 2, FALSE)</f>
        <v>0.44770731707317085</v>
      </c>
      <c r="BS1766" s="5">
        <f>VLOOKUP(_2025teamgamelogs[[#This Row],[TEAM_NAME]], LEAGUE_AVERAGES!$F$14:$H$43, 3, FALSE)</f>
        <v>0.45721951219512191</v>
      </c>
      <c r="BT1766" s="5">
        <f>VLOOKUP(_2025teamgamelogs[[#This Row],[TEAM_NAME]], LEAGUE_AVERAGES!$K$14:$M$43, 2, FALSE)</f>
        <v>0.55230036801172144</v>
      </c>
      <c r="BU1766" s="5">
        <f>VLOOKUP(_2025teamgamelogs[[#This Row],[TEAM_NAME]], LEAGUE_AVERAGES!$K$14:$M$43, 3, FALSE)</f>
        <v>0.55239725408654039</v>
      </c>
    </row>
    <row r="1767" spans="1:73" x14ac:dyDescent="0.2">
      <c r="A1767" t="s">
        <v>59</v>
      </c>
      <c r="B1767">
        <v>1610612757</v>
      </c>
      <c r="C1767" t="s">
        <v>116</v>
      </c>
      <c r="D1767" t="s">
        <v>117</v>
      </c>
      <c r="E1767">
        <v>22400853</v>
      </c>
      <c r="F1767" s="1">
        <v>45716</v>
      </c>
      <c r="G1767" t="s">
        <v>1491</v>
      </c>
      <c r="H1767" t="s">
        <v>63</v>
      </c>
      <c r="I1767">
        <v>48</v>
      </c>
      <c r="J1767">
        <v>45</v>
      </c>
      <c r="K1767">
        <v>78</v>
      </c>
      <c r="L1767">
        <v>0.57699999999999996</v>
      </c>
      <c r="M1767">
        <v>15</v>
      </c>
      <c r="N1767">
        <v>36</v>
      </c>
      <c r="O1767">
        <v>0.41699999999999998</v>
      </c>
      <c r="P1767">
        <v>16</v>
      </c>
      <c r="Q1767">
        <v>27</v>
      </c>
      <c r="R1767">
        <v>0.59299999999999997</v>
      </c>
      <c r="S1767">
        <v>9</v>
      </c>
      <c r="T1767">
        <v>27</v>
      </c>
      <c r="U1767">
        <v>36</v>
      </c>
      <c r="V1767">
        <v>31</v>
      </c>
      <c r="W1767">
        <v>22</v>
      </c>
      <c r="X1767">
        <v>11</v>
      </c>
      <c r="Y1767">
        <v>4</v>
      </c>
      <c r="Z1767">
        <v>2</v>
      </c>
      <c r="AA1767">
        <v>20</v>
      </c>
      <c r="AB1767">
        <v>23</v>
      </c>
      <c r="AC1767">
        <v>121</v>
      </c>
      <c r="AD1767">
        <v>19</v>
      </c>
      <c r="AE1767">
        <v>1</v>
      </c>
      <c r="AF1767">
        <v>1</v>
      </c>
      <c r="AG1767">
        <v>1</v>
      </c>
      <c r="AH1767">
        <v>1</v>
      </c>
      <c r="AI1767">
        <v>121</v>
      </c>
      <c r="AJ1767">
        <v>564</v>
      </c>
      <c r="AK1767">
        <v>2291</v>
      </c>
      <c r="AL1767">
        <v>56</v>
      </c>
      <c r="AM1767">
        <v>733</v>
      </c>
      <c r="AN1767">
        <v>1366</v>
      </c>
      <c r="AO1767">
        <v>565</v>
      </c>
      <c r="AP1767">
        <v>1228</v>
      </c>
      <c r="AQ1767">
        <v>471</v>
      </c>
      <c r="AR1767">
        <v>2365</v>
      </c>
      <c r="AS1767">
        <v>1566</v>
      </c>
      <c r="AT1767">
        <v>2068</v>
      </c>
      <c r="AU1767">
        <v>2164</v>
      </c>
      <c r="AV1767">
        <v>426</v>
      </c>
      <c r="AW1767">
        <v>2345</v>
      </c>
      <c r="AX1767">
        <v>346</v>
      </c>
      <c r="AY1767">
        <v>1274</v>
      </c>
      <c r="AZ1767">
        <v>158</v>
      </c>
      <c r="BA1767">
        <v>1491</v>
      </c>
      <c r="BB1767">
        <v>300</v>
      </c>
      <c r="BC1767">
        <v>672</v>
      </c>
      <c r="BD1767">
        <v>260</v>
      </c>
      <c r="BE1767">
        <v>1</v>
      </c>
      <c r="BF1767" t="s">
        <v>71</v>
      </c>
      <c r="BG1767" t="s">
        <v>1404</v>
      </c>
      <c r="BH1767" t="s">
        <v>1276</v>
      </c>
      <c r="BI1767" s="4">
        <f xml:space="preserve"> _2025teamgamelogs[[#This Row],[FGA]] + (0.44 * _2025teamgamelogs[[#This Row],[FTA]]) + _2025teamgamelogs[[#This Row],[TOV]] - _2025teamgamelogs[[#This Row],[OREB]]</f>
        <v>102.88</v>
      </c>
      <c r="BJ1767" s="3">
        <f>_2025teamgamelogs[[#This Row],[TOV]]/_2025teamgamelogs[[#This Row],[POSSESIONS]]</f>
        <v>0.21384136858475894</v>
      </c>
      <c r="BK1767" s="4">
        <f>_2025teamgamelogs[[#This Row],[PTS]]/_2025teamgamelogs[[#This Row],[POSSESIONS]]</f>
        <v>1.1761275272161742</v>
      </c>
      <c r="BL1767" s="4">
        <f xml:space="preserve"> 100 * _2025teamgamelogs[[#This Row],[POINTS_PER_POSSESSION]]</f>
        <v>117.61275272161743</v>
      </c>
      <c r="BM1767" s="4">
        <f xml:space="preserve"> _2025teamgamelogs[[#This Row],[POSSESIONS]] / (_2025teamgamelogs[[#This Row],[MIN]]/48)</f>
        <v>102.88</v>
      </c>
      <c r="BN1767" s="3">
        <f>_2025teamgamelogs[[#This Row],[PTS]] / (2 * (_2025teamgamelogs[[#This Row],[FGA]] + 0.44 * _2025teamgamelogs[[#This Row],[FTA]]))</f>
        <v>0.67311971517578995</v>
      </c>
      <c r="BO1767" s="4">
        <f>VLOOKUP(_2025teamgamelogs[[#This Row],[MONTH]], LEAGUE_AVERAGES!$A$2:$B$8, 2, FALSE)</f>
        <v>112.18937416754261</v>
      </c>
      <c r="BP1767" s="5">
        <f>VLOOKUP(_2025teamgamelogs[[#This Row],[TEAM_NAME]], LEAGUE_AVERAGES!$A$14:$C$43, 2, FALSE)</f>
        <v>0.3617317073170731</v>
      </c>
      <c r="BQ1767" s="5">
        <f>VLOOKUP(_2025teamgamelogs[[#This Row],[TEAM_NAME]], LEAGUE_AVERAGES!$A$14:$C$43, 3, FALSE)</f>
        <v>0.32368292682926825</v>
      </c>
      <c r="BR1767" s="5">
        <f>VLOOKUP(_2025teamgamelogs[[#This Row],[TEAM_NAME]], LEAGUE_AVERAGES!$F$14:$H$43, 2, FALSE)</f>
        <v>0.4560243902439024</v>
      </c>
      <c r="BS1767" s="5">
        <f>VLOOKUP(_2025teamgamelogs[[#This Row],[TEAM_NAME]], LEAGUE_AVERAGES!$F$14:$H$43, 3, FALSE)</f>
        <v>0.4473414634146341</v>
      </c>
      <c r="BT1767" s="5">
        <f>VLOOKUP(_2025teamgamelogs[[#This Row],[TEAM_NAME]], LEAGUE_AVERAGES!$K$14:$M$43, 2, FALSE)</f>
        <v>0.56794360073860606</v>
      </c>
      <c r="BU1767" s="5">
        <f>VLOOKUP(_2025teamgamelogs[[#This Row],[TEAM_NAME]], LEAGUE_AVERAGES!$K$14:$M$43, 3, FALSE)</f>
        <v>0.54561285519601899</v>
      </c>
    </row>
    <row r="1768" spans="1:73" x14ac:dyDescent="0.2">
      <c r="A1768" t="s">
        <v>59</v>
      </c>
      <c r="B1768">
        <v>1610612751</v>
      </c>
      <c r="C1768" t="s">
        <v>89</v>
      </c>
      <c r="D1768" t="s">
        <v>90</v>
      </c>
      <c r="E1768">
        <v>22400853</v>
      </c>
      <c r="F1768" s="1">
        <v>45716</v>
      </c>
      <c r="G1768" t="s">
        <v>1492</v>
      </c>
      <c r="H1768" t="s">
        <v>70</v>
      </c>
      <c r="I1768">
        <v>48</v>
      </c>
      <c r="J1768">
        <v>36</v>
      </c>
      <c r="K1768">
        <v>87</v>
      </c>
      <c r="L1768">
        <v>0.41399999999999998</v>
      </c>
      <c r="M1768">
        <v>7</v>
      </c>
      <c r="N1768">
        <v>29</v>
      </c>
      <c r="O1768">
        <v>0.24099999999999999</v>
      </c>
      <c r="P1768">
        <v>23</v>
      </c>
      <c r="Q1768">
        <v>27</v>
      </c>
      <c r="R1768">
        <v>0.85199999999999998</v>
      </c>
      <c r="S1768">
        <v>21</v>
      </c>
      <c r="T1768">
        <v>24</v>
      </c>
      <c r="U1768">
        <v>45</v>
      </c>
      <c r="V1768">
        <v>20</v>
      </c>
      <c r="W1768">
        <v>21</v>
      </c>
      <c r="X1768">
        <v>13</v>
      </c>
      <c r="Y1768">
        <v>2</v>
      </c>
      <c r="Z1768">
        <v>4</v>
      </c>
      <c r="AA1768">
        <v>23</v>
      </c>
      <c r="AB1768">
        <v>20</v>
      </c>
      <c r="AC1768">
        <v>102</v>
      </c>
      <c r="AD1768">
        <v>-19</v>
      </c>
      <c r="AE1768">
        <v>1</v>
      </c>
      <c r="AF1768">
        <v>1231</v>
      </c>
      <c r="AG1768">
        <v>1231</v>
      </c>
      <c r="AH1768">
        <v>1231</v>
      </c>
      <c r="AI1768">
        <v>121</v>
      </c>
      <c r="AJ1768">
        <v>2070</v>
      </c>
      <c r="AK1768">
        <v>1449</v>
      </c>
      <c r="AL1768">
        <v>2054</v>
      </c>
      <c r="AM1768">
        <v>2338</v>
      </c>
      <c r="AN1768">
        <v>2163</v>
      </c>
      <c r="AO1768">
        <v>2297</v>
      </c>
      <c r="AP1768">
        <v>314</v>
      </c>
      <c r="AQ1768">
        <v>471</v>
      </c>
      <c r="AR1768">
        <v>570</v>
      </c>
      <c r="AS1768">
        <v>27</v>
      </c>
      <c r="AT1768">
        <v>2333</v>
      </c>
      <c r="AU1768">
        <v>976</v>
      </c>
      <c r="AV1768">
        <v>2163</v>
      </c>
      <c r="AW1768">
        <v>2289</v>
      </c>
      <c r="AX1768">
        <v>137</v>
      </c>
      <c r="AY1768">
        <v>2078</v>
      </c>
      <c r="AZ1768">
        <v>750</v>
      </c>
      <c r="BA1768">
        <v>2046</v>
      </c>
      <c r="BB1768">
        <v>767</v>
      </c>
      <c r="BC1768">
        <v>2003</v>
      </c>
      <c r="BD1768">
        <v>2175</v>
      </c>
      <c r="BE1768">
        <v>1</v>
      </c>
      <c r="BF1768" t="s">
        <v>64</v>
      </c>
      <c r="BG1768" t="s">
        <v>1404</v>
      </c>
      <c r="BH1768" t="s">
        <v>1276</v>
      </c>
      <c r="BI1768" s="4">
        <f xml:space="preserve"> _2025teamgamelogs[[#This Row],[FGA]] + (0.44 * _2025teamgamelogs[[#This Row],[FTA]]) + _2025teamgamelogs[[#This Row],[TOV]] - _2025teamgamelogs[[#This Row],[OREB]]</f>
        <v>98.88</v>
      </c>
      <c r="BJ1768" s="3">
        <f>_2025teamgamelogs[[#This Row],[TOV]]/_2025teamgamelogs[[#This Row],[POSSESIONS]]</f>
        <v>0.21237864077669905</v>
      </c>
      <c r="BK1768" s="4">
        <f>_2025teamgamelogs[[#This Row],[PTS]]/_2025teamgamelogs[[#This Row],[POSSESIONS]]</f>
        <v>1.0315533980582525</v>
      </c>
      <c r="BL1768" s="4">
        <f xml:space="preserve"> 100 * _2025teamgamelogs[[#This Row],[POINTS_PER_POSSESSION]]</f>
        <v>103.15533980582525</v>
      </c>
      <c r="BM1768" s="4">
        <f xml:space="preserve"> _2025teamgamelogs[[#This Row],[POSSESIONS]] / (_2025teamgamelogs[[#This Row],[MIN]]/48)</f>
        <v>98.88</v>
      </c>
      <c r="BN1768" s="3">
        <f>_2025teamgamelogs[[#This Row],[PTS]] / (2 * (_2025teamgamelogs[[#This Row],[FGA]] + 0.44 * _2025teamgamelogs[[#This Row],[FTA]]))</f>
        <v>0.51577669902912626</v>
      </c>
      <c r="BO1768" s="4">
        <f>VLOOKUP(_2025teamgamelogs[[#This Row],[MONTH]], LEAGUE_AVERAGES!$A$2:$B$8, 2, FALSE)</f>
        <v>112.18937416754261</v>
      </c>
      <c r="BP1768" s="5">
        <f>VLOOKUP(_2025teamgamelogs[[#This Row],[TEAM_NAME]], LEAGUE_AVERAGES!$A$14:$C$43, 2, FALSE)</f>
        <v>0.337609756097561</v>
      </c>
      <c r="BQ1768" s="5">
        <f>VLOOKUP(_2025teamgamelogs[[#This Row],[TEAM_NAME]], LEAGUE_AVERAGES!$A$14:$C$43, 3, FALSE)</f>
        <v>0.34709756097560968</v>
      </c>
      <c r="BR1768" s="5">
        <f>VLOOKUP(_2025teamgamelogs[[#This Row],[TEAM_NAME]], LEAGUE_AVERAGES!$F$14:$H$43, 2, FALSE)</f>
        <v>0.43748780487804872</v>
      </c>
      <c r="BS1768" s="5">
        <f>VLOOKUP(_2025teamgamelogs[[#This Row],[TEAM_NAME]], LEAGUE_AVERAGES!$F$14:$H$43, 3, FALSE)</f>
        <v>0.43895121951219529</v>
      </c>
      <c r="BT1768" s="5">
        <f>VLOOKUP(_2025teamgamelogs[[#This Row],[TEAM_NAME]], LEAGUE_AVERAGES!$K$14:$M$43, 2, FALSE)</f>
        <v>0.54767404365624284</v>
      </c>
      <c r="BU1768" s="5">
        <f>VLOOKUP(_2025teamgamelogs[[#This Row],[TEAM_NAME]], LEAGUE_AVERAGES!$K$14:$M$43, 3, FALSE)</f>
        <v>0.5592142433904097</v>
      </c>
    </row>
    <row r="1769" spans="1:73" x14ac:dyDescent="0.2">
      <c r="A1769" t="s">
        <v>59</v>
      </c>
      <c r="B1769">
        <v>1610612765</v>
      </c>
      <c r="C1769" t="s">
        <v>107</v>
      </c>
      <c r="D1769" t="s">
        <v>108</v>
      </c>
      <c r="E1769">
        <v>22400850</v>
      </c>
      <c r="F1769" s="1">
        <v>45716</v>
      </c>
      <c r="G1769" t="s">
        <v>1493</v>
      </c>
      <c r="H1769" t="s">
        <v>70</v>
      </c>
      <c r="I1769">
        <v>48</v>
      </c>
      <c r="J1769">
        <v>45</v>
      </c>
      <c r="K1769">
        <v>99</v>
      </c>
      <c r="L1769">
        <v>0.45500000000000002</v>
      </c>
      <c r="M1769">
        <v>12</v>
      </c>
      <c r="N1769">
        <v>37</v>
      </c>
      <c r="O1769">
        <v>0.32400000000000001</v>
      </c>
      <c r="P1769">
        <v>17</v>
      </c>
      <c r="Q1769">
        <v>23</v>
      </c>
      <c r="R1769">
        <v>0.73899999999999999</v>
      </c>
      <c r="S1769">
        <v>14</v>
      </c>
      <c r="T1769">
        <v>28</v>
      </c>
      <c r="U1769">
        <v>42</v>
      </c>
      <c r="V1769">
        <v>32</v>
      </c>
      <c r="W1769">
        <v>11</v>
      </c>
      <c r="X1769">
        <v>15</v>
      </c>
      <c r="Y1769">
        <v>3</v>
      </c>
      <c r="Z1769">
        <v>8</v>
      </c>
      <c r="AA1769">
        <v>22</v>
      </c>
      <c r="AB1769">
        <v>18</v>
      </c>
      <c r="AC1769">
        <v>119</v>
      </c>
      <c r="AD1769">
        <v>-15</v>
      </c>
      <c r="AE1769">
        <v>1</v>
      </c>
      <c r="AF1769">
        <v>1231</v>
      </c>
      <c r="AG1769">
        <v>1231</v>
      </c>
      <c r="AH1769">
        <v>1231</v>
      </c>
      <c r="AI1769">
        <v>121</v>
      </c>
      <c r="AJ1769">
        <v>564</v>
      </c>
      <c r="AK1769">
        <v>206</v>
      </c>
      <c r="AL1769">
        <v>1464</v>
      </c>
      <c r="AM1769">
        <v>1413</v>
      </c>
      <c r="AN1769">
        <v>1227</v>
      </c>
      <c r="AO1769">
        <v>1625</v>
      </c>
      <c r="AP1769">
        <v>1052</v>
      </c>
      <c r="AQ1769">
        <v>899</v>
      </c>
      <c r="AR1769">
        <v>1655</v>
      </c>
      <c r="AS1769">
        <v>466</v>
      </c>
      <c r="AT1769">
        <v>1951</v>
      </c>
      <c r="AU1769">
        <v>1443</v>
      </c>
      <c r="AV1769">
        <v>322</v>
      </c>
      <c r="AW1769">
        <v>429</v>
      </c>
      <c r="AX1769">
        <v>46</v>
      </c>
      <c r="AY1769">
        <v>1712</v>
      </c>
      <c r="AZ1769">
        <v>2116</v>
      </c>
      <c r="BA1769">
        <v>1887</v>
      </c>
      <c r="BB1769">
        <v>1204</v>
      </c>
      <c r="BC1769">
        <v>798</v>
      </c>
      <c r="BD1769">
        <v>2041</v>
      </c>
      <c r="BE1769">
        <v>1</v>
      </c>
      <c r="BF1769" t="s">
        <v>64</v>
      </c>
      <c r="BG1769" t="s">
        <v>1404</v>
      </c>
      <c r="BH1769" t="s">
        <v>1276</v>
      </c>
      <c r="BI1769" s="4">
        <f xml:space="preserve"> _2025teamgamelogs[[#This Row],[FGA]] + (0.44 * _2025teamgamelogs[[#This Row],[FTA]]) + _2025teamgamelogs[[#This Row],[TOV]] - _2025teamgamelogs[[#This Row],[OREB]]</f>
        <v>106.12</v>
      </c>
      <c r="BJ1769" s="3">
        <f>_2025teamgamelogs[[#This Row],[TOV]]/_2025teamgamelogs[[#This Row],[POSSESIONS]]</f>
        <v>0.10365623822088202</v>
      </c>
      <c r="BK1769" s="4">
        <f>_2025teamgamelogs[[#This Row],[PTS]]/_2025teamgamelogs[[#This Row],[POSSESIONS]]</f>
        <v>1.1213720316622691</v>
      </c>
      <c r="BL1769" s="4">
        <f xml:space="preserve"> 100 * _2025teamgamelogs[[#This Row],[POINTS_PER_POSSESSION]]</f>
        <v>112.13720316622691</v>
      </c>
      <c r="BM1769" s="4">
        <f xml:space="preserve"> _2025teamgamelogs[[#This Row],[POSSESIONS]] / (_2025teamgamelogs[[#This Row],[MIN]]/48)</f>
        <v>106.12</v>
      </c>
      <c r="BN1769" s="3">
        <f>_2025teamgamelogs[[#This Row],[PTS]] / (2 * (_2025teamgamelogs[[#This Row],[FGA]] + 0.44 * _2025teamgamelogs[[#This Row],[FTA]]))</f>
        <v>0.54527126099706746</v>
      </c>
      <c r="BO1769" s="4">
        <f>VLOOKUP(_2025teamgamelogs[[#This Row],[MONTH]], LEAGUE_AVERAGES!$A$2:$B$8, 2, FALSE)</f>
        <v>112.18937416754261</v>
      </c>
      <c r="BP1769" s="5">
        <f>VLOOKUP(_2025teamgamelogs[[#This Row],[TEAM_NAME]], LEAGUE_AVERAGES!$A$14:$C$43, 2, FALSE)</f>
        <v>0.3560731707317073</v>
      </c>
      <c r="BQ1769" s="5">
        <f>VLOOKUP(_2025teamgamelogs[[#This Row],[TEAM_NAME]], LEAGUE_AVERAGES!$A$14:$C$43, 3, FALSE)</f>
        <v>0.3687804878048781</v>
      </c>
      <c r="BR1769" s="5">
        <f>VLOOKUP(_2025teamgamelogs[[#This Row],[TEAM_NAME]], LEAGUE_AVERAGES!$F$14:$H$43, 2, FALSE)</f>
        <v>0.47321951219512204</v>
      </c>
      <c r="BS1769" s="5">
        <f>VLOOKUP(_2025teamgamelogs[[#This Row],[TEAM_NAME]], LEAGUE_AVERAGES!$F$14:$H$43, 3, FALSE)</f>
        <v>0.48104878048780486</v>
      </c>
      <c r="BT1769" s="5">
        <f>VLOOKUP(_2025teamgamelogs[[#This Row],[TEAM_NAME]], LEAGUE_AVERAGES!$K$14:$M$43, 2, FALSE)</f>
        <v>0.57634444021190001</v>
      </c>
      <c r="BU1769" s="5">
        <f>VLOOKUP(_2025teamgamelogs[[#This Row],[TEAM_NAME]], LEAGUE_AVERAGES!$K$14:$M$43, 3, FALSE)</f>
        <v>0.58621097107374254</v>
      </c>
    </row>
    <row r="1770" spans="1:73" x14ac:dyDescent="0.2">
      <c r="A1770" t="s">
        <v>59</v>
      </c>
      <c r="B1770">
        <v>1610612750</v>
      </c>
      <c r="C1770" t="s">
        <v>8</v>
      </c>
      <c r="D1770" t="s">
        <v>72</v>
      </c>
      <c r="E1770">
        <v>22400858</v>
      </c>
      <c r="F1770" s="1">
        <v>45716</v>
      </c>
      <c r="G1770" t="s">
        <v>1261</v>
      </c>
      <c r="H1770" t="s">
        <v>70</v>
      </c>
      <c r="I1770">
        <v>48</v>
      </c>
      <c r="J1770">
        <v>44</v>
      </c>
      <c r="K1770">
        <v>101</v>
      </c>
      <c r="L1770">
        <v>0.436</v>
      </c>
      <c r="M1770">
        <v>20</v>
      </c>
      <c r="N1770">
        <v>52</v>
      </c>
      <c r="O1770">
        <v>0.38500000000000001</v>
      </c>
      <c r="P1770">
        <v>8</v>
      </c>
      <c r="Q1770">
        <v>14</v>
      </c>
      <c r="R1770">
        <v>0.57099999999999995</v>
      </c>
      <c r="S1770">
        <v>11</v>
      </c>
      <c r="T1770">
        <v>29</v>
      </c>
      <c r="U1770">
        <v>40</v>
      </c>
      <c r="V1770">
        <v>35</v>
      </c>
      <c r="W1770">
        <v>7</v>
      </c>
      <c r="X1770">
        <v>17</v>
      </c>
      <c r="Y1770">
        <v>4</v>
      </c>
      <c r="Z1770">
        <v>4</v>
      </c>
      <c r="AA1770">
        <v>13</v>
      </c>
      <c r="AB1770">
        <v>13</v>
      </c>
      <c r="AC1770">
        <v>116</v>
      </c>
      <c r="AD1770">
        <v>-1</v>
      </c>
      <c r="AE1770">
        <v>1</v>
      </c>
      <c r="AF1770">
        <v>1231</v>
      </c>
      <c r="AG1770">
        <v>1231</v>
      </c>
      <c r="AH1770">
        <v>1231</v>
      </c>
      <c r="AI1770">
        <v>121</v>
      </c>
      <c r="AJ1770">
        <v>703</v>
      </c>
      <c r="AK1770">
        <v>121</v>
      </c>
      <c r="AL1770">
        <v>1771</v>
      </c>
      <c r="AM1770">
        <v>114</v>
      </c>
      <c r="AN1770">
        <v>60</v>
      </c>
      <c r="AO1770">
        <v>909</v>
      </c>
      <c r="AP1770">
        <v>2336</v>
      </c>
      <c r="AQ1770">
        <v>2113</v>
      </c>
      <c r="AR1770">
        <v>2397</v>
      </c>
      <c r="AS1770">
        <v>1051</v>
      </c>
      <c r="AT1770">
        <v>1807</v>
      </c>
      <c r="AU1770">
        <v>1715</v>
      </c>
      <c r="AV1770">
        <v>132</v>
      </c>
      <c r="AW1770">
        <v>38</v>
      </c>
      <c r="AX1770">
        <v>10</v>
      </c>
      <c r="AY1770">
        <v>1274</v>
      </c>
      <c r="AZ1770">
        <v>750</v>
      </c>
      <c r="BA1770">
        <v>148</v>
      </c>
      <c r="BB1770">
        <v>2202</v>
      </c>
      <c r="BC1770">
        <v>1025</v>
      </c>
      <c r="BD1770">
        <v>1231</v>
      </c>
      <c r="BE1770">
        <v>1</v>
      </c>
      <c r="BF1770" t="s">
        <v>71</v>
      </c>
      <c r="BG1770" t="s">
        <v>1404</v>
      </c>
      <c r="BH1770" t="s">
        <v>1276</v>
      </c>
      <c r="BI1770" s="4">
        <f xml:space="preserve"> _2025teamgamelogs[[#This Row],[FGA]] + (0.44 * _2025teamgamelogs[[#This Row],[FTA]]) + _2025teamgamelogs[[#This Row],[TOV]] - _2025teamgamelogs[[#This Row],[OREB]]</f>
        <v>103.16</v>
      </c>
      <c r="BJ1770" s="3">
        <f>_2025teamgamelogs[[#This Row],[TOV]]/_2025teamgamelogs[[#This Row],[POSSESIONS]]</f>
        <v>6.7855758045754166E-2</v>
      </c>
      <c r="BK1770" s="4">
        <f>_2025teamgamelogs[[#This Row],[PTS]]/_2025teamgamelogs[[#This Row],[POSSESIONS]]</f>
        <v>1.1244668476153548</v>
      </c>
      <c r="BL1770" s="4">
        <f xml:space="preserve"> 100 * _2025teamgamelogs[[#This Row],[POINTS_PER_POSSESSION]]</f>
        <v>112.44668476153548</v>
      </c>
      <c r="BM1770" s="4">
        <f xml:space="preserve"> _2025teamgamelogs[[#This Row],[POSSESIONS]] / (_2025teamgamelogs[[#This Row],[MIN]]/48)</f>
        <v>103.16</v>
      </c>
      <c r="BN1770" s="3">
        <f>_2025teamgamelogs[[#This Row],[PTS]] / (2 * (_2025teamgamelogs[[#This Row],[FGA]] + 0.44 * _2025teamgamelogs[[#This Row],[FTA]]))</f>
        <v>0.54124673385591637</v>
      </c>
      <c r="BO1770" s="4">
        <f>VLOOKUP(_2025teamgamelogs[[#This Row],[MONTH]], LEAGUE_AVERAGES!$A$2:$B$8, 2, FALSE)</f>
        <v>112.18937416754261</v>
      </c>
      <c r="BP1770" s="5">
        <f>VLOOKUP(_2025teamgamelogs[[#This Row],[TEAM_NAME]], LEAGUE_AVERAGES!$A$14:$C$43, 2, FALSE)</f>
        <v>0.38256097560975622</v>
      </c>
      <c r="BQ1770" s="5">
        <f>VLOOKUP(_2025teamgamelogs[[#This Row],[TEAM_NAME]], LEAGUE_AVERAGES!$A$14:$C$43, 3, FALSE)</f>
        <v>0.37156097560975615</v>
      </c>
      <c r="BR1770" s="5">
        <f>VLOOKUP(_2025teamgamelogs[[#This Row],[TEAM_NAME]], LEAGUE_AVERAGES!$F$14:$H$43, 2, FALSE)</f>
        <v>0.47402439024390242</v>
      </c>
      <c r="BS1770" s="5">
        <f>VLOOKUP(_2025teamgamelogs[[#This Row],[TEAM_NAME]], LEAGUE_AVERAGES!$F$14:$H$43, 3, FALSE)</f>
        <v>0.46580487804878057</v>
      </c>
      <c r="BT1770" s="5">
        <f>VLOOKUP(_2025teamgamelogs[[#This Row],[TEAM_NAME]], LEAGUE_AVERAGES!$K$14:$M$43, 2, FALSE)</f>
        <v>0.59446350940954662</v>
      </c>
      <c r="BU1770" s="5">
        <f>VLOOKUP(_2025teamgamelogs[[#This Row],[TEAM_NAME]], LEAGUE_AVERAGES!$K$14:$M$43, 3, FALSE)</f>
        <v>0.58583417827298701</v>
      </c>
    </row>
    <row r="1771" spans="1:73" x14ac:dyDescent="0.2">
      <c r="A1771" t="s">
        <v>59</v>
      </c>
      <c r="B1771">
        <v>1610612760</v>
      </c>
      <c r="C1771" t="s">
        <v>137</v>
      </c>
      <c r="D1771" t="s">
        <v>138</v>
      </c>
      <c r="E1771">
        <v>22400851</v>
      </c>
      <c r="F1771" s="1">
        <v>45716</v>
      </c>
      <c r="G1771" t="s">
        <v>1494</v>
      </c>
      <c r="H1771" t="s">
        <v>63</v>
      </c>
      <c r="I1771">
        <v>48</v>
      </c>
      <c r="J1771">
        <v>51</v>
      </c>
      <c r="K1771">
        <v>101</v>
      </c>
      <c r="L1771">
        <v>0.505</v>
      </c>
      <c r="M1771">
        <v>23</v>
      </c>
      <c r="N1771">
        <v>50</v>
      </c>
      <c r="O1771">
        <v>0.46</v>
      </c>
      <c r="P1771">
        <v>10</v>
      </c>
      <c r="Q1771">
        <v>12</v>
      </c>
      <c r="R1771">
        <v>0.83299999999999996</v>
      </c>
      <c r="S1771">
        <v>9</v>
      </c>
      <c r="T1771">
        <v>34</v>
      </c>
      <c r="U1771">
        <v>43</v>
      </c>
      <c r="V1771">
        <v>37</v>
      </c>
      <c r="W1771">
        <v>12</v>
      </c>
      <c r="X1771">
        <v>10</v>
      </c>
      <c r="Y1771">
        <v>1</v>
      </c>
      <c r="Z1771">
        <v>5</v>
      </c>
      <c r="AA1771">
        <v>18</v>
      </c>
      <c r="AB1771">
        <v>14</v>
      </c>
      <c r="AC1771">
        <v>135</v>
      </c>
      <c r="AD1771">
        <v>16</v>
      </c>
      <c r="AE1771">
        <v>1</v>
      </c>
      <c r="AF1771">
        <v>1</v>
      </c>
      <c r="AG1771">
        <v>1</v>
      </c>
      <c r="AH1771">
        <v>1</v>
      </c>
      <c r="AI1771">
        <v>121</v>
      </c>
      <c r="AJ1771">
        <v>94</v>
      </c>
      <c r="AK1771">
        <v>121</v>
      </c>
      <c r="AL1771">
        <v>658</v>
      </c>
      <c r="AM1771">
        <v>22</v>
      </c>
      <c r="AN1771">
        <v>104</v>
      </c>
      <c r="AO1771">
        <v>261</v>
      </c>
      <c r="AP1771">
        <v>2148</v>
      </c>
      <c r="AQ1771">
        <v>2282</v>
      </c>
      <c r="AR1771">
        <v>699</v>
      </c>
      <c r="AS1771">
        <v>1566</v>
      </c>
      <c r="AT1771">
        <v>926</v>
      </c>
      <c r="AU1771">
        <v>1282</v>
      </c>
      <c r="AV1771">
        <v>68</v>
      </c>
      <c r="AW1771">
        <v>640</v>
      </c>
      <c r="AX1771">
        <v>539</v>
      </c>
      <c r="AY1771">
        <v>2304</v>
      </c>
      <c r="AZ1771">
        <v>1188</v>
      </c>
      <c r="BA1771">
        <v>1018</v>
      </c>
      <c r="BB1771">
        <v>2064</v>
      </c>
      <c r="BC1771">
        <v>110</v>
      </c>
      <c r="BD1771">
        <v>338</v>
      </c>
      <c r="BE1771">
        <v>1</v>
      </c>
      <c r="BF1771" t="s">
        <v>71</v>
      </c>
      <c r="BG1771" t="s">
        <v>1404</v>
      </c>
      <c r="BH1771" t="s">
        <v>1276</v>
      </c>
      <c r="BI1771" s="4">
        <f xml:space="preserve"> _2025teamgamelogs[[#This Row],[FGA]] + (0.44 * _2025teamgamelogs[[#This Row],[FTA]]) + _2025teamgamelogs[[#This Row],[TOV]] - _2025teamgamelogs[[#This Row],[OREB]]</f>
        <v>109.28</v>
      </c>
      <c r="BJ1771" s="3">
        <f>_2025teamgamelogs[[#This Row],[TOV]]/_2025teamgamelogs[[#This Row],[POSSESIONS]]</f>
        <v>0.10980966325036604</v>
      </c>
      <c r="BK1771" s="4">
        <f>_2025teamgamelogs[[#This Row],[PTS]]/_2025teamgamelogs[[#This Row],[POSSESIONS]]</f>
        <v>1.2353587115666178</v>
      </c>
      <c r="BL1771" s="4">
        <f xml:space="preserve"> 100 * _2025teamgamelogs[[#This Row],[POINTS_PER_POSSESSION]]</f>
        <v>123.53587115666178</v>
      </c>
      <c r="BM1771" s="4">
        <f xml:space="preserve"> _2025teamgamelogs[[#This Row],[POSSESIONS]] / (_2025teamgamelogs[[#This Row],[MIN]]/48)</f>
        <v>109.28</v>
      </c>
      <c r="BN1771" s="3">
        <f>_2025teamgamelogs[[#This Row],[PTS]] / (2 * (_2025teamgamelogs[[#This Row],[FGA]] + 0.44 * _2025teamgamelogs[[#This Row],[FTA]]))</f>
        <v>0.635114791117802</v>
      </c>
      <c r="BO1771" s="4">
        <f>VLOOKUP(_2025teamgamelogs[[#This Row],[MONTH]], LEAGUE_AVERAGES!$A$2:$B$8, 2, FALSE)</f>
        <v>112.18937416754261</v>
      </c>
      <c r="BP1771" s="5">
        <f>VLOOKUP(_2025teamgamelogs[[#This Row],[TEAM_NAME]], LEAGUE_AVERAGES!$A$14:$C$43, 2, FALSE)</f>
        <v>0.38229268292682927</v>
      </c>
      <c r="BQ1771" s="5">
        <f>VLOOKUP(_2025teamgamelogs[[#This Row],[TEAM_NAME]], LEAGUE_AVERAGES!$A$14:$C$43, 3, FALSE)</f>
        <v>0.36500000000000005</v>
      </c>
      <c r="BR1771" s="5">
        <f>VLOOKUP(_2025teamgamelogs[[#This Row],[TEAM_NAME]], LEAGUE_AVERAGES!$F$14:$H$43, 2, FALSE)</f>
        <v>0.48607317073170736</v>
      </c>
      <c r="BS1771" s="5">
        <f>VLOOKUP(_2025teamgamelogs[[#This Row],[TEAM_NAME]], LEAGUE_AVERAGES!$F$14:$H$43, 3, FALSE)</f>
        <v>0.4780731707317073</v>
      </c>
      <c r="BT1771" s="5">
        <f>VLOOKUP(_2025teamgamelogs[[#This Row],[TEAM_NAME]], LEAGUE_AVERAGES!$K$14:$M$43, 2, FALSE)</f>
        <v>0.59971838422440138</v>
      </c>
      <c r="BU1771" s="5">
        <f>VLOOKUP(_2025teamgamelogs[[#This Row],[TEAM_NAME]], LEAGUE_AVERAGES!$K$14:$M$43, 3, FALSE)</f>
        <v>0.58679992881439635</v>
      </c>
    </row>
    <row r="1772" spans="1:73" x14ac:dyDescent="0.2">
      <c r="A1772" t="s">
        <v>59</v>
      </c>
      <c r="B1772">
        <v>1610612756</v>
      </c>
      <c r="C1772" t="s">
        <v>80</v>
      </c>
      <c r="D1772" t="s">
        <v>81</v>
      </c>
      <c r="E1772">
        <v>22400857</v>
      </c>
      <c r="F1772" s="1">
        <v>45716</v>
      </c>
      <c r="G1772" t="s">
        <v>1485</v>
      </c>
      <c r="H1772" t="s">
        <v>63</v>
      </c>
      <c r="I1772">
        <v>48</v>
      </c>
      <c r="J1772">
        <v>47</v>
      </c>
      <c r="K1772">
        <v>79</v>
      </c>
      <c r="L1772">
        <v>0.59499999999999997</v>
      </c>
      <c r="M1772">
        <v>21</v>
      </c>
      <c r="N1772">
        <v>40</v>
      </c>
      <c r="O1772">
        <v>0.52500000000000002</v>
      </c>
      <c r="P1772">
        <v>10</v>
      </c>
      <c r="Q1772">
        <v>13</v>
      </c>
      <c r="R1772">
        <v>0.76900000000000002</v>
      </c>
      <c r="S1772">
        <v>5</v>
      </c>
      <c r="T1772">
        <v>30</v>
      </c>
      <c r="U1772">
        <v>35</v>
      </c>
      <c r="V1772">
        <v>35</v>
      </c>
      <c r="W1772">
        <v>17</v>
      </c>
      <c r="X1772">
        <v>6</v>
      </c>
      <c r="Y1772">
        <v>3</v>
      </c>
      <c r="Z1772">
        <v>3</v>
      </c>
      <c r="AA1772">
        <v>18</v>
      </c>
      <c r="AB1772">
        <v>13</v>
      </c>
      <c r="AC1772">
        <v>125</v>
      </c>
      <c r="AD1772">
        <v>17</v>
      </c>
      <c r="AE1772">
        <v>1</v>
      </c>
      <c r="AF1772">
        <v>1</v>
      </c>
      <c r="AG1772">
        <v>1</v>
      </c>
      <c r="AH1772">
        <v>1</v>
      </c>
      <c r="AI1772">
        <v>121</v>
      </c>
      <c r="AJ1772">
        <v>335</v>
      </c>
      <c r="AK1772">
        <v>2245</v>
      </c>
      <c r="AL1772">
        <v>26</v>
      </c>
      <c r="AM1772">
        <v>74</v>
      </c>
      <c r="AN1772">
        <v>795</v>
      </c>
      <c r="AO1772">
        <v>58</v>
      </c>
      <c r="AP1772">
        <v>2148</v>
      </c>
      <c r="AQ1772">
        <v>2188</v>
      </c>
      <c r="AR1772">
        <v>1388</v>
      </c>
      <c r="AS1772">
        <v>2299</v>
      </c>
      <c r="AT1772">
        <v>1652</v>
      </c>
      <c r="AU1772">
        <v>2225</v>
      </c>
      <c r="AV1772">
        <v>132</v>
      </c>
      <c r="AW1772">
        <v>1759</v>
      </c>
      <c r="AX1772">
        <v>1702</v>
      </c>
      <c r="AY1772">
        <v>1712</v>
      </c>
      <c r="AZ1772">
        <v>384</v>
      </c>
      <c r="BA1772">
        <v>1018</v>
      </c>
      <c r="BB1772">
        <v>2202</v>
      </c>
      <c r="BC1772">
        <v>437</v>
      </c>
      <c r="BD1772">
        <v>313</v>
      </c>
      <c r="BE1772">
        <v>1</v>
      </c>
      <c r="BF1772" t="s">
        <v>64</v>
      </c>
      <c r="BG1772" t="s">
        <v>1404</v>
      </c>
      <c r="BH1772" t="s">
        <v>1276</v>
      </c>
      <c r="BI1772" s="4">
        <f xml:space="preserve"> _2025teamgamelogs[[#This Row],[FGA]] + (0.44 * _2025teamgamelogs[[#This Row],[FTA]]) + _2025teamgamelogs[[#This Row],[TOV]] - _2025teamgamelogs[[#This Row],[OREB]]</f>
        <v>96.72</v>
      </c>
      <c r="BJ1772" s="3">
        <f>_2025teamgamelogs[[#This Row],[TOV]]/_2025teamgamelogs[[#This Row],[POSSESIONS]]</f>
        <v>0.17576509511993382</v>
      </c>
      <c r="BK1772" s="4">
        <f>_2025teamgamelogs[[#This Row],[PTS]]/_2025teamgamelogs[[#This Row],[POSSESIONS]]</f>
        <v>1.292390405293631</v>
      </c>
      <c r="BL1772" s="4">
        <f xml:space="preserve"> 100 * _2025teamgamelogs[[#This Row],[POINTS_PER_POSSESSION]]</f>
        <v>129.23904052936311</v>
      </c>
      <c r="BM1772" s="4">
        <f xml:space="preserve"> _2025teamgamelogs[[#This Row],[POSSESIONS]] / (_2025teamgamelogs[[#This Row],[MIN]]/48)</f>
        <v>96.72</v>
      </c>
      <c r="BN1772" s="3">
        <f>_2025teamgamelogs[[#This Row],[PTS]] / (2 * (_2025teamgamelogs[[#This Row],[FGA]] + 0.44 * _2025teamgamelogs[[#This Row],[FTA]]))</f>
        <v>0.73772426817752601</v>
      </c>
      <c r="BO1772" s="4">
        <f>VLOOKUP(_2025teamgamelogs[[#This Row],[MONTH]], LEAGUE_AVERAGES!$A$2:$B$8, 2, FALSE)</f>
        <v>112.18937416754261</v>
      </c>
      <c r="BP1772" s="5">
        <f>VLOOKUP(_2025teamgamelogs[[#This Row],[TEAM_NAME]], LEAGUE_AVERAGES!$A$14:$C$43, 2, FALSE)</f>
        <v>0.37692682926829268</v>
      </c>
      <c r="BQ1772" s="5">
        <f>VLOOKUP(_2025teamgamelogs[[#This Row],[TEAM_NAME]], LEAGUE_AVERAGES!$A$14:$C$43, 3, FALSE)</f>
        <v>0.37741463414634141</v>
      </c>
      <c r="BR1772" s="5">
        <f>VLOOKUP(_2025teamgamelogs[[#This Row],[TEAM_NAME]], LEAGUE_AVERAGES!$F$14:$H$43, 2, FALSE)</f>
        <v>0.4768536585365854</v>
      </c>
      <c r="BS1772" s="5">
        <f>VLOOKUP(_2025teamgamelogs[[#This Row],[TEAM_NAME]], LEAGUE_AVERAGES!$F$14:$H$43, 3, FALSE)</f>
        <v>0.48056097560975608</v>
      </c>
      <c r="BT1772" s="5">
        <f>VLOOKUP(_2025teamgamelogs[[#This Row],[TEAM_NAME]], LEAGUE_AVERAGES!$K$14:$M$43, 2, FALSE)</f>
        <v>0.59622840480117467</v>
      </c>
      <c r="BU1772" s="5">
        <f>VLOOKUP(_2025teamgamelogs[[#This Row],[TEAM_NAME]], LEAGUE_AVERAGES!$K$14:$M$43, 3, FALSE)</f>
        <v>0.59682738613401276</v>
      </c>
    </row>
    <row r="1773" spans="1:73" x14ac:dyDescent="0.2">
      <c r="A1773" t="s">
        <v>59</v>
      </c>
      <c r="B1773">
        <v>1610612741</v>
      </c>
      <c r="C1773" t="s">
        <v>86</v>
      </c>
      <c r="D1773" t="s">
        <v>87</v>
      </c>
      <c r="E1773">
        <v>22400855</v>
      </c>
      <c r="F1773" s="1">
        <v>45716</v>
      </c>
      <c r="G1773" t="s">
        <v>1495</v>
      </c>
      <c r="H1773" t="s">
        <v>63</v>
      </c>
      <c r="I1773">
        <v>53</v>
      </c>
      <c r="J1773">
        <v>45</v>
      </c>
      <c r="K1773">
        <v>101</v>
      </c>
      <c r="L1773">
        <v>0.44600000000000001</v>
      </c>
      <c r="M1773">
        <v>13</v>
      </c>
      <c r="N1773">
        <v>49</v>
      </c>
      <c r="O1773">
        <v>0.26500000000000001</v>
      </c>
      <c r="P1773">
        <v>22</v>
      </c>
      <c r="Q1773">
        <v>25</v>
      </c>
      <c r="R1773">
        <v>0.88</v>
      </c>
      <c r="S1773">
        <v>10</v>
      </c>
      <c r="T1773">
        <v>35</v>
      </c>
      <c r="U1773">
        <v>45</v>
      </c>
      <c r="V1773">
        <v>32</v>
      </c>
      <c r="W1773">
        <v>15</v>
      </c>
      <c r="X1773">
        <v>11</v>
      </c>
      <c r="Y1773">
        <v>4</v>
      </c>
      <c r="Z1773">
        <v>3</v>
      </c>
      <c r="AA1773">
        <v>16</v>
      </c>
      <c r="AB1773">
        <v>21</v>
      </c>
      <c r="AC1773">
        <v>125</v>
      </c>
      <c r="AD1773">
        <v>10</v>
      </c>
      <c r="AE1773">
        <v>1</v>
      </c>
      <c r="AF1773">
        <v>1</v>
      </c>
      <c r="AG1773">
        <v>1</v>
      </c>
      <c r="AH1773">
        <v>1</v>
      </c>
      <c r="AI1773">
        <v>9</v>
      </c>
      <c r="AJ1773">
        <v>564</v>
      </c>
      <c r="AK1773">
        <v>121</v>
      </c>
      <c r="AL1773">
        <v>1629</v>
      </c>
      <c r="AM1773">
        <v>1171</v>
      </c>
      <c r="AN1773">
        <v>142</v>
      </c>
      <c r="AO1773">
        <v>2168</v>
      </c>
      <c r="AP1773">
        <v>406</v>
      </c>
      <c r="AQ1773">
        <v>666</v>
      </c>
      <c r="AR1773">
        <v>381</v>
      </c>
      <c r="AS1773">
        <v>1308</v>
      </c>
      <c r="AT1773">
        <v>769</v>
      </c>
      <c r="AU1773">
        <v>976</v>
      </c>
      <c r="AV1773">
        <v>322</v>
      </c>
      <c r="AW1773">
        <v>1341</v>
      </c>
      <c r="AX1773">
        <v>346</v>
      </c>
      <c r="AY1773">
        <v>1274</v>
      </c>
      <c r="AZ1773">
        <v>384</v>
      </c>
      <c r="BA1773">
        <v>570</v>
      </c>
      <c r="BB1773">
        <v>575</v>
      </c>
      <c r="BC1773">
        <v>437</v>
      </c>
      <c r="BD1773">
        <v>614</v>
      </c>
      <c r="BE1773">
        <v>1</v>
      </c>
      <c r="BF1773" t="s">
        <v>64</v>
      </c>
      <c r="BG1773" t="s">
        <v>1404</v>
      </c>
      <c r="BH1773" t="s">
        <v>1276</v>
      </c>
      <c r="BI1773" s="4">
        <f xml:space="preserve"> _2025teamgamelogs[[#This Row],[FGA]] + (0.44 * _2025teamgamelogs[[#This Row],[FTA]]) + _2025teamgamelogs[[#This Row],[TOV]] - _2025teamgamelogs[[#This Row],[OREB]]</f>
        <v>117</v>
      </c>
      <c r="BJ1773" s="3">
        <f>_2025teamgamelogs[[#This Row],[TOV]]/_2025teamgamelogs[[#This Row],[POSSESIONS]]</f>
        <v>0.12820512820512819</v>
      </c>
      <c r="BK1773" s="4">
        <f>_2025teamgamelogs[[#This Row],[PTS]]/_2025teamgamelogs[[#This Row],[POSSESIONS]]</f>
        <v>1.0683760683760684</v>
      </c>
      <c r="BL1773" s="4">
        <f xml:space="preserve"> 100 * _2025teamgamelogs[[#This Row],[POINTS_PER_POSSESSION]]</f>
        <v>106.83760683760684</v>
      </c>
      <c r="BM1773" s="4">
        <f xml:space="preserve"> _2025teamgamelogs[[#This Row],[POSSESIONS]] / (_2025teamgamelogs[[#This Row],[MIN]]/48)</f>
        <v>105.96226415094338</v>
      </c>
      <c r="BN1773" s="3">
        <f>_2025teamgamelogs[[#This Row],[PTS]] / (2 * (_2025teamgamelogs[[#This Row],[FGA]] + 0.44 * _2025teamgamelogs[[#This Row],[FTA]]))</f>
        <v>0.5580357142857143</v>
      </c>
      <c r="BO1773" s="4">
        <f>VLOOKUP(_2025teamgamelogs[[#This Row],[MONTH]], LEAGUE_AVERAGES!$A$2:$B$8, 2, FALSE)</f>
        <v>112.18937416754261</v>
      </c>
      <c r="BP1773" s="5">
        <f>VLOOKUP(_2025teamgamelogs[[#This Row],[TEAM_NAME]], LEAGUE_AVERAGES!$A$14:$C$43, 2, FALSE)</f>
        <v>0.36141463414634156</v>
      </c>
      <c r="BQ1773" s="5">
        <f>VLOOKUP(_2025teamgamelogs[[#This Row],[TEAM_NAME]], LEAGUE_AVERAGES!$A$14:$C$43, 3, FALSE)</f>
        <v>0.37548780487804878</v>
      </c>
      <c r="BR1773" s="5">
        <f>VLOOKUP(_2025teamgamelogs[[#This Row],[TEAM_NAME]], LEAGUE_AVERAGES!$F$14:$H$43, 2, FALSE)</f>
        <v>0.46404878048780479</v>
      </c>
      <c r="BS1773" s="5">
        <f>VLOOKUP(_2025teamgamelogs[[#This Row],[TEAM_NAME]], LEAGUE_AVERAGES!$F$14:$H$43, 3, FALSE)</f>
        <v>0.47712195121951223</v>
      </c>
      <c r="BT1773" s="5">
        <f>VLOOKUP(_2025teamgamelogs[[#This Row],[TEAM_NAME]], LEAGUE_AVERAGES!$K$14:$M$43, 2, FALSE)</f>
        <v>0.57631003599073594</v>
      </c>
      <c r="BU1773" s="5">
        <f>VLOOKUP(_2025teamgamelogs[[#This Row],[TEAM_NAME]], LEAGUE_AVERAGES!$K$14:$M$43, 3, FALSE)</f>
        <v>0.59556361257988066</v>
      </c>
    </row>
    <row r="1774" spans="1:73" x14ac:dyDescent="0.2">
      <c r="A1774" t="s">
        <v>59</v>
      </c>
      <c r="B1774">
        <v>1610612737</v>
      </c>
      <c r="C1774" t="s">
        <v>92</v>
      </c>
      <c r="D1774" t="s">
        <v>93</v>
      </c>
      <c r="E1774">
        <v>22400851</v>
      </c>
      <c r="F1774" s="1">
        <v>45716</v>
      </c>
      <c r="G1774" t="s">
        <v>1496</v>
      </c>
      <c r="H1774" t="s">
        <v>70</v>
      </c>
      <c r="I1774">
        <v>48</v>
      </c>
      <c r="J1774">
        <v>43</v>
      </c>
      <c r="K1774">
        <v>88</v>
      </c>
      <c r="L1774">
        <v>0.48899999999999999</v>
      </c>
      <c r="M1774">
        <v>15</v>
      </c>
      <c r="N1774">
        <v>36</v>
      </c>
      <c r="O1774">
        <v>0.41699999999999998</v>
      </c>
      <c r="P1774">
        <v>18</v>
      </c>
      <c r="Q1774">
        <v>23</v>
      </c>
      <c r="R1774">
        <v>0.78300000000000003</v>
      </c>
      <c r="S1774">
        <v>10</v>
      </c>
      <c r="T1774">
        <v>36</v>
      </c>
      <c r="U1774">
        <v>46</v>
      </c>
      <c r="V1774">
        <v>27</v>
      </c>
      <c r="W1774">
        <v>19</v>
      </c>
      <c r="X1774">
        <v>8</v>
      </c>
      <c r="Y1774">
        <v>5</v>
      </c>
      <c r="Z1774">
        <v>1</v>
      </c>
      <c r="AA1774">
        <v>14</v>
      </c>
      <c r="AB1774">
        <v>18</v>
      </c>
      <c r="AC1774">
        <v>119</v>
      </c>
      <c r="AD1774">
        <v>-16</v>
      </c>
      <c r="AE1774">
        <v>1</v>
      </c>
      <c r="AF1774">
        <v>1231</v>
      </c>
      <c r="AG1774">
        <v>1231</v>
      </c>
      <c r="AH1774">
        <v>1231</v>
      </c>
      <c r="AI1774">
        <v>121</v>
      </c>
      <c r="AJ1774">
        <v>866</v>
      </c>
      <c r="AK1774">
        <v>1314</v>
      </c>
      <c r="AL1774">
        <v>853</v>
      </c>
      <c r="AM1774">
        <v>733</v>
      </c>
      <c r="AN1774">
        <v>1366</v>
      </c>
      <c r="AO1774">
        <v>565</v>
      </c>
      <c r="AP1774">
        <v>889</v>
      </c>
      <c r="AQ1774">
        <v>899</v>
      </c>
      <c r="AR1774">
        <v>1256</v>
      </c>
      <c r="AS1774">
        <v>1308</v>
      </c>
      <c r="AT1774">
        <v>640</v>
      </c>
      <c r="AU1774">
        <v>835</v>
      </c>
      <c r="AV1774">
        <v>1013</v>
      </c>
      <c r="AW1774">
        <v>2098</v>
      </c>
      <c r="AX1774">
        <v>1073</v>
      </c>
      <c r="AY1774">
        <v>889</v>
      </c>
      <c r="AZ1774">
        <v>35</v>
      </c>
      <c r="BA1774">
        <v>260</v>
      </c>
      <c r="BB1774">
        <v>1204</v>
      </c>
      <c r="BC1774">
        <v>798</v>
      </c>
      <c r="BD1774">
        <v>2086</v>
      </c>
      <c r="BE1774">
        <v>1</v>
      </c>
      <c r="BF1774" t="s">
        <v>64</v>
      </c>
      <c r="BG1774" t="s">
        <v>1404</v>
      </c>
      <c r="BH1774" t="s">
        <v>1276</v>
      </c>
      <c r="BI1774" s="4">
        <f xml:space="preserve"> _2025teamgamelogs[[#This Row],[FGA]] + (0.44 * _2025teamgamelogs[[#This Row],[FTA]]) + _2025teamgamelogs[[#This Row],[TOV]] - _2025teamgamelogs[[#This Row],[OREB]]</f>
        <v>107.12</v>
      </c>
      <c r="BJ1774" s="3">
        <f>_2025teamgamelogs[[#This Row],[TOV]]/_2025teamgamelogs[[#This Row],[POSSESIONS]]</f>
        <v>0.17737117251680357</v>
      </c>
      <c r="BK1774" s="4">
        <f>_2025teamgamelogs[[#This Row],[PTS]]/_2025teamgamelogs[[#This Row],[POSSESIONS]]</f>
        <v>1.1109036594473487</v>
      </c>
      <c r="BL1774" s="4">
        <f xml:space="preserve"> 100 * _2025teamgamelogs[[#This Row],[POINTS_PER_POSSESSION]]</f>
        <v>111.09036594473487</v>
      </c>
      <c r="BM1774" s="4">
        <f xml:space="preserve"> _2025teamgamelogs[[#This Row],[POSSESIONS]] / (_2025teamgamelogs[[#This Row],[MIN]]/48)</f>
        <v>107.12</v>
      </c>
      <c r="BN1774" s="3">
        <f>_2025teamgamelogs[[#This Row],[PTS]] / (2 * (_2025teamgamelogs[[#This Row],[FGA]] + 0.44 * _2025teamgamelogs[[#This Row],[FTA]]))</f>
        <v>0.60640032613126782</v>
      </c>
      <c r="BO1774" s="4">
        <f>VLOOKUP(_2025teamgamelogs[[#This Row],[MONTH]], LEAGUE_AVERAGES!$A$2:$B$8, 2, FALSE)</f>
        <v>112.18937416754261</v>
      </c>
      <c r="BP1774" s="5">
        <f>VLOOKUP(_2025teamgamelogs[[#This Row],[TEAM_NAME]], LEAGUE_AVERAGES!$A$14:$C$43, 2, FALSE)</f>
        <v>0.35092500000000004</v>
      </c>
      <c r="BQ1774" s="5">
        <f>VLOOKUP(_2025teamgamelogs[[#This Row],[TEAM_NAME]], LEAGUE_AVERAGES!$A$14:$C$43, 3, FALSE)</f>
        <v>0.36290476190476195</v>
      </c>
      <c r="BR1774" s="5">
        <f>VLOOKUP(_2025teamgamelogs[[#This Row],[TEAM_NAME]], LEAGUE_AVERAGES!$F$14:$H$43, 2, FALSE)</f>
        <v>0.47670000000000012</v>
      </c>
      <c r="BS1774" s="5">
        <f>VLOOKUP(_2025teamgamelogs[[#This Row],[TEAM_NAME]], LEAGUE_AVERAGES!$F$14:$H$43, 3, FALSE)</f>
        <v>0.47069047619047621</v>
      </c>
      <c r="BT1774" s="5">
        <f>VLOOKUP(_2025teamgamelogs[[#This Row],[TEAM_NAME]], LEAGUE_AVERAGES!$K$14:$M$43, 2, FALSE)</f>
        <v>0.58493933923263275</v>
      </c>
      <c r="BU1774" s="5">
        <f>VLOOKUP(_2025teamgamelogs[[#This Row],[TEAM_NAME]], LEAGUE_AVERAGES!$K$14:$M$43, 3, FALSE)</f>
        <v>0.57722862424766153</v>
      </c>
    </row>
    <row r="1775" spans="1:73" x14ac:dyDescent="0.2">
      <c r="A1775" t="s">
        <v>59</v>
      </c>
      <c r="B1775">
        <v>1610612743</v>
      </c>
      <c r="C1775" t="s">
        <v>151</v>
      </c>
      <c r="D1775" t="s">
        <v>152</v>
      </c>
      <c r="E1775">
        <v>22400850</v>
      </c>
      <c r="F1775" s="1">
        <v>45716</v>
      </c>
      <c r="G1775" t="s">
        <v>1497</v>
      </c>
      <c r="H1775" t="s">
        <v>63</v>
      </c>
      <c r="I1775">
        <v>48</v>
      </c>
      <c r="J1775">
        <v>47</v>
      </c>
      <c r="K1775">
        <v>84</v>
      </c>
      <c r="L1775">
        <v>0.56000000000000005</v>
      </c>
      <c r="M1775">
        <v>17</v>
      </c>
      <c r="N1775">
        <v>31</v>
      </c>
      <c r="O1775">
        <v>0.54800000000000004</v>
      </c>
      <c r="P1775">
        <v>23</v>
      </c>
      <c r="Q1775">
        <v>31</v>
      </c>
      <c r="R1775">
        <v>0.74199999999999999</v>
      </c>
      <c r="S1775">
        <v>10</v>
      </c>
      <c r="T1775">
        <v>40</v>
      </c>
      <c r="U1775">
        <v>50</v>
      </c>
      <c r="V1775">
        <v>28</v>
      </c>
      <c r="W1775">
        <v>20</v>
      </c>
      <c r="X1775">
        <v>5</v>
      </c>
      <c r="Y1775">
        <v>8</v>
      </c>
      <c r="Z1775">
        <v>3</v>
      </c>
      <c r="AA1775">
        <v>18</v>
      </c>
      <c r="AB1775">
        <v>22</v>
      </c>
      <c r="AC1775">
        <v>134</v>
      </c>
      <c r="AD1775">
        <v>15</v>
      </c>
      <c r="AE1775">
        <v>1</v>
      </c>
      <c r="AF1775">
        <v>1</v>
      </c>
      <c r="AG1775">
        <v>1</v>
      </c>
      <c r="AH1775">
        <v>1</v>
      </c>
      <c r="AI1775">
        <v>121</v>
      </c>
      <c r="AJ1775">
        <v>335</v>
      </c>
      <c r="AK1775">
        <v>1815</v>
      </c>
      <c r="AL1775">
        <v>121</v>
      </c>
      <c r="AM1775">
        <v>410</v>
      </c>
      <c r="AN1775">
        <v>1971</v>
      </c>
      <c r="AO1775">
        <v>29</v>
      </c>
      <c r="AP1775">
        <v>314</v>
      </c>
      <c r="AQ1775">
        <v>202</v>
      </c>
      <c r="AR1775">
        <v>1638</v>
      </c>
      <c r="AS1775">
        <v>1308</v>
      </c>
      <c r="AT1775">
        <v>210</v>
      </c>
      <c r="AU1775">
        <v>427</v>
      </c>
      <c r="AV1775">
        <v>840</v>
      </c>
      <c r="AW1775">
        <v>2199</v>
      </c>
      <c r="AX1775">
        <v>1998</v>
      </c>
      <c r="AY1775">
        <v>187</v>
      </c>
      <c r="AZ1775">
        <v>384</v>
      </c>
      <c r="BA1775">
        <v>1018</v>
      </c>
      <c r="BB1775">
        <v>416</v>
      </c>
      <c r="BC1775">
        <v>126</v>
      </c>
      <c r="BD1775">
        <v>376</v>
      </c>
      <c r="BE1775">
        <v>1</v>
      </c>
      <c r="BF1775" t="s">
        <v>71</v>
      </c>
      <c r="BG1775" t="s">
        <v>1404</v>
      </c>
      <c r="BH1775" t="s">
        <v>1276</v>
      </c>
      <c r="BI1775" s="4">
        <f xml:space="preserve"> _2025teamgamelogs[[#This Row],[FGA]] + (0.44 * _2025teamgamelogs[[#This Row],[FTA]]) + _2025teamgamelogs[[#This Row],[TOV]] - _2025teamgamelogs[[#This Row],[OREB]]</f>
        <v>107.64</v>
      </c>
      <c r="BJ1775" s="3">
        <f>_2025teamgamelogs[[#This Row],[TOV]]/_2025teamgamelogs[[#This Row],[POSSESIONS]]</f>
        <v>0.18580453363062058</v>
      </c>
      <c r="BK1775" s="4">
        <f>_2025teamgamelogs[[#This Row],[PTS]]/_2025teamgamelogs[[#This Row],[POSSESIONS]]</f>
        <v>1.2448903753251579</v>
      </c>
      <c r="BL1775" s="4">
        <f xml:space="preserve"> 100 * _2025teamgamelogs[[#This Row],[POINTS_PER_POSSESSION]]</f>
        <v>124.48903753251579</v>
      </c>
      <c r="BM1775" s="4">
        <f xml:space="preserve"> _2025teamgamelogs[[#This Row],[POSSESIONS]] / (_2025teamgamelogs[[#This Row],[MIN]]/48)</f>
        <v>107.64</v>
      </c>
      <c r="BN1775" s="3">
        <f>_2025teamgamelogs[[#This Row],[PTS]] / (2 * (_2025teamgamelogs[[#This Row],[FGA]] + 0.44 * _2025teamgamelogs[[#This Row],[FTA]]))</f>
        <v>0.68619418271200328</v>
      </c>
      <c r="BO1775" s="4">
        <f>VLOOKUP(_2025teamgamelogs[[#This Row],[MONTH]], LEAGUE_AVERAGES!$A$2:$B$8, 2, FALSE)</f>
        <v>112.18937416754261</v>
      </c>
      <c r="BP1775" s="5">
        <f>VLOOKUP(_2025teamgamelogs[[#This Row],[TEAM_NAME]], LEAGUE_AVERAGES!$A$14:$C$43, 2, FALSE)</f>
        <v>0.39036585365853654</v>
      </c>
      <c r="BQ1775" s="5">
        <f>VLOOKUP(_2025teamgamelogs[[#This Row],[TEAM_NAME]], LEAGUE_AVERAGES!$A$14:$C$43, 3, FALSE)</f>
        <v>0.36282926829268303</v>
      </c>
      <c r="BR1775" s="5">
        <f>VLOOKUP(_2025teamgamelogs[[#This Row],[TEAM_NAME]], LEAGUE_AVERAGES!$F$14:$H$43, 2, FALSE)</f>
        <v>0.50741463414634147</v>
      </c>
      <c r="BS1775" s="5">
        <f>VLOOKUP(_2025teamgamelogs[[#This Row],[TEAM_NAME]], LEAGUE_AVERAGES!$F$14:$H$43, 3, FALSE)</f>
        <v>0.50717073170731708</v>
      </c>
      <c r="BT1775" s="5">
        <f>VLOOKUP(_2025teamgamelogs[[#This Row],[TEAM_NAME]], LEAGUE_AVERAGES!$K$14:$M$43, 2, FALSE)</f>
        <v>0.61183675116028358</v>
      </c>
      <c r="BU1775" s="5">
        <f>VLOOKUP(_2025teamgamelogs[[#This Row],[TEAM_NAME]], LEAGUE_AVERAGES!$K$14:$M$43, 3, FALSE)</f>
        <v>0.59871853787111373</v>
      </c>
    </row>
    <row r="1776" spans="1:73" x14ac:dyDescent="0.2">
      <c r="A1776" t="s">
        <v>59</v>
      </c>
      <c r="B1776">
        <v>1610612759</v>
      </c>
      <c r="C1776" t="s">
        <v>145</v>
      </c>
      <c r="D1776" t="s">
        <v>146</v>
      </c>
      <c r="E1776">
        <v>22400863</v>
      </c>
      <c r="F1776" s="1">
        <v>45717</v>
      </c>
      <c r="G1776" t="s">
        <v>1315</v>
      </c>
      <c r="H1776" t="s">
        <v>63</v>
      </c>
      <c r="I1776">
        <v>48</v>
      </c>
      <c r="J1776">
        <v>50</v>
      </c>
      <c r="K1776">
        <v>96</v>
      </c>
      <c r="L1776">
        <v>0.52100000000000002</v>
      </c>
      <c r="M1776">
        <v>14</v>
      </c>
      <c r="N1776">
        <v>36</v>
      </c>
      <c r="O1776">
        <v>0.38900000000000001</v>
      </c>
      <c r="P1776">
        <v>16</v>
      </c>
      <c r="Q1776">
        <v>22</v>
      </c>
      <c r="R1776">
        <v>0.72699999999999998</v>
      </c>
      <c r="S1776">
        <v>13</v>
      </c>
      <c r="T1776">
        <v>29</v>
      </c>
      <c r="U1776">
        <v>42</v>
      </c>
      <c r="V1776">
        <v>33</v>
      </c>
      <c r="W1776">
        <v>13</v>
      </c>
      <c r="X1776">
        <v>8</v>
      </c>
      <c r="Y1776">
        <v>4</v>
      </c>
      <c r="Z1776">
        <v>8</v>
      </c>
      <c r="AA1776">
        <v>18</v>
      </c>
      <c r="AB1776">
        <v>16</v>
      </c>
      <c r="AC1776">
        <v>130</v>
      </c>
      <c r="AD1776">
        <v>2</v>
      </c>
      <c r="AE1776">
        <v>1</v>
      </c>
      <c r="AF1776">
        <v>1</v>
      </c>
      <c r="AG1776">
        <v>1</v>
      </c>
      <c r="AH1776">
        <v>1</v>
      </c>
      <c r="AI1776">
        <v>121</v>
      </c>
      <c r="AJ1776">
        <v>131</v>
      </c>
      <c r="AK1776">
        <v>392</v>
      </c>
      <c r="AL1776">
        <v>402</v>
      </c>
      <c r="AM1776">
        <v>934</v>
      </c>
      <c r="AN1776">
        <v>1366</v>
      </c>
      <c r="AO1776">
        <v>865</v>
      </c>
      <c r="AP1776">
        <v>1228</v>
      </c>
      <c r="AQ1776">
        <v>1008</v>
      </c>
      <c r="AR1776">
        <v>1740</v>
      </c>
      <c r="AS1776">
        <v>652</v>
      </c>
      <c r="AT1776">
        <v>1807</v>
      </c>
      <c r="AU1776">
        <v>1443</v>
      </c>
      <c r="AV1776">
        <v>240</v>
      </c>
      <c r="AW1776">
        <v>850</v>
      </c>
      <c r="AX1776">
        <v>1073</v>
      </c>
      <c r="AY1776">
        <v>1274</v>
      </c>
      <c r="AZ1776">
        <v>2116</v>
      </c>
      <c r="BA1776">
        <v>1018</v>
      </c>
      <c r="BB1776">
        <v>1670</v>
      </c>
      <c r="BC1776">
        <v>239</v>
      </c>
      <c r="BD1776">
        <v>1106</v>
      </c>
      <c r="BE1776">
        <v>1</v>
      </c>
      <c r="BF1776" t="s">
        <v>71</v>
      </c>
      <c r="BG1776" t="s">
        <v>1404</v>
      </c>
      <c r="BH1776" t="s">
        <v>1498</v>
      </c>
      <c r="BI1776" s="4">
        <f xml:space="preserve"> _2025teamgamelogs[[#This Row],[FGA]] + (0.44 * _2025teamgamelogs[[#This Row],[FTA]]) + _2025teamgamelogs[[#This Row],[TOV]] - _2025teamgamelogs[[#This Row],[OREB]]</f>
        <v>105.68</v>
      </c>
      <c r="BJ1776" s="3">
        <f>_2025teamgamelogs[[#This Row],[TOV]]/_2025teamgamelogs[[#This Row],[POSSESIONS]]</f>
        <v>0.12301286903860711</v>
      </c>
      <c r="BK1776" s="4">
        <f>_2025teamgamelogs[[#This Row],[PTS]]/_2025teamgamelogs[[#This Row],[POSSESIONS]]</f>
        <v>1.2301286903860711</v>
      </c>
      <c r="BL1776" s="4">
        <f xml:space="preserve"> 100 * _2025teamgamelogs[[#This Row],[POINTS_PER_POSSESSION]]</f>
        <v>123.01286903860711</v>
      </c>
      <c r="BM1776" s="4">
        <f xml:space="preserve"> _2025teamgamelogs[[#This Row],[POSSESIONS]] / (_2025teamgamelogs[[#This Row],[MIN]]/48)</f>
        <v>105.68</v>
      </c>
      <c r="BN1776" s="3">
        <f>_2025teamgamelogs[[#This Row],[PTS]] / (2 * (_2025teamgamelogs[[#This Row],[FGA]] + 0.44 * _2025teamgamelogs[[#This Row],[FTA]]))</f>
        <v>0.61506434519303554</v>
      </c>
      <c r="BO1776" s="4">
        <f>VLOOKUP(_2025teamgamelogs[[#This Row],[MONTH]], LEAGUE_AVERAGES!$A$2:$B$8, 2, FALSE)</f>
        <v>113.5005303155976</v>
      </c>
      <c r="BP1776" s="5">
        <f>VLOOKUP(_2025teamgamelogs[[#This Row],[TEAM_NAME]], LEAGUE_AVERAGES!$A$14:$C$43, 2, FALSE)</f>
        <v>0.36502500000000004</v>
      </c>
      <c r="BQ1776" s="5">
        <f>VLOOKUP(_2025teamgamelogs[[#This Row],[TEAM_NAME]], LEAGUE_AVERAGES!$A$14:$C$43, 3, FALSE)</f>
        <v>0.35016666666666663</v>
      </c>
      <c r="BR1776" s="5">
        <f>VLOOKUP(_2025teamgamelogs[[#This Row],[TEAM_NAME]], LEAGUE_AVERAGES!$F$14:$H$43, 2, FALSE)</f>
        <v>0.47877500000000017</v>
      </c>
      <c r="BS1776" s="5">
        <f>VLOOKUP(_2025teamgamelogs[[#This Row],[TEAM_NAME]], LEAGUE_AVERAGES!$F$14:$H$43, 3, FALSE)</f>
        <v>0.45407142857142868</v>
      </c>
      <c r="BT1776" s="5">
        <f>VLOOKUP(_2025teamgamelogs[[#This Row],[TEAM_NAME]], LEAGUE_AVERAGES!$K$14:$M$43, 2, FALSE)</f>
        <v>0.59112459331758582</v>
      </c>
      <c r="BU1776" s="5">
        <f>VLOOKUP(_2025teamgamelogs[[#This Row],[TEAM_NAME]], LEAGUE_AVERAGES!$K$14:$M$43, 3, FALSE)</f>
        <v>0.56254759440180246</v>
      </c>
    </row>
    <row r="1777" spans="1:73" x14ac:dyDescent="0.2">
      <c r="A1777" t="s">
        <v>59</v>
      </c>
      <c r="B1777">
        <v>1610612763</v>
      </c>
      <c r="C1777" t="s">
        <v>128</v>
      </c>
      <c r="D1777" t="s">
        <v>129</v>
      </c>
      <c r="E1777">
        <v>22400863</v>
      </c>
      <c r="F1777" s="1">
        <v>45717</v>
      </c>
      <c r="G1777" t="s">
        <v>1302</v>
      </c>
      <c r="H1777" t="s">
        <v>70</v>
      </c>
      <c r="I1777">
        <v>48</v>
      </c>
      <c r="J1777">
        <v>50</v>
      </c>
      <c r="K1777">
        <v>95</v>
      </c>
      <c r="L1777">
        <v>0.52600000000000002</v>
      </c>
      <c r="M1777">
        <v>11</v>
      </c>
      <c r="N1777">
        <v>38</v>
      </c>
      <c r="O1777">
        <v>0.28899999999999998</v>
      </c>
      <c r="P1777">
        <v>17</v>
      </c>
      <c r="Q1777">
        <v>20</v>
      </c>
      <c r="R1777">
        <v>0.85</v>
      </c>
      <c r="S1777">
        <v>12</v>
      </c>
      <c r="T1777">
        <v>29</v>
      </c>
      <c r="U1777">
        <v>41</v>
      </c>
      <c r="V1777">
        <v>31</v>
      </c>
      <c r="W1777">
        <v>13</v>
      </c>
      <c r="X1777">
        <v>7</v>
      </c>
      <c r="Y1777">
        <v>8</v>
      </c>
      <c r="Z1777">
        <v>4</v>
      </c>
      <c r="AA1777">
        <v>16</v>
      </c>
      <c r="AB1777">
        <v>18</v>
      </c>
      <c r="AC1777">
        <v>128</v>
      </c>
      <c r="AD1777">
        <v>-2</v>
      </c>
      <c r="AE1777">
        <v>1</v>
      </c>
      <c r="AF1777">
        <v>1231</v>
      </c>
      <c r="AG1777">
        <v>1231</v>
      </c>
      <c r="AH1777">
        <v>1231</v>
      </c>
      <c r="AI1777">
        <v>121</v>
      </c>
      <c r="AJ1777">
        <v>131</v>
      </c>
      <c r="AK1777">
        <v>477</v>
      </c>
      <c r="AL1777">
        <v>344</v>
      </c>
      <c r="AM1777">
        <v>1661</v>
      </c>
      <c r="AN1777">
        <v>1078</v>
      </c>
      <c r="AO1777">
        <v>2001</v>
      </c>
      <c r="AP1777">
        <v>1052</v>
      </c>
      <c r="AQ1777">
        <v>1301</v>
      </c>
      <c r="AR1777">
        <v>583</v>
      </c>
      <c r="AS1777">
        <v>848</v>
      </c>
      <c r="AT1777">
        <v>1807</v>
      </c>
      <c r="AU1777">
        <v>1563</v>
      </c>
      <c r="AV1777">
        <v>426</v>
      </c>
      <c r="AW1777">
        <v>850</v>
      </c>
      <c r="AX1777">
        <v>1360</v>
      </c>
      <c r="AY1777">
        <v>187</v>
      </c>
      <c r="AZ1777">
        <v>750</v>
      </c>
      <c r="BA1777">
        <v>570</v>
      </c>
      <c r="BB1777">
        <v>1204</v>
      </c>
      <c r="BC1777">
        <v>299</v>
      </c>
      <c r="BD1777">
        <v>1286</v>
      </c>
      <c r="BE1777">
        <v>1</v>
      </c>
      <c r="BF1777" t="s">
        <v>64</v>
      </c>
      <c r="BG1777" t="s">
        <v>1404</v>
      </c>
      <c r="BH1777" t="s">
        <v>1498</v>
      </c>
      <c r="BI1777" s="4">
        <f xml:space="preserve"> _2025teamgamelogs[[#This Row],[FGA]] + (0.44 * _2025teamgamelogs[[#This Row],[FTA]]) + _2025teamgamelogs[[#This Row],[TOV]] - _2025teamgamelogs[[#This Row],[OREB]]</f>
        <v>104.8</v>
      </c>
      <c r="BJ1777" s="3">
        <f>_2025teamgamelogs[[#This Row],[TOV]]/_2025teamgamelogs[[#This Row],[POSSESIONS]]</f>
        <v>0.12404580152671756</v>
      </c>
      <c r="BK1777" s="4">
        <f>_2025teamgamelogs[[#This Row],[PTS]]/_2025teamgamelogs[[#This Row],[POSSESIONS]]</f>
        <v>1.2213740458015268</v>
      </c>
      <c r="BL1777" s="4">
        <f xml:space="preserve"> 100 * _2025teamgamelogs[[#This Row],[POINTS_PER_POSSESSION]]</f>
        <v>122.13740458015268</v>
      </c>
      <c r="BM1777" s="4">
        <f xml:space="preserve"> _2025teamgamelogs[[#This Row],[POSSESIONS]] / (_2025teamgamelogs[[#This Row],[MIN]]/48)</f>
        <v>104.8</v>
      </c>
      <c r="BN1777" s="3">
        <f>_2025teamgamelogs[[#This Row],[PTS]] / (2 * (_2025teamgamelogs[[#This Row],[FGA]] + 0.44 * _2025teamgamelogs[[#This Row],[FTA]]))</f>
        <v>0.61657032755298657</v>
      </c>
      <c r="BO1777" s="4">
        <f>VLOOKUP(_2025teamgamelogs[[#This Row],[MONTH]], LEAGUE_AVERAGES!$A$2:$B$8, 2, FALSE)</f>
        <v>113.5005303155976</v>
      </c>
      <c r="BP1777" s="5">
        <f>VLOOKUP(_2025teamgamelogs[[#This Row],[TEAM_NAME]], LEAGUE_AVERAGES!$A$14:$C$43, 2, FALSE)</f>
        <v>0.36546341463414628</v>
      </c>
      <c r="BQ1777" s="5">
        <f>VLOOKUP(_2025teamgamelogs[[#This Row],[TEAM_NAME]], LEAGUE_AVERAGES!$A$14:$C$43, 3, FALSE)</f>
        <v>0.36639024390243902</v>
      </c>
      <c r="BR1777" s="5">
        <f>VLOOKUP(_2025teamgamelogs[[#This Row],[TEAM_NAME]], LEAGUE_AVERAGES!$F$14:$H$43, 2, FALSE)</f>
        <v>0.48997560975609772</v>
      </c>
      <c r="BS1777" s="5">
        <f>VLOOKUP(_2025teamgamelogs[[#This Row],[TEAM_NAME]], LEAGUE_AVERAGES!$F$14:$H$43, 3, FALSE)</f>
        <v>0.46951219512195119</v>
      </c>
      <c r="BT1777" s="5">
        <f>VLOOKUP(_2025teamgamelogs[[#This Row],[TEAM_NAME]], LEAGUE_AVERAGES!$K$14:$M$43, 2, FALSE)</f>
        <v>0.59919613060605748</v>
      </c>
      <c r="BU1777" s="5">
        <f>VLOOKUP(_2025teamgamelogs[[#This Row],[TEAM_NAME]], LEAGUE_AVERAGES!$K$14:$M$43, 3, FALSE)</f>
        <v>0.57758119053457602</v>
      </c>
    </row>
    <row r="1778" spans="1:73" x14ac:dyDescent="0.2">
      <c r="A1778" t="s">
        <v>59</v>
      </c>
      <c r="B1778">
        <v>1610612755</v>
      </c>
      <c r="C1778" t="s">
        <v>134</v>
      </c>
      <c r="D1778" t="s">
        <v>135</v>
      </c>
      <c r="E1778">
        <v>22400864</v>
      </c>
      <c r="F1778" s="1">
        <v>45717</v>
      </c>
      <c r="G1778" t="s">
        <v>1499</v>
      </c>
      <c r="H1778" t="s">
        <v>63</v>
      </c>
      <c r="I1778">
        <v>48</v>
      </c>
      <c r="J1778">
        <v>45</v>
      </c>
      <c r="K1778">
        <v>85</v>
      </c>
      <c r="L1778">
        <v>0.52900000000000003</v>
      </c>
      <c r="M1778">
        <v>19</v>
      </c>
      <c r="N1778">
        <v>33</v>
      </c>
      <c r="O1778">
        <v>0.57599999999999996</v>
      </c>
      <c r="P1778">
        <v>17</v>
      </c>
      <c r="Q1778">
        <v>28</v>
      </c>
      <c r="R1778">
        <v>0.60699999999999998</v>
      </c>
      <c r="S1778">
        <v>10</v>
      </c>
      <c r="T1778">
        <v>30</v>
      </c>
      <c r="U1778">
        <v>40</v>
      </c>
      <c r="V1778">
        <v>27</v>
      </c>
      <c r="W1778">
        <v>14</v>
      </c>
      <c r="X1778">
        <v>8</v>
      </c>
      <c r="Y1778">
        <v>3</v>
      </c>
      <c r="Z1778">
        <v>4</v>
      </c>
      <c r="AA1778">
        <v>19</v>
      </c>
      <c r="AB1778">
        <v>19</v>
      </c>
      <c r="AC1778">
        <v>126</v>
      </c>
      <c r="AD1778">
        <v>7</v>
      </c>
      <c r="AE1778">
        <v>1</v>
      </c>
      <c r="AF1778">
        <v>1</v>
      </c>
      <c r="AG1778">
        <v>1</v>
      </c>
      <c r="AH1778">
        <v>1</v>
      </c>
      <c r="AI1778">
        <v>121</v>
      </c>
      <c r="AJ1778">
        <v>564</v>
      </c>
      <c r="AK1778">
        <v>1709</v>
      </c>
      <c r="AL1778">
        <v>318</v>
      </c>
      <c r="AM1778">
        <v>182</v>
      </c>
      <c r="AN1778">
        <v>1749</v>
      </c>
      <c r="AO1778">
        <v>10</v>
      </c>
      <c r="AP1778">
        <v>1052</v>
      </c>
      <c r="AQ1778">
        <v>377</v>
      </c>
      <c r="AR1778">
        <v>2340</v>
      </c>
      <c r="AS1778">
        <v>1308</v>
      </c>
      <c r="AT1778">
        <v>1652</v>
      </c>
      <c r="AU1778">
        <v>1715</v>
      </c>
      <c r="AV1778">
        <v>1013</v>
      </c>
      <c r="AW1778">
        <v>1092</v>
      </c>
      <c r="AX1778">
        <v>1073</v>
      </c>
      <c r="AY1778">
        <v>1712</v>
      </c>
      <c r="AZ1778">
        <v>750</v>
      </c>
      <c r="BA1778">
        <v>1258</v>
      </c>
      <c r="BB1778">
        <v>971</v>
      </c>
      <c r="BC1778">
        <v>389</v>
      </c>
      <c r="BD1778">
        <v>795</v>
      </c>
      <c r="BE1778">
        <v>1</v>
      </c>
      <c r="BF1778" t="s">
        <v>64</v>
      </c>
      <c r="BG1778" t="s">
        <v>1404</v>
      </c>
      <c r="BH1778" t="s">
        <v>1498</v>
      </c>
      <c r="BI1778" s="4">
        <f xml:space="preserve"> _2025teamgamelogs[[#This Row],[FGA]] + (0.44 * _2025teamgamelogs[[#This Row],[FTA]]) + _2025teamgamelogs[[#This Row],[TOV]] - _2025teamgamelogs[[#This Row],[OREB]]</f>
        <v>101.32</v>
      </c>
      <c r="BJ1778" s="3">
        <f>_2025teamgamelogs[[#This Row],[TOV]]/_2025teamgamelogs[[#This Row],[POSSESIONS]]</f>
        <v>0.1381760757994473</v>
      </c>
      <c r="BK1778" s="4">
        <f>_2025teamgamelogs[[#This Row],[PTS]]/_2025teamgamelogs[[#This Row],[POSSESIONS]]</f>
        <v>1.2435846821950258</v>
      </c>
      <c r="BL1778" s="4">
        <f xml:space="preserve"> 100 * _2025teamgamelogs[[#This Row],[POINTS_PER_POSSESSION]]</f>
        <v>124.35846821950258</v>
      </c>
      <c r="BM1778" s="4">
        <f xml:space="preserve"> _2025teamgamelogs[[#This Row],[POSSESIONS]] / (_2025teamgamelogs[[#This Row],[MIN]]/48)</f>
        <v>101.32</v>
      </c>
      <c r="BN1778" s="3">
        <f>_2025teamgamelogs[[#This Row],[PTS]] / (2 * (_2025teamgamelogs[[#This Row],[FGA]] + 0.44 * _2025teamgamelogs[[#This Row],[FTA]]))</f>
        <v>0.64734895191122077</v>
      </c>
      <c r="BO1778" s="4">
        <f>VLOOKUP(_2025teamgamelogs[[#This Row],[MONTH]], LEAGUE_AVERAGES!$A$2:$B$8, 2, FALSE)</f>
        <v>113.5005303155976</v>
      </c>
      <c r="BP1778" s="5">
        <f>VLOOKUP(_2025teamgamelogs[[#This Row],[TEAM_NAME]], LEAGUE_AVERAGES!$A$14:$C$43, 2, FALSE)</f>
        <v>0.34129268292682929</v>
      </c>
      <c r="BQ1778" s="5">
        <f>VLOOKUP(_2025teamgamelogs[[#This Row],[TEAM_NAME]], LEAGUE_AVERAGES!$A$14:$C$43, 3, FALSE)</f>
        <v>0.34026829268292691</v>
      </c>
      <c r="BR1778" s="5">
        <f>VLOOKUP(_2025teamgamelogs[[#This Row],[TEAM_NAME]], LEAGUE_AVERAGES!$F$14:$H$43, 2, FALSE)</f>
        <v>0.45178048780487812</v>
      </c>
      <c r="BS1778" s="5">
        <f>VLOOKUP(_2025teamgamelogs[[#This Row],[TEAM_NAME]], LEAGUE_AVERAGES!$F$14:$H$43, 3, FALSE)</f>
        <v>0.45797560975609758</v>
      </c>
      <c r="BT1778" s="5">
        <f>VLOOKUP(_2025teamgamelogs[[#This Row],[TEAM_NAME]], LEAGUE_AVERAGES!$K$14:$M$43, 2, FALSE)</f>
        <v>0.55774018976963147</v>
      </c>
      <c r="BU1778" s="5">
        <f>VLOOKUP(_2025teamgamelogs[[#This Row],[TEAM_NAME]], LEAGUE_AVERAGES!$K$14:$M$43, 3, FALSE)</f>
        <v>0.57066794818423772</v>
      </c>
    </row>
    <row r="1779" spans="1:73" x14ac:dyDescent="0.2">
      <c r="A1779" t="s">
        <v>59</v>
      </c>
      <c r="B1779">
        <v>1610612765</v>
      </c>
      <c r="C1779" t="s">
        <v>107</v>
      </c>
      <c r="D1779" t="s">
        <v>108</v>
      </c>
      <c r="E1779">
        <v>22400861</v>
      </c>
      <c r="F1779" s="1">
        <v>45717</v>
      </c>
      <c r="G1779" t="s">
        <v>1500</v>
      </c>
      <c r="H1779" t="s">
        <v>63</v>
      </c>
      <c r="I1779">
        <v>48</v>
      </c>
      <c r="J1779">
        <v>39</v>
      </c>
      <c r="K1779">
        <v>72</v>
      </c>
      <c r="L1779">
        <v>0.54200000000000004</v>
      </c>
      <c r="M1779">
        <v>12</v>
      </c>
      <c r="N1779">
        <v>28</v>
      </c>
      <c r="O1779">
        <v>0.42899999999999999</v>
      </c>
      <c r="P1779">
        <v>25</v>
      </c>
      <c r="Q1779">
        <v>29</v>
      </c>
      <c r="R1779">
        <v>0.86199999999999999</v>
      </c>
      <c r="S1779">
        <v>6</v>
      </c>
      <c r="T1779">
        <v>41</v>
      </c>
      <c r="U1779">
        <v>47</v>
      </c>
      <c r="V1779">
        <v>31</v>
      </c>
      <c r="W1779">
        <v>27</v>
      </c>
      <c r="X1779">
        <v>5</v>
      </c>
      <c r="Y1779">
        <v>15</v>
      </c>
      <c r="Z1779">
        <v>8</v>
      </c>
      <c r="AA1779">
        <v>29</v>
      </c>
      <c r="AB1779">
        <v>24</v>
      </c>
      <c r="AC1779">
        <v>115</v>
      </c>
      <c r="AD1779">
        <v>21</v>
      </c>
      <c r="AE1779">
        <v>1</v>
      </c>
      <c r="AF1779">
        <v>1</v>
      </c>
      <c r="AG1779">
        <v>1</v>
      </c>
      <c r="AH1779">
        <v>1</v>
      </c>
      <c r="AI1779">
        <v>121</v>
      </c>
      <c r="AJ1779">
        <v>1609</v>
      </c>
      <c r="AK1779">
        <v>2443</v>
      </c>
      <c r="AL1779">
        <v>214</v>
      </c>
      <c r="AM1779">
        <v>1413</v>
      </c>
      <c r="AN1779">
        <v>2228</v>
      </c>
      <c r="AO1779">
        <v>461</v>
      </c>
      <c r="AP1779">
        <v>183</v>
      </c>
      <c r="AQ1779">
        <v>325</v>
      </c>
      <c r="AR1779">
        <v>510</v>
      </c>
      <c r="AS1779">
        <v>2189</v>
      </c>
      <c r="AT1779">
        <v>148</v>
      </c>
      <c r="AU1779">
        <v>705</v>
      </c>
      <c r="AV1779">
        <v>426</v>
      </c>
      <c r="AW1779">
        <v>2451</v>
      </c>
      <c r="AX1779">
        <v>1998</v>
      </c>
      <c r="AY1779">
        <v>3</v>
      </c>
      <c r="AZ1779">
        <v>2116</v>
      </c>
      <c r="BA1779">
        <v>2422</v>
      </c>
      <c r="BB1779">
        <v>215</v>
      </c>
      <c r="BC1779">
        <v>1095</v>
      </c>
      <c r="BD1779">
        <v>211</v>
      </c>
      <c r="BE1779">
        <v>1</v>
      </c>
      <c r="BF1779" t="s">
        <v>64</v>
      </c>
      <c r="BG1779" t="s">
        <v>1404</v>
      </c>
      <c r="BH1779" t="s">
        <v>1498</v>
      </c>
      <c r="BI1779" s="4">
        <f xml:space="preserve"> _2025teamgamelogs[[#This Row],[FGA]] + (0.44 * _2025teamgamelogs[[#This Row],[FTA]]) + _2025teamgamelogs[[#This Row],[TOV]] - _2025teamgamelogs[[#This Row],[OREB]]</f>
        <v>105.76</v>
      </c>
      <c r="BJ1779" s="3">
        <f>_2025teamgamelogs[[#This Row],[TOV]]/_2025teamgamelogs[[#This Row],[POSSESIONS]]</f>
        <v>0.25529500756429652</v>
      </c>
      <c r="BK1779" s="4">
        <f>_2025teamgamelogs[[#This Row],[PTS]]/_2025teamgamelogs[[#This Row],[POSSESIONS]]</f>
        <v>1.0873676248108926</v>
      </c>
      <c r="BL1779" s="4">
        <f xml:space="preserve"> 100 * _2025teamgamelogs[[#This Row],[POINTS_PER_POSSESSION]]</f>
        <v>108.73676248108926</v>
      </c>
      <c r="BM1779" s="4">
        <f xml:space="preserve"> _2025teamgamelogs[[#This Row],[POSSESIONS]] / (_2025teamgamelogs[[#This Row],[MIN]]/48)</f>
        <v>105.76</v>
      </c>
      <c r="BN1779" s="3">
        <f>_2025teamgamelogs[[#This Row],[PTS]] / (2 * (_2025teamgamelogs[[#This Row],[FGA]] + 0.44 * _2025teamgamelogs[[#This Row],[FTA]]))</f>
        <v>0.67838603114676732</v>
      </c>
      <c r="BO1779" s="4">
        <f>VLOOKUP(_2025teamgamelogs[[#This Row],[MONTH]], LEAGUE_AVERAGES!$A$2:$B$8, 2, FALSE)</f>
        <v>113.5005303155976</v>
      </c>
      <c r="BP1779" s="5">
        <f>VLOOKUP(_2025teamgamelogs[[#This Row],[TEAM_NAME]], LEAGUE_AVERAGES!$A$14:$C$43, 2, FALSE)</f>
        <v>0.3560731707317073</v>
      </c>
      <c r="BQ1779" s="5">
        <f>VLOOKUP(_2025teamgamelogs[[#This Row],[TEAM_NAME]], LEAGUE_AVERAGES!$A$14:$C$43, 3, FALSE)</f>
        <v>0.3687804878048781</v>
      </c>
      <c r="BR1779" s="5">
        <f>VLOOKUP(_2025teamgamelogs[[#This Row],[TEAM_NAME]], LEAGUE_AVERAGES!$F$14:$H$43, 2, FALSE)</f>
        <v>0.47321951219512204</v>
      </c>
      <c r="BS1779" s="5">
        <f>VLOOKUP(_2025teamgamelogs[[#This Row],[TEAM_NAME]], LEAGUE_AVERAGES!$F$14:$H$43, 3, FALSE)</f>
        <v>0.48104878048780486</v>
      </c>
      <c r="BT1779" s="5">
        <f>VLOOKUP(_2025teamgamelogs[[#This Row],[TEAM_NAME]], LEAGUE_AVERAGES!$K$14:$M$43, 2, FALSE)</f>
        <v>0.57634444021190001</v>
      </c>
      <c r="BU1779" s="5">
        <f>VLOOKUP(_2025teamgamelogs[[#This Row],[TEAM_NAME]], LEAGUE_AVERAGES!$K$14:$M$43, 3, FALSE)</f>
        <v>0.58621097107374254</v>
      </c>
    </row>
    <row r="1780" spans="1:73" x14ac:dyDescent="0.2">
      <c r="A1780" t="s">
        <v>59</v>
      </c>
      <c r="B1780">
        <v>1610612751</v>
      </c>
      <c r="C1780" t="s">
        <v>89</v>
      </c>
      <c r="D1780" t="s">
        <v>90</v>
      </c>
      <c r="E1780">
        <v>22400861</v>
      </c>
      <c r="F1780" s="1">
        <v>45717</v>
      </c>
      <c r="G1780" t="s">
        <v>1501</v>
      </c>
      <c r="H1780" t="s">
        <v>70</v>
      </c>
      <c r="I1780">
        <v>48</v>
      </c>
      <c r="J1780">
        <v>29</v>
      </c>
      <c r="K1780">
        <v>95</v>
      </c>
      <c r="L1780">
        <v>0.30499999999999999</v>
      </c>
      <c r="M1780">
        <v>6</v>
      </c>
      <c r="N1780">
        <v>39</v>
      </c>
      <c r="O1780">
        <v>0.154</v>
      </c>
      <c r="P1780">
        <v>30</v>
      </c>
      <c r="Q1780">
        <v>35</v>
      </c>
      <c r="R1780">
        <v>0.85699999999999998</v>
      </c>
      <c r="S1780">
        <v>14</v>
      </c>
      <c r="T1780">
        <v>24</v>
      </c>
      <c r="U1780">
        <v>38</v>
      </c>
      <c r="V1780">
        <v>19</v>
      </c>
      <c r="W1780">
        <v>14</v>
      </c>
      <c r="X1780">
        <v>12</v>
      </c>
      <c r="Y1780">
        <v>8</v>
      </c>
      <c r="Z1780">
        <v>15</v>
      </c>
      <c r="AA1780">
        <v>24</v>
      </c>
      <c r="AB1780">
        <v>29</v>
      </c>
      <c r="AC1780">
        <v>94</v>
      </c>
      <c r="AD1780">
        <v>-21</v>
      </c>
      <c r="AE1780">
        <v>1</v>
      </c>
      <c r="AF1780">
        <v>1231</v>
      </c>
      <c r="AG1780">
        <v>1231</v>
      </c>
      <c r="AH1780">
        <v>1231</v>
      </c>
      <c r="AI1780">
        <v>121</v>
      </c>
      <c r="AJ1780">
        <v>2442</v>
      </c>
      <c r="AK1780">
        <v>477</v>
      </c>
      <c r="AL1780">
        <v>2458</v>
      </c>
      <c r="AM1780">
        <v>2400</v>
      </c>
      <c r="AN1780">
        <v>933</v>
      </c>
      <c r="AO1780">
        <v>2450</v>
      </c>
      <c r="AP1780">
        <v>37</v>
      </c>
      <c r="AQ1780">
        <v>80</v>
      </c>
      <c r="AR1780">
        <v>515</v>
      </c>
      <c r="AS1780">
        <v>466</v>
      </c>
      <c r="AT1780">
        <v>2333</v>
      </c>
      <c r="AU1780">
        <v>1966</v>
      </c>
      <c r="AV1780">
        <v>2257</v>
      </c>
      <c r="AW1780">
        <v>1092</v>
      </c>
      <c r="AX1780">
        <v>217</v>
      </c>
      <c r="AY1780">
        <v>187</v>
      </c>
      <c r="AZ1780">
        <v>2457</v>
      </c>
      <c r="BA1780">
        <v>2162</v>
      </c>
      <c r="BB1780">
        <v>20</v>
      </c>
      <c r="BC1780">
        <v>2304</v>
      </c>
      <c r="BD1780">
        <v>2231</v>
      </c>
      <c r="BE1780">
        <v>1</v>
      </c>
      <c r="BF1780" t="s">
        <v>71</v>
      </c>
      <c r="BG1780" t="s">
        <v>1404</v>
      </c>
      <c r="BH1780" t="s">
        <v>1498</v>
      </c>
      <c r="BI1780" s="4">
        <f xml:space="preserve"> _2025teamgamelogs[[#This Row],[FGA]] + (0.44 * _2025teamgamelogs[[#This Row],[FTA]]) + _2025teamgamelogs[[#This Row],[TOV]] - _2025teamgamelogs[[#This Row],[OREB]]</f>
        <v>110.4</v>
      </c>
      <c r="BJ1780" s="3">
        <f>_2025teamgamelogs[[#This Row],[TOV]]/_2025teamgamelogs[[#This Row],[POSSESIONS]]</f>
        <v>0.12681159420289853</v>
      </c>
      <c r="BK1780" s="4">
        <f>_2025teamgamelogs[[#This Row],[PTS]]/_2025teamgamelogs[[#This Row],[POSSESIONS]]</f>
        <v>0.85144927536231885</v>
      </c>
      <c r="BL1780" s="4">
        <f xml:space="preserve"> 100 * _2025teamgamelogs[[#This Row],[POINTS_PER_POSSESSION]]</f>
        <v>85.14492753623189</v>
      </c>
      <c r="BM1780" s="4">
        <f xml:space="preserve"> _2025teamgamelogs[[#This Row],[POSSESIONS]] / (_2025teamgamelogs[[#This Row],[MIN]]/48)</f>
        <v>110.4</v>
      </c>
      <c r="BN1780" s="3">
        <f>_2025teamgamelogs[[#This Row],[PTS]] / (2 * (_2025teamgamelogs[[#This Row],[FGA]] + 0.44 * _2025teamgamelogs[[#This Row],[FTA]]))</f>
        <v>0.42572463768115942</v>
      </c>
      <c r="BO1780" s="4">
        <f>VLOOKUP(_2025teamgamelogs[[#This Row],[MONTH]], LEAGUE_AVERAGES!$A$2:$B$8, 2, FALSE)</f>
        <v>113.5005303155976</v>
      </c>
      <c r="BP1780" s="5">
        <f>VLOOKUP(_2025teamgamelogs[[#This Row],[TEAM_NAME]], LEAGUE_AVERAGES!$A$14:$C$43, 2, FALSE)</f>
        <v>0.337609756097561</v>
      </c>
      <c r="BQ1780" s="5">
        <f>VLOOKUP(_2025teamgamelogs[[#This Row],[TEAM_NAME]], LEAGUE_AVERAGES!$A$14:$C$43, 3, FALSE)</f>
        <v>0.34709756097560968</v>
      </c>
      <c r="BR1780" s="5">
        <f>VLOOKUP(_2025teamgamelogs[[#This Row],[TEAM_NAME]], LEAGUE_AVERAGES!$F$14:$H$43, 2, FALSE)</f>
        <v>0.43748780487804872</v>
      </c>
      <c r="BS1780" s="5">
        <f>VLOOKUP(_2025teamgamelogs[[#This Row],[TEAM_NAME]], LEAGUE_AVERAGES!$F$14:$H$43, 3, FALSE)</f>
        <v>0.43895121951219529</v>
      </c>
      <c r="BT1780" s="5">
        <f>VLOOKUP(_2025teamgamelogs[[#This Row],[TEAM_NAME]], LEAGUE_AVERAGES!$K$14:$M$43, 2, FALSE)</f>
        <v>0.54767404365624284</v>
      </c>
      <c r="BU1780" s="5">
        <f>VLOOKUP(_2025teamgamelogs[[#This Row],[TEAM_NAME]], LEAGUE_AVERAGES!$K$14:$M$43, 3, FALSE)</f>
        <v>0.5592142433904097</v>
      </c>
    </row>
    <row r="1781" spans="1:73" x14ac:dyDescent="0.2">
      <c r="A1781" t="s">
        <v>59</v>
      </c>
      <c r="B1781">
        <v>1610612764</v>
      </c>
      <c r="C1781" t="s">
        <v>148</v>
      </c>
      <c r="D1781" t="s">
        <v>149</v>
      </c>
      <c r="E1781">
        <v>22400860</v>
      </c>
      <c r="F1781" s="1">
        <v>45717</v>
      </c>
      <c r="G1781" t="s">
        <v>1312</v>
      </c>
      <c r="H1781" t="s">
        <v>63</v>
      </c>
      <c r="I1781">
        <v>48</v>
      </c>
      <c r="J1781">
        <v>40</v>
      </c>
      <c r="K1781">
        <v>88</v>
      </c>
      <c r="L1781">
        <v>0.45500000000000002</v>
      </c>
      <c r="M1781">
        <v>17</v>
      </c>
      <c r="N1781">
        <v>50</v>
      </c>
      <c r="O1781">
        <v>0.34</v>
      </c>
      <c r="P1781">
        <v>16</v>
      </c>
      <c r="Q1781">
        <v>17</v>
      </c>
      <c r="R1781">
        <v>0.94099999999999995</v>
      </c>
      <c r="S1781">
        <v>12</v>
      </c>
      <c r="T1781">
        <v>36</v>
      </c>
      <c r="U1781">
        <v>48</v>
      </c>
      <c r="V1781">
        <v>33</v>
      </c>
      <c r="W1781">
        <v>15</v>
      </c>
      <c r="X1781">
        <v>13</v>
      </c>
      <c r="Y1781">
        <v>7</v>
      </c>
      <c r="Z1781">
        <v>5</v>
      </c>
      <c r="AA1781">
        <v>10</v>
      </c>
      <c r="AB1781">
        <v>14</v>
      </c>
      <c r="AC1781">
        <v>113</v>
      </c>
      <c r="AD1781">
        <v>13</v>
      </c>
      <c r="AE1781">
        <v>1</v>
      </c>
      <c r="AF1781">
        <v>1</v>
      </c>
      <c r="AG1781">
        <v>1</v>
      </c>
      <c r="AH1781">
        <v>1</v>
      </c>
      <c r="AI1781">
        <v>121</v>
      </c>
      <c r="AJ1781">
        <v>1438</v>
      </c>
      <c r="AK1781">
        <v>1314</v>
      </c>
      <c r="AL1781">
        <v>1464</v>
      </c>
      <c r="AM1781">
        <v>410</v>
      </c>
      <c r="AN1781">
        <v>104</v>
      </c>
      <c r="AO1781">
        <v>1458</v>
      </c>
      <c r="AP1781">
        <v>1228</v>
      </c>
      <c r="AQ1781">
        <v>1778</v>
      </c>
      <c r="AR1781">
        <v>107</v>
      </c>
      <c r="AS1781">
        <v>848</v>
      </c>
      <c r="AT1781">
        <v>640</v>
      </c>
      <c r="AU1781">
        <v>604</v>
      </c>
      <c r="AV1781">
        <v>240</v>
      </c>
      <c r="AW1781">
        <v>1341</v>
      </c>
      <c r="AX1781">
        <v>137</v>
      </c>
      <c r="AY1781">
        <v>346</v>
      </c>
      <c r="AZ1781">
        <v>1188</v>
      </c>
      <c r="BA1781">
        <v>25</v>
      </c>
      <c r="BB1781">
        <v>2064</v>
      </c>
      <c r="BC1781">
        <v>1250</v>
      </c>
      <c r="BD1781">
        <v>467</v>
      </c>
      <c r="BE1781">
        <v>1</v>
      </c>
      <c r="BF1781" t="s">
        <v>71</v>
      </c>
      <c r="BG1781" t="s">
        <v>1404</v>
      </c>
      <c r="BH1781" t="s">
        <v>1498</v>
      </c>
      <c r="BI1781" s="4">
        <f xml:space="preserve"> _2025teamgamelogs[[#This Row],[FGA]] + (0.44 * _2025teamgamelogs[[#This Row],[FTA]]) + _2025teamgamelogs[[#This Row],[TOV]] - _2025teamgamelogs[[#This Row],[OREB]]</f>
        <v>98.48</v>
      </c>
      <c r="BJ1781" s="3">
        <f>_2025teamgamelogs[[#This Row],[TOV]]/_2025teamgamelogs[[#This Row],[POSSESIONS]]</f>
        <v>0.15231519090170592</v>
      </c>
      <c r="BK1781" s="4">
        <f>_2025teamgamelogs[[#This Row],[PTS]]/_2025teamgamelogs[[#This Row],[POSSESIONS]]</f>
        <v>1.1474411047928512</v>
      </c>
      <c r="BL1781" s="4">
        <f xml:space="preserve"> 100 * _2025teamgamelogs[[#This Row],[POINTS_PER_POSSESSION]]</f>
        <v>114.74411047928513</v>
      </c>
      <c r="BM1781" s="4">
        <f xml:space="preserve"> _2025teamgamelogs[[#This Row],[POSSESIONS]] / (_2025teamgamelogs[[#This Row],[MIN]]/48)</f>
        <v>98.48</v>
      </c>
      <c r="BN1781" s="3">
        <f>_2025teamgamelogs[[#This Row],[PTS]] / (2 * (_2025teamgamelogs[[#This Row],[FGA]] + 0.44 * _2025teamgamelogs[[#This Row],[FTA]]))</f>
        <v>0.59174696271470462</v>
      </c>
      <c r="BO1781" s="4">
        <f>VLOOKUP(_2025teamgamelogs[[#This Row],[MONTH]], LEAGUE_AVERAGES!$A$2:$B$8, 2, FALSE)</f>
        <v>113.5005303155976</v>
      </c>
      <c r="BP1781" s="5">
        <f>VLOOKUP(_2025teamgamelogs[[#This Row],[TEAM_NAME]], LEAGUE_AVERAGES!$A$14:$C$43, 2, FALSE)</f>
        <v>0.32842499999999997</v>
      </c>
      <c r="BQ1781" s="5">
        <f>VLOOKUP(_2025teamgamelogs[[#This Row],[TEAM_NAME]], LEAGUE_AVERAGES!$A$14:$C$43, 3, FALSE)</f>
        <v>0.33730952380952384</v>
      </c>
      <c r="BR1781" s="5">
        <f>VLOOKUP(_2025teamgamelogs[[#This Row],[TEAM_NAME]], LEAGUE_AVERAGES!$F$14:$H$43, 2, FALSE)</f>
        <v>0.44209999999999994</v>
      </c>
      <c r="BS1781" s="5">
        <f>VLOOKUP(_2025teamgamelogs[[#This Row],[TEAM_NAME]], LEAGUE_AVERAGES!$F$14:$H$43, 3, FALSE)</f>
        <v>0.4362619047619048</v>
      </c>
      <c r="BT1781" s="5">
        <f>VLOOKUP(_2025teamgamelogs[[#This Row],[TEAM_NAME]], LEAGUE_AVERAGES!$K$14:$M$43, 2, FALSE)</f>
        <v>0.55099578881797462</v>
      </c>
      <c r="BU1781" s="5">
        <f>VLOOKUP(_2025teamgamelogs[[#This Row],[TEAM_NAME]], LEAGUE_AVERAGES!$K$14:$M$43, 3, FALSE)</f>
        <v>0.54201342555394594</v>
      </c>
    </row>
    <row r="1782" spans="1:73" x14ac:dyDescent="0.2">
      <c r="A1782" t="s">
        <v>59</v>
      </c>
      <c r="B1782">
        <v>1610612745</v>
      </c>
      <c r="C1782" t="s">
        <v>104</v>
      </c>
      <c r="D1782" t="s">
        <v>105</v>
      </c>
      <c r="E1782">
        <v>22400862</v>
      </c>
      <c r="F1782" s="1">
        <v>45717</v>
      </c>
      <c r="G1782" t="s">
        <v>1502</v>
      </c>
      <c r="H1782" t="s">
        <v>70</v>
      </c>
      <c r="I1782">
        <v>48</v>
      </c>
      <c r="J1782">
        <v>37</v>
      </c>
      <c r="K1782">
        <v>86</v>
      </c>
      <c r="L1782">
        <v>0.43</v>
      </c>
      <c r="M1782">
        <v>13</v>
      </c>
      <c r="N1782">
        <v>35</v>
      </c>
      <c r="O1782">
        <v>0.371</v>
      </c>
      <c r="P1782">
        <v>16</v>
      </c>
      <c r="Q1782">
        <v>23</v>
      </c>
      <c r="R1782">
        <v>0.69599999999999995</v>
      </c>
      <c r="S1782">
        <v>13</v>
      </c>
      <c r="T1782">
        <v>30</v>
      </c>
      <c r="U1782">
        <v>43</v>
      </c>
      <c r="V1782">
        <v>18</v>
      </c>
      <c r="W1782">
        <v>16</v>
      </c>
      <c r="X1782">
        <v>7</v>
      </c>
      <c r="Y1782">
        <v>2</v>
      </c>
      <c r="Z1782">
        <v>5</v>
      </c>
      <c r="AA1782">
        <v>16</v>
      </c>
      <c r="AB1782">
        <v>17</v>
      </c>
      <c r="AC1782">
        <v>103</v>
      </c>
      <c r="AD1782">
        <v>-10</v>
      </c>
      <c r="AE1782">
        <v>1</v>
      </c>
      <c r="AF1782">
        <v>1231</v>
      </c>
      <c r="AG1782">
        <v>1231</v>
      </c>
      <c r="AH1782">
        <v>1231</v>
      </c>
      <c r="AI1782">
        <v>121</v>
      </c>
      <c r="AJ1782">
        <v>1946</v>
      </c>
      <c r="AK1782">
        <v>1580</v>
      </c>
      <c r="AL1782">
        <v>1840</v>
      </c>
      <c r="AM1782">
        <v>1171</v>
      </c>
      <c r="AN1782">
        <v>1495</v>
      </c>
      <c r="AO1782">
        <v>1077</v>
      </c>
      <c r="AP1782">
        <v>1228</v>
      </c>
      <c r="AQ1782">
        <v>899</v>
      </c>
      <c r="AR1782">
        <v>1971</v>
      </c>
      <c r="AS1782">
        <v>652</v>
      </c>
      <c r="AT1782">
        <v>1652</v>
      </c>
      <c r="AU1782">
        <v>1282</v>
      </c>
      <c r="AV1782">
        <v>2327</v>
      </c>
      <c r="AW1782">
        <v>1583</v>
      </c>
      <c r="AX1782">
        <v>1360</v>
      </c>
      <c r="AY1782">
        <v>2078</v>
      </c>
      <c r="AZ1782">
        <v>1188</v>
      </c>
      <c r="BA1782">
        <v>570</v>
      </c>
      <c r="BB1782">
        <v>1444</v>
      </c>
      <c r="BC1782">
        <v>1945</v>
      </c>
      <c r="BD1782">
        <v>1790</v>
      </c>
      <c r="BE1782">
        <v>1</v>
      </c>
      <c r="BF1782" t="s">
        <v>64</v>
      </c>
      <c r="BG1782" t="s">
        <v>1404</v>
      </c>
      <c r="BH1782" t="s">
        <v>1498</v>
      </c>
      <c r="BI1782" s="4">
        <f xml:space="preserve"> _2025teamgamelogs[[#This Row],[FGA]] + (0.44 * _2025teamgamelogs[[#This Row],[FTA]]) + _2025teamgamelogs[[#This Row],[TOV]] - _2025teamgamelogs[[#This Row],[OREB]]</f>
        <v>99.12</v>
      </c>
      <c r="BJ1782" s="3">
        <f>_2025teamgamelogs[[#This Row],[TOV]]/_2025teamgamelogs[[#This Row],[POSSESIONS]]</f>
        <v>0.16142050040355124</v>
      </c>
      <c r="BK1782" s="4">
        <f>_2025teamgamelogs[[#This Row],[PTS]]/_2025teamgamelogs[[#This Row],[POSSESIONS]]</f>
        <v>1.039144471347861</v>
      </c>
      <c r="BL1782" s="4">
        <f xml:space="preserve"> 100 * _2025teamgamelogs[[#This Row],[POINTS_PER_POSSESSION]]</f>
        <v>103.9144471347861</v>
      </c>
      <c r="BM1782" s="4">
        <f xml:space="preserve"> _2025teamgamelogs[[#This Row],[POSSESIONS]] / (_2025teamgamelogs[[#This Row],[MIN]]/48)</f>
        <v>99.12</v>
      </c>
      <c r="BN1782" s="3">
        <f>_2025teamgamelogs[[#This Row],[PTS]] / (2 * (_2025teamgamelogs[[#This Row],[FGA]] + 0.44 * _2025teamgamelogs[[#This Row],[FTA]]))</f>
        <v>0.53578859758635033</v>
      </c>
      <c r="BO1782" s="4">
        <f>VLOOKUP(_2025teamgamelogs[[#This Row],[MONTH]], LEAGUE_AVERAGES!$A$2:$B$8, 2, FALSE)</f>
        <v>113.5005303155976</v>
      </c>
      <c r="BP1782" s="5">
        <f>VLOOKUP(_2025teamgamelogs[[#This Row],[TEAM_NAME]], LEAGUE_AVERAGES!$A$14:$C$43, 2, FALSE)</f>
        <v>0.35034146341463424</v>
      </c>
      <c r="BQ1782" s="5">
        <f>VLOOKUP(_2025teamgamelogs[[#This Row],[TEAM_NAME]], LEAGUE_AVERAGES!$A$14:$C$43, 3, FALSE)</f>
        <v>0.35473170731707321</v>
      </c>
      <c r="BR1782" s="5">
        <f>VLOOKUP(_2025teamgamelogs[[#This Row],[TEAM_NAME]], LEAGUE_AVERAGES!$F$14:$H$43, 2, FALSE)</f>
        <v>0.45260975609756104</v>
      </c>
      <c r="BS1782" s="5">
        <f>VLOOKUP(_2025teamgamelogs[[#This Row],[TEAM_NAME]], LEAGUE_AVERAGES!$F$14:$H$43, 3, FALSE)</f>
        <v>0.45763414634146338</v>
      </c>
      <c r="BT1782" s="5">
        <f>VLOOKUP(_2025teamgamelogs[[#This Row],[TEAM_NAME]], LEAGUE_AVERAGES!$K$14:$M$43, 2, FALSE)</f>
        <v>0.55103752047014554</v>
      </c>
      <c r="BU1782" s="5">
        <f>VLOOKUP(_2025teamgamelogs[[#This Row],[TEAM_NAME]], LEAGUE_AVERAGES!$K$14:$M$43, 3, FALSE)</f>
        <v>0.55544482411316332</v>
      </c>
    </row>
    <row r="1783" spans="1:73" x14ac:dyDescent="0.2">
      <c r="A1783" t="s">
        <v>59</v>
      </c>
      <c r="B1783">
        <v>1610612742</v>
      </c>
      <c r="C1783" t="s">
        <v>154</v>
      </c>
      <c r="D1783" t="s">
        <v>155</v>
      </c>
      <c r="E1783">
        <v>22400865</v>
      </c>
      <c r="F1783" s="1">
        <v>45717</v>
      </c>
      <c r="G1783" t="s">
        <v>1503</v>
      </c>
      <c r="H1783" t="s">
        <v>70</v>
      </c>
      <c r="I1783">
        <v>48</v>
      </c>
      <c r="J1783">
        <v>43</v>
      </c>
      <c r="K1783">
        <v>91</v>
      </c>
      <c r="L1783">
        <v>0.47299999999999998</v>
      </c>
      <c r="M1783">
        <v>11</v>
      </c>
      <c r="N1783">
        <v>40</v>
      </c>
      <c r="O1783">
        <v>0.27500000000000002</v>
      </c>
      <c r="P1783">
        <v>20</v>
      </c>
      <c r="Q1783">
        <v>25</v>
      </c>
      <c r="R1783">
        <v>0.8</v>
      </c>
      <c r="S1783">
        <v>8</v>
      </c>
      <c r="T1783">
        <v>25</v>
      </c>
      <c r="U1783">
        <v>33</v>
      </c>
      <c r="V1783">
        <v>25</v>
      </c>
      <c r="W1783">
        <v>11</v>
      </c>
      <c r="X1783">
        <v>7</v>
      </c>
      <c r="Y1783">
        <v>1</v>
      </c>
      <c r="Z1783">
        <v>6</v>
      </c>
      <c r="AA1783">
        <v>23</v>
      </c>
      <c r="AB1783">
        <v>19</v>
      </c>
      <c r="AC1783">
        <v>117</v>
      </c>
      <c r="AD1783">
        <v>-15</v>
      </c>
      <c r="AE1783">
        <v>1</v>
      </c>
      <c r="AF1783">
        <v>1231</v>
      </c>
      <c r="AG1783">
        <v>1231</v>
      </c>
      <c r="AH1783">
        <v>1231</v>
      </c>
      <c r="AI1783">
        <v>121</v>
      </c>
      <c r="AJ1783">
        <v>866</v>
      </c>
      <c r="AK1783">
        <v>899</v>
      </c>
      <c r="AL1783">
        <v>1142</v>
      </c>
      <c r="AM1783">
        <v>1661</v>
      </c>
      <c r="AN1783">
        <v>795</v>
      </c>
      <c r="AO1783">
        <v>2111</v>
      </c>
      <c r="AP1783">
        <v>623</v>
      </c>
      <c r="AQ1783">
        <v>666</v>
      </c>
      <c r="AR1783">
        <v>1029</v>
      </c>
      <c r="AS1783">
        <v>1800</v>
      </c>
      <c r="AT1783">
        <v>2271</v>
      </c>
      <c r="AU1783">
        <v>2337</v>
      </c>
      <c r="AV1783">
        <v>1358</v>
      </c>
      <c r="AW1783">
        <v>429</v>
      </c>
      <c r="AX1783">
        <v>1360</v>
      </c>
      <c r="AY1783">
        <v>2304</v>
      </c>
      <c r="AZ1783">
        <v>1573</v>
      </c>
      <c r="BA1783">
        <v>2046</v>
      </c>
      <c r="BB1783">
        <v>971</v>
      </c>
      <c r="BC1783">
        <v>960</v>
      </c>
      <c r="BD1783">
        <v>2041</v>
      </c>
      <c r="BE1783">
        <v>1</v>
      </c>
      <c r="BF1783" t="s">
        <v>64</v>
      </c>
      <c r="BG1783" t="s">
        <v>1404</v>
      </c>
      <c r="BH1783" t="s">
        <v>1498</v>
      </c>
      <c r="BI1783" s="4">
        <f xml:space="preserve"> _2025teamgamelogs[[#This Row],[FGA]] + (0.44 * _2025teamgamelogs[[#This Row],[FTA]]) + _2025teamgamelogs[[#This Row],[TOV]] - _2025teamgamelogs[[#This Row],[OREB]]</f>
        <v>105</v>
      </c>
      <c r="BJ1783" s="3">
        <f>_2025teamgamelogs[[#This Row],[TOV]]/_2025teamgamelogs[[#This Row],[POSSESIONS]]</f>
        <v>0.10476190476190476</v>
      </c>
      <c r="BK1783" s="4">
        <f>_2025teamgamelogs[[#This Row],[PTS]]/_2025teamgamelogs[[#This Row],[POSSESIONS]]</f>
        <v>1.1142857142857143</v>
      </c>
      <c r="BL1783" s="4">
        <f xml:space="preserve"> 100 * _2025teamgamelogs[[#This Row],[POINTS_PER_POSSESSION]]</f>
        <v>111.42857142857143</v>
      </c>
      <c r="BM1783" s="4">
        <f xml:space="preserve"> _2025teamgamelogs[[#This Row],[POSSESIONS]] / (_2025teamgamelogs[[#This Row],[MIN]]/48)</f>
        <v>105</v>
      </c>
      <c r="BN1783" s="3">
        <f>_2025teamgamelogs[[#This Row],[PTS]] / (2 * (_2025teamgamelogs[[#This Row],[FGA]] + 0.44 * _2025teamgamelogs[[#This Row],[FTA]]))</f>
        <v>0.57352941176470584</v>
      </c>
      <c r="BO1783" s="4">
        <f>VLOOKUP(_2025teamgamelogs[[#This Row],[MONTH]], LEAGUE_AVERAGES!$A$2:$B$8, 2, FALSE)</f>
        <v>113.5005303155976</v>
      </c>
      <c r="BP1783" s="5">
        <f>VLOOKUP(_2025teamgamelogs[[#This Row],[TEAM_NAME]], LEAGUE_AVERAGES!$A$14:$C$43, 2, FALSE)</f>
        <v>0.362375</v>
      </c>
      <c r="BQ1783" s="5">
        <f>VLOOKUP(_2025teamgamelogs[[#This Row],[TEAM_NAME]], LEAGUE_AVERAGES!$A$14:$C$43, 3, FALSE)</f>
        <v>0.36252380952380958</v>
      </c>
      <c r="BR1783" s="5">
        <f>VLOOKUP(_2025teamgamelogs[[#This Row],[TEAM_NAME]], LEAGUE_AVERAGES!$F$14:$H$43, 2, FALSE)</f>
        <v>0.47777500000000001</v>
      </c>
      <c r="BS1783" s="5">
        <f>VLOOKUP(_2025teamgamelogs[[#This Row],[TEAM_NAME]], LEAGUE_AVERAGES!$F$14:$H$43, 3, FALSE)</f>
        <v>0.48176190476190472</v>
      </c>
      <c r="BT1783" s="5">
        <f>VLOOKUP(_2025teamgamelogs[[#This Row],[TEAM_NAME]], LEAGUE_AVERAGES!$K$14:$M$43, 2, FALSE)</f>
        <v>0.58283558931438928</v>
      </c>
      <c r="BU1783" s="5">
        <f>VLOOKUP(_2025teamgamelogs[[#This Row],[TEAM_NAME]], LEAGUE_AVERAGES!$K$14:$M$43, 3, FALSE)</f>
        <v>0.5856179003364903</v>
      </c>
    </row>
    <row r="1784" spans="1:73" x14ac:dyDescent="0.2">
      <c r="A1784" t="s">
        <v>59</v>
      </c>
      <c r="B1784">
        <v>1610612744</v>
      </c>
      <c r="C1784" t="s">
        <v>98</v>
      </c>
      <c r="D1784" t="s">
        <v>99</v>
      </c>
      <c r="E1784">
        <v>22400864</v>
      </c>
      <c r="F1784" s="1">
        <v>45717</v>
      </c>
      <c r="G1784" t="s">
        <v>1504</v>
      </c>
      <c r="H1784" t="s">
        <v>70</v>
      </c>
      <c r="I1784">
        <v>48</v>
      </c>
      <c r="J1784">
        <v>46</v>
      </c>
      <c r="K1784">
        <v>100</v>
      </c>
      <c r="L1784">
        <v>0.46</v>
      </c>
      <c r="M1784">
        <v>12</v>
      </c>
      <c r="N1784">
        <v>42</v>
      </c>
      <c r="O1784">
        <v>0.28599999999999998</v>
      </c>
      <c r="P1784">
        <v>15</v>
      </c>
      <c r="Q1784">
        <v>19</v>
      </c>
      <c r="R1784">
        <v>0.78900000000000003</v>
      </c>
      <c r="S1784">
        <v>18</v>
      </c>
      <c r="T1784">
        <v>31</v>
      </c>
      <c r="U1784">
        <v>49</v>
      </c>
      <c r="V1784">
        <v>33</v>
      </c>
      <c r="W1784">
        <v>15</v>
      </c>
      <c r="X1784">
        <v>7</v>
      </c>
      <c r="Y1784">
        <v>4</v>
      </c>
      <c r="Z1784">
        <v>3</v>
      </c>
      <c r="AA1784">
        <v>19</v>
      </c>
      <c r="AB1784">
        <v>19</v>
      </c>
      <c r="AC1784">
        <v>119</v>
      </c>
      <c r="AD1784">
        <v>-7</v>
      </c>
      <c r="AE1784">
        <v>1</v>
      </c>
      <c r="AF1784">
        <v>1231</v>
      </c>
      <c r="AG1784">
        <v>1231</v>
      </c>
      <c r="AH1784">
        <v>1231</v>
      </c>
      <c r="AI1784">
        <v>121</v>
      </c>
      <c r="AJ1784">
        <v>437</v>
      </c>
      <c r="AK1784">
        <v>153</v>
      </c>
      <c r="AL1784">
        <v>1374</v>
      </c>
      <c r="AM1784">
        <v>1413</v>
      </c>
      <c r="AN1784">
        <v>568</v>
      </c>
      <c r="AO1784">
        <v>2019</v>
      </c>
      <c r="AP1784">
        <v>1416</v>
      </c>
      <c r="AQ1784">
        <v>1458</v>
      </c>
      <c r="AR1784">
        <v>1180</v>
      </c>
      <c r="AS1784">
        <v>100</v>
      </c>
      <c r="AT1784">
        <v>1488</v>
      </c>
      <c r="AU1784">
        <v>505</v>
      </c>
      <c r="AV1784">
        <v>240</v>
      </c>
      <c r="AW1784">
        <v>1341</v>
      </c>
      <c r="AX1784">
        <v>1360</v>
      </c>
      <c r="AY1784">
        <v>1274</v>
      </c>
      <c r="AZ1784">
        <v>384</v>
      </c>
      <c r="BA1784">
        <v>1258</v>
      </c>
      <c r="BB1784">
        <v>971</v>
      </c>
      <c r="BC1784">
        <v>798</v>
      </c>
      <c r="BD1784">
        <v>1608</v>
      </c>
      <c r="BE1784">
        <v>1</v>
      </c>
      <c r="BF1784" t="s">
        <v>71</v>
      </c>
      <c r="BG1784" t="s">
        <v>1404</v>
      </c>
      <c r="BH1784" t="s">
        <v>1498</v>
      </c>
      <c r="BI1784" s="4">
        <f xml:space="preserve"> _2025teamgamelogs[[#This Row],[FGA]] + (0.44 * _2025teamgamelogs[[#This Row],[FTA]]) + _2025teamgamelogs[[#This Row],[TOV]] - _2025teamgamelogs[[#This Row],[OREB]]</f>
        <v>105.36</v>
      </c>
      <c r="BJ1784" s="3">
        <f>_2025teamgamelogs[[#This Row],[TOV]]/_2025teamgamelogs[[#This Row],[POSSESIONS]]</f>
        <v>0.14236902050113895</v>
      </c>
      <c r="BK1784" s="4">
        <f>_2025teamgamelogs[[#This Row],[PTS]]/_2025teamgamelogs[[#This Row],[POSSESIONS]]</f>
        <v>1.1294608959757024</v>
      </c>
      <c r="BL1784" s="4">
        <f xml:space="preserve"> 100 * _2025teamgamelogs[[#This Row],[POINTS_PER_POSSESSION]]</f>
        <v>112.94608959757025</v>
      </c>
      <c r="BM1784" s="4">
        <f xml:space="preserve"> _2025teamgamelogs[[#This Row],[POSSESIONS]] / (_2025teamgamelogs[[#This Row],[MIN]]/48)</f>
        <v>105.36</v>
      </c>
      <c r="BN1784" s="3">
        <f>_2025teamgamelogs[[#This Row],[PTS]] / (2 * (_2025teamgamelogs[[#This Row],[FGA]] + 0.44 * _2025teamgamelogs[[#This Row],[FTA]]))</f>
        <v>0.54909560723514217</v>
      </c>
      <c r="BO1784" s="4">
        <f>VLOOKUP(_2025teamgamelogs[[#This Row],[MONTH]], LEAGUE_AVERAGES!$A$2:$B$8, 2, FALSE)</f>
        <v>113.5005303155976</v>
      </c>
      <c r="BP1784" s="5">
        <f>VLOOKUP(_2025teamgamelogs[[#This Row],[TEAM_NAME]], LEAGUE_AVERAGES!$A$14:$C$43, 2, FALSE)</f>
        <v>0.36843902439024395</v>
      </c>
      <c r="BQ1784" s="5">
        <f>VLOOKUP(_2025teamgamelogs[[#This Row],[TEAM_NAME]], LEAGUE_AVERAGES!$A$14:$C$43, 3, FALSE)</f>
        <v>0.35765853658536584</v>
      </c>
      <c r="BR1784" s="5">
        <f>VLOOKUP(_2025teamgamelogs[[#This Row],[TEAM_NAME]], LEAGUE_AVERAGES!$F$14:$H$43, 2, FALSE)</f>
        <v>0.45136585365853665</v>
      </c>
      <c r="BS1784" s="5">
        <f>VLOOKUP(_2025teamgamelogs[[#This Row],[TEAM_NAME]], LEAGUE_AVERAGES!$F$14:$H$43, 3, FALSE)</f>
        <v>0.45180487804878061</v>
      </c>
      <c r="BT1784" s="5">
        <f>VLOOKUP(_2025teamgamelogs[[#This Row],[TEAM_NAME]], LEAGUE_AVERAGES!$K$14:$M$43, 2, FALSE)</f>
        <v>0.56832140437053513</v>
      </c>
      <c r="BU1784" s="5">
        <f>VLOOKUP(_2025teamgamelogs[[#This Row],[TEAM_NAME]], LEAGUE_AVERAGES!$K$14:$M$43, 3, FALSE)</f>
        <v>0.56980808391386595</v>
      </c>
    </row>
    <row r="1785" spans="1:73" x14ac:dyDescent="0.2">
      <c r="A1785" t="s">
        <v>59</v>
      </c>
      <c r="B1785">
        <v>1610612766</v>
      </c>
      <c r="C1785" t="s">
        <v>122</v>
      </c>
      <c r="D1785" t="s">
        <v>123</v>
      </c>
      <c r="E1785">
        <v>22400860</v>
      </c>
      <c r="F1785" s="1">
        <v>45717</v>
      </c>
      <c r="G1785" t="s">
        <v>1304</v>
      </c>
      <c r="H1785" t="s">
        <v>70</v>
      </c>
      <c r="I1785">
        <v>48</v>
      </c>
      <c r="J1785">
        <v>41</v>
      </c>
      <c r="K1785">
        <v>93</v>
      </c>
      <c r="L1785">
        <v>0.441</v>
      </c>
      <c r="M1785">
        <v>14</v>
      </c>
      <c r="N1785">
        <v>42</v>
      </c>
      <c r="O1785">
        <v>0.33300000000000002</v>
      </c>
      <c r="P1785">
        <v>4</v>
      </c>
      <c r="Q1785">
        <v>6</v>
      </c>
      <c r="R1785">
        <v>0.66700000000000004</v>
      </c>
      <c r="S1785">
        <v>11</v>
      </c>
      <c r="T1785">
        <v>33</v>
      </c>
      <c r="U1785">
        <v>44</v>
      </c>
      <c r="V1785">
        <v>28</v>
      </c>
      <c r="W1785">
        <v>17</v>
      </c>
      <c r="X1785">
        <v>9</v>
      </c>
      <c r="Y1785">
        <v>5</v>
      </c>
      <c r="Z1785">
        <v>7</v>
      </c>
      <c r="AA1785">
        <v>14</v>
      </c>
      <c r="AB1785">
        <v>10</v>
      </c>
      <c r="AC1785">
        <v>100</v>
      </c>
      <c r="AD1785">
        <v>-13</v>
      </c>
      <c r="AE1785">
        <v>1</v>
      </c>
      <c r="AF1785">
        <v>1231</v>
      </c>
      <c r="AG1785">
        <v>1231</v>
      </c>
      <c r="AH1785">
        <v>1231</v>
      </c>
      <c r="AI1785">
        <v>121</v>
      </c>
      <c r="AJ1785">
        <v>1234</v>
      </c>
      <c r="AK1785">
        <v>664</v>
      </c>
      <c r="AL1785">
        <v>1690</v>
      </c>
      <c r="AM1785">
        <v>934</v>
      </c>
      <c r="AN1785">
        <v>568</v>
      </c>
      <c r="AO1785">
        <v>1468</v>
      </c>
      <c r="AP1785">
        <v>2447</v>
      </c>
      <c r="AQ1785">
        <v>2444</v>
      </c>
      <c r="AR1785">
        <v>2105</v>
      </c>
      <c r="AS1785">
        <v>1051</v>
      </c>
      <c r="AT1785">
        <v>1131</v>
      </c>
      <c r="AU1785">
        <v>1127</v>
      </c>
      <c r="AV1785">
        <v>840</v>
      </c>
      <c r="AW1785">
        <v>1759</v>
      </c>
      <c r="AX1785">
        <v>797</v>
      </c>
      <c r="AY1785">
        <v>889</v>
      </c>
      <c r="AZ1785">
        <v>1902</v>
      </c>
      <c r="BA1785">
        <v>260</v>
      </c>
      <c r="BB1785">
        <v>2410</v>
      </c>
      <c r="BC1785">
        <v>2099</v>
      </c>
      <c r="BD1785">
        <v>1945</v>
      </c>
      <c r="BE1785">
        <v>1</v>
      </c>
      <c r="BF1785" t="s">
        <v>64</v>
      </c>
      <c r="BG1785" t="s">
        <v>1404</v>
      </c>
      <c r="BH1785" t="s">
        <v>1498</v>
      </c>
      <c r="BI1785" s="4">
        <f xml:space="preserve"> _2025teamgamelogs[[#This Row],[FGA]] + (0.44 * _2025teamgamelogs[[#This Row],[FTA]]) + _2025teamgamelogs[[#This Row],[TOV]] - _2025teamgamelogs[[#This Row],[OREB]]</f>
        <v>101.64</v>
      </c>
      <c r="BJ1785" s="3">
        <f>_2025teamgamelogs[[#This Row],[TOV]]/_2025teamgamelogs[[#This Row],[POSSESIONS]]</f>
        <v>0.16725698543880363</v>
      </c>
      <c r="BK1785" s="4">
        <f>_2025teamgamelogs[[#This Row],[PTS]]/_2025teamgamelogs[[#This Row],[POSSESIONS]]</f>
        <v>0.9838646202282566</v>
      </c>
      <c r="BL1785" s="4">
        <f xml:space="preserve"> 100 * _2025teamgamelogs[[#This Row],[POINTS_PER_POSSESSION]]</f>
        <v>98.386462022825654</v>
      </c>
      <c r="BM1785" s="4">
        <f xml:space="preserve"> _2025teamgamelogs[[#This Row],[POSSESIONS]] / (_2025teamgamelogs[[#This Row],[MIN]]/48)</f>
        <v>101.64</v>
      </c>
      <c r="BN1785" s="3">
        <f>_2025teamgamelogs[[#This Row],[PTS]] / (2 * (_2025teamgamelogs[[#This Row],[FGA]] + 0.44 * _2025teamgamelogs[[#This Row],[FTA]]))</f>
        <v>0.52279381012128812</v>
      </c>
      <c r="BO1785" s="4">
        <f>VLOOKUP(_2025teamgamelogs[[#This Row],[MONTH]], LEAGUE_AVERAGES!$A$2:$B$8, 2, FALSE)</f>
        <v>113.5005303155976</v>
      </c>
      <c r="BP1785" s="5">
        <f>VLOOKUP(_2025teamgamelogs[[#This Row],[TEAM_NAME]], LEAGUE_AVERAGES!$A$14:$C$43, 2, FALSE)</f>
        <v>0.33860975609756089</v>
      </c>
      <c r="BQ1785" s="5">
        <f>VLOOKUP(_2025teamgamelogs[[#This Row],[TEAM_NAME]], LEAGUE_AVERAGES!$A$14:$C$43, 3, FALSE)</f>
        <v>0.33580487804878045</v>
      </c>
      <c r="BR1785" s="5">
        <f>VLOOKUP(_2025teamgamelogs[[#This Row],[TEAM_NAME]], LEAGUE_AVERAGES!$F$14:$H$43, 2, FALSE)</f>
        <v>0.43492682926829268</v>
      </c>
      <c r="BS1785" s="5">
        <f>VLOOKUP(_2025teamgamelogs[[#This Row],[TEAM_NAME]], LEAGUE_AVERAGES!$F$14:$H$43, 3, FALSE)</f>
        <v>0.42697560975609755</v>
      </c>
      <c r="BT1785" s="5">
        <f>VLOOKUP(_2025teamgamelogs[[#This Row],[TEAM_NAME]], LEAGUE_AVERAGES!$K$14:$M$43, 2, FALSE)</f>
        <v>0.5424635833805308</v>
      </c>
      <c r="BU1785" s="5">
        <f>VLOOKUP(_2025teamgamelogs[[#This Row],[TEAM_NAME]], LEAGUE_AVERAGES!$K$14:$M$43, 3, FALSE)</f>
        <v>0.53419164265445196</v>
      </c>
    </row>
    <row r="1786" spans="1:73" x14ac:dyDescent="0.2">
      <c r="A1786" t="s">
        <v>59</v>
      </c>
      <c r="B1786">
        <v>1610612758</v>
      </c>
      <c r="C1786" t="s">
        <v>142</v>
      </c>
      <c r="D1786" t="s">
        <v>143</v>
      </c>
      <c r="E1786">
        <v>22400862</v>
      </c>
      <c r="F1786" s="1">
        <v>45717</v>
      </c>
      <c r="G1786" t="s">
        <v>1505</v>
      </c>
      <c r="H1786" t="s">
        <v>63</v>
      </c>
      <c r="I1786">
        <v>48</v>
      </c>
      <c r="J1786">
        <v>44</v>
      </c>
      <c r="K1786">
        <v>87</v>
      </c>
      <c r="L1786">
        <v>0.50600000000000001</v>
      </c>
      <c r="M1786">
        <v>9</v>
      </c>
      <c r="N1786">
        <v>28</v>
      </c>
      <c r="O1786">
        <v>0.32100000000000001</v>
      </c>
      <c r="P1786">
        <v>16</v>
      </c>
      <c r="Q1786">
        <v>21</v>
      </c>
      <c r="R1786">
        <v>0.76200000000000001</v>
      </c>
      <c r="S1786">
        <v>13</v>
      </c>
      <c r="T1786">
        <v>33</v>
      </c>
      <c r="U1786">
        <v>46</v>
      </c>
      <c r="V1786">
        <v>21</v>
      </c>
      <c r="W1786">
        <v>14</v>
      </c>
      <c r="X1786">
        <v>13</v>
      </c>
      <c r="Y1786">
        <v>5</v>
      </c>
      <c r="Z1786">
        <v>2</v>
      </c>
      <c r="AA1786">
        <v>17</v>
      </c>
      <c r="AB1786">
        <v>16</v>
      </c>
      <c r="AC1786">
        <v>113</v>
      </c>
      <c r="AD1786">
        <v>10</v>
      </c>
      <c r="AE1786">
        <v>1</v>
      </c>
      <c r="AF1786">
        <v>1</v>
      </c>
      <c r="AG1786">
        <v>1</v>
      </c>
      <c r="AH1786">
        <v>1</v>
      </c>
      <c r="AI1786">
        <v>121</v>
      </c>
      <c r="AJ1786">
        <v>703</v>
      </c>
      <c r="AK1786">
        <v>1449</v>
      </c>
      <c r="AL1786">
        <v>610</v>
      </c>
      <c r="AM1786">
        <v>2097</v>
      </c>
      <c r="AN1786">
        <v>2228</v>
      </c>
      <c r="AO1786">
        <v>1685</v>
      </c>
      <c r="AP1786">
        <v>1228</v>
      </c>
      <c r="AQ1786">
        <v>1164</v>
      </c>
      <c r="AR1786">
        <v>1465</v>
      </c>
      <c r="AS1786">
        <v>652</v>
      </c>
      <c r="AT1786">
        <v>1131</v>
      </c>
      <c r="AU1786">
        <v>835</v>
      </c>
      <c r="AV1786">
        <v>2031</v>
      </c>
      <c r="AW1786">
        <v>1092</v>
      </c>
      <c r="AX1786">
        <v>137</v>
      </c>
      <c r="AY1786">
        <v>889</v>
      </c>
      <c r="AZ1786">
        <v>158</v>
      </c>
      <c r="BA1786">
        <v>792</v>
      </c>
      <c r="BB1786">
        <v>1670</v>
      </c>
      <c r="BC1786">
        <v>1250</v>
      </c>
      <c r="BD1786">
        <v>614</v>
      </c>
      <c r="BE1786">
        <v>1</v>
      </c>
      <c r="BF1786" t="s">
        <v>71</v>
      </c>
      <c r="BG1786" t="s">
        <v>1404</v>
      </c>
      <c r="BH1786" t="s">
        <v>1498</v>
      </c>
      <c r="BI1786" s="4">
        <f xml:space="preserve"> _2025teamgamelogs[[#This Row],[FGA]] + (0.44 * _2025teamgamelogs[[#This Row],[FTA]]) + _2025teamgamelogs[[#This Row],[TOV]] - _2025teamgamelogs[[#This Row],[OREB]]</f>
        <v>97.24</v>
      </c>
      <c r="BJ1786" s="3">
        <f>_2025teamgamelogs[[#This Row],[TOV]]/_2025teamgamelogs[[#This Row],[POSSESIONS]]</f>
        <v>0.14397367338543809</v>
      </c>
      <c r="BK1786" s="4">
        <f>_2025teamgamelogs[[#This Row],[PTS]]/_2025teamgamelogs[[#This Row],[POSSESIONS]]</f>
        <v>1.1620732208967504</v>
      </c>
      <c r="BL1786" s="4">
        <f xml:space="preserve"> 100 * _2025teamgamelogs[[#This Row],[POINTS_PER_POSSESSION]]</f>
        <v>116.20732208967503</v>
      </c>
      <c r="BM1786" s="4">
        <f xml:space="preserve"> _2025teamgamelogs[[#This Row],[POSSESIONS]] / (_2025teamgamelogs[[#This Row],[MIN]]/48)</f>
        <v>97.24</v>
      </c>
      <c r="BN1786" s="3">
        <f>_2025teamgamelogs[[#This Row],[PTS]] / (2 * (_2025teamgamelogs[[#This Row],[FGA]] + 0.44 * _2025teamgamelogs[[#This Row],[FTA]]))</f>
        <v>0.58707398171238578</v>
      </c>
      <c r="BO1786" s="4">
        <f>VLOOKUP(_2025teamgamelogs[[#This Row],[MONTH]], LEAGUE_AVERAGES!$A$2:$B$8, 2, FALSE)</f>
        <v>113.5005303155976</v>
      </c>
      <c r="BP1786" s="5">
        <f>VLOOKUP(_2025teamgamelogs[[#This Row],[TEAM_NAME]], LEAGUE_AVERAGES!$A$14:$C$43, 2, FALSE)</f>
        <v>0.37158536585365853</v>
      </c>
      <c r="BQ1786" s="5">
        <f>VLOOKUP(_2025teamgamelogs[[#This Row],[TEAM_NAME]], LEAGUE_AVERAGES!$A$14:$C$43, 3, FALSE)</f>
        <v>0.34029268292682929</v>
      </c>
      <c r="BR1786" s="5">
        <f>VLOOKUP(_2025teamgamelogs[[#This Row],[TEAM_NAME]], LEAGUE_AVERAGES!$F$14:$H$43, 2, FALSE)</f>
        <v>0.4831951219512195</v>
      </c>
      <c r="BS1786" s="5">
        <f>VLOOKUP(_2025teamgamelogs[[#This Row],[TEAM_NAME]], LEAGUE_AVERAGES!$F$14:$H$43, 3, FALSE)</f>
        <v>0.47492682926829272</v>
      </c>
      <c r="BT1786" s="5">
        <f>VLOOKUP(_2025teamgamelogs[[#This Row],[TEAM_NAME]], LEAGUE_AVERAGES!$K$14:$M$43, 2, FALSE)</f>
        <v>0.59195463864629394</v>
      </c>
      <c r="BU1786" s="5">
        <f>VLOOKUP(_2025teamgamelogs[[#This Row],[TEAM_NAME]], LEAGUE_AVERAGES!$K$14:$M$43, 3, FALSE)</f>
        <v>0.57517865161129356</v>
      </c>
    </row>
    <row r="1787" spans="1:73" x14ac:dyDescent="0.2">
      <c r="A1787" t="s">
        <v>59</v>
      </c>
      <c r="B1787">
        <v>1610612749</v>
      </c>
      <c r="C1787" t="s">
        <v>113</v>
      </c>
      <c r="D1787" t="s">
        <v>114</v>
      </c>
      <c r="E1787">
        <v>22400865</v>
      </c>
      <c r="F1787" s="1">
        <v>45717</v>
      </c>
      <c r="G1787" t="s">
        <v>1506</v>
      </c>
      <c r="H1787" t="s">
        <v>63</v>
      </c>
      <c r="I1787">
        <v>48</v>
      </c>
      <c r="J1787">
        <v>44</v>
      </c>
      <c r="K1787">
        <v>87</v>
      </c>
      <c r="L1787">
        <v>0.50600000000000001</v>
      </c>
      <c r="M1787">
        <v>13</v>
      </c>
      <c r="N1787">
        <v>39</v>
      </c>
      <c r="O1787">
        <v>0.33300000000000002</v>
      </c>
      <c r="P1787">
        <v>31</v>
      </c>
      <c r="Q1787">
        <v>35</v>
      </c>
      <c r="R1787">
        <v>0.88600000000000001</v>
      </c>
      <c r="S1787">
        <v>14</v>
      </c>
      <c r="T1787">
        <v>38</v>
      </c>
      <c r="U1787">
        <v>52</v>
      </c>
      <c r="V1787">
        <v>33</v>
      </c>
      <c r="W1787">
        <v>13</v>
      </c>
      <c r="X1787">
        <v>6</v>
      </c>
      <c r="Y1787">
        <v>6</v>
      </c>
      <c r="Z1787">
        <v>1</v>
      </c>
      <c r="AA1787">
        <v>19</v>
      </c>
      <c r="AB1787">
        <v>23</v>
      </c>
      <c r="AC1787">
        <v>132</v>
      </c>
      <c r="AD1787">
        <v>15</v>
      </c>
      <c r="AE1787">
        <v>1</v>
      </c>
      <c r="AF1787">
        <v>1</v>
      </c>
      <c r="AG1787">
        <v>1</v>
      </c>
      <c r="AH1787">
        <v>1</v>
      </c>
      <c r="AI1787">
        <v>121</v>
      </c>
      <c r="AJ1787">
        <v>703</v>
      </c>
      <c r="AK1787">
        <v>1449</v>
      </c>
      <c r="AL1787">
        <v>610</v>
      </c>
      <c r="AM1787">
        <v>1171</v>
      </c>
      <c r="AN1787">
        <v>933</v>
      </c>
      <c r="AO1787">
        <v>1468</v>
      </c>
      <c r="AP1787">
        <v>32</v>
      </c>
      <c r="AQ1787">
        <v>80</v>
      </c>
      <c r="AR1787">
        <v>349</v>
      </c>
      <c r="AS1787">
        <v>466</v>
      </c>
      <c r="AT1787">
        <v>377</v>
      </c>
      <c r="AU1787">
        <v>267</v>
      </c>
      <c r="AV1787">
        <v>240</v>
      </c>
      <c r="AW1787">
        <v>850</v>
      </c>
      <c r="AX1787">
        <v>1702</v>
      </c>
      <c r="AY1787">
        <v>560</v>
      </c>
      <c r="AZ1787">
        <v>35</v>
      </c>
      <c r="BA1787">
        <v>1258</v>
      </c>
      <c r="BB1787">
        <v>300</v>
      </c>
      <c r="BC1787">
        <v>179</v>
      </c>
      <c r="BD1787">
        <v>376</v>
      </c>
      <c r="BE1787">
        <v>1</v>
      </c>
      <c r="BF1787" t="s">
        <v>71</v>
      </c>
      <c r="BG1787" t="s">
        <v>1404</v>
      </c>
      <c r="BH1787" t="s">
        <v>1498</v>
      </c>
      <c r="BI1787" s="4">
        <f xml:space="preserve"> _2025teamgamelogs[[#This Row],[FGA]] + (0.44 * _2025teamgamelogs[[#This Row],[FTA]]) + _2025teamgamelogs[[#This Row],[TOV]] - _2025teamgamelogs[[#This Row],[OREB]]</f>
        <v>101.4</v>
      </c>
      <c r="BJ1787" s="3">
        <f>_2025teamgamelogs[[#This Row],[TOV]]/_2025teamgamelogs[[#This Row],[POSSESIONS]]</f>
        <v>0.12820512820512819</v>
      </c>
      <c r="BK1787" s="4">
        <f>_2025teamgamelogs[[#This Row],[PTS]]/_2025teamgamelogs[[#This Row],[POSSESIONS]]</f>
        <v>1.3017751479289941</v>
      </c>
      <c r="BL1787" s="4">
        <f xml:space="preserve"> 100 * _2025teamgamelogs[[#This Row],[POINTS_PER_POSSESSION]]</f>
        <v>130.17751479289942</v>
      </c>
      <c r="BM1787" s="4">
        <f xml:space="preserve"> _2025teamgamelogs[[#This Row],[POSSESIONS]] / (_2025teamgamelogs[[#This Row],[MIN]]/48)</f>
        <v>101.4</v>
      </c>
      <c r="BN1787" s="3">
        <f>_2025teamgamelogs[[#This Row],[PTS]] / (2 * (_2025teamgamelogs[[#This Row],[FGA]] + 0.44 * _2025teamgamelogs[[#This Row],[FTA]]))</f>
        <v>0.64453125</v>
      </c>
      <c r="BO1787" s="4">
        <f>VLOOKUP(_2025teamgamelogs[[#This Row],[MONTH]], LEAGUE_AVERAGES!$A$2:$B$8, 2, FALSE)</f>
        <v>113.5005303155976</v>
      </c>
      <c r="BP1787" s="5">
        <f>VLOOKUP(_2025teamgamelogs[[#This Row],[TEAM_NAME]], LEAGUE_AVERAGES!$A$14:$C$43, 2, FALSE)</f>
        <v>0.4062926829268293</v>
      </c>
      <c r="BQ1787" s="5">
        <f>VLOOKUP(_2025teamgamelogs[[#This Row],[TEAM_NAME]], LEAGUE_AVERAGES!$A$14:$C$43, 3, FALSE)</f>
        <v>0.36926829268292688</v>
      </c>
      <c r="BR1787" s="5">
        <f>VLOOKUP(_2025teamgamelogs[[#This Row],[TEAM_NAME]], LEAGUE_AVERAGES!$F$14:$H$43, 2, FALSE)</f>
        <v>0.49804878048780482</v>
      </c>
      <c r="BS1787" s="5">
        <f>VLOOKUP(_2025teamgamelogs[[#This Row],[TEAM_NAME]], LEAGUE_AVERAGES!$F$14:$H$43, 3, FALSE)</f>
        <v>0.47917073170731711</v>
      </c>
      <c r="BT1787" s="5">
        <f>VLOOKUP(_2025teamgamelogs[[#This Row],[TEAM_NAME]], LEAGUE_AVERAGES!$K$14:$M$43, 2, FALSE)</f>
        <v>0.61475494156948829</v>
      </c>
      <c r="BU1787" s="5">
        <f>VLOOKUP(_2025teamgamelogs[[#This Row],[TEAM_NAME]], LEAGUE_AVERAGES!$K$14:$M$43, 3, FALSE)</f>
        <v>0.58586037801226176</v>
      </c>
    </row>
    <row r="1788" spans="1:73" x14ac:dyDescent="0.2">
      <c r="A1788" t="s">
        <v>59</v>
      </c>
      <c r="B1788">
        <v>1610612747</v>
      </c>
      <c r="C1788" t="s">
        <v>60</v>
      </c>
      <c r="D1788" t="s">
        <v>61</v>
      </c>
      <c r="E1788">
        <v>22400874</v>
      </c>
      <c r="F1788" s="1">
        <v>45718</v>
      </c>
      <c r="G1788" t="s">
        <v>1487</v>
      </c>
      <c r="H1788" t="s">
        <v>63</v>
      </c>
      <c r="I1788">
        <v>48</v>
      </c>
      <c r="J1788">
        <v>38</v>
      </c>
      <c r="K1788">
        <v>77</v>
      </c>
      <c r="L1788">
        <v>0.49399999999999999</v>
      </c>
      <c r="M1788">
        <v>18</v>
      </c>
      <c r="N1788">
        <v>42</v>
      </c>
      <c r="O1788">
        <v>0.42899999999999999</v>
      </c>
      <c r="P1788">
        <v>14</v>
      </c>
      <c r="Q1788">
        <v>20</v>
      </c>
      <c r="R1788">
        <v>0.7</v>
      </c>
      <c r="S1788">
        <v>11</v>
      </c>
      <c r="T1788">
        <v>30</v>
      </c>
      <c r="U1788">
        <v>41</v>
      </c>
      <c r="V1788">
        <v>21</v>
      </c>
      <c r="W1788">
        <v>17</v>
      </c>
      <c r="X1788">
        <v>8</v>
      </c>
      <c r="Y1788">
        <v>6</v>
      </c>
      <c r="Z1788">
        <v>1</v>
      </c>
      <c r="AA1788">
        <v>16</v>
      </c>
      <c r="AB1788">
        <v>22</v>
      </c>
      <c r="AC1788">
        <v>108</v>
      </c>
      <c r="AD1788">
        <v>6</v>
      </c>
      <c r="AE1788">
        <v>1</v>
      </c>
      <c r="AF1788">
        <v>1</v>
      </c>
      <c r="AG1788">
        <v>1</v>
      </c>
      <c r="AH1788">
        <v>1</v>
      </c>
      <c r="AI1788">
        <v>121</v>
      </c>
      <c r="AJ1788">
        <v>1796</v>
      </c>
      <c r="AK1788">
        <v>2335</v>
      </c>
      <c r="AL1788">
        <v>807</v>
      </c>
      <c r="AM1788">
        <v>288</v>
      </c>
      <c r="AN1788">
        <v>568</v>
      </c>
      <c r="AO1788">
        <v>461</v>
      </c>
      <c r="AP1788">
        <v>1571</v>
      </c>
      <c r="AQ1788">
        <v>1301</v>
      </c>
      <c r="AR1788">
        <v>1932</v>
      </c>
      <c r="AS1788">
        <v>1051</v>
      </c>
      <c r="AT1788">
        <v>1652</v>
      </c>
      <c r="AU1788">
        <v>1563</v>
      </c>
      <c r="AV1788">
        <v>2031</v>
      </c>
      <c r="AW1788">
        <v>1759</v>
      </c>
      <c r="AX1788">
        <v>1073</v>
      </c>
      <c r="AY1788">
        <v>560</v>
      </c>
      <c r="AZ1788">
        <v>35</v>
      </c>
      <c r="BA1788">
        <v>570</v>
      </c>
      <c r="BB1788">
        <v>416</v>
      </c>
      <c r="BC1788">
        <v>1616</v>
      </c>
      <c r="BD1788">
        <v>854</v>
      </c>
      <c r="BE1788">
        <v>1</v>
      </c>
      <c r="BF1788" t="s">
        <v>64</v>
      </c>
      <c r="BG1788" t="s">
        <v>1404</v>
      </c>
      <c r="BH1788" t="s">
        <v>1498</v>
      </c>
      <c r="BI1788" s="4">
        <f xml:space="preserve"> _2025teamgamelogs[[#This Row],[FGA]] + (0.44 * _2025teamgamelogs[[#This Row],[FTA]]) + _2025teamgamelogs[[#This Row],[TOV]] - _2025teamgamelogs[[#This Row],[OREB]]</f>
        <v>91.8</v>
      </c>
      <c r="BJ1788" s="3">
        <f>_2025teamgamelogs[[#This Row],[TOV]]/_2025teamgamelogs[[#This Row],[POSSESIONS]]</f>
        <v>0.1851851851851852</v>
      </c>
      <c r="BK1788" s="4">
        <f>_2025teamgamelogs[[#This Row],[PTS]]/_2025teamgamelogs[[#This Row],[POSSESIONS]]</f>
        <v>1.1764705882352942</v>
      </c>
      <c r="BL1788" s="4">
        <f xml:space="preserve"> 100 * _2025teamgamelogs[[#This Row],[POINTS_PER_POSSESSION]]</f>
        <v>117.64705882352942</v>
      </c>
      <c r="BM1788" s="4">
        <f xml:space="preserve"> _2025teamgamelogs[[#This Row],[POSSESIONS]] / (_2025teamgamelogs[[#This Row],[MIN]]/48)</f>
        <v>91.8</v>
      </c>
      <c r="BN1788" s="3">
        <f>_2025teamgamelogs[[#This Row],[PTS]] / (2 * (_2025teamgamelogs[[#This Row],[FGA]] + 0.44 * _2025teamgamelogs[[#This Row],[FTA]]))</f>
        <v>0.62937062937062938</v>
      </c>
      <c r="BO1788" s="4">
        <f>VLOOKUP(_2025teamgamelogs[[#This Row],[MONTH]], LEAGUE_AVERAGES!$A$2:$B$8, 2, FALSE)</f>
        <v>113.5005303155976</v>
      </c>
      <c r="BP1788" s="5">
        <f>VLOOKUP(_2025teamgamelogs[[#This Row],[TEAM_NAME]], LEAGUE_AVERAGES!$A$14:$C$43, 2, FALSE)</f>
        <v>0.37419512195121946</v>
      </c>
      <c r="BQ1788" s="5">
        <f>VLOOKUP(_2025teamgamelogs[[#This Row],[TEAM_NAME]], LEAGUE_AVERAGES!$A$14:$C$43, 3, FALSE)</f>
        <v>0.35536585365853657</v>
      </c>
      <c r="BR1788" s="5">
        <f>VLOOKUP(_2025teamgamelogs[[#This Row],[TEAM_NAME]], LEAGUE_AVERAGES!$F$14:$H$43, 2, FALSE)</f>
        <v>0.48560975609756091</v>
      </c>
      <c r="BS1788" s="5">
        <f>VLOOKUP(_2025teamgamelogs[[#This Row],[TEAM_NAME]], LEAGUE_AVERAGES!$F$14:$H$43, 3, FALSE)</f>
        <v>0.47373170731707315</v>
      </c>
      <c r="BT1788" s="5">
        <f>VLOOKUP(_2025teamgamelogs[[#This Row],[TEAM_NAME]], LEAGUE_AVERAGES!$K$14:$M$43, 2, FALSE)</f>
        <v>0.60200661119778875</v>
      </c>
      <c r="BU1788" s="5">
        <f>VLOOKUP(_2025teamgamelogs[[#This Row],[TEAM_NAME]], LEAGUE_AVERAGES!$K$14:$M$43, 3, FALSE)</f>
        <v>0.58416138772693449</v>
      </c>
    </row>
    <row r="1789" spans="1:73" x14ac:dyDescent="0.2">
      <c r="A1789" t="s">
        <v>59</v>
      </c>
      <c r="B1789">
        <v>1610612739</v>
      </c>
      <c r="C1789" t="s">
        <v>119</v>
      </c>
      <c r="D1789" t="s">
        <v>120</v>
      </c>
      <c r="E1789">
        <v>22400867</v>
      </c>
      <c r="F1789" s="1">
        <v>45718</v>
      </c>
      <c r="G1789" t="s">
        <v>1507</v>
      </c>
      <c r="H1789" t="s">
        <v>63</v>
      </c>
      <c r="I1789">
        <v>53</v>
      </c>
      <c r="J1789">
        <v>42</v>
      </c>
      <c r="K1789">
        <v>97</v>
      </c>
      <c r="L1789">
        <v>0.433</v>
      </c>
      <c r="M1789">
        <v>19</v>
      </c>
      <c r="N1789">
        <v>46</v>
      </c>
      <c r="O1789">
        <v>0.41299999999999998</v>
      </c>
      <c r="P1789">
        <v>30</v>
      </c>
      <c r="Q1789">
        <v>35</v>
      </c>
      <c r="R1789">
        <v>0.85699999999999998</v>
      </c>
      <c r="S1789">
        <v>13</v>
      </c>
      <c r="T1789">
        <v>34</v>
      </c>
      <c r="U1789">
        <v>47</v>
      </c>
      <c r="V1789">
        <v>27</v>
      </c>
      <c r="W1789">
        <v>15</v>
      </c>
      <c r="X1789">
        <v>12</v>
      </c>
      <c r="Y1789">
        <v>5</v>
      </c>
      <c r="Z1789">
        <v>1</v>
      </c>
      <c r="AA1789">
        <v>27</v>
      </c>
      <c r="AB1789">
        <v>26</v>
      </c>
      <c r="AC1789">
        <v>133</v>
      </c>
      <c r="AD1789">
        <v>4</v>
      </c>
      <c r="AE1789">
        <v>1</v>
      </c>
      <c r="AF1789">
        <v>1</v>
      </c>
      <c r="AG1789">
        <v>1</v>
      </c>
      <c r="AH1789">
        <v>1</v>
      </c>
      <c r="AI1789">
        <v>9</v>
      </c>
      <c r="AJ1789">
        <v>1068</v>
      </c>
      <c r="AK1789">
        <v>324</v>
      </c>
      <c r="AL1789">
        <v>1810</v>
      </c>
      <c r="AM1789">
        <v>182</v>
      </c>
      <c r="AN1789">
        <v>249</v>
      </c>
      <c r="AO1789">
        <v>613</v>
      </c>
      <c r="AP1789">
        <v>37</v>
      </c>
      <c r="AQ1789">
        <v>80</v>
      </c>
      <c r="AR1789">
        <v>515</v>
      </c>
      <c r="AS1789">
        <v>652</v>
      </c>
      <c r="AT1789">
        <v>926</v>
      </c>
      <c r="AU1789">
        <v>705</v>
      </c>
      <c r="AV1789">
        <v>1013</v>
      </c>
      <c r="AW1789">
        <v>1341</v>
      </c>
      <c r="AX1789">
        <v>217</v>
      </c>
      <c r="AY1789">
        <v>889</v>
      </c>
      <c r="AZ1789">
        <v>35</v>
      </c>
      <c r="BA1789">
        <v>2368</v>
      </c>
      <c r="BB1789">
        <v>94</v>
      </c>
      <c r="BC1789">
        <v>150</v>
      </c>
      <c r="BD1789">
        <v>986</v>
      </c>
      <c r="BE1789">
        <v>1</v>
      </c>
      <c r="BF1789" t="s">
        <v>64</v>
      </c>
      <c r="BG1789" t="s">
        <v>1404</v>
      </c>
      <c r="BH1789" t="s">
        <v>1498</v>
      </c>
      <c r="BI1789" s="4">
        <f xml:space="preserve"> _2025teamgamelogs[[#This Row],[FGA]] + (0.44 * _2025teamgamelogs[[#This Row],[FTA]]) + _2025teamgamelogs[[#This Row],[TOV]] - _2025teamgamelogs[[#This Row],[OREB]]</f>
        <v>114.4</v>
      </c>
      <c r="BJ1789" s="3">
        <f>_2025teamgamelogs[[#This Row],[TOV]]/_2025teamgamelogs[[#This Row],[POSSESIONS]]</f>
        <v>0.13111888111888112</v>
      </c>
      <c r="BK1789" s="4">
        <f>_2025teamgamelogs[[#This Row],[PTS]]/_2025teamgamelogs[[#This Row],[POSSESIONS]]</f>
        <v>1.1625874125874125</v>
      </c>
      <c r="BL1789" s="4">
        <f xml:space="preserve"> 100 * _2025teamgamelogs[[#This Row],[POINTS_PER_POSSESSION]]</f>
        <v>116.25874125874125</v>
      </c>
      <c r="BM1789" s="4">
        <f xml:space="preserve"> _2025teamgamelogs[[#This Row],[POSSESIONS]] / (_2025teamgamelogs[[#This Row],[MIN]]/48)</f>
        <v>103.60754716981131</v>
      </c>
      <c r="BN1789" s="3">
        <f>_2025teamgamelogs[[#This Row],[PTS]] / (2 * (_2025teamgamelogs[[#This Row],[FGA]] + 0.44 * _2025teamgamelogs[[#This Row],[FTA]]))</f>
        <v>0.59163701067615659</v>
      </c>
      <c r="BO1789" s="4">
        <f>VLOOKUP(_2025teamgamelogs[[#This Row],[MONTH]], LEAGUE_AVERAGES!$A$2:$B$8, 2, FALSE)</f>
        <v>113.5005303155976</v>
      </c>
      <c r="BP1789" s="5">
        <f>VLOOKUP(_2025teamgamelogs[[#This Row],[TEAM_NAME]], LEAGUE_AVERAGES!$A$14:$C$43, 2, FALSE)</f>
        <v>0.38409756097560971</v>
      </c>
      <c r="BQ1789" s="5">
        <f>VLOOKUP(_2025teamgamelogs[[#This Row],[TEAM_NAME]], LEAGUE_AVERAGES!$A$14:$C$43, 3, FALSE)</f>
        <v>0.38512195121951209</v>
      </c>
      <c r="BR1789" s="5">
        <f>VLOOKUP(_2025teamgamelogs[[#This Row],[TEAM_NAME]], LEAGUE_AVERAGES!$F$14:$H$43, 2, FALSE)</f>
        <v>0.49482926829268303</v>
      </c>
      <c r="BS1789" s="5">
        <f>VLOOKUP(_2025teamgamelogs[[#This Row],[TEAM_NAME]], LEAGUE_AVERAGES!$F$14:$H$43, 3, FALSE)</f>
        <v>0.4880731707317072</v>
      </c>
      <c r="BT1789" s="5">
        <f>VLOOKUP(_2025teamgamelogs[[#This Row],[TEAM_NAME]], LEAGUE_AVERAGES!$K$14:$M$43, 2, FALSE)</f>
        <v>0.61027349880699666</v>
      </c>
      <c r="BU1789" s="5">
        <f>VLOOKUP(_2025teamgamelogs[[#This Row],[TEAM_NAME]], LEAGUE_AVERAGES!$K$14:$M$43, 3, FALSE)</f>
        <v>0.60680781397749251</v>
      </c>
    </row>
    <row r="1790" spans="1:73" x14ac:dyDescent="0.2">
      <c r="A1790" t="s">
        <v>59</v>
      </c>
      <c r="B1790">
        <v>1610612741</v>
      </c>
      <c r="C1790" t="s">
        <v>86</v>
      </c>
      <c r="D1790" t="s">
        <v>87</v>
      </c>
      <c r="E1790">
        <v>22400868</v>
      </c>
      <c r="F1790" s="1">
        <v>45718</v>
      </c>
      <c r="G1790" t="s">
        <v>1036</v>
      </c>
      <c r="H1790" t="s">
        <v>70</v>
      </c>
      <c r="I1790">
        <v>48</v>
      </c>
      <c r="J1790">
        <v>44</v>
      </c>
      <c r="K1790">
        <v>88</v>
      </c>
      <c r="L1790">
        <v>0.5</v>
      </c>
      <c r="M1790">
        <v>10</v>
      </c>
      <c r="N1790">
        <v>33</v>
      </c>
      <c r="O1790">
        <v>0.30299999999999999</v>
      </c>
      <c r="P1790">
        <v>14</v>
      </c>
      <c r="Q1790">
        <v>18</v>
      </c>
      <c r="R1790">
        <v>0.77800000000000002</v>
      </c>
      <c r="S1790">
        <v>12</v>
      </c>
      <c r="T1790">
        <v>30</v>
      </c>
      <c r="U1790">
        <v>42</v>
      </c>
      <c r="V1790">
        <v>24</v>
      </c>
      <c r="W1790">
        <v>14</v>
      </c>
      <c r="X1790">
        <v>6</v>
      </c>
      <c r="Y1790">
        <v>4</v>
      </c>
      <c r="Z1790">
        <v>4</v>
      </c>
      <c r="AA1790">
        <v>17</v>
      </c>
      <c r="AB1790">
        <v>16</v>
      </c>
      <c r="AC1790">
        <v>112</v>
      </c>
      <c r="AD1790">
        <v>-15</v>
      </c>
      <c r="AE1790">
        <v>1</v>
      </c>
      <c r="AF1790">
        <v>1231</v>
      </c>
      <c r="AG1790">
        <v>1231</v>
      </c>
      <c r="AH1790">
        <v>1231</v>
      </c>
      <c r="AI1790">
        <v>121</v>
      </c>
      <c r="AJ1790">
        <v>703</v>
      </c>
      <c r="AK1790">
        <v>1314</v>
      </c>
      <c r="AL1790">
        <v>663</v>
      </c>
      <c r="AM1790">
        <v>1891</v>
      </c>
      <c r="AN1790">
        <v>1749</v>
      </c>
      <c r="AO1790">
        <v>1863</v>
      </c>
      <c r="AP1790">
        <v>1571</v>
      </c>
      <c r="AQ1790">
        <v>1617</v>
      </c>
      <c r="AR1790">
        <v>1292</v>
      </c>
      <c r="AS1790">
        <v>848</v>
      </c>
      <c r="AT1790">
        <v>1652</v>
      </c>
      <c r="AU1790">
        <v>1443</v>
      </c>
      <c r="AV1790">
        <v>1570</v>
      </c>
      <c r="AW1790">
        <v>1092</v>
      </c>
      <c r="AX1790">
        <v>1702</v>
      </c>
      <c r="AY1790">
        <v>1274</v>
      </c>
      <c r="AZ1790">
        <v>750</v>
      </c>
      <c r="BA1790">
        <v>792</v>
      </c>
      <c r="BB1790">
        <v>1670</v>
      </c>
      <c r="BC1790">
        <v>1331</v>
      </c>
      <c r="BD1790">
        <v>2041</v>
      </c>
      <c r="BE1790">
        <v>1</v>
      </c>
      <c r="BF1790" t="s">
        <v>71</v>
      </c>
      <c r="BG1790" t="s">
        <v>1404</v>
      </c>
      <c r="BH1790" t="s">
        <v>1498</v>
      </c>
      <c r="BI1790" s="4">
        <f xml:space="preserve"> _2025teamgamelogs[[#This Row],[FGA]] + (0.44 * _2025teamgamelogs[[#This Row],[FTA]]) + _2025teamgamelogs[[#This Row],[TOV]] - _2025teamgamelogs[[#This Row],[OREB]]</f>
        <v>97.92</v>
      </c>
      <c r="BJ1790" s="3">
        <f>_2025teamgamelogs[[#This Row],[TOV]]/_2025teamgamelogs[[#This Row],[POSSESIONS]]</f>
        <v>0.14297385620915032</v>
      </c>
      <c r="BK1790" s="4">
        <f>_2025teamgamelogs[[#This Row],[PTS]]/_2025teamgamelogs[[#This Row],[POSSESIONS]]</f>
        <v>1.1437908496732025</v>
      </c>
      <c r="BL1790" s="4">
        <f xml:space="preserve"> 100 * _2025teamgamelogs[[#This Row],[POINTS_PER_POSSESSION]]</f>
        <v>114.37908496732025</v>
      </c>
      <c r="BM1790" s="4">
        <f xml:space="preserve"> _2025teamgamelogs[[#This Row],[POSSESIONS]] / (_2025teamgamelogs[[#This Row],[MIN]]/48)</f>
        <v>97.92</v>
      </c>
      <c r="BN1790" s="3">
        <f>_2025teamgamelogs[[#This Row],[PTS]] / (2 * (_2025teamgamelogs[[#This Row],[FGA]] + 0.44 * _2025teamgamelogs[[#This Row],[FTA]]))</f>
        <v>0.58381984987489577</v>
      </c>
      <c r="BO1790" s="4">
        <f>VLOOKUP(_2025teamgamelogs[[#This Row],[MONTH]], LEAGUE_AVERAGES!$A$2:$B$8, 2, FALSE)</f>
        <v>113.5005303155976</v>
      </c>
      <c r="BP1790" s="5">
        <f>VLOOKUP(_2025teamgamelogs[[#This Row],[TEAM_NAME]], LEAGUE_AVERAGES!$A$14:$C$43, 2, FALSE)</f>
        <v>0.36141463414634156</v>
      </c>
      <c r="BQ1790" s="5">
        <f>VLOOKUP(_2025teamgamelogs[[#This Row],[TEAM_NAME]], LEAGUE_AVERAGES!$A$14:$C$43, 3, FALSE)</f>
        <v>0.37548780487804878</v>
      </c>
      <c r="BR1790" s="5">
        <f>VLOOKUP(_2025teamgamelogs[[#This Row],[TEAM_NAME]], LEAGUE_AVERAGES!$F$14:$H$43, 2, FALSE)</f>
        <v>0.46404878048780479</v>
      </c>
      <c r="BS1790" s="5">
        <f>VLOOKUP(_2025teamgamelogs[[#This Row],[TEAM_NAME]], LEAGUE_AVERAGES!$F$14:$H$43, 3, FALSE)</f>
        <v>0.47712195121951223</v>
      </c>
      <c r="BT1790" s="5">
        <f>VLOOKUP(_2025teamgamelogs[[#This Row],[TEAM_NAME]], LEAGUE_AVERAGES!$K$14:$M$43, 2, FALSE)</f>
        <v>0.57631003599073594</v>
      </c>
      <c r="BU1790" s="5">
        <f>VLOOKUP(_2025teamgamelogs[[#This Row],[TEAM_NAME]], LEAGUE_AVERAGES!$K$14:$M$43, 3, FALSE)</f>
        <v>0.59556361257988066</v>
      </c>
    </row>
    <row r="1791" spans="1:73" x14ac:dyDescent="0.2">
      <c r="A1791" t="s">
        <v>59</v>
      </c>
      <c r="B1791">
        <v>1610612748</v>
      </c>
      <c r="C1791" t="s">
        <v>101</v>
      </c>
      <c r="D1791" t="s">
        <v>102</v>
      </c>
      <c r="E1791">
        <v>22400869</v>
      </c>
      <c r="F1791" s="1">
        <v>45718</v>
      </c>
      <c r="G1791" t="s">
        <v>234</v>
      </c>
      <c r="H1791" t="s">
        <v>70</v>
      </c>
      <c r="I1791">
        <v>53</v>
      </c>
      <c r="J1791">
        <v>45</v>
      </c>
      <c r="K1791">
        <v>84</v>
      </c>
      <c r="L1791">
        <v>0.53600000000000003</v>
      </c>
      <c r="M1791">
        <v>11</v>
      </c>
      <c r="N1791">
        <v>35</v>
      </c>
      <c r="O1791">
        <v>0.314</v>
      </c>
      <c r="P1791">
        <v>11</v>
      </c>
      <c r="Q1791">
        <v>16</v>
      </c>
      <c r="R1791">
        <v>0.68799999999999994</v>
      </c>
      <c r="S1791">
        <v>3</v>
      </c>
      <c r="T1791">
        <v>31</v>
      </c>
      <c r="U1791">
        <v>34</v>
      </c>
      <c r="V1791">
        <v>29</v>
      </c>
      <c r="W1791">
        <v>13</v>
      </c>
      <c r="X1791">
        <v>5</v>
      </c>
      <c r="Y1791">
        <v>6</v>
      </c>
      <c r="Z1791">
        <v>6</v>
      </c>
      <c r="AA1791">
        <v>16</v>
      </c>
      <c r="AB1791">
        <v>16</v>
      </c>
      <c r="AC1791">
        <v>112</v>
      </c>
      <c r="AD1791">
        <v>-4</v>
      </c>
      <c r="AE1791">
        <v>1</v>
      </c>
      <c r="AF1791">
        <v>1231</v>
      </c>
      <c r="AG1791">
        <v>1231</v>
      </c>
      <c r="AH1791">
        <v>1231</v>
      </c>
      <c r="AI1791">
        <v>9</v>
      </c>
      <c r="AJ1791">
        <v>564</v>
      </c>
      <c r="AK1791">
        <v>1815</v>
      </c>
      <c r="AL1791">
        <v>254</v>
      </c>
      <c r="AM1791">
        <v>1661</v>
      </c>
      <c r="AN1791">
        <v>1495</v>
      </c>
      <c r="AO1791">
        <v>1754</v>
      </c>
      <c r="AP1791">
        <v>2028</v>
      </c>
      <c r="AQ1791">
        <v>1907</v>
      </c>
      <c r="AR1791">
        <v>2020</v>
      </c>
      <c r="AS1791">
        <v>2426</v>
      </c>
      <c r="AT1791">
        <v>1488</v>
      </c>
      <c r="AU1791">
        <v>2282</v>
      </c>
      <c r="AV1791">
        <v>687</v>
      </c>
      <c r="AW1791">
        <v>850</v>
      </c>
      <c r="AX1791">
        <v>1998</v>
      </c>
      <c r="AY1791">
        <v>560</v>
      </c>
      <c r="AZ1791">
        <v>1573</v>
      </c>
      <c r="BA1791">
        <v>570</v>
      </c>
      <c r="BB1791">
        <v>1670</v>
      </c>
      <c r="BC1791">
        <v>1331</v>
      </c>
      <c r="BD1791">
        <v>1415</v>
      </c>
      <c r="BE1791">
        <v>1</v>
      </c>
      <c r="BF1791" t="s">
        <v>64</v>
      </c>
      <c r="BG1791" t="s">
        <v>1404</v>
      </c>
      <c r="BH1791" t="s">
        <v>1498</v>
      </c>
      <c r="BI1791" s="4">
        <f xml:space="preserve"> _2025teamgamelogs[[#This Row],[FGA]] + (0.44 * _2025teamgamelogs[[#This Row],[FTA]]) + _2025teamgamelogs[[#This Row],[TOV]] - _2025teamgamelogs[[#This Row],[OREB]]</f>
        <v>101.04</v>
      </c>
      <c r="BJ1791" s="3">
        <f>_2025teamgamelogs[[#This Row],[TOV]]/_2025teamgamelogs[[#This Row],[POSSESIONS]]</f>
        <v>0.12866191607284244</v>
      </c>
      <c r="BK1791" s="4">
        <f>_2025teamgamelogs[[#This Row],[PTS]]/_2025teamgamelogs[[#This Row],[POSSESIONS]]</f>
        <v>1.1084718923198733</v>
      </c>
      <c r="BL1791" s="4">
        <f xml:space="preserve"> 100 * _2025teamgamelogs[[#This Row],[POINTS_PER_POSSESSION]]</f>
        <v>110.84718923198733</v>
      </c>
      <c r="BM1791" s="4">
        <f xml:space="preserve"> _2025teamgamelogs[[#This Row],[POSSESIONS]] / (_2025teamgamelogs[[#This Row],[MIN]]/48)</f>
        <v>91.507924528301885</v>
      </c>
      <c r="BN1791" s="3">
        <f>_2025teamgamelogs[[#This Row],[PTS]] / (2 * (_2025teamgamelogs[[#This Row],[FGA]] + 0.44 * _2025teamgamelogs[[#This Row],[FTA]]))</f>
        <v>0.61511423550087874</v>
      </c>
      <c r="BO1791" s="4">
        <f>VLOOKUP(_2025teamgamelogs[[#This Row],[MONTH]], LEAGUE_AVERAGES!$A$2:$B$8, 2, FALSE)</f>
        <v>113.5005303155976</v>
      </c>
      <c r="BP1791" s="5">
        <f>VLOOKUP(_2025teamgamelogs[[#This Row],[TEAM_NAME]], LEAGUE_AVERAGES!$A$14:$C$43, 2, FALSE)</f>
        <v>0.38887804878048787</v>
      </c>
      <c r="BQ1791" s="5">
        <f>VLOOKUP(_2025teamgamelogs[[#This Row],[TEAM_NAME]], LEAGUE_AVERAGES!$A$14:$C$43, 3, FALSE)</f>
        <v>0.35180487804878063</v>
      </c>
      <c r="BR1791" s="5">
        <f>VLOOKUP(_2025teamgamelogs[[#This Row],[TEAM_NAME]], LEAGUE_AVERAGES!$F$14:$H$43, 2, FALSE)</f>
        <v>0.48178048780487814</v>
      </c>
      <c r="BS1791" s="5">
        <f>VLOOKUP(_2025teamgamelogs[[#This Row],[TEAM_NAME]], LEAGUE_AVERAGES!$F$14:$H$43, 3, FALSE)</f>
        <v>0.44997560975609752</v>
      </c>
      <c r="BT1791" s="5">
        <f>VLOOKUP(_2025teamgamelogs[[#This Row],[TEAM_NAME]], LEAGUE_AVERAGES!$K$14:$M$43, 2, FALSE)</f>
        <v>0.59307433364150897</v>
      </c>
      <c r="BU1791" s="5">
        <f>VLOOKUP(_2025teamgamelogs[[#This Row],[TEAM_NAME]], LEAGUE_AVERAGES!$K$14:$M$43, 3, FALSE)</f>
        <v>0.56311679796954139</v>
      </c>
    </row>
    <row r="1792" spans="1:73" x14ac:dyDescent="0.2">
      <c r="A1792" t="s">
        <v>59</v>
      </c>
      <c r="B1792">
        <v>1610612761</v>
      </c>
      <c r="C1792" t="s">
        <v>95</v>
      </c>
      <c r="D1792" t="s">
        <v>96</v>
      </c>
      <c r="E1792">
        <v>22400870</v>
      </c>
      <c r="F1792" s="1">
        <v>45718</v>
      </c>
      <c r="G1792" t="s">
        <v>1508</v>
      </c>
      <c r="H1792" t="s">
        <v>63</v>
      </c>
      <c r="I1792">
        <v>48</v>
      </c>
      <c r="J1792">
        <v>37</v>
      </c>
      <c r="K1792">
        <v>80</v>
      </c>
      <c r="L1792">
        <v>0.46300000000000002</v>
      </c>
      <c r="M1792">
        <v>7</v>
      </c>
      <c r="N1792">
        <v>22</v>
      </c>
      <c r="O1792">
        <v>0.318</v>
      </c>
      <c r="P1792">
        <v>23</v>
      </c>
      <c r="Q1792">
        <v>30</v>
      </c>
      <c r="R1792">
        <v>0.76700000000000002</v>
      </c>
      <c r="S1792">
        <v>12</v>
      </c>
      <c r="T1792">
        <v>28</v>
      </c>
      <c r="U1792">
        <v>40</v>
      </c>
      <c r="V1792">
        <v>22</v>
      </c>
      <c r="W1792">
        <v>15</v>
      </c>
      <c r="X1792">
        <v>8</v>
      </c>
      <c r="Y1792">
        <v>4</v>
      </c>
      <c r="Z1792">
        <v>5</v>
      </c>
      <c r="AA1792">
        <v>33</v>
      </c>
      <c r="AB1792">
        <v>26</v>
      </c>
      <c r="AC1792">
        <v>104</v>
      </c>
      <c r="AD1792">
        <v>2</v>
      </c>
      <c r="AE1792">
        <v>1</v>
      </c>
      <c r="AF1792">
        <v>1</v>
      </c>
      <c r="AG1792">
        <v>1</v>
      </c>
      <c r="AH1792">
        <v>1</v>
      </c>
      <c r="AI1792">
        <v>121</v>
      </c>
      <c r="AJ1792">
        <v>1946</v>
      </c>
      <c r="AK1792">
        <v>2190</v>
      </c>
      <c r="AL1792">
        <v>1329</v>
      </c>
      <c r="AM1792">
        <v>2338</v>
      </c>
      <c r="AN1792">
        <v>2436</v>
      </c>
      <c r="AO1792">
        <v>1711</v>
      </c>
      <c r="AP1792">
        <v>314</v>
      </c>
      <c r="AQ1792">
        <v>259</v>
      </c>
      <c r="AR1792">
        <v>1428</v>
      </c>
      <c r="AS1792">
        <v>848</v>
      </c>
      <c r="AT1792">
        <v>1951</v>
      </c>
      <c r="AU1792">
        <v>1715</v>
      </c>
      <c r="AV1792">
        <v>1909</v>
      </c>
      <c r="AW1792">
        <v>1341</v>
      </c>
      <c r="AX1792">
        <v>1073</v>
      </c>
      <c r="AY1792">
        <v>1274</v>
      </c>
      <c r="AZ1792">
        <v>1188</v>
      </c>
      <c r="BA1792">
        <v>2456</v>
      </c>
      <c r="BB1792">
        <v>94</v>
      </c>
      <c r="BC1792">
        <v>1870</v>
      </c>
      <c r="BD1792">
        <v>1106</v>
      </c>
      <c r="BE1792">
        <v>1</v>
      </c>
      <c r="BF1792" t="s">
        <v>71</v>
      </c>
      <c r="BG1792" t="s">
        <v>1404</v>
      </c>
      <c r="BH1792" t="s">
        <v>1498</v>
      </c>
      <c r="BI1792" s="4">
        <f xml:space="preserve"> _2025teamgamelogs[[#This Row],[FGA]] + (0.44 * _2025teamgamelogs[[#This Row],[FTA]]) + _2025teamgamelogs[[#This Row],[TOV]] - _2025teamgamelogs[[#This Row],[OREB]]</f>
        <v>96.2</v>
      </c>
      <c r="BJ1792" s="3">
        <f>_2025teamgamelogs[[#This Row],[TOV]]/_2025teamgamelogs[[#This Row],[POSSESIONS]]</f>
        <v>0.15592515592515593</v>
      </c>
      <c r="BK1792" s="4">
        <f>_2025teamgamelogs[[#This Row],[PTS]]/_2025teamgamelogs[[#This Row],[POSSESIONS]]</f>
        <v>1.0810810810810811</v>
      </c>
      <c r="BL1792" s="4">
        <f xml:space="preserve"> 100 * _2025teamgamelogs[[#This Row],[POINTS_PER_POSSESSION]]</f>
        <v>108.10810810810811</v>
      </c>
      <c r="BM1792" s="4">
        <f xml:space="preserve"> _2025teamgamelogs[[#This Row],[POSSESIONS]] / (_2025teamgamelogs[[#This Row],[MIN]]/48)</f>
        <v>96.2</v>
      </c>
      <c r="BN1792" s="3">
        <f>_2025teamgamelogs[[#This Row],[PTS]] / (2 * (_2025teamgamelogs[[#This Row],[FGA]] + 0.44 * _2025teamgamelogs[[#This Row],[FTA]]))</f>
        <v>0.55793991416309008</v>
      </c>
      <c r="BO1792" s="4">
        <f>VLOOKUP(_2025teamgamelogs[[#This Row],[MONTH]], LEAGUE_AVERAGES!$A$2:$B$8, 2, FALSE)</f>
        <v>113.5005303155976</v>
      </c>
      <c r="BP1792" s="5">
        <f>VLOOKUP(_2025teamgamelogs[[#This Row],[TEAM_NAME]], LEAGUE_AVERAGES!$A$14:$C$43, 2, FALSE)</f>
        <v>0.35443902439024388</v>
      </c>
      <c r="BQ1792" s="5">
        <f>VLOOKUP(_2025teamgamelogs[[#This Row],[TEAM_NAME]], LEAGUE_AVERAGES!$A$14:$C$43, 3, FALSE)</f>
        <v>0.34512195121951217</v>
      </c>
      <c r="BR1792" s="5">
        <f>VLOOKUP(_2025teamgamelogs[[#This Row],[TEAM_NAME]], LEAGUE_AVERAGES!$F$14:$H$43, 2, FALSE)</f>
        <v>0.46104878048780484</v>
      </c>
      <c r="BS1792" s="5">
        <f>VLOOKUP(_2025teamgamelogs[[#This Row],[TEAM_NAME]], LEAGUE_AVERAGES!$F$14:$H$43, 3, FALSE)</f>
        <v>0.45834146341463411</v>
      </c>
      <c r="BT1792" s="5">
        <f>VLOOKUP(_2025teamgamelogs[[#This Row],[TEAM_NAME]], LEAGUE_AVERAGES!$K$14:$M$43, 2, FALSE)</f>
        <v>0.55942918094792793</v>
      </c>
      <c r="BU1792" s="5">
        <f>VLOOKUP(_2025teamgamelogs[[#This Row],[TEAM_NAME]], LEAGUE_AVERAGES!$K$14:$M$43, 3, FALSE)</f>
        <v>0.54979583097447959</v>
      </c>
    </row>
    <row r="1793" spans="1:73" x14ac:dyDescent="0.2">
      <c r="A1793" t="s">
        <v>59</v>
      </c>
      <c r="B1793">
        <v>1610612752</v>
      </c>
      <c r="C1793" t="s">
        <v>67</v>
      </c>
      <c r="D1793" t="s">
        <v>68</v>
      </c>
      <c r="E1793">
        <v>22400869</v>
      </c>
      <c r="F1793" s="1">
        <v>45718</v>
      </c>
      <c r="G1793" t="s">
        <v>233</v>
      </c>
      <c r="H1793" t="s">
        <v>63</v>
      </c>
      <c r="I1793">
        <v>53</v>
      </c>
      <c r="J1793">
        <v>46</v>
      </c>
      <c r="K1793">
        <v>95</v>
      </c>
      <c r="L1793">
        <v>0.48399999999999999</v>
      </c>
      <c r="M1793">
        <v>14</v>
      </c>
      <c r="N1793">
        <v>44</v>
      </c>
      <c r="O1793">
        <v>0.318</v>
      </c>
      <c r="P1793">
        <v>10</v>
      </c>
      <c r="Q1793">
        <v>15</v>
      </c>
      <c r="R1793">
        <v>0.66700000000000004</v>
      </c>
      <c r="S1793">
        <v>11</v>
      </c>
      <c r="T1793">
        <v>35</v>
      </c>
      <c r="U1793">
        <v>46</v>
      </c>
      <c r="V1793">
        <v>27</v>
      </c>
      <c r="W1793">
        <v>13</v>
      </c>
      <c r="X1793">
        <v>5</v>
      </c>
      <c r="Y1793">
        <v>6</v>
      </c>
      <c r="Z1793">
        <v>6</v>
      </c>
      <c r="AA1793">
        <v>16</v>
      </c>
      <c r="AB1793">
        <v>16</v>
      </c>
      <c r="AC1793">
        <v>116</v>
      </c>
      <c r="AD1793">
        <v>4</v>
      </c>
      <c r="AE1793">
        <v>1</v>
      </c>
      <c r="AF1793">
        <v>1</v>
      </c>
      <c r="AG1793">
        <v>1</v>
      </c>
      <c r="AH1793">
        <v>1</v>
      </c>
      <c r="AI1793">
        <v>9</v>
      </c>
      <c r="AJ1793">
        <v>437</v>
      </c>
      <c r="AK1793">
        <v>477</v>
      </c>
      <c r="AL1793">
        <v>917</v>
      </c>
      <c r="AM1793">
        <v>934</v>
      </c>
      <c r="AN1793">
        <v>384</v>
      </c>
      <c r="AO1793">
        <v>1711</v>
      </c>
      <c r="AP1793">
        <v>2148</v>
      </c>
      <c r="AQ1793">
        <v>2021</v>
      </c>
      <c r="AR1793">
        <v>2105</v>
      </c>
      <c r="AS1793">
        <v>1051</v>
      </c>
      <c r="AT1793">
        <v>769</v>
      </c>
      <c r="AU1793">
        <v>835</v>
      </c>
      <c r="AV1793">
        <v>1013</v>
      </c>
      <c r="AW1793">
        <v>850</v>
      </c>
      <c r="AX1793">
        <v>1998</v>
      </c>
      <c r="AY1793">
        <v>560</v>
      </c>
      <c r="AZ1793">
        <v>1573</v>
      </c>
      <c r="BA1793">
        <v>570</v>
      </c>
      <c r="BB1793">
        <v>1670</v>
      </c>
      <c r="BC1793">
        <v>1025</v>
      </c>
      <c r="BD1793">
        <v>986</v>
      </c>
      <c r="BE1793">
        <v>1</v>
      </c>
      <c r="BF1793" t="s">
        <v>71</v>
      </c>
      <c r="BG1793" t="s">
        <v>1404</v>
      </c>
      <c r="BH1793" t="s">
        <v>1498</v>
      </c>
      <c r="BI1793" s="4">
        <f xml:space="preserve"> _2025teamgamelogs[[#This Row],[FGA]] + (0.44 * _2025teamgamelogs[[#This Row],[FTA]]) + _2025teamgamelogs[[#This Row],[TOV]] - _2025teamgamelogs[[#This Row],[OREB]]</f>
        <v>103.6</v>
      </c>
      <c r="BJ1793" s="3">
        <f>_2025teamgamelogs[[#This Row],[TOV]]/_2025teamgamelogs[[#This Row],[POSSESIONS]]</f>
        <v>0.12548262548262548</v>
      </c>
      <c r="BK1793" s="4">
        <f>_2025teamgamelogs[[#This Row],[PTS]]/_2025teamgamelogs[[#This Row],[POSSESIONS]]</f>
        <v>1.1196911196911197</v>
      </c>
      <c r="BL1793" s="4">
        <f xml:space="preserve"> 100 * _2025teamgamelogs[[#This Row],[POINTS_PER_POSSESSION]]</f>
        <v>111.96911196911196</v>
      </c>
      <c r="BM1793" s="4">
        <f xml:space="preserve"> _2025teamgamelogs[[#This Row],[POSSESIONS]] / (_2025teamgamelogs[[#This Row],[MIN]]/48)</f>
        <v>93.826415094339609</v>
      </c>
      <c r="BN1793" s="3">
        <f>_2025teamgamelogs[[#This Row],[PTS]] / (2 * (_2025teamgamelogs[[#This Row],[FGA]] + 0.44 * _2025teamgamelogs[[#This Row],[FTA]]))</f>
        <v>0.57086614173228345</v>
      </c>
      <c r="BO1793" s="4">
        <f>VLOOKUP(_2025teamgamelogs[[#This Row],[MONTH]], LEAGUE_AVERAGES!$A$2:$B$8, 2, FALSE)</f>
        <v>113.5005303155976</v>
      </c>
      <c r="BP1793" s="5">
        <f>VLOOKUP(_2025teamgamelogs[[#This Row],[TEAM_NAME]], LEAGUE_AVERAGES!$A$14:$C$43, 2, FALSE)</f>
        <v>0.370219512195122</v>
      </c>
      <c r="BQ1793" s="5">
        <f>VLOOKUP(_2025teamgamelogs[[#This Row],[TEAM_NAME]], LEAGUE_AVERAGES!$A$14:$C$43, 3, FALSE)</f>
        <v>0.36224390243902438</v>
      </c>
      <c r="BR1793" s="5">
        <f>VLOOKUP(_2025teamgamelogs[[#This Row],[TEAM_NAME]], LEAGUE_AVERAGES!$F$14:$H$43, 2, FALSE)</f>
        <v>0.49358536585365859</v>
      </c>
      <c r="BS1793" s="5">
        <f>VLOOKUP(_2025teamgamelogs[[#This Row],[TEAM_NAME]], LEAGUE_AVERAGES!$F$14:$H$43, 3, FALSE)</f>
        <v>0.47975609756097559</v>
      </c>
      <c r="BT1793" s="5">
        <f>VLOOKUP(_2025teamgamelogs[[#This Row],[TEAM_NAME]], LEAGUE_AVERAGES!$K$14:$M$43, 2, FALSE)</f>
        <v>0.59525043511857889</v>
      </c>
      <c r="BU1793" s="5">
        <f>VLOOKUP(_2025teamgamelogs[[#This Row],[TEAM_NAME]], LEAGUE_AVERAGES!$K$14:$M$43, 3, FALSE)</f>
        <v>0.58413739951743537</v>
      </c>
    </row>
    <row r="1794" spans="1:73" x14ac:dyDescent="0.2">
      <c r="A1794" t="s">
        <v>59</v>
      </c>
      <c r="B1794">
        <v>1610612759</v>
      </c>
      <c r="C1794" t="s">
        <v>145</v>
      </c>
      <c r="D1794" t="s">
        <v>146</v>
      </c>
      <c r="E1794">
        <v>22400871</v>
      </c>
      <c r="F1794" s="1">
        <v>45718</v>
      </c>
      <c r="G1794" t="s">
        <v>522</v>
      </c>
      <c r="H1794" t="s">
        <v>70</v>
      </c>
      <c r="I1794">
        <v>48</v>
      </c>
      <c r="J1794">
        <v>51</v>
      </c>
      <c r="K1794">
        <v>91</v>
      </c>
      <c r="L1794">
        <v>0.56000000000000005</v>
      </c>
      <c r="M1794">
        <v>18</v>
      </c>
      <c r="N1794">
        <v>43</v>
      </c>
      <c r="O1794">
        <v>0.41899999999999998</v>
      </c>
      <c r="P1794">
        <v>12</v>
      </c>
      <c r="Q1794">
        <v>16</v>
      </c>
      <c r="R1794">
        <v>0.75</v>
      </c>
      <c r="S1794">
        <v>6</v>
      </c>
      <c r="T1794">
        <v>29</v>
      </c>
      <c r="U1794">
        <v>35</v>
      </c>
      <c r="V1794">
        <v>36</v>
      </c>
      <c r="W1794">
        <v>13</v>
      </c>
      <c r="X1794">
        <v>2</v>
      </c>
      <c r="Y1794">
        <v>3</v>
      </c>
      <c r="Z1794">
        <v>6</v>
      </c>
      <c r="AA1794">
        <v>17</v>
      </c>
      <c r="AB1794">
        <v>16</v>
      </c>
      <c r="AC1794">
        <v>132</v>
      </c>
      <c r="AD1794">
        <v>-14</v>
      </c>
      <c r="AE1794">
        <v>1</v>
      </c>
      <c r="AF1794">
        <v>1231</v>
      </c>
      <c r="AG1794">
        <v>1231</v>
      </c>
      <c r="AH1794">
        <v>1231</v>
      </c>
      <c r="AI1794">
        <v>121</v>
      </c>
      <c r="AJ1794">
        <v>94</v>
      </c>
      <c r="AK1794">
        <v>899</v>
      </c>
      <c r="AL1794">
        <v>116</v>
      </c>
      <c r="AM1794">
        <v>288</v>
      </c>
      <c r="AN1794">
        <v>471</v>
      </c>
      <c r="AO1794">
        <v>562</v>
      </c>
      <c r="AP1794">
        <v>1889</v>
      </c>
      <c r="AQ1794">
        <v>1907</v>
      </c>
      <c r="AR1794">
        <v>1525</v>
      </c>
      <c r="AS1794">
        <v>2189</v>
      </c>
      <c r="AT1794">
        <v>1807</v>
      </c>
      <c r="AU1794">
        <v>2225</v>
      </c>
      <c r="AV1794">
        <v>95</v>
      </c>
      <c r="AW1794">
        <v>850</v>
      </c>
      <c r="AX1794">
        <v>2421</v>
      </c>
      <c r="AY1794">
        <v>1712</v>
      </c>
      <c r="AZ1794">
        <v>1573</v>
      </c>
      <c r="BA1794">
        <v>792</v>
      </c>
      <c r="BB1794">
        <v>1670</v>
      </c>
      <c r="BC1794">
        <v>179</v>
      </c>
      <c r="BD1794">
        <v>1995</v>
      </c>
      <c r="BE1794">
        <v>1</v>
      </c>
      <c r="BF1794" t="s">
        <v>64</v>
      </c>
      <c r="BG1794" t="s">
        <v>1404</v>
      </c>
      <c r="BH1794" t="s">
        <v>1498</v>
      </c>
      <c r="BI1794" s="4">
        <f xml:space="preserve"> _2025teamgamelogs[[#This Row],[FGA]] + (0.44 * _2025teamgamelogs[[#This Row],[FTA]]) + _2025teamgamelogs[[#This Row],[TOV]] - _2025teamgamelogs[[#This Row],[OREB]]</f>
        <v>105.04</v>
      </c>
      <c r="BJ1794" s="3">
        <f>_2025teamgamelogs[[#This Row],[TOV]]/_2025teamgamelogs[[#This Row],[POSSESIONS]]</f>
        <v>0.12376237623762376</v>
      </c>
      <c r="BK1794" s="4">
        <f>_2025teamgamelogs[[#This Row],[PTS]]/_2025teamgamelogs[[#This Row],[POSSESIONS]]</f>
        <v>1.2566641279512565</v>
      </c>
      <c r="BL1794" s="4">
        <f xml:space="preserve"> 100 * _2025teamgamelogs[[#This Row],[POINTS_PER_POSSESSION]]</f>
        <v>125.66641279512565</v>
      </c>
      <c r="BM1794" s="4">
        <f xml:space="preserve"> _2025teamgamelogs[[#This Row],[POSSESIONS]] / (_2025teamgamelogs[[#This Row],[MIN]]/48)</f>
        <v>105.04</v>
      </c>
      <c r="BN1794" s="3">
        <f>_2025teamgamelogs[[#This Row],[PTS]] / (2 * (_2025teamgamelogs[[#This Row],[FGA]] + 0.44 * _2025teamgamelogs[[#This Row],[FTA]]))</f>
        <v>0.67319461444308437</v>
      </c>
      <c r="BO1794" s="4">
        <f>VLOOKUP(_2025teamgamelogs[[#This Row],[MONTH]], LEAGUE_AVERAGES!$A$2:$B$8, 2, FALSE)</f>
        <v>113.5005303155976</v>
      </c>
      <c r="BP1794" s="5">
        <f>VLOOKUP(_2025teamgamelogs[[#This Row],[TEAM_NAME]], LEAGUE_AVERAGES!$A$14:$C$43, 2, FALSE)</f>
        <v>0.36502500000000004</v>
      </c>
      <c r="BQ1794" s="5">
        <f>VLOOKUP(_2025teamgamelogs[[#This Row],[TEAM_NAME]], LEAGUE_AVERAGES!$A$14:$C$43, 3, FALSE)</f>
        <v>0.35016666666666663</v>
      </c>
      <c r="BR1794" s="5">
        <f>VLOOKUP(_2025teamgamelogs[[#This Row],[TEAM_NAME]], LEAGUE_AVERAGES!$F$14:$H$43, 2, FALSE)</f>
        <v>0.47877500000000017</v>
      </c>
      <c r="BS1794" s="5">
        <f>VLOOKUP(_2025teamgamelogs[[#This Row],[TEAM_NAME]], LEAGUE_AVERAGES!$F$14:$H$43, 3, FALSE)</f>
        <v>0.45407142857142868</v>
      </c>
      <c r="BT1794" s="5">
        <f>VLOOKUP(_2025teamgamelogs[[#This Row],[TEAM_NAME]], LEAGUE_AVERAGES!$K$14:$M$43, 2, FALSE)</f>
        <v>0.59112459331758582</v>
      </c>
      <c r="BU1794" s="5">
        <f>VLOOKUP(_2025teamgamelogs[[#This Row],[TEAM_NAME]], LEAGUE_AVERAGES!$K$14:$M$43, 3, FALSE)</f>
        <v>0.56254759440180246</v>
      </c>
    </row>
    <row r="1795" spans="1:73" x14ac:dyDescent="0.2">
      <c r="A1795" t="s">
        <v>59</v>
      </c>
      <c r="B1795">
        <v>1610612757</v>
      </c>
      <c r="C1795" t="s">
        <v>116</v>
      </c>
      <c r="D1795" t="s">
        <v>117</v>
      </c>
      <c r="E1795">
        <v>22400867</v>
      </c>
      <c r="F1795" s="1">
        <v>45718</v>
      </c>
      <c r="G1795" t="s">
        <v>1509</v>
      </c>
      <c r="H1795" t="s">
        <v>70</v>
      </c>
      <c r="I1795">
        <v>53</v>
      </c>
      <c r="J1795">
        <v>42</v>
      </c>
      <c r="K1795">
        <v>96</v>
      </c>
      <c r="L1795">
        <v>0.438</v>
      </c>
      <c r="M1795">
        <v>14</v>
      </c>
      <c r="N1795">
        <v>40</v>
      </c>
      <c r="O1795">
        <v>0.35</v>
      </c>
      <c r="P1795">
        <v>31</v>
      </c>
      <c r="Q1795">
        <v>35</v>
      </c>
      <c r="R1795">
        <v>0.88600000000000001</v>
      </c>
      <c r="S1795">
        <v>13</v>
      </c>
      <c r="T1795">
        <v>33</v>
      </c>
      <c r="U1795">
        <v>46</v>
      </c>
      <c r="V1795">
        <v>25</v>
      </c>
      <c r="W1795">
        <v>20</v>
      </c>
      <c r="X1795">
        <v>8</v>
      </c>
      <c r="Y1795">
        <v>1</v>
      </c>
      <c r="Z1795">
        <v>5</v>
      </c>
      <c r="AA1795">
        <v>26</v>
      </c>
      <c r="AB1795">
        <v>27</v>
      </c>
      <c r="AC1795">
        <v>129</v>
      </c>
      <c r="AD1795">
        <v>-4</v>
      </c>
      <c r="AE1795">
        <v>1</v>
      </c>
      <c r="AF1795">
        <v>1231</v>
      </c>
      <c r="AG1795">
        <v>1231</v>
      </c>
      <c r="AH1795">
        <v>1231</v>
      </c>
      <c r="AI1795">
        <v>9</v>
      </c>
      <c r="AJ1795">
        <v>1068</v>
      </c>
      <c r="AK1795">
        <v>392</v>
      </c>
      <c r="AL1795">
        <v>1741</v>
      </c>
      <c r="AM1795">
        <v>934</v>
      </c>
      <c r="AN1795">
        <v>795</v>
      </c>
      <c r="AO1795">
        <v>1311</v>
      </c>
      <c r="AP1795">
        <v>32</v>
      </c>
      <c r="AQ1795">
        <v>80</v>
      </c>
      <c r="AR1795">
        <v>349</v>
      </c>
      <c r="AS1795">
        <v>652</v>
      </c>
      <c r="AT1795">
        <v>1131</v>
      </c>
      <c r="AU1795">
        <v>835</v>
      </c>
      <c r="AV1795">
        <v>1358</v>
      </c>
      <c r="AW1795">
        <v>2199</v>
      </c>
      <c r="AX1795">
        <v>1073</v>
      </c>
      <c r="AY1795">
        <v>2304</v>
      </c>
      <c r="AZ1795">
        <v>1188</v>
      </c>
      <c r="BA1795">
        <v>2319</v>
      </c>
      <c r="BB1795">
        <v>59</v>
      </c>
      <c r="BC1795">
        <v>270</v>
      </c>
      <c r="BD1795">
        <v>1415</v>
      </c>
      <c r="BE1795">
        <v>1</v>
      </c>
      <c r="BF1795" t="s">
        <v>71</v>
      </c>
      <c r="BG1795" t="s">
        <v>1404</v>
      </c>
      <c r="BH1795" t="s">
        <v>1498</v>
      </c>
      <c r="BI1795" s="4">
        <f xml:space="preserve"> _2025teamgamelogs[[#This Row],[FGA]] + (0.44 * _2025teamgamelogs[[#This Row],[FTA]]) + _2025teamgamelogs[[#This Row],[TOV]] - _2025teamgamelogs[[#This Row],[OREB]]</f>
        <v>118.4</v>
      </c>
      <c r="BJ1795" s="3">
        <f>_2025teamgamelogs[[#This Row],[TOV]]/_2025teamgamelogs[[#This Row],[POSSESIONS]]</f>
        <v>0.16891891891891891</v>
      </c>
      <c r="BK1795" s="4">
        <f>_2025teamgamelogs[[#This Row],[PTS]]/_2025teamgamelogs[[#This Row],[POSSESIONS]]</f>
        <v>1.089527027027027</v>
      </c>
      <c r="BL1795" s="4">
        <f xml:space="preserve"> 100 * _2025teamgamelogs[[#This Row],[POINTS_PER_POSSESSION]]</f>
        <v>108.95270270270269</v>
      </c>
      <c r="BM1795" s="4">
        <f xml:space="preserve"> _2025teamgamelogs[[#This Row],[POSSESIONS]] / (_2025teamgamelogs[[#This Row],[MIN]]/48)</f>
        <v>107.23018867924529</v>
      </c>
      <c r="BN1795" s="3">
        <f>_2025teamgamelogs[[#This Row],[PTS]] / (2 * (_2025teamgamelogs[[#This Row],[FGA]] + 0.44 * _2025teamgamelogs[[#This Row],[FTA]]))</f>
        <v>0.57899461400359065</v>
      </c>
      <c r="BO1795" s="4">
        <f>VLOOKUP(_2025teamgamelogs[[#This Row],[MONTH]], LEAGUE_AVERAGES!$A$2:$B$8, 2, FALSE)</f>
        <v>113.5005303155976</v>
      </c>
      <c r="BP1795" s="5">
        <f>VLOOKUP(_2025teamgamelogs[[#This Row],[TEAM_NAME]], LEAGUE_AVERAGES!$A$14:$C$43, 2, FALSE)</f>
        <v>0.3617317073170731</v>
      </c>
      <c r="BQ1795" s="5">
        <f>VLOOKUP(_2025teamgamelogs[[#This Row],[TEAM_NAME]], LEAGUE_AVERAGES!$A$14:$C$43, 3, FALSE)</f>
        <v>0.32368292682926825</v>
      </c>
      <c r="BR1795" s="5">
        <f>VLOOKUP(_2025teamgamelogs[[#This Row],[TEAM_NAME]], LEAGUE_AVERAGES!$F$14:$H$43, 2, FALSE)</f>
        <v>0.4560243902439024</v>
      </c>
      <c r="BS1795" s="5">
        <f>VLOOKUP(_2025teamgamelogs[[#This Row],[TEAM_NAME]], LEAGUE_AVERAGES!$F$14:$H$43, 3, FALSE)</f>
        <v>0.4473414634146341</v>
      </c>
      <c r="BT1795" s="5">
        <f>VLOOKUP(_2025teamgamelogs[[#This Row],[TEAM_NAME]], LEAGUE_AVERAGES!$K$14:$M$43, 2, FALSE)</f>
        <v>0.56794360073860606</v>
      </c>
      <c r="BU1795" s="5">
        <f>VLOOKUP(_2025teamgamelogs[[#This Row],[TEAM_NAME]], LEAGUE_AVERAGES!$K$14:$M$43, 3, FALSE)</f>
        <v>0.54561285519601899</v>
      </c>
    </row>
    <row r="1796" spans="1:73" x14ac:dyDescent="0.2">
      <c r="A1796" t="s">
        <v>59</v>
      </c>
      <c r="B1796">
        <v>1610612743</v>
      </c>
      <c r="C1796" t="s">
        <v>151</v>
      </c>
      <c r="D1796" t="s">
        <v>152</v>
      </c>
      <c r="E1796">
        <v>22400866</v>
      </c>
      <c r="F1796" s="1">
        <v>45718</v>
      </c>
      <c r="G1796" t="s">
        <v>1510</v>
      </c>
      <c r="H1796" t="s">
        <v>70</v>
      </c>
      <c r="I1796">
        <v>48</v>
      </c>
      <c r="J1796">
        <v>41</v>
      </c>
      <c r="K1796">
        <v>86</v>
      </c>
      <c r="L1796">
        <v>0.47699999999999998</v>
      </c>
      <c r="M1796">
        <v>12</v>
      </c>
      <c r="N1796">
        <v>35</v>
      </c>
      <c r="O1796">
        <v>0.34300000000000003</v>
      </c>
      <c r="P1796">
        <v>9</v>
      </c>
      <c r="Q1796">
        <v>13</v>
      </c>
      <c r="R1796">
        <v>0.69199999999999995</v>
      </c>
      <c r="S1796">
        <v>8</v>
      </c>
      <c r="T1796">
        <v>30</v>
      </c>
      <c r="U1796">
        <v>38</v>
      </c>
      <c r="V1796">
        <v>27</v>
      </c>
      <c r="W1796">
        <v>12</v>
      </c>
      <c r="X1796">
        <v>11</v>
      </c>
      <c r="Y1796">
        <v>2</v>
      </c>
      <c r="Z1796">
        <v>4</v>
      </c>
      <c r="AA1796">
        <v>18</v>
      </c>
      <c r="AB1796">
        <v>18</v>
      </c>
      <c r="AC1796">
        <v>103</v>
      </c>
      <c r="AD1796">
        <v>-7</v>
      </c>
      <c r="AE1796">
        <v>1</v>
      </c>
      <c r="AF1796">
        <v>1231</v>
      </c>
      <c r="AG1796">
        <v>1231</v>
      </c>
      <c r="AH1796">
        <v>1231</v>
      </c>
      <c r="AI1796">
        <v>121</v>
      </c>
      <c r="AJ1796">
        <v>1234</v>
      </c>
      <c r="AK1796">
        <v>1580</v>
      </c>
      <c r="AL1796">
        <v>1059</v>
      </c>
      <c r="AM1796">
        <v>1413</v>
      </c>
      <c r="AN1796">
        <v>1495</v>
      </c>
      <c r="AO1796">
        <v>1391</v>
      </c>
      <c r="AP1796">
        <v>2256</v>
      </c>
      <c r="AQ1796">
        <v>2188</v>
      </c>
      <c r="AR1796">
        <v>1984</v>
      </c>
      <c r="AS1796">
        <v>1800</v>
      </c>
      <c r="AT1796">
        <v>1652</v>
      </c>
      <c r="AU1796">
        <v>1966</v>
      </c>
      <c r="AV1796">
        <v>1013</v>
      </c>
      <c r="AW1796">
        <v>640</v>
      </c>
      <c r="AX1796">
        <v>346</v>
      </c>
      <c r="AY1796">
        <v>2078</v>
      </c>
      <c r="AZ1796">
        <v>750</v>
      </c>
      <c r="BA1796">
        <v>1018</v>
      </c>
      <c r="BB1796">
        <v>1204</v>
      </c>
      <c r="BC1796">
        <v>1945</v>
      </c>
      <c r="BD1796">
        <v>1608</v>
      </c>
      <c r="BE1796">
        <v>1</v>
      </c>
      <c r="BF1796" t="s">
        <v>71</v>
      </c>
      <c r="BG1796" t="s">
        <v>1404</v>
      </c>
      <c r="BH1796" t="s">
        <v>1498</v>
      </c>
      <c r="BI1796" s="4">
        <f xml:space="preserve"> _2025teamgamelogs[[#This Row],[FGA]] + (0.44 * _2025teamgamelogs[[#This Row],[FTA]]) + _2025teamgamelogs[[#This Row],[TOV]] - _2025teamgamelogs[[#This Row],[OREB]]</f>
        <v>95.72</v>
      </c>
      <c r="BJ1796" s="3">
        <f>_2025teamgamelogs[[#This Row],[TOV]]/_2025teamgamelogs[[#This Row],[POSSESIONS]]</f>
        <v>0.12536564981195153</v>
      </c>
      <c r="BK1796" s="4">
        <f>_2025teamgamelogs[[#This Row],[PTS]]/_2025teamgamelogs[[#This Row],[POSSESIONS]]</f>
        <v>1.0760551608859172</v>
      </c>
      <c r="BL1796" s="4">
        <f xml:space="preserve"> 100 * _2025teamgamelogs[[#This Row],[POINTS_PER_POSSESSION]]</f>
        <v>107.60551608859173</v>
      </c>
      <c r="BM1796" s="4">
        <f xml:space="preserve"> _2025teamgamelogs[[#This Row],[POSSESIONS]] / (_2025teamgamelogs[[#This Row],[MIN]]/48)</f>
        <v>95.72</v>
      </c>
      <c r="BN1796" s="3">
        <f>_2025teamgamelogs[[#This Row],[PTS]] / (2 * (_2025teamgamelogs[[#This Row],[FGA]] + 0.44 * _2025teamgamelogs[[#This Row],[FTA]]))</f>
        <v>0.56149149585695601</v>
      </c>
      <c r="BO1796" s="4">
        <f>VLOOKUP(_2025teamgamelogs[[#This Row],[MONTH]], LEAGUE_AVERAGES!$A$2:$B$8, 2, FALSE)</f>
        <v>113.5005303155976</v>
      </c>
      <c r="BP1796" s="5">
        <f>VLOOKUP(_2025teamgamelogs[[#This Row],[TEAM_NAME]], LEAGUE_AVERAGES!$A$14:$C$43, 2, FALSE)</f>
        <v>0.39036585365853654</v>
      </c>
      <c r="BQ1796" s="5">
        <f>VLOOKUP(_2025teamgamelogs[[#This Row],[TEAM_NAME]], LEAGUE_AVERAGES!$A$14:$C$43, 3, FALSE)</f>
        <v>0.36282926829268303</v>
      </c>
      <c r="BR1796" s="5">
        <f>VLOOKUP(_2025teamgamelogs[[#This Row],[TEAM_NAME]], LEAGUE_AVERAGES!$F$14:$H$43, 2, FALSE)</f>
        <v>0.50741463414634147</v>
      </c>
      <c r="BS1796" s="5">
        <f>VLOOKUP(_2025teamgamelogs[[#This Row],[TEAM_NAME]], LEAGUE_AVERAGES!$F$14:$H$43, 3, FALSE)</f>
        <v>0.50717073170731708</v>
      </c>
      <c r="BT1796" s="5">
        <f>VLOOKUP(_2025teamgamelogs[[#This Row],[TEAM_NAME]], LEAGUE_AVERAGES!$K$14:$M$43, 2, FALSE)</f>
        <v>0.61183675116028358</v>
      </c>
      <c r="BU1796" s="5">
        <f>VLOOKUP(_2025teamgamelogs[[#This Row],[TEAM_NAME]], LEAGUE_AVERAGES!$K$14:$M$43, 3, FALSE)</f>
        <v>0.59871853787111373</v>
      </c>
    </row>
    <row r="1797" spans="1:73" x14ac:dyDescent="0.2">
      <c r="A1797" t="s">
        <v>59</v>
      </c>
      <c r="B1797">
        <v>1610612738</v>
      </c>
      <c r="C1797" t="s">
        <v>74</v>
      </c>
      <c r="D1797" t="s">
        <v>75</v>
      </c>
      <c r="E1797">
        <v>22400866</v>
      </c>
      <c r="F1797" s="1">
        <v>45718</v>
      </c>
      <c r="G1797" t="s">
        <v>1511</v>
      </c>
      <c r="H1797" t="s">
        <v>63</v>
      </c>
      <c r="I1797">
        <v>48</v>
      </c>
      <c r="J1797">
        <v>37</v>
      </c>
      <c r="K1797">
        <v>78</v>
      </c>
      <c r="L1797">
        <v>0.47399999999999998</v>
      </c>
      <c r="M1797">
        <v>14</v>
      </c>
      <c r="N1797">
        <v>34</v>
      </c>
      <c r="O1797">
        <v>0.41199999999999998</v>
      </c>
      <c r="P1797">
        <v>22</v>
      </c>
      <c r="Q1797">
        <v>27</v>
      </c>
      <c r="R1797">
        <v>0.81499999999999995</v>
      </c>
      <c r="S1797">
        <v>10</v>
      </c>
      <c r="T1797">
        <v>35</v>
      </c>
      <c r="U1797">
        <v>45</v>
      </c>
      <c r="V1797">
        <v>26</v>
      </c>
      <c r="W1797">
        <v>14</v>
      </c>
      <c r="X1797">
        <v>7</v>
      </c>
      <c r="Y1797">
        <v>4</v>
      </c>
      <c r="Z1797">
        <v>2</v>
      </c>
      <c r="AA1797">
        <v>18</v>
      </c>
      <c r="AB1797">
        <v>18</v>
      </c>
      <c r="AC1797">
        <v>110</v>
      </c>
      <c r="AD1797">
        <v>7</v>
      </c>
      <c r="AE1797">
        <v>1</v>
      </c>
      <c r="AF1797">
        <v>1</v>
      </c>
      <c r="AG1797">
        <v>1</v>
      </c>
      <c r="AH1797">
        <v>1</v>
      </c>
      <c r="AI1797">
        <v>121</v>
      </c>
      <c r="AJ1797">
        <v>1946</v>
      </c>
      <c r="AK1797">
        <v>2291</v>
      </c>
      <c r="AL1797">
        <v>1115</v>
      </c>
      <c r="AM1797">
        <v>934</v>
      </c>
      <c r="AN1797">
        <v>1627</v>
      </c>
      <c r="AO1797">
        <v>622</v>
      </c>
      <c r="AP1797">
        <v>406</v>
      </c>
      <c r="AQ1797">
        <v>471</v>
      </c>
      <c r="AR1797">
        <v>908</v>
      </c>
      <c r="AS1797">
        <v>1308</v>
      </c>
      <c r="AT1797">
        <v>769</v>
      </c>
      <c r="AU1797">
        <v>976</v>
      </c>
      <c r="AV1797">
        <v>1195</v>
      </c>
      <c r="AW1797">
        <v>1092</v>
      </c>
      <c r="AX1797">
        <v>1360</v>
      </c>
      <c r="AY1797">
        <v>1274</v>
      </c>
      <c r="AZ1797">
        <v>158</v>
      </c>
      <c r="BA1797">
        <v>1018</v>
      </c>
      <c r="BB1797">
        <v>1204</v>
      </c>
      <c r="BC1797">
        <v>1479</v>
      </c>
      <c r="BD1797">
        <v>795</v>
      </c>
      <c r="BE1797">
        <v>1</v>
      </c>
      <c r="BF1797" t="s">
        <v>64</v>
      </c>
      <c r="BG1797" t="s">
        <v>1404</v>
      </c>
      <c r="BH1797" t="s">
        <v>1498</v>
      </c>
      <c r="BI1797" s="4">
        <f xml:space="preserve"> _2025teamgamelogs[[#This Row],[FGA]] + (0.44 * _2025teamgamelogs[[#This Row],[FTA]]) + _2025teamgamelogs[[#This Row],[TOV]] - _2025teamgamelogs[[#This Row],[OREB]]</f>
        <v>93.88</v>
      </c>
      <c r="BJ1797" s="3">
        <f>_2025teamgamelogs[[#This Row],[TOV]]/_2025teamgamelogs[[#This Row],[POSSESIONS]]</f>
        <v>0.14912654452492544</v>
      </c>
      <c r="BK1797" s="4">
        <f>_2025teamgamelogs[[#This Row],[PTS]]/_2025teamgamelogs[[#This Row],[POSSESIONS]]</f>
        <v>1.1717085641244143</v>
      </c>
      <c r="BL1797" s="4">
        <f xml:space="preserve"> 100 * _2025teamgamelogs[[#This Row],[POINTS_PER_POSSESSION]]</f>
        <v>117.17085641244142</v>
      </c>
      <c r="BM1797" s="4">
        <f xml:space="preserve"> _2025teamgamelogs[[#This Row],[POSSESIONS]] / (_2025teamgamelogs[[#This Row],[MIN]]/48)</f>
        <v>93.88</v>
      </c>
      <c r="BN1797" s="3">
        <f>_2025teamgamelogs[[#This Row],[PTS]] / (2 * (_2025teamgamelogs[[#This Row],[FGA]] + 0.44 * _2025teamgamelogs[[#This Row],[FTA]]))</f>
        <v>0.61192701379617276</v>
      </c>
      <c r="BO1797" s="4">
        <f>VLOOKUP(_2025teamgamelogs[[#This Row],[MONTH]], LEAGUE_AVERAGES!$A$2:$B$8, 2, FALSE)</f>
        <v>113.5005303155976</v>
      </c>
      <c r="BP1797" s="5">
        <f>VLOOKUP(_2025teamgamelogs[[#This Row],[TEAM_NAME]], LEAGUE_AVERAGES!$A$14:$C$43, 2, FALSE)</f>
        <v>0.3739024390243903</v>
      </c>
      <c r="BQ1797" s="5">
        <f>VLOOKUP(_2025teamgamelogs[[#This Row],[TEAM_NAME]], LEAGUE_AVERAGES!$A$14:$C$43, 3, FALSE)</f>
        <v>0.36424390243902455</v>
      </c>
      <c r="BR1797" s="5">
        <f>VLOOKUP(_2025teamgamelogs[[#This Row],[TEAM_NAME]], LEAGUE_AVERAGES!$F$14:$H$43, 2, FALSE)</f>
        <v>0.46717073170731704</v>
      </c>
      <c r="BS1797" s="5">
        <f>VLOOKUP(_2025teamgamelogs[[#This Row],[TEAM_NAME]], LEAGUE_AVERAGES!$F$14:$H$43, 3, FALSE)</f>
        <v>0.45907317073170728</v>
      </c>
      <c r="BT1797" s="5">
        <f>VLOOKUP(_2025teamgamelogs[[#This Row],[TEAM_NAME]], LEAGUE_AVERAGES!$K$14:$M$43, 2, FALSE)</f>
        <v>0.59645910798675039</v>
      </c>
      <c r="BU1797" s="5">
        <f>VLOOKUP(_2025teamgamelogs[[#This Row],[TEAM_NAME]], LEAGUE_AVERAGES!$K$14:$M$43, 3, FALSE)</f>
        <v>0.58679053151616523</v>
      </c>
    </row>
    <row r="1798" spans="1:73" x14ac:dyDescent="0.2">
      <c r="A1798" t="s">
        <v>59</v>
      </c>
      <c r="B1798">
        <v>1610612750</v>
      </c>
      <c r="C1798" t="s">
        <v>8</v>
      </c>
      <c r="D1798" t="s">
        <v>72</v>
      </c>
      <c r="E1798">
        <v>22400873</v>
      </c>
      <c r="F1798" s="1">
        <v>45718</v>
      </c>
      <c r="G1798" t="s">
        <v>1251</v>
      </c>
      <c r="H1798" t="s">
        <v>63</v>
      </c>
      <c r="I1798">
        <v>48</v>
      </c>
      <c r="J1798">
        <v>39</v>
      </c>
      <c r="K1798">
        <v>92</v>
      </c>
      <c r="L1798">
        <v>0.42399999999999999</v>
      </c>
      <c r="M1798">
        <v>21</v>
      </c>
      <c r="N1798">
        <v>52</v>
      </c>
      <c r="O1798">
        <v>0.40400000000000003</v>
      </c>
      <c r="P1798">
        <v>17</v>
      </c>
      <c r="Q1798">
        <v>21</v>
      </c>
      <c r="R1798">
        <v>0.81</v>
      </c>
      <c r="S1798">
        <v>5</v>
      </c>
      <c r="T1798">
        <v>30</v>
      </c>
      <c r="U1798">
        <v>35</v>
      </c>
      <c r="V1798">
        <v>28</v>
      </c>
      <c r="W1798">
        <v>8</v>
      </c>
      <c r="X1798">
        <v>18</v>
      </c>
      <c r="Y1798">
        <v>2</v>
      </c>
      <c r="Z1798">
        <v>7</v>
      </c>
      <c r="AA1798">
        <v>17</v>
      </c>
      <c r="AB1798">
        <v>16</v>
      </c>
      <c r="AC1798">
        <v>116</v>
      </c>
      <c r="AD1798">
        <v>18</v>
      </c>
      <c r="AE1798">
        <v>1</v>
      </c>
      <c r="AF1798">
        <v>1</v>
      </c>
      <c r="AG1798">
        <v>1</v>
      </c>
      <c r="AH1798">
        <v>1</v>
      </c>
      <c r="AI1798">
        <v>121</v>
      </c>
      <c r="AJ1798">
        <v>1609</v>
      </c>
      <c r="AK1798">
        <v>768</v>
      </c>
      <c r="AL1798">
        <v>1924</v>
      </c>
      <c r="AM1798">
        <v>74</v>
      </c>
      <c r="AN1798">
        <v>60</v>
      </c>
      <c r="AO1798">
        <v>721</v>
      </c>
      <c r="AP1798">
        <v>1052</v>
      </c>
      <c r="AQ1798">
        <v>1164</v>
      </c>
      <c r="AR1798">
        <v>957</v>
      </c>
      <c r="AS1798">
        <v>2299</v>
      </c>
      <c r="AT1798">
        <v>1652</v>
      </c>
      <c r="AU1798">
        <v>2225</v>
      </c>
      <c r="AV1798">
        <v>840</v>
      </c>
      <c r="AW1798">
        <v>78</v>
      </c>
      <c r="AX1798">
        <v>3</v>
      </c>
      <c r="AY1798">
        <v>2078</v>
      </c>
      <c r="AZ1798">
        <v>1902</v>
      </c>
      <c r="BA1798">
        <v>792</v>
      </c>
      <c r="BB1798">
        <v>1670</v>
      </c>
      <c r="BC1798">
        <v>1025</v>
      </c>
      <c r="BD1798">
        <v>287</v>
      </c>
      <c r="BE1798">
        <v>1</v>
      </c>
      <c r="BF1798" t="s">
        <v>71</v>
      </c>
      <c r="BG1798" t="s">
        <v>1404</v>
      </c>
      <c r="BH1798" t="s">
        <v>1498</v>
      </c>
      <c r="BI1798" s="4">
        <f xml:space="preserve"> _2025teamgamelogs[[#This Row],[FGA]] + (0.44 * _2025teamgamelogs[[#This Row],[FTA]]) + _2025teamgamelogs[[#This Row],[TOV]] - _2025teamgamelogs[[#This Row],[OREB]]</f>
        <v>104.24</v>
      </c>
      <c r="BJ1798" s="3">
        <f>_2025teamgamelogs[[#This Row],[TOV]]/_2025teamgamelogs[[#This Row],[POSSESIONS]]</f>
        <v>7.6745970836531091E-2</v>
      </c>
      <c r="BK1798" s="4">
        <f>_2025teamgamelogs[[#This Row],[PTS]]/_2025teamgamelogs[[#This Row],[POSSESIONS]]</f>
        <v>1.1128165771297007</v>
      </c>
      <c r="BL1798" s="4">
        <f xml:space="preserve"> 100 * _2025teamgamelogs[[#This Row],[POINTS_PER_POSSESSION]]</f>
        <v>111.28165771297007</v>
      </c>
      <c r="BM1798" s="4">
        <f xml:space="preserve"> _2025teamgamelogs[[#This Row],[POSSESIONS]] / (_2025teamgamelogs[[#This Row],[MIN]]/48)</f>
        <v>104.24</v>
      </c>
      <c r="BN1798" s="3">
        <f>_2025teamgamelogs[[#This Row],[PTS]] / (2 * (_2025teamgamelogs[[#This Row],[FGA]] + 0.44 * _2025teamgamelogs[[#This Row],[FTA]]))</f>
        <v>0.57289608850256823</v>
      </c>
      <c r="BO1798" s="4">
        <f>VLOOKUP(_2025teamgamelogs[[#This Row],[MONTH]], LEAGUE_AVERAGES!$A$2:$B$8, 2, FALSE)</f>
        <v>113.5005303155976</v>
      </c>
      <c r="BP1798" s="5">
        <f>VLOOKUP(_2025teamgamelogs[[#This Row],[TEAM_NAME]], LEAGUE_AVERAGES!$A$14:$C$43, 2, FALSE)</f>
        <v>0.38256097560975622</v>
      </c>
      <c r="BQ1798" s="5">
        <f>VLOOKUP(_2025teamgamelogs[[#This Row],[TEAM_NAME]], LEAGUE_AVERAGES!$A$14:$C$43, 3, FALSE)</f>
        <v>0.37156097560975615</v>
      </c>
      <c r="BR1798" s="5">
        <f>VLOOKUP(_2025teamgamelogs[[#This Row],[TEAM_NAME]], LEAGUE_AVERAGES!$F$14:$H$43, 2, FALSE)</f>
        <v>0.47402439024390242</v>
      </c>
      <c r="BS1798" s="5">
        <f>VLOOKUP(_2025teamgamelogs[[#This Row],[TEAM_NAME]], LEAGUE_AVERAGES!$F$14:$H$43, 3, FALSE)</f>
        <v>0.46580487804878057</v>
      </c>
      <c r="BT1798" s="5">
        <f>VLOOKUP(_2025teamgamelogs[[#This Row],[TEAM_NAME]], LEAGUE_AVERAGES!$K$14:$M$43, 2, FALSE)</f>
        <v>0.59446350940954662</v>
      </c>
      <c r="BU1798" s="5">
        <f>VLOOKUP(_2025teamgamelogs[[#This Row],[TEAM_NAME]], LEAGUE_AVERAGES!$K$14:$M$43, 3, FALSE)</f>
        <v>0.58583417827298701</v>
      </c>
    </row>
    <row r="1799" spans="1:73" x14ac:dyDescent="0.2">
      <c r="A1799" t="s">
        <v>59</v>
      </c>
      <c r="B1799">
        <v>1610612760</v>
      </c>
      <c r="C1799" t="s">
        <v>137</v>
      </c>
      <c r="D1799" t="s">
        <v>138</v>
      </c>
      <c r="E1799">
        <v>22400871</v>
      </c>
      <c r="F1799" s="1">
        <v>45718</v>
      </c>
      <c r="G1799" t="s">
        <v>525</v>
      </c>
      <c r="H1799" t="s">
        <v>63</v>
      </c>
      <c r="I1799">
        <v>48</v>
      </c>
      <c r="J1799">
        <v>55</v>
      </c>
      <c r="K1799">
        <v>101</v>
      </c>
      <c r="L1799">
        <v>0.54500000000000004</v>
      </c>
      <c r="M1799">
        <v>19</v>
      </c>
      <c r="N1799">
        <v>44</v>
      </c>
      <c r="O1799">
        <v>0.432</v>
      </c>
      <c r="P1799">
        <v>17</v>
      </c>
      <c r="Q1799">
        <v>20</v>
      </c>
      <c r="R1799">
        <v>0.85</v>
      </c>
      <c r="S1799">
        <v>12</v>
      </c>
      <c r="T1799">
        <v>33</v>
      </c>
      <c r="U1799">
        <v>45</v>
      </c>
      <c r="V1799">
        <v>34</v>
      </c>
      <c r="W1799">
        <v>7</v>
      </c>
      <c r="X1799">
        <v>7</v>
      </c>
      <c r="Y1799">
        <v>6</v>
      </c>
      <c r="Z1799">
        <v>3</v>
      </c>
      <c r="AA1799">
        <v>16</v>
      </c>
      <c r="AB1799">
        <v>17</v>
      </c>
      <c r="AC1799">
        <v>146</v>
      </c>
      <c r="AD1799">
        <v>14</v>
      </c>
      <c r="AE1799">
        <v>1</v>
      </c>
      <c r="AF1799">
        <v>1</v>
      </c>
      <c r="AG1799">
        <v>1</v>
      </c>
      <c r="AH1799">
        <v>1</v>
      </c>
      <c r="AI1799">
        <v>121</v>
      </c>
      <c r="AJ1799">
        <v>21</v>
      </c>
      <c r="AK1799">
        <v>121</v>
      </c>
      <c r="AL1799">
        <v>195</v>
      </c>
      <c r="AM1799">
        <v>182</v>
      </c>
      <c r="AN1799">
        <v>384</v>
      </c>
      <c r="AO1799">
        <v>449</v>
      </c>
      <c r="AP1799">
        <v>1052</v>
      </c>
      <c r="AQ1799">
        <v>1301</v>
      </c>
      <c r="AR1799">
        <v>583</v>
      </c>
      <c r="AS1799">
        <v>848</v>
      </c>
      <c r="AT1799">
        <v>1131</v>
      </c>
      <c r="AU1799">
        <v>976</v>
      </c>
      <c r="AV1799">
        <v>186</v>
      </c>
      <c r="AW1799">
        <v>38</v>
      </c>
      <c r="AX1799">
        <v>1360</v>
      </c>
      <c r="AY1799">
        <v>560</v>
      </c>
      <c r="AZ1799">
        <v>384</v>
      </c>
      <c r="BA1799">
        <v>570</v>
      </c>
      <c r="BB1799">
        <v>1444</v>
      </c>
      <c r="BC1799">
        <v>14</v>
      </c>
      <c r="BD1799">
        <v>421</v>
      </c>
      <c r="BE1799">
        <v>1</v>
      </c>
      <c r="BF1799" t="s">
        <v>71</v>
      </c>
      <c r="BG1799" t="s">
        <v>1404</v>
      </c>
      <c r="BH1799" t="s">
        <v>1498</v>
      </c>
      <c r="BI1799" s="4">
        <f xml:space="preserve"> _2025teamgamelogs[[#This Row],[FGA]] + (0.44 * _2025teamgamelogs[[#This Row],[FTA]]) + _2025teamgamelogs[[#This Row],[TOV]] - _2025teamgamelogs[[#This Row],[OREB]]</f>
        <v>104.8</v>
      </c>
      <c r="BJ1799" s="3">
        <f>_2025teamgamelogs[[#This Row],[TOV]]/_2025teamgamelogs[[#This Row],[POSSESIONS]]</f>
        <v>6.6793893129770993E-2</v>
      </c>
      <c r="BK1799" s="4">
        <f>_2025teamgamelogs[[#This Row],[PTS]]/_2025teamgamelogs[[#This Row],[POSSESIONS]]</f>
        <v>1.3931297709923665</v>
      </c>
      <c r="BL1799" s="4">
        <f xml:space="preserve"> 100 * _2025teamgamelogs[[#This Row],[POINTS_PER_POSSESSION]]</f>
        <v>139.31297709923663</v>
      </c>
      <c r="BM1799" s="4">
        <f xml:space="preserve"> _2025teamgamelogs[[#This Row],[POSSESIONS]] / (_2025teamgamelogs[[#This Row],[MIN]]/48)</f>
        <v>104.8</v>
      </c>
      <c r="BN1799" s="3">
        <f>_2025teamgamelogs[[#This Row],[PTS]] / (2 * (_2025teamgamelogs[[#This Row],[FGA]] + 0.44 * _2025teamgamelogs[[#This Row],[FTA]]))</f>
        <v>0.66484517304189439</v>
      </c>
      <c r="BO1799" s="4">
        <f>VLOOKUP(_2025teamgamelogs[[#This Row],[MONTH]], LEAGUE_AVERAGES!$A$2:$B$8, 2, FALSE)</f>
        <v>113.5005303155976</v>
      </c>
      <c r="BP1799" s="5">
        <f>VLOOKUP(_2025teamgamelogs[[#This Row],[TEAM_NAME]], LEAGUE_AVERAGES!$A$14:$C$43, 2, FALSE)</f>
        <v>0.38229268292682927</v>
      </c>
      <c r="BQ1799" s="5">
        <f>VLOOKUP(_2025teamgamelogs[[#This Row],[TEAM_NAME]], LEAGUE_AVERAGES!$A$14:$C$43, 3, FALSE)</f>
        <v>0.36500000000000005</v>
      </c>
      <c r="BR1799" s="5">
        <f>VLOOKUP(_2025teamgamelogs[[#This Row],[TEAM_NAME]], LEAGUE_AVERAGES!$F$14:$H$43, 2, FALSE)</f>
        <v>0.48607317073170736</v>
      </c>
      <c r="BS1799" s="5">
        <f>VLOOKUP(_2025teamgamelogs[[#This Row],[TEAM_NAME]], LEAGUE_AVERAGES!$F$14:$H$43, 3, FALSE)</f>
        <v>0.4780731707317073</v>
      </c>
      <c r="BT1799" s="5">
        <f>VLOOKUP(_2025teamgamelogs[[#This Row],[TEAM_NAME]], LEAGUE_AVERAGES!$K$14:$M$43, 2, FALSE)</f>
        <v>0.59971838422440138</v>
      </c>
      <c r="BU1799" s="5">
        <f>VLOOKUP(_2025teamgamelogs[[#This Row],[TEAM_NAME]], LEAGUE_AVERAGES!$K$14:$M$43, 3, FALSE)</f>
        <v>0.58679992881439635</v>
      </c>
    </row>
    <row r="1800" spans="1:73" x14ac:dyDescent="0.2">
      <c r="A1800" t="s">
        <v>59</v>
      </c>
      <c r="B1800">
        <v>1610612740</v>
      </c>
      <c r="C1800" t="s">
        <v>77</v>
      </c>
      <c r="D1800" t="s">
        <v>78</v>
      </c>
      <c r="E1800">
        <v>22400872</v>
      </c>
      <c r="F1800" s="1">
        <v>45718</v>
      </c>
      <c r="G1800" t="s">
        <v>1512</v>
      </c>
      <c r="H1800" t="s">
        <v>63</v>
      </c>
      <c r="I1800">
        <v>48</v>
      </c>
      <c r="J1800">
        <v>53</v>
      </c>
      <c r="K1800">
        <v>102</v>
      </c>
      <c r="L1800">
        <v>0.52</v>
      </c>
      <c r="M1800">
        <v>15</v>
      </c>
      <c r="N1800">
        <v>44</v>
      </c>
      <c r="O1800">
        <v>0.34100000000000003</v>
      </c>
      <c r="P1800">
        <v>7</v>
      </c>
      <c r="Q1800">
        <v>13</v>
      </c>
      <c r="R1800">
        <v>0.53800000000000003</v>
      </c>
      <c r="S1800">
        <v>13</v>
      </c>
      <c r="T1800">
        <v>35</v>
      </c>
      <c r="U1800">
        <v>48</v>
      </c>
      <c r="V1800">
        <v>35</v>
      </c>
      <c r="W1800">
        <v>11</v>
      </c>
      <c r="X1800">
        <v>8</v>
      </c>
      <c r="Y1800">
        <v>5</v>
      </c>
      <c r="Z1800">
        <v>4</v>
      </c>
      <c r="AA1800">
        <v>15</v>
      </c>
      <c r="AB1800">
        <v>14</v>
      </c>
      <c r="AC1800">
        <v>128</v>
      </c>
      <c r="AD1800">
        <v>7</v>
      </c>
      <c r="AE1800">
        <v>1</v>
      </c>
      <c r="AF1800">
        <v>1</v>
      </c>
      <c r="AG1800">
        <v>1</v>
      </c>
      <c r="AH1800">
        <v>1</v>
      </c>
      <c r="AI1800">
        <v>121</v>
      </c>
      <c r="AJ1800">
        <v>40</v>
      </c>
      <c r="AK1800">
        <v>96</v>
      </c>
      <c r="AL1800">
        <v>409</v>
      </c>
      <c r="AM1800">
        <v>733</v>
      </c>
      <c r="AN1800">
        <v>384</v>
      </c>
      <c r="AO1800">
        <v>1445</v>
      </c>
      <c r="AP1800">
        <v>2380</v>
      </c>
      <c r="AQ1800">
        <v>2188</v>
      </c>
      <c r="AR1800">
        <v>2424</v>
      </c>
      <c r="AS1800">
        <v>652</v>
      </c>
      <c r="AT1800">
        <v>769</v>
      </c>
      <c r="AU1800">
        <v>604</v>
      </c>
      <c r="AV1800">
        <v>132</v>
      </c>
      <c r="AW1800">
        <v>429</v>
      </c>
      <c r="AX1800">
        <v>1073</v>
      </c>
      <c r="AY1800">
        <v>889</v>
      </c>
      <c r="AZ1800">
        <v>750</v>
      </c>
      <c r="BA1800">
        <v>398</v>
      </c>
      <c r="BB1800">
        <v>2064</v>
      </c>
      <c r="BC1800">
        <v>299</v>
      </c>
      <c r="BD1800">
        <v>795</v>
      </c>
      <c r="BE1800">
        <v>1</v>
      </c>
      <c r="BF1800" t="s">
        <v>71</v>
      </c>
      <c r="BG1800" t="s">
        <v>1404</v>
      </c>
      <c r="BH1800" t="s">
        <v>1498</v>
      </c>
      <c r="BI1800" s="4">
        <f xml:space="preserve"> _2025teamgamelogs[[#This Row],[FGA]] + (0.44 * _2025teamgamelogs[[#This Row],[FTA]]) + _2025teamgamelogs[[#This Row],[TOV]] - _2025teamgamelogs[[#This Row],[OREB]]</f>
        <v>105.72</v>
      </c>
      <c r="BJ1800" s="3">
        <f>_2025teamgamelogs[[#This Row],[TOV]]/_2025teamgamelogs[[#This Row],[POSSESIONS]]</f>
        <v>0.10404842981460462</v>
      </c>
      <c r="BK1800" s="4">
        <f>_2025teamgamelogs[[#This Row],[PTS]]/_2025teamgamelogs[[#This Row],[POSSESIONS]]</f>
        <v>1.2107453651153992</v>
      </c>
      <c r="BL1800" s="4">
        <f xml:space="preserve"> 100 * _2025teamgamelogs[[#This Row],[POINTS_PER_POSSESSION]]</f>
        <v>121.07453651153992</v>
      </c>
      <c r="BM1800" s="4">
        <f xml:space="preserve"> _2025teamgamelogs[[#This Row],[POSSESIONS]] / (_2025teamgamelogs[[#This Row],[MIN]]/48)</f>
        <v>105.72</v>
      </c>
      <c r="BN1800" s="3">
        <f>_2025teamgamelogs[[#This Row],[PTS]] / (2 * (_2025teamgamelogs[[#This Row],[FGA]] + 0.44 * _2025teamgamelogs[[#This Row],[FTA]]))</f>
        <v>0.5941329372447085</v>
      </c>
      <c r="BO1800" s="4">
        <f>VLOOKUP(_2025teamgamelogs[[#This Row],[MONTH]], LEAGUE_AVERAGES!$A$2:$B$8, 2, FALSE)</f>
        <v>113.5005303155976</v>
      </c>
      <c r="BP1800" s="5">
        <f>VLOOKUP(_2025teamgamelogs[[#This Row],[TEAM_NAME]], LEAGUE_AVERAGES!$A$14:$C$43, 2, FALSE)</f>
        <v>0.35068292682926827</v>
      </c>
      <c r="BQ1800" s="5">
        <f>VLOOKUP(_2025teamgamelogs[[#This Row],[TEAM_NAME]], LEAGUE_AVERAGES!$A$14:$C$43, 3, FALSE)</f>
        <v>0.33902439024390252</v>
      </c>
      <c r="BR1800" s="5">
        <f>VLOOKUP(_2025teamgamelogs[[#This Row],[TEAM_NAME]], LEAGUE_AVERAGES!$F$14:$H$43, 2, FALSE)</f>
        <v>0.44770731707317085</v>
      </c>
      <c r="BS1800" s="5">
        <f>VLOOKUP(_2025teamgamelogs[[#This Row],[TEAM_NAME]], LEAGUE_AVERAGES!$F$14:$H$43, 3, FALSE)</f>
        <v>0.45721951219512191</v>
      </c>
      <c r="BT1800" s="5">
        <f>VLOOKUP(_2025teamgamelogs[[#This Row],[TEAM_NAME]], LEAGUE_AVERAGES!$K$14:$M$43, 2, FALSE)</f>
        <v>0.55230036801172144</v>
      </c>
      <c r="BU1800" s="5">
        <f>VLOOKUP(_2025teamgamelogs[[#This Row],[TEAM_NAME]], LEAGUE_AVERAGES!$K$14:$M$43, 3, FALSE)</f>
        <v>0.55239725408654039</v>
      </c>
    </row>
    <row r="1801" spans="1:73" x14ac:dyDescent="0.2">
      <c r="A1801" t="s">
        <v>59</v>
      </c>
      <c r="B1801">
        <v>1610612756</v>
      </c>
      <c r="C1801" t="s">
        <v>80</v>
      </c>
      <c r="D1801" t="s">
        <v>81</v>
      </c>
      <c r="E1801">
        <v>22400873</v>
      </c>
      <c r="F1801" s="1">
        <v>45718</v>
      </c>
      <c r="G1801" t="s">
        <v>1257</v>
      </c>
      <c r="H1801" t="s">
        <v>70</v>
      </c>
      <c r="I1801">
        <v>48</v>
      </c>
      <c r="J1801">
        <v>35</v>
      </c>
      <c r="K1801">
        <v>80</v>
      </c>
      <c r="L1801">
        <v>0.438</v>
      </c>
      <c r="M1801">
        <v>13</v>
      </c>
      <c r="N1801">
        <v>42</v>
      </c>
      <c r="O1801">
        <v>0.31</v>
      </c>
      <c r="P1801">
        <v>15</v>
      </c>
      <c r="Q1801">
        <v>19</v>
      </c>
      <c r="R1801">
        <v>0.78900000000000003</v>
      </c>
      <c r="S1801">
        <v>10</v>
      </c>
      <c r="T1801">
        <v>47</v>
      </c>
      <c r="U1801">
        <v>57</v>
      </c>
      <c r="V1801">
        <v>24</v>
      </c>
      <c r="W1801">
        <v>22</v>
      </c>
      <c r="X1801">
        <v>2</v>
      </c>
      <c r="Y1801">
        <v>7</v>
      </c>
      <c r="Z1801">
        <v>2</v>
      </c>
      <c r="AA1801">
        <v>16</v>
      </c>
      <c r="AB1801">
        <v>17</v>
      </c>
      <c r="AC1801">
        <v>98</v>
      </c>
      <c r="AD1801">
        <v>-18</v>
      </c>
      <c r="AE1801">
        <v>1</v>
      </c>
      <c r="AF1801">
        <v>1231</v>
      </c>
      <c r="AG1801">
        <v>1231</v>
      </c>
      <c r="AH1801">
        <v>1231</v>
      </c>
      <c r="AI1801">
        <v>121</v>
      </c>
      <c r="AJ1801">
        <v>2164</v>
      </c>
      <c r="AK1801">
        <v>2190</v>
      </c>
      <c r="AL1801">
        <v>1741</v>
      </c>
      <c r="AM1801">
        <v>1171</v>
      </c>
      <c r="AN1801">
        <v>568</v>
      </c>
      <c r="AO1801">
        <v>1801</v>
      </c>
      <c r="AP1801">
        <v>1416</v>
      </c>
      <c r="AQ1801">
        <v>1458</v>
      </c>
      <c r="AR1801">
        <v>1180</v>
      </c>
      <c r="AS1801">
        <v>1308</v>
      </c>
      <c r="AT1801">
        <v>15</v>
      </c>
      <c r="AU1801">
        <v>74</v>
      </c>
      <c r="AV1801">
        <v>1570</v>
      </c>
      <c r="AW1801">
        <v>2345</v>
      </c>
      <c r="AX1801">
        <v>2421</v>
      </c>
      <c r="AY1801">
        <v>346</v>
      </c>
      <c r="AZ1801">
        <v>158</v>
      </c>
      <c r="BA1801">
        <v>570</v>
      </c>
      <c r="BB1801">
        <v>1444</v>
      </c>
      <c r="BC1801">
        <v>2178</v>
      </c>
      <c r="BD1801">
        <v>2149</v>
      </c>
      <c r="BE1801">
        <v>1</v>
      </c>
      <c r="BF1801" t="s">
        <v>64</v>
      </c>
      <c r="BG1801" t="s">
        <v>1404</v>
      </c>
      <c r="BH1801" t="s">
        <v>1498</v>
      </c>
      <c r="BI1801" s="4">
        <f xml:space="preserve"> _2025teamgamelogs[[#This Row],[FGA]] + (0.44 * _2025teamgamelogs[[#This Row],[FTA]]) + _2025teamgamelogs[[#This Row],[TOV]] - _2025teamgamelogs[[#This Row],[OREB]]</f>
        <v>100.36</v>
      </c>
      <c r="BJ1801" s="3">
        <f>_2025teamgamelogs[[#This Row],[TOV]]/_2025teamgamelogs[[#This Row],[POSSESIONS]]</f>
        <v>0.21921084097249902</v>
      </c>
      <c r="BK1801" s="4">
        <f>_2025teamgamelogs[[#This Row],[PTS]]/_2025teamgamelogs[[#This Row],[POSSESIONS]]</f>
        <v>0.97648465524113193</v>
      </c>
      <c r="BL1801" s="4">
        <f xml:space="preserve"> 100 * _2025teamgamelogs[[#This Row],[POINTS_PER_POSSESSION]]</f>
        <v>97.648465524113192</v>
      </c>
      <c r="BM1801" s="4">
        <f xml:space="preserve"> _2025teamgamelogs[[#This Row],[POSSESIONS]] / (_2025teamgamelogs[[#This Row],[MIN]]/48)</f>
        <v>100.36</v>
      </c>
      <c r="BN1801" s="3">
        <f>_2025teamgamelogs[[#This Row],[PTS]] / (2 * (_2025teamgamelogs[[#This Row],[FGA]] + 0.44 * _2025teamgamelogs[[#This Row],[FTA]]))</f>
        <v>0.5545495699411499</v>
      </c>
      <c r="BO1801" s="4">
        <f>VLOOKUP(_2025teamgamelogs[[#This Row],[MONTH]], LEAGUE_AVERAGES!$A$2:$B$8, 2, FALSE)</f>
        <v>113.5005303155976</v>
      </c>
      <c r="BP1801" s="5">
        <f>VLOOKUP(_2025teamgamelogs[[#This Row],[TEAM_NAME]], LEAGUE_AVERAGES!$A$14:$C$43, 2, FALSE)</f>
        <v>0.37692682926829268</v>
      </c>
      <c r="BQ1801" s="5">
        <f>VLOOKUP(_2025teamgamelogs[[#This Row],[TEAM_NAME]], LEAGUE_AVERAGES!$A$14:$C$43, 3, FALSE)</f>
        <v>0.37741463414634141</v>
      </c>
      <c r="BR1801" s="5">
        <f>VLOOKUP(_2025teamgamelogs[[#This Row],[TEAM_NAME]], LEAGUE_AVERAGES!$F$14:$H$43, 2, FALSE)</f>
        <v>0.4768536585365854</v>
      </c>
      <c r="BS1801" s="5">
        <f>VLOOKUP(_2025teamgamelogs[[#This Row],[TEAM_NAME]], LEAGUE_AVERAGES!$F$14:$H$43, 3, FALSE)</f>
        <v>0.48056097560975608</v>
      </c>
      <c r="BT1801" s="5">
        <f>VLOOKUP(_2025teamgamelogs[[#This Row],[TEAM_NAME]], LEAGUE_AVERAGES!$K$14:$M$43, 2, FALSE)</f>
        <v>0.59622840480117467</v>
      </c>
      <c r="BU1801" s="5">
        <f>VLOOKUP(_2025teamgamelogs[[#This Row],[TEAM_NAME]], LEAGUE_AVERAGES!$K$14:$M$43, 3, FALSE)</f>
        <v>0.59682738613401276</v>
      </c>
    </row>
    <row r="1802" spans="1:73" x14ac:dyDescent="0.2">
      <c r="A1802" t="s">
        <v>59</v>
      </c>
      <c r="B1802">
        <v>1610612754</v>
      </c>
      <c r="C1802" t="s">
        <v>110</v>
      </c>
      <c r="D1802" t="s">
        <v>111</v>
      </c>
      <c r="E1802">
        <v>22400868</v>
      </c>
      <c r="F1802" s="1">
        <v>45718</v>
      </c>
      <c r="G1802" t="s">
        <v>1030</v>
      </c>
      <c r="H1802" t="s">
        <v>63</v>
      </c>
      <c r="I1802">
        <v>48</v>
      </c>
      <c r="J1802">
        <v>48</v>
      </c>
      <c r="K1802">
        <v>87</v>
      </c>
      <c r="L1802">
        <v>0.55200000000000005</v>
      </c>
      <c r="M1802">
        <v>19</v>
      </c>
      <c r="N1802">
        <v>44</v>
      </c>
      <c r="O1802">
        <v>0.432</v>
      </c>
      <c r="P1802">
        <v>12</v>
      </c>
      <c r="Q1802">
        <v>18</v>
      </c>
      <c r="R1802">
        <v>0.66700000000000004</v>
      </c>
      <c r="S1802">
        <v>5</v>
      </c>
      <c r="T1802">
        <v>31</v>
      </c>
      <c r="U1802">
        <v>36</v>
      </c>
      <c r="V1802">
        <v>34</v>
      </c>
      <c r="W1802">
        <v>12</v>
      </c>
      <c r="X1802">
        <v>7</v>
      </c>
      <c r="Y1802">
        <v>4</v>
      </c>
      <c r="Z1802">
        <v>4</v>
      </c>
      <c r="AA1802">
        <v>16</v>
      </c>
      <c r="AB1802">
        <v>17</v>
      </c>
      <c r="AC1802">
        <v>127</v>
      </c>
      <c r="AD1802">
        <v>15</v>
      </c>
      <c r="AE1802">
        <v>1</v>
      </c>
      <c r="AF1802">
        <v>1</v>
      </c>
      <c r="AG1802">
        <v>1</v>
      </c>
      <c r="AH1802">
        <v>1</v>
      </c>
      <c r="AI1802">
        <v>121</v>
      </c>
      <c r="AJ1802">
        <v>242</v>
      </c>
      <c r="AK1802">
        <v>1449</v>
      </c>
      <c r="AL1802">
        <v>150</v>
      </c>
      <c r="AM1802">
        <v>182</v>
      </c>
      <c r="AN1802">
        <v>384</v>
      </c>
      <c r="AO1802">
        <v>449</v>
      </c>
      <c r="AP1802">
        <v>1889</v>
      </c>
      <c r="AQ1802">
        <v>1617</v>
      </c>
      <c r="AR1802">
        <v>2105</v>
      </c>
      <c r="AS1802">
        <v>2299</v>
      </c>
      <c r="AT1802">
        <v>1488</v>
      </c>
      <c r="AU1802">
        <v>2164</v>
      </c>
      <c r="AV1802">
        <v>186</v>
      </c>
      <c r="AW1802">
        <v>640</v>
      </c>
      <c r="AX1802">
        <v>1360</v>
      </c>
      <c r="AY1802">
        <v>1274</v>
      </c>
      <c r="AZ1802">
        <v>750</v>
      </c>
      <c r="BA1802">
        <v>570</v>
      </c>
      <c r="BB1802">
        <v>1444</v>
      </c>
      <c r="BC1802">
        <v>341</v>
      </c>
      <c r="BD1802">
        <v>376</v>
      </c>
      <c r="BE1802">
        <v>1</v>
      </c>
      <c r="BF1802" t="s">
        <v>64</v>
      </c>
      <c r="BG1802" t="s">
        <v>1404</v>
      </c>
      <c r="BH1802" t="s">
        <v>1498</v>
      </c>
      <c r="BI1802" s="4">
        <f xml:space="preserve"> _2025teamgamelogs[[#This Row],[FGA]] + (0.44 * _2025teamgamelogs[[#This Row],[FTA]]) + _2025teamgamelogs[[#This Row],[TOV]] - _2025teamgamelogs[[#This Row],[OREB]]</f>
        <v>101.92</v>
      </c>
      <c r="BJ1802" s="3">
        <f>_2025teamgamelogs[[#This Row],[TOV]]/_2025teamgamelogs[[#This Row],[POSSESIONS]]</f>
        <v>0.11773940345368916</v>
      </c>
      <c r="BK1802" s="4">
        <f>_2025teamgamelogs[[#This Row],[PTS]]/_2025teamgamelogs[[#This Row],[POSSESIONS]]</f>
        <v>1.2460753532182103</v>
      </c>
      <c r="BL1802" s="4">
        <f xml:space="preserve"> 100 * _2025teamgamelogs[[#This Row],[POINTS_PER_POSSESSION]]</f>
        <v>124.60753532182103</v>
      </c>
      <c r="BM1802" s="4">
        <f xml:space="preserve"> _2025teamgamelogs[[#This Row],[POSSESIONS]] / (_2025teamgamelogs[[#This Row],[MIN]]/48)</f>
        <v>101.92</v>
      </c>
      <c r="BN1802" s="3">
        <f>_2025teamgamelogs[[#This Row],[PTS]] / (2 * (_2025teamgamelogs[[#This Row],[FGA]] + 0.44 * _2025teamgamelogs[[#This Row],[FTA]]))</f>
        <v>0.66898440792246106</v>
      </c>
      <c r="BO1802" s="4">
        <f>VLOOKUP(_2025teamgamelogs[[#This Row],[MONTH]], LEAGUE_AVERAGES!$A$2:$B$8, 2, FALSE)</f>
        <v>113.5005303155976</v>
      </c>
      <c r="BP1802" s="5">
        <f>VLOOKUP(_2025teamgamelogs[[#This Row],[TEAM_NAME]], LEAGUE_AVERAGES!$A$14:$C$43, 2, FALSE)</f>
        <v>0.37909999999999999</v>
      </c>
      <c r="BQ1802" s="5">
        <f>VLOOKUP(_2025teamgamelogs[[#This Row],[TEAM_NAME]], LEAGUE_AVERAGES!$A$14:$C$43, 3, FALSE)</f>
        <v>0.35511904761904761</v>
      </c>
      <c r="BR1802" s="5">
        <f>VLOOKUP(_2025teamgamelogs[[#This Row],[TEAM_NAME]], LEAGUE_AVERAGES!$F$14:$H$43, 2, FALSE)</f>
        <v>0.49785000000000013</v>
      </c>
      <c r="BS1802" s="5">
        <f>VLOOKUP(_2025teamgamelogs[[#This Row],[TEAM_NAME]], LEAGUE_AVERAGES!$F$14:$H$43, 3, FALSE)</f>
        <v>0.47942857142857148</v>
      </c>
      <c r="BT1802" s="5">
        <f>VLOOKUP(_2025teamgamelogs[[#This Row],[TEAM_NAME]], LEAGUE_AVERAGES!$K$14:$M$43, 2, FALSE)</f>
        <v>0.60805571751162091</v>
      </c>
      <c r="BU1802" s="5">
        <f>VLOOKUP(_2025teamgamelogs[[#This Row],[TEAM_NAME]], LEAGUE_AVERAGES!$K$14:$M$43, 3, FALSE)</f>
        <v>0.58190704341109034</v>
      </c>
    </row>
    <row r="1803" spans="1:73" x14ac:dyDescent="0.2">
      <c r="A1803" t="s">
        <v>59</v>
      </c>
      <c r="B1803">
        <v>1610612762</v>
      </c>
      <c r="C1803" t="s">
        <v>125</v>
      </c>
      <c r="D1803" t="s">
        <v>126</v>
      </c>
      <c r="E1803">
        <v>22400872</v>
      </c>
      <c r="F1803" s="1">
        <v>45718</v>
      </c>
      <c r="G1803" t="s">
        <v>1513</v>
      </c>
      <c r="H1803" t="s">
        <v>70</v>
      </c>
      <c r="I1803">
        <v>48</v>
      </c>
      <c r="J1803">
        <v>46</v>
      </c>
      <c r="K1803">
        <v>96</v>
      </c>
      <c r="L1803">
        <v>0.47899999999999998</v>
      </c>
      <c r="M1803">
        <v>16</v>
      </c>
      <c r="N1803">
        <v>44</v>
      </c>
      <c r="O1803">
        <v>0.36399999999999999</v>
      </c>
      <c r="P1803">
        <v>13</v>
      </c>
      <c r="Q1803">
        <v>17</v>
      </c>
      <c r="R1803">
        <v>0.76500000000000001</v>
      </c>
      <c r="S1803">
        <v>9</v>
      </c>
      <c r="T1803">
        <v>32</v>
      </c>
      <c r="U1803">
        <v>41</v>
      </c>
      <c r="V1803">
        <v>35</v>
      </c>
      <c r="W1803">
        <v>13</v>
      </c>
      <c r="X1803">
        <v>4</v>
      </c>
      <c r="Y1803">
        <v>4</v>
      </c>
      <c r="Z1803">
        <v>5</v>
      </c>
      <c r="AA1803">
        <v>14</v>
      </c>
      <c r="AB1803">
        <v>15</v>
      </c>
      <c r="AC1803">
        <v>121</v>
      </c>
      <c r="AD1803">
        <v>-7</v>
      </c>
      <c r="AE1803">
        <v>1</v>
      </c>
      <c r="AF1803">
        <v>1231</v>
      </c>
      <c r="AG1803">
        <v>1231</v>
      </c>
      <c r="AH1803">
        <v>1231</v>
      </c>
      <c r="AI1803">
        <v>121</v>
      </c>
      <c r="AJ1803">
        <v>437</v>
      </c>
      <c r="AK1803">
        <v>392</v>
      </c>
      <c r="AL1803">
        <v>1015</v>
      </c>
      <c r="AM1803">
        <v>567</v>
      </c>
      <c r="AN1803">
        <v>384</v>
      </c>
      <c r="AO1803">
        <v>1156</v>
      </c>
      <c r="AP1803">
        <v>1755</v>
      </c>
      <c r="AQ1803">
        <v>1778</v>
      </c>
      <c r="AR1803">
        <v>1438</v>
      </c>
      <c r="AS1803">
        <v>1566</v>
      </c>
      <c r="AT1803">
        <v>1307</v>
      </c>
      <c r="AU1803">
        <v>1563</v>
      </c>
      <c r="AV1803">
        <v>132</v>
      </c>
      <c r="AW1803">
        <v>850</v>
      </c>
      <c r="AX1803">
        <v>2190</v>
      </c>
      <c r="AY1803">
        <v>1274</v>
      </c>
      <c r="AZ1803">
        <v>1188</v>
      </c>
      <c r="BA1803">
        <v>260</v>
      </c>
      <c r="BB1803">
        <v>1892</v>
      </c>
      <c r="BC1803">
        <v>672</v>
      </c>
      <c r="BD1803">
        <v>1608</v>
      </c>
      <c r="BE1803">
        <v>1</v>
      </c>
      <c r="BF1803" t="s">
        <v>64</v>
      </c>
      <c r="BG1803" t="s">
        <v>1404</v>
      </c>
      <c r="BH1803" t="s">
        <v>1498</v>
      </c>
      <c r="BI1803" s="4">
        <f xml:space="preserve"> _2025teamgamelogs[[#This Row],[FGA]] + (0.44 * _2025teamgamelogs[[#This Row],[FTA]]) + _2025teamgamelogs[[#This Row],[TOV]] - _2025teamgamelogs[[#This Row],[OREB]]</f>
        <v>107.48</v>
      </c>
      <c r="BJ1803" s="3">
        <f>_2025teamgamelogs[[#This Row],[TOV]]/_2025teamgamelogs[[#This Row],[POSSESIONS]]</f>
        <v>0.12095273539263118</v>
      </c>
      <c r="BK1803" s="4">
        <f>_2025teamgamelogs[[#This Row],[PTS]]/_2025teamgamelogs[[#This Row],[POSSESIONS]]</f>
        <v>1.1257908448083365</v>
      </c>
      <c r="BL1803" s="4">
        <f xml:space="preserve"> 100 * _2025teamgamelogs[[#This Row],[POINTS_PER_POSSESSION]]</f>
        <v>112.57908448083364</v>
      </c>
      <c r="BM1803" s="4">
        <f xml:space="preserve"> _2025teamgamelogs[[#This Row],[POSSESIONS]] / (_2025teamgamelogs[[#This Row],[MIN]]/48)</f>
        <v>107.48</v>
      </c>
      <c r="BN1803" s="3">
        <f>_2025teamgamelogs[[#This Row],[PTS]] / (2 * (_2025teamgamelogs[[#This Row],[FGA]] + 0.44 * _2025teamgamelogs[[#This Row],[FTA]]))</f>
        <v>0.58465403942790872</v>
      </c>
      <c r="BO1803" s="4">
        <f>VLOOKUP(_2025teamgamelogs[[#This Row],[MONTH]], LEAGUE_AVERAGES!$A$2:$B$8, 2, FALSE)</f>
        <v>113.5005303155976</v>
      </c>
      <c r="BP1803" s="5">
        <f>VLOOKUP(_2025teamgamelogs[[#This Row],[TEAM_NAME]], LEAGUE_AVERAGES!$A$14:$C$43, 2, FALSE)</f>
        <v>0.36446341463414633</v>
      </c>
      <c r="BQ1803" s="5">
        <f>VLOOKUP(_2025teamgamelogs[[#This Row],[TEAM_NAME]], LEAGUE_AVERAGES!$A$14:$C$43, 3, FALSE)</f>
        <v>0.3413170731707319</v>
      </c>
      <c r="BR1803" s="5">
        <f>VLOOKUP(_2025teamgamelogs[[#This Row],[TEAM_NAME]], LEAGUE_AVERAGES!$F$14:$H$43, 2, FALSE)</f>
        <v>0.4583902439024391</v>
      </c>
      <c r="BS1803" s="5">
        <f>VLOOKUP(_2025teamgamelogs[[#This Row],[TEAM_NAME]], LEAGUE_AVERAGES!$F$14:$H$43, 3, FALSE)</f>
        <v>0.45390243902439031</v>
      </c>
      <c r="BT1803" s="5">
        <f>VLOOKUP(_2025teamgamelogs[[#This Row],[TEAM_NAME]], LEAGUE_AVERAGES!$K$14:$M$43, 2, FALSE)</f>
        <v>0.57104853563970659</v>
      </c>
      <c r="BU1803" s="5">
        <f>VLOOKUP(_2025teamgamelogs[[#This Row],[TEAM_NAME]], LEAGUE_AVERAGES!$K$14:$M$43, 3, FALSE)</f>
        <v>0.56826296147062372</v>
      </c>
    </row>
    <row r="1804" spans="1:73" x14ac:dyDescent="0.2">
      <c r="A1804" t="s">
        <v>59</v>
      </c>
      <c r="B1804">
        <v>1610612746</v>
      </c>
      <c r="C1804" t="s">
        <v>131</v>
      </c>
      <c r="D1804" t="s">
        <v>132</v>
      </c>
      <c r="E1804">
        <v>22400874</v>
      </c>
      <c r="F1804" s="1">
        <v>45718</v>
      </c>
      <c r="G1804" t="s">
        <v>1488</v>
      </c>
      <c r="H1804" t="s">
        <v>70</v>
      </c>
      <c r="I1804">
        <v>48</v>
      </c>
      <c r="J1804">
        <v>38</v>
      </c>
      <c r="K1804">
        <v>88</v>
      </c>
      <c r="L1804">
        <v>0.432</v>
      </c>
      <c r="M1804">
        <v>12</v>
      </c>
      <c r="N1804">
        <v>39</v>
      </c>
      <c r="O1804">
        <v>0.308</v>
      </c>
      <c r="P1804">
        <v>14</v>
      </c>
      <c r="Q1804">
        <v>17</v>
      </c>
      <c r="R1804">
        <v>0.82399999999999995</v>
      </c>
      <c r="S1804">
        <v>10</v>
      </c>
      <c r="T1804">
        <v>30</v>
      </c>
      <c r="U1804">
        <v>40</v>
      </c>
      <c r="V1804">
        <v>24</v>
      </c>
      <c r="W1804">
        <v>12</v>
      </c>
      <c r="X1804">
        <v>9</v>
      </c>
      <c r="Y1804">
        <v>1</v>
      </c>
      <c r="Z1804">
        <v>6</v>
      </c>
      <c r="AA1804">
        <v>22</v>
      </c>
      <c r="AB1804">
        <v>16</v>
      </c>
      <c r="AC1804">
        <v>102</v>
      </c>
      <c r="AD1804">
        <v>-6</v>
      </c>
      <c r="AE1804">
        <v>1</v>
      </c>
      <c r="AF1804">
        <v>1231</v>
      </c>
      <c r="AG1804">
        <v>1231</v>
      </c>
      <c r="AH1804">
        <v>1231</v>
      </c>
      <c r="AI1804">
        <v>121</v>
      </c>
      <c r="AJ1804">
        <v>1796</v>
      </c>
      <c r="AK1804">
        <v>1314</v>
      </c>
      <c r="AL1804">
        <v>1820</v>
      </c>
      <c r="AM1804">
        <v>1413</v>
      </c>
      <c r="AN1804">
        <v>933</v>
      </c>
      <c r="AO1804">
        <v>1815</v>
      </c>
      <c r="AP1804">
        <v>1571</v>
      </c>
      <c r="AQ1804">
        <v>1778</v>
      </c>
      <c r="AR1804">
        <v>811</v>
      </c>
      <c r="AS1804">
        <v>1308</v>
      </c>
      <c r="AT1804">
        <v>1652</v>
      </c>
      <c r="AU1804">
        <v>1715</v>
      </c>
      <c r="AV1804">
        <v>1570</v>
      </c>
      <c r="AW1804">
        <v>640</v>
      </c>
      <c r="AX1804">
        <v>797</v>
      </c>
      <c r="AY1804">
        <v>2304</v>
      </c>
      <c r="AZ1804">
        <v>1573</v>
      </c>
      <c r="BA1804">
        <v>1887</v>
      </c>
      <c r="BB1804">
        <v>1670</v>
      </c>
      <c r="BC1804">
        <v>2003</v>
      </c>
      <c r="BD1804">
        <v>1540</v>
      </c>
      <c r="BE1804">
        <v>1</v>
      </c>
      <c r="BF1804" t="s">
        <v>71</v>
      </c>
      <c r="BG1804" t="s">
        <v>1404</v>
      </c>
      <c r="BH1804" t="s">
        <v>1498</v>
      </c>
      <c r="BI1804" s="4">
        <f xml:space="preserve"> _2025teamgamelogs[[#This Row],[FGA]] + (0.44 * _2025teamgamelogs[[#This Row],[FTA]]) + _2025teamgamelogs[[#This Row],[TOV]] - _2025teamgamelogs[[#This Row],[OREB]]</f>
        <v>97.48</v>
      </c>
      <c r="BJ1804" s="3">
        <f>_2025teamgamelogs[[#This Row],[TOV]]/_2025teamgamelogs[[#This Row],[POSSESIONS]]</f>
        <v>0.12310217480508821</v>
      </c>
      <c r="BK1804" s="4">
        <f>_2025teamgamelogs[[#This Row],[PTS]]/_2025teamgamelogs[[#This Row],[POSSESIONS]]</f>
        <v>1.0463684858432498</v>
      </c>
      <c r="BL1804" s="4">
        <f xml:space="preserve"> 100 * _2025teamgamelogs[[#This Row],[POINTS_PER_POSSESSION]]</f>
        <v>104.63684858432498</v>
      </c>
      <c r="BM1804" s="4">
        <f xml:space="preserve"> _2025teamgamelogs[[#This Row],[POSSESIONS]] / (_2025teamgamelogs[[#This Row],[MIN]]/48)</f>
        <v>97.48</v>
      </c>
      <c r="BN1804" s="3">
        <f>_2025teamgamelogs[[#This Row],[PTS]] / (2 * (_2025teamgamelogs[[#This Row],[FGA]] + 0.44 * _2025teamgamelogs[[#This Row],[FTA]]))</f>
        <v>0.53414327607875989</v>
      </c>
      <c r="BO1804" s="4">
        <f>VLOOKUP(_2025teamgamelogs[[#This Row],[MONTH]], LEAGUE_AVERAGES!$A$2:$B$8, 2, FALSE)</f>
        <v>113.5005303155976</v>
      </c>
      <c r="BP1804" s="5">
        <f>VLOOKUP(_2025teamgamelogs[[#This Row],[TEAM_NAME]], LEAGUE_AVERAGES!$A$14:$C$43, 2, FALSE)</f>
        <v>0.38978048780487806</v>
      </c>
      <c r="BQ1804" s="5">
        <f>VLOOKUP(_2025teamgamelogs[[#This Row],[TEAM_NAME]], LEAGUE_AVERAGES!$A$14:$C$43, 3, FALSE)</f>
        <v>0.36475609756097566</v>
      </c>
      <c r="BR1804" s="5">
        <f>VLOOKUP(_2025teamgamelogs[[#This Row],[TEAM_NAME]], LEAGUE_AVERAGES!$F$14:$H$43, 2, FALSE)</f>
        <v>0.49036585365853652</v>
      </c>
      <c r="BS1804" s="5">
        <f>VLOOKUP(_2025teamgamelogs[[#This Row],[TEAM_NAME]], LEAGUE_AVERAGES!$F$14:$H$43, 3, FALSE)</f>
        <v>0.47582926829268285</v>
      </c>
      <c r="BT1804" s="5">
        <f>VLOOKUP(_2025teamgamelogs[[#This Row],[TEAM_NAME]], LEAGUE_AVERAGES!$K$14:$M$43, 2, FALSE)</f>
        <v>0.59895938905835644</v>
      </c>
      <c r="BU1804" s="5">
        <f>VLOOKUP(_2025teamgamelogs[[#This Row],[TEAM_NAME]], LEAGUE_AVERAGES!$K$14:$M$43, 3, FALSE)</f>
        <v>0.58126724036545818</v>
      </c>
    </row>
    <row r="1805" spans="1:73" x14ac:dyDescent="0.2">
      <c r="A1805" t="s">
        <v>59</v>
      </c>
      <c r="B1805">
        <v>1610612753</v>
      </c>
      <c r="C1805" t="s">
        <v>83</v>
      </c>
      <c r="D1805" t="s">
        <v>84</v>
      </c>
      <c r="E1805">
        <v>22400870</v>
      </c>
      <c r="F1805" s="1">
        <v>45718</v>
      </c>
      <c r="G1805" t="s">
        <v>1514</v>
      </c>
      <c r="H1805" t="s">
        <v>70</v>
      </c>
      <c r="I1805">
        <v>48</v>
      </c>
      <c r="J1805">
        <v>30</v>
      </c>
      <c r="K1805">
        <v>67</v>
      </c>
      <c r="L1805">
        <v>0.44800000000000001</v>
      </c>
      <c r="M1805">
        <v>7</v>
      </c>
      <c r="N1805">
        <v>21</v>
      </c>
      <c r="O1805">
        <v>0.33300000000000002</v>
      </c>
      <c r="P1805">
        <v>35</v>
      </c>
      <c r="Q1805">
        <v>42</v>
      </c>
      <c r="R1805">
        <v>0.83299999999999996</v>
      </c>
      <c r="S1805">
        <v>7</v>
      </c>
      <c r="T1805">
        <v>28</v>
      </c>
      <c r="U1805">
        <v>35</v>
      </c>
      <c r="V1805">
        <v>17</v>
      </c>
      <c r="W1805">
        <v>14</v>
      </c>
      <c r="X1805">
        <v>3</v>
      </c>
      <c r="Y1805">
        <v>5</v>
      </c>
      <c r="Z1805">
        <v>4</v>
      </c>
      <c r="AA1805">
        <v>26</v>
      </c>
      <c r="AB1805">
        <v>33</v>
      </c>
      <c r="AC1805">
        <v>102</v>
      </c>
      <c r="AD1805">
        <v>-2</v>
      </c>
      <c r="AE1805">
        <v>1</v>
      </c>
      <c r="AF1805">
        <v>1231</v>
      </c>
      <c r="AG1805">
        <v>1231</v>
      </c>
      <c r="AH1805">
        <v>1231</v>
      </c>
      <c r="AI1805">
        <v>121</v>
      </c>
      <c r="AJ1805">
        <v>2431</v>
      </c>
      <c r="AK1805">
        <v>2460</v>
      </c>
      <c r="AL1805">
        <v>1579</v>
      </c>
      <c r="AM1805">
        <v>2338</v>
      </c>
      <c r="AN1805">
        <v>2448</v>
      </c>
      <c r="AO1805">
        <v>1468</v>
      </c>
      <c r="AP1805">
        <v>7</v>
      </c>
      <c r="AQ1805">
        <v>15</v>
      </c>
      <c r="AR1805">
        <v>699</v>
      </c>
      <c r="AS1805">
        <v>2024</v>
      </c>
      <c r="AT1805">
        <v>1951</v>
      </c>
      <c r="AU1805">
        <v>2225</v>
      </c>
      <c r="AV1805">
        <v>2380</v>
      </c>
      <c r="AW1805">
        <v>1092</v>
      </c>
      <c r="AX1805">
        <v>2344</v>
      </c>
      <c r="AY1805">
        <v>889</v>
      </c>
      <c r="AZ1805">
        <v>750</v>
      </c>
      <c r="BA1805">
        <v>2319</v>
      </c>
      <c r="BB1805">
        <v>4</v>
      </c>
      <c r="BC1805">
        <v>2003</v>
      </c>
      <c r="BD1805">
        <v>1286</v>
      </c>
      <c r="BE1805">
        <v>1</v>
      </c>
      <c r="BF1805" t="s">
        <v>64</v>
      </c>
      <c r="BG1805" t="s">
        <v>1404</v>
      </c>
      <c r="BH1805" t="s">
        <v>1498</v>
      </c>
      <c r="BI1805" s="4">
        <f xml:space="preserve"> _2025teamgamelogs[[#This Row],[FGA]] + (0.44 * _2025teamgamelogs[[#This Row],[FTA]]) + _2025teamgamelogs[[#This Row],[TOV]] - _2025teamgamelogs[[#This Row],[OREB]]</f>
        <v>92.48</v>
      </c>
      <c r="BJ1805" s="3">
        <f>_2025teamgamelogs[[#This Row],[TOV]]/_2025teamgamelogs[[#This Row],[POSSESIONS]]</f>
        <v>0.15138408304498269</v>
      </c>
      <c r="BK1805" s="4">
        <f>_2025teamgamelogs[[#This Row],[PTS]]/_2025teamgamelogs[[#This Row],[POSSESIONS]]</f>
        <v>1.1029411764705881</v>
      </c>
      <c r="BL1805" s="4">
        <f xml:space="preserve"> 100 * _2025teamgamelogs[[#This Row],[POINTS_PER_POSSESSION]]</f>
        <v>110.29411764705881</v>
      </c>
      <c r="BM1805" s="4">
        <f xml:space="preserve"> _2025teamgamelogs[[#This Row],[POSSESIONS]] / (_2025teamgamelogs[[#This Row],[MIN]]/48)</f>
        <v>92.48</v>
      </c>
      <c r="BN1805" s="3">
        <f>_2025teamgamelogs[[#This Row],[PTS]] / (2 * (_2025teamgamelogs[[#This Row],[FGA]] + 0.44 * _2025teamgamelogs[[#This Row],[FTA]]))</f>
        <v>0.59663079082826387</v>
      </c>
      <c r="BO1805" s="4">
        <f>VLOOKUP(_2025teamgamelogs[[#This Row],[MONTH]], LEAGUE_AVERAGES!$A$2:$B$8, 2, FALSE)</f>
        <v>113.5005303155976</v>
      </c>
      <c r="BP1805" s="5">
        <f>VLOOKUP(_2025teamgamelogs[[#This Row],[TEAM_NAME]], LEAGUE_AVERAGES!$A$14:$C$43, 2, FALSE)</f>
        <v>0.32192682926829269</v>
      </c>
      <c r="BQ1805" s="5">
        <f>VLOOKUP(_2025teamgamelogs[[#This Row],[TEAM_NAME]], LEAGUE_AVERAGES!$A$14:$C$43, 3, FALSE)</f>
        <v>0.31129268292682932</v>
      </c>
      <c r="BR1805" s="5">
        <f>VLOOKUP(_2025teamgamelogs[[#This Row],[TEAM_NAME]], LEAGUE_AVERAGES!$F$14:$H$43, 2, FALSE)</f>
        <v>0.44641463414634147</v>
      </c>
      <c r="BS1805" s="5">
        <f>VLOOKUP(_2025teamgamelogs[[#This Row],[TEAM_NAME]], LEAGUE_AVERAGES!$F$14:$H$43, 3, FALSE)</f>
        <v>0.44524390243902434</v>
      </c>
      <c r="BT1805" s="5">
        <f>VLOOKUP(_2025teamgamelogs[[#This Row],[TEAM_NAME]], LEAGUE_AVERAGES!$K$14:$M$43, 2, FALSE)</f>
        <v>0.55194019912665027</v>
      </c>
      <c r="BU1805" s="5">
        <f>VLOOKUP(_2025teamgamelogs[[#This Row],[TEAM_NAME]], LEAGUE_AVERAGES!$K$14:$M$43, 3, FALSE)</f>
        <v>0.54874950227645525</v>
      </c>
    </row>
    <row r="1806" spans="1:73" x14ac:dyDescent="0.2">
      <c r="A1806" t="s">
        <v>59</v>
      </c>
      <c r="B1806">
        <v>1610612766</v>
      </c>
      <c r="C1806" t="s">
        <v>122</v>
      </c>
      <c r="D1806" t="s">
        <v>123</v>
      </c>
      <c r="E1806">
        <v>22400875</v>
      </c>
      <c r="F1806" s="1">
        <v>45719</v>
      </c>
      <c r="G1806" t="s">
        <v>1515</v>
      </c>
      <c r="H1806" t="s">
        <v>70</v>
      </c>
      <c r="I1806">
        <v>48</v>
      </c>
      <c r="J1806">
        <v>34</v>
      </c>
      <c r="K1806">
        <v>86</v>
      </c>
      <c r="L1806">
        <v>0.39500000000000002</v>
      </c>
      <c r="M1806">
        <v>11</v>
      </c>
      <c r="N1806">
        <v>40</v>
      </c>
      <c r="O1806">
        <v>0.27500000000000002</v>
      </c>
      <c r="P1806">
        <v>22</v>
      </c>
      <c r="Q1806">
        <v>33</v>
      </c>
      <c r="R1806">
        <v>0.66700000000000004</v>
      </c>
      <c r="S1806">
        <v>8</v>
      </c>
      <c r="T1806">
        <v>39</v>
      </c>
      <c r="U1806">
        <v>47</v>
      </c>
      <c r="V1806">
        <v>20</v>
      </c>
      <c r="W1806">
        <v>17</v>
      </c>
      <c r="X1806">
        <v>3</v>
      </c>
      <c r="Y1806">
        <v>6</v>
      </c>
      <c r="Z1806">
        <v>4</v>
      </c>
      <c r="AA1806">
        <v>19</v>
      </c>
      <c r="AB1806">
        <v>23</v>
      </c>
      <c r="AC1806">
        <v>101</v>
      </c>
      <c r="AD1806">
        <v>-18</v>
      </c>
      <c r="AE1806">
        <v>1</v>
      </c>
      <c r="AF1806">
        <v>1231</v>
      </c>
      <c r="AG1806">
        <v>1231</v>
      </c>
      <c r="AH1806">
        <v>1231</v>
      </c>
      <c r="AI1806">
        <v>121</v>
      </c>
      <c r="AJ1806">
        <v>2258</v>
      </c>
      <c r="AK1806">
        <v>1580</v>
      </c>
      <c r="AL1806">
        <v>2250</v>
      </c>
      <c r="AM1806">
        <v>1661</v>
      </c>
      <c r="AN1806">
        <v>795</v>
      </c>
      <c r="AO1806">
        <v>2111</v>
      </c>
      <c r="AP1806">
        <v>406</v>
      </c>
      <c r="AQ1806">
        <v>134</v>
      </c>
      <c r="AR1806">
        <v>2105</v>
      </c>
      <c r="AS1806">
        <v>1800</v>
      </c>
      <c r="AT1806">
        <v>277</v>
      </c>
      <c r="AU1806">
        <v>705</v>
      </c>
      <c r="AV1806">
        <v>2163</v>
      </c>
      <c r="AW1806">
        <v>1759</v>
      </c>
      <c r="AX1806">
        <v>2344</v>
      </c>
      <c r="AY1806">
        <v>560</v>
      </c>
      <c r="AZ1806">
        <v>750</v>
      </c>
      <c r="BA1806">
        <v>1258</v>
      </c>
      <c r="BB1806">
        <v>300</v>
      </c>
      <c r="BC1806">
        <v>2059</v>
      </c>
      <c r="BD1806">
        <v>2149</v>
      </c>
      <c r="BE1806">
        <v>1</v>
      </c>
      <c r="BF1806" t="s">
        <v>64</v>
      </c>
      <c r="BG1806" t="s">
        <v>1404</v>
      </c>
      <c r="BH1806" t="s">
        <v>1498</v>
      </c>
      <c r="BI1806" s="4">
        <f xml:space="preserve"> _2025teamgamelogs[[#This Row],[FGA]] + (0.44 * _2025teamgamelogs[[#This Row],[FTA]]) + _2025teamgamelogs[[#This Row],[TOV]] - _2025teamgamelogs[[#This Row],[OREB]]</f>
        <v>109.52</v>
      </c>
      <c r="BJ1806" s="3">
        <f>_2025teamgamelogs[[#This Row],[TOV]]/_2025teamgamelogs[[#This Row],[POSSESIONS]]</f>
        <v>0.15522279035792549</v>
      </c>
      <c r="BK1806" s="4">
        <f>_2025teamgamelogs[[#This Row],[PTS]]/_2025teamgamelogs[[#This Row],[POSSESIONS]]</f>
        <v>0.92220598977355739</v>
      </c>
      <c r="BL1806" s="4">
        <f xml:space="preserve"> 100 * _2025teamgamelogs[[#This Row],[POINTS_PER_POSSESSION]]</f>
        <v>92.220598977355735</v>
      </c>
      <c r="BM1806" s="4">
        <f xml:space="preserve"> _2025teamgamelogs[[#This Row],[POSSESIONS]] / (_2025teamgamelogs[[#This Row],[MIN]]/48)</f>
        <v>109.52</v>
      </c>
      <c r="BN1806" s="3">
        <f>_2025teamgamelogs[[#This Row],[PTS]] / (2 * (_2025teamgamelogs[[#This Row],[FGA]] + 0.44 * _2025teamgamelogs[[#This Row],[FTA]]))</f>
        <v>0.50238758456028654</v>
      </c>
      <c r="BO1806" s="4">
        <f>VLOOKUP(_2025teamgamelogs[[#This Row],[MONTH]], LEAGUE_AVERAGES!$A$2:$B$8, 2, FALSE)</f>
        <v>113.5005303155976</v>
      </c>
      <c r="BP1806" s="5">
        <f>VLOOKUP(_2025teamgamelogs[[#This Row],[TEAM_NAME]], LEAGUE_AVERAGES!$A$14:$C$43, 2, FALSE)</f>
        <v>0.33860975609756089</v>
      </c>
      <c r="BQ1806" s="5">
        <f>VLOOKUP(_2025teamgamelogs[[#This Row],[TEAM_NAME]], LEAGUE_AVERAGES!$A$14:$C$43, 3, FALSE)</f>
        <v>0.33580487804878045</v>
      </c>
      <c r="BR1806" s="5">
        <f>VLOOKUP(_2025teamgamelogs[[#This Row],[TEAM_NAME]], LEAGUE_AVERAGES!$F$14:$H$43, 2, FALSE)</f>
        <v>0.43492682926829268</v>
      </c>
      <c r="BS1806" s="5">
        <f>VLOOKUP(_2025teamgamelogs[[#This Row],[TEAM_NAME]], LEAGUE_AVERAGES!$F$14:$H$43, 3, FALSE)</f>
        <v>0.42697560975609755</v>
      </c>
      <c r="BT1806" s="5">
        <f>VLOOKUP(_2025teamgamelogs[[#This Row],[TEAM_NAME]], LEAGUE_AVERAGES!$K$14:$M$43, 2, FALSE)</f>
        <v>0.5424635833805308</v>
      </c>
      <c r="BU1806" s="5">
        <f>VLOOKUP(_2025teamgamelogs[[#This Row],[TEAM_NAME]], LEAGUE_AVERAGES!$K$14:$M$43, 3, FALSE)</f>
        <v>0.53419164265445196</v>
      </c>
    </row>
    <row r="1807" spans="1:73" x14ac:dyDescent="0.2">
      <c r="A1807" t="s">
        <v>59</v>
      </c>
      <c r="B1807">
        <v>1610612762</v>
      </c>
      <c r="C1807" t="s">
        <v>125</v>
      </c>
      <c r="D1807" t="s">
        <v>126</v>
      </c>
      <c r="E1807">
        <v>22400881</v>
      </c>
      <c r="F1807" s="1">
        <v>45719</v>
      </c>
      <c r="G1807" t="s">
        <v>1516</v>
      </c>
      <c r="H1807" t="s">
        <v>70</v>
      </c>
      <c r="I1807">
        <v>48</v>
      </c>
      <c r="J1807">
        <v>35</v>
      </c>
      <c r="K1807">
        <v>82</v>
      </c>
      <c r="L1807">
        <v>0.42699999999999999</v>
      </c>
      <c r="M1807">
        <v>10</v>
      </c>
      <c r="N1807">
        <v>33</v>
      </c>
      <c r="O1807">
        <v>0.30299999999999999</v>
      </c>
      <c r="P1807">
        <v>26</v>
      </c>
      <c r="Q1807">
        <v>32</v>
      </c>
      <c r="R1807">
        <v>0.81299999999999994</v>
      </c>
      <c r="S1807">
        <v>9</v>
      </c>
      <c r="T1807">
        <v>32</v>
      </c>
      <c r="U1807">
        <v>41</v>
      </c>
      <c r="V1807">
        <v>19</v>
      </c>
      <c r="W1807">
        <v>28</v>
      </c>
      <c r="X1807">
        <v>7</v>
      </c>
      <c r="Y1807">
        <v>1</v>
      </c>
      <c r="Z1807">
        <v>8</v>
      </c>
      <c r="AA1807">
        <v>23</v>
      </c>
      <c r="AB1807">
        <v>23</v>
      </c>
      <c r="AC1807">
        <v>106</v>
      </c>
      <c r="AD1807">
        <v>-28</v>
      </c>
      <c r="AE1807">
        <v>1</v>
      </c>
      <c r="AF1807">
        <v>1231</v>
      </c>
      <c r="AG1807">
        <v>1231</v>
      </c>
      <c r="AH1807">
        <v>1231</v>
      </c>
      <c r="AI1807">
        <v>121</v>
      </c>
      <c r="AJ1807">
        <v>2164</v>
      </c>
      <c r="AK1807">
        <v>2022</v>
      </c>
      <c r="AL1807">
        <v>1897</v>
      </c>
      <c r="AM1807">
        <v>1891</v>
      </c>
      <c r="AN1807">
        <v>1749</v>
      </c>
      <c r="AO1807">
        <v>1863</v>
      </c>
      <c r="AP1807">
        <v>133</v>
      </c>
      <c r="AQ1807">
        <v>163</v>
      </c>
      <c r="AR1807">
        <v>924</v>
      </c>
      <c r="AS1807">
        <v>1566</v>
      </c>
      <c r="AT1807">
        <v>1307</v>
      </c>
      <c r="AU1807">
        <v>1563</v>
      </c>
      <c r="AV1807">
        <v>2257</v>
      </c>
      <c r="AW1807">
        <v>2458</v>
      </c>
      <c r="AX1807">
        <v>1360</v>
      </c>
      <c r="AY1807">
        <v>2304</v>
      </c>
      <c r="AZ1807">
        <v>2116</v>
      </c>
      <c r="BA1807">
        <v>2046</v>
      </c>
      <c r="BB1807">
        <v>300</v>
      </c>
      <c r="BC1807">
        <v>1723</v>
      </c>
      <c r="BD1807">
        <v>2355</v>
      </c>
      <c r="BE1807">
        <v>1</v>
      </c>
      <c r="BF1807" t="s">
        <v>64</v>
      </c>
      <c r="BG1807" t="s">
        <v>1404</v>
      </c>
      <c r="BH1807" t="s">
        <v>1498</v>
      </c>
      <c r="BI1807" s="4">
        <f xml:space="preserve"> _2025teamgamelogs[[#This Row],[FGA]] + (0.44 * _2025teamgamelogs[[#This Row],[FTA]]) + _2025teamgamelogs[[#This Row],[TOV]] - _2025teamgamelogs[[#This Row],[OREB]]</f>
        <v>115.08</v>
      </c>
      <c r="BJ1807" s="3">
        <f>_2025teamgamelogs[[#This Row],[TOV]]/_2025teamgamelogs[[#This Row],[POSSESIONS]]</f>
        <v>0.24330900243309003</v>
      </c>
      <c r="BK1807" s="4">
        <f>_2025teamgamelogs[[#This Row],[PTS]]/_2025teamgamelogs[[#This Row],[POSSESIONS]]</f>
        <v>0.92109836635384079</v>
      </c>
      <c r="BL1807" s="4">
        <f xml:space="preserve"> 100 * _2025teamgamelogs[[#This Row],[POINTS_PER_POSSESSION]]</f>
        <v>92.109836635384085</v>
      </c>
      <c r="BM1807" s="4">
        <f xml:space="preserve"> _2025teamgamelogs[[#This Row],[POSSESIONS]] / (_2025teamgamelogs[[#This Row],[MIN]]/48)</f>
        <v>115.08</v>
      </c>
      <c r="BN1807" s="3">
        <f>_2025teamgamelogs[[#This Row],[PTS]] / (2 * (_2025teamgamelogs[[#This Row],[FGA]] + 0.44 * _2025teamgamelogs[[#This Row],[FTA]]))</f>
        <v>0.55162364696086597</v>
      </c>
      <c r="BO1807" s="4">
        <f>VLOOKUP(_2025teamgamelogs[[#This Row],[MONTH]], LEAGUE_AVERAGES!$A$2:$B$8, 2, FALSE)</f>
        <v>113.5005303155976</v>
      </c>
      <c r="BP1807" s="5">
        <f>VLOOKUP(_2025teamgamelogs[[#This Row],[TEAM_NAME]], LEAGUE_AVERAGES!$A$14:$C$43, 2, FALSE)</f>
        <v>0.36446341463414633</v>
      </c>
      <c r="BQ1807" s="5">
        <f>VLOOKUP(_2025teamgamelogs[[#This Row],[TEAM_NAME]], LEAGUE_AVERAGES!$A$14:$C$43, 3, FALSE)</f>
        <v>0.3413170731707319</v>
      </c>
      <c r="BR1807" s="5">
        <f>VLOOKUP(_2025teamgamelogs[[#This Row],[TEAM_NAME]], LEAGUE_AVERAGES!$F$14:$H$43, 2, FALSE)</f>
        <v>0.4583902439024391</v>
      </c>
      <c r="BS1807" s="5">
        <f>VLOOKUP(_2025teamgamelogs[[#This Row],[TEAM_NAME]], LEAGUE_AVERAGES!$F$14:$H$43, 3, FALSE)</f>
        <v>0.45390243902439031</v>
      </c>
      <c r="BT1807" s="5">
        <f>VLOOKUP(_2025teamgamelogs[[#This Row],[TEAM_NAME]], LEAGUE_AVERAGES!$K$14:$M$43, 2, FALSE)</f>
        <v>0.57104853563970659</v>
      </c>
      <c r="BU1807" s="5">
        <f>VLOOKUP(_2025teamgamelogs[[#This Row],[TEAM_NAME]], LEAGUE_AVERAGES!$K$14:$M$43, 3, FALSE)</f>
        <v>0.56826296147062372</v>
      </c>
    </row>
    <row r="1808" spans="1:73" x14ac:dyDescent="0.2">
      <c r="A1808" t="s">
        <v>59</v>
      </c>
      <c r="B1808">
        <v>1610612760</v>
      </c>
      <c r="C1808" t="s">
        <v>137</v>
      </c>
      <c r="D1808" t="s">
        <v>138</v>
      </c>
      <c r="E1808">
        <v>22400879</v>
      </c>
      <c r="F1808" s="1">
        <v>45719</v>
      </c>
      <c r="G1808" t="s">
        <v>361</v>
      </c>
      <c r="H1808" t="s">
        <v>63</v>
      </c>
      <c r="I1808">
        <v>48</v>
      </c>
      <c r="J1808">
        <v>48</v>
      </c>
      <c r="K1808">
        <v>97</v>
      </c>
      <c r="L1808">
        <v>0.495</v>
      </c>
      <c r="M1808">
        <v>17</v>
      </c>
      <c r="N1808">
        <v>37</v>
      </c>
      <c r="O1808">
        <v>0.45900000000000002</v>
      </c>
      <c r="P1808">
        <v>24</v>
      </c>
      <c r="Q1808">
        <v>27</v>
      </c>
      <c r="R1808">
        <v>0.88900000000000001</v>
      </c>
      <c r="S1808">
        <v>14</v>
      </c>
      <c r="T1808">
        <v>35</v>
      </c>
      <c r="U1808">
        <v>49</v>
      </c>
      <c r="V1808">
        <v>31</v>
      </c>
      <c r="W1808">
        <v>13</v>
      </c>
      <c r="X1808">
        <v>11</v>
      </c>
      <c r="Y1808">
        <v>6</v>
      </c>
      <c r="Z1808">
        <v>7</v>
      </c>
      <c r="AA1808">
        <v>18</v>
      </c>
      <c r="AB1808">
        <v>21</v>
      </c>
      <c r="AC1808">
        <v>137</v>
      </c>
      <c r="AD1808">
        <v>9</v>
      </c>
      <c r="AE1808">
        <v>1</v>
      </c>
      <c r="AF1808">
        <v>1</v>
      </c>
      <c r="AG1808">
        <v>1</v>
      </c>
      <c r="AH1808">
        <v>1</v>
      </c>
      <c r="AI1808">
        <v>121</v>
      </c>
      <c r="AJ1808">
        <v>242</v>
      </c>
      <c r="AK1808">
        <v>324</v>
      </c>
      <c r="AL1808">
        <v>746</v>
      </c>
      <c r="AM1808">
        <v>410</v>
      </c>
      <c r="AN1808">
        <v>1227</v>
      </c>
      <c r="AO1808">
        <v>263</v>
      </c>
      <c r="AP1808">
        <v>238</v>
      </c>
      <c r="AQ1808">
        <v>471</v>
      </c>
      <c r="AR1808">
        <v>316</v>
      </c>
      <c r="AS1808">
        <v>466</v>
      </c>
      <c r="AT1808">
        <v>769</v>
      </c>
      <c r="AU1808">
        <v>505</v>
      </c>
      <c r="AV1808">
        <v>426</v>
      </c>
      <c r="AW1808">
        <v>850</v>
      </c>
      <c r="AX1808">
        <v>346</v>
      </c>
      <c r="AY1808">
        <v>560</v>
      </c>
      <c r="AZ1808">
        <v>1902</v>
      </c>
      <c r="BA1808">
        <v>1018</v>
      </c>
      <c r="BB1808">
        <v>575</v>
      </c>
      <c r="BC1808">
        <v>84</v>
      </c>
      <c r="BD1808">
        <v>672</v>
      </c>
      <c r="BE1808">
        <v>1</v>
      </c>
      <c r="BF1808" t="s">
        <v>64</v>
      </c>
      <c r="BG1808" t="s">
        <v>1404</v>
      </c>
      <c r="BH1808" t="s">
        <v>1498</v>
      </c>
      <c r="BI1808" s="4">
        <f xml:space="preserve"> _2025teamgamelogs[[#This Row],[FGA]] + (0.44 * _2025teamgamelogs[[#This Row],[FTA]]) + _2025teamgamelogs[[#This Row],[TOV]] - _2025teamgamelogs[[#This Row],[OREB]]</f>
        <v>107.88</v>
      </c>
      <c r="BJ1808" s="3">
        <f>_2025teamgamelogs[[#This Row],[TOV]]/_2025teamgamelogs[[#This Row],[POSSESIONS]]</f>
        <v>0.12050426399703375</v>
      </c>
      <c r="BK1808" s="4">
        <f>_2025teamgamelogs[[#This Row],[PTS]]/_2025teamgamelogs[[#This Row],[POSSESIONS]]</f>
        <v>1.2699295513533557</v>
      </c>
      <c r="BL1808" s="4">
        <f xml:space="preserve"> 100 * _2025teamgamelogs[[#This Row],[POINTS_PER_POSSESSION]]</f>
        <v>126.99295513533558</v>
      </c>
      <c r="BM1808" s="4">
        <f xml:space="preserve"> _2025teamgamelogs[[#This Row],[POSSESIONS]] / (_2025teamgamelogs[[#This Row],[MIN]]/48)</f>
        <v>107.88</v>
      </c>
      <c r="BN1808" s="3">
        <f>_2025teamgamelogs[[#This Row],[PTS]] / (2 * (_2025teamgamelogs[[#This Row],[FGA]] + 0.44 * _2025teamgamelogs[[#This Row],[FTA]]))</f>
        <v>0.62913299044819992</v>
      </c>
      <c r="BO1808" s="4">
        <f>VLOOKUP(_2025teamgamelogs[[#This Row],[MONTH]], LEAGUE_AVERAGES!$A$2:$B$8, 2, FALSE)</f>
        <v>113.5005303155976</v>
      </c>
      <c r="BP1808" s="5">
        <f>VLOOKUP(_2025teamgamelogs[[#This Row],[TEAM_NAME]], LEAGUE_AVERAGES!$A$14:$C$43, 2, FALSE)</f>
        <v>0.38229268292682927</v>
      </c>
      <c r="BQ1808" s="5">
        <f>VLOOKUP(_2025teamgamelogs[[#This Row],[TEAM_NAME]], LEAGUE_AVERAGES!$A$14:$C$43, 3, FALSE)</f>
        <v>0.36500000000000005</v>
      </c>
      <c r="BR1808" s="5">
        <f>VLOOKUP(_2025teamgamelogs[[#This Row],[TEAM_NAME]], LEAGUE_AVERAGES!$F$14:$H$43, 2, FALSE)</f>
        <v>0.48607317073170736</v>
      </c>
      <c r="BS1808" s="5">
        <f>VLOOKUP(_2025teamgamelogs[[#This Row],[TEAM_NAME]], LEAGUE_AVERAGES!$F$14:$H$43, 3, FALSE)</f>
        <v>0.4780731707317073</v>
      </c>
      <c r="BT1808" s="5">
        <f>VLOOKUP(_2025teamgamelogs[[#This Row],[TEAM_NAME]], LEAGUE_AVERAGES!$K$14:$M$43, 2, FALSE)</f>
        <v>0.59971838422440138</v>
      </c>
      <c r="BU1808" s="5">
        <f>VLOOKUP(_2025teamgamelogs[[#This Row],[TEAM_NAME]], LEAGUE_AVERAGES!$K$14:$M$43, 3, FALSE)</f>
        <v>0.58679992881439635</v>
      </c>
    </row>
    <row r="1809" spans="1:73" x14ac:dyDescent="0.2">
      <c r="A1809" t="s">
        <v>59</v>
      </c>
      <c r="B1809">
        <v>1610612763</v>
      </c>
      <c r="C1809" t="s">
        <v>128</v>
      </c>
      <c r="D1809" t="s">
        <v>129</v>
      </c>
      <c r="E1809">
        <v>22400878</v>
      </c>
      <c r="F1809" s="1">
        <v>45719</v>
      </c>
      <c r="G1809" t="s">
        <v>1517</v>
      </c>
      <c r="H1809" t="s">
        <v>70</v>
      </c>
      <c r="I1809">
        <v>48</v>
      </c>
      <c r="J1809">
        <v>47</v>
      </c>
      <c r="K1809">
        <v>93</v>
      </c>
      <c r="L1809">
        <v>0.505</v>
      </c>
      <c r="M1809">
        <v>13</v>
      </c>
      <c r="N1809">
        <v>33</v>
      </c>
      <c r="O1809">
        <v>0.39400000000000002</v>
      </c>
      <c r="P1809">
        <v>23</v>
      </c>
      <c r="Q1809">
        <v>25</v>
      </c>
      <c r="R1809">
        <v>0.92</v>
      </c>
      <c r="S1809">
        <v>17</v>
      </c>
      <c r="T1809">
        <v>26</v>
      </c>
      <c r="U1809">
        <v>43</v>
      </c>
      <c r="V1809">
        <v>36</v>
      </c>
      <c r="W1809">
        <v>20</v>
      </c>
      <c r="X1809">
        <v>7</v>
      </c>
      <c r="Y1809">
        <v>3</v>
      </c>
      <c r="Z1809">
        <v>7</v>
      </c>
      <c r="AA1809">
        <v>16</v>
      </c>
      <c r="AB1809">
        <v>24</v>
      </c>
      <c r="AC1809">
        <v>130</v>
      </c>
      <c r="AD1809">
        <v>-2</v>
      </c>
      <c r="AE1809">
        <v>1</v>
      </c>
      <c r="AF1809">
        <v>1231</v>
      </c>
      <c r="AG1809">
        <v>1231</v>
      </c>
      <c r="AH1809">
        <v>1231</v>
      </c>
      <c r="AI1809">
        <v>121</v>
      </c>
      <c r="AJ1809">
        <v>335</v>
      </c>
      <c r="AK1809">
        <v>664</v>
      </c>
      <c r="AL1809">
        <v>644</v>
      </c>
      <c r="AM1809">
        <v>1171</v>
      </c>
      <c r="AN1809">
        <v>1749</v>
      </c>
      <c r="AO1809">
        <v>813</v>
      </c>
      <c r="AP1809">
        <v>314</v>
      </c>
      <c r="AQ1809">
        <v>666</v>
      </c>
      <c r="AR1809">
        <v>174</v>
      </c>
      <c r="AS1809">
        <v>160</v>
      </c>
      <c r="AT1809">
        <v>2171</v>
      </c>
      <c r="AU1809">
        <v>1282</v>
      </c>
      <c r="AV1809">
        <v>95</v>
      </c>
      <c r="AW1809">
        <v>2199</v>
      </c>
      <c r="AX1809">
        <v>1360</v>
      </c>
      <c r="AY1809">
        <v>1712</v>
      </c>
      <c r="AZ1809">
        <v>1902</v>
      </c>
      <c r="BA1809">
        <v>570</v>
      </c>
      <c r="BB1809">
        <v>215</v>
      </c>
      <c r="BC1809">
        <v>239</v>
      </c>
      <c r="BD1809">
        <v>1286</v>
      </c>
      <c r="BE1809">
        <v>1</v>
      </c>
      <c r="BF1809" t="s">
        <v>64</v>
      </c>
      <c r="BG1809" t="s">
        <v>1404</v>
      </c>
      <c r="BH1809" t="s">
        <v>1498</v>
      </c>
      <c r="BI1809" s="4">
        <f xml:space="preserve"> _2025teamgamelogs[[#This Row],[FGA]] + (0.44 * _2025teamgamelogs[[#This Row],[FTA]]) + _2025teamgamelogs[[#This Row],[TOV]] - _2025teamgamelogs[[#This Row],[OREB]]</f>
        <v>107</v>
      </c>
      <c r="BJ1809" s="3">
        <f>_2025teamgamelogs[[#This Row],[TOV]]/_2025teamgamelogs[[#This Row],[POSSESIONS]]</f>
        <v>0.18691588785046728</v>
      </c>
      <c r="BK1809" s="4">
        <f>_2025teamgamelogs[[#This Row],[PTS]]/_2025teamgamelogs[[#This Row],[POSSESIONS]]</f>
        <v>1.2149532710280373</v>
      </c>
      <c r="BL1809" s="4">
        <f xml:space="preserve"> 100 * _2025teamgamelogs[[#This Row],[POINTS_PER_POSSESSION]]</f>
        <v>121.49532710280373</v>
      </c>
      <c r="BM1809" s="4">
        <f xml:space="preserve"> _2025teamgamelogs[[#This Row],[POSSESIONS]] / (_2025teamgamelogs[[#This Row],[MIN]]/48)</f>
        <v>107</v>
      </c>
      <c r="BN1809" s="3">
        <f>_2025teamgamelogs[[#This Row],[PTS]] / (2 * (_2025teamgamelogs[[#This Row],[FGA]] + 0.44 * _2025teamgamelogs[[#This Row],[FTA]]))</f>
        <v>0.625</v>
      </c>
      <c r="BO1809" s="4">
        <f>VLOOKUP(_2025teamgamelogs[[#This Row],[MONTH]], LEAGUE_AVERAGES!$A$2:$B$8, 2, FALSE)</f>
        <v>113.5005303155976</v>
      </c>
      <c r="BP1809" s="5">
        <f>VLOOKUP(_2025teamgamelogs[[#This Row],[TEAM_NAME]], LEAGUE_AVERAGES!$A$14:$C$43, 2, FALSE)</f>
        <v>0.36546341463414628</v>
      </c>
      <c r="BQ1809" s="5">
        <f>VLOOKUP(_2025teamgamelogs[[#This Row],[TEAM_NAME]], LEAGUE_AVERAGES!$A$14:$C$43, 3, FALSE)</f>
        <v>0.36639024390243902</v>
      </c>
      <c r="BR1809" s="5">
        <f>VLOOKUP(_2025teamgamelogs[[#This Row],[TEAM_NAME]], LEAGUE_AVERAGES!$F$14:$H$43, 2, FALSE)</f>
        <v>0.48997560975609772</v>
      </c>
      <c r="BS1809" s="5">
        <f>VLOOKUP(_2025teamgamelogs[[#This Row],[TEAM_NAME]], LEAGUE_AVERAGES!$F$14:$H$43, 3, FALSE)</f>
        <v>0.46951219512195119</v>
      </c>
      <c r="BT1809" s="5">
        <f>VLOOKUP(_2025teamgamelogs[[#This Row],[TEAM_NAME]], LEAGUE_AVERAGES!$K$14:$M$43, 2, FALSE)</f>
        <v>0.59919613060605748</v>
      </c>
      <c r="BU1809" s="5">
        <f>VLOOKUP(_2025teamgamelogs[[#This Row],[TEAM_NAME]], LEAGUE_AVERAGES!$K$14:$M$43, 3, FALSE)</f>
        <v>0.57758119053457602</v>
      </c>
    </row>
    <row r="1810" spans="1:73" x14ac:dyDescent="0.2">
      <c r="A1810" t="s">
        <v>59</v>
      </c>
      <c r="B1810">
        <v>1610612758</v>
      </c>
      <c r="C1810" t="s">
        <v>142</v>
      </c>
      <c r="D1810" t="s">
        <v>143</v>
      </c>
      <c r="E1810">
        <v>22400880</v>
      </c>
      <c r="F1810" s="1">
        <v>45719</v>
      </c>
      <c r="G1810" t="s">
        <v>1378</v>
      </c>
      <c r="H1810" t="s">
        <v>63</v>
      </c>
      <c r="I1810">
        <v>48</v>
      </c>
      <c r="J1810">
        <v>47</v>
      </c>
      <c r="K1810">
        <v>90</v>
      </c>
      <c r="L1810">
        <v>0.52200000000000002</v>
      </c>
      <c r="M1810">
        <v>16</v>
      </c>
      <c r="N1810">
        <v>34</v>
      </c>
      <c r="O1810">
        <v>0.47099999999999997</v>
      </c>
      <c r="P1810">
        <v>12</v>
      </c>
      <c r="Q1810">
        <v>12</v>
      </c>
      <c r="R1810">
        <v>1</v>
      </c>
      <c r="S1810">
        <v>9</v>
      </c>
      <c r="T1810">
        <v>28</v>
      </c>
      <c r="U1810">
        <v>37</v>
      </c>
      <c r="V1810">
        <v>34</v>
      </c>
      <c r="W1810">
        <v>7</v>
      </c>
      <c r="X1810">
        <v>4</v>
      </c>
      <c r="Y1810">
        <v>4</v>
      </c>
      <c r="Z1810">
        <v>1</v>
      </c>
      <c r="AA1810">
        <v>16</v>
      </c>
      <c r="AB1810">
        <v>13</v>
      </c>
      <c r="AC1810">
        <v>122</v>
      </c>
      <c r="AD1810">
        <v>24</v>
      </c>
      <c r="AE1810">
        <v>1</v>
      </c>
      <c r="AF1810">
        <v>1</v>
      </c>
      <c r="AG1810">
        <v>1</v>
      </c>
      <c r="AH1810">
        <v>1</v>
      </c>
      <c r="AI1810">
        <v>121</v>
      </c>
      <c r="AJ1810">
        <v>335</v>
      </c>
      <c r="AK1810">
        <v>1029</v>
      </c>
      <c r="AL1810">
        <v>383</v>
      </c>
      <c r="AM1810">
        <v>567</v>
      </c>
      <c r="AN1810">
        <v>1627</v>
      </c>
      <c r="AO1810">
        <v>208</v>
      </c>
      <c r="AP1810">
        <v>1889</v>
      </c>
      <c r="AQ1810">
        <v>2282</v>
      </c>
      <c r="AR1810">
        <v>1</v>
      </c>
      <c r="AS1810">
        <v>1566</v>
      </c>
      <c r="AT1810">
        <v>1951</v>
      </c>
      <c r="AU1810">
        <v>2073</v>
      </c>
      <c r="AV1810">
        <v>186</v>
      </c>
      <c r="AW1810">
        <v>38</v>
      </c>
      <c r="AX1810">
        <v>2190</v>
      </c>
      <c r="AY1810">
        <v>1274</v>
      </c>
      <c r="AZ1810">
        <v>35</v>
      </c>
      <c r="BA1810">
        <v>570</v>
      </c>
      <c r="BB1810">
        <v>2202</v>
      </c>
      <c r="BC1810">
        <v>609</v>
      </c>
      <c r="BD1810">
        <v>150</v>
      </c>
      <c r="BE1810">
        <v>1</v>
      </c>
      <c r="BF1810" t="s">
        <v>71</v>
      </c>
      <c r="BG1810" t="s">
        <v>1404</v>
      </c>
      <c r="BH1810" t="s">
        <v>1498</v>
      </c>
      <c r="BI1810" s="4">
        <f xml:space="preserve"> _2025teamgamelogs[[#This Row],[FGA]] + (0.44 * _2025teamgamelogs[[#This Row],[FTA]]) + _2025teamgamelogs[[#This Row],[TOV]] - _2025teamgamelogs[[#This Row],[OREB]]</f>
        <v>93.28</v>
      </c>
      <c r="BJ1810" s="3">
        <f>_2025teamgamelogs[[#This Row],[TOV]]/_2025teamgamelogs[[#This Row],[POSSESIONS]]</f>
        <v>7.5042881646655235E-2</v>
      </c>
      <c r="BK1810" s="4">
        <f>_2025teamgamelogs[[#This Row],[PTS]]/_2025teamgamelogs[[#This Row],[POSSESIONS]]</f>
        <v>1.3078902229845626</v>
      </c>
      <c r="BL1810" s="4">
        <f xml:space="preserve"> 100 * _2025teamgamelogs[[#This Row],[POINTS_PER_POSSESSION]]</f>
        <v>130.78902229845625</v>
      </c>
      <c r="BM1810" s="4">
        <f xml:space="preserve"> _2025teamgamelogs[[#This Row],[POSSESIONS]] / (_2025teamgamelogs[[#This Row],[MIN]]/48)</f>
        <v>93.28</v>
      </c>
      <c r="BN1810" s="3">
        <f>_2025teamgamelogs[[#This Row],[PTS]] / (2 * (_2025teamgamelogs[[#This Row],[FGA]] + 0.44 * _2025teamgamelogs[[#This Row],[FTA]]))</f>
        <v>0.64021830394626367</v>
      </c>
      <c r="BO1810" s="4">
        <f>VLOOKUP(_2025teamgamelogs[[#This Row],[MONTH]], LEAGUE_AVERAGES!$A$2:$B$8, 2, FALSE)</f>
        <v>113.5005303155976</v>
      </c>
      <c r="BP1810" s="5">
        <f>VLOOKUP(_2025teamgamelogs[[#This Row],[TEAM_NAME]], LEAGUE_AVERAGES!$A$14:$C$43, 2, FALSE)</f>
        <v>0.37158536585365853</v>
      </c>
      <c r="BQ1810" s="5">
        <f>VLOOKUP(_2025teamgamelogs[[#This Row],[TEAM_NAME]], LEAGUE_AVERAGES!$A$14:$C$43, 3, FALSE)</f>
        <v>0.34029268292682929</v>
      </c>
      <c r="BR1810" s="5">
        <f>VLOOKUP(_2025teamgamelogs[[#This Row],[TEAM_NAME]], LEAGUE_AVERAGES!$F$14:$H$43, 2, FALSE)</f>
        <v>0.4831951219512195</v>
      </c>
      <c r="BS1810" s="5">
        <f>VLOOKUP(_2025teamgamelogs[[#This Row],[TEAM_NAME]], LEAGUE_AVERAGES!$F$14:$H$43, 3, FALSE)</f>
        <v>0.47492682926829272</v>
      </c>
      <c r="BT1810" s="5">
        <f>VLOOKUP(_2025teamgamelogs[[#This Row],[TEAM_NAME]], LEAGUE_AVERAGES!$K$14:$M$43, 2, FALSE)</f>
        <v>0.59195463864629394</v>
      </c>
      <c r="BU1810" s="5">
        <f>VLOOKUP(_2025teamgamelogs[[#This Row],[TEAM_NAME]], LEAGUE_AVERAGES!$K$14:$M$43, 3, FALSE)</f>
        <v>0.57517865161129356</v>
      </c>
    </row>
    <row r="1811" spans="1:73" x14ac:dyDescent="0.2">
      <c r="A1811" t="s">
        <v>59</v>
      </c>
      <c r="B1811">
        <v>1610612744</v>
      </c>
      <c r="C1811" t="s">
        <v>98</v>
      </c>
      <c r="D1811" t="s">
        <v>99</v>
      </c>
      <c r="E1811">
        <v>22400875</v>
      </c>
      <c r="F1811" s="1">
        <v>45719</v>
      </c>
      <c r="G1811" t="s">
        <v>1518</v>
      </c>
      <c r="H1811" t="s">
        <v>63</v>
      </c>
      <c r="I1811">
        <v>48</v>
      </c>
      <c r="J1811">
        <v>40</v>
      </c>
      <c r="K1811">
        <v>95</v>
      </c>
      <c r="L1811">
        <v>0.42099999999999999</v>
      </c>
      <c r="M1811">
        <v>18</v>
      </c>
      <c r="N1811">
        <v>50</v>
      </c>
      <c r="O1811">
        <v>0.36</v>
      </c>
      <c r="P1811">
        <v>21</v>
      </c>
      <c r="Q1811">
        <v>24</v>
      </c>
      <c r="R1811">
        <v>0.875</v>
      </c>
      <c r="S1811">
        <v>12</v>
      </c>
      <c r="T1811">
        <v>42</v>
      </c>
      <c r="U1811">
        <v>54</v>
      </c>
      <c r="V1811">
        <v>33</v>
      </c>
      <c r="W1811">
        <v>9</v>
      </c>
      <c r="X1811">
        <v>10</v>
      </c>
      <c r="Y1811">
        <v>4</v>
      </c>
      <c r="Z1811">
        <v>6</v>
      </c>
      <c r="AA1811">
        <v>23</v>
      </c>
      <c r="AB1811">
        <v>19</v>
      </c>
      <c r="AC1811">
        <v>119</v>
      </c>
      <c r="AD1811">
        <v>18</v>
      </c>
      <c r="AE1811">
        <v>1</v>
      </c>
      <c r="AF1811">
        <v>1</v>
      </c>
      <c r="AG1811">
        <v>1</v>
      </c>
      <c r="AH1811">
        <v>1</v>
      </c>
      <c r="AI1811">
        <v>121</v>
      </c>
      <c r="AJ1811">
        <v>1438</v>
      </c>
      <c r="AK1811">
        <v>477</v>
      </c>
      <c r="AL1811">
        <v>1959</v>
      </c>
      <c r="AM1811">
        <v>288</v>
      </c>
      <c r="AN1811">
        <v>104</v>
      </c>
      <c r="AO1811">
        <v>1210</v>
      </c>
      <c r="AP1811">
        <v>506</v>
      </c>
      <c r="AQ1811">
        <v>791</v>
      </c>
      <c r="AR1811">
        <v>401</v>
      </c>
      <c r="AS1811">
        <v>848</v>
      </c>
      <c r="AT1811">
        <v>105</v>
      </c>
      <c r="AU1811">
        <v>165</v>
      </c>
      <c r="AV1811">
        <v>240</v>
      </c>
      <c r="AW1811">
        <v>152</v>
      </c>
      <c r="AX1811">
        <v>539</v>
      </c>
      <c r="AY1811">
        <v>1274</v>
      </c>
      <c r="AZ1811">
        <v>1573</v>
      </c>
      <c r="BA1811">
        <v>2046</v>
      </c>
      <c r="BB1811">
        <v>971</v>
      </c>
      <c r="BC1811">
        <v>798</v>
      </c>
      <c r="BD1811">
        <v>287</v>
      </c>
      <c r="BE1811">
        <v>1</v>
      </c>
      <c r="BF1811" t="s">
        <v>71</v>
      </c>
      <c r="BG1811" t="s">
        <v>1404</v>
      </c>
      <c r="BH1811" t="s">
        <v>1498</v>
      </c>
      <c r="BI1811" s="4">
        <f xml:space="preserve"> _2025teamgamelogs[[#This Row],[FGA]] + (0.44 * _2025teamgamelogs[[#This Row],[FTA]]) + _2025teamgamelogs[[#This Row],[TOV]] - _2025teamgamelogs[[#This Row],[OREB]]</f>
        <v>102.56</v>
      </c>
      <c r="BJ1811" s="3">
        <f>_2025teamgamelogs[[#This Row],[TOV]]/_2025teamgamelogs[[#This Row],[POSSESIONS]]</f>
        <v>8.7753510140405611E-2</v>
      </c>
      <c r="BK1811" s="4">
        <f>_2025teamgamelogs[[#This Row],[PTS]]/_2025teamgamelogs[[#This Row],[POSSESIONS]]</f>
        <v>1.1602964118564743</v>
      </c>
      <c r="BL1811" s="4">
        <f xml:space="preserve"> 100 * _2025teamgamelogs[[#This Row],[POINTS_PER_POSSESSION]]</f>
        <v>116.02964118564742</v>
      </c>
      <c r="BM1811" s="4">
        <f xml:space="preserve"> _2025teamgamelogs[[#This Row],[POSSESIONS]] / (_2025teamgamelogs[[#This Row],[MIN]]/48)</f>
        <v>102.56</v>
      </c>
      <c r="BN1811" s="3">
        <f>_2025teamgamelogs[[#This Row],[PTS]] / (2 * (_2025teamgamelogs[[#This Row],[FGA]] + 0.44 * _2025teamgamelogs[[#This Row],[FTA]]))</f>
        <v>0.56366047745358094</v>
      </c>
      <c r="BO1811" s="4">
        <f>VLOOKUP(_2025teamgamelogs[[#This Row],[MONTH]], LEAGUE_AVERAGES!$A$2:$B$8, 2, FALSE)</f>
        <v>113.5005303155976</v>
      </c>
      <c r="BP1811" s="5">
        <f>VLOOKUP(_2025teamgamelogs[[#This Row],[TEAM_NAME]], LEAGUE_AVERAGES!$A$14:$C$43, 2, FALSE)</f>
        <v>0.36843902439024395</v>
      </c>
      <c r="BQ1811" s="5">
        <f>VLOOKUP(_2025teamgamelogs[[#This Row],[TEAM_NAME]], LEAGUE_AVERAGES!$A$14:$C$43, 3, FALSE)</f>
        <v>0.35765853658536584</v>
      </c>
      <c r="BR1811" s="5">
        <f>VLOOKUP(_2025teamgamelogs[[#This Row],[TEAM_NAME]], LEAGUE_AVERAGES!$F$14:$H$43, 2, FALSE)</f>
        <v>0.45136585365853665</v>
      </c>
      <c r="BS1811" s="5">
        <f>VLOOKUP(_2025teamgamelogs[[#This Row],[TEAM_NAME]], LEAGUE_AVERAGES!$F$14:$H$43, 3, FALSE)</f>
        <v>0.45180487804878061</v>
      </c>
      <c r="BT1811" s="5">
        <f>VLOOKUP(_2025teamgamelogs[[#This Row],[TEAM_NAME]], LEAGUE_AVERAGES!$K$14:$M$43, 2, FALSE)</f>
        <v>0.56832140437053513</v>
      </c>
      <c r="BU1811" s="5">
        <f>VLOOKUP(_2025teamgamelogs[[#This Row],[TEAM_NAME]], LEAGUE_AVERAGES!$K$14:$M$43, 3, FALSE)</f>
        <v>0.56980808391386595</v>
      </c>
    </row>
    <row r="1812" spans="1:73" x14ac:dyDescent="0.2">
      <c r="A1812" t="s">
        <v>59</v>
      </c>
      <c r="B1812">
        <v>1610612755</v>
      </c>
      <c r="C1812" t="s">
        <v>134</v>
      </c>
      <c r="D1812" t="s">
        <v>135</v>
      </c>
      <c r="E1812">
        <v>22400876</v>
      </c>
      <c r="F1812" s="1">
        <v>45719</v>
      </c>
      <c r="G1812" t="s">
        <v>1519</v>
      </c>
      <c r="H1812" t="s">
        <v>70</v>
      </c>
      <c r="I1812">
        <v>48</v>
      </c>
      <c r="J1812">
        <v>41</v>
      </c>
      <c r="K1812">
        <v>95</v>
      </c>
      <c r="L1812">
        <v>0.432</v>
      </c>
      <c r="M1812">
        <v>11</v>
      </c>
      <c r="N1812">
        <v>35</v>
      </c>
      <c r="O1812">
        <v>0.314</v>
      </c>
      <c r="P1812">
        <v>9</v>
      </c>
      <c r="Q1812">
        <v>13</v>
      </c>
      <c r="R1812">
        <v>0.69199999999999995</v>
      </c>
      <c r="S1812">
        <v>14</v>
      </c>
      <c r="T1812">
        <v>29</v>
      </c>
      <c r="U1812">
        <v>43</v>
      </c>
      <c r="V1812">
        <v>27</v>
      </c>
      <c r="W1812">
        <v>8</v>
      </c>
      <c r="X1812">
        <v>6</v>
      </c>
      <c r="Y1812">
        <v>3</v>
      </c>
      <c r="Z1812">
        <v>6</v>
      </c>
      <c r="AA1812">
        <v>15</v>
      </c>
      <c r="AB1812">
        <v>13</v>
      </c>
      <c r="AC1812">
        <v>102</v>
      </c>
      <c r="AD1812">
        <v>-17</v>
      </c>
      <c r="AE1812">
        <v>1</v>
      </c>
      <c r="AF1812">
        <v>1231</v>
      </c>
      <c r="AG1812">
        <v>1231</v>
      </c>
      <c r="AH1812">
        <v>1231</v>
      </c>
      <c r="AI1812">
        <v>121</v>
      </c>
      <c r="AJ1812">
        <v>1234</v>
      </c>
      <c r="AK1812">
        <v>477</v>
      </c>
      <c r="AL1812">
        <v>1832</v>
      </c>
      <c r="AM1812">
        <v>1661</v>
      </c>
      <c r="AN1812">
        <v>1495</v>
      </c>
      <c r="AO1812">
        <v>1754</v>
      </c>
      <c r="AP1812">
        <v>2256</v>
      </c>
      <c r="AQ1812">
        <v>2188</v>
      </c>
      <c r="AR1812">
        <v>1984</v>
      </c>
      <c r="AS1812">
        <v>466</v>
      </c>
      <c r="AT1812">
        <v>1807</v>
      </c>
      <c r="AU1812">
        <v>1282</v>
      </c>
      <c r="AV1812">
        <v>1013</v>
      </c>
      <c r="AW1812">
        <v>78</v>
      </c>
      <c r="AX1812">
        <v>1702</v>
      </c>
      <c r="AY1812">
        <v>1712</v>
      </c>
      <c r="AZ1812">
        <v>1573</v>
      </c>
      <c r="BA1812">
        <v>398</v>
      </c>
      <c r="BB1812">
        <v>2202</v>
      </c>
      <c r="BC1812">
        <v>2003</v>
      </c>
      <c r="BD1812">
        <v>2124</v>
      </c>
      <c r="BE1812">
        <v>1</v>
      </c>
      <c r="BF1812" t="s">
        <v>64</v>
      </c>
      <c r="BG1812" t="s">
        <v>1404</v>
      </c>
      <c r="BH1812" t="s">
        <v>1498</v>
      </c>
      <c r="BI1812" s="4">
        <f xml:space="preserve"> _2025teamgamelogs[[#This Row],[FGA]] + (0.44 * _2025teamgamelogs[[#This Row],[FTA]]) + _2025teamgamelogs[[#This Row],[TOV]] - _2025teamgamelogs[[#This Row],[OREB]]</f>
        <v>94.72</v>
      </c>
      <c r="BJ1812" s="3">
        <f>_2025teamgamelogs[[#This Row],[TOV]]/_2025teamgamelogs[[#This Row],[POSSESIONS]]</f>
        <v>8.4459459459459457E-2</v>
      </c>
      <c r="BK1812" s="4">
        <f>_2025teamgamelogs[[#This Row],[PTS]]/_2025teamgamelogs[[#This Row],[POSSESIONS]]</f>
        <v>1.0768581081081081</v>
      </c>
      <c r="BL1812" s="4">
        <f xml:space="preserve"> 100 * _2025teamgamelogs[[#This Row],[POINTS_PER_POSSESSION]]</f>
        <v>107.68581081081081</v>
      </c>
      <c r="BM1812" s="4">
        <f xml:space="preserve"> _2025teamgamelogs[[#This Row],[POSSESIONS]] / (_2025teamgamelogs[[#This Row],[MIN]]/48)</f>
        <v>94.72</v>
      </c>
      <c r="BN1812" s="3">
        <f>_2025teamgamelogs[[#This Row],[PTS]] / (2 * (_2025teamgamelogs[[#This Row],[FGA]] + 0.44 * _2025teamgamelogs[[#This Row],[FTA]]))</f>
        <v>0.50635424940428908</v>
      </c>
      <c r="BO1812" s="4">
        <f>VLOOKUP(_2025teamgamelogs[[#This Row],[MONTH]], LEAGUE_AVERAGES!$A$2:$B$8, 2, FALSE)</f>
        <v>113.5005303155976</v>
      </c>
      <c r="BP1812" s="5">
        <f>VLOOKUP(_2025teamgamelogs[[#This Row],[TEAM_NAME]], LEAGUE_AVERAGES!$A$14:$C$43, 2, FALSE)</f>
        <v>0.34129268292682929</v>
      </c>
      <c r="BQ1812" s="5">
        <f>VLOOKUP(_2025teamgamelogs[[#This Row],[TEAM_NAME]], LEAGUE_AVERAGES!$A$14:$C$43, 3, FALSE)</f>
        <v>0.34026829268292691</v>
      </c>
      <c r="BR1812" s="5">
        <f>VLOOKUP(_2025teamgamelogs[[#This Row],[TEAM_NAME]], LEAGUE_AVERAGES!$F$14:$H$43, 2, FALSE)</f>
        <v>0.45178048780487812</v>
      </c>
      <c r="BS1812" s="5">
        <f>VLOOKUP(_2025teamgamelogs[[#This Row],[TEAM_NAME]], LEAGUE_AVERAGES!$F$14:$H$43, 3, FALSE)</f>
        <v>0.45797560975609758</v>
      </c>
      <c r="BT1812" s="5">
        <f>VLOOKUP(_2025teamgamelogs[[#This Row],[TEAM_NAME]], LEAGUE_AVERAGES!$K$14:$M$43, 2, FALSE)</f>
        <v>0.55774018976963147</v>
      </c>
      <c r="BU1812" s="5">
        <f>VLOOKUP(_2025teamgamelogs[[#This Row],[TEAM_NAME]], LEAGUE_AVERAGES!$K$14:$M$43, 3, FALSE)</f>
        <v>0.57066794818423772</v>
      </c>
    </row>
    <row r="1813" spans="1:73" x14ac:dyDescent="0.2">
      <c r="A1813" t="s">
        <v>59</v>
      </c>
      <c r="B1813">
        <v>1610612742</v>
      </c>
      <c r="C1813" t="s">
        <v>154</v>
      </c>
      <c r="D1813" t="s">
        <v>155</v>
      </c>
      <c r="E1813">
        <v>22400880</v>
      </c>
      <c r="F1813" s="1">
        <v>45719</v>
      </c>
      <c r="G1813" t="s">
        <v>1374</v>
      </c>
      <c r="H1813" t="s">
        <v>70</v>
      </c>
      <c r="I1813">
        <v>48</v>
      </c>
      <c r="J1813">
        <v>35</v>
      </c>
      <c r="K1813">
        <v>77</v>
      </c>
      <c r="L1813">
        <v>0.45500000000000002</v>
      </c>
      <c r="M1813">
        <v>7</v>
      </c>
      <c r="N1813">
        <v>26</v>
      </c>
      <c r="O1813">
        <v>0.26900000000000002</v>
      </c>
      <c r="P1813">
        <v>21</v>
      </c>
      <c r="Q1813">
        <v>24</v>
      </c>
      <c r="R1813">
        <v>0.875</v>
      </c>
      <c r="S1813">
        <v>7</v>
      </c>
      <c r="T1813">
        <v>30</v>
      </c>
      <c r="U1813">
        <v>37</v>
      </c>
      <c r="V1813">
        <v>28</v>
      </c>
      <c r="W1813">
        <v>14</v>
      </c>
      <c r="X1813">
        <v>5</v>
      </c>
      <c r="Y1813">
        <v>1</v>
      </c>
      <c r="Z1813">
        <v>4</v>
      </c>
      <c r="AA1813">
        <v>13</v>
      </c>
      <c r="AB1813">
        <v>16</v>
      </c>
      <c r="AC1813">
        <v>98</v>
      </c>
      <c r="AD1813">
        <v>-24</v>
      </c>
      <c r="AE1813">
        <v>1</v>
      </c>
      <c r="AF1813">
        <v>1231</v>
      </c>
      <c r="AG1813">
        <v>1231</v>
      </c>
      <c r="AH1813">
        <v>1231</v>
      </c>
      <c r="AI1813">
        <v>121</v>
      </c>
      <c r="AJ1813">
        <v>2164</v>
      </c>
      <c r="AK1813">
        <v>2335</v>
      </c>
      <c r="AL1813">
        <v>1464</v>
      </c>
      <c r="AM1813">
        <v>2338</v>
      </c>
      <c r="AN1813">
        <v>2340</v>
      </c>
      <c r="AO1813">
        <v>2142</v>
      </c>
      <c r="AP1813">
        <v>506</v>
      </c>
      <c r="AQ1813">
        <v>791</v>
      </c>
      <c r="AR1813">
        <v>401</v>
      </c>
      <c r="AS1813">
        <v>2024</v>
      </c>
      <c r="AT1813">
        <v>1652</v>
      </c>
      <c r="AU1813">
        <v>2073</v>
      </c>
      <c r="AV1813">
        <v>840</v>
      </c>
      <c r="AW1813">
        <v>1092</v>
      </c>
      <c r="AX1813">
        <v>1998</v>
      </c>
      <c r="AY1813">
        <v>2304</v>
      </c>
      <c r="AZ1813">
        <v>750</v>
      </c>
      <c r="BA1813">
        <v>148</v>
      </c>
      <c r="BB1813">
        <v>1670</v>
      </c>
      <c r="BC1813">
        <v>2178</v>
      </c>
      <c r="BD1813">
        <v>2294</v>
      </c>
      <c r="BE1813">
        <v>1</v>
      </c>
      <c r="BF1813" t="s">
        <v>64</v>
      </c>
      <c r="BG1813" t="s">
        <v>1404</v>
      </c>
      <c r="BH1813" t="s">
        <v>1498</v>
      </c>
      <c r="BI1813" s="4">
        <f xml:space="preserve"> _2025teamgamelogs[[#This Row],[FGA]] + (0.44 * _2025teamgamelogs[[#This Row],[FTA]]) + _2025teamgamelogs[[#This Row],[TOV]] - _2025teamgamelogs[[#This Row],[OREB]]</f>
        <v>94.56</v>
      </c>
      <c r="BJ1813" s="3">
        <f>_2025teamgamelogs[[#This Row],[TOV]]/_2025teamgamelogs[[#This Row],[POSSESIONS]]</f>
        <v>0.14805414551607446</v>
      </c>
      <c r="BK1813" s="4">
        <f>_2025teamgamelogs[[#This Row],[PTS]]/_2025teamgamelogs[[#This Row],[POSSESIONS]]</f>
        <v>1.036379018612521</v>
      </c>
      <c r="BL1813" s="4">
        <f xml:space="preserve"> 100 * _2025teamgamelogs[[#This Row],[POINTS_PER_POSSESSION]]</f>
        <v>103.6379018612521</v>
      </c>
      <c r="BM1813" s="4">
        <f xml:space="preserve"> _2025teamgamelogs[[#This Row],[POSSESIONS]] / (_2025teamgamelogs[[#This Row],[MIN]]/48)</f>
        <v>94.56</v>
      </c>
      <c r="BN1813" s="3">
        <f>_2025teamgamelogs[[#This Row],[PTS]] / (2 * (_2025teamgamelogs[[#This Row],[FGA]] + 0.44 * _2025teamgamelogs[[#This Row],[FTA]]))</f>
        <v>0.55961626313385104</v>
      </c>
      <c r="BO1813" s="4">
        <f>VLOOKUP(_2025teamgamelogs[[#This Row],[MONTH]], LEAGUE_AVERAGES!$A$2:$B$8, 2, FALSE)</f>
        <v>113.5005303155976</v>
      </c>
      <c r="BP1813" s="5">
        <f>VLOOKUP(_2025teamgamelogs[[#This Row],[TEAM_NAME]], LEAGUE_AVERAGES!$A$14:$C$43, 2, FALSE)</f>
        <v>0.362375</v>
      </c>
      <c r="BQ1813" s="5">
        <f>VLOOKUP(_2025teamgamelogs[[#This Row],[TEAM_NAME]], LEAGUE_AVERAGES!$A$14:$C$43, 3, FALSE)</f>
        <v>0.36252380952380958</v>
      </c>
      <c r="BR1813" s="5">
        <f>VLOOKUP(_2025teamgamelogs[[#This Row],[TEAM_NAME]], LEAGUE_AVERAGES!$F$14:$H$43, 2, FALSE)</f>
        <v>0.47777500000000001</v>
      </c>
      <c r="BS1813" s="5">
        <f>VLOOKUP(_2025teamgamelogs[[#This Row],[TEAM_NAME]], LEAGUE_AVERAGES!$F$14:$H$43, 3, FALSE)</f>
        <v>0.48176190476190472</v>
      </c>
      <c r="BT1813" s="5">
        <f>VLOOKUP(_2025teamgamelogs[[#This Row],[TEAM_NAME]], LEAGUE_AVERAGES!$K$14:$M$43, 2, FALSE)</f>
        <v>0.58283558931438928</v>
      </c>
      <c r="BU1813" s="5">
        <f>VLOOKUP(_2025teamgamelogs[[#This Row],[TEAM_NAME]], LEAGUE_AVERAGES!$K$14:$M$43, 3, FALSE)</f>
        <v>0.5856179003364903</v>
      </c>
    </row>
    <row r="1814" spans="1:73" x14ac:dyDescent="0.2">
      <c r="A1814" t="s">
        <v>59</v>
      </c>
      <c r="B1814">
        <v>1610612764</v>
      </c>
      <c r="C1814" t="s">
        <v>148</v>
      </c>
      <c r="D1814" t="s">
        <v>149</v>
      </c>
      <c r="E1814">
        <v>22400877</v>
      </c>
      <c r="F1814" s="1">
        <v>45719</v>
      </c>
      <c r="G1814" t="s">
        <v>279</v>
      </c>
      <c r="H1814" t="s">
        <v>70</v>
      </c>
      <c r="I1814">
        <v>48</v>
      </c>
      <c r="J1814">
        <v>31</v>
      </c>
      <c r="K1814">
        <v>84</v>
      </c>
      <c r="L1814">
        <v>0.36899999999999999</v>
      </c>
      <c r="M1814">
        <v>10</v>
      </c>
      <c r="N1814">
        <v>35</v>
      </c>
      <c r="O1814">
        <v>0.28599999999999998</v>
      </c>
      <c r="P1814">
        <v>18</v>
      </c>
      <c r="Q1814">
        <v>22</v>
      </c>
      <c r="R1814">
        <v>0.81799999999999995</v>
      </c>
      <c r="S1814">
        <v>7</v>
      </c>
      <c r="T1814">
        <v>36</v>
      </c>
      <c r="U1814">
        <v>43</v>
      </c>
      <c r="V1814">
        <v>22</v>
      </c>
      <c r="W1814">
        <v>13</v>
      </c>
      <c r="X1814">
        <v>8</v>
      </c>
      <c r="Y1814">
        <v>0</v>
      </c>
      <c r="Z1814">
        <v>4</v>
      </c>
      <c r="AA1814">
        <v>17</v>
      </c>
      <c r="AB1814">
        <v>19</v>
      </c>
      <c r="AC1814">
        <v>90</v>
      </c>
      <c r="AD1814">
        <v>-16</v>
      </c>
      <c r="AE1814">
        <v>1</v>
      </c>
      <c r="AF1814">
        <v>1231</v>
      </c>
      <c r="AG1814">
        <v>1231</v>
      </c>
      <c r="AH1814">
        <v>1231</v>
      </c>
      <c r="AI1814">
        <v>121</v>
      </c>
      <c r="AJ1814">
        <v>2413</v>
      </c>
      <c r="AK1814">
        <v>1815</v>
      </c>
      <c r="AL1814">
        <v>2382</v>
      </c>
      <c r="AM1814">
        <v>1891</v>
      </c>
      <c r="AN1814">
        <v>1495</v>
      </c>
      <c r="AO1814">
        <v>2019</v>
      </c>
      <c r="AP1814">
        <v>889</v>
      </c>
      <c r="AQ1814">
        <v>1008</v>
      </c>
      <c r="AR1814">
        <v>864</v>
      </c>
      <c r="AS1814">
        <v>2024</v>
      </c>
      <c r="AT1814">
        <v>640</v>
      </c>
      <c r="AU1814">
        <v>1282</v>
      </c>
      <c r="AV1814">
        <v>1909</v>
      </c>
      <c r="AW1814">
        <v>850</v>
      </c>
      <c r="AX1814">
        <v>1073</v>
      </c>
      <c r="AY1814">
        <v>2427</v>
      </c>
      <c r="AZ1814">
        <v>750</v>
      </c>
      <c r="BA1814">
        <v>792</v>
      </c>
      <c r="BB1814">
        <v>971</v>
      </c>
      <c r="BC1814">
        <v>2383</v>
      </c>
      <c r="BD1814">
        <v>2086</v>
      </c>
      <c r="BE1814">
        <v>1</v>
      </c>
      <c r="BF1814" t="s">
        <v>71</v>
      </c>
      <c r="BG1814" t="s">
        <v>1404</v>
      </c>
      <c r="BH1814" t="s">
        <v>1498</v>
      </c>
      <c r="BI1814" s="4">
        <f xml:space="preserve"> _2025teamgamelogs[[#This Row],[FGA]] + (0.44 * _2025teamgamelogs[[#This Row],[FTA]]) + _2025teamgamelogs[[#This Row],[TOV]] - _2025teamgamelogs[[#This Row],[OREB]]</f>
        <v>99.68</v>
      </c>
      <c r="BJ1814" s="3">
        <f>_2025teamgamelogs[[#This Row],[TOV]]/_2025teamgamelogs[[#This Row],[POSSESIONS]]</f>
        <v>0.13041733547351525</v>
      </c>
      <c r="BK1814" s="4">
        <f>_2025teamgamelogs[[#This Row],[PTS]]/_2025teamgamelogs[[#This Row],[POSSESIONS]]</f>
        <v>0.90288924558587469</v>
      </c>
      <c r="BL1814" s="4">
        <f xml:space="preserve"> 100 * _2025teamgamelogs[[#This Row],[POINTS_PER_POSSESSION]]</f>
        <v>90.288924558587468</v>
      </c>
      <c r="BM1814" s="4">
        <f xml:space="preserve"> _2025teamgamelogs[[#This Row],[POSSESIONS]] / (_2025teamgamelogs[[#This Row],[MIN]]/48)</f>
        <v>99.68</v>
      </c>
      <c r="BN1814" s="3">
        <f>_2025teamgamelogs[[#This Row],[PTS]] / (2 * (_2025teamgamelogs[[#This Row],[FGA]] + 0.44 * _2025teamgamelogs[[#This Row],[FTA]]))</f>
        <v>0.48035866780529457</v>
      </c>
      <c r="BO1814" s="4">
        <f>VLOOKUP(_2025teamgamelogs[[#This Row],[MONTH]], LEAGUE_AVERAGES!$A$2:$B$8, 2, FALSE)</f>
        <v>113.5005303155976</v>
      </c>
      <c r="BP1814" s="5">
        <f>VLOOKUP(_2025teamgamelogs[[#This Row],[TEAM_NAME]], LEAGUE_AVERAGES!$A$14:$C$43, 2, FALSE)</f>
        <v>0.32842499999999997</v>
      </c>
      <c r="BQ1814" s="5">
        <f>VLOOKUP(_2025teamgamelogs[[#This Row],[TEAM_NAME]], LEAGUE_AVERAGES!$A$14:$C$43, 3, FALSE)</f>
        <v>0.33730952380952384</v>
      </c>
      <c r="BR1814" s="5">
        <f>VLOOKUP(_2025teamgamelogs[[#This Row],[TEAM_NAME]], LEAGUE_AVERAGES!$F$14:$H$43, 2, FALSE)</f>
        <v>0.44209999999999994</v>
      </c>
      <c r="BS1814" s="5">
        <f>VLOOKUP(_2025teamgamelogs[[#This Row],[TEAM_NAME]], LEAGUE_AVERAGES!$F$14:$H$43, 3, FALSE)</f>
        <v>0.4362619047619048</v>
      </c>
      <c r="BT1814" s="5">
        <f>VLOOKUP(_2025teamgamelogs[[#This Row],[TEAM_NAME]], LEAGUE_AVERAGES!$K$14:$M$43, 2, FALSE)</f>
        <v>0.55099578881797462</v>
      </c>
      <c r="BU1814" s="5">
        <f>VLOOKUP(_2025teamgamelogs[[#This Row],[TEAM_NAME]], LEAGUE_AVERAGES!$K$14:$M$43, 3, FALSE)</f>
        <v>0.54201342555394594</v>
      </c>
    </row>
    <row r="1815" spans="1:73" x14ac:dyDescent="0.2">
      <c r="A1815" t="s">
        <v>59</v>
      </c>
      <c r="B1815">
        <v>1610612745</v>
      </c>
      <c r="C1815" t="s">
        <v>104</v>
      </c>
      <c r="D1815" t="s">
        <v>105</v>
      </c>
      <c r="E1815">
        <v>22400879</v>
      </c>
      <c r="F1815" s="1">
        <v>45719</v>
      </c>
      <c r="G1815" t="s">
        <v>364</v>
      </c>
      <c r="H1815" t="s">
        <v>70</v>
      </c>
      <c r="I1815">
        <v>48</v>
      </c>
      <c r="J1815">
        <v>49</v>
      </c>
      <c r="K1815">
        <v>101</v>
      </c>
      <c r="L1815">
        <v>0.48499999999999999</v>
      </c>
      <c r="M1815">
        <v>16</v>
      </c>
      <c r="N1815">
        <v>35</v>
      </c>
      <c r="O1815">
        <v>0.45700000000000002</v>
      </c>
      <c r="P1815">
        <v>14</v>
      </c>
      <c r="Q1815">
        <v>17</v>
      </c>
      <c r="R1815">
        <v>0.82399999999999995</v>
      </c>
      <c r="S1815">
        <v>15</v>
      </c>
      <c r="T1815">
        <v>34</v>
      </c>
      <c r="U1815">
        <v>49</v>
      </c>
      <c r="V1815">
        <v>20</v>
      </c>
      <c r="W1815">
        <v>16</v>
      </c>
      <c r="X1815">
        <v>8</v>
      </c>
      <c r="Y1815">
        <v>7</v>
      </c>
      <c r="Z1815">
        <v>6</v>
      </c>
      <c r="AA1815">
        <v>21</v>
      </c>
      <c r="AB1815">
        <v>18</v>
      </c>
      <c r="AC1815">
        <v>128</v>
      </c>
      <c r="AD1815">
        <v>-9</v>
      </c>
      <c r="AE1815">
        <v>1</v>
      </c>
      <c r="AF1815">
        <v>1231</v>
      </c>
      <c r="AG1815">
        <v>1231</v>
      </c>
      <c r="AH1815">
        <v>1231</v>
      </c>
      <c r="AI1815">
        <v>121</v>
      </c>
      <c r="AJ1815">
        <v>174</v>
      </c>
      <c r="AK1815">
        <v>121</v>
      </c>
      <c r="AL1815">
        <v>904</v>
      </c>
      <c r="AM1815">
        <v>567</v>
      </c>
      <c r="AN1815">
        <v>1495</v>
      </c>
      <c r="AO1815">
        <v>281</v>
      </c>
      <c r="AP1815">
        <v>1571</v>
      </c>
      <c r="AQ1815">
        <v>1778</v>
      </c>
      <c r="AR1815">
        <v>811</v>
      </c>
      <c r="AS1815">
        <v>332</v>
      </c>
      <c r="AT1815">
        <v>926</v>
      </c>
      <c r="AU1815">
        <v>505</v>
      </c>
      <c r="AV1815">
        <v>2163</v>
      </c>
      <c r="AW1815">
        <v>1583</v>
      </c>
      <c r="AX1815">
        <v>1073</v>
      </c>
      <c r="AY1815">
        <v>346</v>
      </c>
      <c r="AZ1815">
        <v>1573</v>
      </c>
      <c r="BA1815">
        <v>1694</v>
      </c>
      <c r="BB1815">
        <v>1204</v>
      </c>
      <c r="BC1815">
        <v>299</v>
      </c>
      <c r="BD1815">
        <v>1735</v>
      </c>
      <c r="BE1815">
        <v>1</v>
      </c>
      <c r="BF1815" t="s">
        <v>71</v>
      </c>
      <c r="BG1815" t="s">
        <v>1404</v>
      </c>
      <c r="BH1815" t="s">
        <v>1498</v>
      </c>
      <c r="BI1815" s="4">
        <f xml:space="preserve"> _2025teamgamelogs[[#This Row],[FGA]] + (0.44 * _2025teamgamelogs[[#This Row],[FTA]]) + _2025teamgamelogs[[#This Row],[TOV]] - _2025teamgamelogs[[#This Row],[OREB]]</f>
        <v>109.48</v>
      </c>
      <c r="BJ1815" s="3">
        <f>_2025teamgamelogs[[#This Row],[TOV]]/_2025teamgamelogs[[#This Row],[POSSESIONS]]</f>
        <v>0.14614541468761416</v>
      </c>
      <c r="BK1815" s="4">
        <f>_2025teamgamelogs[[#This Row],[PTS]]/_2025teamgamelogs[[#This Row],[POSSESIONS]]</f>
        <v>1.1691633175009133</v>
      </c>
      <c r="BL1815" s="4">
        <f xml:space="preserve"> 100 * _2025teamgamelogs[[#This Row],[POINTS_PER_POSSESSION]]</f>
        <v>116.91633175009133</v>
      </c>
      <c r="BM1815" s="4">
        <f xml:space="preserve"> _2025teamgamelogs[[#This Row],[POSSESIONS]] / (_2025teamgamelogs[[#This Row],[MIN]]/48)</f>
        <v>109.48</v>
      </c>
      <c r="BN1815" s="3">
        <f>_2025teamgamelogs[[#This Row],[PTS]] / (2 * (_2025teamgamelogs[[#This Row],[FGA]] + 0.44 * _2025teamgamelogs[[#This Row],[FTA]]))</f>
        <v>0.58997050147492625</v>
      </c>
      <c r="BO1815" s="4">
        <f>VLOOKUP(_2025teamgamelogs[[#This Row],[MONTH]], LEAGUE_AVERAGES!$A$2:$B$8, 2, FALSE)</f>
        <v>113.5005303155976</v>
      </c>
      <c r="BP1815" s="5">
        <f>VLOOKUP(_2025teamgamelogs[[#This Row],[TEAM_NAME]], LEAGUE_AVERAGES!$A$14:$C$43, 2, FALSE)</f>
        <v>0.35034146341463424</v>
      </c>
      <c r="BQ1815" s="5">
        <f>VLOOKUP(_2025teamgamelogs[[#This Row],[TEAM_NAME]], LEAGUE_AVERAGES!$A$14:$C$43, 3, FALSE)</f>
        <v>0.35473170731707321</v>
      </c>
      <c r="BR1815" s="5">
        <f>VLOOKUP(_2025teamgamelogs[[#This Row],[TEAM_NAME]], LEAGUE_AVERAGES!$F$14:$H$43, 2, FALSE)</f>
        <v>0.45260975609756104</v>
      </c>
      <c r="BS1815" s="5">
        <f>VLOOKUP(_2025teamgamelogs[[#This Row],[TEAM_NAME]], LEAGUE_AVERAGES!$F$14:$H$43, 3, FALSE)</f>
        <v>0.45763414634146338</v>
      </c>
      <c r="BT1815" s="5">
        <f>VLOOKUP(_2025teamgamelogs[[#This Row],[TEAM_NAME]], LEAGUE_AVERAGES!$K$14:$M$43, 2, FALSE)</f>
        <v>0.55103752047014554</v>
      </c>
      <c r="BU1815" s="5">
        <f>VLOOKUP(_2025teamgamelogs[[#This Row],[TEAM_NAME]], LEAGUE_AVERAGES!$K$14:$M$43, 3, FALSE)</f>
        <v>0.55544482411316332</v>
      </c>
    </row>
    <row r="1816" spans="1:73" x14ac:dyDescent="0.2">
      <c r="A1816" t="s">
        <v>59</v>
      </c>
      <c r="B1816">
        <v>1610612757</v>
      </c>
      <c r="C1816" t="s">
        <v>116</v>
      </c>
      <c r="D1816" t="s">
        <v>117</v>
      </c>
      <c r="E1816">
        <v>22400876</v>
      </c>
      <c r="F1816" s="1">
        <v>45719</v>
      </c>
      <c r="G1816" t="s">
        <v>1520</v>
      </c>
      <c r="H1816" t="s">
        <v>63</v>
      </c>
      <c r="I1816">
        <v>48</v>
      </c>
      <c r="J1816">
        <v>48</v>
      </c>
      <c r="K1816">
        <v>99</v>
      </c>
      <c r="L1816">
        <v>0.48499999999999999</v>
      </c>
      <c r="M1816">
        <v>11</v>
      </c>
      <c r="N1816">
        <v>35</v>
      </c>
      <c r="O1816">
        <v>0.314</v>
      </c>
      <c r="P1816">
        <v>12</v>
      </c>
      <c r="Q1816">
        <v>19</v>
      </c>
      <c r="R1816">
        <v>0.63200000000000001</v>
      </c>
      <c r="S1816">
        <v>22</v>
      </c>
      <c r="T1816">
        <v>39</v>
      </c>
      <c r="U1816">
        <v>61</v>
      </c>
      <c r="V1816">
        <v>26</v>
      </c>
      <c r="W1816">
        <v>11</v>
      </c>
      <c r="X1816">
        <v>6</v>
      </c>
      <c r="Y1816">
        <v>6</v>
      </c>
      <c r="Z1816">
        <v>3</v>
      </c>
      <c r="AA1816">
        <v>13</v>
      </c>
      <c r="AB1816">
        <v>15</v>
      </c>
      <c r="AC1816">
        <v>119</v>
      </c>
      <c r="AD1816">
        <v>17</v>
      </c>
      <c r="AE1816">
        <v>1</v>
      </c>
      <c r="AF1816">
        <v>1</v>
      </c>
      <c r="AG1816">
        <v>1</v>
      </c>
      <c r="AH1816">
        <v>1</v>
      </c>
      <c r="AI1816">
        <v>121</v>
      </c>
      <c r="AJ1816">
        <v>242</v>
      </c>
      <c r="AK1816">
        <v>206</v>
      </c>
      <c r="AL1816">
        <v>908</v>
      </c>
      <c r="AM1816">
        <v>1661</v>
      </c>
      <c r="AN1816">
        <v>1495</v>
      </c>
      <c r="AO1816">
        <v>1754</v>
      </c>
      <c r="AP1816">
        <v>1889</v>
      </c>
      <c r="AQ1816">
        <v>1458</v>
      </c>
      <c r="AR1816">
        <v>2271</v>
      </c>
      <c r="AS1816">
        <v>15</v>
      </c>
      <c r="AT1816">
        <v>277</v>
      </c>
      <c r="AU1816">
        <v>23</v>
      </c>
      <c r="AV1816">
        <v>1195</v>
      </c>
      <c r="AW1816">
        <v>429</v>
      </c>
      <c r="AX1816">
        <v>1702</v>
      </c>
      <c r="AY1816">
        <v>560</v>
      </c>
      <c r="AZ1816">
        <v>384</v>
      </c>
      <c r="BA1816">
        <v>148</v>
      </c>
      <c r="BB1816">
        <v>1892</v>
      </c>
      <c r="BC1816">
        <v>798</v>
      </c>
      <c r="BD1816">
        <v>313</v>
      </c>
      <c r="BE1816">
        <v>1</v>
      </c>
      <c r="BF1816" t="s">
        <v>71</v>
      </c>
      <c r="BG1816" t="s">
        <v>1404</v>
      </c>
      <c r="BH1816" t="s">
        <v>1498</v>
      </c>
      <c r="BI1816" s="4">
        <f xml:space="preserve"> _2025teamgamelogs[[#This Row],[FGA]] + (0.44 * _2025teamgamelogs[[#This Row],[FTA]]) + _2025teamgamelogs[[#This Row],[TOV]] - _2025teamgamelogs[[#This Row],[OREB]]</f>
        <v>96.36</v>
      </c>
      <c r="BJ1816" s="3">
        <f>_2025teamgamelogs[[#This Row],[TOV]]/_2025teamgamelogs[[#This Row],[POSSESIONS]]</f>
        <v>0.11415525114155252</v>
      </c>
      <c r="BK1816" s="4">
        <f>_2025teamgamelogs[[#This Row],[PTS]]/_2025teamgamelogs[[#This Row],[POSSESIONS]]</f>
        <v>1.2349522623495226</v>
      </c>
      <c r="BL1816" s="4">
        <f xml:space="preserve"> 100 * _2025teamgamelogs[[#This Row],[POINTS_PER_POSSESSION]]</f>
        <v>123.49522623495226</v>
      </c>
      <c r="BM1816" s="4">
        <f xml:space="preserve"> _2025teamgamelogs[[#This Row],[POSSESIONS]] / (_2025teamgamelogs[[#This Row],[MIN]]/48)</f>
        <v>96.36</v>
      </c>
      <c r="BN1816" s="3">
        <f>_2025teamgamelogs[[#This Row],[PTS]] / (2 * (_2025teamgamelogs[[#This Row],[FGA]] + 0.44 * _2025teamgamelogs[[#This Row],[FTA]]))</f>
        <v>0.55421013412816689</v>
      </c>
      <c r="BO1816" s="4">
        <f>VLOOKUP(_2025teamgamelogs[[#This Row],[MONTH]], LEAGUE_AVERAGES!$A$2:$B$8, 2, FALSE)</f>
        <v>113.5005303155976</v>
      </c>
      <c r="BP1816" s="5">
        <f>VLOOKUP(_2025teamgamelogs[[#This Row],[TEAM_NAME]], LEAGUE_AVERAGES!$A$14:$C$43, 2, FALSE)</f>
        <v>0.3617317073170731</v>
      </c>
      <c r="BQ1816" s="5">
        <f>VLOOKUP(_2025teamgamelogs[[#This Row],[TEAM_NAME]], LEAGUE_AVERAGES!$A$14:$C$43, 3, FALSE)</f>
        <v>0.32368292682926825</v>
      </c>
      <c r="BR1816" s="5">
        <f>VLOOKUP(_2025teamgamelogs[[#This Row],[TEAM_NAME]], LEAGUE_AVERAGES!$F$14:$H$43, 2, FALSE)</f>
        <v>0.4560243902439024</v>
      </c>
      <c r="BS1816" s="5">
        <f>VLOOKUP(_2025teamgamelogs[[#This Row],[TEAM_NAME]], LEAGUE_AVERAGES!$F$14:$H$43, 3, FALSE)</f>
        <v>0.4473414634146341</v>
      </c>
      <c r="BT1816" s="5">
        <f>VLOOKUP(_2025teamgamelogs[[#This Row],[TEAM_NAME]], LEAGUE_AVERAGES!$K$14:$M$43, 2, FALSE)</f>
        <v>0.56794360073860606</v>
      </c>
      <c r="BU1816" s="5">
        <f>VLOOKUP(_2025teamgamelogs[[#This Row],[TEAM_NAME]], LEAGUE_AVERAGES!$K$14:$M$43, 3, FALSE)</f>
        <v>0.54561285519601899</v>
      </c>
    </row>
    <row r="1817" spans="1:73" x14ac:dyDescent="0.2">
      <c r="A1817" t="s">
        <v>59</v>
      </c>
      <c r="B1817">
        <v>1610612748</v>
      </c>
      <c r="C1817" t="s">
        <v>101</v>
      </c>
      <c r="D1817" t="s">
        <v>102</v>
      </c>
      <c r="E1817">
        <v>22400877</v>
      </c>
      <c r="F1817" s="1">
        <v>45719</v>
      </c>
      <c r="G1817" t="s">
        <v>1521</v>
      </c>
      <c r="H1817" t="s">
        <v>63</v>
      </c>
      <c r="I1817">
        <v>48</v>
      </c>
      <c r="J1817">
        <v>39</v>
      </c>
      <c r="K1817">
        <v>82</v>
      </c>
      <c r="L1817">
        <v>0.47599999999999998</v>
      </c>
      <c r="M1817">
        <v>13</v>
      </c>
      <c r="N1817">
        <v>37</v>
      </c>
      <c r="O1817">
        <v>0.35099999999999998</v>
      </c>
      <c r="P1817">
        <v>15</v>
      </c>
      <c r="Q1817">
        <v>18</v>
      </c>
      <c r="R1817">
        <v>0.83299999999999996</v>
      </c>
      <c r="S1817">
        <v>5</v>
      </c>
      <c r="T1817">
        <v>43</v>
      </c>
      <c r="U1817">
        <v>48</v>
      </c>
      <c r="V1817">
        <v>31</v>
      </c>
      <c r="W1817">
        <v>12</v>
      </c>
      <c r="X1817">
        <v>10</v>
      </c>
      <c r="Y1817">
        <v>4</v>
      </c>
      <c r="Z1817">
        <v>0</v>
      </c>
      <c r="AA1817">
        <v>19</v>
      </c>
      <c r="AB1817">
        <v>17</v>
      </c>
      <c r="AC1817">
        <v>106</v>
      </c>
      <c r="AD1817">
        <v>16</v>
      </c>
      <c r="AE1817">
        <v>1</v>
      </c>
      <c r="AF1817">
        <v>1</v>
      </c>
      <c r="AG1817">
        <v>1</v>
      </c>
      <c r="AH1817">
        <v>1</v>
      </c>
      <c r="AI1817">
        <v>121</v>
      </c>
      <c r="AJ1817">
        <v>1609</v>
      </c>
      <c r="AK1817">
        <v>2022</v>
      </c>
      <c r="AL1817">
        <v>1092</v>
      </c>
      <c r="AM1817">
        <v>1171</v>
      </c>
      <c r="AN1817">
        <v>1227</v>
      </c>
      <c r="AO1817">
        <v>1294</v>
      </c>
      <c r="AP1817">
        <v>1416</v>
      </c>
      <c r="AQ1817">
        <v>1617</v>
      </c>
      <c r="AR1817">
        <v>699</v>
      </c>
      <c r="AS1817">
        <v>2299</v>
      </c>
      <c r="AT1817">
        <v>78</v>
      </c>
      <c r="AU1817">
        <v>604</v>
      </c>
      <c r="AV1817">
        <v>426</v>
      </c>
      <c r="AW1817">
        <v>640</v>
      </c>
      <c r="AX1817">
        <v>539</v>
      </c>
      <c r="AY1817">
        <v>1274</v>
      </c>
      <c r="AZ1817">
        <v>1</v>
      </c>
      <c r="BA1817">
        <v>1258</v>
      </c>
      <c r="BB1817">
        <v>1444</v>
      </c>
      <c r="BC1817">
        <v>1723</v>
      </c>
      <c r="BD1817">
        <v>338</v>
      </c>
      <c r="BE1817">
        <v>1</v>
      </c>
      <c r="BF1817" t="s">
        <v>64</v>
      </c>
      <c r="BG1817" t="s">
        <v>1404</v>
      </c>
      <c r="BH1817" t="s">
        <v>1498</v>
      </c>
      <c r="BI1817" s="4">
        <f xml:space="preserve"> _2025teamgamelogs[[#This Row],[FGA]] + (0.44 * _2025teamgamelogs[[#This Row],[FTA]]) + _2025teamgamelogs[[#This Row],[TOV]] - _2025teamgamelogs[[#This Row],[OREB]]</f>
        <v>96.92</v>
      </c>
      <c r="BJ1817" s="3">
        <f>_2025teamgamelogs[[#This Row],[TOV]]/_2025teamgamelogs[[#This Row],[POSSESIONS]]</f>
        <v>0.12381345439537762</v>
      </c>
      <c r="BK1817" s="4">
        <f>_2025teamgamelogs[[#This Row],[PTS]]/_2025teamgamelogs[[#This Row],[POSSESIONS]]</f>
        <v>1.0936855138258357</v>
      </c>
      <c r="BL1817" s="4">
        <f xml:space="preserve"> 100 * _2025teamgamelogs[[#This Row],[POINTS_PER_POSSESSION]]</f>
        <v>109.36855138258356</v>
      </c>
      <c r="BM1817" s="4">
        <f xml:space="preserve"> _2025teamgamelogs[[#This Row],[POSSESIONS]] / (_2025teamgamelogs[[#This Row],[MIN]]/48)</f>
        <v>96.92</v>
      </c>
      <c r="BN1817" s="3">
        <f>_2025teamgamelogs[[#This Row],[PTS]] / (2 * (_2025teamgamelogs[[#This Row],[FGA]] + 0.44 * _2025teamgamelogs[[#This Row],[FTA]]))</f>
        <v>0.58941281138790036</v>
      </c>
      <c r="BO1817" s="4">
        <f>VLOOKUP(_2025teamgamelogs[[#This Row],[MONTH]], LEAGUE_AVERAGES!$A$2:$B$8, 2, FALSE)</f>
        <v>113.5005303155976</v>
      </c>
      <c r="BP1817" s="5">
        <f>VLOOKUP(_2025teamgamelogs[[#This Row],[TEAM_NAME]], LEAGUE_AVERAGES!$A$14:$C$43, 2, FALSE)</f>
        <v>0.38887804878048787</v>
      </c>
      <c r="BQ1817" s="5">
        <f>VLOOKUP(_2025teamgamelogs[[#This Row],[TEAM_NAME]], LEAGUE_AVERAGES!$A$14:$C$43, 3, FALSE)</f>
        <v>0.35180487804878063</v>
      </c>
      <c r="BR1817" s="5">
        <f>VLOOKUP(_2025teamgamelogs[[#This Row],[TEAM_NAME]], LEAGUE_AVERAGES!$F$14:$H$43, 2, FALSE)</f>
        <v>0.48178048780487814</v>
      </c>
      <c r="BS1817" s="5">
        <f>VLOOKUP(_2025teamgamelogs[[#This Row],[TEAM_NAME]], LEAGUE_AVERAGES!$F$14:$H$43, 3, FALSE)</f>
        <v>0.44997560975609752</v>
      </c>
      <c r="BT1817" s="5">
        <f>VLOOKUP(_2025teamgamelogs[[#This Row],[TEAM_NAME]], LEAGUE_AVERAGES!$K$14:$M$43, 2, FALSE)</f>
        <v>0.59307433364150897</v>
      </c>
      <c r="BU1817" s="5">
        <f>VLOOKUP(_2025teamgamelogs[[#This Row],[TEAM_NAME]], LEAGUE_AVERAGES!$K$14:$M$43, 3, FALSE)</f>
        <v>0.56311679796954139</v>
      </c>
    </row>
    <row r="1818" spans="1:73" x14ac:dyDescent="0.2">
      <c r="A1818" t="s">
        <v>59</v>
      </c>
      <c r="B1818">
        <v>1610612737</v>
      </c>
      <c r="C1818" t="s">
        <v>92</v>
      </c>
      <c r="D1818" t="s">
        <v>93</v>
      </c>
      <c r="E1818">
        <v>22400878</v>
      </c>
      <c r="F1818" s="1">
        <v>45719</v>
      </c>
      <c r="G1818" t="s">
        <v>1522</v>
      </c>
      <c r="H1818" t="s">
        <v>63</v>
      </c>
      <c r="I1818">
        <v>48</v>
      </c>
      <c r="J1818">
        <v>55</v>
      </c>
      <c r="K1818">
        <v>96</v>
      </c>
      <c r="L1818">
        <v>0.57299999999999995</v>
      </c>
      <c r="M1818">
        <v>13</v>
      </c>
      <c r="N1818">
        <v>28</v>
      </c>
      <c r="O1818">
        <v>0.46400000000000002</v>
      </c>
      <c r="P1818">
        <v>9</v>
      </c>
      <c r="Q1818">
        <v>17</v>
      </c>
      <c r="R1818">
        <v>0.52900000000000003</v>
      </c>
      <c r="S1818">
        <v>14</v>
      </c>
      <c r="T1818">
        <v>18</v>
      </c>
      <c r="U1818">
        <v>32</v>
      </c>
      <c r="V1818">
        <v>35</v>
      </c>
      <c r="W1818">
        <v>12</v>
      </c>
      <c r="X1818">
        <v>12</v>
      </c>
      <c r="Y1818">
        <v>7</v>
      </c>
      <c r="Z1818">
        <v>3</v>
      </c>
      <c r="AA1818">
        <v>24</v>
      </c>
      <c r="AB1818">
        <v>16</v>
      </c>
      <c r="AC1818">
        <v>132</v>
      </c>
      <c r="AD1818">
        <v>2</v>
      </c>
      <c r="AE1818">
        <v>1</v>
      </c>
      <c r="AF1818">
        <v>1</v>
      </c>
      <c r="AG1818">
        <v>1</v>
      </c>
      <c r="AH1818">
        <v>1</v>
      </c>
      <c r="AI1818">
        <v>121</v>
      </c>
      <c r="AJ1818">
        <v>21</v>
      </c>
      <c r="AK1818">
        <v>392</v>
      </c>
      <c r="AL1818">
        <v>73</v>
      </c>
      <c r="AM1818">
        <v>1171</v>
      </c>
      <c r="AN1818">
        <v>2228</v>
      </c>
      <c r="AO1818">
        <v>238</v>
      </c>
      <c r="AP1818">
        <v>2256</v>
      </c>
      <c r="AQ1818">
        <v>1778</v>
      </c>
      <c r="AR1818">
        <v>2431</v>
      </c>
      <c r="AS1818">
        <v>466</v>
      </c>
      <c r="AT1818">
        <v>2454</v>
      </c>
      <c r="AU1818">
        <v>2378</v>
      </c>
      <c r="AV1818">
        <v>132</v>
      </c>
      <c r="AW1818">
        <v>640</v>
      </c>
      <c r="AX1818">
        <v>217</v>
      </c>
      <c r="AY1818">
        <v>346</v>
      </c>
      <c r="AZ1818">
        <v>384</v>
      </c>
      <c r="BA1818">
        <v>2162</v>
      </c>
      <c r="BB1818">
        <v>1670</v>
      </c>
      <c r="BC1818">
        <v>179</v>
      </c>
      <c r="BD1818">
        <v>1106</v>
      </c>
      <c r="BE1818">
        <v>1</v>
      </c>
      <c r="BF1818" t="s">
        <v>71</v>
      </c>
      <c r="BG1818" t="s">
        <v>1404</v>
      </c>
      <c r="BH1818" t="s">
        <v>1498</v>
      </c>
      <c r="BI1818" s="4">
        <f xml:space="preserve"> _2025teamgamelogs[[#This Row],[FGA]] + (0.44 * _2025teamgamelogs[[#This Row],[FTA]]) + _2025teamgamelogs[[#This Row],[TOV]] - _2025teamgamelogs[[#This Row],[OREB]]</f>
        <v>101.48</v>
      </c>
      <c r="BJ1818" s="3">
        <f>_2025teamgamelogs[[#This Row],[TOV]]/_2025teamgamelogs[[#This Row],[POSSESIONS]]</f>
        <v>0.11824990145841545</v>
      </c>
      <c r="BK1818" s="4">
        <f>_2025teamgamelogs[[#This Row],[PTS]]/_2025teamgamelogs[[#This Row],[POSSESIONS]]</f>
        <v>1.3007489160425698</v>
      </c>
      <c r="BL1818" s="4">
        <f xml:space="preserve"> 100 * _2025teamgamelogs[[#This Row],[POINTS_PER_POSSESSION]]</f>
        <v>130.07489160425698</v>
      </c>
      <c r="BM1818" s="4">
        <f xml:space="preserve"> _2025teamgamelogs[[#This Row],[POSSESIONS]] / (_2025teamgamelogs[[#This Row],[MIN]]/48)</f>
        <v>101.48</v>
      </c>
      <c r="BN1818" s="3">
        <f>_2025teamgamelogs[[#This Row],[PTS]] / (2 * (_2025teamgamelogs[[#This Row],[FGA]] + 0.44 * _2025teamgamelogs[[#This Row],[FTA]]))</f>
        <v>0.6378044066486277</v>
      </c>
      <c r="BO1818" s="4">
        <f>VLOOKUP(_2025teamgamelogs[[#This Row],[MONTH]], LEAGUE_AVERAGES!$A$2:$B$8, 2, FALSE)</f>
        <v>113.5005303155976</v>
      </c>
      <c r="BP1818" s="5">
        <f>VLOOKUP(_2025teamgamelogs[[#This Row],[TEAM_NAME]], LEAGUE_AVERAGES!$A$14:$C$43, 2, FALSE)</f>
        <v>0.35092500000000004</v>
      </c>
      <c r="BQ1818" s="5">
        <f>VLOOKUP(_2025teamgamelogs[[#This Row],[TEAM_NAME]], LEAGUE_AVERAGES!$A$14:$C$43, 3, FALSE)</f>
        <v>0.36290476190476195</v>
      </c>
      <c r="BR1818" s="5">
        <f>VLOOKUP(_2025teamgamelogs[[#This Row],[TEAM_NAME]], LEAGUE_AVERAGES!$F$14:$H$43, 2, FALSE)</f>
        <v>0.47670000000000012</v>
      </c>
      <c r="BS1818" s="5">
        <f>VLOOKUP(_2025teamgamelogs[[#This Row],[TEAM_NAME]], LEAGUE_AVERAGES!$F$14:$H$43, 3, FALSE)</f>
        <v>0.47069047619047621</v>
      </c>
      <c r="BT1818" s="5">
        <f>VLOOKUP(_2025teamgamelogs[[#This Row],[TEAM_NAME]], LEAGUE_AVERAGES!$K$14:$M$43, 2, FALSE)</f>
        <v>0.58493933923263275</v>
      </c>
      <c r="BU1818" s="5">
        <f>VLOOKUP(_2025teamgamelogs[[#This Row],[TEAM_NAME]], LEAGUE_AVERAGES!$K$14:$M$43, 3, FALSE)</f>
        <v>0.57722862424766153</v>
      </c>
    </row>
    <row r="1819" spans="1:73" x14ac:dyDescent="0.2">
      <c r="A1819" t="s">
        <v>59</v>
      </c>
      <c r="B1819">
        <v>1610612765</v>
      </c>
      <c r="C1819" t="s">
        <v>107</v>
      </c>
      <c r="D1819" t="s">
        <v>108</v>
      </c>
      <c r="E1819">
        <v>22400881</v>
      </c>
      <c r="F1819" s="1">
        <v>45719</v>
      </c>
      <c r="G1819" t="s">
        <v>1523</v>
      </c>
      <c r="H1819" t="s">
        <v>63</v>
      </c>
      <c r="I1819">
        <v>48</v>
      </c>
      <c r="J1819">
        <v>51</v>
      </c>
      <c r="K1819">
        <v>92</v>
      </c>
      <c r="L1819">
        <v>0.55400000000000005</v>
      </c>
      <c r="M1819">
        <v>11</v>
      </c>
      <c r="N1819">
        <v>41</v>
      </c>
      <c r="O1819">
        <v>0.26800000000000002</v>
      </c>
      <c r="P1819">
        <v>21</v>
      </c>
      <c r="Q1819">
        <v>28</v>
      </c>
      <c r="R1819">
        <v>0.75</v>
      </c>
      <c r="S1819">
        <v>8</v>
      </c>
      <c r="T1819">
        <v>31</v>
      </c>
      <c r="U1819">
        <v>39</v>
      </c>
      <c r="V1819">
        <v>32</v>
      </c>
      <c r="W1819">
        <v>13</v>
      </c>
      <c r="X1819">
        <v>16</v>
      </c>
      <c r="Y1819">
        <v>8</v>
      </c>
      <c r="Z1819">
        <v>1</v>
      </c>
      <c r="AA1819">
        <v>23</v>
      </c>
      <c r="AB1819">
        <v>23</v>
      </c>
      <c r="AC1819">
        <v>134</v>
      </c>
      <c r="AD1819">
        <v>28</v>
      </c>
      <c r="AE1819">
        <v>1</v>
      </c>
      <c r="AF1819">
        <v>1</v>
      </c>
      <c r="AG1819">
        <v>1</v>
      </c>
      <c r="AH1819">
        <v>1</v>
      </c>
      <c r="AI1819">
        <v>121</v>
      </c>
      <c r="AJ1819">
        <v>94</v>
      </c>
      <c r="AK1819">
        <v>768</v>
      </c>
      <c r="AL1819">
        <v>138</v>
      </c>
      <c r="AM1819">
        <v>1661</v>
      </c>
      <c r="AN1819">
        <v>681</v>
      </c>
      <c r="AO1819">
        <v>2147</v>
      </c>
      <c r="AP1819">
        <v>506</v>
      </c>
      <c r="AQ1819">
        <v>377</v>
      </c>
      <c r="AR1819">
        <v>1525</v>
      </c>
      <c r="AS1819">
        <v>1800</v>
      </c>
      <c r="AT1819">
        <v>1488</v>
      </c>
      <c r="AU1819">
        <v>1833</v>
      </c>
      <c r="AV1819">
        <v>322</v>
      </c>
      <c r="AW1819">
        <v>850</v>
      </c>
      <c r="AX1819">
        <v>21</v>
      </c>
      <c r="AY1819">
        <v>187</v>
      </c>
      <c r="AZ1819">
        <v>35</v>
      </c>
      <c r="BA1819">
        <v>2046</v>
      </c>
      <c r="BB1819">
        <v>300</v>
      </c>
      <c r="BC1819">
        <v>126</v>
      </c>
      <c r="BD1819">
        <v>97</v>
      </c>
      <c r="BE1819">
        <v>1</v>
      </c>
      <c r="BF1819" t="s">
        <v>71</v>
      </c>
      <c r="BG1819" t="s">
        <v>1404</v>
      </c>
      <c r="BH1819" t="s">
        <v>1498</v>
      </c>
      <c r="BI1819" s="4">
        <f xml:space="preserve"> _2025teamgamelogs[[#This Row],[FGA]] + (0.44 * _2025teamgamelogs[[#This Row],[FTA]]) + _2025teamgamelogs[[#This Row],[TOV]] - _2025teamgamelogs[[#This Row],[OREB]]</f>
        <v>109.32</v>
      </c>
      <c r="BJ1819" s="3">
        <f>_2025teamgamelogs[[#This Row],[TOV]]/_2025teamgamelogs[[#This Row],[POSSESIONS]]</f>
        <v>0.11891694109037688</v>
      </c>
      <c r="BK1819" s="4">
        <f>_2025teamgamelogs[[#This Row],[PTS]]/_2025teamgamelogs[[#This Row],[POSSESIONS]]</f>
        <v>1.225759238931577</v>
      </c>
      <c r="BL1819" s="4">
        <f xml:space="preserve"> 100 * _2025teamgamelogs[[#This Row],[POINTS_PER_POSSESSION]]</f>
        <v>122.57592389315771</v>
      </c>
      <c r="BM1819" s="4">
        <f xml:space="preserve"> _2025teamgamelogs[[#This Row],[POSSESIONS]] / (_2025teamgamelogs[[#This Row],[MIN]]/48)</f>
        <v>109.32</v>
      </c>
      <c r="BN1819" s="3">
        <f>_2025teamgamelogs[[#This Row],[PTS]] / (2 * (_2025teamgamelogs[[#This Row],[FGA]] + 0.44 * _2025teamgamelogs[[#This Row],[FTA]]))</f>
        <v>0.64225460122699396</v>
      </c>
      <c r="BO1819" s="4">
        <f>VLOOKUP(_2025teamgamelogs[[#This Row],[MONTH]], LEAGUE_AVERAGES!$A$2:$B$8, 2, FALSE)</f>
        <v>113.5005303155976</v>
      </c>
      <c r="BP1819" s="5">
        <f>VLOOKUP(_2025teamgamelogs[[#This Row],[TEAM_NAME]], LEAGUE_AVERAGES!$A$14:$C$43, 2, FALSE)</f>
        <v>0.3560731707317073</v>
      </c>
      <c r="BQ1819" s="5">
        <f>VLOOKUP(_2025teamgamelogs[[#This Row],[TEAM_NAME]], LEAGUE_AVERAGES!$A$14:$C$43, 3, FALSE)</f>
        <v>0.3687804878048781</v>
      </c>
      <c r="BR1819" s="5">
        <f>VLOOKUP(_2025teamgamelogs[[#This Row],[TEAM_NAME]], LEAGUE_AVERAGES!$F$14:$H$43, 2, FALSE)</f>
        <v>0.47321951219512204</v>
      </c>
      <c r="BS1819" s="5">
        <f>VLOOKUP(_2025teamgamelogs[[#This Row],[TEAM_NAME]], LEAGUE_AVERAGES!$F$14:$H$43, 3, FALSE)</f>
        <v>0.48104878048780486</v>
      </c>
      <c r="BT1819" s="5">
        <f>VLOOKUP(_2025teamgamelogs[[#This Row],[TEAM_NAME]], LEAGUE_AVERAGES!$K$14:$M$43, 2, FALSE)</f>
        <v>0.57634444021190001</v>
      </c>
      <c r="BU1819" s="5">
        <f>VLOOKUP(_2025teamgamelogs[[#This Row],[TEAM_NAME]], LEAGUE_AVERAGES!$K$14:$M$43, 3, FALSE)</f>
        <v>0.58621097107374254</v>
      </c>
    </row>
    <row r="1820" spans="1:73" x14ac:dyDescent="0.2">
      <c r="A1820" t="s">
        <v>59</v>
      </c>
      <c r="B1820">
        <v>1610612741</v>
      </c>
      <c r="C1820" t="s">
        <v>86</v>
      </c>
      <c r="D1820" t="s">
        <v>87</v>
      </c>
      <c r="E1820">
        <v>22400886</v>
      </c>
      <c r="F1820" s="1">
        <v>45720</v>
      </c>
      <c r="G1820" t="s">
        <v>416</v>
      </c>
      <c r="H1820" t="s">
        <v>70</v>
      </c>
      <c r="I1820">
        <v>48</v>
      </c>
      <c r="J1820">
        <v>47</v>
      </c>
      <c r="K1820">
        <v>106</v>
      </c>
      <c r="L1820">
        <v>0.443</v>
      </c>
      <c r="M1820">
        <v>11</v>
      </c>
      <c r="N1820">
        <v>44</v>
      </c>
      <c r="O1820">
        <v>0.25</v>
      </c>
      <c r="P1820">
        <v>12</v>
      </c>
      <c r="Q1820">
        <v>17</v>
      </c>
      <c r="R1820">
        <v>0.70599999999999996</v>
      </c>
      <c r="S1820">
        <v>10</v>
      </c>
      <c r="T1820">
        <v>40</v>
      </c>
      <c r="U1820">
        <v>50</v>
      </c>
      <c r="V1820">
        <v>32</v>
      </c>
      <c r="W1820">
        <v>7</v>
      </c>
      <c r="X1820">
        <v>6</v>
      </c>
      <c r="Y1820">
        <v>6</v>
      </c>
      <c r="Z1820">
        <v>4</v>
      </c>
      <c r="AA1820">
        <v>21</v>
      </c>
      <c r="AB1820">
        <v>14</v>
      </c>
      <c r="AC1820">
        <v>117</v>
      </c>
      <c r="AD1820">
        <v>-22</v>
      </c>
      <c r="AE1820">
        <v>1</v>
      </c>
      <c r="AF1820">
        <v>1231</v>
      </c>
      <c r="AG1820">
        <v>1231</v>
      </c>
      <c r="AH1820">
        <v>1231</v>
      </c>
      <c r="AI1820">
        <v>121</v>
      </c>
      <c r="AJ1820">
        <v>335</v>
      </c>
      <c r="AK1820">
        <v>34</v>
      </c>
      <c r="AL1820">
        <v>1653</v>
      </c>
      <c r="AM1820">
        <v>1661</v>
      </c>
      <c r="AN1820">
        <v>384</v>
      </c>
      <c r="AO1820">
        <v>2236</v>
      </c>
      <c r="AP1820">
        <v>1889</v>
      </c>
      <c r="AQ1820">
        <v>1778</v>
      </c>
      <c r="AR1820">
        <v>1904</v>
      </c>
      <c r="AS1820">
        <v>1308</v>
      </c>
      <c r="AT1820">
        <v>210</v>
      </c>
      <c r="AU1820">
        <v>427</v>
      </c>
      <c r="AV1820">
        <v>322</v>
      </c>
      <c r="AW1820">
        <v>38</v>
      </c>
      <c r="AX1820">
        <v>1702</v>
      </c>
      <c r="AY1820">
        <v>560</v>
      </c>
      <c r="AZ1820">
        <v>750</v>
      </c>
      <c r="BA1820">
        <v>1694</v>
      </c>
      <c r="BB1820">
        <v>2064</v>
      </c>
      <c r="BC1820">
        <v>960</v>
      </c>
      <c r="BD1820">
        <v>2251</v>
      </c>
      <c r="BE1820">
        <v>1</v>
      </c>
      <c r="BF1820" t="s">
        <v>64</v>
      </c>
      <c r="BG1820" t="s">
        <v>1404</v>
      </c>
      <c r="BH1820" t="s">
        <v>1498</v>
      </c>
      <c r="BI1820" s="4">
        <f xml:space="preserve"> _2025teamgamelogs[[#This Row],[FGA]] + (0.44 * _2025teamgamelogs[[#This Row],[FTA]]) + _2025teamgamelogs[[#This Row],[TOV]] - _2025teamgamelogs[[#This Row],[OREB]]</f>
        <v>110.48</v>
      </c>
      <c r="BJ1820" s="3">
        <f>_2025teamgamelogs[[#This Row],[TOV]]/_2025teamgamelogs[[#This Row],[POSSESIONS]]</f>
        <v>6.3359884141926143E-2</v>
      </c>
      <c r="BK1820" s="4">
        <f>_2025teamgamelogs[[#This Row],[PTS]]/_2025teamgamelogs[[#This Row],[POSSESIONS]]</f>
        <v>1.059015206372194</v>
      </c>
      <c r="BL1820" s="4">
        <f xml:space="preserve"> 100 * _2025teamgamelogs[[#This Row],[POINTS_PER_POSSESSION]]</f>
        <v>105.90152063721941</v>
      </c>
      <c r="BM1820" s="4">
        <f xml:space="preserve"> _2025teamgamelogs[[#This Row],[POSSESIONS]] / (_2025teamgamelogs[[#This Row],[MIN]]/48)</f>
        <v>110.48</v>
      </c>
      <c r="BN1820" s="3">
        <f>_2025teamgamelogs[[#This Row],[PTS]] / (2 * (_2025teamgamelogs[[#This Row],[FGA]] + 0.44 * _2025teamgamelogs[[#This Row],[FTA]]))</f>
        <v>0.5155093408530137</v>
      </c>
      <c r="BO1820" s="4">
        <f>VLOOKUP(_2025teamgamelogs[[#This Row],[MONTH]], LEAGUE_AVERAGES!$A$2:$B$8, 2, FALSE)</f>
        <v>113.5005303155976</v>
      </c>
      <c r="BP1820" s="5">
        <f>VLOOKUP(_2025teamgamelogs[[#This Row],[TEAM_NAME]], LEAGUE_AVERAGES!$A$14:$C$43, 2, FALSE)</f>
        <v>0.36141463414634156</v>
      </c>
      <c r="BQ1820" s="5">
        <f>VLOOKUP(_2025teamgamelogs[[#This Row],[TEAM_NAME]], LEAGUE_AVERAGES!$A$14:$C$43, 3, FALSE)</f>
        <v>0.37548780487804878</v>
      </c>
      <c r="BR1820" s="5">
        <f>VLOOKUP(_2025teamgamelogs[[#This Row],[TEAM_NAME]], LEAGUE_AVERAGES!$F$14:$H$43, 2, FALSE)</f>
        <v>0.46404878048780479</v>
      </c>
      <c r="BS1820" s="5">
        <f>VLOOKUP(_2025teamgamelogs[[#This Row],[TEAM_NAME]], LEAGUE_AVERAGES!$F$14:$H$43, 3, FALSE)</f>
        <v>0.47712195121951223</v>
      </c>
      <c r="BT1820" s="5">
        <f>VLOOKUP(_2025teamgamelogs[[#This Row],[TEAM_NAME]], LEAGUE_AVERAGES!$K$14:$M$43, 2, FALSE)</f>
        <v>0.57631003599073594</v>
      </c>
      <c r="BU1820" s="5">
        <f>VLOOKUP(_2025teamgamelogs[[#This Row],[TEAM_NAME]], LEAGUE_AVERAGES!$K$14:$M$43, 3, FALSE)</f>
        <v>0.59556361257988066</v>
      </c>
    </row>
    <row r="1821" spans="1:73" x14ac:dyDescent="0.2">
      <c r="A1821" t="s">
        <v>59</v>
      </c>
      <c r="B1821">
        <v>1610612752</v>
      </c>
      <c r="C1821" t="s">
        <v>67</v>
      </c>
      <c r="D1821" t="s">
        <v>68</v>
      </c>
      <c r="E1821">
        <v>22400885</v>
      </c>
      <c r="F1821" s="1">
        <v>45720</v>
      </c>
      <c r="G1821" t="s">
        <v>1524</v>
      </c>
      <c r="H1821" t="s">
        <v>70</v>
      </c>
      <c r="I1821">
        <v>48</v>
      </c>
      <c r="J1821">
        <v>41</v>
      </c>
      <c r="K1821">
        <v>92</v>
      </c>
      <c r="L1821">
        <v>0.44600000000000001</v>
      </c>
      <c r="M1821">
        <v>8</v>
      </c>
      <c r="N1821">
        <v>33</v>
      </c>
      <c r="O1821">
        <v>0.24199999999999999</v>
      </c>
      <c r="P1821">
        <v>12</v>
      </c>
      <c r="Q1821">
        <v>15</v>
      </c>
      <c r="R1821">
        <v>0.8</v>
      </c>
      <c r="S1821">
        <v>14</v>
      </c>
      <c r="T1821">
        <v>28</v>
      </c>
      <c r="U1821">
        <v>42</v>
      </c>
      <c r="V1821">
        <v>26</v>
      </c>
      <c r="W1821">
        <v>14</v>
      </c>
      <c r="X1821">
        <v>4</v>
      </c>
      <c r="Y1821">
        <v>2</v>
      </c>
      <c r="Z1821">
        <v>7</v>
      </c>
      <c r="AA1821">
        <v>17</v>
      </c>
      <c r="AB1821">
        <v>14</v>
      </c>
      <c r="AC1821">
        <v>102</v>
      </c>
      <c r="AD1821">
        <v>-12</v>
      </c>
      <c r="AE1821">
        <v>1</v>
      </c>
      <c r="AF1821">
        <v>1231</v>
      </c>
      <c r="AG1821">
        <v>1231</v>
      </c>
      <c r="AH1821">
        <v>1231</v>
      </c>
      <c r="AI1821">
        <v>121</v>
      </c>
      <c r="AJ1821">
        <v>1234</v>
      </c>
      <c r="AK1821">
        <v>768</v>
      </c>
      <c r="AL1821">
        <v>1606</v>
      </c>
      <c r="AM1821">
        <v>2251</v>
      </c>
      <c r="AN1821">
        <v>1749</v>
      </c>
      <c r="AO1821">
        <v>2288</v>
      </c>
      <c r="AP1821">
        <v>1889</v>
      </c>
      <c r="AQ1821">
        <v>2021</v>
      </c>
      <c r="AR1821">
        <v>1029</v>
      </c>
      <c r="AS1821">
        <v>466</v>
      </c>
      <c r="AT1821">
        <v>1951</v>
      </c>
      <c r="AU1821">
        <v>1443</v>
      </c>
      <c r="AV1821">
        <v>1195</v>
      </c>
      <c r="AW1821">
        <v>1092</v>
      </c>
      <c r="AX1821">
        <v>2190</v>
      </c>
      <c r="AY1821">
        <v>2078</v>
      </c>
      <c r="AZ1821">
        <v>1902</v>
      </c>
      <c r="BA1821">
        <v>792</v>
      </c>
      <c r="BB1821">
        <v>2064</v>
      </c>
      <c r="BC1821">
        <v>2003</v>
      </c>
      <c r="BD1821">
        <v>1899</v>
      </c>
      <c r="BE1821">
        <v>1</v>
      </c>
      <c r="BF1821" t="s">
        <v>64</v>
      </c>
      <c r="BG1821" t="s">
        <v>1404</v>
      </c>
      <c r="BH1821" t="s">
        <v>1498</v>
      </c>
      <c r="BI1821" s="4">
        <f xml:space="preserve"> _2025teamgamelogs[[#This Row],[FGA]] + (0.44 * _2025teamgamelogs[[#This Row],[FTA]]) + _2025teamgamelogs[[#This Row],[TOV]] - _2025teamgamelogs[[#This Row],[OREB]]</f>
        <v>98.6</v>
      </c>
      <c r="BJ1821" s="3">
        <f>_2025teamgamelogs[[#This Row],[TOV]]/_2025teamgamelogs[[#This Row],[POSSESIONS]]</f>
        <v>0.14198782961460446</v>
      </c>
      <c r="BK1821" s="4">
        <f>_2025teamgamelogs[[#This Row],[PTS]]/_2025teamgamelogs[[#This Row],[POSSESIONS]]</f>
        <v>1.0344827586206897</v>
      </c>
      <c r="BL1821" s="4">
        <f xml:space="preserve"> 100 * _2025teamgamelogs[[#This Row],[POINTS_PER_POSSESSION]]</f>
        <v>103.44827586206897</v>
      </c>
      <c r="BM1821" s="4">
        <f xml:space="preserve"> _2025teamgamelogs[[#This Row],[POSSESIONS]] / (_2025teamgamelogs[[#This Row],[MIN]]/48)</f>
        <v>98.6</v>
      </c>
      <c r="BN1821" s="3">
        <f>_2025teamgamelogs[[#This Row],[PTS]] / (2 * (_2025teamgamelogs[[#This Row],[FGA]] + 0.44 * _2025teamgamelogs[[#This Row],[FTA]]))</f>
        <v>0.51724137931034486</v>
      </c>
      <c r="BO1821" s="4">
        <f>VLOOKUP(_2025teamgamelogs[[#This Row],[MONTH]], LEAGUE_AVERAGES!$A$2:$B$8, 2, FALSE)</f>
        <v>113.5005303155976</v>
      </c>
      <c r="BP1821" s="5">
        <f>VLOOKUP(_2025teamgamelogs[[#This Row],[TEAM_NAME]], LEAGUE_AVERAGES!$A$14:$C$43, 2, FALSE)</f>
        <v>0.370219512195122</v>
      </c>
      <c r="BQ1821" s="5">
        <f>VLOOKUP(_2025teamgamelogs[[#This Row],[TEAM_NAME]], LEAGUE_AVERAGES!$A$14:$C$43, 3, FALSE)</f>
        <v>0.36224390243902438</v>
      </c>
      <c r="BR1821" s="5">
        <f>VLOOKUP(_2025teamgamelogs[[#This Row],[TEAM_NAME]], LEAGUE_AVERAGES!$F$14:$H$43, 2, FALSE)</f>
        <v>0.49358536585365859</v>
      </c>
      <c r="BS1821" s="5">
        <f>VLOOKUP(_2025teamgamelogs[[#This Row],[TEAM_NAME]], LEAGUE_AVERAGES!$F$14:$H$43, 3, FALSE)</f>
        <v>0.47975609756097559</v>
      </c>
      <c r="BT1821" s="5">
        <f>VLOOKUP(_2025teamgamelogs[[#This Row],[TEAM_NAME]], LEAGUE_AVERAGES!$K$14:$M$43, 2, FALSE)</f>
        <v>0.59525043511857889</v>
      </c>
      <c r="BU1821" s="5">
        <f>VLOOKUP(_2025teamgamelogs[[#This Row],[TEAM_NAME]], LEAGUE_AVERAGES!$K$14:$M$43, 3, FALSE)</f>
        <v>0.58413739951743537</v>
      </c>
    </row>
    <row r="1822" spans="1:73" x14ac:dyDescent="0.2">
      <c r="A1822" t="s">
        <v>59</v>
      </c>
      <c r="B1822">
        <v>1610612749</v>
      </c>
      <c r="C1822" t="s">
        <v>113</v>
      </c>
      <c r="D1822" t="s">
        <v>114</v>
      </c>
      <c r="E1822">
        <v>22400884</v>
      </c>
      <c r="F1822" s="1">
        <v>45720</v>
      </c>
      <c r="G1822" t="s">
        <v>787</v>
      </c>
      <c r="H1822" t="s">
        <v>63</v>
      </c>
      <c r="I1822">
        <v>48</v>
      </c>
      <c r="J1822">
        <v>49</v>
      </c>
      <c r="K1822">
        <v>96</v>
      </c>
      <c r="L1822">
        <v>0.51</v>
      </c>
      <c r="M1822">
        <v>11</v>
      </c>
      <c r="N1822">
        <v>37</v>
      </c>
      <c r="O1822">
        <v>0.29699999999999999</v>
      </c>
      <c r="P1822">
        <v>18</v>
      </c>
      <c r="Q1822">
        <v>23</v>
      </c>
      <c r="R1822">
        <v>0.78300000000000003</v>
      </c>
      <c r="S1822">
        <v>9</v>
      </c>
      <c r="T1822">
        <v>42</v>
      </c>
      <c r="U1822">
        <v>51</v>
      </c>
      <c r="V1822">
        <v>27</v>
      </c>
      <c r="W1822">
        <v>15</v>
      </c>
      <c r="X1822">
        <v>8</v>
      </c>
      <c r="Y1822">
        <v>1</v>
      </c>
      <c r="Z1822">
        <v>6</v>
      </c>
      <c r="AA1822">
        <v>13</v>
      </c>
      <c r="AB1822">
        <v>21</v>
      </c>
      <c r="AC1822">
        <v>127</v>
      </c>
      <c r="AD1822">
        <v>6</v>
      </c>
      <c r="AE1822">
        <v>1</v>
      </c>
      <c r="AF1822">
        <v>1</v>
      </c>
      <c r="AG1822">
        <v>1</v>
      </c>
      <c r="AH1822">
        <v>1</v>
      </c>
      <c r="AI1822">
        <v>121</v>
      </c>
      <c r="AJ1822">
        <v>174</v>
      </c>
      <c r="AK1822">
        <v>392</v>
      </c>
      <c r="AL1822">
        <v>563</v>
      </c>
      <c r="AM1822">
        <v>1661</v>
      </c>
      <c r="AN1822">
        <v>1227</v>
      </c>
      <c r="AO1822">
        <v>1927</v>
      </c>
      <c r="AP1822">
        <v>889</v>
      </c>
      <c r="AQ1822">
        <v>899</v>
      </c>
      <c r="AR1822">
        <v>1256</v>
      </c>
      <c r="AS1822">
        <v>1566</v>
      </c>
      <c r="AT1822">
        <v>105</v>
      </c>
      <c r="AU1822">
        <v>340</v>
      </c>
      <c r="AV1822">
        <v>1013</v>
      </c>
      <c r="AW1822">
        <v>1341</v>
      </c>
      <c r="AX1822">
        <v>1073</v>
      </c>
      <c r="AY1822">
        <v>2304</v>
      </c>
      <c r="AZ1822">
        <v>1573</v>
      </c>
      <c r="BA1822">
        <v>148</v>
      </c>
      <c r="BB1822">
        <v>575</v>
      </c>
      <c r="BC1822">
        <v>341</v>
      </c>
      <c r="BD1822">
        <v>854</v>
      </c>
      <c r="BE1822">
        <v>1</v>
      </c>
      <c r="BF1822" t="s">
        <v>71</v>
      </c>
      <c r="BG1822" t="s">
        <v>1404</v>
      </c>
      <c r="BH1822" t="s">
        <v>1498</v>
      </c>
      <c r="BI1822" s="4">
        <f xml:space="preserve"> _2025teamgamelogs[[#This Row],[FGA]] + (0.44 * _2025teamgamelogs[[#This Row],[FTA]]) + _2025teamgamelogs[[#This Row],[TOV]] - _2025teamgamelogs[[#This Row],[OREB]]</f>
        <v>112.12</v>
      </c>
      <c r="BJ1822" s="3">
        <f>_2025teamgamelogs[[#This Row],[TOV]]/_2025teamgamelogs[[#This Row],[POSSESIONS]]</f>
        <v>0.13378523011059579</v>
      </c>
      <c r="BK1822" s="4">
        <f>_2025teamgamelogs[[#This Row],[PTS]]/_2025teamgamelogs[[#This Row],[POSSESIONS]]</f>
        <v>1.132714948269711</v>
      </c>
      <c r="BL1822" s="4">
        <f xml:space="preserve"> 100 * _2025teamgamelogs[[#This Row],[POINTS_PER_POSSESSION]]</f>
        <v>113.27149482697109</v>
      </c>
      <c r="BM1822" s="4">
        <f xml:space="preserve"> _2025teamgamelogs[[#This Row],[POSSESIONS]] / (_2025teamgamelogs[[#This Row],[MIN]]/48)</f>
        <v>112.12</v>
      </c>
      <c r="BN1822" s="3">
        <f>_2025teamgamelogs[[#This Row],[PTS]] / (2 * (_2025teamgamelogs[[#This Row],[FGA]] + 0.44 * _2025teamgamelogs[[#This Row],[FTA]]))</f>
        <v>0.59837919336600076</v>
      </c>
      <c r="BO1822" s="4">
        <f>VLOOKUP(_2025teamgamelogs[[#This Row],[MONTH]], LEAGUE_AVERAGES!$A$2:$B$8, 2, FALSE)</f>
        <v>113.5005303155976</v>
      </c>
      <c r="BP1822" s="5">
        <f>VLOOKUP(_2025teamgamelogs[[#This Row],[TEAM_NAME]], LEAGUE_AVERAGES!$A$14:$C$43, 2, FALSE)</f>
        <v>0.4062926829268293</v>
      </c>
      <c r="BQ1822" s="5">
        <f>VLOOKUP(_2025teamgamelogs[[#This Row],[TEAM_NAME]], LEAGUE_AVERAGES!$A$14:$C$43, 3, FALSE)</f>
        <v>0.36926829268292688</v>
      </c>
      <c r="BR1822" s="5">
        <f>VLOOKUP(_2025teamgamelogs[[#This Row],[TEAM_NAME]], LEAGUE_AVERAGES!$F$14:$H$43, 2, FALSE)</f>
        <v>0.49804878048780482</v>
      </c>
      <c r="BS1822" s="5">
        <f>VLOOKUP(_2025teamgamelogs[[#This Row],[TEAM_NAME]], LEAGUE_AVERAGES!$F$14:$H$43, 3, FALSE)</f>
        <v>0.47917073170731711</v>
      </c>
      <c r="BT1822" s="5">
        <f>VLOOKUP(_2025teamgamelogs[[#This Row],[TEAM_NAME]], LEAGUE_AVERAGES!$K$14:$M$43, 2, FALSE)</f>
        <v>0.61475494156948829</v>
      </c>
      <c r="BU1822" s="5">
        <f>VLOOKUP(_2025teamgamelogs[[#This Row],[TEAM_NAME]], LEAGUE_AVERAGES!$K$14:$M$43, 3, FALSE)</f>
        <v>0.58586037801226176</v>
      </c>
    </row>
    <row r="1823" spans="1:73" x14ac:dyDescent="0.2">
      <c r="A1823" t="s">
        <v>59</v>
      </c>
      <c r="B1823">
        <v>1610612761</v>
      </c>
      <c r="C1823" t="s">
        <v>95</v>
      </c>
      <c r="D1823" t="s">
        <v>96</v>
      </c>
      <c r="E1823">
        <v>22400883</v>
      </c>
      <c r="F1823" s="1">
        <v>45720</v>
      </c>
      <c r="G1823" t="s">
        <v>1508</v>
      </c>
      <c r="H1823" t="s">
        <v>63</v>
      </c>
      <c r="I1823">
        <v>48</v>
      </c>
      <c r="J1823">
        <v>38</v>
      </c>
      <c r="K1823">
        <v>80</v>
      </c>
      <c r="L1823">
        <v>0.47499999999999998</v>
      </c>
      <c r="M1823">
        <v>12</v>
      </c>
      <c r="N1823">
        <v>30</v>
      </c>
      <c r="O1823">
        <v>0.4</v>
      </c>
      <c r="P1823">
        <v>26</v>
      </c>
      <c r="Q1823">
        <v>35</v>
      </c>
      <c r="R1823">
        <v>0.74299999999999999</v>
      </c>
      <c r="S1823">
        <v>13</v>
      </c>
      <c r="T1823">
        <v>35</v>
      </c>
      <c r="U1823">
        <v>48</v>
      </c>
      <c r="V1823">
        <v>28</v>
      </c>
      <c r="W1823">
        <v>20</v>
      </c>
      <c r="X1823">
        <v>7</v>
      </c>
      <c r="Y1823">
        <v>8</v>
      </c>
      <c r="Z1823">
        <v>5</v>
      </c>
      <c r="AA1823">
        <v>25</v>
      </c>
      <c r="AB1823">
        <v>27</v>
      </c>
      <c r="AC1823">
        <v>114</v>
      </c>
      <c r="AD1823">
        <v>1</v>
      </c>
      <c r="AE1823">
        <v>1</v>
      </c>
      <c r="AF1823">
        <v>1</v>
      </c>
      <c r="AG1823">
        <v>1</v>
      </c>
      <c r="AH1823">
        <v>1</v>
      </c>
      <c r="AI1823">
        <v>121</v>
      </c>
      <c r="AJ1823">
        <v>1796</v>
      </c>
      <c r="AK1823">
        <v>2190</v>
      </c>
      <c r="AL1823">
        <v>1109</v>
      </c>
      <c r="AM1823">
        <v>1413</v>
      </c>
      <c r="AN1823">
        <v>2077</v>
      </c>
      <c r="AO1823">
        <v>723</v>
      </c>
      <c r="AP1823">
        <v>133</v>
      </c>
      <c r="AQ1823">
        <v>80</v>
      </c>
      <c r="AR1823">
        <v>1635</v>
      </c>
      <c r="AS1823">
        <v>652</v>
      </c>
      <c r="AT1823">
        <v>769</v>
      </c>
      <c r="AU1823">
        <v>604</v>
      </c>
      <c r="AV1823">
        <v>840</v>
      </c>
      <c r="AW1823">
        <v>2199</v>
      </c>
      <c r="AX1823">
        <v>1360</v>
      </c>
      <c r="AY1823">
        <v>187</v>
      </c>
      <c r="AZ1823">
        <v>1188</v>
      </c>
      <c r="BA1823">
        <v>2247</v>
      </c>
      <c r="BB1823">
        <v>59</v>
      </c>
      <c r="BC1823">
        <v>1168</v>
      </c>
      <c r="BD1823">
        <v>1176</v>
      </c>
      <c r="BE1823">
        <v>1</v>
      </c>
      <c r="BF1823" t="s">
        <v>71</v>
      </c>
      <c r="BG1823" t="s">
        <v>1404</v>
      </c>
      <c r="BH1823" t="s">
        <v>1498</v>
      </c>
      <c r="BI1823" s="4">
        <f xml:space="preserve"> _2025teamgamelogs[[#This Row],[FGA]] + (0.44 * _2025teamgamelogs[[#This Row],[FTA]]) + _2025teamgamelogs[[#This Row],[TOV]] - _2025teamgamelogs[[#This Row],[OREB]]</f>
        <v>102.4</v>
      </c>
      <c r="BJ1823" s="3">
        <f>_2025teamgamelogs[[#This Row],[TOV]]/_2025teamgamelogs[[#This Row],[POSSESIONS]]</f>
        <v>0.1953125</v>
      </c>
      <c r="BK1823" s="4">
        <f>_2025teamgamelogs[[#This Row],[PTS]]/_2025teamgamelogs[[#This Row],[POSSESIONS]]</f>
        <v>1.11328125</v>
      </c>
      <c r="BL1823" s="4">
        <f xml:space="preserve"> 100 * _2025teamgamelogs[[#This Row],[POINTS_PER_POSSESSION]]</f>
        <v>111.328125</v>
      </c>
      <c r="BM1823" s="4">
        <f xml:space="preserve"> _2025teamgamelogs[[#This Row],[POSSESIONS]] / (_2025teamgamelogs[[#This Row],[MIN]]/48)</f>
        <v>102.4</v>
      </c>
      <c r="BN1823" s="3">
        <f>_2025teamgamelogs[[#This Row],[PTS]] / (2 * (_2025teamgamelogs[[#This Row],[FGA]] + 0.44 * _2025teamgamelogs[[#This Row],[FTA]]))</f>
        <v>0.59748427672955973</v>
      </c>
      <c r="BO1823" s="4">
        <f>VLOOKUP(_2025teamgamelogs[[#This Row],[MONTH]], LEAGUE_AVERAGES!$A$2:$B$8, 2, FALSE)</f>
        <v>113.5005303155976</v>
      </c>
      <c r="BP1823" s="5">
        <f>VLOOKUP(_2025teamgamelogs[[#This Row],[TEAM_NAME]], LEAGUE_AVERAGES!$A$14:$C$43, 2, FALSE)</f>
        <v>0.35443902439024388</v>
      </c>
      <c r="BQ1823" s="5">
        <f>VLOOKUP(_2025teamgamelogs[[#This Row],[TEAM_NAME]], LEAGUE_AVERAGES!$A$14:$C$43, 3, FALSE)</f>
        <v>0.34512195121951217</v>
      </c>
      <c r="BR1823" s="5">
        <f>VLOOKUP(_2025teamgamelogs[[#This Row],[TEAM_NAME]], LEAGUE_AVERAGES!$F$14:$H$43, 2, FALSE)</f>
        <v>0.46104878048780484</v>
      </c>
      <c r="BS1823" s="5">
        <f>VLOOKUP(_2025teamgamelogs[[#This Row],[TEAM_NAME]], LEAGUE_AVERAGES!$F$14:$H$43, 3, FALSE)</f>
        <v>0.45834146341463411</v>
      </c>
      <c r="BT1823" s="5">
        <f>VLOOKUP(_2025teamgamelogs[[#This Row],[TEAM_NAME]], LEAGUE_AVERAGES!$K$14:$M$43, 2, FALSE)</f>
        <v>0.55942918094792793</v>
      </c>
      <c r="BU1823" s="5">
        <f>VLOOKUP(_2025teamgamelogs[[#This Row],[TEAM_NAME]], LEAGUE_AVERAGES!$K$14:$M$43, 3, FALSE)</f>
        <v>0.54979583097447959</v>
      </c>
    </row>
    <row r="1824" spans="1:73" x14ac:dyDescent="0.2">
      <c r="A1824" t="s">
        <v>59</v>
      </c>
      <c r="B1824">
        <v>1610612750</v>
      </c>
      <c r="C1824" t="s">
        <v>8</v>
      </c>
      <c r="D1824" t="s">
        <v>72</v>
      </c>
      <c r="E1824">
        <v>22400887</v>
      </c>
      <c r="F1824" s="1">
        <v>45720</v>
      </c>
      <c r="G1824" t="s">
        <v>1525</v>
      </c>
      <c r="H1824" t="s">
        <v>63</v>
      </c>
      <c r="I1824">
        <v>48</v>
      </c>
      <c r="J1824">
        <v>46</v>
      </c>
      <c r="K1824">
        <v>81</v>
      </c>
      <c r="L1824">
        <v>0.56799999999999995</v>
      </c>
      <c r="M1824">
        <v>18</v>
      </c>
      <c r="N1824">
        <v>40</v>
      </c>
      <c r="O1824">
        <v>0.45</v>
      </c>
      <c r="P1824">
        <v>16</v>
      </c>
      <c r="Q1824">
        <v>17</v>
      </c>
      <c r="R1824">
        <v>0.94099999999999995</v>
      </c>
      <c r="S1824">
        <v>7</v>
      </c>
      <c r="T1824">
        <v>30</v>
      </c>
      <c r="U1824">
        <v>37</v>
      </c>
      <c r="V1824">
        <v>29</v>
      </c>
      <c r="W1824">
        <v>19</v>
      </c>
      <c r="X1824">
        <v>7</v>
      </c>
      <c r="Y1824">
        <v>5</v>
      </c>
      <c r="Z1824">
        <v>2</v>
      </c>
      <c r="AA1824">
        <v>21</v>
      </c>
      <c r="AB1824">
        <v>16</v>
      </c>
      <c r="AC1824">
        <v>126</v>
      </c>
      <c r="AD1824">
        <v>14</v>
      </c>
      <c r="AE1824">
        <v>1</v>
      </c>
      <c r="AF1824">
        <v>1</v>
      </c>
      <c r="AG1824">
        <v>1</v>
      </c>
      <c r="AH1824">
        <v>1</v>
      </c>
      <c r="AI1824">
        <v>121</v>
      </c>
      <c r="AJ1824">
        <v>437</v>
      </c>
      <c r="AK1824">
        <v>2117</v>
      </c>
      <c r="AL1824">
        <v>91</v>
      </c>
      <c r="AM1824">
        <v>288</v>
      </c>
      <c r="AN1824">
        <v>795</v>
      </c>
      <c r="AO1824">
        <v>331</v>
      </c>
      <c r="AP1824">
        <v>1228</v>
      </c>
      <c r="AQ1824">
        <v>1778</v>
      </c>
      <c r="AR1824">
        <v>107</v>
      </c>
      <c r="AS1824">
        <v>2024</v>
      </c>
      <c r="AT1824">
        <v>1652</v>
      </c>
      <c r="AU1824">
        <v>2073</v>
      </c>
      <c r="AV1824">
        <v>687</v>
      </c>
      <c r="AW1824">
        <v>2098</v>
      </c>
      <c r="AX1824">
        <v>1360</v>
      </c>
      <c r="AY1824">
        <v>889</v>
      </c>
      <c r="AZ1824">
        <v>158</v>
      </c>
      <c r="BA1824">
        <v>1694</v>
      </c>
      <c r="BB1824">
        <v>1670</v>
      </c>
      <c r="BC1824">
        <v>389</v>
      </c>
      <c r="BD1824">
        <v>421</v>
      </c>
      <c r="BE1824">
        <v>1</v>
      </c>
      <c r="BF1824" t="s">
        <v>64</v>
      </c>
      <c r="BG1824" t="s">
        <v>1404</v>
      </c>
      <c r="BH1824" t="s">
        <v>1498</v>
      </c>
      <c r="BI1824" s="4">
        <f xml:space="preserve"> _2025teamgamelogs[[#This Row],[FGA]] + (0.44 * _2025teamgamelogs[[#This Row],[FTA]]) + _2025teamgamelogs[[#This Row],[TOV]] - _2025teamgamelogs[[#This Row],[OREB]]</f>
        <v>100.48</v>
      </c>
      <c r="BJ1824" s="3">
        <f>_2025teamgamelogs[[#This Row],[TOV]]/_2025teamgamelogs[[#This Row],[POSSESIONS]]</f>
        <v>0.18909235668789809</v>
      </c>
      <c r="BK1824" s="4">
        <f>_2025teamgamelogs[[#This Row],[PTS]]/_2025teamgamelogs[[#This Row],[POSSESIONS]]</f>
        <v>1.2539808917197452</v>
      </c>
      <c r="BL1824" s="4">
        <f xml:space="preserve"> 100 * _2025teamgamelogs[[#This Row],[POINTS_PER_POSSESSION]]</f>
        <v>125.39808917197452</v>
      </c>
      <c r="BM1824" s="4">
        <f xml:space="preserve"> _2025teamgamelogs[[#This Row],[POSSESIONS]] / (_2025teamgamelogs[[#This Row],[MIN]]/48)</f>
        <v>100.48</v>
      </c>
      <c r="BN1824" s="3">
        <f>_2025teamgamelogs[[#This Row],[PTS]] / (2 * (_2025teamgamelogs[[#This Row],[FGA]] + 0.44 * _2025teamgamelogs[[#This Row],[FTA]]))</f>
        <v>0.71202531645569622</v>
      </c>
      <c r="BO1824" s="4">
        <f>VLOOKUP(_2025teamgamelogs[[#This Row],[MONTH]], LEAGUE_AVERAGES!$A$2:$B$8, 2, FALSE)</f>
        <v>113.5005303155976</v>
      </c>
      <c r="BP1824" s="5">
        <f>VLOOKUP(_2025teamgamelogs[[#This Row],[TEAM_NAME]], LEAGUE_AVERAGES!$A$14:$C$43, 2, FALSE)</f>
        <v>0.38256097560975622</v>
      </c>
      <c r="BQ1824" s="5">
        <f>VLOOKUP(_2025teamgamelogs[[#This Row],[TEAM_NAME]], LEAGUE_AVERAGES!$A$14:$C$43, 3, FALSE)</f>
        <v>0.37156097560975615</v>
      </c>
      <c r="BR1824" s="5">
        <f>VLOOKUP(_2025teamgamelogs[[#This Row],[TEAM_NAME]], LEAGUE_AVERAGES!$F$14:$H$43, 2, FALSE)</f>
        <v>0.47402439024390242</v>
      </c>
      <c r="BS1824" s="5">
        <f>VLOOKUP(_2025teamgamelogs[[#This Row],[TEAM_NAME]], LEAGUE_AVERAGES!$F$14:$H$43, 3, FALSE)</f>
        <v>0.46580487804878057</v>
      </c>
      <c r="BT1824" s="5">
        <f>VLOOKUP(_2025teamgamelogs[[#This Row],[TEAM_NAME]], LEAGUE_AVERAGES!$K$14:$M$43, 2, FALSE)</f>
        <v>0.59446350940954662</v>
      </c>
      <c r="BU1824" s="5">
        <f>VLOOKUP(_2025teamgamelogs[[#This Row],[TEAM_NAME]], LEAGUE_AVERAGES!$K$14:$M$43, 3, FALSE)</f>
        <v>0.58583417827298701</v>
      </c>
    </row>
    <row r="1825" spans="1:73" x14ac:dyDescent="0.2">
      <c r="A1825" t="s">
        <v>59</v>
      </c>
      <c r="B1825">
        <v>1610612753</v>
      </c>
      <c r="C1825" t="s">
        <v>83</v>
      </c>
      <c r="D1825" t="s">
        <v>84</v>
      </c>
      <c r="E1825">
        <v>22400883</v>
      </c>
      <c r="F1825" s="1">
        <v>45720</v>
      </c>
      <c r="G1825" t="s">
        <v>1514</v>
      </c>
      <c r="H1825" t="s">
        <v>70</v>
      </c>
      <c r="I1825">
        <v>48</v>
      </c>
      <c r="J1825">
        <v>40</v>
      </c>
      <c r="K1825">
        <v>83</v>
      </c>
      <c r="L1825">
        <v>0.48199999999999998</v>
      </c>
      <c r="M1825">
        <v>15</v>
      </c>
      <c r="N1825">
        <v>36</v>
      </c>
      <c r="O1825">
        <v>0.41699999999999998</v>
      </c>
      <c r="P1825">
        <v>18</v>
      </c>
      <c r="Q1825">
        <v>23</v>
      </c>
      <c r="R1825">
        <v>0.78300000000000003</v>
      </c>
      <c r="S1825">
        <v>7</v>
      </c>
      <c r="T1825">
        <v>28</v>
      </c>
      <c r="U1825">
        <v>35</v>
      </c>
      <c r="V1825">
        <v>28</v>
      </c>
      <c r="W1825">
        <v>14</v>
      </c>
      <c r="X1825">
        <v>12</v>
      </c>
      <c r="Y1825">
        <v>5</v>
      </c>
      <c r="Z1825">
        <v>8</v>
      </c>
      <c r="AA1825">
        <v>27</v>
      </c>
      <c r="AB1825">
        <v>25</v>
      </c>
      <c r="AC1825">
        <v>113</v>
      </c>
      <c r="AD1825">
        <v>-1</v>
      </c>
      <c r="AE1825">
        <v>1</v>
      </c>
      <c r="AF1825">
        <v>1231</v>
      </c>
      <c r="AG1825">
        <v>1231</v>
      </c>
      <c r="AH1825">
        <v>1231</v>
      </c>
      <c r="AI1825">
        <v>121</v>
      </c>
      <c r="AJ1825">
        <v>1438</v>
      </c>
      <c r="AK1825">
        <v>1922</v>
      </c>
      <c r="AL1825">
        <v>985</v>
      </c>
      <c r="AM1825">
        <v>733</v>
      </c>
      <c r="AN1825">
        <v>1366</v>
      </c>
      <c r="AO1825">
        <v>565</v>
      </c>
      <c r="AP1825">
        <v>889</v>
      </c>
      <c r="AQ1825">
        <v>899</v>
      </c>
      <c r="AR1825">
        <v>1256</v>
      </c>
      <c r="AS1825">
        <v>2024</v>
      </c>
      <c r="AT1825">
        <v>1951</v>
      </c>
      <c r="AU1825">
        <v>2225</v>
      </c>
      <c r="AV1825">
        <v>840</v>
      </c>
      <c r="AW1825">
        <v>1092</v>
      </c>
      <c r="AX1825">
        <v>217</v>
      </c>
      <c r="AY1825">
        <v>889</v>
      </c>
      <c r="AZ1825">
        <v>2116</v>
      </c>
      <c r="BA1825">
        <v>2368</v>
      </c>
      <c r="BB1825">
        <v>143</v>
      </c>
      <c r="BC1825">
        <v>1250</v>
      </c>
      <c r="BD1825">
        <v>1231</v>
      </c>
      <c r="BE1825">
        <v>1</v>
      </c>
      <c r="BF1825" t="s">
        <v>64</v>
      </c>
      <c r="BG1825" t="s">
        <v>1404</v>
      </c>
      <c r="BH1825" t="s">
        <v>1498</v>
      </c>
      <c r="BI1825" s="4">
        <f xml:space="preserve"> _2025teamgamelogs[[#This Row],[FGA]] + (0.44 * _2025teamgamelogs[[#This Row],[FTA]]) + _2025teamgamelogs[[#This Row],[TOV]] - _2025teamgamelogs[[#This Row],[OREB]]</f>
        <v>100.12</v>
      </c>
      <c r="BJ1825" s="3">
        <f>_2025teamgamelogs[[#This Row],[TOV]]/_2025teamgamelogs[[#This Row],[POSSESIONS]]</f>
        <v>0.13983220135836996</v>
      </c>
      <c r="BK1825" s="4">
        <f>_2025teamgamelogs[[#This Row],[PTS]]/_2025teamgamelogs[[#This Row],[POSSESIONS]]</f>
        <v>1.1286456252497004</v>
      </c>
      <c r="BL1825" s="4">
        <f xml:space="preserve"> 100 * _2025teamgamelogs[[#This Row],[POINTS_PER_POSSESSION]]</f>
        <v>112.86456252497004</v>
      </c>
      <c r="BM1825" s="4">
        <f xml:space="preserve"> _2025teamgamelogs[[#This Row],[POSSESIONS]] / (_2025teamgamelogs[[#This Row],[MIN]]/48)</f>
        <v>100.12</v>
      </c>
      <c r="BN1825" s="3">
        <f>_2025teamgamelogs[[#This Row],[PTS]] / (2 * (_2025teamgamelogs[[#This Row],[FGA]] + 0.44 * _2025teamgamelogs[[#This Row],[FTA]]))</f>
        <v>0.60674398625429549</v>
      </c>
      <c r="BO1825" s="4">
        <f>VLOOKUP(_2025teamgamelogs[[#This Row],[MONTH]], LEAGUE_AVERAGES!$A$2:$B$8, 2, FALSE)</f>
        <v>113.5005303155976</v>
      </c>
      <c r="BP1825" s="5">
        <f>VLOOKUP(_2025teamgamelogs[[#This Row],[TEAM_NAME]], LEAGUE_AVERAGES!$A$14:$C$43, 2, FALSE)</f>
        <v>0.32192682926829269</v>
      </c>
      <c r="BQ1825" s="5">
        <f>VLOOKUP(_2025teamgamelogs[[#This Row],[TEAM_NAME]], LEAGUE_AVERAGES!$A$14:$C$43, 3, FALSE)</f>
        <v>0.31129268292682932</v>
      </c>
      <c r="BR1825" s="5">
        <f>VLOOKUP(_2025teamgamelogs[[#This Row],[TEAM_NAME]], LEAGUE_AVERAGES!$F$14:$H$43, 2, FALSE)</f>
        <v>0.44641463414634147</v>
      </c>
      <c r="BS1825" s="5">
        <f>VLOOKUP(_2025teamgamelogs[[#This Row],[TEAM_NAME]], LEAGUE_AVERAGES!$F$14:$H$43, 3, FALSE)</f>
        <v>0.44524390243902434</v>
      </c>
      <c r="BT1825" s="5">
        <f>VLOOKUP(_2025teamgamelogs[[#This Row],[TEAM_NAME]], LEAGUE_AVERAGES!$K$14:$M$43, 2, FALSE)</f>
        <v>0.55194019912665027</v>
      </c>
      <c r="BU1825" s="5">
        <f>VLOOKUP(_2025teamgamelogs[[#This Row],[TEAM_NAME]], LEAGUE_AVERAGES!$K$14:$M$43, 3, FALSE)</f>
        <v>0.54874950227645525</v>
      </c>
    </row>
    <row r="1826" spans="1:73" x14ac:dyDescent="0.2">
      <c r="A1826" t="s">
        <v>59</v>
      </c>
      <c r="B1826">
        <v>1610612746</v>
      </c>
      <c r="C1826" t="s">
        <v>131</v>
      </c>
      <c r="D1826" t="s">
        <v>132</v>
      </c>
      <c r="E1826">
        <v>22400889</v>
      </c>
      <c r="F1826" s="1">
        <v>45720</v>
      </c>
      <c r="G1826" t="s">
        <v>1224</v>
      </c>
      <c r="H1826" t="s">
        <v>70</v>
      </c>
      <c r="I1826">
        <v>48</v>
      </c>
      <c r="J1826">
        <v>43</v>
      </c>
      <c r="K1826">
        <v>83</v>
      </c>
      <c r="L1826">
        <v>0.51800000000000002</v>
      </c>
      <c r="M1826">
        <v>8</v>
      </c>
      <c r="N1826">
        <v>30</v>
      </c>
      <c r="O1826">
        <v>0.26700000000000002</v>
      </c>
      <c r="P1826">
        <v>23</v>
      </c>
      <c r="Q1826">
        <v>27</v>
      </c>
      <c r="R1826">
        <v>0.85199999999999998</v>
      </c>
      <c r="S1826">
        <v>7</v>
      </c>
      <c r="T1826">
        <v>30</v>
      </c>
      <c r="U1826">
        <v>37</v>
      </c>
      <c r="V1826">
        <v>29</v>
      </c>
      <c r="W1826">
        <v>7</v>
      </c>
      <c r="X1826">
        <v>8</v>
      </c>
      <c r="Y1826">
        <v>3</v>
      </c>
      <c r="Z1826">
        <v>3</v>
      </c>
      <c r="AA1826">
        <v>22</v>
      </c>
      <c r="AB1826">
        <v>20</v>
      </c>
      <c r="AC1826">
        <v>117</v>
      </c>
      <c r="AD1826">
        <v>-2</v>
      </c>
      <c r="AE1826">
        <v>1</v>
      </c>
      <c r="AF1826">
        <v>1231</v>
      </c>
      <c r="AG1826">
        <v>1231</v>
      </c>
      <c r="AH1826">
        <v>1231</v>
      </c>
      <c r="AI1826">
        <v>121</v>
      </c>
      <c r="AJ1826">
        <v>866</v>
      </c>
      <c r="AK1826">
        <v>1922</v>
      </c>
      <c r="AL1826">
        <v>422</v>
      </c>
      <c r="AM1826">
        <v>2251</v>
      </c>
      <c r="AN1826">
        <v>2077</v>
      </c>
      <c r="AO1826">
        <v>2157</v>
      </c>
      <c r="AP1826">
        <v>314</v>
      </c>
      <c r="AQ1826">
        <v>471</v>
      </c>
      <c r="AR1826">
        <v>570</v>
      </c>
      <c r="AS1826">
        <v>2024</v>
      </c>
      <c r="AT1826">
        <v>1652</v>
      </c>
      <c r="AU1826">
        <v>2073</v>
      </c>
      <c r="AV1826">
        <v>687</v>
      </c>
      <c r="AW1826">
        <v>38</v>
      </c>
      <c r="AX1826">
        <v>1073</v>
      </c>
      <c r="AY1826">
        <v>1712</v>
      </c>
      <c r="AZ1826">
        <v>384</v>
      </c>
      <c r="BA1826">
        <v>1887</v>
      </c>
      <c r="BB1826">
        <v>767</v>
      </c>
      <c r="BC1826">
        <v>960</v>
      </c>
      <c r="BD1826">
        <v>1286</v>
      </c>
      <c r="BE1826">
        <v>1</v>
      </c>
      <c r="BF1826" t="s">
        <v>71</v>
      </c>
      <c r="BG1826" t="s">
        <v>1404</v>
      </c>
      <c r="BH1826" t="s">
        <v>1498</v>
      </c>
      <c r="BI1826" s="4">
        <f xml:space="preserve"> _2025teamgamelogs[[#This Row],[FGA]] + (0.44 * _2025teamgamelogs[[#This Row],[FTA]]) + _2025teamgamelogs[[#This Row],[TOV]] - _2025teamgamelogs[[#This Row],[OREB]]</f>
        <v>94.88</v>
      </c>
      <c r="BJ1826" s="3">
        <f>_2025teamgamelogs[[#This Row],[TOV]]/_2025teamgamelogs[[#This Row],[POSSESIONS]]</f>
        <v>7.3777403035413164E-2</v>
      </c>
      <c r="BK1826" s="4">
        <f>_2025teamgamelogs[[#This Row],[PTS]]/_2025teamgamelogs[[#This Row],[POSSESIONS]]</f>
        <v>1.2331365935919056</v>
      </c>
      <c r="BL1826" s="4">
        <f xml:space="preserve"> 100 * _2025teamgamelogs[[#This Row],[POINTS_PER_POSSESSION]]</f>
        <v>123.31365935919057</v>
      </c>
      <c r="BM1826" s="4">
        <f xml:space="preserve"> _2025teamgamelogs[[#This Row],[POSSESIONS]] / (_2025teamgamelogs[[#This Row],[MIN]]/48)</f>
        <v>94.88</v>
      </c>
      <c r="BN1826" s="3">
        <f>_2025teamgamelogs[[#This Row],[PTS]] / (2 * (_2025teamgamelogs[[#This Row],[FGA]] + 0.44 * _2025teamgamelogs[[#This Row],[FTA]]))</f>
        <v>0.61656829679595282</v>
      </c>
      <c r="BO1826" s="4">
        <f>VLOOKUP(_2025teamgamelogs[[#This Row],[MONTH]], LEAGUE_AVERAGES!$A$2:$B$8, 2, FALSE)</f>
        <v>113.5005303155976</v>
      </c>
      <c r="BP1826" s="5">
        <f>VLOOKUP(_2025teamgamelogs[[#This Row],[TEAM_NAME]], LEAGUE_AVERAGES!$A$14:$C$43, 2, FALSE)</f>
        <v>0.38978048780487806</v>
      </c>
      <c r="BQ1826" s="5">
        <f>VLOOKUP(_2025teamgamelogs[[#This Row],[TEAM_NAME]], LEAGUE_AVERAGES!$A$14:$C$43, 3, FALSE)</f>
        <v>0.36475609756097566</v>
      </c>
      <c r="BR1826" s="5">
        <f>VLOOKUP(_2025teamgamelogs[[#This Row],[TEAM_NAME]], LEAGUE_AVERAGES!$F$14:$H$43, 2, FALSE)</f>
        <v>0.49036585365853652</v>
      </c>
      <c r="BS1826" s="5">
        <f>VLOOKUP(_2025teamgamelogs[[#This Row],[TEAM_NAME]], LEAGUE_AVERAGES!$F$14:$H$43, 3, FALSE)</f>
        <v>0.47582926829268285</v>
      </c>
      <c r="BT1826" s="5">
        <f>VLOOKUP(_2025teamgamelogs[[#This Row],[TEAM_NAME]], LEAGUE_AVERAGES!$K$14:$M$43, 2, FALSE)</f>
        <v>0.59895938905835644</v>
      </c>
      <c r="BU1826" s="5">
        <f>VLOOKUP(_2025teamgamelogs[[#This Row],[TEAM_NAME]], LEAGUE_AVERAGES!$K$14:$M$43, 3, FALSE)</f>
        <v>0.58126724036545818</v>
      </c>
    </row>
    <row r="1827" spans="1:73" x14ac:dyDescent="0.2">
      <c r="A1827" t="s">
        <v>59</v>
      </c>
      <c r="B1827">
        <v>1610612755</v>
      </c>
      <c r="C1827" t="s">
        <v>134</v>
      </c>
      <c r="D1827" t="s">
        <v>135</v>
      </c>
      <c r="E1827">
        <v>22400887</v>
      </c>
      <c r="F1827" s="1">
        <v>45720</v>
      </c>
      <c r="G1827" t="s">
        <v>1526</v>
      </c>
      <c r="H1827" t="s">
        <v>70</v>
      </c>
      <c r="I1827">
        <v>48</v>
      </c>
      <c r="J1827">
        <v>42</v>
      </c>
      <c r="K1827">
        <v>86</v>
      </c>
      <c r="L1827">
        <v>0.48799999999999999</v>
      </c>
      <c r="M1827">
        <v>9</v>
      </c>
      <c r="N1827">
        <v>32</v>
      </c>
      <c r="O1827">
        <v>0.28100000000000003</v>
      </c>
      <c r="P1827">
        <v>19</v>
      </c>
      <c r="Q1827">
        <v>27</v>
      </c>
      <c r="R1827">
        <v>0.70399999999999996</v>
      </c>
      <c r="S1827">
        <v>12</v>
      </c>
      <c r="T1827">
        <v>24</v>
      </c>
      <c r="U1827">
        <v>36</v>
      </c>
      <c r="V1827">
        <v>22</v>
      </c>
      <c r="W1827">
        <v>13</v>
      </c>
      <c r="X1827">
        <v>10</v>
      </c>
      <c r="Y1827">
        <v>2</v>
      </c>
      <c r="Z1827">
        <v>5</v>
      </c>
      <c r="AA1827">
        <v>16</v>
      </c>
      <c r="AB1827">
        <v>21</v>
      </c>
      <c r="AC1827">
        <v>112</v>
      </c>
      <c r="AD1827">
        <v>-14</v>
      </c>
      <c r="AE1827">
        <v>1</v>
      </c>
      <c r="AF1827">
        <v>1231</v>
      </c>
      <c r="AG1827">
        <v>1231</v>
      </c>
      <c r="AH1827">
        <v>1231</v>
      </c>
      <c r="AI1827">
        <v>121</v>
      </c>
      <c r="AJ1827">
        <v>1068</v>
      </c>
      <c r="AK1827">
        <v>1580</v>
      </c>
      <c r="AL1827">
        <v>868</v>
      </c>
      <c r="AM1827">
        <v>2097</v>
      </c>
      <c r="AN1827">
        <v>1863</v>
      </c>
      <c r="AO1827">
        <v>2058</v>
      </c>
      <c r="AP1827">
        <v>756</v>
      </c>
      <c r="AQ1827">
        <v>471</v>
      </c>
      <c r="AR1827">
        <v>1923</v>
      </c>
      <c r="AS1827">
        <v>848</v>
      </c>
      <c r="AT1827">
        <v>2333</v>
      </c>
      <c r="AU1827">
        <v>2164</v>
      </c>
      <c r="AV1827">
        <v>1909</v>
      </c>
      <c r="AW1827">
        <v>850</v>
      </c>
      <c r="AX1827">
        <v>539</v>
      </c>
      <c r="AY1827">
        <v>2078</v>
      </c>
      <c r="AZ1827">
        <v>1188</v>
      </c>
      <c r="BA1827">
        <v>570</v>
      </c>
      <c r="BB1827">
        <v>575</v>
      </c>
      <c r="BC1827">
        <v>1331</v>
      </c>
      <c r="BD1827">
        <v>1995</v>
      </c>
      <c r="BE1827">
        <v>1</v>
      </c>
      <c r="BF1827" t="s">
        <v>71</v>
      </c>
      <c r="BG1827" t="s">
        <v>1404</v>
      </c>
      <c r="BH1827" t="s">
        <v>1498</v>
      </c>
      <c r="BI1827" s="4">
        <f xml:space="preserve"> _2025teamgamelogs[[#This Row],[FGA]] + (0.44 * _2025teamgamelogs[[#This Row],[FTA]]) + _2025teamgamelogs[[#This Row],[TOV]] - _2025teamgamelogs[[#This Row],[OREB]]</f>
        <v>98.88</v>
      </c>
      <c r="BJ1827" s="3">
        <f>_2025teamgamelogs[[#This Row],[TOV]]/_2025teamgamelogs[[#This Row],[POSSESIONS]]</f>
        <v>0.13147249190938512</v>
      </c>
      <c r="BK1827" s="4">
        <f>_2025teamgamelogs[[#This Row],[PTS]]/_2025teamgamelogs[[#This Row],[POSSESIONS]]</f>
        <v>1.1326860841423949</v>
      </c>
      <c r="BL1827" s="4">
        <f xml:space="preserve"> 100 * _2025teamgamelogs[[#This Row],[POINTS_PER_POSSESSION]]</f>
        <v>113.26860841423949</v>
      </c>
      <c r="BM1827" s="4">
        <f xml:space="preserve"> _2025teamgamelogs[[#This Row],[POSSESIONS]] / (_2025teamgamelogs[[#This Row],[MIN]]/48)</f>
        <v>98.88</v>
      </c>
      <c r="BN1827" s="3">
        <f>_2025teamgamelogs[[#This Row],[PTS]] / (2 * (_2025teamgamelogs[[#This Row],[FGA]] + 0.44 * _2025teamgamelogs[[#This Row],[FTA]]))</f>
        <v>0.57212913771965679</v>
      </c>
      <c r="BO1827" s="4">
        <f>VLOOKUP(_2025teamgamelogs[[#This Row],[MONTH]], LEAGUE_AVERAGES!$A$2:$B$8, 2, FALSE)</f>
        <v>113.5005303155976</v>
      </c>
      <c r="BP1827" s="5">
        <f>VLOOKUP(_2025teamgamelogs[[#This Row],[TEAM_NAME]], LEAGUE_AVERAGES!$A$14:$C$43, 2, FALSE)</f>
        <v>0.34129268292682929</v>
      </c>
      <c r="BQ1827" s="5">
        <f>VLOOKUP(_2025teamgamelogs[[#This Row],[TEAM_NAME]], LEAGUE_AVERAGES!$A$14:$C$43, 3, FALSE)</f>
        <v>0.34026829268292691</v>
      </c>
      <c r="BR1827" s="5">
        <f>VLOOKUP(_2025teamgamelogs[[#This Row],[TEAM_NAME]], LEAGUE_AVERAGES!$F$14:$H$43, 2, FALSE)</f>
        <v>0.45178048780487812</v>
      </c>
      <c r="BS1827" s="5">
        <f>VLOOKUP(_2025teamgamelogs[[#This Row],[TEAM_NAME]], LEAGUE_AVERAGES!$F$14:$H$43, 3, FALSE)</f>
        <v>0.45797560975609758</v>
      </c>
      <c r="BT1827" s="5">
        <f>VLOOKUP(_2025teamgamelogs[[#This Row],[TEAM_NAME]], LEAGUE_AVERAGES!$K$14:$M$43, 2, FALSE)</f>
        <v>0.55774018976963147</v>
      </c>
      <c r="BU1827" s="5">
        <f>VLOOKUP(_2025teamgamelogs[[#This Row],[TEAM_NAME]], LEAGUE_AVERAGES!$K$14:$M$43, 3, FALSE)</f>
        <v>0.57066794818423772</v>
      </c>
    </row>
    <row r="1828" spans="1:73" x14ac:dyDescent="0.2">
      <c r="A1828" t="s">
        <v>59</v>
      </c>
      <c r="B1828">
        <v>1610612756</v>
      </c>
      <c r="C1828" t="s">
        <v>80</v>
      </c>
      <c r="D1828" t="s">
        <v>81</v>
      </c>
      <c r="E1828">
        <v>22400889</v>
      </c>
      <c r="F1828" s="1">
        <v>45720</v>
      </c>
      <c r="G1828" t="s">
        <v>1225</v>
      </c>
      <c r="H1828" t="s">
        <v>63</v>
      </c>
      <c r="I1828">
        <v>48</v>
      </c>
      <c r="J1828">
        <v>41</v>
      </c>
      <c r="K1828">
        <v>80</v>
      </c>
      <c r="L1828">
        <v>0.51300000000000001</v>
      </c>
      <c r="M1828">
        <v>14</v>
      </c>
      <c r="N1828">
        <v>34</v>
      </c>
      <c r="O1828">
        <v>0.41199999999999998</v>
      </c>
      <c r="P1828">
        <v>23</v>
      </c>
      <c r="Q1828">
        <v>27</v>
      </c>
      <c r="R1828">
        <v>0.85199999999999998</v>
      </c>
      <c r="S1828">
        <v>7</v>
      </c>
      <c r="T1828">
        <v>30</v>
      </c>
      <c r="U1828">
        <v>37</v>
      </c>
      <c r="V1828">
        <v>31</v>
      </c>
      <c r="W1828">
        <v>11</v>
      </c>
      <c r="X1828">
        <v>5</v>
      </c>
      <c r="Y1828">
        <v>3</v>
      </c>
      <c r="Z1828">
        <v>3</v>
      </c>
      <c r="AA1828">
        <v>20</v>
      </c>
      <c r="AB1828">
        <v>22</v>
      </c>
      <c r="AC1828">
        <v>119</v>
      </c>
      <c r="AD1828">
        <v>2</v>
      </c>
      <c r="AE1828">
        <v>1</v>
      </c>
      <c r="AF1828">
        <v>1</v>
      </c>
      <c r="AG1828">
        <v>1</v>
      </c>
      <c r="AH1828">
        <v>1</v>
      </c>
      <c r="AI1828">
        <v>121</v>
      </c>
      <c r="AJ1828">
        <v>1234</v>
      </c>
      <c r="AK1828">
        <v>2190</v>
      </c>
      <c r="AL1828">
        <v>493</v>
      </c>
      <c r="AM1828">
        <v>934</v>
      </c>
      <c r="AN1828">
        <v>1627</v>
      </c>
      <c r="AO1828">
        <v>622</v>
      </c>
      <c r="AP1828">
        <v>314</v>
      </c>
      <c r="AQ1828">
        <v>471</v>
      </c>
      <c r="AR1828">
        <v>570</v>
      </c>
      <c r="AS1828">
        <v>2024</v>
      </c>
      <c r="AT1828">
        <v>1652</v>
      </c>
      <c r="AU1828">
        <v>2073</v>
      </c>
      <c r="AV1828">
        <v>426</v>
      </c>
      <c r="AW1828">
        <v>429</v>
      </c>
      <c r="AX1828">
        <v>1998</v>
      </c>
      <c r="AY1828">
        <v>1712</v>
      </c>
      <c r="AZ1828">
        <v>384</v>
      </c>
      <c r="BA1828">
        <v>1491</v>
      </c>
      <c r="BB1828">
        <v>416</v>
      </c>
      <c r="BC1828">
        <v>798</v>
      </c>
      <c r="BD1828">
        <v>1106</v>
      </c>
      <c r="BE1828">
        <v>1</v>
      </c>
      <c r="BF1828" t="s">
        <v>64</v>
      </c>
      <c r="BG1828" t="s">
        <v>1404</v>
      </c>
      <c r="BH1828" t="s">
        <v>1498</v>
      </c>
      <c r="BI1828" s="4">
        <f xml:space="preserve"> _2025teamgamelogs[[#This Row],[FGA]] + (0.44 * _2025teamgamelogs[[#This Row],[FTA]]) + _2025teamgamelogs[[#This Row],[TOV]] - _2025teamgamelogs[[#This Row],[OREB]]</f>
        <v>95.88</v>
      </c>
      <c r="BJ1828" s="3">
        <f>_2025teamgamelogs[[#This Row],[TOV]]/_2025teamgamelogs[[#This Row],[POSSESIONS]]</f>
        <v>0.114726741760534</v>
      </c>
      <c r="BK1828" s="4">
        <f>_2025teamgamelogs[[#This Row],[PTS]]/_2025teamgamelogs[[#This Row],[POSSESIONS]]</f>
        <v>1.2411347517730498</v>
      </c>
      <c r="BL1828" s="4">
        <f xml:space="preserve"> 100 * _2025teamgamelogs[[#This Row],[POINTS_PER_POSSESSION]]</f>
        <v>124.11347517730498</v>
      </c>
      <c r="BM1828" s="4">
        <f xml:space="preserve"> _2025teamgamelogs[[#This Row],[POSSESIONS]] / (_2025teamgamelogs[[#This Row],[MIN]]/48)</f>
        <v>95.88</v>
      </c>
      <c r="BN1828" s="3">
        <f>_2025teamgamelogs[[#This Row],[PTS]] / (2 * (_2025teamgamelogs[[#This Row],[FGA]] + 0.44 * _2025teamgamelogs[[#This Row],[FTA]]))</f>
        <v>0.64758380496299528</v>
      </c>
      <c r="BO1828" s="4">
        <f>VLOOKUP(_2025teamgamelogs[[#This Row],[MONTH]], LEAGUE_AVERAGES!$A$2:$B$8, 2, FALSE)</f>
        <v>113.5005303155976</v>
      </c>
      <c r="BP1828" s="5">
        <f>VLOOKUP(_2025teamgamelogs[[#This Row],[TEAM_NAME]], LEAGUE_AVERAGES!$A$14:$C$43, 2, FALSE)</f>
        <v>0.37692682926829268</v>
      </c>
      <c r="BQ1828" s="5">
        <f>VLOOKUP(_2025teamgamelogs[[#This Row],[TEAM_NAME]], LEAGUE_AVERAGES!$A$14:$C$43, 3, FALSE)</f>
        <v>0.37741463414634141</v>
      </c>
      <c r="BR1828" s="5">
        <f>VLOOKUP(_2025teamgamelogs[[#This Row],[TEAM_NAME]], LEAGUE_AVERAGES!$F$14:$H$43, 2, FALSE)</f>
        <v>0.4768536585365854</v>
      </c>
      <c r="BS1828" s="5">
        <f>VLOOKUP(_2025teamgamelogs[[#This Row],[TEAM_NAME]], LEAGUE_AVERAGES!$F$14:$H$43, 3, FALSE)</f>
        <v>0.48056097560975608</v>
      </c>
      <c r="BT1828" s="5">
        <f>VLOOKUP(_2025teamgamelogs[[#This Row],[TEAM_NAME]], LEAGUE_AVERAGES!$K$14:$M$43, 2, FALSE)</f>
        <v>0.59622840480117467</v>
      </c>
      <c r="BU1828" s="5">
        <f>VLOOKUP(_2025teamgamelogs[[#This Row],[TEAM_NAME]], LEAGUE_AVERAGES!$K$14:$M$43, 3, FALSE)</f>
        <v>0.59682738613401276</v>
      </c>
    </row>
    <row r="1829" spans="1:73" x14ac:dyDescent="0.2">
      <c r="A1829" t="s">
        <v>59</v>
      </c>
      <c r="B1829">
        <v>1610612759</v>
      </c>
      <c r="C1829" t="s">
        <v>145</v>
      </c>
      <c r="D1829" t="s">
        <v>146</v>
      </c>
      <c r="E1829">
        <v>22400888</v>
      </c>
      <c r="F1829" s="1">
        <v>45720</v>
      </c>
      <c r="G1829" t="s">
        <v>1527</v>
      </c>
      <c r="H1829" t="s">
        <v>63</v>
      </c>
      <c r="I1829">
        <v>48</v>
      </c>
      <c r="J1829">
        <v>52</v>
      </c>
      <c r="K1829">
        <v>95</v>
      </c>
      <c r="L1829">
        <v>0.54700000000000004</v>
      </c>
      <c r="M1829">
        <v>18</v>
      </c>
      <c r="N1829">
        <v>39</v>
      </c>
      <c r="O1829">
        <v>0.46200000000000002</v>
      </c>
      <c r="P1829">
        <v>5</v>
      </c>
      <c r="Q1829">
        <v>10</v>
      </c>
      <c r="R1829">
        <v>0.5</v>
      </c>
      <c r="S1829">
        <v>13</v>
      </c>
      <c r="T1829">
        <v>33</v>
      </c>
      <c r="U1829">
        <v>46</v>
      </c>
      <c r="V1829">
        <v>37</v>
      </c>
      <c r="W1829">
        <v>15</v>
      </c>
      <c r="X1829">
        <v>9</v>
      </c>
      <c r="Y1829">
        <v>4</v>
      </c>
      <c r="Z1829">
        <v>2</v>
      </c>
      <c r="AA1829">
        <v>15</v>
      </c>
      <c r="AB1829">
        <v>16</v>
      </c>
      <c r="AC1829">
        <v>127</v>
      </c>
      <c r="AD1829">
        <v>14</v>
      </c>
      <c r="AE1829">
        <v>1</v>
      </c>
      <c r="AF1829">
        <v>1</v>
      </c>
      <c r="AG1829">
        <v>1</v>
      </c>
      <c r="AH1829">
        <v>1</v>
      </c>
      <c r="AI1829">
        <v>121</v>
      </c>
      <c r="AJ1829">
        <v>64</v>
      </c>
      <c r="AK1829">
        <v>477</v>
      </c>
      <c r="AL1829">
        <v>178</v>
      </c>
      <c r="AM1829">
        <v>288</v>
      </c>
      <c r="AN1829">
        <v>933</v>
      </c>
      <c r="AO1829">
        <v>249</v>
      </c>
      <c r="AP1829">
        <v>2431</v>
      </c>
      <c r="AQ1829">
        <v>2381</v>
      </c>
      <c r="AR1829">
        <v>2437</v>
      </c>
      <c r="AS1829">
        <v>652</v>
      </c>
      <c r="AT1829">
        <v>1131</v>
      </c>
      <c r="AU1829">
        <v>835</v>
      </c>
      <c r="AV1829">
        <v>68</v>
      </c>
      <c r="AW1829">
        <v>1341</v>
      </c>
      <c r="AX1829">
        <v>797</v>
      </c>
      <c r="AY1829">
        <v>1274</v>
      </c>
      <c r="AZ1829">
        <v>158</v>
      </c>
      <c r="BA1829">
        <v>398</v>
      </c>
      <c r="BB1829">
        <v>1670</v>
      </c>
      <c r="BC1829">
        <v>341</v>
      </c>
      <c r="BD1829">
        <v>421</v>
      </c>
      <c r="BE1829">
        <v>1</v>
      </c>
      <c r="BF1829" t="s">
        <v>64</v>
      </c>
      <c r="BG1829" t="s">
        <v>1404</v>
      </c>
      <c r="BH1829" t="s">
        <v>1498</v>
      </c>
      <c r="BI1829" s="4">
        <f xml:space="preserve"> _2025teamgamelogs[[#This Row],[FGA]] + (0.44 * _2025teamgamelogs[[#This Row],[FTA]]) + _2025teamgamelogs[[#This Row],[TOV]] - _2025teamgamelogs[[#This Row],[OREB]]</f>
        <v>101.4</v>
      </c>
      <c r="BJ1829" s="3">
        <f>_2025teamgamelogs[[#This Row],[TOV]]/_2025teamgamelogs[[#This Row],[POSSESIONS]]</f>
        <v>0.14792899408284022</v>
      </c>
      <c r="BK1829" s="4">
        <f>_2025teamgamelogs[[#This Row],[PTS]]/_2025teamgamelogs[[#This Row],[POSSESIONS]]</f>
        <v>1.252465483234714</v>
      </c>
      <c r="BL1829" s="4">
        <f xml:space="preserve"> 100 * _2025teamgamelogs[[#This Row],[POINTS_PER_POSSESSION]]</f>
        <v>125.2465483234714</v>
      </c>
      <c r="BM1829" s="4">
        <f xml:space="preserve"> _2025teamgamelogs[[#This Row],[POSSESIONS]] / (_2025teamgamelogs[[#This Row],[MIN]]/48)</f>
        <v>101.4</v>
      </c>
      <c r="BN1829" s="3">
        <f>_2025teamgamelogs[[#This Row],[PTS]] / (2 * (_2025teamgamelogs[[#This Row],[FGA]] + 0.44 * _2025teamgamelogs[[#This Row],[FTA]]))</f>
        <v>0.63883299798792748</v>
      </c>
      <c r="BO1829" s="4">
        <f>VLOOKUP(_2025teamgamelogs[[#This Row],[MONTH]], LEAGUE_AVERAGES!$A$2:$B$8, 2, FALSE)</f>
        <v>113.5005303155976</v>
      </c>
      <c r="BP1829" s="5">
        <f>VLOOKUP(_2025teamgamelogs[[#This Row],[TEAM_NAME]], LEAGUE_AVERAGES!$A$14:$C$43, 2, FALSE)</f>
        <v>0.36502500000000004</v>
      </c>
      <c r="BQ1829" s="5">
        <f>VLOOKUP(_2025teamgamelogs[[#This Row],[TEAM_NAME]], LEAGUE_AVERAGES!$A$14:$C$43, 3, FALSE)</f>
        <v>0.35016666666666663</v>
      </c>
      <c r="BR1829" s="5">
        <f>VLOOKUP(_2025teamgamelogs[[#This Row],[TEAM_NAME]], LEAGUE_AVERAGES!$F$14:$H$43, 2, FALSE)</f>
        <v>0.47877500000000017</v>
      </c>
      <c r="BS1829" s="5">
        <f>VLOOKUP(_2025teamgamelogs[[#This Row],[TEAM_NAME]], LEAGUE_AVERAGES!$F$14:$H$43, 3, FALSE)</f>
        <v>0.45407142857142868</v>
      </c>
      <c r="BT1829" s="5">
        <f>VLOOKUP(_2025teamgamelogs[[#This Row],[TEAM_NAME]], LEAGUE_AVERAGES!$K$14:$M$43, 2, FALSE)</f>
        <v>0.59112459331758582</v>
      </c>
      <c r="BU1829" s="5">
        <f>VLOOKUP(_2025teamgamelogs[[#This Row],[TEAM_NAME]], LEAGUE_AVERAGES!$K$14:$M$43, 3, FALSE)</f>
        <v>0.56254759440180246</v>
      </c>
    </row>
    <row r="1830" spans="1:73" x14ac:dyDescent="0.2">
      <c r="A1830" t="s">
        <v>59</v>
      </c>
      <c r="B1830">
        <v>1610612754</v>
      </c>
      <c r="C1830" t="s">
        <v>110</v>
      </c>
      <c r="D1830" t="s">
        <v>111</v>
      </c>
      <c r="E1830">
        <v>22400882</v>
      </c>
      <c r="F1830" s="1">
        <v>45720</v>
      </c>
      <c r="G1830" t="s">
        <v>1528</v>
      </c>
      <c r="H1830" t="s">
        <v>63</v>
      </c>
      <c r="I1830">
        <v>48</v>
      </c>
      <c r="J1830">
        <v>44</v>
      </c>
      <c r="K1830">
        <v>86</v>
      </c>
      <c r="L1830">
        <v>0.51200000000000001</v>
      </c>
      <c r="M1830">
        <v>17</v>
      </c>
      <c r="N1830">
        <v>42</v>
      </c>
      <c r="O1830">
        <v>0.40500000000000003</v>
      </c>
      <c r="P1830">
        <v>10</v>
      </c>
      <c r="Q1830">
        <v>10</v>
      </c>
      <c r="R1830">
        <v>1</v>
      </c>
      <c r="S1830">
        <v>5</v>
      </c>
      <c r="T1830">
        <v>30</v>
      </c>
      <c r="U1830">
        <v>35</v>
      </c>
      <c r="V1830">
        <v>34</v>
      </c>
      <c r="W1830">
        <v>13</v>
      </c>
      <c r="X1830">
        <v>9</v>
      </c>
      <c r="Y1830">
        <v>6</v>
      </c>
      <c r="Z1830">
        <v>0</v>
      </c>
      <c r="AA1830">
        <v>19</v>
      </c>
      <c r="AB1830">
        <v>14</v>
      </c>
      <c r="AC1830">
        <v>115</v>
      </c>
      <c r="AD1830">
        <v>13</v>
      </c>
      <c r="AE1830">
        <v>1</v>
      </c>
      <c r="AF1830">
        <v>1</v>
      </c>
      <c r="AG1830">
        <v>1</v>
      </c>
      <c r="AH1830">
        <v>1</v>
      </c>
      <c r="AI1830">
        <v>121</v>
      </c>
      <c r="AJ1830">
        <v>703</v>
      </c>
      <c r="AK1830">
        <v>1580</v>
      </c>
      <c r="AL1830">
        <v>522</v>
      </c>
      <c r="AM1830">
        <v>410</v>
      </c>
      <c r="AN1830">
        <v>568</v>
      </c>
      <c r="AO1830">
        <v>700</v>
      </c>
      <c r="AP1830">
        <v>2148</v>
      </c>
      <c r="AQ1830">
        <v>2381</v>
      </c>
      <c r="AR1830">
        <v>1</v>
      </c>
      <c r="AS1830">
        <v>2299</v>
      </c>
      <c r="AT1830">
        <v>1652</v>
      </c>
      <c r="AU1830">
        <v>2225</v>
      </c>
      <c r="AV1830">
        <v>186</v>
      </c>
      <c r="AW1830">
        <v>850</v>
      </c>
      <c r="AX1830">
        <v>797</v>
      </c>
      <c r="AY1830">
        <v>560</v>
      </c>
      <c r="AZ1830">
        <v>1</v>
      </c>
      <c r="BA1830">
        <v>1258</v>
      </c>
      <c r="BB1830">
        <v>2064</v>
      </c>
      <c r="BC1830">
        <v>1095</v>
      </c>
      <c r="BD1830">
        <v>467</v>
      </c>
      <c r="BE1830">
        <v>1</v>
      </c>
      <c r="BF1830" t="s">
        <v>64</v>
      </c>
      <c r="BG1830" t="s">
        <v>1404</v>
      </c>
      <c r="BH1830" t="s">
        <v>1498</v>
      </c>
      <c r="BI1830" s="4">
        <f xml:space="preserve"> _2025teamgamelogs[[#This Row],[FGA]] + (0.44 * _2025teamgamelogs[[#This Row],[FTA]]) + _2025teamgamelogs[[#This Row],[TOV]] - _2025teamgamelogs[[#This Row],[OREB]]</f>
        <v>98.4</v>
      </c>
      <c r="BJ1830" s="3">
        <f>_2025teamgamelogs[[#This Row],[TOV]]/_2025teamgamelogs[[#This Row],[POSSESIONS]]</f>
        <v>0.13211382113821138</v>
      </c>
      <c r="BK1830" s="4">
        <f>_2025teamgamelogs[[#This Row],[PTS]]/_2025teamgamelogs[[#This Row],[POSSESIONS]]</f>
        <v>1.1686991869918699</v>
      </c>
      <c r="BL1830" s="4">
        <f xml:space="preserve"> 100 * _2025teamgamelogs[[#This Row],[POINTS_PER_POSSESSION]]</f>
        <v>116.869918699187</v>
      </c>
      <c r="BM1830" s="4">
        <f xml:space="preserve"> _2025teamgamelogs[[#This Row],[POSSESIONS]] / (_2025teamgamelogs[[#This Row],[MIN]]/48)</f>
        <v>98.4</v>
      </c>
      <c r="BN1830" s="3">
        <f>_2025teamgamelogs[[#This Row],[PTS]] / (2 * (_2025teamgamelogs[[#This Row],[FGA]] + 0.44 * _2025teamgamelogs[[#This Row],[FTA]]))</f>
        <v>0.63606194690265483</v>
      </c>
      <c r="BO1830" s="4">
        <f>VLOOKUP(_2025teamgamelogs[[#This Row],[MONTH]], LEAGUE_AVERAGES!$A$2:$B$8, 2, FALSE)</f>
        <v>113.5005303155976</v>
      </c>
      <c r="BP1830" s="5">
        <f>VLOOKUP(_2025teamgamelogs[[#This Row],[TEAM_NAME]], LEAGUE_AVERAGES!$A$14:$C$43, 2, FALSE)</f>
        <v>0.37909999999999999</v>
      </c>
      <c r="BQ1830" s="5">
        <f>VLOOKUP(_2025teamgamelogs[[#This Row],[TEAM_NAME]], LEAGUE_AVERAGES!$A$14:$C$43, 3, FALSE)</f>
        <v>0.35511904761904761</v>
      </c>
      <c r="BR1830" s="5">
        <f>VLOOKUP(_2025teamgamelogs[[#This Row],[TEAM_NAME]], LEAGUE_AVERAGES!$F$14:$H$43, 2, FALSE)</f>
        <v>0.49785000000000013</v>
      </c>
      <c r="BS1830" s="5">
        <f>VLOOKUP(_2025teamgamelogs[[#This Row],[TEAM_NAME]], LEAGUE_AVERAGES!$F$14:$H$43, 3, FALSE)</f>
        <v>0.47942857142857148</v>
      </c>
      <c r="BT1830" s="5">
        <f>VLOOKUP(_2025teamgamelogs[[#This Row],[TEAM_NAME]], LEAGUE_AVERAGES!$K$14:$M$43, 2, FALSE)</f>
        <v>0.60805571751162091</v>
      </c>
      <c r="BU1830" s="5">
        <f>VLOOKUP(_2025teamgamelogs[[#This Row],[TEAM_NAME]], LEAGUE_AVERAGES!$K$14:$M$43, 3, FALSE)</f>
        <v>0.58190704341109034</v>
      </c>
    </row>
    <row r="1831" spans="1:73" x14ac:dyDescent="0.2">
      <c r="A1831" t="s">
        <v>59</v>
      </c>
      <c r="B1831">
        <v>1610612751</v>
      </c>
      <c r="C1831" t="s">
        <v>89</v>
      </c>
      <c r="D1831" t="s">
        <v>90</v>
      </c>
      <c r="E1831">
        <v>22400888</v>
      </c>
      <c r="F1831" s="1">
        <v>45720</v>
      </c>
      <c r="G1831" t="s">
        <v>1529</v>
      </c>
      <c r="H1831" t="s">
        <v>70</v>
      </c>
      <c r="I1831">
        <v>48</v>
      </c>
      <c r="J1831">
        <v>39</v>
      </c>
      <c r="K1831">
        <v>86</v>
      </c>
      <c r="L1831">
        <v>0.45300000000000001</v>
      </c>
      <c r="M1831">
        <v>17</v>
      </c>
      <c r="N1831">
        <v>50</v>
      </c>
      <c r="O1831">
        <v>0.34</v>
      </c>
      <c r="P1831">
        <v>18</v>
      </c>
      <c r="Q1831">
        <v>21</v>
      </c>
      <c r="R1831">
        <v>0.85699999999999998</v>
      </c>
      <c r="S1831">
        <v>11</v>
      </c>
      <c r="T1831">
        <v>29</v>
      </c>
      <c r="U1831">
        <v>40</v>
      </c>
      <c r="V1831">
        <v>29</v>
      </c>
      <c r="W1831">
        <v>13</v>
      </c>
      <c r="X1831">
        <v>8</v>
      </c>
      <c r="Y1831">
        <v>2</v>
      </c>
      <c r="Z1831">
        <v>4</v>
      </c>
      <c r="AA1831">
        <v>16</v>
      </c>
      <c r="AB1831">
        <v>15</v>
      </c>
      <c r="AC1831">
        <v>113</v>
      </c>
      <c r="AD1831">
        <v>-14</v>
      </c>
      <c r="AE1831">
        <v>1</v>
      </c>
      <c r="AF1831">
        <v>1231</v>
      </c>
      <c r="AG1831">
        <v>1231</v>
      </c>
      <c r="AH1831">
        <v>1231</v>
      </c>
      <c r="AI1831">
        <v>121</v>
      </c>
      <c r="AJ1831">
        <v>1609</v>
      </c>
      <c r="AK1831">
        <v>1580</v>
      </c>
      <c r="AL1831">
        <v>1495</v>
      </c>
      <c r="AM1831">
        <v>410</v>
      </c>
      <c r="AN1831">
        <v>104</v>
      </c>
      <c r="AO1831">
        <v>1458</v>
      </c>
      <c r="AP1831">
        <v>889</v>
      </c>
      <c r="AQ1831">
        <v>1164</v>
      </c>
      <c r="AR1831">
        <v>515</v>
      </c>
      <c r="AS1831">
        <v>1051</v>
      </c>
      <c r="AT1831">
        <v>1807</v>
      </c>
      <c r="AU1831">
        <v>1715</v>
      </c>
      <c r="AV1831">
        <v>687</v>
      </c>
      <c r="AW1831">
        <v>850</v>
      </c>
      <c r="AX1831">
        <v>1073</v>
      </c>
      <c r="AY1831">
        <v>2078</v>
      </c>
      <c r="AZ1831">
        <v>750</v>
      </c>
      <c r="BA1831">
        <v>570</v>
      </c>
      <c r="BB1831">
        <v>1892</v>
      </c>
      <c r="BC1831">
        <v>1250</v>
      </c>
      <c r="BD1831">
        <v>1995</v>
      </c>
      <c r="BE1831">
        <v>1</v>
      </c>
      <c r="BF1831" t="s">
        <v>71</v>
      </c>
      <c r="BG1831" t="s">
        <v>1404</v>
      </c>
      <c r="BH1831" t="s">
        <v>1498</v>
      </c>
      <c r="BI1831" s="4">
        <f xml:space="preserve"> _2025teamgamelogs[[#This Row],[FGA]] + (0.44 * _2025teamgamelogs[[#This Row],[FTA]]) + _2025teamgamelogs[[#This Row],[TOV]] - _2025teamgamelogs[[#This Row],[OREB]]</f>
        <v>97.24</v>
      </c>
      <c r="BJ1831" s="3">
        <f>_2025teamgamelogs[[#This Row],[TOV]]/_2025teamgamelogs[[#This Row],[POSSESIONS]]</f>
        <v>0.13368983957219252</v>
      </c>
      <c r="BK1831" s="4">
        <f>_2025teamgamelogs[[#This Row],[PTS]]/_2025teamgamelogs[[#This Row],[POSSESIONS]]</f>
        <v>1.1620732208967504</v>
      </c>
      <c r="BL1831" s="4">
        <f xml:space="preserve"> 100 * _2025teamgamelogs[[#This Row],[POINTS_PER_POSSESSION]]</f>
        <v>116.20732208967503</v>
      </c>
      <c r="BM1831" s="4">
        <f xml:space="preserve"> _2025teamgamelogs[[#This Row],[POSSESIONS]] / (_2025teamgamelogs[[#This Row],[MIN]]/48)</f>
        <v>97.24</v>
      </c>
      <c r="BN1831" s="3">
        <f>_2025teamgamelogs[[#This Row],[PTS]] / (2 * (_2025teamgamelogs[[#This Row],[FGA]] + 0.44 * _2025teamgamelogs[[#This Row],[FTA]]))</f>
        <v>0.59323813523729529</v>
      </c>
      <c r="BO1831" s="4">
        <f>VLOOKUP(_2025teamgamelogs[[#This Row],[MONTH]], LEAGUE_AVERAGES!$A$2:$B$8, 2, FALSE)</f>
        <v>113.5005303155976</v>
      </c>
      <c r="BP1831" s="5">
        <f>VLOOKUP(_2025teamgamelogs[[#This Row],[TEAM_NAME]], LEAGUE_AVERAGES!$A$14:$C$43, 2, FALSE)</f>
        <v>0.337609756097561</v>
      </c>
      <c r="BQ1831" s="5">
        <f>VLOOKUP(_2025teamgamelogs[[#This Row],[TEAM_NAME]], LEAGUE_AVERAGES!$A$14:$C$43, 3, FALSE)</f>
        <v>0.34709756097560968</v>
      </c>
      <c r="BR1831" s="5">
        <f>VLOOKUP(_2025teamgamelogs[[#This Row],[TEAM_NAME]], LEAGUE_AVERAGES!$F$14:$H$43, 2, FALSE)</f>
        <v>0.43748780487804872</v>
      </c>
      <c r="BS1831" s="5">
        <f>VLOOKUP(_2025teamgamelogs[[#This Row],[TEAM_NAME]], LEAGUE_AVERAGES!$F$14:$H$43, 3, FALSE)</f>
        <v>0.43895121951219529</v>
      </c>
      <c r="BT1831" s="5">
        <f>VLOOKUP(_2025teamgamelogs[[#This Row],[TEAM_NAME]], LEAGUE_AVERAGES!$K$14:$M$43, 2, FALSE)</f>
        <v>0.54767404365624284</v>
      </c>
      <c r="BU1831" s="5">
        <f>VLOOKUP(_2025teamgamelogs[[#This Row],[TEAM_NAME]], LEAGUE_AVERAGES!$K$14:$M$43, 3, FALSE)</f>
        <v>0.5592142433904097</v>
      </c>
    </row>
    <row r="1832" spans="1:73" x14ac:dyDescent="0.2">
      <c r="A1832" t="s">
        <v>59</v>
      </c>
      <c r="B1832">
        <v>1610612744</v>
      </c>
      <c r="C1832" t="s">
        <v>98</v>
      </c>
      <c r="D1832" t="s">
        <v>99</v>
      </c>
      <c r="E1832">
        <v>22400885</v>
      </c>
      <c r="F1832" s="1">
        <v>45720</v>
      </c>
      <c r="G1832" t="s">
        <v>1530</v>
      </c>
      <c r="H1832" t="s">
        <v>63</v>
      </c>
      <c r="I1832">
        <v>48</v>
      </c>
      <c r="J1832">
        <v>43</v>
      </c>
      <c r="K1832">
        <v>88</v>
      </c>
      <c r="L1832">
        <v>0.48899999999999999</v>
      </c>
      <c r="M1832">
        <v>13</v>
      </c>
      <c r="N1832">
        <v>37</v>
      </c>
      <c r="O1832">
        <v>0.35099999999999998</v>
      </c>
      <c r="P1832">
        <v>15</v>
      </c>
      <c r="Q1832">
        <v>19</v>
      </c>
      <c r="R1832">
        <v>0.78900000000000003</v>
      </c>
      <c r="S1832">
        <v>9</v>
      </c>
      <c r="T1832">
        <v>35</v>
      </c>
      <c r="U1832">
        <v>44</v>
      </c>
      <c r="V1832">
        <v>30</v>
      </c>
      <c r="W1832">
        <v>13</v>
      </c>
      <c r="X1832">
        <v>7</v>
      </c>
      <c r="Y1832">
        <v>7</v>
      </c>
      <c r="Z1832">
        <v>2</v>
      </c>
      <c r="AA1832">
        <v>14</v>
      </c>
      <c r="AB1832">
        <v>17</v>
      </c>
      <c r="AC1832">
        <v>114</v>
      </c>
      <c r="AD1832">
        <v>12</v>
      </c>
      <c r="AE1832">
        <v>1</v>
      </c>
      <c r="AF1832">
        <v>1</v>
      </c>
      <c r="AG1832">
        <v>1</v>
      </c>
      <c r="AH1832">
        <v>1</v>
      </c>
      <c r="AI1832">
        <v>121</v>
      </c>
      <c r="AJ1832">
        <v>866</v>
      </c>
      <c r="AK1832">
        <v>1314</v>
      </c>
      <c r="AL1832">
        <v>853</v>
      </c>
      <c r="AM1832">
        <v>1171</v>
      </c>
      <c r="AN1832">
        <v>1227</v>
      </c>
      <c r="AO1832">
        <v>1294</v>
      </c>
      <c r="AP1832">
        <v>1416</v>
      </c>
      <c r="AQ1832">
        <v>1458</v>
      </c>
      <c r="AR1832">
        <v>1180</v>
      </c>
      <c r="AS1832">
        <v>1566</v>
      </c>
      <c r="AT1832">
        <v>769</v>
      </c>
      <c r="AU1832">
        <v>1127</v>
      </c>
      <c r="AV1832">
        <v>541</v>
      </c>
      <c r="AW1832">
        <v>850</v>
      </c>
      <c r="AX1832">
        <v>1360</v>
      </c>
      <c r="AY1832">
        <v>346</v>
      </c>
      <c r="AZ1832">
        <v>158</v>
      </c>
      <c r="BA1832">
        <v>260</v>
      </c>
      <c r="BB1832">
        <v>1444</v>
      </c>
      <c r="BC1832">
        <v>1168</v>
      </c>
      <c r="BD1832">
        <v>517</v>
      </c>
      <c r="BE1832">
        <v>1</v>
      </c>
      <c r="BF1832" t="s">
        <v>71</v>
      </c>
      <c r="BG1832" t="s">
        <v>1404</v>
      </c>
      <c r="BH1832" t="s">
        <v>1498</v>
      </c>
      <c r="BI1832" s="4">
        <f xml:space="preserve"> _2025teamgamelogs[[#This Row],[FGA]] + (0.44 * _2025teamgamelogs[[#This Row],[FTA]]) + _2025teamgamelogs[[#This Row],[TOV]] - _2025teamgamelogs[[#This Row],[OREB]]</f>
        <v>100.36</v>
      </c>
      <c r="BJ1832" s="3">
        <f>_2025teamgamelogs[[#This Row],[TOV]]/_2025teamgamelogs[[#This Row],[POSSESIONS]]</f>
        <v>0.12953367875647667</v>
      </c>
      <c r="BK1832" s="4">
        <f>_2025teamgamelogs[[#This Row],[PTS]]/_2025teamgamelogs[[#This Row],[POSSESIONS]]</f>
        <v>1.1359107214029494</v>
      </c>
      <c r="BL1832" s="4">
        <f xml:space="preserve"> 100 * _2025teamgamelogs[[#This Row],[POINTS_PER_POSSESSION]]</f>
        <v>113.59107214029494</v>
      </c>
      <c r="BM1832" s="4">
        <f xml:space="preserve"> _2025teamgamelogs[[#This Row],[POSSESIONS]] / (_2025teamgamelogs[[#This Row],[MIN]]/48)</f>
        <v>100.36</v>
      </c>
      <c r="BN1832" s="3">
        <f>_2025teamgamelogs[[#This Row],[PTS]] / (2 * (_2025teamgamelogs[[#This Row],[FGA]] + 0.44 * _2025teamgamelogs[[#This Row],[FTA]]))</f>
        <v>0.59153175591531759</v>
      </c>
      <c r="BO1832" s="4">
        <f>VLOOKUP(_2025teamgamelogs[[#This Row],[MONTH]], LEAGUE_AVERAGES!$A$2:$B$8, 2, FALSE)</f>
        <v>113.5005303155976</v>
      </c>
      <c r="BP1832" s="5">
        <f>VLOOKUP(_2025teamgamelogs[[#This Row],[TEAM_NAME]], LEAGUE_AVERAGES!$A$14:$C$43, 2, FALSE)</f>
        <v>0.36843902439024395</v>
      </c>
      <c r="BQ1832" s="5">
        <f>VLOOKUP(_2025teamgamelogs[[#This Row],[TEAM_NAME]], LEAGUE_AVERAGES!$A$14:$C$43, 3, FALSE)</f>
        <v>0.35765853658536584</v>
      </c>
      <c r="BR1832" s="5">
        <f>VLOOKUP(_2025teamgamelogs[[#This Row],[TEAM_NAME]], LEAGUE_AVERAGES!$F$14:$H$43, 2, FALSE)</f>
        <v>0.45136585365853665</v>
      </c>
      <c r="BS1832" s="5">
        <f>VLOOKUP(_2025teamgamelogs[[#This Row],[TEAM_NAME]], LEAGUE_AVERAGES!$F$14:$H$43, 3, FALSE)</f>
        <v>0.45180487804878061</v>
      </c>
      <c r="BT1832" s="5">
        <f>VLOOKUP(_2025teamgamelogs[[#This Row],[TEAM_NAME]], LEAGUE_AVERAGES!$K$14:$M$43, 2, FALSE)</f>
        <v>0.56832140437053513</v>
      </c>
      <c r="BU1832" s="5">
        <f>VLOOKUP(_2025teamgamelogs[[#This Row],[TEAM_NAME]], LEAGUE_AVERAGES!$K$14:$M$43, 3, FALSE)</f>
        <v>0.56980808391386595</v>
      </c>
    </row>
    <row r="1833" spans="1:73" x14ac:dyDescent="0.2">
      <c r="A1833" t="s">
        <v>59</v>
      </c>
      <c r="B1833">
        <v>1610612737</v>
      </c>
      <c r="C1833" t="s">
        <v>92</v>
      </c>
      <c r="D1833" t="s">
        <v>93</v>
      </c>
      <c r="E1833">
        <v>22400884</v>
      </c>
      <c r="F1833" s="1">
        <v>45720</v>
      </c>
      <c r="G1833" t="s">
        <v>1349</v>
      </c>
      <c r="H1833" t="s">
        <v>70</v>
      </c>
      <c r="I1833">
        <v>48</v>
      </c>
      <c r="J1833">
        <v>46</v>
      </c>
      <c r="K1833">
        <v>101</v>
      </c>
      <c r="L1833">
        <v>0.45500000000000002</v>
      </c>
      <c r="M1833">
        <v>16</v>
      </c>
      <c r="N1833">
        <v>41</v>
      </c>
      <c r="O1833">
        <v>0.39</v>
      </c>
      <c r="P1833">
        <v>13</v>
      </c>
      <c r="Q1833">
        <v>17</v>
      </c>
      <c r="R1833">
        <v>0.76500000000000001</v>
      </c>
      <c r="S1833">
        <v>11</v>
      </c>
      <c r="T1833">
        <v>36</v>
      </c>
      <c r="U1833">
        <v>47</v>
      </c>
      <c r="V1833">
        <v>33</v>
      </c>
      <c r="W1833">
        <v>12</v>
      </c>
      <c r="X1833">
        <v>10</v>
      </c>
      <c r="Y1833">
        <v>6</v>
      </c>
      <c r="Z1833">
        <v>1</v>
      </c>
      <c r="AA1833">
        <v>21</v>
      </c>
      <c r="AB1833">
        <v>13</v>
      </c>
      <c r="AC1833">
        <v>121</v>
      </c>
      <c r="AD1833">
        <v>-6</v>
      </c>
      <c r="AE1833">
        <v>1</v>
      </c>
      <c r="AF1833">
        <v>1231</v>
      </c>
      <c r="AG1833">
        <v>1231</v>
      </c>
      <c r="AH1833">
        <v>1231</v>
      </c>
      <c r="AI1833">
        <v>121</v>
      </c>
      <c r="AJ1833">
        <v>437</v>
      </c>
      <c r="AK1833">
        <v>121</v>
      </c>
      <c r="AL1833">
        <v>1462</v>
      </c>
      <c r="AM1833">
        <v>567</v>
      </c>
      <c r="AN1833">
        <v>681</v>
      </c>
      <c r="AO1833">
        <v>848</v>
      </c>
      <c r="AP1833">
        <v>1755</v>
      </c>
      <c r="AQ1833">
        <v>1778</v>
      </c>
      <c r="AR1833">
        <v>1438</v>
      </c>
      <c r="AS1833">
        <v>1051</v>
      </c>
      <c r="AT1833">
        <v>640</v>
      </c>
      <c r="AU1833">
        <v>705</v>
      </c>
      <c r="AV1833">
        <v>240</v>
      </c>
      <c r="AW1833">
        <v>640</v>
      </c>
      <c r="AX1833">
        <v>539</v>
      </c>
      <c r="AY1833">
        <v>560</v>
      </c>
      <c r="AZ1833">
        <v>35</v>
      </c>
      <c r="BA1833">
        <v>1694</v>
      </c>
      <c r="BB1833">
        <v>2202</v>
      </c>
      <c r="BC1833">
        <v>672</v>
      </c>
      <c r="BD1833">
        <v>1540</v>
      </c>
      <c r="BE1833">
        <v>1</v>
      </c>
      <c r="BF1833" t="s">
        <v>64</v>
      </c>
      <c r="BG1833" t="s">
        <v>1404</v>
      </c>
      <c r="BH1833" t="s">
        <v>1498</v>
      </c>
      <c r="BI1833" s="4">
        <f xml:space="preserve"> _2025teamgamelogs[[#This Row],[FGA]] + (0.44 * _2025teamgamelogs[[#This Row],[FTA]]) + _2025teamgamelogs[[#This Row],[TOV]] - _2025teamgamelogs[[#This Row],[OREB]]</f>
        <v>109.48</v>
      </c>
      <c r="BJ1833" s="3">
        <f>_2025teamgamelogs[[#This Row],[TOV]]/_2025teamgamelogs[[#This Row],[POSSESIONS]]</f>
        <v>0.10960906101571063</v>
      </c>
      <c r="BK1833" s="4">
        <f>_2025teamgamelogs[[#This Row],[PTS]]/_2025teamgamelogs[[#This Row],[POSSESIONS]]</f>
        <v>1.1052246985750822</v>
      </c>
      <c r="BL1833" s="4">
        <f xml:space="preserve"> 100 * _2025teamgamelogs[[#This Row],[POINTS_PER_POSSESSION]]</f>
        <v>110.52246985750823</v>
      </c>
      <c r="BM1833" s="4">
        <f xml:space="preserve"> _2025teamgamelogs[[#This Row],[POSSESIONS]] / (_2025teamgamelogs[[#This Row],[MIN]]/48)</f>
        <v>109.48</v>
      </c>
      <c r="BN1833" s="3">
        <f>_2025teamgamelogs[[#This Row],[PTS]] / (2 * (_2025teamgamelogs[[#This Row],[FGA]] + 0.44 * _2025teamgamelogs[[#This Row],[FTA]]))</f>
        <v>0.55770648967551617</v>
      </c>
      <c r="BO1833" s="4">
        <f>VLOOKUP(_2025teamgamelogs[[#This Row],[MONTH]], LEAGUE_AVERAGES!$A$2:$B$8, 2, FALSE)</f>
        <v>113.5005303155976</v>
      </c>
      <c r="BP1833" s="5">
        <f>VLOOKUP(_2025teamgamelogs[[#This Row],[TEAM_NAME]], LEAGUE_AVERAGES!$A$14:$C$43, 2, FALSE)</f>
        <v>0.35092500000000004</v>
      </c>
      <c r="BQ1833" s="5">
        <f>VLOOKUP(_2025teamgamelogs[[#This Row],[TEAM_NAME]], LEAGUE_AVERAGES!$A$14:$C$43, 3, FALSE)</f>
        <v>0.36290476190476195</v>
      </c>
      <c r="BR1833" s="5">
        <f>VLOOKUP(_2025teamgamelogs[[#This Row],[TEAM_NAME]], LEAGUE_AVERAGES!$F$14:$H$43, 2, FALSE)</f>
        <v>0.47670000000000012</v>
      </c>
      <c r="BS1833" s="5">
        <f>VLOOKUP(_2025teamgamelogs[[#This Row],[TEAM_NAME]], LEAGUE_AVERAGES!$F$14:$H$43, 3, FALSE)</f>
        <v>0.47069047619047621</v>
      </c>
      <c r="BT1833" s="5">
        <f>VLOOKUP(_2025teamgamelogs[[#This Row],[TEAM_NAME]], LEAGUE_AVERAGES!$K$14:$M$43, 2, FALSE)</f>
        <v>0.58493933923263275</v>
      </c>
      <c r="BU1833" s="5">
        <f>VLOOKUP(_2025teamgamelogs[[#This Row],[TEAM_NAME]], LEAGUE_AVERAGES!$K$14:$M$43, 3, FALSE)</f>
        <v>0.57722862424766153</v>
      </c>
    </row>
    <row r="1834" spans="1:73" x14ac:dyDescent="0.2">
      <c r="A1834" t="s">
        <v>59</v>
      </c>
      <c r="B1834">
        <v>1610612739</v>
      </c>
      <c r="C1834" t="s">
        <v>119</v>
      </c>
      <c r="D1834" t="s">
        <v>120</v>
      </c>
      <c r="E1834">
        <v>22400886</v>
      </c>
      <c r="F1834" s="1">
        <v>45720</v>
      </c>
      <c r="G1834" t="s">
        <v>421</v>
      </c>
      <c r="H1834" t="s">
        <v>63</v>
      </c>
      <c r="I1834">
        <v>48</v>
      </c>
      <c r="J1834">
        <v>46</v>
      </c>
      <c r="K1834">
        <v>98</v>
      </c>
      <c r="L1834">
        <v>0.46899999999999997</v>
      </c>
      <c r="M1834">
        <v>17</v>
      </c>
      <c r="N1834">
        <v>48</v>
      </c>
      <c r="O1834">
        <v>0.35399999999999998</v>
      </c>
      <c r="P1834">
        <v>30</v>
      </c>
      <c r="Q1834">
        <v>33</v>
      </c>
      <c r="R1834">
        <v>0.90900000000000003</v>
      </c>
      <c r="S1834">
        <v>11</v>
      </c>
      <c r="T1834">
        <v>42</v>
      </c>
      <c r="U1834">
        <v>53</v>
      </c>
      <c r="V1834">
        <v>27</v>
      </c>
      <c r="W1834">
        <v>9</v>
      </c>
      <c r="X1834">
        <v>4</v>
      </c>
      <c r="Y1834">
        <v>4</v>
      </c>
      <c r="Z1834">
        <v>6</v>
      </c>
      <c r="AA1834">
        <v>14</v>
      </c>
      <c r="AB1834">
        <v>21</v>
      </c>
      <c r="AC1834">
        <v>139</v>
      </c>
      <c r="AD1834">
        <v>22</v>
      </c>
      <c r="AE1834">
        <v>1</v>
      </c>
      <c r="AF1834">
        <v>1</v>
      </c>
      <c r="AG1834">
        <v>1</v>
      </c>
      <c r="AH1834">
        <v>1</v>
      </c>
      <c r="AI1834">
        <v>121</v>
      </c>
      <c r="AJ1834">
        <v>437</v>
      </c>
      <c r="AK1834">
        <v>251</v>
      </c>
      <c r="AL1834">
        <v>1209</v>
      </c>
      <c r="AM1834">
        <v>410</v>
      </c>
      <c r="AN1834">
        <v>163</v>
      </c>
      <c r="AO1834">
        <v>1266</v>
      </c>
      <c r="AP1834">
        <v>37</v>
      </c>
      <c r="AQ1834">
        <v>134</v>
      </c>
      <c r="AR1834">
        <v>208</v>
      </c>
      <c r="AS1834">
        <v>1051</v>
      </c>
      <c r="AT1834">
        <v>105</v>
      </c>
      <c r="AU1834">
        <v>209</v>
      </c>
      <c r="AV1834">
        <v>1013</v>
      </c>
      <c r="AW1834">
        <v>152</v>
      </c>
      <c r="AX1834">
        <v>2190</v>
      </c>
      <c r="AY1834">
        <v>1274</v>
      </c>
      <c r="AZ1834">
        <v>1573</v>
      </c>
      <c r="BA1834">
        <v>260</v>
      </c>
      <c r="BB1834">
        <v>575</v>
      </c>
      <c r="BC1834">
        <v>66</v>
      </c>
      <c r="BD1834">
        <v>194</v>
      </c>
      <c r="BE1834">
        <v>1</v>
      </c>
      <c r="BF1834" t="s">
        <v>71</v>
      </c>
      <c r="BG1834" t="s">
        <v>1404</v>
      </c>
      <c r="BH1834" t="s">
        <v>1498</v>
      </c>
      <c r="BI1834" s="4">
        <f xml:space="preserve"> _2025teamgamelogs[[#This Row],[FGA]] + (0.44 * _2025teamgamelogs[[#This Row],[FTA]]) + _2025teamgamelogs[[#This Row],[TOV]] - _2025teamgamelogs[[#This Row],[OREB]]</f>
        <v>110.52</v>
      </c>
      <c r="BJ1834" s="3">
        <f>_2025teamgamelogs[[#This Row],[TOV]]/_2025teamgamelogs[[#This Row],[POSSESIONS]]</f>
        <v>8.1433224755700334E-2</v>
      </c>
      <c r="BK1834" s="4">
        <f>_2025teamgamelogs[[#This Row],[PTS]]/_2025teamgamelogs[[#This Row],[POSSESIONS]]</f>
        <v>1.2576909156713718</v>
      </c>
      <c r="BL1834" s="4">
        <f xml:space="preserve"> 100 * _2025teamgamelogs[[#This Row],[POINTS_PER_POSSESSION]]</f>
        <v>125.76909156713718</v>
      </c>
      <c r="BM1834" s="4">
        <f xml:space="preserve"> _2025teamgamelogs[[#This Row],[POSSESIONS]] / (_2025teamgamelogs[[#This Row],[MIN]]/48)</f>
        <v>110.52</v>
      </c>
      <c r="BN1834" s="3">
        <f>_2025teamgamelogs[[#This Row],[PTS]] / (2 * (_2025teamgamelogs[[#This Row],[FGA]] + 0.44 * _2025teamgamelogs[[#This Row],[FTA]]))</f>
        <v>0.61766797013864205</v>
      </c>
      <c r="BO1834" s="4">
        <f>VLOOKUP(_2025teamgamelogs[[#This Row],[MONTH]], LEAGUE_AVERAGES!$A$2:$B$8, 2, FALSE)</f>
        <v>113.5005303155976</v>
      </c>
      <c r="BP1834" s="5">
        <f>VLOOKUP(_2025teamgamelogs[[#This Row],[TEAM_NAME]], LEAGUE_AVERAGES!$A$14:$C$43, 2, FALSE)</f>
        <v>0.38409756097560971</v>
      </c>
      <c r="BQ1834" s="5">
        <f>VLOOKUP(_2025teamgamelogs[[#This Row],[TEAM_NAME]], LEAGUE_AVERAGES!$A$14:$C$43, 3, FALSE)</f>
        <v>0.38512195121951209</v>
      </c>
      <c r="BR1834" s="5">
        <f>VLOOKUP(_2025teamgamelogs[[#This Row],[TEAM_NAME]], LEAGUE_AVERAGES!$F$14:$H$43, 2, FALSE)</f>
        <v>0.49482926829268303</v>
      </c>
      <c r="BS1834" s="5">
        <f>VLOOKUP(_2025teamgamelogs[[#This Row],[TEAM_NAME]], LEAGUE_AVERAGES!$F$14:$H$43, 3, FALSE)</f>
        <v>0.4880731707317072</v>
      </c>
      <c r="BT1834" s="5">
        <f>VLOOKUP(_2025teamgamelogs[[#This Row],[TEAM_NAME]], LEAGUE_AVERAGES!$K$14:$M$43, 2, FALSE)</f>
        <v>0.61027349880699666</v>
      </c>
      <c r="BU1834" s="5">
        <f>VLOOKUP(_2025teamgamelogs[[#This Row],[TEAM_NAME]], LEAGUE_AVERAGES!$K$14:$M$43, 3, FALSE)</f>
        <v>0.60680781397749251</v>
      </c>
    </row>
    <row r="1835" spans="1:73" x14ac:dyDescent="0.2">
      <c r="A1835" t="s">
        <v>59</v>
      </c>
      <c r="B1835">
        <v>1610612745</v>
      </c>
      <c r="C1835" t="s">
        <v>104</v>
      </c>
      <c r="D1835" t="s">
        <v>105</v>
      </c>
      <c r="E1835">
        <v>22400882</v>
      </c>
      <c r="F1835" s="1">
        <v>45720</v>
      </c>
      <c r="G1835" t="s">
        <v>1531</v>
      </c>
      <c r="H1835" t="s">
        <v>70</v>
      </c>
      <c r="I1835">
        <v>48</v>
      </c>
      <c r="J1835">
        <v>40</v>
      </c>
      <c r="K1835">
        <v>98</v>
      </c>
      <c r="L1835">
        <v>0.40799999999999997</v>
      </c>
      <c r="M1835">
        <v>9</v>
      </c>
      <c r="N1835">
        <v>30</v>
      </c>
      <c r="O1835">
        <v>0.3</v>
      </c>
      <c r="P1835">
        <v>13</v>
      </c>
      <c r="Q1835">
        <v>26</v>
      </c>
      <c r="R1835">
        <v>0.5</v>
      </c>
      <c r="S1835">
        <v>24</v>
      </c>
      <c r="T1835">
        <v>34</v>
      </c>
      <c r="U1835">
        <v>58</v>
      </c>
      <c r="V1835">
        <v>22</v>
      </c>
      <c r="W1835">
        <v>14</v>
      </c>
      <c r="X1835">
        <v>6</v>
      </c>
      <c r="Y1835">
        <v>0</v>
      </c>
      <c r="Z1835">
        <v>6</v>
      </c>
      <c r="AA1835">
        <v>14</v>
      </c>
      <c r="AB1835">
        <v>19</v>
      </c>
      <c r="AC1835">
        <v>102</v>
      </c>
      <c r="AD1835">
        <v>-13</v>
      </c>
      <c r="AE1835">
        <v>1</v>
      </c>
      <c r="AF1835">
        <v>1231</v>
      </c>
      <c r="AG1835">
        <v>1231</v>
      </c>
      <c r="AH1835">
        <v>1231</v>
      </c>
      <c r="AI1835">
        <v>121</v>
      </c>
      <c r="AJ1835">
        <v>1438</v>
      </c>
      <c r="AK1835">
        <v>251</v>
      </c>
      <c r="AL1835">
        <v>2119</v>
      </c>
      <c r="AM1835">
        <v>2097</v>
      </c>
      <c r="AN1835">
        <v>2077</v>
      </c>
      <c r="AO1835">
        <v>1895</v>
      </c>
      <c r="AP1835">
        <v>1755</v>
      </c>
      <c r="AQ1835">
        <v>570</v>
      </c>
      <c r="AR1835">
        <v>2437</v>
      </c>
      <c r="AS1835">
        <v>5</v>
      </c>
      <c r="AT1835">
        <v>926</v>
      </c>
      <c r="AU1835">
        <v>57</v>
      </c>
      <c r="AV1835">
        <v>1909</v>
      </c>
      <c r="AW1835">
        <v>1092</v>
      </c>
      <c r="AX1835">
        <v>1702</v>
      </c>
      <c r="AY1835">
        <v>2427</v>
      </c>
      <c r="AZ1835">
        <v>1573</v>
      </c>
      <c r="BA1835">
        <v>260</v>
      </c>
      <c r="BB1835">
        <v>971</v>
      </c>
      <c r="BC1835">
        <v>2003</v>
      </c>
      <c r="BD1835">
        <v>1945</v>
      </c>
      <c r="BE1835">
        <v>1</v>
      </c>
      <c r="BF1835" t="s">
        <v>71</v>
      </c>
      <c r="BG1835" t="s">
        <v>1404</v>
      </c>
      <c r="BH1835" t="s">
        <v>1498</v>
      </c>
      <c r="BI1835" s="4">
        <f xml:space="preserve"> _2025teamgamelogs[[#This Row],[FGA]] + (0.44 * _2025teamgamelogs[[#This Row],[FTA]]) + _2025teamgamelogs[[#This Row],[TOV]] - _2025teamgamelogs[[#This Row],[OREB]]</f>
        <v>99.44</v>
      </c>
      <c r="BJ1835" s="3">
        <f>_2025teamgamelogs[[#This Row],[TOV]]/_2025teamgamelogs[[#This Row],[POSSESIONS]]</f>
        <v>0.14078841512469831</v>
      </c>
      <c r="BK1835" s="4">
        <f>_2025teamgamelogs[[#This Row],[PTS]]/_2025teamgamelogs[[#This Row],[POSSESIONS]]</f>
        <v>1.0257441673370877</v>
      </c>
      <c r="BL1835" s="4">
        <f xml:space="preserve"> 100 * _2025teamgamelogs[[#This Row],[POINTS_PER_POSSESSION]]</f>
        <v>102.57441673370877</v>
      </c>
      <c r="BM1835" s="4">
        <f xml:space="preserve"> _2025teamgamelogs[[#This Row],[POSSESIONS]] / (_2025teamgamelogs[[#This Row],[MIN]]/48)</f>
        <v>99.44</v>
      </c>
      <c r="BN1835" s="3">
        <f>_2025teamgamelogs[[#This Row],[PTS]] / (2 * (_2025teamgamelogs[[#This Row],[FGA]] + 0.44 * _2025teamgamelogs[[#This Row],[FTA]]))</f>
        <v>0.46600877192982459</v>
      </c>
      <c r="BO1835" s="4">
        <f>VLOOKUP(_2025teamgamelogs[[#This Row],[MONTH]], LEAGUE_AVERAGES!$A$2:$B$8, 2, FALSE)</f>
        <v>113.5005303155976</v>
      </c>
      <c r="BP1835" s="5">
        <f>VLOOKUP(_2025teamgamelogs[[#This Row],[TEAM_NAME]], LEAGUE_AVERAGES!$A$14:$C$43, 2, FALSE)</f>
        <v>0.35034146341463424</v>
      </c>
      <c r="BQ1835" s="5">
        <f>VLOOKUP(_2025teamgamelogs[[#This Row],[TEAM_NAME]], LEAGUE_AVERAGES!$A$14:$C$43, 3, FALSE)</f>
        <v>0.35473170731707321</v>
      </c>
      <c r="BR1835" s="5">
        <f>VLOOKUP(_2025teamgamelogs[[#This Row],[TEAM_NAME]], LEAGUE_AVERAGES!$F$14:$H$43, 2, FALSE)</f>
        <v>0.45260975609756104</v>
      </c>
      <c r="BS1835" s="5">
        <f>VLOOKUP(_2025teamgamelogs[[#This Row],[TEAM_NAME]], LEAGUE_AVERAGES!$F$14:$H$43, 3, FALSE)</f>
        <v>0.45763414634146338</v>
      </c>
      <c r="BT1835" s="5">
        <f>VLOOKUP(_2025teamgamelogs[[#This Row],[TEAM_NAME]], LEAGUE_AVERAGES!$K$14:$M$43, 2, FALSE)</f>
        <v>0.55103752047014554</v>
      </c>
      <c r="BU1835" s="5">
        <f>VLOOKUP(_2025teamgamelogs[[#This Row],[TEAM_NAME]], LEAGUE_AVERAGES!$K$14:$M$43, 3, FALSE)</f>
        <v>0.55544482411316332</v>
      </c>
    </row>
    <row r="1836" spans="1:73" x14ac:dyDescent="0.2">
      <c r="A1836" t="s">
        <v>59</v>
      </c>
      <c r="B1836">
        <v>1610612747</v>
      </c>
      <c r="C1836" t="s">
        <v>60</v>
      </c>
      <c r="D1836" t="s">
        <v>61</v>
      </c>
      <c r="E1836">
        <v>22400890</v>
      </c>
      <c r="F1836" s="1">
        <v>45720</v>
      </c>
      <c r="G1836" t="s">
        <v>1532</v>
      </c>
      <c r="H1836" t="s">
        <v>63</v>
      </c>
      <c r="I1836">
        <v>48</v>
      </c>
      <c r="J1836">
        <v>48</v>
      </c>
      <c r="K1836">
        <v>90</v>
      </c>
      <c r="L1836">
        <v>0.53300000000000003</v>
      </c>
      <c r="M1836">
        <v>19</v>
      </c>
      <c r="N1836">
        <v>52</v>
      </c>
      <c r="O1836">
        <v>0.36499999999999999</v>
      </c>
      <c r="P1836">
        <v>21</v>
      </c>
      <c r="Q1836">
        <v>27</v>
      </c>
      <c r="R1836">
        <v>0.77800000000000002</v>
      </c>
      <c r="S1836">
        <v>17</v>
      </c>
      <c r="T1836">
        <v>34</v>
      </c>
      <c r="U1836">
        <v>51</v>
      </c>
      <c r="V1836">
        <v>32</v>
      </c>
      <c r="W1836">
        <v>15</v>
      </c>
      <c r="X1836">
        <v>7</v>
      </c>
      <c r="Y1836">
        <v>5</v>
      </c>
      <c r="Z1836">
        <v>3</v>
      </c>
      <c r="AA1836">
        <v>12</v>
      </c>
      <c r="AB1836">
        <v>17</v>
      </c>
      <c r="AC1836">
        <v>136</v>
      </c>
      <c r="AD1836">
        <v>21</v>
      </c>
      <c r="AE1836">
        <v>1</v>
      </c>
      <c r="AF1836">
        <v>1</v>
      </c>
      <c r="AG1836">
        <v>1</v>
      </c>
      <c r="AH1836">
        <v>1</v>
      </c>
      <c r="AI1836">
        <v>121</v>
      </c>
      <c r="AJ1836">
        <v>242</v>
      </c>
      <c r="AK1836">
        <v>1029</v>
      </c>
      <c r="AL1836">
        <v>274</v>
      </c>
      <c r="AM1836">
        <v>182</v>
      </c>
      <c r="AN1836">
        <v>60</v>
      </c>
      <c r="AO1836">
        <v>1152</v>
      </c>
      <c r="AP1836">
        <v>506</v>
      </c>
      <c r="AQ1836">
        <v>471</v>
      </c>
      <c r="AR1836">
        <v>1292</v>
      </c>
      <c r="AS1836">
        <v>160</v>
      </c>
      <c r="AT1836">
        <v>926</v>
      </c>
      <c r="AU1836">
        <v>340</v>
      </c>
      <c r="AV1836">
        <v>322</v>
      </c>
      <c r="AW1836">
        <v>1341</v>
      </c>
      <c r="AX1836">
        <v>1360</v>
      </c>
      <c r="AY1836">
        <v>889</v>
      </c>
      <c r="AZ1836">
        <v>384</v>
      </c>
      <c r="BA1836">
        <v>92</v>
      </c>
      <c r="BB1836">
        <v>1444</v>
      </c>
      <c r="BC1836">
        <v>95</v>
      </c>
      <c r="BD1836">
        <v>211</v>
      </c>
      <c r="BE1836">
        <v>1</v>
      </c>
      <c r="BF1836" t="s">
        <v>64</v>
      </c>
      <c r="BG1836" t="s">
        <v>1404</v>
      </c>
      <c r="BH1836" t="s">
        <v>1498</v>
      </c>
      <c r="BI1836" s="4">
        <f xml:space="preserve"> _2025teamgamelogs[[#This Row],[FGA]] + (0.44 * _2025teamgamelogs[[#This Row],[FTA]]) + _2025teamgamelogs[[#This Row],[TOV]] - _2025teamgamelogs[[#This Row],[OREB]]</f>
        <v>99.88</v>
      </c>
      <c r="BJ1836" s="3">
        <f>_2025teamgamelogs[[#This Row],[TOV]]/_2025teamgamelogs[[#This Row],[POSSESIONS]]</f>
        <v>0.15018021625951142</v>
      </c>
      <c r="BK1836" s="4">
        <f>_2025teamgamelogs[[#This Row],[PTS]]/_2025teamgamelogs[[#This Row],[POSSESIONS]]</f>
        <v>1.3616339607529035</v>
      </c>
      <c r="BL1836" s="4">
        <f xml:space="preserve"> 100 * _2025teamgamelogs[[#This Row],[POINTS_PER_POSSESSION]]</f>
        <v>136.16339607529036</v>
      </c>
      <c r="BM1836" s="4">
        <f xml:space="preserve"> _2025teamgamelogs[[#This Row],[POSSESIONS]] / (_2025teamgamelogs[[#This Row],[MIN]]/48)</f>
        <v>99.88</v>
      </c>
      <c r="BN1836" s="3">
        <f>_2025teamgamelogs[[#This Row],[PTS]] / (2 * (_2025teamgamelogs[[#This Row],[FGA]] + 0.44 * _2025teamgamelogs[[#This Row],[FTA]]))</f>
        <v>0.66745190420102085</v>
      </c>
      <c r="BO1836" s="4">
        <f>VLOOKUP(_2025teamgamelogs[[#This Row],[MONTH]], LEAGUE_AVERAGES!$A$2:$B$8, 2, FALSE)</f>
        <v>113.5005303155976</v>
      </c>
      <c r="BP1836" s="5">
        <f>VLOOKUP(_2025teamgamelogs[[#This Row],[TEAM_NAME]], LEAGUE_AVERAGES!$A$14:$C$43, 2, FALSE)</f>
        <v>0.37419512195121946</v>
      </c>
      <c r="BQ1836" s="5">
        <f>VLOOKUP(_2025teamgamelogs[[#This Row],[TEAM_NAME]], LEAGUE_AVERAGES!$A$14:$C$43, 3, FALSE)</f>
        <v>0.35536585365853657</v>
      </c>
      <c r="BR1836" s="5">
        <f>VLOOKUP(_2025teamgamelogs[[#This Row],[TEAM_NAME]], LEAGUE_AVERAGES!$F$14:$H$43, 2, FALSE)</f>
        <v>0.48560975609756091</v>
      </c>
      <c r="BS1836" s="5">
        <f>VLOOKUP(_2025teamgamelogs[[#This Row],[TEAM_NAME]], LEAGUE_AVERAGES!$F$14:$H$43, 3, FALSE)</f>
        <v>0.47373170731707315</v>
      </c>
      <c r="BT1836" s="5">
        <f>VLOOKUP(_2025teamgamelogs[[#This Row],[TEAM_NAME]], LEAGUE_AVERAGES!$K$14:$M$43, 2, FALSE)</f>
        <v>0.60200661119778875</v>
      </c>
      <c r="BU1836" s="5">
        <f>VLOOKUP(_2025teamgamelogs[[#This Row],[TEAM_NAME]], LEAGUE_AVERAGES!$K$14:$M$43, 3, FALSE)</f>
        <v>0.58416138772693449</v>
      </c>
    </row>
    <row r="1837" spans="1:73" x14ac:dyDescent="0.2">
      <c r="A1837" t="s">
        <v>59</v>
      </c>
      <c r="B1837">
        <v>1610612740</v>
      </c>
      <c r="C1837" t="s">
        <v>77</v>
      </c>
      <c r="D1837" t="s">
        <v>78</v>
      </c>
      <c r="E1837">
        <v>22400890</v>
      </c>
      <c r="F1837" s="1">
        <v>45720</v>
      </c>
      <c r="G1837" t="s">
        <v>1533</v>
      </c>
      <c r="H1837" t="s">
        <v>70</v>
      </c>
      <c r="I1837">
        <v>48</v>
      </c>
      <c r="J1837">
        <v>46</v>
      </c>
      <c r="K1837">
        <v>93</v>
      </c>
      <c r="L1837">
        <v>0.495</v>
      </c>
      <c r="M1837">
        <v>9</v>
      </c>
      <c r="N1837">
        <v>34</v>
      </c>
      <c r="O1837">
        <v>0.26500000000000001</v>
      </c>
      <c r="P1837">
        <v>14</v>
      </c>
      <c r="Q1837">
        <v>21</v>
      </c>
      <c r="R1837">
        <v>0.66700000000000004</v>
      </c>
      <c r="S1837">
        <v>10</v>
      </c>
      <c r="T1837">
        <v>25</v>
      </c>
      <c r="U1837">
        <v>35</v>
      </c>
      <c r="V1837">
        <v>29</v>
      </c>
      <c r="W1837">
        <v>9</v>
      </c>
      <c r="X1837">
        <v>11</v>
      </c>
      <c r="Y1837">
        <v>3</v>
      </c>
      <c r="Z1837">
        <v>5</v>
      </c>
      <c r="AA1837">
        <v>17</v>
      </c>
      <c r="AB1837">
        <v>12</v>
      </c>
      <c r="AC1837">
        <v>115</v>
      </c>
      <c r="AD1837">
        <v>-21</v>
      </c>
      <c r="AE1837">
        <v>1</v>
      </c>
      <c r="AF1837">
        <v>1231</v>
      </c>
      <c r="AG1837">
        <v>1231</v>
      </c>
      <c r="AH1837">
        <v>1231</v>
      </c>
      <c r="AI1837">
        <v>121</v>
      </c>
      <c r="AJ1837">
        <v>437</v>
      </c>
      <c r="AK1837">
        <v>664</v>
      </c>
      <c r="AL1837">
        <v>757</v>
      </c>
      <c r="AM1837">
        <v>2097</v>
      </c>
      <c r="AN1837">
        <v>1627</v>
      </c>
      <c r="AO1837">
        <v>2170</v>
      </c>
      <c r="AP1837">
        <v>1571</v>
      </c>
      <c r="AQ1837">
        <v>1164</v>
      </c>
      <c r="AR1837">
        <v>2105</v>
      </c>
      <c r="AS1837">
        <v>1308</v>
      </c>
      <c r="AT1837">
        <v>2271</v>
      </c>
      <c r="AU1837">
        <v>2225</v>
      </c>
      <c r="AV1837">
        <v>687</v>
      </c>
      <c r="AW1837">
        <v>152</v>
      </c>
      <c r="AX1837">
        <v>346</v>
      </c>
      <c r="AY1837">
        <v>1712</v>
      </c>
      <c r="AZ1837">
        <v>1188</v>
      </c>
      <c r="BA1837">
        <v>792</v>
      </c>
      <c r="BB1837">
        <v>2314</v>
      </c>
      <c r="BC1837">
        <v>1095</v>
      </c>
      <c r="BD1837">
        <v>2231</v>
      </c>
      <c r="BE1837">
        <v>1</v>
      </c>
      <c r="BF1837" t="s">
        <v>71</v>
      </c>
      <c r="BG1837" t="s">
        <v>1404</v>
      </c>
      <c r="BH1837" t="s">
        <v>1498</v>
      </c>
      <c r="BI1837" s="4">
        <f xml:space="preserve"> _2025teamgamelogs[[#This Row],[FGA]] + (0.44 * _2025teamgamelogs[[#This Row],[FTA]]) + _2025teamgamelogs[[#This Row],[TOV]] - _2025teamgamelogs[[#This Row],[OREB]]</f>
        <v>101.24</v>
      </c>
      <c r="BJ1837" s="3">
        <f>_2025teamgamelogs[[#This Row],[TOV]]/_2025teamgamelogs[[#This Row],[POSSESIONS]]</f>
        <v>8.8897668905570923E-2</v>
      </c>
      <c r="BK1837" s="4">
        <f>_2025teamgamelogs[[#This Row],[PTS]]/_2025teamgamelogs[[#This Row],[POSSESIONS]]</f>
        <v>1.1359146582378508</v>
      </c>
      <c r="BL1837" s="4">
        <f xml:space="preserve"> 100 * _2025teamgamelogs[[#This Row],[POINTS_PER_POSSESSION]]</f>
        <v>113.59146582378507</v>
      </c>
      <c r="BM1837" s="4">
        <f xml:space="preserve"> _2025teamgamelogs[[#This Row],[POSSESIONS]] / (_2025teamgamelogs[[#This Row],[MIN]]/48)</f>
        <v>101.24</v>
      </c>
      <c r="BN1837" s="3">
        <f>_2025teamgamelogs[[#This Row],[PTS]] / (2 * (_2025teamgamelogs[[#This Row],[FGA]] + 0.44 * _2025teamgamelogs[[#This Row],[FTA]]))</f>
        <v>0.56240219092331767</v>
      </c>
      <c r="BO1837" s="4">
        <f>VLOOKUP(_2025teamgamelogs[[#This Row],[MONTH]], LEAGUE_AVERAGES!$A$2:$B$8, 2, FALSE)</f>
        <v>113.5005303155976</v>
      </c>
      <c r="BP1837" s="5">
        <f>VLOOKUP(_2025teamgamelogs[[#This Row],[TEAM_NAME]], LEAGUE_AVERAGES!$A$14:$C$43, 2, FALSE)</f>
        <v>0.35068292682926827</v>
      </c>
      <c r="BQ1837" s="5">
        <f>VLOOKUP(_2025teamgamelogs[[#This Row],[TEAM_NAME]], LEAGUE_AVERAGES!$A$14:$C$43, 3, FALSE)</f>
        <v>0.33902439024390252</v>
      </c>
      <c r="BR1837" s="5">
        <f>VLOOKUP(_2025teamgamelogs[[#This Row],[TEAM_NAME]], LEAGUE_AVERAGES!$F$14:$H$43, 2, FALSE)</f>
        <v>0.44770731707317085</v>
      </c>
      <c r="BS1837" s="5">
        <f>VLOOKUP(_2025teamgamelogs[[#This Row],[TEAM_NAME]], LEAGUE_AVERAGES!$F$14:$H$43, 3, FALSE)</f>
        <v>0.45721951219512191</v>
      </c>
      <c r="BT1837" s="5">
        <f>VLOOKUP(_2025teamgamelogs[[#This Row],[TEAM_NAME]], LEAGUE_AVERAGES!$K$14:$M$43, 2, FALSE)</f>
        <v>0.55230036801172144</v>
      </c>
      <c r="BU1837" s="5">
        <f>VLOOKUP(_2025teamgamelogs[[#This Row],[TEAM_NAME]], LEAGUE_AVERAGES!$K$14:$M$43, 3, FALSE)</f>
        <v>0.55239725408654039</v>
      </c>
    </row>
    <row r="1838" spans="1:73" x14ac:dyDescent="0.2">
      <c r="A1838" t="s">
        <v>59</v>
      </c>
      <c r="B1838">
        <v>1610612760</v>
      </c>
      <c r="C1838" t="s">
        <v>137</v>
      </c>
      <c r="D1838" t="s">
        <v>138</v>
      </c>
      <c r="E1838">
        <v>22400895</v>
      </c>
      <c r="F1838" s="1">
        <v>45721</v>
      </c>
      <c r="G1838" t="s">
        <v>1351</v>
      </c>
      <c r="H1838" t="s">
        <v>63</v>
      </c>
      <c r="I1838">
        <v>48</v>
      </c>
      <c r="J1838">
        <v>44</v>
      </c>
      <c r="K1838">
        <v>87</v>
      </c>
      <c r="L1838">
        <v>0.50600000000000001</v>
      </c>
      <c r="M1838">
        <v>15</v>
      </c>
      <c r="N1838">
        <v>36</v>
      </c>
      <c r="O1838">
        <v>0.41699999999999998</v>
      </c>
      <c r="P1838">
        <v>17</v>
      </c>
      <c r="Q1838">
        <v>19</v>
      </c>
      <c r="R1838">
        <v>0.89500000000000002</v>
      </c>
      <c r="S1838">
        <v>3</v>
      </c>
      <c r="T1838">
        <v>36</v>
      </c>
      <c r="U1838">
        <v>39</v>
      </c>
      <c r="V1838">
        <v>27</v>
      </c>
      <c r="W1838">
        <v>11</v>
      </c>
      <c r="X1838">
        <v>10</v>
      </c>
      <c r="Y1838">
        <v>4</v>
      </c>
      <c r="Z1838">
        <v>1</v>
      </c>
      <c r="AA1838">
        <v>22</v>
      </c>
      <c r="AB1838">
        <v>18</v>
      </c>
      <c r="AC1838">
        <v>120</v>
      </c>
      <c r="AD1838">
        <v>17</v>
      </c>
      <c r="AE1838">
        <v>1</v>
      </c>
      <c r="AF1838">
        <v>1</v>
      </c>
      <c r="AG1838">
        <v>1</v>
      </c>
      <c r="AH1838">
        <v>1</v>
      </c>
      <c r="AI1838">
        <v>121</v>
      </c>
      <c r="AJ1838">
        <v>703</v>
      </c>
      <c r="AK1838">
        <v>1449</v>
      </c>
      <c r="AL1838">
        <v>610</v>
      </c>
      <c r="AM1838">
        <v>733</v>
      </c>
      <c r="AN1838">
        <v>1366</v>
      </c>
      <c r="AO1838">
        <v>565</v>
      </c>
      <c r="AP1838">
        <v>1052</v>
      </c>
      <c r="AQ1838">
        <v>1458</v>
      </c>
      <c r="AR1838">
        <v>284</v>
      </c>
      <c r="AS1838">
        <v>2426</v>
      </c>
      <c r="AT1838">
        <v>640</v>
      </c>
      <c r="AU1838">
        <v>1833</v>
      </c>
      <c r="AV1838">
        <v>1013</v>
      </c>
      <c r="AW1838">
        <v>429</v>
      </c>
      <c r="AX1838">
        <v>539</v>
      </c>
      <c r="AY1838">
        <v>1274</v>
      </c>
      <c r="AZ1838">
        <v>35</v>
      </c>
      <c r="BA1838">
        <v>1887</v>
      </c>
      <c r="BB1838">
        <v>1204</v>
      </c>
      <c r="BC1838">
        <v>735</v>
      </c>
      <c r="BD1838">
        <v>313</v>
      </c>
      <c r="BE1838">
        <v>1</v>
      </c>
      <c r="BF1838" t="s">
        <v>71</v>
      </c>
      <c r="BG1838" t="s">
        <v>1404</v>
      </c>
      <c r="BH1838" t="s">
        <v>1498</v>
      </c>
      <c r="BI1838" s="4">
        <f xml:space="preserve"> _2025teamgamelogs[[#This Row],[FGA]] + (0.44 * _2025teamgamelogs[[#This Row],[FTA]]) + _2025teamgamelogs[[#This Row],[TOV]] - _2025teamgamelogs[[#This Row],[OREB]]</f>
        <v>103.36</v>
      </c>
      <c r="BJ1838" s="3">
        <f>_2025teamgamelogs[[#This Row],[TOV]]/_2025teamgamelogs[[#This Row],[POSSESIONS]]</f>
        <v>0.10642414860681114</v>
      </c>
      <c r="BK1838" s="4">
        <f>_2025teamgamelogs[[#This Row],[PTS]]/_2025teamgamelogs[[#This Row],[POSSESIONS]]</f>
        <v>1.1609907120743035</v>
      </c>
      <c r="BL1838" s="4">
        <f xml:space="preserve"> 100 * _2025teamgamelogs[[#This Row],[POINTS_PER_POSSESSION]]</f>
        <v>116.09907120743034</v>
      </c>
      <c r="BM1838" s="4">
        <f xml:space="preserve"> _2025teamgamelogs[[#This Row],[POSSESIONS]] / (_2025teamgamelogs[[#This Row],[MIN]]/48)</f>
        <v>103.36</v>
      </c>
      <c r="BN1838" s="3">
        <f>_2025teamgamelogs[[#This Row],[PTS]] / (2 * (_2025teamgamelogs[[#This Row],[FGA]] + 0.44 * _2025teamgamelogs[[#This Row],[FTA]]))</f>
        <v>0.62919463087248317</v>
      </c>
      <c r="BO1838" s="4">
        <f>VLOOKUP(_2025teamgamelogs[[#This Row],[MONTH]], LEAGUE_AVERAGES!$A$2:$B$8, 2, FALSE)</f>
        <v>113.5005303155976</v>
      </c>
      <c r="BP1838" s="5">
        <f>VLOOKUP(_2025teamgamelogs[[#This Row],[TEAM_NAME]], LEAGUE_AVERAGES!$A$14:$C$43, 2, FALSE)</f>
        <v>0.38229268292682927</v>
      </c>
      <c r="BQ1838" s="5">
        <f>VLOOKUP(_2025teamgamelogs[[#This Row],[TEAM_NAME]], LEAGUE_AVERAGES!$A$14:$C$43, 3, FALSE)</f>
        <v>0.36500000000000005</v>
      </c>
      <c r="BR1838" s="5">
        <f>VLOOKUP(_2025teamgamelogs[[#This Row],[TEAM_NAME]], LEAGUE_AVERAGES!$F$14:$H$43, 2, FALSE)</f>
        <v>0.48607317073170736</v>
      </c>
      <c r="BS1838" s="5">
        <f>VLOOKUP(_2025teamgamelogs[[#This Row],[TEAM_NAME]], LEAGUE_AVERAGES!$F$14:$H$43, 3, FALSE)</f>
        <v>0.4780731707317073</v>
      </c>
      <c r="BT1838" s="5">
        <f>VLOOKUP(_2025teamgamelogs[[#This Row],[TEAM_NAME]], LEAGUE_AVERAGES!$K$14:$M$43, 2, FALSE)</f>
        <v>0.59971838422440138</v>
      </c>
      <c r="BU1838" s="5">
        <f>VLOOKUP(_2025teamgamelogs[[#This Row],[TEAM_NAME]], LEAGUE_AVERAGES!$K$14:$M$43, 3, FALSE)</f>
        <v>0.58679992881439635</v>
      </c>
    </row>
    <row r="1839" spans="1:73" x14ac:dyDescent="0.2">
      <c r="A1839" t="s">
        <v>59</v>
      </c>
      <c r="B1839">
        <v>1610612763</v>
      </c>
      <c r="C1839" t="s">
        <v>128</v>
      </c>
      <c r="D1839" t="s">
        <v>129</v>
      </c>
      <c r="E1839">
        <v>22400895</v>
      </c>
      <c r="F1839" s="1">
        <v>45721</v>
      </c>
      <c r="G1839" t="s">
        <v>1359</v>
      </c>
      <c r="H1839" t="s">
        <v>70</v>
      </c>
      <c r="I1839">
        <v>48</v>
      </c>
      <c r="J1839">
        <v>37</v>
      </c>
      <c r="K1839">
        <v>91</v>
      </c>
      <c r="L1839">
        <v>0.40699999999999997</v>
      </c>
      <c r="M1839">
        <v>9</v>
      </c>
      <c r="N1839">
        <v>34</v>
      </c>
      <c r="O1839">
        <v>0.26500000000000001</v>
      </c>
      <c r="P1839">
        <v>20</v>
      </c>
      <c r="Q1839">
        <v>22</v>
      </c>
      <c r="R1839">
        <v>0.90900000000000003</v>
      </c>
      <c r="S1839">
        <v>11</v>
      </c>
      <c r="T1839">
        <v>38</v>
      </c>
      <c r="U1839">
        <v>49</v>
      </c>
      <c r="V1839">
        <v>21</v>
      </c>
      <c r="W1839">
        <v>16</v>
      </c>
      <c r="X1839">
        <v>9</v>
      </c>
      <c r="Y1839">
        <v>1</v>
      </c>
      <c r="Z1839">
        <v>4</v>
      </c>
      <c r="AA1839">
        <v>18</v>
      </c>
      <c r="AB1839">
        <v>22</v>
      </c>
      <c r="AC1839">
        <v>103</v>
      </c>
      <c r="AD1839">
        <v>-17</v>
      </c>
      <c r="AE1839">
        <v>1</v>
      </c>
      <c r="AF1839">
        <v>1231</v>
      </c>
      <c r="AG1839">
        <v>1231</v>
      </c>
      <c r="AH1839">
        <v>1231</v>
      </c>
      <c r="AI1839">
        <v>121</v>
      </c>
      <c r="AJ1839">
        <v>1946</v>
      </c>
      <c r="AK1839">
        <v>899</v>
      </c>
      <c r="AL1839">
        <v>2136</v>
      </c>
      <c r="AM1839">
        <v>2097</v>
      </c>
      <c r="AN1839">
        <v>1627</v>
      </c>
      <c r="AO1839">
        <v>2170</v>
      </c>
      <c r="AP1839">
        <v>623</v>
      </c>
      <c r="AQ1839">
        <v>1008</v>
      </c>
      <c r="AR1839">
        <v>208</v>
      </c>
      <c r="AS1839">
        <v>1051</v>
      </c>
      <c r="AT1839">
        <v>377</v>
      </c>
      <c r="AU1839">
        <v>505</v>
      </c>
      <c r="AV1839">
        <v>2031</v>
      </c>
      <c r="AW1839">
        <v>1583</v>
      </c>
      <c r="AX1839">
        <v>797</v>
      </c>
      <c r="AY1839">
        <v>2304</v>
      </c>
      <c r="AZ1839">
        <v>750</v>
      </c>
      <c r="BA1839">
        <v>1018</v>
      </c>
      <c r="BB1839">
        <v>416</v>
      </c>
      <c r="BC1839">
        <v>1945</v>
      </c>
      <c r="BD1839">
        <v>2124</v>
      </c>
      <c r="BE1839">
        <v>1</v>
      </c>
      <c r="BF1839" t="s">
        <v>64</v>
      </c>
      <c r="BG1839" t="s">
        <v>1404</v>
      </c>
      <c r="BH1839" t="s">
        <v>1498</v>
      </c>
      <c r="BI1839" s="4">
        <f xml:space="preserve"> _2025teamgamelogs[[#This Row],[FGA]] + (0.44 * _2025teamgamelogs[[#This Row],[FTA]]) + _2025teamgamelogs[[#This Row],[TOV]] - _2025teamgamelogs[[#This Row],[OREB]]</f>
        <v>105.68</v>
      </c>
      <c r="BJ1839" s="3">
        <f>_2025teamgamelogs[[#This Row],[TOV]]/_2025teamgamelogs[[#This Row],[POSSESIONS]]</f>
        <v>0.15140045420136258</v>
      </c>
      <c r="BK1839" s="4">
        <f>_2025teamgamelogs[[#This Row],[PTS]]/_2025teamgamelogs[[#This Row],[POSSESIONS]]</f>
        <v>0.9746404239212717</v>
      </c>
      <c r="BL1839" s="4">
        <f xml:space="preserve"> 100 * _2025teamgamelogs[[#This Row],[POINTS_PER_POSSESSION]]</f>
        <v>97.464042392127169</v>
      </c>
      <c r="BM1839" s="4">
        <f xml:space="preserve"> _2025teamgamelogs[[#This Row],[POSSESIONS]] / (_2025teamgamelogs[[#This Row],[MIN]]/48)</f>
        <v>105.68</v>
      </c>
      <c r="BN1839" s="3">
        <f>_2025teamgamelogs[[#This Row],[PTS]] / (2 * (_2025teamgamelogs[[#This Row],[FGA]] + 0.44 * _2025teamgamelogs[[#This Row],[FTA]]))</f>
        <v>0.51152165276122363</v>
      </c>
      <c r="BO1839" s="4">
        <f>VLOOKUP(_2025teamgamelogs[[#This Row],[MONTH]], LEAGUE_AVERAGES!$A$2:$B$8, 2, FALSE)</f>
        <v>113.5005303155976</v>
      </c>
      <c r="BP1839" s="5">
        <f>VLOOKUP(_2025teamgamelogs[[#This Row],[TEAM_NAME]], LEAGUE_AVERAGES!$A$14:$C$43, 2, FALSE)</f>
        <v>0.36546341463414628</v>
      </c>
      <c r="BQ1839" s="5">
        <f>VLOOKUP(_2025teamgamelogs[[#This Row],[TEAM_NAME]], LEAGUE_AVERAGES!$A$14:$C$43, 3, FALSE)</f>
        <v>0.36639024390243902</v>
      </c>
      <c r="BR1839" s="5">
        <f>VLOOKUP(_2025teamgamelogs[[#This Row],[TEAM_NAME]], LEAGUE_AVERAGES!$F$14:$H$43, 2, FALSE)</f>
        <v>0.48997560975609772</v>
      </c>
      <c r="BS1839" s="5">
        <f>VLOOKUP(_2025teamgamelogs[[#This Row],[TEAM_NAME]], LEAGUE_AVERAGES!$F$14:$H$43, 3, FALSE)</f>
        <v>0.46951219512195119</v>
      </c>
      <c r="BT1839" s="5">
        <f>VLOOKUP(_2025teamgamelogs[[#This Row],[TEAM_NAME]], LEAGUE_AVERAGES!$K$14:$M$43, 2, FALSE)</f>
        <v>0.59919613060605748</v>
      </c>
      <c r="BU1839" s="5">
        <f>VLOOKUP(_2025teamgamelogs[[#This Row],[TEAM_NAME]], LEAGUE_AVERAGES!$K$14:$M$43, 3, FALSE)</f>
        <v>0.57758119053457602</v>
      </c>
    </row>
    <row r="1840" spans="1:73" x14ac:dyDescent="0.2">
      <c r="A1840" t="s">
        <v>59</v>
      </c>
      <c r="B1840">
        <v>1610612750</v>
      </c>
      <c r="C1840" t="s">
        <v>8</v>
      </c>
      <c r="D1840" t="s">
        <v>72</v>
      </c>
      <c r="E1840">
        <v>22400892</v>
      </c>
      <c r="F1840" s="1">
        <v>45721</v>
      </c>
      <c r="G1840" t="s">
        <v>1534</v>
      </c>
      <c r="H1840" t="s">
        <v>63</v>
      </c>
      <c r="I1840">
        <v>48</v>
      </c>
      <c r="J1840">
        <v>44</v>
      </c>
      <c r="K1840">
        <v>90</v>
      </c>
      <c r="L1840">
        <v>0.48899999999999999</v>
      </c>
      <c r="M1840">
        <v>21</v>
      </c>
      <c r="N1840">
        <v>49</v>
      </c>
      <c r="O1840">
        <v>0.42899999999999999</v>
      </c>
      <c r="P1840">
        <v>16</v>
      </c>
      <c r="Q1840">
        <v>22</v>
      </c>
      <c r="R1840">
        <v>0.72699999999999998</v>
      </c>
      <c r="S1840">
        <v>10</v>
      </c>
      <c r="T1840">
        <v>33</v>
      </c>
      <c r="U1840">
        <v>43</v>
      </c>
      <c r="V1840">
        <v>27</v>
      </c>
      <c r="W1840">
        <v>6</v>
      </c>
      <c r="X1840">
        <v>9</v>
      </c>
      <c r="Y1840">
        <v>3</v>
      </c>
      <c r="Z1840">
        <v>2</v>
      </c>
      <c r="AA1840">
        <v>17</v>
      </c>
      <c r="AB1840">
        <v>18</v>
      </c>
      <c r="AC1840">
        <v>125</v>
      </c>
      <c r="AD1840">
        <v>15</v>
      </c>
      <c r="AE1840">
        <v>1</v>
      </c>
      <c r="AF1840">
        <v>1</v>
      </c>
      <c r="AG1840">
        <v>1</v>
      </c>
      <c r="AH1840">
        <v>1</v>
      </c>
      <c r="AI1840">
        <v>121</v>
      </c>
      <c r="AJ1840">
        <v>703</v>
      </c>
      <c r="AK1840">
        <v>1029</v>
      </c>
      <c r="AL1840">
        <v>844</v>
      </c>
      <c r="AM1840">
        <v>74</v>
      </c>
      <c r="AN1840">
        <v>142</v>
      </c>
      <c r="AO1840">
        <v>461</v>
      </c>
      <c r="AP1840">
        <v>1228</v>
      </c>
      <c r="AQ1840">
        <v>1008</v>
      </c>
      <c r="AR1840">
        <v>1740</v>
      </c>
      <c r="AS1840">
        <v>1308</v>
      </c>
      <c r="AT1840">
        <v>1131</v>
      </c>
      <c r="AU1840">
        <v>1282</v>
      </c>
      <c r="AV1840">
        <v>1013</v>
      </c>
      <c r="AW1840">
        <v>18</v>
      </c>
      <c r="AX1840">
        <v>797</v>
      </c>
      <c r="AY1840">
        <v>1712</v>
      </c>
      <c r="AZ1840">
        <v>158</v>
      </c>
      <c r="BA1840">
        <v>792</v>
      </c>
      <c r="BB1840">
        <v>1204</v>
      </c>
      <c r="BC1840">
        <v>437</v>
      </c>
      <c r="BD1840">
        <v>376</v>
      </c>
      <c r="BE1840">
        <v>1</v>
      </c>
      <c r="BF1840" t="s">
        <v>71</v>
      </c>
      <c r="BG1840" t="s">
        <v>1404</v>
      </c>
      <c r="BH1840" t="s">
        <v>1498</v>
      </c>
      <c r="BI1840" s="4">
        <f xml:space="preserve"> _2025teamgamelogs[[#This Row],[FGA]] + (0.44 * _2025teamgamelogs[[#This Row],[FTA]]) + _2025teamgamelogs[[#This Row],[TOV]] - _2025teamgamelogs[[#This Row],[OREB]]</f>
        <v>95.68</v>
      </c>
      <c r="BJ1840" s="3">
        <f>_2025teamgamelogs[[#This Row],[TOV]]/_2025teamgamelogs[[#This Row],[POSSESIONS]]</f>
        <v>6.2709030100334448E-2</v>
      </c>
      <c r="BK1840" s="4">
        <f>_2025teamgamelogs[[#This Row],[PTS]]/_2025teamgamelogs[[#This Row],[POSSESIONS]]</f>
        <v>1.3064381270903009</v>
      </c>
      <c r="BL1840" s="4">
        <f xml:space="preserve"> 100 * _2025teamgamelogs[[#This Row],[POINTS_PER_POSSESSION]]</f>
        <v>130.6438127090301</v>
      </c>
      <c r="BM1840" s="4">
        <f xml:space="preserve"> _2025teamgamelogs[[#This Row],[POSSESIONS]] / (_2025teamgamelogs[[#This Row],[MIN]]/48)</f>
        <v>95.68</v>
      </c>
      <c r="BN1840" s="3">
        <f>_2025teamgamelogs[[#This Row],[PTS]] / (2 * (_2025teamgamelogs[[#This Row],[FGA]] + 0.44 * _2025teamgamelogs[[#This Row],[FTA]]))</f>
        <v>0.62700642054574629</v>
      </c>
      <c r="BO1840" s="4">
        <f>VLOOKUP(_2025teamgamelogs[[#This Row],[MONTH]], LEAGUE_AVERAGES!$A$2:$B$8, 2, FALSE)</f>
        <v>113.5005303155976</v>
      </c>
      <c r="BP1840" s="5">
        <f>VLOOKUP(_2025teamgamelogs[[#This Row],[TEAM_NAME]], LEAGUE_AVERAGES!$A$14:$C$43, 2, FALSE)</f>
        <v>0.38256097560975622</v>
      </c>
      <c r="BQ1840" s="5">
        <f>VLOOKUP(_2025teamgamelogs[[#This Row],[TEAM_NAME]], LEAGUE_AVERAGES!$A$14:$C$43, 3, FALSE)</f>
        <v>0.37156097560975615</v>
      </c>
      <c r="BR1840" s="5">
        <f>VLOOKUP(_2025teamgamelogs[[#This Row],[TEAM_NAME]], LEAGUE_AVERAGES!$F$14:$H$43, 2, FALSE)</f>
        <v>0.47402439024390242</v>
      </c>
      <c r="BS1840" s="5">
        <f>VLOOKUP(_2025teamgamelogs[[#This Row],[TEAM_NAME]], LEAGUE_AVERAGES!$F$14:$H$43, 3, FALSE)</f>
        <v>0.46580487804878057</v>
      </c>
      <c r="BT1840" s="5">
        <f>VLOOKUP(_2025teamgamelogs[[#This Row],[TEAM_NAME]], LEAGUE_AVERAGES!$K$14:$M$43, 2, FALSE)</f>
        <v>0.59446350940954662</v>
      </c>
      <c r="BU1840" s="5">
        <f>VLOOKUP(_2025teamgamelogs[[#This Row],[TEAM_NAME]], LEAGUE_AVERAGES!$K$14:$M$43, 3, FALSE)</f>
        <v>0.58583417827298701</v>
      </c>
    </row>
    <row r="1841" spans="1:73" x14ac:dyDescent="0.2">
      <c r="A1841" t="s">
        <v>59</v>
      </c>
      <c r="B1841">
        <v>1610612758</v>
      </c>
      <c r="C1841" t="s">
        <v>142</v>
      </c>
      <c r="D1841" t="s">
        <v>143</v>
      </c>
      <c r="E1841">
        <v>22400896</v>
      </c>
      <c r="F1841" s="1">
        <v>45721</v>
      </c>
      <c r="G1841" t="s">
        <v>1189</v>
      </c>
      <c r="H1841" t="s">
        <v>70</v>
      </c>
      <c r="I1841">
        <v>48</v>
      </c>
      <c r="J1841">
        <v>44</v>
      </c>
      <c r="K1841">
        <v>96</v>
      </c>
      <c r="L1841">
        <v>0.45800000000000002</v>
      </c>
      <c r="M1841">
        <v>11</v>
      </c>
      <c r="N1841">
        <v>27</v>
      </c>
      <c r="O1841">
        <v>0.40699999999999997</v>
      </c>
      <c r="P1841">
        <v>11</v>
      </c>
      <c r="Q1841">
        <v>14</v>
      </c>
      <c r="R1841">
        <v>0.78600000000000003</v>
      </c>
      <c r="S1841">
        <v>14</v>
      </c>
      <c r="T1841">
        <v>31</v>
      </c>
      <c r="U1841">
        <v>45</v>
      </c>
      <c r="V1841">
        <v>22</v>
      </c>
      <c r="W1841">
        <v>12</v>
      </c>
      <c r="X1841">
        <v>8</v>
      </c>
      <c r="Y1841">
        <v>6</v>
      </c>
      <c r="Z1841">
        <v>8</v>
      </c>
      <c r="AA1841">
        <v>20</v>
      </c>
      <c r="AB1841">
        <v>14</v>
      </c>
      <c r="AC1841">
        <v>110</v>
      </c>
      <c r="AD1841">
        <v>-6</v>
      </c>
      <c r="AE1841">
        <v>1</v>
      </c>
      <c r="AF1841">
        <v>1231</v>
      </c>
      <c r="AG1841">
        <v>1231</v>
      </c>
      <c r="AH1841">
        <v>1231</v>
      </c>
      <c r="AI1841">
        <v>121</v>
      </c>
      <c r="AJ1841">
        <v>703</v>
      </c>
      <c r="AK1841">
        <v>392</v>
      </c>
      <c r="AL1841">
        <v>1406</v>
      </c>
      <c r="AM1841">
        <v>1661</v>
      </c>
      <c r="AN1841">
        <v>2292</v>
      </c>
      <c r="AO1841">
        <v>665</v>
      </c>
      <c r="AP1841">
        <v>2028</v>
      </c>
      <c r="AQ1841">
        <v>2113</v>
      </c>
      <c r="AR1841">
        <v>1221</v>
      </c>
      <c r="AS1841">
        <v>466</v>
      </c>
      <c r="AT1841">
        <v>1488</v>
      </c>
      <c r="AU1841">
        <v>976</v>
      </c>
      <c r="AV1841">
        <v>1909</v>
      </c>
      <c r="AW1841">
        <v>640</v>
      </c>
      <c r="AX1841">
        <v>1073</v>
      </c>
      <c r="AY1841">
        <v>560</v>
      </c>
      <c r="AZ1841">
        <v>2116</v>
      </c>
      <c r="BA1841">
        <v>1491</v>
      </c>
      <c r="BB1841">
        <v>2064</v>
      </c>
      <c r="BC1841">
        <v>1479</v>
      </c>
      <c r="BD1841">
        <v>1540</v>
      </c>
      <c r="BE1841">
        <v>1</v>
      </c>
      <c r="BF1841" t="s">
        <v>71</v>
      </c>
      <c r="BG1841" t="s">
        <v>1404</v>
      </c>
      <c r="BH1841" t="s">
        <v>1498</v>
      </c>
      <c r="BI1841" s="4">
        <f xml:space="preserve"> _2025teamgamelogs[[#This Row],[FGA]] + (0.44 * _2025teamgamelogs[[#This Row],[FTA]]) + _2025teamgamelogs[[#This Row],[TOV]] - _2025teamgamelogs[[#This Row],[OREB]]</f>
        <v>100.16</v>
      </c>
      <c r="BJ1841" s="3">
        <f>_2025teamgamelogs[[#This Row],[TOV]]/_2025teamgamelogs[[#This Row],[POSSESIONS]]</f>
        <v>0.11980830670926518</v>
      </c>
      <c r="BK1841" s="4">
        <f>_2025teamgamelogs[[#This Row],[PTS]]/_2025teamgamelogs[[#This Row],[POSSESIONS]]</f>
        <v>1.0982428115015974</v>
      </c>
      <c r="BL1841" s="4">
        <f xml:space="preserve"> 100 * _2025teamgamelogs[[#This Row],[POINTS_PER_POSSESSION]]</f>
        <v>109.82428115015975</v>
      </c>
      <c r="BM1841" s="4">
        <f xml:space="preserve"> _2025teamgamelogs[[#This Row],[POSSESIONS]] / (_2025teamgamelogs[[#This Row],[MIN]]/48)</f>
        <v>100.16</v>
      </c>
      <c r="BN1841" s="3">
        <f>_2025teamgamelogs[[#This Row],[PTS]] / (2 * (_2025teamgamelogs[[#This Row],[FGA]] + 0.44 * _2025teamgamelogs[[#This Row],[FTA]]))</f>
        <v>0.53837118245888804</v>
      </c>
      <c r="BO1841" s="4">
        <f>VLOOKUP(_2025teamgamelogs[[#This Row],[MONTH]], LEAGUE_AVERAGES!$A$2:$B$8, 2, FALSE)</f>
        <v>113.5005303155976</v>
      </c>
      <c r="BP1841" s="5">
        <f>VLOOKUP(_2025teamgamelogs[[#This Row],[TEAM_NAME]], LEAGUE_AVERAGES!$A$14:$C$43, 2, FALSE)</f>
        <v>0.37158536585365853</v>
      </c>
      <c r="BQ1841" s="5">
        <f>VLOOKUP(_2025teamgamelogs[[#This Row],[TEAM_NAME]], LEAGUE_AVERAGES!$A$14:$C$43, 3, FALSE)</f>
        <v>0.34029268292682929</v>
      </c>
      <c r="BR1841" s="5">
        <f>VLOOKUP(_2025teamgamelogs[[#This Row],[TEAM_NAME]], LEAGUE_AVERAGES!$F$14:$H$43, 2, FALSE)</f>
        <v>0.4831951219512195</v>
      </c>
      <c r="BS1841" s="5">
        <f>VLOOKUP(_2025teamgamelogs[[#This Row],[TEAM_NAME]], LEAGUE_AVERAGES!$F$14:$H$43, 3, FALSE)</f>
        <v>0.47492682926829272</v>
      </c>
      <c r="BT1841" s="5">
        <f>VLOOKUP(_2025teamgamelogs[[#This Row],[TEAM_NAME]], LEAGUE_AVERAGES!$K$14:$M$43, 2, FALSE)</f>
        <v>0.59195463864629394</v>
      </c>
      <c r="BU1841" s="5">
        <f>VLOOKUP(_2025teamgamelogs[[#This Row],[TEAM_NAME]], LEAGUE_AVERAGES!$K$14:$M$43, 3, FALSE)</f>
        <v>0.57517865161129356</v>
      </c>
    </row>
    <row r="1842" spans="1:73" x14ac:dyDescent="0.2">
      <c r="A1842" t="s">
        <v>59</v>
      </c>
      <c r="B1842">
        <v>1610612746</v>
      </c>
      <c r="C1842" t="s">
        <v>131</v>
      </c>
      <c r="D1842" t="s">
        <v>132</v>
      </c>
      <c r="E1842">
        <v>22400898</v>
      </c>
      <c r="F1842" s="1">
        <v>45721</v>
      </c>
      <c r="G1842" t="s">
        <v>1535</v>
      </c>
      <c r="H1842" t="s">
        <v>63</v>
      </c>
      <c r="I1842">
        <v>48</v>
      </c>
      <c r="J1842">
        <v>44</v>
      </c>
      <c r="K1842">
        <v>80</v>
      </c>
      <c r="L1842">
        <v>0.55000000000000004</v>
      </c>
      <c r="M1842">
        <v>13</v>
      </c>
      <c r="N1842">
        <v>24</v>
      </c>
      <c r="O1842">
        <v>0.54200000000000004</v>
      </c>
      <c r="P1842">
        <v>22</v>
      </c>
      <c r="Q1842">
        <v>26</v>
      </c>
      <c r="R1842">
        <v>0.84599999999999997</v>
      </c>
      <c r="S1842">
        <v>6</v>
      </c>
      <c r="T1842">
        <v>27</v>
      </c>
      <c r="U1842">
        <v>33</v>
      </c>
      <c r="V1842">
        <v>18</v>
      </c>
      <c r="W1842">
        <v>10</v>
      </c>
      <c r="X1842">
        <v>8</v>
      </c>
      <c r="Y1842">
        <v>6</v>
      </c>
      <c r="Z1842">
        <v>2</v>
      </c>
      <c r="AA1842">
        <v>16</v>
      </c>
      <c r="AB1842">
        <v>20</v>
      </c>
      <c r="AC1842">
        <v>123</v>
      </c>
      <c r="AD1842">
        <v>8</v>
      </c>
      <c r="AE1842">
        <v>1</v>
      </c>
      <c r="AF1842">
        <v>1</v>
      </c>
      <c r="AG1842">
        <v>1</v>
      </c>
      <c r="AH1842">
        <v>1</v>
      </c>
      <c r="AI1842">
        <v>121</v>
      </c>
      <c r="AJ1842">
        <v>703</v>
      </c>
      <c r="AK1842">
        <v>2190</v>
      </c>
      <c r="AL1842">
        <v>160</v>
      </c>
      <c r="AM1842">
        <v>1171</v>
      </c>
      <c r="AN1842">
        <v>2400</v>
      </c>
      <c r="AO1842">
        <v>36</v>
      </c>
      <c r="AP1842">
        <v>406</v>
      </c>
      <c r="AQ1842">
        <v>570</v>
      </c>
      <c r="AR1842">
        <v>605</v>
      </c>
      <c r="AS1842">
        <v>2189</v>
      </c>
      <c r="AT1842">
        <v>2068</v>
      </c>
      <c r="AU1842">
        <v>2337</v>
      </c>
      <c r="AV1842">
        <v>2327</v>
      </c>
      <c r="AW1842">
        <v>264</v>
      </c>
      <c r="AX1842">
        <v>1073</v>
      </c>
      <c r="AY1842">
        <v>560</v>
      </c>
      <c r="AZ1842">
        <v>158</v>
      </c>
      <c r="BA1842">
        <v>570</v>
      </c>
      <c r="BB1842">
        <v>767</v>
      </c>
      <c r="BC1842">
        <v>549</v>
      </c>
      <c r="BD1842">
        <v>727</v>
      </c>
      <c r="BE1842">
        <v>1</v>
      </c>
      <c r="BF1842" t="s">
        <v>64</v>
      </c>
      <c r="BG1842" t="s">
        <v>1404</v>
      </c>
      <c r="BH1842" t="s">
        <v>1498</v>
      </c>
      <c r="BI1842" s="4">
        <f xml:space="preserve"> _2025teamgamelogs[[#This Row],[FGA]] + (0.44 * _2025teamgamelogs[[#This Row],[FTA]]) + _2025teamgamelogs[[#This Row],[TOV]] - _2025teamgamelogs[[#This Row],[OREB]]</f>
        <v>95.44</v>
      </c>
      <c r="BJ1842" s="3">
        <f>_2025teamgamelogs[[#This Row],[TOV]]/_2025teamgamelogs[[#This Row],[POSSESIONS]]</f>
        <v>0.10477787091366304</v>
      </c>
      <c r="BK1842" s="4">
        <f>_2025teamgamelogs[[#This Row],[PTS]]/_2025teamgamelogs[[#This Row],[POSSESIONS]]</f>
        <v>1.2887678122380553</v>
      </c>
      <c r="BL1842" s="4">
        <f xml:space="preserve"> 100 * _2025teamgamelogs[[#This Row],[POINTS_PER_POSSESSION]]</f>
        <v>128.87678122380552</v>
      </c>
      <c r="BM1842" s="4">
        <f xml:space="preserve"> _2025teamgamelogs[[#This Row],[POSSESIONS]] / (_2025teamgamelogs[[#This Row],[MIN]]/48)</f>
        <v>95.44</v>
      </c>
      <c r="BN1842" s="3">
        <f>_2025teamgamelogs[[#This Row],[PTS]] / (2 * (_2025teamgamelogs[[#This Row],[FGA]] + 0.44 * _2025teamgamelogs[[#This Row],[FTA]]))</f>
        <v>0.67257217847769035</v>
      </c>
      <c r="BO1842" s="4">
        <f>VLOOKUP(_2025teamgamelogs[[#This Row],[MONTH]], LEAGUE_AVERAGES!$A$2:$B$8, 2, FALSE)</f>
        <v>113.5005303155976</v>
      </c>
      <c r="BP1842" s="5">
        <f>VLOOKUP(_2025teamgamelogs[[#This Row],[TEAM_NAME]], LEAGUE_AVERAGES!$A$14:$C$43, 2, FALSE)</f>
        <v>0.38978048780487806</v>
      </c>
      <c r="BQ1842" s="5">
        <f>VLOOKUP(_2025teamgamelogs[[#This Row],[TEAM_NAME]], LEAGUE_AVERAGES!$A$14:$C$43, 3, FALSE)</f>
        <v>0.36475609756097566</v>
      </c>
      <c r="BR1842" s="5">
        <f>VLOOKUP(_2025teamgamelogs[[#This Row],[TEAM_NAME]], LEAGUE_AVERAGES!$F$14:$H$43, 2, FALSE)</f>
        <v>0.49036585365853652</v>
      </c>
      <c r="BS1842" s="5">
        <f>VLOOKUP(_2025teamgamelogs[[#This Row],[TEAM_NAME]], LEAGUE_AVERAGES!$F$14:$H$43, 3, FALSE)</f>
        <v>0.47582926829268285</v>
      </c>
      <c r="BT1842" s="5">
        <f>VLOOKUP(_2025teamgamelogs[[#This Row],[TEAM_NAME]], LEAGUE_AVERAGES!$K$14:$M$43, 2, FALSE)</f>
        <v>0.59895938905835644</v>
      </c>
      <c r="BU1842" s="5">
        <f>VLOOKUP(_2025teamgamelogs[[#This Row],[TEAM_NAME]], LEAGUE_AVERAGES!$K$14:$M$43, 3, FALSE)</f>
        <v>0.58126724036545818</v>
      </c>
    </row>
    <row r="1843" spans="1:73" x14ac:dyDescent="0.2">
      <c r="A1843" t="s">
        <v>59</v>
      </c>
      <c r="B1843">
        <v>1610612749</v>
      </c>
      <c r="C1843" t="s">
        <v>113</v>
      </c>
      <c r="D1843" t="s">
        <v>114</v>
      </c>
      <c r="E1843">
        <v>22400897</v>
      </c>
      <c r="F1843" s="1">
        <v>45721</v>
      </c>
      <c r="G1843" t="s">
        <v>1536</v>
      </c>
      <c r="H1843" t="s">
        <v>63</v>
      </c>
      <c r="I1843">
        <v>48</v>
      </c>
      <c r="J1843">
        <v>52</v>
      </c>
      <c r="K1843">
        <v>89</v>
      </c>
      <c r="L1843">
        <v>0.58399999999999996</v>
      </c>
      <c r="M1843">
        <v>16</v>
      </c>
      <c r="N1843">
        <v>35</v>
      </c>
      <c r="O1843">
        <v>0.45700000000000002</v>
      </c>
      <c r="P1843">
        <v>17</v>
      </c>
      <c r="Q1843">
        <v>19</v>
      </c>
      <c r="R1843">
        <v>0.89500000000000002</v>
      </c>
      <c r="S1843">
        <v>8</v>
      </c>
      <c r="T1843">
        <v>47</v>
      </c>
      <c r="U1843">
        <v>55</v>
      </c>
      <c r="V1843">
        <v>29</v>
      </c>
      <c r="W1843">
        <v>17</v>
      </c>
      <c r="X1843">
        <v>6</v>
      </c>
      <c r="Y1843">
        <v>4</v>
      </c>
      <c r="Z1843">
        <v>3</v>
      </c>
      <c r="AA1843">
        <v>9</v>
      </c>
      <c r="AB1843">
        <v>13</v>
      </c>
      <c r="AC1843">
        <v>137</v>
      </c>
      <c r="AD1843">
        <v>30</v>
      </c>
      <c r="AE1843">
        <v>1</v>
      </c>
      <c r="AF1843">
        <v>1</v>
      </c>
      <c r="AG1843">
        <v>1</v>
      </c>
      <c r="AH1843">
        <v>1</v>
      </c>
      <c r="AI1843">
        <v>121</v>
      </c>
      <c r="AJ1843">
        <v>64</v>
      </c>
      <c r="AK1843">
        <v>1176</v>
      </c>
      <c r="AL1843">
        <v>36</v>
      </c>
      <c r="AM1843">
        <v>567</v>
      </c>
      <c r="AN1843">
        <v>1495</v>
      </c>
      <c r="AO1843">
        <v>281</v>
      </c>
      <c r="AP1843">
        <v>1052</v>
      </c>
      <c r="AQ1843">
        <v>1458</v>
      </c>
      <c r="AR1843">
        <v>284</v>
      </c>
      <c r="AS1843">
        <v>1800</v>
      </c>
      <c r="AT1843">
        <v>15</v>
      </c>
      <c r="AU1843">
        <v>135</v>
      </c>
      <c r="AV1843">
        <v>687</v>
      </c>
      <c r="AW1843">
        <v>1759</v>
      </c>
      <c r="AX1843">
        <v>1702</v>
      </c>
      <c r="AY1843">
        <v>1274</v>
      </c>
      <c r="AZ1843">
        <v>384</v>
      </c>
      <c r="BA1843">
        <v>9</v>
      </c>
      <c r="BB1843">
        <v>2202</v>
      </c>
      <c r="BC1843">
        <v>84</v>
      </c>
      <c r="BD1843">
        <v>69</v>
      </c>
      <c r="BE1843">
        <v>1</v>
      </c>
      <c r="BF1843" t="s">
        <v>64</v>
      </c>
      <c r="BG1843" t="s">
        <v>1404</v>
      </c>
      <c r="BH1843" t="s">
        <v>1498</v>
      </c>
      <c r="BI1843" s="4">
        <f xml:space="preserve"> _2025teamgamelogs[[#This Row],[FGA]] + (0.44 * _2025teamgamelogs[[#This Row],[FTA]]) + _2025teamgamelogs[[#This Row],[TOV]] - _2025teamgamelogs[[#This Row],[OREB]]</f>
        <v>106.36</v>
      </c>
      <c r="BJ1843" s="3">
        <f>_2025teamgamelogs[[#This Row],[TOV]]/_2025teamgamelogs[[#This Row],[POSSESIONS]]</f>
        <v>0.15983452425723957</v>
      </c>
      <c r="BK1843" s="4">
        <f>_2025teamgamelogs[[#This Row],[PTS]]/_2025teamgamelogs[[#This Row],[POSSESIONS]]</f>
        <v>1.2880782248965776</v>
      </c>
      <c r="BL1843" s="4">
        <f xml:space="preserve"> 100 * _2025teamgamelogs[[#This Row],[POINTS_PER_POSSESSION]]</f>
        <v>128.80782248965775</v>
      </c>
      <c r="BM1843" s="4">
        <f xml:space="preserve"> _2025teamgamelogs[[#This Row],[POSSESIONS]] / (_2025teamgamelogs[[#This Row],[MIN]]/48)</f>
        <v>106.36</v>
      </c>
      <c r="BN1843" s="3">
        <f>_2025teamgamelogs[[#This Row],[PTS]] / (2 * (_2025teamgamelogs[[#This Row],[FGA]] + 0.44 * _2025teamgamelogs[[#This Row],[FTA]]))</f>
        <v>0.70357436318816768</v>
      </c>
      <c r="BO1843" s="4">
        <f>VLOOKUP(_2025teamgamelogs[[#This Row],[MONTH]], LEAGUE_AVERAGES!$A$2:$B$8, 2, FALSE)</f>
        <v>113.5005303155976</v>
      </c>
      <c r="BP1843" s="5">
        <f>VLOOKUP(_2025teamgamelogs[[#This Row],[TEAM_NAME]], LEAGUE_AVERAGES!$A$14:$C$43, 2, FALSE)</f>
        <v>0.4062926829268293</v>
      </c>
      <c r="BQ1843" s="5">
        <f>VLOOKUP(_2025teamgamelogs[[#This Row],[TEAM_NAME]], LEAGUE_AVERAGES!$A$14:$C$43, 3, FALSE)</f>
        <v>0.36926829268292688</v>
      </c>
      <c r="BR1843" s="5">
        <f>VLOOKUP(_2025teamgamelogs[[#This Row],[TEAM_NAME]], LEAGUE_AVERAGES!$F$14:$H$43, 2, FALSE)</f>
        <v>0.49804878048780482</v>
      </c>
      <c r="BS1843" s="5">
        <f>VLOOKUP(_2025teamgamelogs[[#This Row],[TEAM_NAME]], LEAGUE_AVERAGES!$F$14:$H$43, 3, FALSE)</f>
        <v>0.47917073170731711</v>
      </c>
      <c r="BT1843" s="5">
        <f>VLOOKUP(_2025teamgamelogs[[#This Row],[TEAM_NAME]], LEAGUE_AVERAGES!$K$14:$M$43, 2, FALSE)</f>
        <v>0.61475494156948829</v>
      </c>
      <c r="BU1843" s="5">
        <f>VLOOKUP(_2025teamgamelogs[[#This Row],[TEAM_NAME]], LEAGUE_AVERAGES!$K$14:$M$43, 3, FALSE)</f>
        <v>0.58586037801226176</v>
      </c>
    </row>
    <row r="1844" spans="1:73" x14ac:dyDescent="0.2">
      <c r="A1844" t="s">
        <v>59</v>
      </c>
      <c r="B1844">
        <v>1610612743</v>
      </c>
      <c r="C1844" t="s">
        <v>151</v>
      </c>
      <c r="D1844" t="s">
        <v>152</v>
      </c>
      <c r="E1844">
        <v>22400896</v>
      </c>
      <c r="F1844" s="1">
        <v>45721</v>
      </c>
      <c r="G1844" t="s">
        <v>1198</v>
      </c>
      <c r="H1844" t="s">
        <v>63</v>
      </c>
      <c r="I1844">
        <v>48</v>
      </c>
      <c r="J1844">
        <v>40</v>
      </c>
      <c r="K1844">
        <v>87</v>
      </c>
      <c r="L1844">
        <v>0.46</v>
      </c>
      <c r="M1844">
        <v>12</v>
      </c>
      <c r="N1844">
        <v>35</v>
      </c>
      <c r="O1844">
        <v>0.34300000000000003</v>
      </c>
      <c r="P1844">
        <v>24</v>
      </c>
      <c r="Q1844">
        <v>30</v>
      </c>
      <c r="R1844">
        <v>0.8</v>
      </c>
      <c r="S1844">
        <v>11</v>
      </c>
      <c r="T1844">
        <v>35</v>
      </c>
      <c r="U1844">
        <v>46</v>
      </c>
      <c r="V1844">
        <v>28</v>
      </c>
      <c r="W1844">
        <v>13</v>
      </c>
      <c r="X1844">
        <v>5</v>
      </c>
      <c r="Y1844">
        <v>8</v>
      </c>
      <c r="Z1844">
        <v>6</v>
      </c>
      <c r="AA1844">
        <v>14</v>
      </c>
      <c r="AB1844">
        <v>20</v>
      </c>
      <c r="AC1844">
        <v>116</v>
      </c>
      <c r="AD1844">
        <v>6</v>
      </c>
      <c r="AE1844">
        <v>1</v>
      </c>
      <c r="AF1844">
        <v>1</v>
      </c>
      <c r="AG1844">
        <v>1</v>
      </c>
      <c r="AH1844">
        <v>1</v>
      </c>
      <c r="AI1844">
        <v>121</v>
      </c>
      <c r="AJ1844">
        <v>1438</v>
      </c>
      <c r="AK1844">
        <v>1449</v>
      </c>
      <c r="AL1844">
        <v>1378</v>
      </c>
      <c r="AM1844">
        <v>1413</v>
      </c>
      <c r="AN1844">
        <v>1495</v>
      </c>
      <c r="AO1844">
        <v>1391</v>
      </c>
      <c r="AP1844">
        <v>238</v>
      </c>
      <c r="AQ1844">
        <v>259</v>
      </c>
      <c r="AR1844">
        <v>1029</v>
      </c>
      <c r="AS1844">
        <v>1051</v>
      </c>
      <c r="AT1844">
        <v>769</v>
      </c>
      <c r="AU1844">
        <v>835</v>
      </c>
      <c r="AV1844">
        <v>840</v>
      </c>
      <c r="AW1844">
        <v>850</v>
      </c>
      <c r="AX1844">
        <v>1998</v>
      </c>
      <c r="AY1844">
        <v>187</v>
      </c>
      <c r="AZ1844">
        <v>1573</v>
      </c>
      <c r="BA1844">
        <v>260</v>
      </c>
      <c r="BB1844">
        <v>767</v>
      </c>
      <c r="BC1844">
        <v>1025</v>
      </c>
      <c r="BD1844">
        <v>854</v>
      </c>
      <c r="BE1844">
        <v>1</v>
      </c>
      <c r="BF1844" t="s">
        <v>64</v>
      </c>
      <c r="BG1844" t="s">
        <v>1404</v>
      </c>
      <c r="BH1844" t="s">
        <v>1498</v>
      </c>
      <c r="BI1844" s="4">
        <f xml:space="preserve"> _2025teamgamelogs[[#This Row],[FGA]] + (0.44 * _2025teamgamelogs[[#This Row],[FTA]]) + _2025teamgamelogs[[#This Row],[TOV]] - _2025teamgamelogs[[#This Row],[OREB]]</f>
        <v>102.2</v>
      </c>
      <c r="BJ1844" s="3">
        <f>_2025teamgamelogs[[#This Row],[TOV]]/_2025teamgamelogs[[#This Row],[POSSESIONS]]</f>
        <v>0.12720156555772993</v>
      </c>
      <c r="BK1844" s="4">
        <f>_2025teamgamelogs[[#This Row],[PTS]]/_2025teamgamelogs[[#This Row],[POSSESIONS]]</f>
        <v>1.1350293542074363</v>
      </c>
      <c r="BL1844" s="4">
        <f xml:space="preserve"> 100 * _2025teamgamelogs[[#This Row],[POINTS_PER_POSSESSION]]</f>
        <v>113.50293542074364</v>
      </c>
      <c r="BM1844" s="4">
        <f xml:space="preserve"> _2025teamgamelogs[[#This Row],[POSSESIONS]] / (_2025teamgamelogs[[#This Row],[MIN]]/48)</f>
        <v>102.2</v>
      </c>
      <c r="BN1844" s="3">
        <f>_2025teamgamelogs[[#This Row],[PTS]] / (2 * (_2025teamgamelogs[[#This Row],[FGA]] + 0.44 * _2025teamgamelogs[[#This Row],[FTA]]))</f>
        <v>0.57884231536926145</v>
      </c>
      <c r="BO1844" s="4">
        <f>VLOOKUP(_2025teamgamelogs[[#This Row],[MONTH]], LEAGUE_AVERAGES!$A$2:$B$8, 2, FALSE)</f>
        <v>113.5005303155976</v>
      </c>
      <c r="BP1844" s="5">
        <f>VLOOKUP(_2025teamgamelogs[[#This Row],[TEAM_NAME]], LEAGUE_AVERAGES!$A$14:$C$43, 2, FALSE)</f>
        <v>0.39036585365853654</v>
      </c>
      <c r="BQ1844" s="5">
        <f>VLOOKUP(_2025teamgamelogs[[#This Row],[TEAM_NAME]], LEAGUE_AVERAGES!$A$14:$C$43, 3, FALSE)</f>
        <v>0.36282926829268303</v>
      </c>
      <c r="BR1844" s="5">
        <f>VLOOKUP(_2025teamgamelogs[[#This Row],[TEAM_NAME]], LEAGUE_AVERAGES!$F$14:$H$43, 2, FALSE)</f>
        <v>0.50741463414634147</v>
      </c>
      <c r="BS1844" s="5">
        <f>VLOOKUP(_2025teamgamelogs[[#This Row],[TEAM_NAME]], LEAGUE_AVERAGES!$F$14:$H$43, 3, FALSE)</f>
        <v>0.50717073170731708</v>
      </c>
      <c r="BT1844" s="5">
        <f>VLOOKUP(_2025teamgamelogs[[#This Row],[TEAM_NAME]], LEAGUE_AVERAGES!$K$14:$M$43, 2, FALSE)</f>
        <v>0.61183675116028358</v>
      </c>
      <c r="BU1844" s="5">
        <f>VLOOKUP(_2025teamgamelogs[[#This Row],[TEAM_NAME]], LEAGUE_AVERAGES!$K$14:$M$43, 3, FALSE)</f>
        <v>0.59871853787111373</v>
      </c>
    </row>
    <row r="1845" spans="1:73" x14ac:dyDescent="0.2">
      <c r="A1845" t="s">
        <v>59</v>
      </c>
      <c r="B1845">
        <v>1610612766</v>
      </c>
      <c r="C1845" t="s">
        <v>122</v>
      </c>
      <c r="D1845" t="s">
        <v>123</v>
      </c>
      <c r="E1845">
        <v>22400892</v>
      </c>
      <c r="F1845" s="1">
        <v>45721</v>
      </c>
      <c r="G1845" t="s">
        <v>1537</v>
      </c>
      <c r="H1845" t="s">
        <v>70</v>
      </c>
      <c r="I1845">
        <v>48</v>
      </c>
      <c r="J1845">
        <v>42</v>
      </c>
      <c r="K1845">
        <v>95</v>
      </c>
      <c r="L1845">
        <v>0.442</v>
      </c>
      <c r="M1845">
        <v>12</v>
      </c>
      <c r="N1845">
        <v>42</v>
      </c>
      <c r="O1845">
        <v>0.28599999999999998</v>
      </c>
      <c r="P1845">
        <v>14</v>
      </c>
      <c r="Q1845">
        <v>18</v>
      </c>
      <c r="R1845">
        <v>0.77800000000000002</v>
      </c>
      <c r="S1845">
        <v>20</v>
      </c>
      <c r="T1845">
        <v>37</v>
      </c>
      <c r="U1845">
        <v>57</v>
      </c>
      <c r="V1845">
        <v>26</v>
      </c>
      <c r="W1845">
        <v>15</v>
      </c>
      <c r="X1845">
        <v>3</v>
      </c>
      <c r="Y1845">
        <v>2</v>
      </c>
      <c r="Z1845">
        <v>3</v>
      </c>
      <c r="AA1845">
        <v>18</v>
      </c>
      <c r="AB1845">
        <v>17</v>
      </c>
      <c r="AC1845">
        <v>110</v>
      </c>
      <c r="AD1845">
        <v>-15</v>
      </c>
      <c r="AE1845">
        <v>1</v>
      </c>
      <c r="AF1845">
        <v>1231</v>
      </c>
      <c r="AG1845">
        <v>1231</v>
      </c>
      <c r="AH1845">
        <v>1231</v>
      </c>
      <c r="AI1845">
        <v>121</v>
      </c>
      <c r="AJ1845">
        <v>1068</v>
      </c>
      <c r="AK1845">
        <v>477</v>
      </c>
      <c r="AL1845">
        <v>1675</v>
      </c>
      <c r="AM1845">
        <v>1413</v>
      </c>
      <c r="AN1845">
        <v>568</v>
      </c>
      <c r="AO1845">
        <v>2019</v>
      </c>
      <c r="AP1845">
        <v>1571</v>
      </c>
      <c r="AQ1845">
        <v>1617</v>
      </c>
      <c r="AR1845">
        <v>1292</v>
      </c>
      <c r="AS1845">
        <v>44</v>
      </c>
      <c r="AT1845">
        <v>489</v>
      </c>
      <c r="AU1845">
        <v>74</v>
      </c>
      <c r="AV1845">
        <v>1195</v>
      </c>
      <c r="AW1845">
        <v>1341</v>
      </c>
      <c r="AX1845">
        <v>2344</v>
      </c>
      <c r="AY1845">
        <v>2078</v>
      </c>
      <c r="AZ1845">
        <v>384</v>
      </c>
      <c r="BA1845">
        <v>1018</v>
      </c>
      <c r="BB1845">
        <v>1444</v>
      </c>
      <c r="BC1845">
        <v>1479</v>
      </c>
      <c r="BD1845">
        <v>2041</v>
      </c>
      <c r="BE1845">
        <v>1</v>
      </c>
      <c r="BF1845" t="s">
        <v>64</v>
      </c>
      <c r="BG1845" t="s">
        <v>1404</v>
      </c>
      <c r="BH1845" t="s">
        <v>1498</v>
      </c>
      <c r="BI1845" s="4">
        <f xml:space="preserve"> _2025teamgamelogs[[#This Row],[FGA]] + (0.44 * _2025teamgamelogs[[#This Row],[FTA]]) + _2025teamgamelogs[[#This Row],[TOV]] - _2025teamgamelogs[[#This Row],[OREB]]</f>
        <v>97.92</v>
      </c>
      <c r="BJ1845" s="3">
        <f>_2025teamgamelogs[[#This Row],[TOV]]/_2025teamgamelogs[[#This Row],[POSSESIONS]]</f>
        <v>0.15318627450980393</v>
      </c>
      <c r="BK1845" s="4">
        <f>_2025teamgamelogs[[#This Row],[PTS]]/_2025teamgamelogs[[#This Row],[POSSESIONS]]</f>
        <v>1.1233660130718954</v>
      </c>
      <c r="BL1845" s="4">
        <f xml:space="preserve"> 100 * _2025teamgamelogs[[#This Row],[POINTS_PER_POSSESSION]]</f>
        <v>112.33660130718954</v>
      </c>
      <c r="BM1845" s="4">
        <f xml:space="preserve"> _2025teamgamelogs[[#This Row],[POSSESIONS]] / (_2025teamgamelogs[[#This Row],[MIN]]/48)</f>
        <v>97.92</v>
      </c>
      <c r="BN1845" s="3">
        <f>_2025teamgamelogs[[#This Row],[PTS]] / (2 * (_2025teamgamelogs[[#This Row],[FGA]] + 0.44 * _2025teamgamelogs[[#This Row],[FTA]]))</f>
        <v>0.53439564710454723</v>
      </c>
      <c r="BO1845" s="4">
        <f>VLOOKUP(_2025teamgamelogs[[#This Row],[MONTH]], LEAGUE_AVERAGES!$A$2:$B$8, 2, FALSE)</f>
        <v>113.5005303155976</v>
      </c>
      <c r="BP1845" s="5">
        <f>VLOOKUP(_2025teamgamelogs[[#This Row],[TEAM_NAME]], LEAGUE_AVERAGES!$A$14:$C$43, 2, FALSE)</f>
        <v>0.33860975609756089</v>
      </c>
      <c r="BQ1845" s="5">
        <f>VLOOKUP(_2025teamgamelogs[[#This Row],[TEAM_NAME]], LEAGUE_AVERAGES!$A$14:$C$43, 3, FALSE)</f>
        <v>0.33580487804878045</v>
      </c>
      <c r="BR1845" s="5">
        <f>VLOOKUP(_2025teamgamelogs[[#This Row],[TEAM_NAME]], LEAGUE_AVERAGES!$F$14:$H$43, 2, FALSE)</f>
        <v>0.43492682926829268</v>
      </c>
      <c r="BS1845" s="5">
        <f>VLOOKUP(_2025teamgamelogs[[#This Row],[TEAM_NAME]], LEAGUE_AVERAGES!$F$14:$H$43, 3, FALSE)</f>
        <v>0.42697560975609755</v>
      </c>
      <c r="BT1845" s="5">
        <f>VLOOKUP(_2025teamgamelogs[[#This Row],[TEAM_NAME]], LEAGUE_AVERAGES!$K$14:$M$43, 2, FALSE)</f>
        <v>0.5424635833805308</v>
      </c>
      <c r="BU1845" s="5">
        <f>VLOOKUP(_2025teamgamelogs[[#This Row],[TEAM_NAME]], LEAGUE_AVERAGES!$K$14:$M$43, 3, FALSE)</f>
        <v>0.53419164265445196</v>
      </c>
    </row>
    <row r="1846" spans="1:73" x14ac:dyDescent="0.2">
      <c r="A1846" t="s">
        <v>59</v>
      </c>
      <c r="B1846">
        <v>1610612748</v>
      </c>
      <c r="C1846" t="s">
        <v>101</v>
      </c>
      <c r="D1846" t="s">
        <v>102</v>
      </c>
      <c r="E1846">
        <v>22400893</v>
      </c>
      <c r="F1846" s="1">
        <v>45721</v>
      </c>
      <c r="G1846" t="s">
        <v>1538</v>
      </c>
      <c r="H1846" t="s">
        <v>70</v>
      </c>
      <c r="I1846">
        <v>48</v>
      </c>
      <c r="J1846">
        <v>36</v>
      </c>
      <c r="K1846">
        <v>83</v>
      </c>
      <c r="L1846">
        <v>0.434</v>
      </c>
      <c r="M1846">
        <v>13</v>
      </c>
      <c r="N1846">
        <v>36</v>
      </c>
      <c r="O1846">
        <v>0.36099999999999999</v>
      </c>
      <c r="P1846">
        <v>22</v>
      </c>
      <c r="Q1846">
        <v>25</v>
      </c>
      <c r="R1846">
        <v>0.88</v>
      </c>
      <c r="S1846">
        <v>9</v>
      </c>
      <c r="T1846">
        <v>33</v>
      </c>
      <c r="U1846">
        <v>42</v>
      </c>
      <c r="V1846">
        <v>29</v>
      </c>
      <c r="W1846">
        <v>14</v>
      </c>
      <c r="X1846">
        <v>7</v>
      </c>
      <c r="Y1846">
        <v>2</v>
      </c>
      <c r="Z1846">
        <v>4</v>
      </c>
      <c r="AA1846">
        <v>19</v>
      </c>
      <c r="AB1846">
        <v>19</v>
      </c>
      <c r="AC1846">
        <v>107</v>
      </c>
      <c r="AD1846">
        <v>-5</v>
      </c>
      <c r="AE1846">
        <v>1</v>
      </c>
      <c r="AF1846">
        <v>1231</v>
      </c>
      <c r="AG1846">
        <v>1231</v>
      </c>
      <c r="AH1846">
        <v>1231</v>
      </c>
      <c r="AI1846">
        <v>121</v>
      </c>
      <c r="AJ1846">
        <v>2070</v>
      </c>
      <c r="AK1846">
        <v>1922</v>
      </c>
      <c r="AL1846">
        <v>1790</v>
      </c>
      <c r="AM1846">
        <v>1171</v>
      </c>
      <c r="AN1846">
        <v>1366</v>
      </c>
      <c r="AO1846">
        <v>1193</v>
      </c>
      <c r="AP1846">
        <v>406</v>
      </c>
      <c r="AQ1846">
        <v>666</v>
      </c>
      <c r="AR1846">
        <v>381</v>
      </c>
      <c r="AS1846">
        <v>1566</v>
      </c>
      <c r="AT1846">
        <v>1131</v>
      </c>
      <c r="AU1846">
        <v>1443</v>
      </c>
      <c r="AV1846">
        <v>687</v>
      </c>
      <c r="AW1846">
        <v>1092</v>
      </c>
      <c r="AX1846">
        <v>1360</v>
      </c>
      <c r="AY1846">
        <v>2078</v>
      </c>
      <c r="AZ1846">
        <v>750</v>
      </c>
      <c r="BA1846">
        <v>1258</v>
      </c>
      <c r="BB1846">
        <v>971</v>
      </c>
      <c r="BC1846">
        <v>1677</v>
      </c>
      <c r="BD1846">
        <v>1476</v>
      </c>
      <c r="BE1846">
        <v>1</v>
      </c>
      <c r="BF1846" t="s">
        <v>71</v>
      </c>
      <c r="BG1846" t="s">
        <v>1404</v>
      </c>
      <c r="BH1846" t="s">
        <v>1498</v>
      </c>
      <c r="BI1846" s="4">
        <f xml:space="preserve"> _2025teamgamelogs[[#This Row],[FGA]] + (0.44 * _2025teamgamelogs[[#This Row],[FTA]]) + _2025teamgamelogs[[#This Row],[TOV]] - _2025teamgamelogs[[#This Row],[OREB]]</f>
        <v>99</v>
      </c>
      <c r="BJ1846" s="3">
        <f>_2025teamgamelogs[[#This Row],[TOV]]/_2025teamgamelogs[[#This Row],[POSSESIONS]]</f>
        <v>0.14141414141414141</v>
      </c>
      <c r="BK1846" s="4">
        <f>_2025teamgamelogs[[#This Row],[PTS]]/_2025teamgamelogs[[#This Row],[POSSESIONS]]</f>
        <v>1.0808080808080809</v>
      </c>
      <c r="BL1846" s="4">
        <f xml:space="preserve"> 100 * _2025teamgamelogs[[#This Row],[POINTS_PER_POSSESSION]]</f>
        <v>108.08080808080808</v>
      </c>
      <c r="BM1846" s="4">
        <f xml:space="preserve"> _2025teamgamelogs[[#This Row],[POSSESIONS]] / (_2025teamgamelogs[[#This Row],[MIN]]/48)</f>
        <v>99</v>
      </c>
      <c r="BN1846" s="3">
        <f>_2025teamgamelogs[[#This Row],[PTS]] / (2 * (_2025teamgamelogs[[#This Row],[FGA]] + 0.44 * _2025teamgamelogs[[#This Row],[FTA]]))</f>
        <v>0.56914893617021278</v>
      </c>
      <c r="BO1846" s="4">
        <f>VLOOKUP(_2025teamgamelogs[[#This Row],[MONTH]], LEAGUE_AVERAGES!$A$2:$B$8, 2, FALSE)</f>
        <v>113.5005303155976</v>
      </c>
      <c r="BP1846" s="5">
        <f>VLOOKUP(_2025teamgamelogs[[#This Row],[TEAM_NAME]], LEAGUE_AVERAGES!$A$14:$C$43, 2, FALSE)</f>
        <v>0.38887804878048787</v>
      </c>
      <c r="BQ1846" s="5">
        <f>VLOOKUP(_2025teamgamelogs[[#This Row],[TEAM_NAME]], LEAGUE_AVERAGES!$A$14:$C$43, 3, FALSE)</f>
        <v>0.35180487804878063</v>
      </c>
      <c r="BR1846" s="5">
        <f>VLOOKUP(_2025teamgamelogs[[#This Row],[TEAM_NAME]], LEAGUE_AVERAGES!$F$14:$H$43, 2, FALSE)</f>
        <v>0.48178048780487814</v>
      </c>
      <c r="BS1846" s="5">
        <f>VLOOKUP(_2025teamgamelogs[[#This Row],[TEAM_NAME]], LEAGUE_AVERAGES!$F$14:$H$43, 3, FALSE)</f>
        <v>0.44997560975609752</v>
      </c>
      <c r="BT1846" s="5">
        <f>VLOOKUP(_2025teamgamelogs[[#This Row],[TEAM_NAME]], LEAGUE_AVERAGES!$K$14:$M$43, 2, FALSE)</f>
        <v>0.59307433364150897</v>
      </c>
      <c r="BU1846" s="5">
        <f>VLOOKUP(_2025teamgamelogs[[#This Row],[TEAM_NAME]], LEAGUE_AVERAGES!$K$14:$M$43, 3, FALSE)</f>
        <v>0.56311679796954139</v>
      </c>
    </row>
    <row r="1847" spans="1:73" x14ac:dyDescent="0.2">
      <c r="A1847" t="s">
        <v>59</v>
      </c>
      <c r="B1847">
        <v>1610612739</v>
      </c>
      <c r="C1847" t="s">
        <v>119</v>
      </c>
      <c r="D1847" t="s">
        <v>120</v>
      </c>
      <c r="E1847">
        <v>22400893</v>
      </c>
      <c r="F1847" s="1">
        <v>45721</v>
      </c>
      <c r="G1847" t="s">
        <v>1539</v>
      </c>
      <c r="H1847" t="s">
        <v>63</v>
      </c>
      <c r="I1847">
        <v>48</v>
      </c>
      <c r="J1847">
        <v>41</v>
      </c>
      <c r="K1847">
        <v>87</v>
      </c>
      <c r="L1847">
        <v>0.47099999999999997</v>
      </c>
      <c r="M1847">
        <v>14</v>
      </c>
      <c r="N1847">
        <v>40</v>
      </c>
      <c r="O1847">
        <v>0.35</v>
      </c>
      <c r="P1847">
        <v>16</v>
      </c>
      <c r="Q1847">
        <v>22</v>
      </c>
      <c r="R1847">
        <v>0.72699999999999998</v>
      </c>
      <c r="S1847">
        <v>10</v>
      </c>
      <c r="T1847">
        <v>37</v>
      </c>
      <c r="U1847">
        <v>47</v>
      </c>
      <c r="V1847">
        <v>26</v>
      </c>
      <c r="W1847">
        <v>13</v>
      </c>
      <c r="X1847">
        <v>7</v>
      </c>
      <c r="Y1847">
        <v>4</v>
      </c>
      <c r="Z1847">
        <v>2</v>
      </c>
      <c r="AA1847">
        <v>19</v>
      </c>
      <c r="AB1847">
        <v>19</v>
      </c>
      <c r="AC1847">
        <v>112</v>
      </c>
      <c r="AD1847">
        <v>5</v>
      </c>
      <c r="AE1847">
        <v>1</v>
      </c>
      <c r="AF1847">
        <v>1</v>
      </c>
      <c r="AG1847">
        <v>1</v>
      </c>
      <c r="AH1847">
        <v>1</v>
      </c>
      <c r="AI1847">
        <v>121</v>
      </c>
      <c r="AJ1847">
        <v>1234</v>
      </c>
      <c r="AK1847">
        <v>1449</v>
      </c>
      <c r="AL1847">
        <v>1173</v>
      </c>
      <c r="AM1847">
        <v>934</v>
      </c>
      <c r="AN1847">
        <v>795</v>
      </c>
      <c r="AO1847">
        <v>1311</v>
      </c>
      <c r="AP1847">
        <v>1228</v>
      </c>
      <c r="AQ1847">
        <v>1008</v>
      </c>
      <c r="AR1847">
        <v>1740</v>
      </c>
      <c r="AS1847">
        <v>1308</v>
      </c>
      <c r="AT1847">
        <v>489</v>
      </c>
      <c r="AU1847">
        <v>705</v>
      </c>
      <c r="AV1847">
        <v>1195</v>
      </c>
      <c r="AW1847">
        <v>850</v>
      </c>
      <c r="AX1847">
        <v>1360</v>
      </c>
      <c r="AY1847">
        <v>1274</v>
      </c>
      <c r="AZ1847">
        <v>158</v>
      </c>
      <c r="BA1847">
        <v>1258</v>
      </c>
      <c r="BB1847">
        <v>971</v>
      </c>
      <c r="BC1847">
        <v>1331</v>
      </c>
      <c r="BD1847">
        <v>922</v>
      </c>
      <c r="BE1847">
        <v>1</v>
      </c>
      <c r="BF1847" t="s">
        <v>64</v>
      </c>
      <c r="BG1847" t="s">
        <v>1404</v>
      </c>
      <c r="BH1847" t="s">
        <v>1498</v>
      </c>
      <c r="BI1847" s="4">
        <f xml:space="preserve"> _2025teamgamelogs[[#This Row],[FGA]] + (0.44 * _2025teamgamelogs[[#This Row],[FTA]]) + _2025teamgamelogs[[#This Row],[TOV]] - _2025teamgamelogs[[#This Row],[OREB]]</f>
        <v>99.68</v>
      </c>
      <c r="BJ1847" s="3">
        <f>_2025teamgamelogs[[#This Row],[TOV]]/_2025teamgamelogs[[#This Row],[POSSESIONS]]</f>
        <v>0.13041733547351525</v>
      </c>
      <c r="BK1847" s="4">
        <f>_2025teamgamelogs[[#This Row],[PTS]]/_2025teamgamelogs[[#This Row],[POSSESIONS]]</f>
        <v>1.1235955056179774</v>
      </c>
      <c r="BL1847" s="4">
        <f xml:space="preserve"> 100 * _2025teamgamelogs[[#This Row],[POINTS_PER_POSSESSION]]</f>
        <v>112.35955056179773</v>
      </c>
      <c r="BM1847" s="4">
        <f xml:space="preserve"> _2025teamgamelogs[[#This Row],[POSSESIONS]] / (_2025teamgamelogs[[#This Row],[MIN]]/48)</f>
        <v>99.68</v>
      </c>
      <c r="BN1847" s="3">
        <f>_2025teamgamelogs[[#This Row],[PTS]] / (2 * (_2025teamgamelogs[[#This Row],[FGA]] + 0.44 * _2025teamgamelogs[[#This Row],[FTA]]))</f>
        <v>0.57923045097227965</v>
      </c>
      <c r="BO1847" s="4">
        <f>VLOOKUP(_2025teamgamelogs[[#This Row],[MONTH]], LEAGUE_AVERAGES!$A$2:$B$8, 2, FALSE)</f>
        <v>113.5005303155976</v>
      </c>
      <c r="BP1847" s="5">
        <f>VLOOKUP(_2025teamgamelogs[[#This Row],[TEAM_NAME]], LEAGUE_AVERAGES!$A$14:$C$43, 2, FALSE)</f>
        <v>0.38409756097560971</v>
      </c>
      <c r="BQ1847" s="5">
        <f>VLOOKUP(_2025teamgamelogs[[#This Row],[TEAM_NAME]], LEAGUE_AVERAGES!$A$14:$C$43, 3, FALSE)</f>
        <v>0.38512195121951209</v>
      </c>
      <c r="BR1847" s="5">
        <f>VLOOKUP(_2025teamgamelogs[[#This Row],[TEAM_NAME]], LEAGUE_AVERAGES!$F$14:$H$43, 2, FALSE)</f>
        <v>0.49482926829268303</v>
      </c>
      <c r="BS1847" s="5">
        <f>VLOOKUP(_2025teamgamelogs[[#This Row],[TEAM_NAME]], LEAGUE_AVERAGES!$F$14:$H$43, 3, FALSE)</f>
        <v>0.4880731707317072</v>
      </c>
      <c r="BT1847" s="5">
        <f>VLOOKUP(_2025teamgamelogs[[#This Row],[TEAM_NAME]], LEAGUE_AVERAGES!$K$14:$M$43, 2, FALSE)</f>
        <v>0.61027349880699666</v>
      </c>
      <c r="BU1847" s="5">
        <f>VLOOKUP(_2025teamgamelogs[[#This Row],[TEAM_NAME]], LEAGUE_AVERAGES!$K$14:$M$43, 3, FALSE)</f>
        <v>0.60680781397749251</v>
      </c>
    </row>
    <row r="1848" spans="1:73" x14ac:dyDescent="0.2">
      <c r="A1848" t="s">
        <v>59</v>
      </c>
      <c r="B1848">
        <v>1610612757</v>
      </c>
      <c r="C1848" t="s">
        <v>116</v>
      </c>
      <c r="D1848" t="s">
        <v>117</v>
      </c>
      <c r="E1848">
        <v>22400891</v>
      </c>
      <c r="F1848" s="1">
        <v>45721</v>
      </c>
      <c r="G1848" t="s">
        <v>1540</v>
      </c>
      <c r="H1848" t="s">
        <v>70</v>
      </c>
      <c r="I1848">
        <v>48</v>
      </c>
      <c r="J1848">
        <v>45</v>
      </c>
      <c r="K1848">
        <v>90</v>
      </c>
      <c r="L1848">
        <v>0.5</v>
      </c>
      <c r="M1848">
        <v>16</v>
      </c>
      <c r="N1848">
        <v>40</v>
      </c>
      <c r="O1848">
        <v>0.4</v>
      </c>
      <c r="P1848">
        <v>12</v>
      </c>
      <c r="Q1848">
        <v>17</v>
      </c>
      <c r="R1848">
        <v>0.70599999999999996</v>
      </c>
      <c r="S1848">
        <v>8</v>
      </c>
      <c r="T1848">
        <v>31</v>
      </c>
      <c r="U1848">
        <v>39</v>
      </c>
      <c r="V1848">
        <v>19</v>
      </c>
      <c r="W1848">
        <v>8</v>
      </c>
      <c r="X1848">
        <v>4</v>
      </c>
      <c r="Y1848">
        <v>3</v>
      </c>
      <c r="Z1848">
        <v>6</v>
      </c>
      <c r="AA1848">
        <v>16</v>
      </c>
      <c r="AB1848">
        <v>14</v>
      </c>
      <c r="AC1848">
        <v>118</v>
      </c>
      <c r="AD1848">
        <v>-10</v>
      </c>
      <c r="AE1848">
        <v>1</v>
      </c>
      <c r="AF1848">
        <v>1231</v>
      </c>
      <c r="AG1848">
        <v>1231</v>
      </c>
      <c r="AH1848">
        <v>1231</v>
      </c>
      <c r="AI1848">
        <v>121</v>
      </c>
      <c r="AJ1848">
        <v>564</v>
      </c>
      <c r="AK1848">
        <v>1029</v>
      </c>
      <c r="AL1848">
        <v>663</v>
      </c>
      <c r="AM1848">
        <v>567</v>
      </c>
      <c r="AN1848">
        <v>795</v>
      </c>
      <c r="AO1848">
        <v>723</v>
      </c>
      <c r="AP1848">
        <v>1889</v>
      </c>
      <c r="AQ1848">
        <v>1778</v>
      </c>
      <c r="AR1848">
        <v>1904</v>
      </c>
      <c r="AS1848">
        <v>1800</v>
      </c>
      <c r="AT1848">
        <v>1488</v>
      </c>
      <c r="AU1848">
        <v>1833</v>
      </c>
      <c r="AV1848">
        <v>2257</v>
      </c>
      <c r="AW1848">
        <v>78</v>
      </c>
      <c r="AX1848">
        <v>2190</v>
      </c>
      <c r="AY1848">
        <v>1712</v>
      </c>
      <c r="AZ1848">
        <v>1573</v>
      </c>
      <c r="BA1848">
        <v>570</v>
      </c>
      <c r="BB1848">
        <v>2064</v>
      </c>
      <c r="BC1848">
        <v>891</v>
      </c>
      <c r="BD1848">
        <v>1790</v>
      </c>
      <c r="BE1848">
        <v>1</v>
      </c>
      <c r="BF1848" t="s">
        <v>71</v>
      </c>
      <c r="BG1848" t="s">
        <v>1404</v>
      </c>
      <c r="BH1848" t="s">
        <v>1498</v>
      </c>
      <c r="BI1848" s="4">
        <f xml:space="preserve"> _2025teamgamelogs[[#This Row],[FGA]] + (0.44 * _2025teamgamelogs[[#This Row],[FTA]]) + _2025teamgamelogs[[#This Row],[TOV]] - _2025teamgamelogs[[#This Row],[OREB]]</f>
        <v>97.48</v>
      </c>
      <c r="BJ1848" s="3">
        <f>_2025teamgamelogs[[#This Row],[TOV]]/_2025teamgamelogs[[#This Row],[POSSESIONS]]</f>
        <v>8.206811653672548E-2</v>
      </c>
      <c r="BK1848" s="4">
        <f>_2025teamgamelogs[[#This Row],[PTS]]/_2025teamgamelogs[[#This Row],[POSSESIONS]]</f>
        <v>1.2105047189167009</v>
      </c>
      <c r="BL1848" s="4">
        <f xml:space="preserve"> 100 * _2025teamgamelogs[[#This Row],[POINTS_PER_POSSESSION]]</f>
        <v>121.05047189167009</v>
      </c>
      <c r="BM1848" s="4">
        <f xml:space="preserve"> _2025teamgamelogs[[#This Row],[POSSESIONS]] / (_2025teamgamelogs[[#This Row],[MIN]]/48)</f>
        <v>97.48</v>
      </c>
      <c r="BN1848" s="3">
        <f>_2025teamgamelogs[[#This Row],[PTS]] / (2 * (_2025teamgamelogs[[#This Row],[FGA]] + 0.44 * _2025teamgamelogs[[#This Row],[FTA]]))</f>
        <v>0.60525235945835043</v>
      </c>
      <c r="BO1848" s="4">
        <f>VLOOKUP(_2025teamgamelogs[[#This Row],[MONTH]], LEAGUE_AVERAGES!$A$2:$B$8, 2, FALSE)</f>
        <v>113.5005303155976</v>
      </c>
      <c r="BP1848" s="5">
        <f>VLOOKUP(_2025teamgamelogs[[#This Row],[TEAM_NAME]], LEAGUE_AVERAGES!$A$14:$C$43, 2, FALSE)</f>
        <v>0.3617317073170731</v>
      </c>
      <c r="BQ1848" s="5">
        <f>VLOOKUP(_2025teamgamelogs[[#This Row],[TEAM_NAME]], LEAGUE_AVERAGES!$A$14:$C$43, 3, FALSE)</f>
        <v>0.32368292682926825</v>
      </c>
      <c r="BR1848" s="5">
        <f>VLOOKUP(_2025teamgamelogs[[#This Row],[TEAM_NAME]], LEAGUE_AVERAGES!$F$14:$H$43, 2, FALSE)</f>
        <v>0.4560243902439024</v>
      </c>
      <c r="BS1848" s="5">
        <f>VLOOKUP(_2025teamgamelogs[[#This Row],[TEAM_NAME]], LEAGUE_AVERAGES!$F$14:$H$43, 3, FALSE)</f>
        <v>0.4473414634146341</v>
      </c>
      <c r="BT1848" s="5">
        <f>VLOOKUP(_2025teamgamelogs[[#This Row],[TEAM_NAME]], LEAGUE_AVERAGES!$K$14:$M$43, 2, FALSE)</f>
        <v>0.56794360073860606</v>
      </c>
      <c r="BU1848" s="5">
        <f>VLOOKUP(_2025teamgamelogs[[#This Row],[TEAM_NAME]], LEAGUE_AVERAGES!$K$14:$M$43, 3, FALSE)</f>
        <v>0.54561285519601899</v>
      </c>
    </row>
    <row r="1849" spans="1:73" x14ac:dyDescent="0.2">
      <c r="A1849" t="s">
        <v>59</v>
      </c>
      <c r="B1849">
        <v>1610612765</v>
      </c>
      <c r="C1849" t="s">
        <v>107</v>
      </c>
      <c r="D1849" t="s">
        <v>108</v>
      </c>
      <c r="E1849">
        <v>22400898</v>
      </c>
      <c r="F1849" s="1">
        <v>45721</v>
      </c>
      <c r="G1849" t="s">
        <v>1541</v>
      </c>
      <c r="H1849" t="s">
        <v>70</v>
      </c>
      <c r="I1849">
        <v>48</v>
      </c>
      <c r="J1849">
        <v>45</v>
      </c>
      <c r="K1849">
        <v>86</v>
      </c>
      <c r="L1849">
        <v>0.52300000000000002</v>
      </c>
      <c r="M1849">
        <v>11</v>
      </c>
      <c r="N1849">
        <v>35</v>
      </c>
      <c r="O1849">
        <v>0.314</v>
      </c>
      <c r="P1849">
        <v>14</v>
      </c>
      <c r="Q1849">
        <v>19</v>
      </c>
      <c r="R1849">
        <v>0.73699999999999999</v>
      </c>
      <c r="S1849">
        <v>5</v>
      </c>
      <c r="T1849">
        <v>29</v>
      </c>
      <c r="U1849">
        <v>34</v>
      </c>
      <c r="V1849">
        <v>27</v>
      </c>
      <c r="W1849">
        <v>13</v>
      </c>
      <c r="X1849">
        <v>5</v>
      </c>
      <c r="Y1849">
        <v>2</v>
      </c>
      <c r="Z1849">
        <v>6</v>
      </c>
      <c r="AA1849">
        <v>20</v>
      </c>
      <c r="AB1849">
        <v>16</v>
      </c>
      <c r="AC1849">
        <v>115</v>
      </c>
      <c r="AD1849">
        <v>-8</v>
      </c>
      <c r="AE1849">
        <v>1</v>
      </c>
      <c r="AF1849">
        <v>1231</v>
      </c>
      <c r="AG1849">
        <v>1231</v>
      </c>
      <c r="AH1849">
        <v>1231</v>
      </c>
      <c r="AI1849">
        <v>121</v>
      </c>
      <c r="AJ1849">
        <v>564</v>
      </c>
      <c r="AK1849">
        <v>1580</v>
      </c>
      <c r="AL1849">
        <v>370</v>
      </c>
      <c r="AM1849">
        <v>1661</v>
      </c>
      <c r="AN1849">
        <v>1495</v>
      </c>
      <c r="AO1849">
        <v>1754</v>
      </c>
      <c r="AP1849">
        <v>1571</v>
      </c>
      <c r="AQ1849">
        <v>1458</v>
      </c>
      <c r="AR1849">
        <v>1674</v>
      </c>
      <c r="AS1849">
        <v>2299</v>
      </c>
      <c r="AT1849">
        <v>1807</v>
      </c>
      <c r="AU1849">
        <v>2282</v>
      </c>
      <c r="AV1849">
        <v>1013</v>
      </c>
      <c r="AW1849">
        <v>850</v>
      </c>
      <c r="AX1849">
        <v>1998</v>
      </c>
      <c r="AY1849">
        <v>2078</v>
      </c>
      <c r="AZ1849">
        <v>1573</v>
      </c>
      <c r="BA1849">
        <v>1491</v>
      </c>
      <c r="BB1849">
        <v>1670</v>
      </c>
      <c r="BC1849">
        <v>1095</v>
      </c>
      <c r="BD1849">
        <v>1667</v>
      </c>
      <c r="BE1849">
        <v>1</v>
      </c>
      <c r="BF1849" t="s">
        <v>71</v>
      </c>
      <c r="BG1849" t="s">
        <v>1404</v>
      </c>
      <c r="BH1849" t="s">
        <v>1498</v>
      </c>
      <c r="BI1849" s="4">
        <f xml:space="preserve"> _2025teamgamelogs[[#This Row],[FGA]] + (0.44 * _2025teamgamelogs[[#This Row],[FTA]]) + _2025teamgamelogs[[#This Row],[TOV]] - _2025teamgamelogs[[#This Row],[OREB]]</f>
        <v>102.36</v>
      </c>
      <c r="BJ1849" s="3">
        <f>_2025teamgamelogs[[#This Row],[TOV]]/_2025teamgamelogs[[#This Row],[POSSESIONS]]</f>
        <v>0.12700273544353263</v>
      </c>
      <c r="BK1849" s="4">
        <f>_2025teamgamelogs[[#This Row],[PTS]]/_2025teamgamelogs[[#This Row],[POSSESIONS]]</f>
        <v>1.1234857366158655</v>
      </c>
      <c r="BL1849" s="4">
        <f xml:space="preserve"> 100 * _2025teamgamelogs[[#This Row],[POINTS_PER_POSSESSION]]</f>
        <v>112.34857366158654</v>
      </c>
      <c r="BM1849" s="4">
        <f xml:space="preserve"> _2025teamgamelogs[[#This Row],[POSSESIONS]] / (_2025teamgamelogs[[#This Row],[MIN]]/48)</f>
        <v>102.36</v>
      </c>
      <c r="BN1849" s="3">
        <f>_2025teamgamelogs[[#This Row],[PTS]] / (2 * (_2025teamgamelogs[[#This Row],[FGA]] + 0.44 * _2025teamgamelogs[[#This Row],[FTA]]))</f>
        <v>0.60936837643069097</v>
      </c>
      <c r="BO1849" s="4">
        <f>VLOOKUP(_2025teamgamelogs[[#This Row],[MONTH]], LEAGUE_AVERAGES!$A$2:$B$8, 2, FALSE)</f>
        <v>113.5005303155976</v>
      </c>
      <c r="BP1849" s="5">
        <f>VLOOKUP(_2025teamgamelogs[[#This Row],[TEAM_NAME]], LEAGUE_AVERAGES!$A$14:$C$43, 2, FALSE)</f>
        <v>0.3560731707317073</v>
      </c>
      <c r="BQ1849" s="5">
        <f>VLOOKUP(_2025teamgamelogs[[#This Row],[TEAM_NAME]], LEAGUE_AVERAGES!$A$14:$C$43, 3, FALSE)</f>
        <v>0.3687804878048781</v>
      </c>
      <c r="BR1849" s="5">
        <f>VLOOKUP(_2025teamgamelogs[[#This Row],[TEAM_NAME]], LEAGUE_AVERAGES!$F$14:$H$43, 2, FALSE)</f>
        <v>0.47321951219512204</v>
      </c>
      <c r="BS1849" s="5">
        <f>VLOOKUP(_2025teamgamelogs[[#This Row],[TEAM_NAME]], LEAGUE_AVERAGES!$F$14:$H$43, 3, FALSE)</f>
        <v>0.48104878048780486</v>
      </c>
      <c r="BT1849" s="5">
        <f>VLOOKUP(_2025teamgamelogs[[#This Row],[TEAM_NAME]], LEAGUE_AVERAGES!$K$14:$M$43, 2, FALSE)</f>
        <v>0.57634444021190001</v>
      </c>
      <c r="BU1849" s="5">
        <f>VLOOKUP(_2025teamgamelogs[[#This Row],[TEAM_NAME]], LEAGUE_AVERAGES!$K$14:$M$43, 3, FALSE)</f>
        <v>0.58621097107374254</v>
      </c>
    </row>
    <row r="1850" spans="1:73" x14ac:dyDescent="0.2">
      <c r="A1850" t="s">
        <v>59</v>
      </c>
      <c r="B1850">
        <v>1610612764</v>
      </c>
      <c r="C1850" t="s">
        <v>148</v>
      </c>
      <c r="D1850" t="s">
        <v>149</v>
      </c>
      <c r="E1850">
        <v>22400894</v>
      </c>
      <c r="F1850" s="1">
        <v>45721</v>
      </c>
      <c r="G1850" t="s">
        <v>1542</v>
      </c>
      <c r="H1850" t="s">
        <v>63</v>
      </c>
      <c r="I1850">
        <v>48</v>
      </c>
      <c r="J1850">
        <v>42</v>
      </c>
      <c r="K1850">
        <v>95</v>
      </c>
      <c r="L1850">
        <v>0.442</v>
      </c>
      <c r="M1850">
        <v>17</v>
      </c>
      <c r="N1850">
        <v>47</v>
      </c>
      <c r="O1850">
        <v>0.36199999999999999</v>
      </c>
      <c r="P1850">
        <v>24</v>
      </c>
      <c r="Q1850">
        <v>29</v>
      </c>
      <c r="R1850">
        <v>0.82799999999999996</v>
      </c>
      <c r="S1850">
        <v>10</v>
      </c>
      <c r="T1850">
        <v>35</v>
      </c>
      <c r="U1850">
        <v>45</v>
      </c>
      <c r="V1850">
        <v>32</v>
      </c>
      <c r="W1850">
        <v>9</v>
      </c>
      <c r="X1850">
        <v>9</v>
      </c>
      <c r="Y1850">
        <v>12</v>
      </c>
      <c r="Z1850">
        <v>3</v>
      </c>
      <c r="AA1850">
        <v>18</v>
      </c>
      <c r="AB1850">
        <v>19</v>
      </c>
      <c r="AC1850">
        <v>125</v>
      </c>
      <c r="AD1850">
        <v>3</v>
      </c>
      <c r="AE1850">
        <v>1</v>
      </c>
      <c r="AF1850">
        <v>1</v>
      </c>
      <c r="AG1850">
        <v>1</v>
      </c>
      <c r="AH1850">
        <v>1</v>
      </c>
      <c r="AI1850">
        <v>121</v>
      </c>
      <c r="AJ1850">
        <v>1068</v>
      </c>
      <c r="AK1850">
        <v>477</v>
      </c>
      <c r="AL1850">
        <v>1675</v>
      </c>
      <c r="AM1850">
        <v>410</v>
      </c>
      <c r="AN1850">
        <v>200</v>
      </c>
      <c r="AO1850">
        <v>1186</v>
      </c>
      <c r="AP1850">
        <v>238</v>
      </c>
      <c r="AQ1850">
        <v>325</v>
      </c>
      <c r="AR1850">
        <v>787</v>
      </c>
      <c r="AS1850">
        <v>1308</v>
      </c>
      <c r="AT1850">
        <v>769</v>
      </c>
      <c r="AU1850">
        <v>976</v>
      </c>
      <c r="AV1850">
        <v>322</v>
      </c>
      <c r="AW1850">
        <v>152</v>
      </c>
      <c r="AX1850">
        <v>797</v>
      </c>
      <c r="AY1850">
        <v>18</v>
      </c>
      <c r="AZ1850">
        <v>384</v>
      </c>
      <c r="BA1850">
        <v>1018</v>
      </c>
      <c r="BB1850">
        <v>971</v>
      </c>
      <c r="BC1850">
        <v>437</v>
      </c>
      <c r="BD1850">
        <v>1047</v>
      </c>
      <c r="BE1850">
        <v>1</v>
      </c>
      <c r="BF1850" t="s">
        <v>64</v>
      </c>
      <c r="BG1850" t="s">
        <v>1404</v>
      </c>
      <c r="BH1850" t="s">
        <v>1498</v>
      </c>
      <c r="BI1850" s="4">
        <f xml:space="preserve"> _2025teamgamelogs[[#This Row],[FGA]] + (0.44 * _2025teamgamelogs[[#This Row],[FTA]]) + _2025teamgamelogs[[#This Row],[TOV]] - _2025teamgamelogs[[#This Row],[OREB]]</f>
        <v>106.76</v>
      </c>
      <c r="BJ1850" s="3">
        <f>_2025teamgamelogs[[#This Row],[TOV]]/_2025teamgamelogs[[#This Row],[POSSESIONS]]</f>
        <v>8.4301236418134126E-2</v>
      </c>
      <c r="BK1850" s="4">
        <f>_2025teamgamelogs[[#This Row],[PTS]]/_2025teamgamelogs[[#This Row],[POSSESIONS]]</f>
        <v>1.1708505058074186</v>
      </c>
      <c r="BL1850" s="4">
        <f xml:space="preserve"> 100 * _2025teamgamelogs[[#This Row],[POINTS_PER_POSSESSION]]</f>
        <v>117.08505058074185</v>
      </c>
      <c r="BM1850" s="4">
        <f xml:space="preserve"> _2025teamgamelogs[[#This Row],[POSSESIONS]] / (_2025teamgamelogs[[#This Row],[MIN]]/48)</f>
        <v>106.76</v>
      </c>
      <c r="BN1850" s="3">
        <f>_2025teamgamelogs[[#This Row],[PTS]] / (2 * (_2025teamgamelogs[[#This Row],[FGA]] + 0.44 * _2025teamgamelogs[[#This Row],[FTA]]))</f>
        <v>0.57999257609502597</v>
      </c>
      <c r="BO1850" s="4">
        <f>VLOOKUP(_2025teamgamelogs[[#This Row],[MONTH]], LEAGUE_AVERAGES!$A$2:$B$8, 2, FALSE)</f>
        <v>113.5005303155976</v>
      </c>
      <c r="BP1850" s="5">
        <f>VLOOKUP(_2025teamgamelogs[[#This Row],[TEAM_NAME]], LEAGUE_AVERAGES!$A$14:$C$43, 2, FALSE)</f>
        <v>0.32842499999999997</v>
      </c>
      <c r="BQ1850" s="5">
        <f>VLOOKUP(_2025teamgamelogs[[#This Row],[TEAM_NAME]], LEAGUE_AVERAGES!$A$14:$C$43, 3, FALSE)</f>
        <v>0.33730952380952384</v>
      </c>
      <c r="BR1850" s="5">
        <f>VLOOKUP(_2025teamgamelogs[[#This Row],[TEAM_NAME]], LEAGUE_AVERAGES!$F$14:$H$43, 2, FALSE)</f>
        <v>0.44209999999999994</v>
      </c>
      <c r="BS1850" s="5">
        <f>VLOOKUP(_2025teamgamelogs[[#This Row],[TEAM_NAME]], LEAGUE_AVERAGES!$F$14:$H$43, 3, FALSE)</f>
        <v>0.4362619047619048</v>
      </c>
      <c r="BT1850" s="5">
        <f>VLOOKUP(_2025teamgamelogs[[#This Row],[TEAM_NAME]], LEAGUE_AVERAGES!$K$14:$M$43, 2, FALSE)</f>
        <v>0.55099578881797462</v>
      </c>
      <c r="BU1850" s="5">
        <f>VLOOKUP(_2025teamgamelogs[[#This Row],[TEAM_NAME]], LEAGUE_AVERAGES!$K$14:$M$43, 3, FALSE)</f>
        <v>0.54201342555394594</v>
      </c>
    </row>
    <row r="1851" spans="1:73" x14ac:dyDescent="0.2">
      <c r="A1851" t="s">
        <v>59</v>
      </c>
      <c r="B1851">
        <v>1610612762</v>
      </c>
      <c r="C1851" t="s">
        <v>125</v>
      </c>
      <c r="D1851" t="s">
        <v>126</v>
      </c>
      <c r="E1851">
        <v>22400894</v>
      </c>
      <c r="F1851" s="1">
        <v>45721</v>
      </c>
      <c r="G1851" t="s">
        <v>1543</v>
      </c>
      <c r="H1851" t="s">
        <v>70</v>
      </c>
      <c r="I1851">
        <v>48</v>
      </c>
      <c r="J1851">
        <v>47</v>
      </c>
      <c r="K1851">
        <v>101</v>
      </c>
      <c r="L1851">
        <v>0.46500000000000002</v>
      </c>
      <c r="M1851">
        <v>14</v>
      </c>
      <c r="N1851">
        <v>40</v>
      </c>
      <c r="O1851">
        <v>0.35</v>
      </c>
      <c r="P1851">
        <v>14</v>
      </c>
      <c r="Q1851">
        <v>20</v>
      </c>
      <c r="R1851">
        <v>0.7</v>
      </c>
      <c r="S1851">
        <v>17</v>
      </c>
      <c r="T1851">
        <v>41</v>
      </c>
      <c r="U1851">
        <v>58</v>
      </c>
      <c r="V1851">
        <v>21</v>
      </c>
      <c r="W1851">
        <v>15</v>
      </c>
      <c r="X1851">
        <v>5</v>
      </c>
      <c r="Y1851">
        <v>3</v>
      </c>
      <c r="Z1851">
        <v>12</v>
      </c>
      <c r="AA1851">
        <v>19</v>
      </c>
      <c r="AB1851">
        <v>18</v>
      </c>
      <c r="AC1851">
        <v>122</v>
      </c>
      <c r="AD1851">
        <v>-3</v>
      </c>
      <c r="AE1851">
        <v>1</v>
      </c>
      <c r="AF1851">
        <v>1231</v>
      </c>
      <c r="AG1851">
        <v>1231</v>
      </c>
      <c r="AH1851">
        <v>1231</v>
      </c>
      <c r="AI1851">
        <v>121</v>
      </c>
      <c r="AJ1851">
        <v>335</v>
      </c>
      <c r="AK1851">
        <v>121</v>
      </c>
      <c r="AL1851">
        <v>1274</v>
      </c>
      <c r="AM1851">
        <v>934</v>
      </c>
      <c r="AN1851">
        <v>795</v>
      </c>
      <c r="AO1851">
        <v>1311</v>
      </c>
      <c r="AP1851">
        <v>1571</v>
      </c>
      <c r="AQ1851">
        <v>1301</v>
      </c>
      <c r="AR1851">
        <v>1932</v>
      </c>
      <c r="AS1851">
        <v>160</v>
      </c>
      <c r="AT1851">
        <v>148</v>
      </c>
      <c r="AU1851">
        <v>57</v>
      </c>
      <c r="AV1851">
        <v>2031</v>
      </c>
      <c r="AW1851">
        <v>1341</v>
      </c>
      <c r="AX1851">
        <v>1998</v>
      </c>
      <c r="AY1851">
        <v>1712</v>
      </c>
      <c r="AZ1851">
        <v>2430</v>
      </c>
      <c r="BA1851">
        <v>1258</v>
      </c>
      <c r="BB1851">
        <v>1204</v>
      </c>
      <c r="BC1851">
        <v>609</v>
      </c>
      <c r="BD1851">
        <v>1356</v>
      </c>
      <c r="BE1851">
        <v>1</v>
      </c>
      <c r="BF1851" t="s">
        <v>71</v>
      </c>
      <c r="BG1851" t="s">
        <v>1404</v>
      </c>
      <c r="BH1851" t="s">
        <v>1498</v>
      </c>
      <c r="BI1851" s="4">
        <f xml:space="preserve"> _2025teamgamelogs[[#This Row],[FGA]] + (0.44 * _2025teamgamelogs[[#This Row],[FTA]]) + _2025teamgamelogs[[#This Row],[TOV]] - _2025teamgamelogs[[#This Row],[OREB]]</f>
        <v>107.8</v>
      </c>
      <c r="BJ1851" s="3">
        <f>_2025teamgamelogs[[#This Row],[TOV]]/_2025teamgamelogs[[#This Row],[POSSESIONS]]</f>
        <v>0.1391465677179963</v>
      </c>
      <c r="BK1851" s="4">
        <f>_2025teamgamelogs[[#This Row],[PTS]]/_2025teamgamelogs[[#This Row],[POSSESIONS]]</f>
        <v>1.1317254174397031</v>
      </c>
      <c r="BL1851" s="4">
        <f xml:space="preserve"> 100 * _2025teamgamelogs[[#This Row],[POINTS_PER_POSSESSION]]</f>
        <v>113.17254174397031</v>
      </c>
      <c r="BM1851" s="4">
        <f xml:space="preserve"> _2025teamgamelogs[[#This Row],[POSSESIONS]] / (_2025teamgamelogs[[#This Row],[MIN]]/48)</f>
        <v>107.8</v>
      </c>
      <c r="BN1851" s="3">
        <f>_2025teamgamelogs[[#This Row],[PTS]] / (2 * (_2025teamgamelogs[[#This Row],[FGA]] + 0.44 * _2025teamgamelogs[[#This Row],[FTA]]))</f>
        <v>0.55555555555555558</v>
      </c>
      <c r="BO1851" s="4">
        <f>VLOOKUP(_2025teamgamelogs[[#This Row],[MONTH]], LEAGUE_AVERAGES!$A$2:$B$8, 2, FALSE)</f>
        <v>113.5005303155976</v>
      </c>
      <c r="BP1851" s="5">
        <f>VLOOKUP(_2025teamgamelogs[[#This Row],[TEAM_NAME]], LEAGUE_AVERAGES!$A$14:$C$43, 2, FALSE)</f>
        <v>0.36446341463414633</v>
      </c>
      <c r="BQ1851" s="5">
        <f>VLOOKUP(_2025teamgamelogs[[#This Row],[TEAM_NAME]], LEAGUE_AVERAGES!$A$14:$C$43, 3, FALSE)</f>
        <v>0.3413170731707319</v>
      </c>
      <c r="BR1851" s="5">
        <f>VLOOKUP(_2025teamgamelogs[[#This Row],[TEAM_NAME]], LEAGUE_AVERAGES!$F$14:$H$43, 2, FALSE)</f>
        <v>0.4583902439024391</v>
      </c>
      <c r="BS1851" s="5">
        <f>VLOOKUP(_2025teamgamelogs[[#This Row],[TEAM_NAME]], LEAGUE_AVERAGES!$F$14:$H$43, 3, FALSE)</f>
        <v>0.45390243902439031</v>
      </c>
      <c r="BT1851" s="5">
        <f>VLOOKUP(_2025teamgamelogs[[#This Row],[TEAM_NAME]], LEAGUE_AVERAGES!$K$14:$M$43, 2, FALSE)</f>
        <v>0.57104853563970659</v>
      </c>
      <c r="BU1851" s="5">
        <f>VLOOKUP(_2025teamgamelogs[[#This Row],[TEAM_NAME]], LEAGUE_AVERAGES!$K$14:$M$43, 3, FALSE)</f>
        <v>0.56826296147062372</v>
      </c>
    </row>
    <row r="1852" spans="1:73" x14ac:dyDescent="0.2">
      <c r="A1852" t="s">
        <v>59</v>
      </c>
      <c r="B1852">
        <v>1610612742</v>
      </c>
      <c r="C1852" t="s">
        <v>154</v>
      </c>
      <c r="D1852" t="s">
        <v>155</v>
      </c>
      <c r="E1852">
        <v>22400897</v>
      </c>
      <c r="F1852" s="1">
        <v>45721</v>
      </c>
      <c r="G1852" t="s">
        <v>1544</v>
      </c>
      <c r="H1852" t="s">
        <v>70</v>
      </c>
      <c r="I1852">
        <v>48</v>
      </c>
      <c r="J1852">
        <v>45</v>
      </c>
      <c r="K1852">
        <v>98</v>
      </c>
      <c r="L1852">
        <v>0.45900000000000002</v>
      </c>
      <c r="M1852">
        <v>13</v>
      </c>
      <c r="N1852">
        <v>39</v>
      </c>
      <c r="O1852">
        <v>0.33300000000000002</v>
      </c>
      <c r="P1852">
        <v>4</v>
      </c>
      <c r="Q1852">
        <v>10</v>
      </c>
      <c r="R1852">
        <v>0.4</v>
      </c>
      <c r="S1852">
        <v>5</v>
      </c>
      <c r="T1852">
        <v>25</v>
      </c>
      <c r="U1852">
        <v>30</v>
      </c>
      <c r="V1852">
        <v>30</v>
      </c>
      <c r="W1852">
        <v>10</v>
      </c>
      <c r="X1852">
        <v>13</v>
      </c>
      <c r="Y1852">
        <v>3</v>
      </c>
      <c r="Z1852">
        <v>4</v>
      </c>
      <c r="AA1852">
        <v>13</v>
      </c>
      <c r="AB1852">
        <v>9</v>
      </c>
      <c r="AC1852">
        <v>107</v>
      </c>
      <c r="AD1852">
        <v>-30</v>
      </c>
      <c r="AE1852">
        <v>1</v>
      </c>
      <c r="AF1852">
        <v>1231</v>
      </c>
      <c r="AG1852">
        <v>1231</v>
      </c>
      <c r="AH1852">
        <v>1231</v>
      </c>
      <c r="AI1852">
        <v>121</v>
      </c>
      <c r="AJ1852">
        <v>564</v>
      </c>
      <c r="AK1852">
        <v>251</v>
      </c>
      <c r="AL1852">
        <v>1395</v>
      </c>
      <c r="AM1852">
        <v>1171</v>
      </c>
      <c r="AN1852">
        <v>933</v>
      </c>
      <c r="AO1852">
        <v>1468</v>
      </c>
      <c r="AP1852">
        <v>2447</v>
      </c>
      <c r="AQ1852">
        <v>2381</v>
      </c>
      <c r="AR1852">
        <v>2457</v>
      </c>
      <c r="AS1852">
        <v>2299</v>
      </c>
      <c r="AT1852">
        <v>2271</v>
      </c>
      <c r="AU1852">
        <v>2432</v>
      </c>
      <c r="AV1852">
        <v>541</v>
      </c>
      <c r="AW1852">
        <v>264</v>
      </c>
      <c r="AX1852">
        <v>137</v>
      </c>
      <c r="AY1852">
        <v>1712</v>
      </c>
      <c r="AZ1852">
        <v>750</v>
      </c>
      <c r="BA1852">
        <v>148</v>
      </c>
      <c r="BB1852">
        <v>2437</v>
      </c>
      <c r="BC1852">
        <v>1677</v>
      </c>
      <c r="BD1852">
        <v>2381</v>
      </c>
      <c r="BE1852">
        <v>1</v>
      </c>
      <c r="BF1852" t="s">
        <v>71</v>
      </c>
      <c r="BG1852" t="s">
        <v>1404</v>
      </c>
      <c r="BH1852" t="s">
        <v>1498</v>
      </c>
      <c r="BI1852" s="4">
        <f xml:space="preserve"> _2025teamgamelogs[[#This Row],[FGA]] + (0.44 * _2025teamgamelogs[[#This Row],[FTA]]) + _2025teamgamelogs[[#This Row],[TOV]] - _2025teamgamelogs[[#This Row],[OREB]]</f>
        <v>107.4</v>
      </c>
      <c r="BJ1852" s="3">
        <f>_2025teamgamelogs[[#This Row],[TOV]]/_2025teamgamelogs[[#This Row],[POSSESIONS]]</f>
        <v>9.3109869646182494E-2</v>
      </c>
      <c r="BK1852" s="4">
        <f>_2025teamgamelogs[[#This Row],[PTS]]/_2025teamgamelogs[[#This Row],[POSSESIONS]]</f>
        <v>0.99627560521415259</v>
      </c>
      <c r="BL1852" s="4">
        <f xml:space="preserve"> 100 * _2025teamgamelogs[[#This Row],[POINTS_PER_POSSESSION]]</f>
        <v>99.627560521415262</v>
      </c>
      <c r="BM1852" s="4">
        <f xml:space="preserve"> _2025teamgamelogs[[#This Row],[POSSESIONS]] / (_2025teamgamelogs[[#This Row],[MIN]]/48)</f>
        <v>107.4</v>
      </c>
      <c r="BN1852" s="3">
        <f>_2025teamgamelogs[[#This Row],[PTS]] / (2 * (_2025teamgamelogs[[#This Row],[FGA]] + 0.44 * _2025teamgamelogs[[#This Row],[FTA]]))</f>
        <v>0.5224609375</v>
      </c>
      <c r="BO1852" s="4">
        <f>VLOOKUP(_2025teamgamelogs[[#This Row],[MONTH]], LEAGUE_AVERAGES!$A$2:$B$8, 2, FALSE)</f>
        <v>113.5005303155976</v>
      </c>
      <c r="BP1852" s="5">
        <f>VLOOKUP(_2025teamgamelogs[[#This Row],[TEAM_NAME]], LEAGUE_AVERAGES!$A$14:$C$43, 2, FALSE)</f>
        <v>0.362375</v>
      </c>
      <c r="BQ1852" s="5">
        <f>VLOOKUP(_2025teamgamelogs[[#This Row],[TEAM_NAME]], LEAGUE_AVERAGES!$A$14:$C$43, 3, FALSE)</f>
        <v>0.36252380952380958</v>
      </c>
      <c r="BR1852" s="5">
        <f>VLOOKUP(_2025teamgamelogs[[#This Row],[TEAM_NAME]], LEAGUE_AVERAGES!$F$14:$H$43, 2, FALSE)</f>
        <v>0.47777500000000001</v>
      </c>
      <c r="BS1852" s="5">
        <f>VLOOKUP(_2025teamgamelogs[[#This Row],[TEAM_NAME]], LEAGUE_AVERAGES!$F$14:$H$43, 3, FALSE)</f>
        <v>0.48176190476190472</v>
      </c>
      <c r="BT1852" s="5">
        <f>VLOOKUP(_2025teamgamelogs[[#This Row],[TEAM_NAME]], LEAGUE_AVERAGES!$K$14:$M$43, 2, FALSE)</f>
        <v>0.58283558931438928</v>
      </c>
      <c r="BU1852" s="5">
        <f>VLOOKUP(_2025teamgamelogs[[#This Row],[TEAM_NAME]], LEAGUE_AVERAGES!$K$14:$M$43, 3, FALSE)</f>
        <v>0.5856179003364903</v>
      </c>
    </row>
    <row r="1853" spans="1:73" x14ac:dyDescent="0.2">
      <c r="A1853" t="s">
        <v>59</v>
      </c>
      <c r="B1853">
        <v>1610612738</v>
      </c>
      <c r="C1853" t="s">
        <v>74</v>
      </c>
      <c r="D1853" t="s">
        <v>75</v>
      </c>
      <c r="E1853">
        <v>22400891</v>
      </c>
      <c r="F1853" s="1">
        <v>45721</v>
      </c>
      <c r="G1853" t="s">
        <v>1545</v>
      </c>
      <c r="H1853" t="s">
        <v>63</v>
      </c>
      <c r="I1853">
        <v>48</v>
      </c>
      <c r="J1853">
        <v>45</v>
      </c>
      <c r="K1853">
        <v>97</v>
      </c>
      <c r="L1853">
        <v>0.46400000000000002</v>
      </c>
      <c r="M1853">
        <v>23</v>
      </c>
      <c r="N1853">
        <v>54</v>
      </c>
      <c r="O1853">
        <v>0.42599999999999999</v>
      </c>
      <c r="P1853">
        <v>15</v>
      </c>
      <c r="Q1853">
        <v>17</v>
      </c>
      <c r="R1853">
        <v>0.88200000000000001</v>
      </c>
      <c r="S1853">
        <v>18</v>
      </c>
      <c r="T1853">
        <v>34</v>
      </c>
      <c r="U1853">
        <v>52</v>
      </c>
      <c r="V1853">
        <v>24</v>
      </c>
      <c r="W1853">
        <v>10</v>
      </c>
      <c r="X1853">
        <v>5</v>
      </c>
      <c r="Y1853">
        <v>6</v>
      </c>
      <c r="Z1853">
        <v>3</v>
      </c>
      <c r="AA1853">
        <v>14</v>
      </c>
      <c r="AB1853">
        <v>16</v>
      </c>
      <c r="AC1853">
        <v>128</v>
      </c>
      <c r="AD1853">
        <v>10</v>
      </c>
      <c r="AE1853">
        <v>1</v>
      </c>
      <c r="AF1853">
        <v>1</v>
      </c>
      <c r="AG1853">
        <v>1</v>
      </c>
      <c r="AH1853">
        <v>1</v>
      </c>
      <c r="AI1853">
        <v>121</v>
      </c>
      <c r="AJ1853">
        <v>564</v>
      </c>
      <c r="AK1853">
        <v>324</v>
      </c>
      <c r="AL1853">
        <v>1301</v>
      </c>
      <c r="AM1853">
        <v>22</v>
      </c>
      <c r="AN1853">
        <v>31</v>
      </c>
      <c r="AO1853">
        <v>491</v>
      </c>
      <c r="AP1853">
        <v>1416</v>
      </c>
      <c r="AQ1853">
        <v>1778</v>
      </c>
      <c r="AR1853">
        <v>362</v>
      </c>
      <c r="AS1853">
        <v>100</v>
      </c>
      <c r="AT1853">
        <v>926</v>
      </c>
      <c r="AU1853">
        <v>267</v>
      </c>
      <c r="AV1853">
        <v>1570</v>
      </c>
      <c r="AW1853">
        <v>264</v>
      </c>
      <c r="AX1853">
        <v>1998</v>
      </c>
      <c r="AY1853">
        <v>560</v>
      </c>
      <c r="AZ1853">
        <v>384</v>
      </c>
      <c r="BA1853">
        <v>260</v>
      </c>
      <c r="BB1853">
        <v>1670</v>
      </c>
      <c r="BC1853">
        <v>299</v>
      </c>
      <c r="BD1853">
        <v>614</v>
      </c>
      <c r="BE1853">
        <v>1</v>
      </c>
      <c r="BF1853" t="s">
        <v>64</v>
      </c>
      <c r="BG1853" t="s">
        <v>1404</v>
      </c>
      <c r="BH1853" t="s">
        <v>1498</v>
      </c>
      <c r="BI1853" s="4">
        <f xml:space="preserve"> _2025teamgamelogs[[#This Row],[FGA]] + (0.44 * _2025teamgamelogs[[#This Row],[FTA]]) + _2025teamgamelogs[[#This Row],[TOV]] - _2025teamgamelogs[[#This Row],[OREB]]</f>
        <v>96.48</v>
      </c>
      <c r="BJ1853" s="3">
        <f>_2025teamgamelogs[[#This Row],[TOV]]/_2025teamgamelogs[[#This Row],[POSSESIONS]]</f>
        <v>0.10364842454394693</v>
      </c>
      <c r="BK1853" s="4">
        <f>_2025teamgamelogs[[#This Row],[PTS]]/_2025teamgamelogs[[#This Row],[POSSESIONS]]</f>
        <v>1.3266998341625207</v>
      </c>
      <c r="BL1853" s="4">
        <f xml:space="preserve"> 100 * _2025teamgamelogs[[#This Row],[POINTS_PER_POSSESSION]]</f>
        <v>132.66998341625208</v>
      </c>
      <c r="BM1853" s="4">
        <f xml:space="preserve"> _2025teamgamelogs[[#This Row],[POSSESIONS]] / (_2025teamgamelogs[[#This Row],[MIN]]/48)</f>
        <v>96.48</v>
      </c>
      <c r="BN1853" s="3">
        <f>_2025teamgamelogs[[#This Row],[PTS]] / (2 * (_2025teamgamelogs[[#This Row],[FGA]] + 0.44 * _2025teamgamelogs[[#This Row],[FTA]]))</f>
        <v>0.61255742725880546</v>
      </c>
      <c r="BO1853" s="4">
        <f>VLOOKUP(_2025teamgamelogs[[#This Row],[MONTH]], LEAGUE_AVERAGES!$A$2:$B$8, 2, FALSE)</f>
        <v>113.5005303155976</v>
      </c>
      <c r="BP1853" s="5">
        <f>VLOOKUP(_2025teamgamelogs[[#This Row],[TEAM_NAME]], LEAGUE_AVERAGES!$A$14:$C$43, 2, FALSE)</f>
        <v>0.3739024390243903</v>
      </c>
      <c r="BQ1853" s="5">
        <f>VLOOKUP(_2025teamgamelogs[[#This Row],[TEAM_NAME]], LEAGUE_AVERAGES!$A$14:$C$43, 3, FALSE)</f>
        <v>0.36424390243902455</v>
      </c>
      <c r="BR1853" s="5">
        <f>VLOOKUP(_2025teamgamelogs[[#This Row],[TEAM_NAME]], LEAGUE_AVERAGES!$F$14:$H$43, 2, FALSE)</f>
        <v>0.46717073170731704</v>
      </c>
      <c r="BS1853" s="5">
        <f>VLOOKUP(_2025teamgamelogs[[#This Row],[TEAM_NAME]], LEAGUE_AVERAGES!$F$14:$H$43, 3, FALSE)</f>
        <v>0.45907317073170728</v>
      </c>
      <c r="BT1853" s="5">
        <f>VLOOKUP(_2025teamgamelogs[[#This Row],[TEAM_NAME]], LEAGUE_AVERAGES!$K$14:$M$43, 2, FALSE)</f>
        <v>0.59645910798675039</v>
      </c>
      <c r="BU1853" s="5">
        <f>VLOOKUP(_2025teamgamelogs[[#This Row],[TEAM_NAME]], LEAGUE_AVERAGES!$K$14:$M$43, 3, FALSE)</f>
        <v>0.58679053151616523</v>
      </c>
    </row>
    <row r="1854" spans="1:73" x14ac:dyDescent="0.2">
      <c r="A1854" t="s">
        <v>59</v>
      </c>
      <c r="B1854">
        <v>1610612737</v>
      </c>
      <c r="C1854" t="s">
        <v>92</v>
      </c>
      <c r="D1854" t="s">
        <v>93</v>
      </c>
      <c r="E1854">
        <v>22400899</v>
      </c>
      <c r="F1854" s="1">
        <v>45722</v>
      </c>
      <c r="G1854" t="s">
        <v>1546</v>
      </c>
      <c r="H1854" t="s">
        <v>63</v>
      </c>
      <c r="I1854">
        <v>48</v>
      </c>
      <c r="J1854">
        <v>50</v>
      </c>
      <c r="K1854">
        <v>94</v>
      </c>
      <c r="L1854">
        <v>0.53200000000000003</v>
      </c>
      <c r="M1854">
        <v>10</v>
      </c>
      <c r="N1854">
        <v>30</v>
      </c>
      <c r="O1854">
        <v>0.33300000000000002</v>
      </c>
      <c r="P1854">
        <v>14</v>
      </c>
      <c r="Q1854">
        <v>18</v>
      </c>
      <c r="R1854">
        <v>0.77800000000000002</v>
      </c>
      <c r="S1854">
        <v>11</v>
      </c>
      <c r="T1854">
        <v>32</v>
      </c>
      <c r="U1854">
        <v>43</v>
      </c>
      <c r="V1854">
        <v>32</v>
      </c>
      <c r="W1854">
        <v>9</v>
      </c>
      <c r="X1854">
        <v>5</v>
      </c>
      <c r="Y1854">
        <v>4</v>
      </c>
      <c r="Z1854">
        <v>5</v>
      </c>
      <c r="AA1854">
        <v>16</v>
      </c>
      <c r="AB1854">
        <v>18</v>
      </c>
      <c r="AC1854">
        <v>124</v>
      </c>
      <c r="AD1854">
        <v>6</v>
      </c>
      <c r="AE1854">
        <v>1</v>
      </c>
      <c r="AF1854">
        <v>1</v>
      </c>
      <c r="AG1854">
        <v>1</v>
      </c>
      <c r="AH1854">
        <v>1</v>
      </c>
      <c r="AI1854">
        <v>121</v>
      </c>
      <c r="AJ1854">
        <v>131</v>
      </c>
      <c r="AK1854">
        <v>570</v>
      </c>
      <c r="AL1854">
        <v>296</v>
      </c>
      <c r="AM1854">
        <v>1891</v>
      </c>
      <c r="AN1854">
        <v>2077</v>
      </c>
      <c r="AO1854">
        <v>1468</v>
      </c>
      <c r="AP1854">
        <v>1571</v>
      </c>
      <c r="AQ1854">
        <v>1617</v>
      </c>
      <c r="AR1854">
        <v>1292</v>
      </c>
      <c r="AS1854">
        <v>1051</v>
      </c>
      <c r="AT1854">
        <v>1307</v>
      </c>
      <c r="AU1854">
        <v>1282</v>
      </c>
      <c r="AV1854">
        <v>322</v>
      </c>
      <c r="AW1854">
        <v>152</v>
      </c>
      <c r="AX1854">
        <v>1998</v>
      </c>
      <c r="AY1854">
        <v>1274</v>
      </c>
      <c r="AZ1854">
        <v>1188</v>
      </c>
      <c r="BA1854">
        <v>570</v>
      </c>
      <c r="BB1854">
        <v>1204</v>
      </c>
      <c r="BC1854">
        <v>497</v>
      </c>
      <c r="BD1854">
        <v>854</v>
      </c>
      <c r="BE1854">
        <v>1</v>
      </c>
      <c r="BF1854" t="s">
        <v>64</v>
      </c>
      <c r="BG1854" t="s">
        <v>1404</v>
      </c>
      <c r="BH1854" t="s">
        <v>1498</v>
      </c>
      <c r="BI1854" s="4">
        <f xml:space="preserve"> _2025teamgamelogs[[#This Row],[FGA]] + (0.44 * _2025teamgamelogs[[#This Row],[FTA]]) + _2025teamgamelogs[[#This Row],[TOV]] - _2025teamgamelogs[[#This Row],[OREB]]</f>
        <v>99.92</v>
      </c>
      <c r="BJ1854" s="3">
        <f>_2025teamgamelogs[[#This Row],[TOV]]/_2025teamgamelogs[[#This Row],[POSSESIONS]]</f>
        <v>9.0072057646116893E-2</v>
      </c>
      <c r="BK1854" s="4">
        <f>_2025teamgamelogs[[#This Row],[PTS]]/_2025teamgamelogs[[#This Row],[POSSESIONS]]</f>
        <v>1.2409927942353882</v>
      </c>
      <c r="BL1854" s="4">
        <f xml:space="preserve"> 100 * _2025teamgamelogs[[#This Row],[POINTS_PER_POSSESSION]]</f>
        <v>124.09927942353882</v>
      </c>
      <c r="BM1854" s="4">
        <f xml:space="preserve"> _2025teamgamelogs[[#This Row],[POSSESIONS]] / (_2025teamgamelogs[[#This Row],[MIN]]/48)</f>
        <v>99.92</v>
      </c>
      <c r="BN1854" s="3">
        <f>_2025teamgamelogs[[#This Row],[PTS]] / (2 * (_2025teamgamelogs[[#This Row],[FGA]] + 0.44 * _2025teamgamelogs[[#This Row],[FTA]]))</f>
        <v>0.60832025117739408</v>
      </c>
      <c r="BO1854" s="4">
        <f>VLOOKUP(_2025teamgamelogs[[#This Row],[MONTH]], LEAGUE_AVERAGES!$A$2:$B$8, 2, FALSE)</f>
        <v>113.5005303155976</v>
      </c>
      <c r="BP1854" s="5">
        <f>VLOOKUP(_2025teamgamelogs[[#This Row],[TEAM_NAME]], LEAGUE_AVERAGES!$A$14:$C$43, 2, FALSE)</f>
        <v>0.35092500000000004</v>
      </c>
      <c r="BQ1854" s="5">
        <f>VLOOKUP(_2025teamgamelogs[[#This Row],[TEAM_NAME]], LEAGUE_AVERAGES!$A$14:$C$43, 3, FALSE)</f>
        <v>0.36290476190476195</v>
      </c>
      <c r="BR1854" s="5">
        <f>VLOOKUP(_2025teamgamelogs[[#This Row],[TEAM_NAME]], LEAGUE_AVERAGES!$F$14:$H$43, 2, FALSE)</f>
        <v>0.47670000000000012</v>
      </c>
      <c r="BS1854" s="5">
        <f>VLOOKUP(_2025teamgamelogs[[#This Row],[TEAM_NAME]], LEAGUE_AVERAGES!$F$14:$H$43, 3, FALSE)</f>
        <v>0.47069047619047621</v>
      </c>
      <c r="BT1854" s="5">
        <f>VLOOKUP(_2025teamgamelogs[[#This Row],[TEAM_NAME]], LEAGUE_AVERAGES!$K$14:$M$43, 2, FALSE)</f>
        <v>0.58493933923263275</v>
      </c>
      <c r="BU1854" s="5">
        <f>VLOOKUP(_2025teamgamelogs[[#This Row],[TEAM_NAME]], LEAGUE_AVERAGES!$K$14:$M$43, 3, FALSE)</f>
        <v>0.57722862424766153</v>
      </c>
    </row>
    <row r="1855" spans="1:73" x14ac:dyDescent="0.2">
      <c r="A1855" t="s">
        <v>59</v>
      </c>
      <c r="B1855">
        <v>1610612738</v>
      </c>
      <c r="C1855" t="s">
        <v>74</v>
      </c>
      <c r="D1855" t="s">
        <v>75</v>
      </c>
      <c r="E1855">
        <v>22400900</v>
      </c>
      <c r="F1855" s="1">
        <v>45722</v>
      </c>
      <c r="G1855" t="s">
        <v>874</v>
      </c>
      <c r="H1855" t="s">
        <v>63</v>
      </c>
      <c r="I1855">
        <v>48</v>
      </c>
      <c r="J1855">
        <v>46</v>
      </c>
      <c r="K1855">
        <v>91</v>
      </c>
      <c r="L1855">
        <v>0.505</v>
      </c>
      <c r="M1855">
        <v>19</v>
      </c>
      <c r="N1855">
        <v>48</v>
      </c>
      <c r="O1855">
        <v>0.39600000000000002</v>
      </c>
      <c r="P1855">
        <v>12</v>
      </c>
      <c r="Q1855">
        <v>13</v>
      </c>
      <c r="R1855">
        <v>0.92300000000000004</v>
      </c>
      <c r="S1855">
        <v>16</v>
      </c>
      <c r="T1855">
        <v>30</v>
      </c>
      <c r="U1855">
        <v>46</v>
      </c>
      <c r="V1855">
        <v>32</v>
      </c>
      <c r="W1855">
        <v>11</v>
      </c>
      <c r="X1855">
        <v>8</v>
      </c>
      <c r="Y1855">
        <v>6</v>
      </c>
      <c r="Z1855">
        <v>5</v>
      </c>
      <c r="AA1855">
        <v>16</v>
      </c>
      <c r="AB1855">
        <v>15</v>
      </c>
      <c r="AC1855">
        <v>123</v>
      </c>
      <c r="AD1855">
        <v>18</v>
      </c>
      <c r="AE1855">
        <v>1</v>
      </c>
      <c r="AF1855">
        <v>1</v>
      </c>
      <c r="AG1855">
        <v>1</v>
      </c>
      <c r="AH1855">
        <v>1</v>
      </c>
      <c r="AI1855">
        <v>121</v>
      </c>
      <c r="AJ1855">
        <v>437</v>
      </c>
      <c r="AK1855">
        <v>899</v>
      </c>
      <c r="AL1855">
        <v>636</v>
      </c>
      <c r="AM1855">
        <v>182</v>
      </c>
      <c r="AN1855">
        <v>163</v>
      </c>
      <c r="AO1855">
        <v>777</v>
      </c>
      <c r="AP1855">
        <v>1889</v>
      </c>
      <c r="AQ1855">
        <v>2188</v>
      </c>
      <c r="AR1855">
        <v>155</v>
      </c>
      <c r="AS1855">
        <v>234</v>
      </c>
      <c r="AT1855">
        <v>1652</v>
      </c>
      <c r="AU1855">
        <v>835</v>
      </c>
      <c r="AV1855">
        <v>322</v>
      </c>
      <c r="AW1855">
        <v>429</v>
      </c>
      <c r="AX1855">
        <v>1073</v>
      </c>
      <c r="AY1855">
        <v>560</v>
      </c>
      <c r="AZ1855">
        <v>1188</v>
      </c>
      <c r="BA1855">
        <v>570</v>
      </c>
      <c r="BB1855">
        <v>1892</v>
      </c>
      <c r="BC1855">
        <v>549</v>
      </c>
      <c r="BD1855">
        <v>287</v>
      </c>
      <c r="BE1855">
        <v>1</v>
      </c>
      <c r="BF1855" t="s">
        <v>64</v>
      </c>
      <c r="BG1855" t="s">
        <v>1404</v>
      </c>
      <c r="BH1855" t="s">
        <v>1498</v>
      </c>
      <c r="BI1855" s="4">
        <f xml:space="preserve"> _2025teamgamelogs[[#This Row],[FGA]] + (0.44 * _2025teamgamelogs[[#This Row],[FTA]]) + _2025teamgamelogs[[#This Row],[TOV]] - _2025teamgamelogs[[#This Row],[OREB]]</f>
        <v>91.72</v>
      </c>
      <c r="BJ1855" s="3">
        <f>_2025teamgamelogs[[#This Row],[TOV]]/_2025teamgamelogs[[#This Row],[POSSESIONS]]</f>
        <v>0.11993022241604885</v>
      </c>
      <c r="BK1855" s="4">
        <f>_2025teamgamelogs[[#This Row],[PTS]]/_2025teamgamelogs[[#This Row],[POSSESIONS]]</f>
        <v>1.3410379415612734</v>
      </c>
      <c r="BL1855" s="4">
        <f xml:space="preserve"> 100 * _2025teamgamelogs[[#This Row],[POINTS_PER_POSSESSION]]</f>
        <v>134.10379415612735</v>
      </c>
      <c r="BM1855" s="4">
        <f xml:space="preserve"> _2025teamgamelogs[[#This Row],[POSSESIONS]] / (_2025teamgamelogs[[#This Row],[MIN]]/48)</f>
        <v>91.72</v>
      </c>
      <c r="BN1855" s="3">
        <f>_2025teamgamelogs[[#This Row],[PTS]] / (2 * (_2025teamgamelogs[[#This Row],[FGA]] + 0.44 * _2025teamgamelogs[[#This Row],[FTA]]))</f>
        <v>0.63585607940446653</v>
      </c>
      <c r="BO1855" s="4">
        <f>VLOOKUP(_2025teamgamelogs[[#This Row],[MONTH]], LEAGUE_AVERAGES!$A$2:$B$8, 2, FALSE)</f>
        <v>113.5005303155976</v>
      </c>
      <c r="BP1855" s="5">
        <f>VLOOKUP(_2025teamgamelogs[[#This Row],[TEAM_NAME]], LEAGUE_AVERAGES!$A$14:$C$43, 2, FALSE)</f>
        <v>0.3739024390243903</v>
      </c>
      <c r="BQ1855" s="5">
        <f>VLOOKUP(_2025teamgamelogs[[#This Row],[TEAM_NAME]], LEAGUE_AVERAGES!$A$14:$C$43, 3, FALSE)</f>
        <v>0.36424390243902455</v>
      </c>
      <c r="BR1855" s="5">
        <f>VLOOKUP(_2025teamgamelogs[[#This Row],[TEAM_NAME]], LEAGUE_AVERAGES!$F$14:$H$43, 2, FALSE)</f>
        <v>0.46717073170731704</v>
      </c>
      <c r="BS1855" s="5">
        <f>VLOOKUP(_2025teamgamelogs[[#This Row],[TEAM_NAME]], LEAGUE_AVERAGES!$F$14:$H$43, 3, FALSE)</f>
        <v>0.45907317073170728</v>
      </c>
      <c r="BT1855" s="5">
        <f>VLOOKUP(_2025teamgamelogs[[#This Row],[TEAM_NAME]], LEAGUE_AVERAGES!$K$14:$M$43, 2, FALSE)</f>
        <v>0.59645910798675039</v>
      </c>
      <c r="BU1855" s="5">
        <f>VLOOKUP(_2025teamgamelogs[[#This Row],[TEAM_NAME]], LEAGUE_AVERAGES!$K$14:$M$43, 3, FALSE)</f>
        <v>0.58679053151616523</v>
      </c>
    </row>
    <row r="1856" spans="1:73" x14ac:dyDescent="0.2">
      <c r="A1856" t="s">
        <v>59</v>
      </c>
      <c r="B1856">
        <v>1610612744</v>
      </c>
      <c r="C1856" t="s">
        <v>98</v>
      </c>
      <c r="D1856" t="s">
        <v>99</v>
      </c>
      <c r="E1856">
        <v>22400901</v>
      </c>
      <c r="F1856" s="1">
        <v>45722</v>
      </c>
      <c r="G1856" t="s">
        <v>1547</v>
      </c>
      <c r="H1856" t="s">
        <v>63</v>
      </c>
      <c r="I1856">
        <v>48</v>
      </c>
      <c r="J1856">
        <v>40</v>
      </c>
      <c r="K1856">
        <v>82</v>
      </c>
      <c r="L1856">
        <v>0.48799999999999999</v>
      </c>
      <c r="M1856">
        <v>12</v>
      </c>
      <c r="N1856">
        <v>32</v>
      </c>
      <c r="O1856">
        <v>0.375</v>
      </c>
      <c r="P1856">
        <v>29</v>
      </c>
      <c r="Q1856">
        <v>32</v>
      </c>
      <c r="R1856">
        <v>0.90600000000000003</v>
      </c>
      <c r="S1856">
        <v>15</v>
      </c>
      <c r="T1856">
        <v>30</v>
      </c>
      <c r="U1856">
        <v>45</v>
      </c>
      <c r="V1856">
        <v>31</v>
      </c>
      <c r="W1856">
        <v>17</v>
      </c>
      <c r="X1856">
        <v>3</v>
      </c>
      <c r="Y1856">
        <v>4</v>
      </c>
      <c r="Z1856">
        <v>5</v>
      </c>
      <c r="AA1856">
        <v>19</v>
      </c>
      <c r="AB1856">
        <v>24</v>
      </c>
      <c r="AC1856">
        <v>121</v>
      </c>
      <c r="AD1856">
        <v>2</v>
      </c>
      <c r="AE1856">
        <v>1</v>
      </c>
      <c r="AF1856">
        <v>1</v>
      </c>
      <c r="AG1856">
        <v>1</v>
      </c>
      <c r="AH1856">
        <v>1</v>
      </c>
      <c r="AI1856">
        <v>121</v>
      </c>
      <c r="AJ1856">
        <v>1438</v>
      </c>
      <c r="AK1856">
        <v>2022</v>
      </c>
      <c r="AL1856">
        <v>879</v>
      </c>
      <c r="AM1856">
        <v>1413</v>
      </c>
      <c r="AN1856">
        <v>1863</v>
      </c>
      <c r="AO1856">
        <v>1024</v>
      </c>
      <c r="AP1856">
        <v>56</v>
      </c>
      <c r="AQ1856">
        <v>163</v>
      </c>
      <c r="AR1856">
        <v>232</v>
      </c>
      <c r="AS1856">
        <v>332</v>
      </c>
      <c r="AT1856">
        <v>1652</v>
      </c>
      <c r="AU1856">
        <v>976</v>
      </c>
      <c r="AV1856">
        <v>426</v>
      </c>
      <c r="AW1856">
        <v>1759</v>
      </c>
      <c r="AX1856">
        <v>2344</v>
      </c>
      <c r="AY1856">
        <v>1274</v>
      </c>
      <c r="AZ1856">
        <v>1188</v>
      </c>
      <c r="BA1856">
        <v>1258</v>
      </c>
      <c r="BB1856">
        <v>215</v>
      </c>
      <c r="BC1856">
        <v>672</v>
      </c>
      <c r="BD1856">
        <v>1106</v>
      </c>
      <c r="BE1856">
        <v>1</v>
      </c>
      <c r="BF1856" t="s">
        <v>71</v>
      </c>
      <c r="BG1856" t="s">
        <v>1404</v>
      </c>
      <c r="BH1856" t="s">
        <v>1498</v>
      </c>
      <c r="BI1856" s="4">
        <f xml:space="preserve"> _2025teamgamelogs[[#This Row],[FGA]] + (0.44 * _2025teamgamelogs[[#This Row],[FTA]]) + _2025teamgamelogs[[#This Row],[TOV]] - _2025teamgamelogs[[#This Row],[OREB]]</f>
        <v>98.08</v>
      </c>
      <c r="BJ1856" s="3">
        <f>_2025teamgamelogs[[#This Row],[TOV]]/_2025teamgamelogs[[#This Row],[POSSESIONS]]</f>
        <v>0.1733278955954323</v>
      </c>
      <c r="BK1856" s="4">
        <f>_2025teamgamelogs[[#This Row],[PTS]]/_2025teamgamelogs[[#This Row],[POSSESIONS]]</f>
        <v>1.2336867862969005</v>
      </c>
      <c r="BL1856" s="4">
        <f xml:space="preserve"> 100 * _2025teamgamelogs[[#This Row],[POINTS_PER_POSSESSION]]</f>
        <v>123.36867862969005</v>
      </c>
      <c r="BM1856" s="4">
        <f xml:space="preserve"> _2025teamgamelogs[[#This Row],[POSSESIONS]] / (_2025teamgamelogs[[#This Row],[MIN]]/48)</f>
        <v>98.08</v>
      </c>
      <c r="BN1856" s="3">
        <f>_2025teamgamelogs[[#This Row],[PTS]] / (2 * (_2025teamgamelogs[[#This Row],[FGA]] + 0.44 * _2025teamgamelogs[[#This Row],[FTA]]))</f>
        <v>0.62968359700249787</v>
      </c>
      <c r="BO1856" s="4">
        <f>VLOOKUP(_2025teamgamelogs[[#This Row],[MONTH]], LEAGUE_AVERAGES!$A$2:$B$8, 2, FALSE)</f>
        <v>113.5005303155976</v>
      </c>
      <c r="BP1856" s="5">
        <f>VLOOKUP(_2025teamgamelogs[[#This Row],[TEAM_NAME]], LEAGUE_AVERAGES!$A$14:$C$43, 2, FALSE)</f>
        <v>0.36843902439024395</v>
      </c>
      <c r="BQ1856" s="5">
        <f>VLOOKUP(_2025teamgamelogs[[#This Row],[TEAM_NAME]], LEAGUE_AVERAGES!$A$14:$C$43, 3, FALSE)</f>
        <v>0.35765853658536584</v>
      </c>
      <c r="BR1856" s="5">
        <f>VLOOKUP(_2025teamgamelogs[[#This Row],[TEAM_NAME]], LEAGUE_AVERAGES!$F$14:$H$43, 2, FALSE)</f>
        <v>0.45136585365853665</v>
      </c>
      <c r="BS1856" s="5">
        <f>VLOOKUP(_2025teamgamelogs[[#This Row],[TEAM_NAME]], LEAGUE_AVERAGES!$F$14:$H$43, 3, FALSE)</f>
        <v>0.45180487804878061</v>
      </c>
      <c r="BT1856" s="5">
        <f>VLOOKUP(_2025teamgamelogs[[#This Row],[TEAM_NAME]], LEAGUE_AVERAGES!$K$14:$M$43, 2, FALSE)</f>
        <v>0.56832140437053513</v>
      </c>
      <c r="BU1856" s="5">
        <f>VLOOKUP(_2025teamgamelogs[[#This Row],[TEAM_NAME]], LEAGUE_AVERAGES!$K$14:$M$43, 3, FALSE)</f>
        <v>0.56980808391386595</v>
      </c>
    </row>
    <row r="1857" spans="1:73" x14ac:dyDescent="0.2">
      <c r="A1857" t="s">
        <v>59</v>
      </c>
      <c r="B1857">
        <v>1610612745</v>
      </c>
      <c r="C1857" t="s">
        <v>104</v>
      </c>
      <c r="D1857" t="s">
        <v>105</v>
      </c>
      <c r="E1857">
        <v>22400902</v>
      </c>
      <c r="F1857" s="1">
        <v>45722</v>
      </c>
      <c r="G1857" t="s">
        <v>886</v>
      </c>
      <c r="H1857" t="s">
        <v>63</v>
      </c>
      <c r="I1857">
        <v>48</v>
      </c>
      <c r="J1857">
        <v>46</v>
      </c>
      <c r="K1857">
        <v>81</v>
      </c>
      <c r="L1857">
        <v>0.56799999999999995</v>
      </c>
      <c r="M1857">
        <v>9</v>
      </c>
      <c r="N1857">
        <v>29</v>
      </c>
      <c r="O1857">
        <v>0.31</v>
      </c>
      <c r="P1857">
        <v>8</v>
      </c>
      <c r="Q1857">
        <v>18</v>
      </c>
      <c r="R1857">
        <v>0.44400000000000001</v>
      </c>
      <c r="S1857">
        <v>9</v>
      </c>
      <c r="T1857">
        <v>32</v>
      </c>
      <c r="U1857">
        <v>41</v>
      </c>
      <c r="V1857">
        <v>33</v>
      </c>
      <c r="W1857">
        <v>19</v>
      </c>
      <c r="X1857">
        <v>10</v>
      </c>
      <c r="Y1857">
        <v>6</v>
      </c>
      <c r="Z1857">
        <v>7</v>
      </c>
      <c r="AA1857">
        <v>24</v>
      </c>
      <c r="AB1857">
        <v>19</v>
      </c>
      <c r="AC1857">
        <v>109</v>
      </c>
      <c r="AD1857">
        <v>12</v>
      </c>
      <c r="AE1857">
        <v>1</v>
      </c>
      <c r="AF1857">
        <v>1</v>
      </c>
      <c r="AG1857">
        <v>1</v>
      </c>
      <c r="AH1857">
        <v>1</v>
      </c>
      <c r="AI1857">
        <v>121</v>
      </c>
      <c r="AJ1857">
        <v>437</v>
      </c>
      <c r="AK1857">
        <v>2117</v>
      </c>
      <c r="AL1857">
        <v>91</v>
      </c>
      <c r="AM1857">
        <v>2097</v>
      </c>
      <c r="AN1857">
        <v>2163</v>
      </c>
      <c r="AO1857">
        <v>1795</v>
      </c>
      <c r="AP1857">
        <v>2336</v>
      </c>
      <c r="AQ1857">
        <v>1617</v>
      </c>
      <c r="AR1857">
        <v>2452</v>
      </c>
      <c r="AS1857">
        <v>1566</v>
      </c>
      <c r="AT1857">
        <v>1307</v>
      </c>
      <c r="AU1857">
        <v>1563</v>
      </c>
      <c r="AV1857">
        <v>240</v>
      </c>
      <c r="AW1857">
        <v>2098</v>
      </c>
      <c r="AX1857">
        <v>539</v>
      </c>
      <c r="AY1857">
        <v>560</v>
      </c>
      <c r="AZ1857">
        <v>1902</v>
      </c>
      <c r="BA1857">
        <v>2162</v>
      </c>
      <c r="BB1857">
        <v>971</v>
      </c>
      <c r="BC1857">
        <v>1548</v>
      </c>
      <c r="BD1857">
        <v>517</v>
      </c>
      <c r="BE1857">
        <v>1</v>
      </c>
      <c r="BF1857" t="s">
        <v>71</v>
      </c>
      <c r="BG1857" t="s">
        <v>1404</v>
      </c>
      <c r="BH1857" t="s">
        <v>1498</v>
      </c>
      <c r="BI1857" s="4">
        <f xml:space="preserve"> _2025teamgamelogs[[#This Row],[FGA]] + (0.44 * _2025teamgamelogs[[#This Row],[FTA]]) + _2025teamgamelogs[[#This Row],[TOV]] - _2025teamgamelogs[[#This Row],[OREB]]</f>
        <v>98.92</v>
      </c>
      <c r="BJ1857" s="3">
        <f>_2025teamgamelogs[[#This Row],[TOV]]/_2025teamgamelogs[[#This Row],[POSSESIONS]]</f>
        <v>0.19207440355843106</v>
      </c>
      <c r="BK1857" s="4">
        <f>_2025teamgamelogs[[#This Row],[PTS]]/_2025teamgamelogs[[#This Row],[POSSESIONS]]</f>
        <v>1.1019005256773149</v>
      </c>
      <c r="BL1857" s="4">
        <f xml:space="preserve"> 100 * _2025teamgamelogs[[#This Row],[POINTS_PER_POSSESSION]]</f>
        <v>110.19005256773148</v>
      </c>
      <c r="BM1857" s="4">
        <f xml:space="preserve"> _2025teamgamelogs[[#This Row],[POSSESIONS]] / (_2025teamgamelogs[[#This Row],[MIN]]/48)</f>
        <v>98.92</v>
      </c>
      <c r="BN1857" s="3">
        <f>_2025teamgamelogs[[#This Row],[PTS]] / (2 * (_2025teamgamelogs[[#This Row],[FGA]] + 0.44 * _2025teamgamelogs[[#This Row],[FTA]]))</f>
        <v>0.61291048133153392</v>
      </c>
      <c r="BO1857" s="4">
        <f>VLOOKUP(_2025teamgamelogs[[#This Row],[MONTH]], LEAGUE_AVERAGES!$A$2:$B$8, 2, FALSE)</f>
        <v>113.5005303155976</v>
      </c>
      <c r="BP1857" s="5">
        <f>VLOOKUP(_2025teamgamelogs[[#This Row],[TEAM_NAME]], LEAGUE_AVERAGES!$A$14:$C$43, 2, FALSE)</f>
        <v>0.35034146341463424</v>
      </c>
      <c r="BQ1857" s="5">
        <f>VLOOKUP(_2025teamgamelogs[[#This Row],[TEAM_NAME]], LEAGUE_AVERAGES!$A$14:$C$43, 3, FALSE)</f>
        <v>0.35473170731707321</v>
      </c>
      <c r="BR1857" s="5">
        <f>VLOOKUP(_2025teamgamelogs[[#This Row],[TEAM_NAME]], LEAGUE_AVERAGES!$F$14:$H$43, 2, FALSE)</f>
        <v>0.45260975609756104</v>
      </c>
      <c r="BS1857" s="5">
        <f>VLOOKUP(_2025teamgamelogs[[#This Row],[TEAM_NAME]], LEAGUE_AVERAGES!$F$14:$H$43, 3, FALSE)</f>
        <v>0.45763414634146338</v>
      </c>
      <c r="BT1857" s="5">
        <f>VLOOKUP(_2025teamgamelogs[[#This Row],[TEAM_NAME]], LEAGUE_AVERAGES!$K$14:$M$43, 2, FALSE)</f>
        <v>0.55103752047014554</v>
      </c>
      <c r="BU1857" s="5">
        <f>VLOOKUP(_2025teamgamelogs[[#This Row],[TEAM_NAME]], LEAGUE_AVERAGES!$K$14:$M$43, 3, FALSE)</f>
        <v>0.55544482411316332</v>
      </c>
    </row>
    <row r="1858" spans="1:73" x14ac:dyDescent="0.2">
      <c r="A1858" t="s">
        <v>59</v>
      </c>
      <c r="B1858">
        <v>1610612740</v>
      </c>
      <c r="C1858" t="s">
        <v>77</v>
      </c>
      <c r="D1858" t="s">
        <v>78</v>
      </c>
      <c r="E1858">
        <v>22400902</v>
      </c>
      <c r="F1858" s="1">
        <v>45722</v>
      </c>
      <c r="G1858" t="s">
        <v>881</v>
      </c>
      <c r="H1858" t="s">
        <v>70</v>
      </c>
      <c r="I1858">
        <v>48</v>
      </c>
      <c r="J1858">
        <v>31</v>
      </c>
      <c r="K1858">
        <v>83</v>
      </c>
      <c r="L1858">
        <v>0.373</v>
      </c>
      <c r="M1858">
        <v>9</v>
      </c>
      <c r="N1858">
        <v>27</v>
      </c>
      <c r="O1858">
        <v>0.33300000000000002</v>
      </c>
      <c r="P1858">
        <v>26</v>
      </c>
      <c r="Q1858">
        <v>33</v>
      </c>
      <c r="R1858">
        <v>0.78800000000000003</v>
      </c>
      <c r="S1858">
        <v>15</v>
      </c>
      <c r="T1858">
        <v>26</v>
      </c>
      <c r="U1858">
        <v>41</v>
      </c>
      <c r="V1858">
        <v>17</v>
      </c>
      <c r="W1858">
        <v>15</v>
      </c>
      <c r="X1858">
        <v>9</v>
      </c>
      <c r="Y1858">
        <v>7</v>
      </c>
      <c r="Z1858">
        <v>6</v>
      </c>
      <c r="AA1858">
        <v>19</v>
      </c>
      <c r="AB1858">
        <v>24</v>
      </c>
      <c r="AC1858">
        <v>97</v>
      </c>
      <c r="AD1858">
        <v>-12</v>
      </c>
      <c r="AE1858">
        <v>1</v>
      </c>
      <c r="AF1858">
        <v>1231</v>
      </c>
      <c r="AG1858">
        <v>1231</v>
      </c>
      <c r="AH1858">
        <v>1231</v>
      </c>
      <c r="AI1858">
        <v>121</v>
      </c>
      <c r="AJ1858">
        <v>2413</v>
      </c>
      <c r="AK1858">
        <v>1922</v>
      </c>
      <c r="AL1858">
        <v>2370</v>
      </c>
      <c r="AM1858">
        <v>2097</v>
      </c>
      <c r="AN1858">
        <v>2292</v>
      </c>
      <c r="AO1858">
        <v>1468</v>
      </c>
      <c r="AP1858">
        <v>133</v>
      </c>
      <c r="AQ1858">
        <v>134</v>
      </c>
      <c r="AR1858">
        <v>1213</v>
      </c>
      <c r="AS1858">
        <v>332</v>
      </c>
      <c r="AT1858">
        <v>2171</v>
      </c>
      <c r="AU1858">
        <v>1563</v>
      </c>
      <c r="AV1858">
        <v>2380</v>
      </c>
      <c r="AW1858">
        <v>1341</v>
      </c>
      <c r="AX1858">
        <v>797</v>
      </c>
      <c r="AY1858">
        <v>346</v>
      </c>
      <c r="AZ1858">
        <v>1573</v>
      </c>
      <c r="BA1858">
        <v>1258</v>
      </c>
      <c r="BB1858">
        <v>215</v>
      </c>
      <c r="BC1858">
        <v>2224</v>
      </c>
      <c r="BD1858">
        <v>1899</v>
      </c>
      <c r="BE1858">
        <v>1</v>
      </c>
      <c r="BF1858" t="s">
        <v>64</v>
      </c>
      <c r="BG1858" t="s">
        <v>1404</v>
      </c>
      <c r="BH1858" t="s">
        <v>1498</v>
      </c>
      <c r="BI1858" s="4">
        <f xml:space="preserve"> _2025teamgamelogs[[#This Row],[FGA]] + (0.44 * _2025teamgamelogs[[#This Row],[FTA]]) + _2025teamgamelogs[[#This Row],[TOV]] - _2025teamgamelogs[[#This Row],[OREB]]</f>
        <v>97.52</v>
      </c>
      <c r="BJ1858" s="3">
        <f>_2025teamgamelogs[[#This Row],[TOV]]/_2025teamgamelogs[[#This Row],[POSSESIONS]]</f>
        <v>0.15381460213289583</v>
      </c>
      <c r="BK1858" s="4">
        <f>_2025teamgamelogs[[#This Row],[PTS]]/_2025teamgamelogs[[#This Row],[POSSESIONS]]</f>
        <v>0.99466776045939298</v>
      </c>
      <c r="BL1858" s="4">
        <f xml:space="preserve"> 100 * _2025teamgamelogs[[#This Row],[POINTS_PER_POSSESSION]]</f>
        <v>99.466776045939298</v>
      </c>
      <c r="BM1858" s="4">
        <f xml:space="preserve"> _2025teamgamelogs[[#This Row],[POSSESIONS]] / (_2025teamgamelogs[[#This Row],[MIN]]/48)</f>
        <v>97.52</v>
      </c>
      <c r="BN1858" s="3">
        <f>_2025teamgamelogs[[#This Row],[PTS]] / (2 * (_2025teamgamelogs[[#This Row],[FGA]] + 0.44 * _2025teamgamelogs[[#This Row],[FTA]]))</f>
        <v>0.49733388022969649</v>
      </c>
      <c r="BO1858" s="4">
        <f>VLOOKUP(_2025teamgamelogs[[#This Row],[MONTH]], LEAGUE_AVERAGES!$A$2:$B$8, 2, FALSE)</f>
        <v>113.5005303155976</v>
      </c>
      <c r="BP1858" s="5">
        <f>VLOOKUP(_2025teamgamelogs[[#This Row],[TEAM_NAME]], LEAGUE_AVERAGES!$A$14:$C$43, 2, FALSE)</f>
        <v>0.35068292682926827</v>
      </c>
      <c r="BQ1858" s="5">
        <f>VLOOKUP(_2025teamgamelogs[[#This Row],[TEAM_NAME]], LEAGUE_AVERAGES!$A$14:$C$43, 3, FALSE)</f>
        <v>0.33902439024390252</v>
      </c>
      <c r="BR1858" s="5">
        <f>VLOOKUP(_2025teamgamelogs[[#This Row],[TEAM_NAME]], LEAGUE_AVERAGES!$F$14:$H$43, 2, FALSE)</f>
        <v>0.44770731707317085</v>
      </c>
      <c r="BS1858" s="5">
        <f>VLOOKUP(_2025teamgamelogs[[#This Row],[TEAM_NAME]], LEAGUE_AVERAGES!$F$14:$H$43, 3, FALSE)</f>
        <v>0.45721951219512191</v>
      </c>
      <c r="BT1858" s="5">
        <f>VLOOKUP(_2025teamgamelogs[[#This Row],[TEAM_NAME]], LEAGUE_AVERAGES!$K$14:$M$43, 2, FALSE)</f>
        <v>0.55230036801172144</v>
      </c>
      <c r="BU1858" s="5">
        <f>VLOOKUP(_2025teamgamelogs[[#This Row],[TEAM_NAME]], LEAGUE_AVERAGES!$K$14:$M$43, 3, FALSE)</f>
        <v>0.55239725408654039</v>
      </c>
    </row>
    <row r="1859" spans="1:73" x14ac:dyDescent="0.2">
      <c r="A1859" t="s">
        <v>59</v>
      </c>
      <c r="B1859">
        <v>1610612751</v>
      </c>
      <c r="C1859" t="s">
        <v>89</v>
      </c>
      <c r="D1859" t="s">
        <v>90</v>
      </c>
      <c r="E1859">
        <v>22400901</v>
      </c>
      <c r="F1859" s="1">
        <v>45722</v>
      </c>
      <c r="G1859" t="s">
        <v>1548</v>
      </c>
      <c r="H1859" t="s">
        <v>70</v>
      </c>
      <c r="I1859">
        <v>48</v>
      </c>
      <c r="J1859">
        <v>44</v>
      </c>
      <c r="K1859">
        <v>87</v>
      </c>
      <c r="L1859">
        <v>0.50600000000000001</v>
      </c>
      <c r="M1859">
        <v>15</v>
      </c>
      <c r="N1859">
        <v>33</v>
      </c>
      <c r="O1859">
        <v>0.45500000000000002</v>
      </c>
      <c r="P1859">
        <v>16</v>
      </c>
      <c r="Q1859">
        <v>18</v>
      </c>
      <c r="R1859">
        <v>0.88900000000000001</v>
      </c>
      <c r="S1859">
        <v>8</v>
      </c>
      <c r="T1859">
        <v>24</v>
      </c>
      <c r="U1859">
        <v>32</v>
      </c>
      <c r="V1859">
        <v>30</v>
      </c>
      <c r="W1859">
        <v>12</v>
      </c>
      <c r="X1859">
        <v>7</v>
      </c>
      <c r="Y1859">
        <v>5</v>
      </c>
      <c r="Z1859">
        <v>4</v>
      </c>
      <c r="AA1859">
        <v>24</v>
      </c>
      <c r="AB1859">
        <v>19</v>
      </c>
      <c r="AC1859">
        <v>119</v>
      </c>
      <c r="AD1859">
        <v>-2</v>
      </c>
      <c r="AE1859">
        <v>1</v>
      </c>
      <c r="AF1859">
        <v>1231</v>
      </c>
      <c r="AG1859">
        <v>1231</v>
      </c>
      <c r="AH1859">
        <v>1231</v>
      </c>
      <c r="AI1859">
        <v>121</v>
      </c>
      <c r="AJ1859">
        <v>703</v>
      </c>
      <c r="AK1859">
        <v>1449</v>
      </c>
      <c r="AL1859">
        <v>610</v>
      </c>
      <c r="AM1859">
        <v>733</v>
      </c>
      <c r="AN1859">
        <v>1749</v>
      </c>
      <c r="AO1859">
        <v>299</v>
      </c>
      <c r="AP1859">
        <v>1228</v>
      </c>
      <c r="AQ1859">
        <v>1617</v>
      </c>
      <c r="AR1859">
        <v>316</v>
      </c>
      <c r="AS1859">
        <v>1800</v>
      </c>
      <c r="AT1859">
        <v>2333</v>
      </c>
      <c r="AU1859">
        <v>2378</v>
      </c>
      <c r="AV1859">
        <v>541</v>
      </c>
      <c r="AW1859">
        <v>640</v>
      </c>
      <c r="AX1859">
        <v>1360</v>
      </c>
      <c r="AY1859">
        <v>889</v>
      </c>
      <c r="AZ1859">
        <v>750</v>
      </c>
      <c r="BA1859">
        <v>2162</v>
      </c>
      <c r="BB1859">
        <v>971</v>
      </c>
      <c r="BC1859">
        <v>798</v>
      </c>
      <c r="BD1859">
        <v>1286</v>
      </c>
      <c r="BE1859">
        <v>1</v>
      </c>
      <c r="BF1859" t="s">
        <v>64</v>
      </c>
      <c r="BG1859" t="s">
        <v>1404</v>
      </c>
      <c r="BH1859" t="s">
        <v>1498</v>
      </c>
      <c r="BI1859" s="4">
        <f xml:space="preserve"> _2025teamgamelogs[[#This Row],[FGA]] + (0.44 * _2025teamgamelogs[[#This Row],[FTA]]) + _2025teamgamelogs[[#This Row],[TOV]] - _2025teamgamelogs[[#This Row],[OREB]]</f>
        <v>98.92</v>
      </c>
      <c r="BJ1859" s="3">
        <f>_2025teamgamelogs[[#This Row],[TOV]]/_2025teamgamelogs[[#This Row],[POSSESIONS]]</f>
        <v>0.1213101496158512</v>
      </c>
      <c r="BK1859" s="4">
        <f>_2025teamgamelogs[[#This Row],[PTS]]/_2025teamgamelogs[[#This Row],[POSSESIONS]]</f>
        <v>1.2029923170238577</v>
      </c>
      <c r="BL1859" s="4">
        <f xml:space="preserve"> 100 * _2025teamgamelogs[[#This Row],[POINTS_PER_POSSESSION]]</f>
        <v>120.29923170238577</v>
      </c>
      <c r="BM1859" s="4">
        <f xml:space="preserve"> _2025teamgamelogs[[#This Row],[POSSESIONS]] / (_2025teamgamelogs[[#This Row],[MIN]]/48)</f>
        <v>98.92</v>
      </c>
      <c r="BN1859" s="3">
        <f>_2025teamgamelogs[[#This Row],[PTS]] / (2 * (_2025teamgamelogs[[#This Row],[FGA]] + 0.44 * _2025teamgamelogs[[#This Row],[FTA]]))</f>
        <v>0.62684365781710916</v>
      </c>
      <c r="BO1859" s="4">
        <f>VLOOKUP(_2025teamgamelogs[[#This Row],[MONTH]], LEAGUE_AVERAGES!$A$2:$B$8, 2, FALSE)</f>
        <v>113.5005303155976</v>
      </c>
      <c r="BP1859" s="5">
        <f>VLOOKUP(_2025teamgamelogs[[#This Row],[TEAM_NAME]], LEAGUE_AVERAGES!$A$14:$C$43, 2, FALSE)</f>
        <v>0.337609756097561</v>
      </c>
      <c r="BQ1859" s="5">
        <f>VLOOKUP(_2025teamgamelogs[[#This Row],[TEAM_NAME]], LEAGUE_AVERAGES!$A$14:$C$43, 3, FALSE)</f>
        <v>0.34709756097560968</v>
      </c>
      <c r="BR1859" s="5">
        <f>VLOOKUP(_2025teamgamelogs[[#This Row],[TEAM_NAME]], LEAGUE_AVERAGES!$F$14:$H$43, 2, FALSE)</f>
        <v>0.43748780487804872</v>
      </c>
      <c r="BS1859" s="5">
        <f>VLOOKUP(_2025teamgamelogs[[#This Row],[TEAM_NAME]], LEAGUE_AVERAGES!$F$14:$H$43, 3, FALSE)</f>
        <v>0.43895121951219529</v>
      </c>
      <c r="BT1859" s="5">
        <f>VLOOKUP(_2025teamgamelogs[[#This Row],[TEAM_NAME]], LEAGUE_AVERAGES!$K$14:$M$43, 2, FALSE)</f>
        <v>0.54767404365624284</v>
      </c>
      <c r="BU1859" s="5">
        <f>VLOOKUP(_2025teamgamelogs[[#This Row],[TEAM_NAME]], LEAGUE_AVERAGES!$K$14:$M$43, 3, FALSE)</f>
        <v>0.5592142433904097</v>
      </c>
    </row>
    <row r="1860" spans="1:73" x14ac:dyDescent="0.2">
      <c r="A1860" t="s">
        <v>59</v>
      </c>
      <c r="B1860">
        <v>1610612747</v>
      </c>
      <c r="C1860" t="s">
        <v>60</v>
      </c>
      <c r="D1860" t="s">
        <v>61</v>
      </c>
      <c r="E1860">
        <v>22400903</v>
      </c>
      <c r="F1860" s="1">
        <v>45722</v>
      </c>
      <c r="G1860" t="s">
        <v>1549</v>
      </c>
      <c r="H1860" t="s">
        <v>63</v>
      </c>
      <c r="I1860">
        <v>53</v>
      </c>
      <c r="J1860">
        <v>38</v>
      </c>
      <c r="K1860">
        <v>89</v>
      </c>
      <c r="L1860">
        <v>0.42699999999999999</v>
      </c>
      <c r="M1860">
        <v>14</v>
      </c>
      <c r="N1860">
        <v>42</v>
      </c>
      <c r="O1860">
        <v>0.33300000000000002</v>
      </c>
      <c r="P1860">
        <v>23</v>
      </c>
      <c r="Q1860">
        <v>28</v>
      </c>
      <c r="R1860">
        <v>0.82099999999999995</v>
      </c>
      <c r="S1860">
        <v>12</v>
      </c>
      <c r="T1860">
        <v>37</v>
      </c>
      <c r="U1860">
        <v>49</v>
      </c>
      <c r="V1860">
        <v>25</v>
      </c>
      <c r="W1860">
        <v>17</v>
      </c>
      <c r="X1860">
        <v>7</v>
      </c>
      <c r="Y1860">
        <v>4</v>
      </c>
      <c r="Z1860">
        <v>2</v>
      </c>
      <c r="AA1860">
        <v>28</v>
      </c>
      <c r="AB1860">
        <v>21</v>
      </c>
      <c r="AC1860">
        <v>113</v>
      </c>
      <c r="AD1860">
        <v>4</v>
      </c>
      <c r="AE1860">
        <v>1</v>
      </c>
      <c r="AF1860">
        <v>1</v>
      </c>
      <c r="AG1860">
        <v>1</v>
      </c>
      <c r="AH1860">
        <v>1</v>
      </c>
      <c r="AI1860">
        <v>9</v>
      </c>
      <c r="AJ1860">
        <v>1796</v>
      </c>
      <c r="AK1860">
        <v>1176</v>
      </c>
      <c r="AL1860">
        <v>1892</v>
      </c>
      <c r="AM1860">
        <v>934</v>
      </c>
      <c r="AN1860">
        <v>568</v>
      </c>
      <c r="AO1860">
        <v>1468</v>
      </c>
      <c r="AP1860">
        <v>314</v>
      </c>
      <c r="AQ1860">
        <v>377</v>
      </c>
      <c r="AR1860">
        <v>844</v>
      </c>
      <c r="AS1860">
        <v>848</v>
      </c>
      <c r="AT1860">
        <v>489</v>
      </c>
      <c r="AU1860">
        <v>505</v>
      </c>
      <c r="AV1860">
        <v>1358</v>
      </c>
      <c r="AW1860">
        <v>1759</v>
      </c>
      <c r="AX1860">
        <v>1360</v>
      </c>
      <c r="AY1860">
        <v>1274</v>
      </c>
      <c r="AZ1860">
        <v>158</v>
      </c>
      <c r="BA1860">
        <v>2403</v>
      </c>
      <c r="BB1860">
        <v>575</v>
      </c>
      <c r="BC1860">
        <v>1250</v>
      </c>
      <c r="BD1860">
        <v>986</v>
      </c>
      <c r="BE1860">
        <v>1</v>
      </c>
      <c r="BF1860" t="s">
        <v>64</v>
      </c>
      <c r="BG1860" t="s">
        <v>1404</v>
      </c>
      <c r="BH1860" t="s">
        <v>1498</v>
      </c>
      <c r="BI1860" s="4">
        <f xml:space="preserve"> _2025teamgamelogs[[#This Row],[FGA]] + (0.44 * _2025teamgamelogs[[#This Row],[FTA]]) + _2025teamgamelogs[[#This Row],[TOV]] - _2025teamgamelogs[[#This Row],[OREB]]</f>
        <v>106.32</v>
      </c>
      <c r="BJ1860" s="3">
        <f>_2025teamgamelogs[[#This Row],[TOV]]/_2025teamgamelogs[[#This Row],[POSSESIONS]]</f>
        <v>0.1598946576373213</v>
      </c>
      <c r="BK1860" s="4">
        <f>_2025teamgamelogs[[#This Row],[PTS]]/_2025teamgamelogs[[#This Row],[POSSESIONS]]</f>
        <v>1.062829194883371</v>
      </c>
      <c r="BL1860" s="4">
        <f xml:space="preserve"> 100 * _2025teamgamelogs[[#This Row],[POINTS_PER_POSSESSION]]</f>
        <v>106.2829194883371</v>
      </c>
      <c r="BM1860" s="4">
        <f xml:space="preserve"> _2025teamgamelogs[[#This Row],[POSSESIONS]] / (_2025teamgamelogs[[#This Row],[MIN]]/48)</f>
        <v>96.289811320754708</v>
      </c>
      <c r="BN1860" s="3">
        <f>_2025teamgamelogs[[#This Row],[PTS]] / (2 * (_2025teamgamelogs[[#This Row],[FGA]] + 0.44 * _2025teamgamelogs[[#This Row],[FTA]]))</f>
        <v>0.5576391630477695</v>
      </c>
      <c r="BO1860" s="4">
        <f>VLOOKUP(_2025teamgamelogs[[#This Row],[MONTH]], LEAGUE_AVERAGES!$A$2:$B$8, 2, FALSE)</f>
        <v>113.5005303155976</v>
      </c>
      <c r="BP1860" s="5">
        <f>VLOOKUP(_2025teamgamelogs[[#This Row],[TEAM_NAME]], LEAGUE_AVERAGES!$A$14:$C$43, 2, FALSE)</f>
        <v>0.37419512195121946</v>
      </c>
      <c r="BQ1860" s="5">
        <f>VLOOKUP(_2025teamgamelogs[[#This Row],[TEAM_NAME]], LEAGUE_AVERAGES!$A$14:$C$43, 3, FALSE)</f>
        <v>0.35536585365853657</v>
      </c>
      <c r="BR1860" s="5">
        <f>VLOOKUP(_2025teamgamelogs[[#This Row],[TEAM_NAME]], LEAGUE_AVERAGES!$F$14:$H$43, 2, FALSE)</f>
        <v>0.48560975609756091</v>
      </c>
      <c r="BS1860" s="5">
        <f>VLOOKUP(_2025teamgamelogs[[#This Row],[TEAM_NAME]], LEAGUE_AVERAGES!$F$14:$H$43, 3, FALSE)</f>
        <v>0.47373170731707315</v>
      </c>
      <c r="BT1860" s="5">
        <f>VLOOKUP(_2025teamgamelogs[[#This Row],[TEAM_NAME]], LEAGUE_AVERAGES!$K$14:$M$43, 2, FALSE)</f>
        <v>0.60200661119778875</v>
      </c>
      <c r="BU1860" s="5">
        <f>VLOOKUP(_2025teamgamelogs[[#This Row],[TEAM_NAME]], LEAGUE_AVERAGES!$K$14:$M$43, 3, FALSE)</f>
        <v>0.58416138772693449</v>
      </c>
    </row>
    <row r="1861" spans="1:73" x14ac:dyDescent="0.2">
      <c r="A1861" t="s">
        <v>59</v>
      </c>
      <c r="B1861">
        <v>1610612754</v>
      </c>
      <c r="C1861" t="s">
        <v>110</v>
      </c>
      <c r="D1861" t="s">
        <v>111</v>
      </c>
      <c r="E1861">
        <v>22400899</v>
      </c>
      <c r="F1861" s="1">
        <v>45722</v>
      </c>
      <c r="G1861" t="s">
        <v>1550</v>
      </c>
      <c r="H1861" t="s">
        <v>70</v>
      </c>
      <c r="I1861">
        <v>48</v>
      </c>
      <c r="J1861">
        <v>44</v>
      </c>
      <c r="K1861">
        <v>91</v>
      </c>
      <c r="L1861">
        <v>0.48399999999999999</v>
      </c>
      <c r="M1861">
        <v>14</v>
      </c>
      <c r="N1861">
        <v>39</v>
      </c>
      <c r="O1861">
        <v>0.35899999999999999</v>
      </c>
      <c r="P1861">
        <v>16</v>
      </c>
      <c r="Q1861">
        <v>17</v>
      </c>
      <c r="R1861">
        <v>0.94099999999999995</v>
      </c>
      <c r="S1861">
        <v>10</v>
      </c>
      <c r="T1861">
        <v>32</v>
      </c>
      <c r="U1861">
        <v>42</v>
      </c>
      <c r="V1861">
        <v>27</v>
      </c>
      <c r="W1861">
        <v>11</v>
      </c>
      <c r="X1861">
        <v>5</v>
      </c>
      <c r="Y1861">
        <v>5</v>
      </c>
      <c r="Z1861">
        <v>4</v>
      </c>
      <c r="AA1861">
        <v>18</v>
      </c>
      <c r="AB1861">
        <v>16</v>
      </c>
      <c r="AC1861">
        <v>118</v>
      </c>
      <c r="AD1861">
        <v>-6</v>
      </c>
      <c r="AE1861">
        <v>1</v>
      </c>
      <c r="AF1861">
        <v>1231</v>
      </c>
      <c r="AG1861">
        <v>1231</v>
      </c>
      <c r="AH1861">
        <v>1231</v>
      </c>
      <c r="AI1861">
        <v>121</v>
      </c>
      <c r="AJ1861">
        <v>703</v>
      </c>
      <c r="AK1861">
        <v>899</v>
      </c>
      <c r="AL1861">
        <v>941</v>
      </c>
      <c r="AM1861">
        <v>934</v>
      </c>
      <c r="AN1861">
        <v>933</v>
      </c>
      <c r="AO1861">
        <v>1217</v>
      </c>
      <c r="AP1861">
        <v>1228</v>
      </c>
      <c r="AQ1861">
        <v>1778</v>
      </c>
      <c r="AR1861">
        <v>107</v>
      </c>
      <c r="AS1861">
        <v>1308</v>
      </c>
      <c r="AT1861">
        <v>1307</v>
      </c>
      <c r="AU1861">
        <v>1443</v>
      </c>
      <c r="AV1861">
        <v>1013</v>
      </c>
      <c r="AW1861">
        <v>429</v>
      </c>
      <c r="AX1861">
        <v>1998</v>
      </c>
      <c r="AY1861">
        <v>889</v>
      </c>
      <c r="AZ1861">
        <v>750</v>
      </c>
      <c r="BA1861">
        <v>1018</v>
      </c>
      <c r="BB1861">
        <v>1670</v>
      </c>
      <c r="BC1861">
        <v>891</v>
      </c>
      <c r="BD1861">
        <v>1540</v>
      </c>
      <c r="BE1861">
        <v>1</v>
      </c>
      <c r="BF1861" t="s">
        <v>71</v>
      </c>
      <c r="BG1861" t="s">
        <v>1404</v>
      </c>
      <c r="BH1861" t="s">
        <v>1498</v>
      </c>
      <c r="BI1861" s="4">
        <f xml:space="preserve"> _2025teamgamelogs[[#This Row],[FGA]] + (0.44 * _2025teamgamelogs[[#This Row],[FTA]]) + _2025teamgamelogs[[#This Row],[TOV]] - _2025teamgamelogs[[#This Row],[OREB]]</f>
        <v>99.48</v>
      </c>
      <c r="BJ1861" s="3">
        <f>_2025teamgamelogs[[#This Row],[TOV]]/_2025teamgamelogs[[#This Row],[POSSESIONS]]</f>
        <v>0.11057498994772819</v>
      </c>
      <c r="BK1861" s="4">
        <f>_2025teamgamelogs[[#This Row],[PTS]]/_2025teamgamelogs[[#This Row],[POSSESIONS]]</f>
        <v>1.1861680739847205</v>
      </c>
      <c r="BL1861" s="4">
        <f xml:space="preserve"> 100 * _2025teamgamelogs[[#This Row],[POINTS_PER_POSSESSION]]</f>
        <v>118.61680739847205</v>
      </c>
      <c r="BM1861" s="4">
        <f xml:space="preserve"> _2025teamgamelogs[[#This Row],[POSSESIONS]] / (_2025teamgamelogs[[#This Row],[MIN]]/48)</f>
        <v>99.48</v>
      </c>
      <c r="BN1861" s="3">
        <f>_2025teamgamelogs[[#This Row],[PTS]] / (2 * (_2025teamgamelogs[[#This Row],[FGA]] + 0.44 * _2025teamgamelogs[[#This Row],[FTA]]))</f>
        <v>0.59910641754671001</v>
      </c>
      <c r="BO1861" s="4">
        <f>VLOOKUP(_2025teamgamelogs[[#This Row],[MONTH]], LEAGUE_AVERAGES!$A$2:$B$8, 2, FALSE)</f>
        <v>113.5005303155976</v>
      </c>
      <c r="BP1861" s="5">
        <f>VLOOKUP(_2025teamgamelogs[[#This Row],[TEAM_NAME]], LEAGUE_AVERAGES!$A$14:$C$43, 2, FALSE)</f>
        <v>0.37909999999999999</v>
      </c>
      <c r="BQ1861" s="5">
        <f>VLOOKUP(_2025teamgamelogs[[#This Row],[TEAM_NAME]], LEAGUE_AVERAGES!$A$14:$C$43, 3, FALSE)</f>
        <v>0.35511904761904761</v>
      </c>
      <c r="BR1861" s="5">
        <f>VLOOKUP(_2025teamgamelogs[[#This Row],[TEAM_NAME]], LEAGUE_AVERAGES!$F$14:$H$43, 2, FALSE)</f>
        <v>0.49785000000000013</v>
      </c>
      <c r="BS1861" s="5">
        <f>VLOOKUP(_2025teamgamelogs[[#This Row],[TEAM_NAME]], LEAGUE_AVERAGES!$F$14:$H$43, 3, FALSE)</f>
        <v>0.47942857142857148</v>
      </c>
      <c r="BT1861" s="5">
        <f>VLOOKUP(_2025teamgamelogs[[#This Row],[TEAM_NAME]], LEAGUE_AVERAGES!$K$14:$M$43, 2, FALSE)</f>
        <v>0.60805571751162091</v>
      </c>
      <c r="BU1861" s="5">
        <f>VLOOKUP(_2025teamgamelogs[[#This Row],[TEAM_NAME]], LEAGUE_AVERAGES!$K$14:$M$43, 3, FALSE)</f>
        <v>0.58190704341109034</v>
      </c>
    </row>
    <row r="1862" spans="1:73" x14ac:dyDescent="0.2">
      <c r="A1862" t="s">
        <v>59</v>
      </c>
      <c r="B1862">
        <v>1610612753</v>
      </c>
      <c r="C1862" t="s">
        <v>83</v>
      </c>
      <c r="D1862" t="s">
        <v>84</v>
      </c>
      <c r="E1862">
        <v>22400944</v>
      </c>
      <c r="F1862" s="1">
        <v>45722</v>
      </c>
      <c r="G1862" t="s">
        <v>621</v>
      </c>
      <c r="H1862" t="s">
        <v>70</v>
      </c>
      <c r="I1862">
        <v>48</v>
      </c>
      <c r="J1862">
        <v>40</v>
      </c>
      <c r="K1862">
        <v>87</v>
      </c>
      <c r="L1862">
        <v>0.46</v>
      </c>
      <c r="M1862">
        <v>9</v>
      </c>
      <c r="N1862">
        <v>33</v>
      </c>
      <c r="O1862">
        <v>0.27300000000000002</v>
      </c>
      <c r="P1862">
        <v>34</v>
      </c>
      <c r="Q1862">
        <v>40</v>
      </c>
      <c r="R1862">
        <v>0.85</v>
      </c>
      <c r="S1862">
        <v>9</v>
      </c>
      <c r="T1862">
        <v>24</v>
      </c>
      <c r="U1862">
        <v>33</v>
      </c>
      <c r="V1862">
        <v>26</v>
      </c>
      <c r="W1862">
        <v>12</v>
      </c>
      <c r="X1862">
        <v>10</v>
      </c>
      <c r="Y1862">
        <v>5</v>
      </c>
      <c r="Z1862">
        <v>7</v>
      </c>
      <c r="AA1862">
        <v>21</v>
      </c>
      <c r="AB1862">
        <v>31</v>
      </c>
      <c r="AC1862">
        <v>123</v>
      </c>
      <c r="AD1862">
        <v>-2</v>
      </c>
      <c r="AE1862">
        <v>1</v>
      </c>
      <c r="AF1862">
        <v>1231</v>
      </c>
      <c r="AG1862">
        <v>1231</v>
      </c>
      <c r="AH1862">
        <v>1231</v>
      </c>
      <c r="AI1862">
        <v>121</v>
      </c>
      <c r="AJ1862">
        <v>1438</v>
      </c>
      <c r="AK1862">
        <v>1449</v>
      </c>
      <c r="AL1862">
        <v>1378</v>
      </c>
      <c r="AM1862">
        <v>2097</v>
      </c>
      <c r="AN1862">
        <v>1749</v>
      </c>
      <c r="AO1862">
        <v>2122</v>
      </c>
      <c r="AP1862">
        <v>11</v>
      </c>
      <c r="AQ1862">
        <v>22</v>
      </c>
      <c r="AR1862">
        <v>583</v>
      </c>
      <c r="AS1862">
        <v>1566</v>
      </c>
      <c r="AT1862">
        <v>2333</v>
      </c>
      <c r="AU1862">
        <v>2337</v>
      </c>
      <c r="AV1862">
        <v>1195</v>
      </c>
      <c r="AW1862">
        <v>640</v>
      </c>
      <c r="AX1862">
        <v>539</v>
      </c>
      <c r="AY1862">
        <v>889</v>
      </c>
      <c r="AZ1862">
        <v>1902</v>
      </c>
      <c r="BA1862">
        <v>1694</v>
      </c>
      <c r="BB1862">
        <v>11</v>
      </c>
      <c r="BC1862">
        <v>549</v>
      </c>
      <c r="BD1862">
        <v>1286</v>
      </c>
      <c r="BE1862">
        <v>1</v>
      </c>
      <c r="BF1862" t="s">
        <v>64</v>
      </c>
      <c r="BG1862" t="s">
        <v>1404</v>
      </c>
      <c r="BH1862" t="s">
        <v>1498</v>
      </c>
      <c r="BI1862" s="4">
        <f xml:space="preserve"> _2025teamgamelogs[[#This Row],[FGA]] + (0.44 * _2025teamgamelogs[[#This Row],[FTA]]) + _2025teamgamelogs[[#This Row],[TOV]] - _2025teamgamelogs[[#This Row],[OREB]]</f>
        <v>107.6</v>
      </c>
      <c r="BJ1862" s="3">
        <f>_2025teamgamelogs[[#This Row],[TOV]]/_2025teamgamelogs[[#This Row],[POSSESIONS]]</f>
        <v>0.11152416356877325</v>
      </c>
      <c r="BK1862" s="4">
        <f>_2025teamgamelogs[[#This Row],[PTS]]/_2025teamgamelogs[[#This Row],[POSSESIONS]]</f>
        <v>1.1431226765799256</v>
      </c>
      <c r="BL1862" s="4">
        <f xml:space="preserve"> 100 * _2025teamgamelogs[[#This Row],[POINTS_PER_POSSESSION]]</f>
        <v>114.31226765799256</v>
      </c>
      <c r="BM1862" s="4">
        <f xml:space="preserve"> _2025teamgamelogs[[#This Row],[POSSESIONS]] / (_2025teamgamelogs[[#This Row],[MIN]]/48)</f>
        <v>107.6</v>
      </c>
      <c r="BN1862" s="3">
        <f>_2025teamgamelogs[[#This Row],[PTS]] / (2 * (_2025teamgamelogs[[#This Row],[FGA]] + 0.44 * _2025teamgamelogs[[#This Row],[FTA]]))</f>
        <v>0.58795411089866156</v>
      </c>
      <c r="BO1862" s="4">
        <f>VLOOKUP(_2025teamgamelogs[[#This Row],[MONTH]], LEAGUE_AVERAGES!$A$2:$B$8, 2, FALSE)</f>
        <v>113.5005303155976</v>
      </c>
      <c r="BP1862" s="5">
        <f>VLOOKUP(_2025teamgamelogs[[#This Row],[TEAM_NAME]], LEAGUE_AVERAGES!$A$14:$C$43, 2, FALSE)</f>
        <v>0.32192682926829269</v>
      </c>
      <c r="BQ1862" s="5">
        <f>VLOOKUP(_2025teamgamelogs[[#This Row],[TEAM_NAME]], LEAGUE_AVERAGES!$A$14:$C$43, 3, FALSE)</f>
        <v>0.31129268292682932</v>
      </c>
      <c r="BR1862" s="5">
        <f>VLOOKUP(_2025teamgamelogs[[#This Row],[TEAM_NAME]], LEAGUE_AVERAGES!$F$14:$H$43, 2, FALSE)</f>
        <v>0.44641463414634147</v>
      </c>
      <c r="BS1862" s="5">
        <f>VLOOKUP(_2025teamgamelogs[[#This Row],[TEAM_NAME]], LEAGUE_AVERAGES!$F$14:$H$43, 3, FALSE)</f>
        <v>0.44524390243902434</v>
      </c>
      <c r="BT1862" s="5">
        <f>VLOOKUP(_2025teamgamelogs[[#This Row],[TEAM_NAME]], LEAGUE_AVERAGES!$K$14:$M$43, 2, FALSE)</f>
        <v>0.55194019912665027</v>
      </c>
      <c r="BU1862" s="5">
        <f>VLOOKUP(_2025teamgamelogs[[#This Row],[TEAM_NAME]], LEAGUE_AVERAGES!$K$14:$M$43, 3, FALSE)</f>
        <v>0.54874950227645525</v>
      </c>
    </row>
    <row r="1863" spans="1:73" x14ac:dyDescent="0.2">
      <c r="A1863" t="s">
        <v>59</v>
      </c>
      <c r="B1863">
        <v>1610612741</v>
      </c>
      <c r="C1863" t="s">
        <v>86</v>
      </c>
      <c r="D1863" t="s">
        <v>87</v>
      </c>
      <c r="E1863">
        <v>22400944</v>
      </c>
      <c r="F1863" s="1">
        <v>45722</v>
      </c>
      <c r="G1863" t="s">
        <v>610</v>
      </c>
      <c r="H1863" t="s">
        <v>63</v>
      </c>
      <c r="I1863">
        <v>48</v>
      </c>
      <c r="J1863">
        <v>43</v>
      </c>
      <c r="K1863">
        <v>86</v>
      </c>
      <c r="L1863">
        <v>0.5</v>
      </c>
      <c r="M1863">
        <v>15</v>
      </c>
      <c r="N1863">
        <v>40</v>
      </c>
      <c r="O1863">
        <v>0.375</v>
      </c>
      <c r="P1863">
        <v>24</v>
      </c>
      <c r="Q1863">
        <v>30</v>
      </c>
      <c r="R1863">
        <v>0.8</v>
      </c>
      <c r="S1863">
        <v>13</v>
      </c>
      <c r="T1863">
        <v>35</v>
      </c>
      <c r="U1863">
        <v>48</v>
      </c>
      <c r="V1863">
        <v>25</v>
      </c>
      <c r="W1863">
        <v>19</v>
      </c>
      <c r="X1863">
        <v>5</v>
      </c>
      <c r="Y1863">
        <v>7</v>
      </c>
      <c r="Z1863">
        <v>5</v>
      </c>
      <c r="AA1863">
        <v>31</v>
      </c>
      <c r="AB1863">
        <v>21</v>
      </c>
      <c r="AC1863">
        <v>125</v>
      </c>
      <c r="AD1863">
        <v>2</v>
      </c>
      <c r="AE1863">
        <v>1</v>
      </c>
      <c r="AF1863">
        <v>1</v>
      </c>
      <c r="AG1863">
        <v>1</v>
      </c>
      <c r="AH1863">
        <v>1</v>
      </c>
      <c r="AI1863">
        <v>121</v>
      </c>
      <c r="AJ1863">
        <v>866</v>
      </c>
      <c r="AK1863">
        <v>1580</v>
      </c>
      <c r="AL1863">
        <v>663</v>
      </c>
      <c r="AM1863">
        <v>733</v>
      </c>
      <c r="AN1863">
        <v>795</v>
      </c>
      <c r="AO1863">
        <v>1024</v>
      </c>
      <c r="AP1863">
        <v>238</v>
      </c>
      <c r="AQ1863">
        <v>259</v>
      </c>
      <c r="AR1863">
        <v>1029</v>
      </c>
      <c r="AS1863">
        <v>652</v>
      </c>
      <c r="AT1863">
        <v>769</v>
      </c>
      <c r="AU1863">
        <v>604</v>
      </c>
      <c r="AV1863">
        <v>1358</v>
      </c>
      <c r="AW1863">
        <v>2098</v>
      </c>
      <c r="AX1863">
        <v>1998</v>
      </c>
      <c r="AY1863">
        <v>346</v>
      </c>
      <c r="AZ1863">
        <v>1188</v>
      </c>
      <c r="BA1863">
        <v>2447</v>
      </c>
      <c r="BB1863">
        <v>575</v>
      </c>
      <c r="BC1863">
        <v>437</v>
      </c>
      <c r="BD1863">
        <v>1106</v>
      </c>
      <c r="BE1863">
        <v>1</v>
      </c>
      <c r="BF1863" t="s">
        <v>71</v>
      </c>
      <c r="BG1863" t="s">
        <v>1404</v>
      </c>
      <c r="BH1863" t="s">
        <v>1498</v>
      </c>
      <c r="BI1863" s="4">
        <f xml:space="preserve"> _2025teamgamelogs[[#This Row],[FGA]] + (0.44 * _2025teamgamelogs[[#This Row],[FTA]]) + _2025teamgamelogs[[#This Row],[TOV]] - _2025teamgamelogs[[#This Row],[OREB]]</f>
        <v>105.2</v>
      </c>
      <c r="BJ1863" s="3">
        <f>_2025teamgamelogs[[#This Row],[TOV]]/_2025teamgamelogs[[#This Row],[POSSESIONS]]</f>
        <v>0.1806083650190114</v>
      </c>
      <c r="BK1863" s="4">
        <f>_2025teamgamelogs[[#This Row],[PTS]]/_2025teamgamelogs[[#This Row],[POSSESIONS]]</f>
        <v>1.188212927756654</v>
      </c>
      <c r="BL1863" s="4">
        <f xml:space="preserve"> 100 * _2025teamgamelogs[[#This Row],[POINTS_PER_POSSESSION]]</f>
        <v>118.8212927756654</v>
      </c>
      <c r="BM1863" s="4">
        <f xml:space="preserve"> _2025teamgamelogs[[#This Row],[POSSESIONS]] / (_2025teamgamelogs[[#This Row],[MIN]]/48)</f>
        <v>105.2</v>
      </c>
      <c r="BN1863" s="3">
        <f>_2025teamgamelogs[[#This Row],[PTS]] / (2 * (_2025teamgamelogs[[#This Row],[FGA]] + 0.44 * _2025teamgamelogs[[#This Row],[FTA]]))</f>
        <v>0.63004032258064513</v>
      </c>
      <c r="BO1863" s="4">
        <f>VLOOKUP(_2025teamgamelogs[[#This Row],[MONTH]], LEAGUE_AVERAGES!$A$2:$B$8, 2, FALSE)</f>
        <v>113.5005303155976</v>
      </c>
      <c r="BP1863" s="5">
        <f>VLOOKUP(_2025teamgamelogs[[#This Row],[TEAM_NAME]], LEAGUE_AVERAGES!$A$14:$C$43, 2, FALSE)</f>
        <v>0.36141463414634156</v>
      </c>
      <c r="BQ1863" s="5">
        <f>VLOOKUP(_2025teamgamelogs[[#This Row],[TEAM_NAME]], LEAGUE_AVERAGES!$A$14:$C$43, 3, FALSE)</f>
        <v>0.37548780487804878</v>
      </c>
      <c r="BR1863" s="5">
        <f>VLOOKUP(_2025teamgamelogs[[#This Row],[TEAM_NAME]], LEAGUE_AVERAGES!$F$14:$H$43, 2, FALSE)</f>
        <v>0.46404878048780479</v>
      </c>
      <c r="BS1863" s="5">
        <f>VLOOKUP(_2025teamgamelogs[[#This Row],[TEAM_NAME]], LEAGUE_AVERAGES!$F$14:$H$43, 3, FALSE)</f>
        <v>0.47712195121951223</v>
      </c>
      <c r="BT1863" s="5">
        <f>VLOOKUP(_2025teamgamelogs[[#This Row],[TEAM_NAME]], LEAGUE_AVERAGES!$K$14:$M$43, 2, FALSE)</f>
        <v>0.57631003599073594</v>
      </c>
      <c r="BU1863" s="5">
        <f>VLOOKUP(_2025teamgamelogs[[#This Row],[TEAM_NAME]], LEAGUE_AVERAGES!$K$14:$M$43, 3, FALSE)</f>
        <v>0.59556361257988066</v>
      </c>
    </row>
    <row r="1864" spans="1:73" x14ac:dyDescent="0.2">
      <c r="A1864" t="s">
        <v>59</v>
      </c>
      <c r="B1864">
        <v>1610612752</v>
      </c>
      <c r="C1864" t="s">
        <v>67</v>
      </c>
      <c r="D1864" t="s">
        <v>68</v>
      </c>
      <c r="E1864">
        <v>22400903</v>
      </c>
      <c r="F1864" s="1">
        <v>45722</v>
      </c>
      <c r="G1864" t="s">
        <v>1551</v>
      </c>
      <c r="H1864" t="s">
        <v>70</v>
      </c>
      <c r="I1864">
        <v>53</v>
      </c>
      <c r="J1864">
        <v>37</v>
      </c>
      <c r="K1864">
        <v>94</v>
      </c>
      <c r="L1864">
        <v>0.39400000000000002</v>
      </c>
      <c r="M1864">
        <v>10</v>
      </c>
      <c r="N1864">
        <v>43</v>
      </c>
      <c r="O1864">
        <v>0.23300000000000001</v>
      </c>
      <c r="P1864">
        <v>25</v>
      </c>
      <c r="Q1864">
        <v>32</v>
      </c>
      <c r="R1864">
        <v>0.78100000000000003</v>
      </c>
      <c r="S1864">
        <v>14</v>
      </c>
      <c r="T1864">
        <v>32</v>
      </c>
      <c r="U1864">
        <v>46</v>
      </c>
      <c r="V1864">
        <v>20</v>
      </c>
      <c r="W1864">
        <v>16</v>
      </c>
      <c r="X1864">
        <v>10</v>
      </c>
      <c r="Y1864">
        <v>2</v>
      </c>
      <c r="Z1864">
        <v>4</v>
      </c>
      <c r="AA1864">
        <v>21</v>
      </c>
      <c r="AB1864">
        <v>28</v>
      </c>
      <c r="AC1864">
        <v>109</v>
      </c>
      <c r="AD1864">
        <v>-4</v>
      </c>
      <c r="AE1864">
        <v>1</v>
      </c>
      <c r="AF1864">
        <v>1231</v>
      </c>
      <c r="AG1864">
        <v>1231</v>
      </c>
      <c r="AH1864">
        <v>1231</v>
      </c>
      <c r="AI1864">
        <v>9</v>
      </c>
      <c r="AJ1864">
        <v>1946</v>
      </c>
      <c r="AK1864">
        <v>570</v>
      </c>
      <c r="AL1864">
        <v>2264</v>
      </c>
      <c r="AM1864">
        <v>1891</v>
      </c>
      <c r="AN1864">
        <v>471</v>
      </c>
      <c r="AO1864">
        <v>2335</v>
      </c>
      <c r="AP1864">
        <v>183</v>
      </c>
      <c r="AQ1864">
        <v>163</v>
      </c>
      <c r="AR1864">
        <v>1282</v>
      </c>
      <c r="AS1864">
        <v>466</v>
      </c>
      <c r="AT1864">
        <v>1307</v>
      </c>
      <c r="AU1864">
        <v>835</v>
      </c>
      <c r="AV1864">
        <v>2163</v>
      </c>
      <c r="AW1864">
        <v>1583</v>
      </c>
      <c r="AX1864">
        <v>539</v>
      </c>
      <c r="AY1864">
        <v>2078</v>
      </c>
      <c r="AZ1864">
        <v>750</v>
      </c>
      <c r="BA1864">
        <v>1694</v>
      </c>
      <c r="BB1864">
        <v>40</v>
      </c>
      <c r="BC1864">
        <v>1548</v>
      </c>
      <c r="BD1864">
        <v>1415</v>
      </c>
      <c r="BE1864">
        <v>1</v>
      </c>
      <c r="BF1864" t="s">
        <v>71</v>
      </c>
      <c r="BG1864" t="s">
        <v>1404</v>
      </c>
      <c r="BH1864" t="s">
        <v>1498</v>
      </c>
      <c r="BI1864" s="4">
        <f xml:space="preserve"> _2025teamgamelogs[[#This Row],[FGA]] + (0.44 * _2025teamgamelogs[[#This Row],[FTA]]) + _2025teamgamelogs[[#This Row],[TOV]] - _2025teamgamelogs[[#This Row],[OREB]]</f>
        <v>110.08</v>
      </c>
      <c r="BJ1864" s="3">
        <f>_2025teamgamelogs[[#This Row],[TOV]]/_2025teamgamelogs[[#This Row],[POSSESIONS]]</f>
        <v>0.14534883720930233</v>
      </c>
      <c r="BK1864" s="4">
        <f>_2025teamgamelogs[[#This Row],[PTS]]/_2025teamgamelogs[[#This Row],[POSSESIONS]]</f>
        <v>0.9901889534883721</v>
      </c>
      <c r="BL1864" s="4">
        <f xml:space="preserve"> 100 * _2025teamgamelogs[[#This Row],[POINTS_PER_POSSESSION]]</f>
        <v>99.018895348837205</v>
      </c>
      <c r="BM1864" s="4">
        <f xml:space="preserve"> _2025teamgamelogs[[#This Row],[POSSESIONS]] / (_2025teamgamelogs[[#This Row],[MIN]]/48)</f>
        <v>99.695094339622628</v>
      </c>
      <c r="BN1864" s="3">
        <f>_2025teamgamelogs[[#This Row],[PTS]] / (2 * (_2025teamgamelogs[[#This Row],[FGA]] + 0.44 * _2025teamgamelogs[[#This Row],[FTA]]))</f>
        <v>0.5042561065877128</v>
      </c>
      <c r="BO1864" s="4">
        <f>VLOOKUP(_2025teamgamelogs[[#This Row],[MONTH]], LEAGUE_AVERAGES!$A$2:$B$8, 2, FALSE)</f>
        <v>113.5005303155976</v>
      </c>
      <c r="BP1864" s="5">
        <f>VLOOKUP(_2025teamgamelogs[[#This Row],[TEAM_NAME]], LEAGUE_AVERAGES!$A$14:$C$43, 2, FALSE)</f>
        <v>0.370219512195122</v>
      </c>
      <c r="BQ1864" s="5">
        <f>VLOOKUP(_2025teamgamelogs[[#This Row],[TEAM_NAME]], LEAGUE_AVERAGES!$A$14:$C$43, 3, FALSE)</f>
        <v>0.36224390243902438</v>
      </c>
      <c r="BR1864" s="5">
        <f>VLOOKUP(_2025teamgamelogs[[#This Row],[TEAM_NAME]], LEAGUE_AVERAGES!$F$14:$H$43, 2, FALSE)</f>
        <v>0.49358536585365859</v>
      </c>
      <c r="BS1864" s="5">
        <f>VLOOKUP(_2025teamgamelogs[[#This Row],[TEAM_NAME]], LEAGUE_AVERAGES!$F$14:$H$43, 3, FALSE)</f>
        <v>0.47975609756097559</v>
      </c>
      <c r="BT1864" s="5">
        <f>VLOOKUP(_2025teamgamelogs[[#This Row],[TEAM_NAME]], LEAGUE_AVERAGES!$K$14:$M$43, 2, FALSE)</f>
        <v>0.59525043511857889</v>
      </c>
      <c r="BU1864" s="5">
        <f>VLOOKUP(_2025teamgamelogs[[#This Row],[TEAM_NAME]], LEAGUE_AVERAGES!$K$14:$M$43, 3, FALSE)</f>
        <v>0.58413739951743537</v>
      </c>
    </row>
    <row r="1865" spans="1:73" x14ac:dyDescent="0.2">
      <c r="A1865" t="s">
        <v>59</v>
      </c>
      <c r="B1865">
        <v>1610612755</v>
      </c>
      <c r="C1865" t="s">
        <v>134</v>
      </c>
      <c r="D1865" t="s">
        <v>135</v>
      </c>
      <c r="E1865">
        <v>22400900</v>
      </c>
      <c r="F1865" s="1">
        <v>45722</v>
      </c>
      <c r="G1865" t="s">
        <v>873</v>
      </c>
      <c r="H1865" t="s">
        <v>70</v>
      </c>
      <c r="I1865">
        <v>48</v>
      </c>
      <c r="J1865">
        <v>40</v>
      </c>
      <c r="K1865">
        <v>95</v>
      </c>
      <c r="L1865">
        <v>0.42099999999999999</v>
      </c>
      <c r="M1865">
        <v>15</v>
      </c>
      <c r="N1865">
        <v>39</v>
      </c>
      <c r="O1865">
        <v>0.38500000000000001</v>
      </c>
      <c r="P1865">
        <v>10</v>
      </c>
      <c r="Q1865">
        <v>12</v>
      </c>
      <c r="R1865">
        <v>0.83299999999999996</v>
      </c>
      <c r="S1865">
        <v>18</v>
      </c>
      <c r="T1865">
        <v>27</v>
      </c>
      <c r="U1865">
        <v>45</v>
      </c>
      <c r="V1865">
        <v>29</v>
      </c>
      <c r="W1865">
        <v>16</v>
      </c>
      <c r="X1865">
        <v>6</v>
      </c>
      <c r="Y1865">
        <v>5</v>
      </c>
      <c r="Z1865">
        <v>6</v>
      </c>
      <c r="AA1865">
        <v>15</v>
      </c>
      <c r="AB1865">
        <v>16</v>
      </c>
      <c r="AC1865">
        <v>105</v>
      </c>
      <c r="AD1865">
        <v>-18</v>
      </c>
      <c r="AE1865">
        <v>1</v>
      </c>
      <c r="AF1865">
        <v>1231</v>
      </c>
      <c r="AG1865">
        <v>1231</v>
      </c>
      <c r="AH1865">
        <v>1231</v>
      </c>
      <c r="AI1865">
        <v>121</v>
      </c>
      <c r="AJ1865">
        <v>1438</v>
      </c>
      <c r="AK1865">
        <v>477</v>
      </c>
      <c r="AL1865">
        <v>1959</v>
      </c>
      <c r="AM1865">
        <v>733</v>
      </c>
      <c r="AN1865">
        <v>933</v>
      </c>
      <c r="AO1865">
        <v>909</v>
      </c>
      <c r="AP1865">
        <v>2148</v>
      </c>
      <c r="AQ1865">
        <v>2282</v>
      </c>
      <c r="AR1865">
        <v>699</v>
      </c>
      <c r="AS1865">
        <v>100</v>
      </c>
      <c r="AT1865">
        <v>2068</v>
      </c>
      <c r="AU1865">
        <v>976</v>
      </c>
      <c r="AV1865">
        <v>687</v>
      </c>
      <c r="AW1865">
        <v>1583</v>
      </c>
      <c r="AX1865">
        <v>1702</v>
      </c>
      <c r="AY1865">
        <v>889</v>
      </c>
      <c r="AZ1865">
        <v>1573</v>
      </c>
      <c r="BA1865">
        <v>398</v>
      </c>
      <c r="BB1865">
        <v>1670</v>
      </c>
      <c r="BC1865">
        <v>1790</v>
      </c>
      <c r="BD1865">
        <v>2149</v>
      </c>
      <c r="BE1865">
        <v>1</v>
      </c>
      <c r="BF1865" t="s">
        <v>71</v>
      </c>
      <c r="BG1865" t="s">
        <v>1404</v>
      </c>
      <c r="BH1865" t="s">
        <v>1498</v>
      </c>
      <c r="BI1865" s="4">
        <f xml:space="preserve"> _2025teamgamelogs[[#This Row],[FGA]] + (0.44 * _2025teamgamelogs[[#This Row],[FTA]]) + _2025teamgamelogs[[#This Row],[TOV]] - _2025teamgamelogs[[#This Row],[OREB]]</f>
        <v>98.28</v>
      </c>
      <c r="BJ1865" s="3">
        <f>_2025teamgamelogs[[#This Row],[TOV]]/_2025teamgamelogs[[#This Row],[POSSESIONS]]</f>
        <v>0.1628001628001628</v>
      </c>
      <c r="BK1865" s="4">
        <f>_2025teamgamelogs[[#This Row],[PTS]]/_2025teamgamelogs[[#This Row],[POSSESIONS]]</f>
        <v>1.0683760683760684</v>
      </c>
      <c r="BL1865" s="4">
        <f xml:space="preserve"> 100 * _2025teamgamelogs[[#This Row],[POINTS_PER_POSSESSION]]</f>
        <v>106.83760683760684</v>
      </c>
      <c r="BM1865" s="4">
        <f xml:space="preserve"> _2025teamgamelogs[[#This Row],[POSSESIONS]] / (_2025teamgamelogs[[#This Row],[MIN]]/48)</f>
        <v>98.28</v>
      </c>
      <c r="BN1865" s="3">
        <f>_2025teamgamelogs[[#This Row],[PTS]] / (2 * (_2025teamgamelogs[[#This Row],[FGA]] + 0.44 * _2025teamgamelogs[[#This Row],[FTA]]))</f>
        <v>0.52353410450737936</v>
      </c>
      <c r="BO1865" s="4">
        <f>VLOOKUP(_2025teamgamelogs[[#This Row],[MONTH]], LEAGUE_AVERAGES!$A$2:$B$8, 2, FALSE)</f>
        <v>113.5005303155976</v>
      </c>
      <c r="BP1865" s="5">
        <f>VLOOKUP(_2025teamgamelogs[[#This Row],[TEAM_NAME]], LEAGUE_AVERAGES!$A$14:$C$43, 2, FALSE)</f>
        <v>0.34129268292682929</v>
      </c>
      <c r="BQ1865" s="5">
        <f>VLOOKUP(_2025teamgamelogs[[#This Row],[TEAM_NAME]], LEAGUE_AVERAGES!$A$14:$C$43, 3, FALSE)</f>
        <v>0.34026829268292691</v>
      </c>
      <c r="BR1865" s="5">
        <f>VLOOKUP(_2025teamgamelogs[[#This Row],[TEAM_NAME]], LEAGUE_AVERAGES!$F$14:$H$43, 2, FALSE)</f>
        <v>0.45178048780487812</v>
      </c>
      <c r="BS1865" s="5">
        <f>VLOOKUP(_2025teamgamelogs[[#This Row],[TEAM_NAME]], LEAGUE_AVERAGES!$F$14:$H$43, 3, FALSE)</f>
        <v>0.45797560975609758</v>
      </c>
      <c r="BT1865" s="5">
        <f>VLOOKUP(_2025teamgamelogs[[#This Row],[TEAM_NAME]], LEAGUE_AVERAGES!$K$14:$M$43, 2, FALSE)</f>
        <v>0.55774018976963147</v>
      </c>
      <c r="BU1865" s="5">
        <f>VLOOKUP(_2025teamgamelogs[[#This Row],[TEAM_NAME]], LEAGUE_AVERAGES!$K$14:$M$43, 3, FALSE)</f>
        <v>0.57066794818423772</v>
      </c>
    </row>
    <row r="1866" spans="1:73" x14ac:dyDescent="0.2">
      <c r="A1866" t="s">
        <v>59</v>
      </c>
      <c r="B1866">
        <v>1610612756</v>
      </c>
      <c r="C1866" t="s">
        <v>80</v>
      </c>
      <c r="D1866" t="s">
        <v>81</v>
      </c>
      <c r="E1866">
        <v>22400909</v>
      </c>
      <c r="F1866" s="1">
        <v>45723</v>
      </c>
      <c r="G1866" t="s">
        <v>868</v>
      </c>
      <c r="H1866" t="s">
        <v>70</v>
      </c>
      <c r="I1866">
        <v>53</v>
      </c>
      <c r="J1866">
        <v>51</v>
      </c>
      <c r="K1866">
        <v>91</v>
      </c>
      <c r="L1866">
        <v>0.56000000000000005</v>
      </c>
      <c r="M1866">
        <v>16</v>
      </c>
      <c r="N1866">
        <v>38</v>
      </c>
      <c r="O1866">
        <v>0.42099999999999999</v>
      </c>
      <c r="P1866">
        <v>23</v>
      </c>
      <c r="Q1866">
        <v>29</v>
      </c>
      <c r="R1866">
        <v>0.79300000000000004</v>
      </c>
      <c r="S1866">
        <v>7</v>
      </c>
      <c r="T1866">
        <v>32</v>
      </c>
      <c r="U1866">
        <v>39</v>
      </c>
      <c r="V1866">
        <v>36</v>
      </c>
      <c r="W1866">
        <v>13</v>
      </c>
      <c r="X1866">
        <v>6</v>
      </c>
      <c r="Y1866">
        <v>2</v>
      </c>
      <c r="Z1866">
        <v>3</v>
      </c>
      <c r="AA1866">
        <v>18</v>
      </c>
      <c r="AB1866">
        <v>22</v>
      </c>
      <c r="AC1866">
        <v>141</v>
      </c>
      <c r="AD1866">
        <v>-8</v>
      </c>
      <c r="AE1866">
        <v>1</v>
      </c>
      <c r="AF1866">
        <v>1231</v>
      </c>
      <c r="AG1866">
        <v>1231</v>
      </c>
      <c r="AH1866">
        <v>1231</v>
      </c>
      <c r="AI1866">
        <v>9</v>
      </c>
      <c r="AJ1866">
        <v>94</v>
      </c>
      <c r="AK1866">
        <v>899</v>
      </c>
      <c r="AL1866">
        <v>116</v>
      </c>
      <c r="AM1866">
        <v>567</v>
      </c>
      <c r="AN1866">
        <v>1078</v>
      </c>
      <c r="AO1866">
        <v>527</v>
      </c>
      <c r="AP1866">
        <v>314</v>
      </c>
      <c r="AQ1866">
        <v>325</v>
      </c>
      <c r="AR1866">
        <v>1150</v>
      </c>
      <c r="AS1866">
        <v>2024</v>
      </c>
      <c r="AT1866">
        <v>1307</v>
      </c>
      <c r="AU1866">
        <v>1833</v>
      </c>
      <c r="AV1866">
        <v>95</v>
      </c>
      <c r="AW1866">
        <v>850</v>
      </c>
      <c r="AX1866">
        <v>1702</v>
      </c>
      <c r="AY1866">
        <v>2078</v>
      </c>
      <c r="AZ1866">
        <v>384</v>
      </c>
      <c r="BA1866">
        <v>1018</v>
      </c>
      <c r="BB1866">
        <v>416</v>
      </c>
      <c r="BC1866">
        <v>43</v>
      </c>
      <c r="BD1866">
        <v>1667</v>
      </c>
      <c r="BE1866">
        <v>1</v>
      </c>
      <c r="BF1866" t="s">
        <v>71</v>
      </c>
      <c r="BG1866" t="s">
        <v>1404</v>
      </c>
      <c r="BH1866" t="s">
        <v>1498</v>
      </c>
      <c r="BI1866" s="4">
        <f xml:space="preserve"> _2025teamgamelogs[[#This Row],[FGA]] + (0.44 * _2025teamgamelogs[[#This Row],[FTA]]) + _2025teamgamelogs[[#This Row],[TOV]] - _2025teamgamelogs[[#This Row],[OREB]]</f>
        <v>109.76</v>
      </c>
      <c r="BJ1866" s="3">
        <f>_2025teamgamelogs[[#This Row],[TOV]]/_2025teamgamelogs[[#This Row],[POSSESIONS]]</f>
        <v>0.1184402332361516</v>
      </c>
      <c r="BK1866" s="4">
        <f>_2025teamgamelogs[[#This Row],[PTS]]/_2025teamgamelogs[[#This Row],[POSSESIONS]]</f>
        <v>1.2846209912536442</v>
      </c>
      <c r="BL1866" s="4">
        <f xml:space="preserve"> 100 * _2025teamgamelogs[[#This Row],[POINTS_PER_POSSESSION]]</f>
        <v>128.4620991253644</v>
      </c>
      <c r="BM1866" s="4">
        <f xml:space="preserve"> _2025teamgamelogs[[#This Row],[POSSESIONS]] / (_2025teamgamelogs[[#This Row],[MIN]]/48)</f>
        <v>99.40528301886792</v>
      </c>
      <c r="BN1866" s="3">
        <f>_2025teamgamelogs[[#This Row],[PTS]] / (2 * (_2025teamgamelogs[[#This Row],[FGA]] + 0.44 * _2025teamgamelogs[[#This Row],[FTA]]))</f>
        <v>0.67945258288357746</v>
      </c>
      <c r="BO1866" s="4">
        <f>VLOOKUP(_2025teamgamelogs[[#This Row],[MONTH]], LEAGUE_AVERAGES!$A$2:$B$8, 2, FALSE)</f>
        <v>113.5005303155976</v>
      </c>
      <c r="BP1866" s="5">
        <f>VLOOKUP(_2025teamgamelogs[[#This Row],[TEAM_NAME]], LEAGUE_AVERAGES!$A$14:$C$43, 2, FALSE)</f>
        <v>0.37692682926829268</v>
      </c>
      <c r="BQ1866" s="5">
        <f>VLOOKUP(_2025teamgamelogs[[#This Row],[TEAM_NAME]], LEAGUE_AVERAGES!$A$14:$C$43, 3, FALSE)</f>
        <v>0.37741463414634141</v>
      </c>
      <c r="BR1866" s="5">
        <f>VLOOKUP(_2025teamgamelogs[[#This Row],[TEAM_NAME]], LEAGUE_AVERAGES!$F$14:$H$43, 2, FALSE)</f>
        <v>0.4768536585365854</v>
      </c>
      <c r="BS1866" s="5">
        <f>VLOOKUP(_2025teamgamelogs[[#This Row],[TEAM_NAME]], LEAGUE_AVERAGES!$F$14:$H$43, 3, FALSE)</f>
        <v>0.48056097560975608</v>
      </c>
      <c r="BT1866" s="5">
        <f>VLOOKUP(_2025teamgamelogs[[#This Row],[TEAM_NAME]], LEAGUE_AVERAGES!$K$14:$M$43, 2, FALSE)</f>
        <v>0.59622840480117467</v>
      </c>
      <c r="BU1866" s="5">
        <f>VLOOKUP(_2025teamgamelogs[[#This Row],[TEAM_NAME]], LEAGUE_AVERAGES!$K$14:$M$43, 3, FALSE)</f>
        <v>0.59682738613401276</v>
      </c>
    </row>
    <row r="1867" spans="1:73" x14ac:dyDescent="0.2">
      <c r="A1867" t="s">
        <v>59</v>
      </c>
      <c r="B1867">
        <v>1610612758</v>
      </c>
      <c r="C1867" t="s">
        <v>142</v>
      </c>
      <c r="D1867" t="s">
        <v>143</v>
      </c>
      <c r="E1867">
        <v>22400910</v>
      </c>
      <c r="F1867" s="1">
        <v>45723</v>
      </c>
      <c r="G1867" t="s">
        <v>675</v>
      </c>
      <c r="H1867" t="s">
        <v>63</v>
      </c>
      <c r="I1867">
        <v>48</v>
      </c>
      <c r="J1867">
        <v>49</v>
      </c>
      <c r="K1867">
        <v>96</v>
      </c>
      <c r="L1867">
        <v>0.51</v>
      </c>
      <c r="M1867">
        <v>17</v>
      </c>
      <c r="N1867">
        <v>38</v>
      </c>
      <c r="O1867">
        <v>0.44700000000000001</v>
      </c>
      <c r="P1867">
        <v>12</v>
      </c>
      <c r="Q1867">
        <v>19</v>
      </c>
      <c r="R1867">
        <v>0.63200000000000001</v>
      </c>
      <c r="S1867">
        <v>16</v>
      </c>
      <c r="T1867">
        <v>35</v>
      </c>
      <c r="U1867">
        <v>51</v>
      </c>
      <c r="V1867">
        <v>31</v>
      </c>
      <c r="W1867">
        <v>8</v>
      </c>
      <c r="X1867">
        <v>6</v>
      </c>
      <c r="Y1867">
        <v>4</v>
      </c>
      <c r="Z1867">
        <v>4</v>
      </c>
      <c r="AA1867">
        <v>16</v>
      </c>
      <c r="AB1867">
        <v>17</v>
      </c>
      <c r="AC1867">
        <v>127</v>
      </c>
      <c r="AD1867">
        <v>18</v>
      </c>
      <c r="AE1867">
        <v>1</v>
      </c>
      <c r="AF1867">
        <v>1</v>
      </c>
      <c r="AG1867">
        <v>1</v>
      </c>
      <c r="AH1867">
        <v>1</v>
      </c>
      <c r="AI1867">
        <v>121</v>
      </c>
      <c r="AJ1867">
        <v>174</v>
      </c>
      <c r="AK1867">
        <v>392</v>
      </c>
      <c r="AL1867">
        <v>563</v>
      </c>
      <c r="AM1867">
        <v>410</v>
      </c>
      <c r="AN1867">
        <v>1078</v>
      </c>
      <c r="AO1867">
        <v>346</v>
      </c>
      <c r="AP1867">
        <v>1889</v>
      </c>
      <c r="AQ1867">
        <v>1458</v>
      </c>
      <c r="AR1867">
        <v>2271</v>
      </c>
      <c r="AS1867">
        <v>234</v>
      </c>
      <c r="AT1867">
        <v>769</v>
      </c>
      <c r="AU1867">
        <v>340</v>
      </c>
      <c r="AV1867">
        <v>426</v>
      </c>
      <c r="AW1867">
        <v>78</v>
      </c>
      <c r="AX1867">
        <v>1702</v>
      </c>
      <c r="AY1867">
        <v>1274</v>
      </c>
      <c r="AZ1867">
        <v>750</v>
      </c>
      <c r="BA1867">
        <v>570</v>
      </c>
      <c r="BB1867">
        <v>1444</v>
      </c>
      <c r="BC1867">
        <v>341</v>
      </c>
      <c r="BD1867">
        <v>287</v>
      </c>
      <c r="BE1867">
        <v>1</v>
      </c>
      <c r="BF1867" t="s">
        <v>64</v>
      </c>
      <c r="BG1867" t="s">
        <v>1404</v>
      </c>
      <c r="BH1867" t="s">
        <v>1498</v>
      </c>
      <c r="BI1867" s="4">
        <f xml:space="preserve"> _2025teamgamelogs[[#This Row],[FGA]] + (0.44 * _2025teamgamelogs[[#This Row],[FTA]]) + _2025teamgamelogs[[#This Row],[TOV]] - _2025teamgamelogs[[#This Row],[OREB]]</f>
        <v>96.36</v>
      </c>
      <c r="BJ1867" s="3">
        <f>_2025teamgamelogs[[#This Row],[TOV]]/_2025teamgamelogs[[#This Row],[POSSESIONS]]</f>
        <v>8.3022000830220002E-2</v>
      </c>
      <c r="BK1867" s="4">
        <f>_2025teamgamelogs[[#This Row],[PTS]]/_2025teamgamelogs[[#This Row],[POSSESIONS]]</f>
        <v>1.3179742631797426</v>
      </c>
      <c r="BL1867" s="4">
        <f xml:space="preserve"> 100 * _2025teamgamelogs[[#This Row],[POINTS_PER_POSSESSION]]</f>
        <v>131.79742631797427</v>
      </c>
      <c r="BM1867" s="4">
        <f xml:space="preserve"> _2025teamgamelogs[[#This Row],[POSSESIONS]] / (_2025teamgamelogs[[#This Row],[MIN]]/48)</f>
        <v>96.36</v>
      </c>
      <c r="BN1867" s="3">
        <f>_2025teamgamelogs[[#This Row],[PTS]] / (2 * (_2025teamgamelogs[[#This Row],[FGA]] + 0.44 * _2025teamgamelogs[[#This Row],[FTA]]))</f>
        <v>0.6084706784208509</v>
      </c>
      <c r="BO1867" s="4">
        <f>VLOOKUP(_2025teamgamelogs[[#This Row],[MONTH]], LEAGUE_AVERAGES!$A$2:$B$8, 2, FALSE)</f>
        <v>113.5005303155976</v>
      </c>
      <c r="BP1867" s="5">
        <f>VLOOKUP(_2025teamgamelogs[[#This Row],[TEAM_NAME]], LEAGUE_AVERAGES!$A$14:$C$43, 2, FALSE)</f>
        <v>0.37158536585365853</v>
      </c>
      <c r="BQ1867" s="5">
        <f>VLOOKUP(_2025teamgamelogs[[#This Row],[TEAM_NAME]], LEAGUE_AVERAGES!$A$14:$C$43, 3, FALSE)</f>
        <v>0.34029268292682929</v>
      </c>
      <c r="BR1867" s="5">
        <f>VLOOKUP(_2025teamgamelogs[[#This Row],[TEAM_NAME]], LEAGUE_AVERAGES!$F$14:$H$43, 2, FALSE)</f>
        <v>0.4831951219512195</v>
      </c>
      <c r="BS1867" s="5">
        <f>VLOOKUP(_2025teamgamelogs[[#This Row],[TEAM_NAME]], LEAGUE_AVERAGES!$F$14:$H$43, 3, FALSE)</f>
        <v>0.47492682926829272</v>
      </c>
      <c r="BT1867" s="5">
        <f>VLOOKUP(_2025teamgamelogs[[#This Row],[TEAM_NAME]], LEAGUE_AVERAGES!$K$14:$M$43, 2, FALSE)</f>
        <v>0.59195463864629394</v>
      </c>
      <c r="BU1867" s="5">
        <f>VLOOKUP(_2025teamgamelogs[[#This Row],[TEAM_NAME]], LEAGUE_AVERAGES!$K$14:$M$43, 3, FALSE)</f>
        <v>0.57517865161129356</v>
      </c>
    </row>
    <row r="1868" spans="1:73" x14ac:dyDescent="0.2">
      <c r="A1868" t="s">
        <v>59</v>
      </c>
      <c r="B1868">
        <v>1610612746</v>
      </c>
      <c r="C1868" t="s">
        <v>131</v>
      </c>
      <c r="D1868" t="s">
        <v>132</v>
      </c>
      <c r="E1868">
        <v>22400911</v>
      </c>
      <c r="F1868" s="1">
        <v>45723</v>
      </c>
      <c r="G1868" t="s">
        <v>1552</v>
      </c>
      <c r="H1868" t="s">
        <v>63</v>
      </c>
      <c r="I1868">
        <v>48</v>
      </c>
      <c r="J1868">
        <v>37</v>
      </c>
      <c r="K1868">
        <v>88</v>
      </c>
      <c r="L1868">
        <v>0.42</v>
      </c>
      <c r="M1868">
        <v>15</v>
      </c>
      <c r="N1868">
        <v>38</v>
      </c>
      <c r="O1868">
        <v>0.39500000000000002</v>
      </c>
      <c r="P1868">
        <v>16</v>
      </c>
      <c r="Q1868">
        <v>19</v>
      </c>
      <c r="R1868">
        <v>0.84199999999999997</v>
      </c>
      <c r="S1868">
        <v>9</v>
      </c>
      <c r="T1868">
        <v>38</v>
      </c>
      <c r="U1868">
        <v>47</v>
      </c>
      <c r="V1868">
        <v>23</v>
      </c>
      <c r="W1868">
        <v>12</v>
      </c>
      <c r="X1868">
        <v>7</v>
      </c>
      <c r="Y1868">
        <v>8</v>
      </c>
      <c r="Z1868">
        <v>4</v>
      </c>
      <c r="AA1868">
        <v>17</v>
      </c>
      <c r="AB1868">
        <v>15</v>
      </c>
      <c r="AC1868">
        <v>105</v>
      </c>
      <c r="AD1868">
        <v>10</v>
      </c>
      <c r="AE1868">
        <v>1</v>
      </c>
      <c r="AF1868">
        <v>1</v>
      </c>
      <c r="AG1868">
        <v>1</v>
      </c>
      <c r="AH1868">
        <v>1</v>
      </c>
      <c r="AI1868">
        <v>121</v>
      </c>
      <c r="AJ1868">
        <v>1946</v>
      </c>
      <c r="AK1868">
        <v>1314</v>
      </c>
      <c r="AL1868">
        <v>1969</v>
      </c>
      <c r="AM1868">
        <v>733</v>
      </c>
      <c r="AN1868">
        <v>1078</v>
      </c>
      <c r="AO1868">
        <v>794</v>
      </c>
      <c r="AP1868">
        <v>1228</v>
      </c>
      <c r="AQ1868">
        <v>1458</v>
      </c>
      <c r="AR1868">
        <v>642</v>
      </c>
      <c r="AS1868">
        <v>1566</v>
      </c>
      <c r="AT1868">
        <v>377</v>
      </c>
      <c r="AU1868">
        <v>705</v>
      </c>
      <c r="AV1868">
        <v>1759</v>
      </c>
      <c r="AW1868">
        <v>640</v>
      </c>
      <c r="AX1868">
        <v>1360</v>
      </c>
      <c r="AY1868">
        <v>187</v>
      </c>
      <c r="AZ1868">
        <v>750</v>
      </c>
      <c r="BA1868">
        <v>792</v>
      </c>
      <c r="BB1868">
        <v>1892</v>
      </c>
      <c r="BC1868">
        <v>1790</v>
      </c>
      <c r="BD1868">
        <v>614</v>
      </c>
      <c r="BE1868">
        <v>1</v>
      </c>
      <c r="BF1868" t="s">
        <v>64</v>
      </c>
      <c r="BG1868" t="s">
        <v>1404</v>
      </c>
      <c r="BH1868" t="s">
        <v>1498</v>
      </c>
      <c r="BI1868" s="4">
        <f xml:space="preserve"> _2025teamgamelogs[[#This Row],[FGA]] + (0.44 * _2025teamgamelogs[[#This Row],[FTA]]) + _2025teamgamelogs[[#This Row],[TOV]] - _2025teamgamelogs[[#This Row],[OREB]]</f>
        <v>99.36</v>
      </c>
      <c r="BJ1868" s="3">
        <f>_2025teamgamelogs[[#This Row],[TOV]]/_2025teamgamelogs[[#This Row],[POSSESIONS]]</f>
        <v>0.12077294685990338</v>
      </c>
      <c r="BK1868" s="4">
        <f>_2025teamgamelogs[[#This Row],[PTS]]/_2025teamgamelogs[[#This Row],[POSSESIONS]]</f>
        <v>1.0567632850241546</v>
      </c>
      <c r="BL1868" s="4">
        <f xml:space="preserve"> 100 * _2025teamgamelogs[[#This Row],[POINTS_PER_POSSESSION]]</f>
        <v>105.67632850241546</v>
      </c>
      <c r="BM1868" s="4">
        <f xml:space="preserve"> _2025teamgamelogs[[#This Row],[POSSESIONS]] / (_2025teamgamelogs[[#This Row],[MIN]]/48)</f>
        <v>99.36</v>
      </c>
      <c r="BN1868" s="3">
        <f>_2025teamgamelogs[[#This Row],[PTS]] / (2 * (_2025teamgamelogs[[#This Row],[FGA]] + 0.44 * _2025teamgamelogs[[#This Row],[FTA]]))</f>
        <v>0.54483188044831876</v>
      </c>
      <c r="BO1868" s="4">
        <f>VLOOKUP(_2025teamgamelogs[[#This Row],[MONTH]], LEAGUE_AVERAGES!$A$2:$B$8, 2, FALSE)</f>
        <v>113.5005303155976</v>
      </c>
      <c r="BP1868" s="5">
        <f>VLOOKUP(_2025teamgamelogs[[#This Row],[TEAM_NAME]], LEAGUE_AVERAGES!$A$14:$C$43, 2, FALSE)</f>
        <v>0.38978048780487806</v>
      </c>
      <c r="BQ1868" s="5">
        <f>VLOOKUP(_2025teamgamelogs[[#This Row],[TEAM_NAME]], LEAGUE_AVERAGES!$A$14:$C$43, 3, FALSE)</f>
        <v>0.36475609756097566</v>
      </c>
      <c r="BR1868" s="5">
        <f>VLOOKUP(_2025teamgamelogs[[#This Row],[TEAM_NAME]], LEAGUE_AVERAGES!$F$14:$H$43, 2, FALSE)</f>
        <v>0.49036585365853652</v>
      </c>
      <c r="BS1868" s="5">
        <f>VLOOKUP(_2025teamgamelogs[[#This Row],[TEAM_NAME]], LEAGUE_AVERAGES!$F$14:$H$43, 3, FALSE)</f>
        <v>0.47582926829268285</v>
      </c>
      <c r="BT1868" s="5">
        <f>VLOOKUP(_2025teamgamelogs[[#This Row],[TEAM_NAME]], LEAGUE_AVERAGES!$K$14:$M$43, 2, FALSE)</f>
        <v>0.59895938905835644</v>
      </c>
      <c r="BU1868" s="5">
        <f>VLOOKUP(_2025teamgamelogs[[#This Row],[TEAM_NAME]], LEAGUE_AVERAGES!$K$14:$M$43, 3, FALSE)</f>
        <v>0.58126724036545818</v>
      </c>
    </row>
    <row r="1869" spans="1:73" x14ac:dyDescent="0.2">
      <c r="A1869" t="s">
        <v>59</v>
      </c>
      <c r="B1869">
        <v>1610612766</v>
      </c>
      <c r="C1869" t="s">
        <v>122</v>
      </c>
      <c r="D1869" t="s">
        <v>123</v>
      </c>
      <c r="E1869">
        <v>22400904</v>
      </c>
      <c r="F1869" s="1">
        <v>45723</v>
      </c>
      <c r="G1869" t="s">
        <v>752</v>
      </c>
      <c r="H1869" t="s">
        <v>70</v>
      </c>
      <c r="I1869">
        <v>48</v>
      </c>
      <c r="J1869">
        <v>44</v>
      </c>
      <c r="K1869">
        <v>92</v>
      </c>
      <c r="L1869">
        <v>0.47799999999999998</v>
      </c>
      <c r="M1869">
        <v>13</v>
      </c>
      <c r="N1869">
        <v>37</v>
      </c>
      <c r="O1869">
        <v>0.35099999999999998</v>
      </c>
      <c r="P1869">
        <v>16</v>
      </c>
      <c r="Q1869">
        <v>21</v>
      </c>
      <c r="R1869">
        <v>0.76200000000000001</v>
      </c>
      <c r="S1869">
        <v>10</v>
      </c>
      <c r="T1869">
        <v>33</v>
      </c>
      <c r="U1869">
        <v>43</v>
      </c>
      <c r="V1869">
        <v>29</v>
      </c>
      <c r="W1869">
        <v>12</v>
      </c>
      <c r="X1869">
        <v>7</v>
      </c>
      <c r="Y1869">
        <v>3</v>
      </c>
      <c r="Z1869">
        <v>4</v>
      </c>
      <c r="AA1869">
        <v>33</v>
      </c>
      <c r="AB1869">
        <v>19</v>
      </c>
      <c r="AC1869">
        <v>117</v>
      </c>
      <c r="AD1869">
        <v>-1</v>
      </c>
      <c r="AE1869">
        <v>1</v>
      </c>
      <c r="AF1869">
        <v>1231</v>
      </c>
      <c r="AG1869">
        <v>1231</v>
      </c>
      <c r="AH1869">
        <v>1231</v>
      </c>
      <c r="AI1869">
        <v>121</v>
      </c>
      <c r="AJ1869">
        <v>703</v>
      </c>
      <c r="AK1869">
        <v>768</v>
      </c>
      <c r="AL1869">
        <v>1028</v>
      </c>
      <c r="AM1869">
        <v>1171</v>
      </c>
      <c r="AN1869">
        <v>1227</v>
      </c>
      <c r="AO1869">
        <v>1294</v>
      </c>
      <c r="AP1869">
        <v>1228</v>
      </c>
      <c r="AQ1869">
        <v>1164</v>
      </c>
      <c r="AR1869">
        <v>1465</v>
      </c>
      <c r="AS1869">
        <v>1308</v>
      </c>
      <c r="AT1869">
        <v>1131</v>
      </c>
      <c r="AU1869">
        <v>1282</v>
      </c>
      <c r="AV1869">
        <v>687</v>
      </c>
      <c r="AW1869">
        <v>640</v>
      </c>
      <c r="AX1869">
        <v>1360</v>
      </c>
      <c r="AY1869">
        <v>1712</v>
      </c>
      <c r="AZ1869">
        <v>750</v>
      </c>
      <c r="BA1869">
        <v>2456</v>
      </c>
      <c r="BB1869">
        <v>971</v>
      </c>
      <c r="BC1869">
        <v>960</v>
      </c>
      <c r="BD1869">
        <v>1231</v>
      </c>
      <c r="BE1869">
        <v>1</v>
      </c>
      <c r="BF1869" t="s">
        <v>64</v>
      </c>
      <c r="BG1869" t="s">
        <v>1404</v>
      </c>
      <c r="BH1869" t="s">
        <v>1498</v>
      </c>
      <c r="BI1869" s="4">
        <f xml:space="preserve"> _2025teamgamelogs[[#This Row],[FGA]] + (0.44 * _2025teamgamelogs[[#This Row],[FTA]]) + _2025teamgamelogs[[#This Row],[TOV]] - _2025teamgamelogs[[#This Row],[OREB]]</f>
        <v>103.24</v>
      </c>
      <c r="BJ1869" s="3">
        <f>_2025teamgamelogs[[#This Row],[TOV]]/_2025teamgamelogs[[#This Row],[POSSESIONS]]</f>
        <v>0.1162340178225494</v>
      </c>
      <c r="BK1869" s="4">
        <f>_2025teamgamelogs[[#This Row],[PTS]]/_2025teamgamelogs[[#This Row],[POSSESIONS]]</f>
        <v>1.1332816737698568</v>
      </c>
      <c r="BL1869" s="4">
        <f xml:space="preserve"> 100 * _2025teamgamelogs[[#This Row],[POINTS_PER_POSSESSION]]</f>
        <v>113.32816737698568</v>
      </c>
      <c r="BM1869" s="4">
        <f xml:space="preserve"> _2025teamgamelogs[[#This Row],[POSSESIONS]] / (_2025teamgamelogs[[#This Row],[MIN]]/48)</f>
        <v>103.24</v>
      </c>
      <c r="BN1869" s="3">
        <f>_2025teamgamelogs[[#This Row],[PTS]] / (2 * (_2025teamgamelogs[[#This Row],[FGA]] + 0.44 * _2025teamgamelogs[[#This Row],[FTA]]))</f>
        <v>0.57783484788621098</v>
      </c>
      <c r="BO1869" s="4">
        <f>VLOOKUP(_2025teamgamelogs[[#This Row],[MONTH]], LEAGUE_AVERAGES!$A$2:$B$8, 2, FALSE)</f>
        <v>113.5005303155976</v>
      </c>
      <c r="BP1869" s="5">
        <f>VLOOKUP(_2025teamgamelogs[[#This Row],[TEAM_NAME]], LEAGUE_AVERAGES!$A$14:$C$43, 2, FALSE)</f>
        <v>0.33860975609756089</v>
      </c>
      <c r="BQ1869" s="5">
        <f>VLOOKUP(_2025teamgamelogs[[#This Row],[TEAM_NAME]], LEAGUE_AVERAGES!$A$14:$C$43, 3, FALSE)</f>
        <v>0.33580487804878045</v>
      </c>
      <c r="BR1869" s="5">
        <f>VLOOKUP(_2025teamgamelogs[[#This Row],[TEAM_NAME]], LEAGUE_AVERAGES!$F$14:$H$43, 2, FALSE)</f>
        <v>0.43492682926829268</v>
      </c>
      <c r="BS1869" s="5">
        <f>VLOOKUP(_2025teamgamelogs[[#This Row],[TEAM_NAME]], LEAGUE_AVERAGES!$F$14:$H$43, 3, FALSE)</f>
        <v>0.42697560975609755</v>
      </c>
      <c r="BT1869" s="5">
        <f>VLOOKUP(_2025teamgamelogs[[#This Row],[TEAM_NAME]], LEAGUE_AVERAGES!$K$14:$M$43, 2, FALSE)</f>
        <v>0.5424635833805308</v>
      </c>
      <c r="BU1869" s="5">
        <f>VLOOKUP(_2025teamgamelogs[[#This Row],[TEAM_NAME]], LEAGUE_AVERAGES!$K$14:$M$43, 3, FALSE)</f>
        <v>0.53419164265445196</v>
      </c>
    </row>
    <row r="1870" spans="1:73" x14ac:dyDescent="0.2">
      <c r="A1870" t="s">
        <v>59</v>
      </c>
      <c r="B1870">
        <v>1610612762</v>
      </c>
      <c r="C1870" t="s">
        <v>125</v>
      </c>
      <c r="D1870" t="s">
        <v>126</v>
      </c>
      <c r="E1870">
        <v>22400905</v>
      </c>
      <c r="F1870" s="1">
        <v>45723</v>
      </c>
      <c r="G1870" t="s">
        <v>1553</v>
      </c>
      <c r="H1870" t="s">
        <v>70</v>
      </c>
      <c r="I1870">
        <v>48</v>
      </c>
      <c r="J1870">
        <v>39</v>
      </c>
      <c r="K1870">
        <v>84</v>
      </c>
      <c r="L1870">
        <v>0.46400000000000002</v>
      </c>
      <c r="M1870">
        <v>8</v>
      </c>
      <c r="N1870">
        <v>31</v>
      </c>
      <c r="O1870">
        <v>0.25800000000000001</v>
      </c>
      <c r="P1870">
        <v>23</v>
      </c>
      <c r="Q1870">
        <v>39</v>
      </c>
      <c r="R1870">
        <v>0.59</v>
      </c>
      <c r="S1870">
        <v>19</v>
      </c>
      <c r="T1870">
        <v>37</v>
      </c>
      <c r="U1870">
        <v>56</v>
      </c>
      <c r="V1870">
        <v>21</v>
      </c>
      <c r="W1870">
        <v>25</v>
      </c>
      <c r="X1870">
        <v>5</v>
      </c>
      <c r="Y1870">
        <v>10</v>
      </c>
      <c r="Z1870">
        <v>5</v>
      </c>
      <c r="AA1870">
        <v>18</v>
      </c>
      <c r="AB1870">
        <v>29</v>
      </c>
      <c r="AC1870">
        <v>109</v>
      </c>
      <c r="AD1870">
        <v>-9</v>
      </c>
      <c r="AE1870">
        <v>1</v>
      </c>
      <c r="AF1870">
        <v>1231</v>
      </c>
      <c r="AG1870">
        <v>1231</v>
      </c>
      <c r="AH1870">
        <v>1231</v>
      </c>
      <c r="AI1870">
        <v>121</v>
      </c>
      <c r="AJ1870">
        <v>1609</v>
      </c>
      <c r="AK1870">
        <v>1815</v>
      </c>
      <c r="AL1870">
        <v>1290</v>
      </c>
      <c r="AM1870">
        <v>2251</v>
      </c>
      <c r="AN1870">
        <v>1971</v>
      </c>
      <c r="AO1870">
        <v>2206</v>
      </c>
      <c r="AP1870">
        <v>314</v>
      </c>
      <c r="AQ1870">
        <v>28</v>
      </c>
      <c r="AR1870">
        <v>2370</v>
      </c>
      <c r="AS1870">
        <v>61</v>
      </c>
      <c r="AT1870">
        <v>489</v>
      </c>
      <c r="AU1870">
        <v>99</v>
      </c>
      <c r="AV1870">
        <v>2031</v>
      </c>
      <c r="AW1870">
        <v>2435</v>
      </c>
      <c r="AX1870">
        <v>1998</v>
      </c>
      <c r="AY1870">
        <v>57</v>
      </c>
      <c r="AZ1870">
        <v>1188</v>
      </c>
      <c r="BA1870">
        <v>1018</v>
      </c>
      <c r="BB1870">
        <v>20</v>
      </c>
      <c r="BC1870">
        <v>1548</v>
      </c>
      <c r="BD1870">
        <v>1735</v>
      </c>
      <c r="BE1870">
        <v>1</v>
      </c>
      <c r="BF1870" t="s">
        <v>71</v>
      </c>
      <c r="BG1870" t="s">
        <v>1404</v>
      </c>
      <c r="BH1870" t="s">
        <v>1498</v>
      </c>
      <c r="BI1870" s="4">
        <f xml:space="preserve"> _2025teamgamelogs[[#This Row],[FGA]] + (0.44 * _2025teamgamelogs[[#This Row],[FTA]]) + _2025teamgamelogs[[#This Row],[TOV]] - _2025teamgamelogs[[#This Row],[OREB]]</f>
        <v>107.16</v>
      </c>
      <c r="BJ1870" s="3">
        <f>_2025teamgamelogs[[#This Row],[TOV]]/_2025teamgamelogs[[#This Row],[POSSESIONS]]</f>
        <v>0.23329600597237776</v>
      </c>
      <c r="BK1870" s="4">
        <f>_2025teamgamelogs[[#This Row],[PTS]]/_2025teamgamelogs[[#This Row],[POSSESIONS]]</f>
        <v>1.017170586039567</v>
      </c>
      <c r="BL1870" s="4">
        <f xml:space="preserve"> 100 * _2025teamgamelogs[[#This Row],[POINTS_PER_POSSESSION]]</f>
        <v>101.7170586039567</v>
      </c>
      <c r="BM1870" s="4">
        <f xml:space="preserve"> _2025teamgamelogs[[#This Row],[POSSESIONS]] / (_2025teamgamelogs[[#This Row],[MIN]]/48)</f>
        <v>107.16</v>
      </c>
      <c r="BN1870" s="3">
        <f>_2025teamgamelogs[[#This Row],[PTS]] / (2 * (_2025teamgamelogs[[#This Row],[FGA]] + 0.44 * _2025teamgamelogs[[#This Row],[FTA]]))</f>
        <v>0.53875049426650856</v>
      </c>
      <c r="BO1870" s="4">
        <f>VLOOKUP(_2025teamgamelogs[[#This Row],[MONTH]], LEAGUE_AVERAGES!$A$2:$B$8, 2, FALSE)</f>
        <v>113.5005303155976</v>
      </c>
      <c r="BP1870" s="5">
        <f>VLOOKUP(_2025teamgamelogs[[#This Row],[TEAM_NAME]], LEAGUE_AVERAGES!$A$14:$C$43, 2, FALSE)</f>
        <v>0.36446341463414633</v>
      </c>
      <c r="BQ1870" s="5">
        <f>VLOOKUP(_2025teamgamelogs[[#This Row],[TEAM_NAME]], LEAGUE_AVERAGES!$A$14:$C$43, 3, FALSE)</f>
        <v>0.3413170731707319</v>
      </c>
      <c r="BR1870" s="5">
        <f>VLOOKUP(_2025teamgamelogs[[#This Row],[TEAM_NAME]], LEAGUE_AVERAGES!$F$14:$H$43, 2, FALSE)</f>
        <v>0.4583902439024391</v>
      </c>
      <c r="BS1870" s="5">
        <f>VLOOKUP(_2025teamgamelogs[[#This Row],[TEAM_NAME]], LEAGUE_AVERAGES!$F$14:$H$43, 3, FALSE)</f>
        <v>0.45390243902439031</v>
      </c>
      <c r="BT1870" s="5">
        <f>VLOOKUP(_2025teamgamelogs[[#This Row],[TEAM_NAME]], LEAGUE_AVERAGES!$K$14:$M$43, 2, FALSE)</f>
        <v>0.57104853563970659</v>
      </c>
      <c r="BU1870" s="5">
        <f>VLOOKUP(_2025teamgamelogs[[#This Row],[TEAM_NAME]], LEAGUE_AVERAGES!$K$14:$M$43, 3, FALSE)</f>
        <v>0.56826296147062372</v>
      </c>
    </row>
    <row r="1871" spans="1:73" x14ac:dyDescent="0.2">
      <c r="A1871" t="s">
        <v>59</v>
      </c>
      <c r="B1871">
        <v>1610612739</v>
      </c>
      <c r="C1871" t="s">
        <v>119</v>
      </c>
      <c r="D1871" t="s">
        <v>120</v>
      </c>
      <c r="E1871">
        <v>22400904</v>
      </c>
      <c r="F1871" s="1">
        <v>45723</v>
      </c>
      <c r="G1871" t="s">
        <v>746</v>
      </c>
      <c r="H1871" t="s">
        <v>63</v>
      </c>
      <c r="I1871">
        <v>48</v>
      </c>
      <c r="J1871">
        <v>32</v>
      </c>
      <c r="K1871">
        <v>76</v>
      </c>
      <c r="L1871">
        <v>0.42099999999999999</v>
      </c>
      <c r="M1871">
        <v>11</v>
      </c>
      <c r="N1871">
        <v>34</v>
      </c>
      <c r="O1871">
        <v>0.32400000000000001</v>
      </c>
      <c r="P1871">
        <v>43</v>
      </c>
      <c r="Q1871">
        <v>51</v>
      </c>
      <c r="R1871">
        <v>0.84299999999999997</v>
      </c>
      <c r="S1871">
        <v>9</v>
      </c>
      <c r="T1871">
        <v>36</v>
      </c>
      <c r="U1871">
        <v>45</v>
      </c>
      <c r="V1871">
        <v>16</v>
      </c>
      <c r="W1871">
        <v>14</v>
      </c>
      <c r="X1871">
        <v>7</v>
      </c>
      <c r="Y1871">
        <v>4</v>
      </c>
      <c r="Z1871">
        <v>3</v>
      </c>
      <c r="AA1871">
        <v>19</v>
      </c>
      <c r="AB1871">
        <v>33</v>
      </c>
      <c r="AC1871">
        <v>118</v>
      </c>
      <c r="AD1871">
        <v>1</v>
      </c>
      <c r="AE1871">
        <v>1</v>
      </c>
      <c r="AF1871">
        <v>1</v>
      </c>
      <c r="AG1871">
        <v>1</v>
      </c>
      <c r="AH1871">
        <v>1</v>
      </c>
      <c r="AI1871">
        <v>121</v>
      </c>
      <c r="AJ1871">
        <v>2370</v>
      </c>
      <c r="AK1871">
        <v>2372</v>
      </c>
      <c r="AL1871">
        <v>1959</v>
      </c>
      <c r="AM1871">
        <v>1661</v>
      </c>
      <c r="AN1871">
        <v>1627</v>
      </c>
      <c r="AO1871">
        <v>1646</v>
      </c>
      <c r="AP1871">
        <v>1</v>
      </c>
      <c r="AQ1871">
        <v>2</v>
      </c>
      <c r="AR1871">
        <v>641</v>
      </c>
      <c r="AS1871">
        <v>1566</v>
      </c>
      <c r="AT1871">
        <v>640</v>
      </c>
      <c r="AU1871">
        <v>976</v>
      </c>
      <c r="AV1871">
        <v>2415</v>
      </c>
      <c r="AW1871">
        <v>1092</v>
      </c>
      <c r="AX1871">
        <v>1360</v>
      </c>
      <c r="AY1871">
        <v>1274</v>
      </c>
      <c r="AZ1871">
        <v>384</v>
      </c>
      <c r="BA1871">
        <v>1258</v>
      </c>
      <c r="BB1871">
        <v>4</v>
      </c>
      <c r="BC1871">
        <v>891</v>
      </c>
      <c r="BD1871">
        <v>1176</v>
      </c>
      <c r="BE1871">
        <v>1</v>
      </c>
      <c r="BF1871" t="s">
        <v>71</v>
      </c>
      <c r="BG1871" t="s">
        <v>1404</v>
      </c>
      <c r="BH1871" t="s">
        <v>1498</v>
      </c>
      <c r="BI1871" s="4">
        <f xml:space="preserve"> _2025teamgamelogs[[#This Row],[FGA]] + (0.44 * _2025teamgamelogs[[#This Row],[FTA]]) + _2025teamgamelogs[[#This Row],[TOV]] - _2025teamgamelogs[[#This Row],[OREB]]</f>
        <v>103.44</v>
      </c>
      <c r="BJ1871" s="3">
        <f>_2025teamgamelogs[[#This Row],[TOV]]/_2025teamgamelogs[[#This Row],[POSSESIONS]]</f>
        <v>0.13534416086620263</v>
      </c>
      <c r="BK1871" s="4">
        <f>_2025teamgamelogs[[#This Row],[PTS]]/_2025teamgamelogs[[#This Row],[POSSESIONS]]</f>
        <v>1.1407579273008508</v>
      </c>
      <c r="BL1871" s="4">
        <f xml:space="preserve"> 100 * _2025teamgamelogs[[#This Row],[POINTS_PER_POSSESSION]]</f>
        <v>114.07579273008508</v>
      </c>
      <c r="BM1871" s="4">
        <f xml:space="preserve"> _2025teamgamelogs[[#This Row],[POSSESIONS]] / (_2025teamgamelogs[[#This Row],[MIN]]/48)</f>
        <v>103.44</v>
      </c>
      <c r="BN1871" s="3">
        <f>_2025teamgamelogs[[#This Row],[PTS]] / (2 * (_2025teamgamelogs[[#This Row],[FGA]] + 0.44 * _2025teamgamelogs[[#This Row],[FTA]]))</f>
        <v>0.59934985778138972</v>
      </c>
      <c r="BO1871" s="4">
        <f>VLOOKUP(_2025teamgamelogs[[#This Row],[MONTH]], LEAGUE_AVERAGES!$A$2:$B$8, 2, FALSE)</f>
        <v>113.5005303155976</v>
      </c>
      <c r="BP1871" s="5">
        <f>VLOOKUP(_2025teamgamelogs[[#This Row],[TEAM_NAME]], LEAGUE_AVERAGES!$A$14:$C$43, 2, FALSE)</f>
        <v>0.38409756097560971</v>
      </c>
      <c r="BQ1871" s="5">
        <f>VLOOKUP(_2025teamgamelogs[[#This Row],[TEAM_NAME]], LEAGUE_AVERAGES!$A$14:$C$43, 3, FALSE)</f>
        <v>0.38512195121951209</v>
      </c>
      <c r="BR1871" s="5">
        <f>VLOOKUP(_2025teamgamelogs[[#This Row],[TEAM_NAME]], LEAGUE_AVERAGES!$F$14:$H$43, 2, FALSE)</f>
        <v>0.49482926829268303</v>
      </c>
      <c r="BS1871" s="5">
        <f>VLOOKUP(_2025teamgamelogs[[#This Row],[TEAM_NAME]], LEAGUE_AVERAGES!$F$14:$H$43, 3, FALSE)</f>
        <v>0.4880731707317072</v>
      </c>
      <c r="BT1871" s="5">
        <f>VLOOKUP(_2025teamgamelogs[[#This Row],[TEAM_NAME]], LEAGUE_AVERAGES!$K$14:$M$43, 2, FALSE)</f>
        <v>0.61027349880699666</v>
      </c>
      <c r="BU1871" s="5">
        <f>VLOOKUP(_2025teamgamelogs[[#This Row],[TEAM_NAME]], LEAGUE_AVERAGES!$K$14:$M$43, 3, FALSE)</f>
        <v>0.60680781397749251</v>
      </c>
    </row>
    <row r="1872" spans="1:73" x14ac:dyDescent="0.2">
      <c r="A1872" t="s">
        <v>59</v>
      </c>
      <c r="B1872">
        <v>1610612761</v>
      </c>
      <c r="C1872" t="s">
        <v>95</v>
      </c>
      <c r="D1872" t="s">
        <v>96</v>
      </c>
      <c r="E1872">
        <v>22400905</v>
      </c>
      <c r="F1872" s="1">
        <v>45723</v>
      </c>
      <c r="G1872" t="s">
        <v>1554</v>
      </c>
      <c r="H1872" t="s">
        <v>63</v>
      </c>
      <c r="I1872">
        <v>48</v>
      </c>
      <c r="J1872">
        <v>40</v>
      </c>
      <c r="K1872">
        <v>104</v>
      </c>
      <c r="L1872">
        <v>0.38500000000000001</v>
      </c>
      <c r="M1872">
        <v>14</v>
      </c>
      <c r="N1872">
        <v>46</v>
      </c>
      <c r="O1872">
        <v>0.30399999999999999</v>
      </c>
      <c r="P1872">
        <v>24</v>
      </c>
      <c r="Q1872">
        <v>28</v>
      </c>
      <c r="R1872">
        <v>0.85699999999999998</v>
      </c>
      <c r="S1872">
        <v>22</v>
      </c>
      <c r="T1872">
        <v>26</v>
      </c>
      <c r="U1872">
        <v>48</v>
      </c>
      <c r="V1872">
        <v>27</v>
      </c>
      <c r="W1872">
        <v>10</v>
      </c>
      <c r="X1872">
        <v>13</v>
      </c>
      <c r="Y1872">
        <v>5</v>
      </c>
      <c r="Z1872">
        <v>10</v>
      </c>
      <c r="AA1872">
        <v>29</v>
      </c>
      <c r="AB1872">
        <v>18</v>
      </c>
      <c r="AC1872">
        <v>118</v>
      </c>
      <c r="AD1872">
        <v>9</v>
      </c>
      <c r="AE1872">
        <v>1</v>
      </c>
      <c r="AF1872">
        <v>1</v>
      </c>
      <c r="AG1872">
        <v>1</v>
      </c>
      <c r="AH1872">
        <v>1</v>
      </c>
      <c r="AI1872">
        <v>121</v>
      </c>
      <c r="AJ1872">
        <v>1438</v>
      </c>
      <c r="AK1872">
        <v>59</v>
      </c>
      <c r="AL1872">
        <v>2322</v>
      </c>
      <c r="AM1872">
        <v>934</v>
      </c>
      <c r="AN1872">
        <v>249</v>
      </c>
      <c r="AO1872">
        <v>1857</v>
      </c>
      <c r="AP1872">
        <v>238</v>
      </c>
      <c r="AQ1872">
        <v>377</v>
      </c>
      <c r="AR1872">
        <v>515</v>
      </c>
      <c r="AS1872">
        <v>15</v>
      </c>
      <c r="AT1872">
        <v>2171</v>
      </c>
      <c r="AU1872">
        <v>604</v>
      </c>
      <c r="AV1872">
        <v>1013</v>
      </c>
      <c r="AW1872">
        <v>264</v>
      </c>
      <c r="AX1872">
        <v>137</v>
      </c>
      <c r="AY1872">
        <v>889</v>
      </c>
      <c r="AZ1872">
        <v>2353</v>
      </c>
      <c r="BA1872">
        <v>2422</v>
      </c>
      <c r="BB1872">
        <v>1204</v>
      </c>
      <c r="BC1872">
        <v>891</v>
      </c>
      <c r="BD1872">
        <v>672</v>
      </c>
      <c r="BE1872">
        <v>1</v>
      </c>
      <c r="BF1872" t="s">
        <v>64</v>
      </c>
      <c r="BG1872" t="s">
        <v>1404</v>
      </c>
      <c r="BH1872" t="s">
        <v>1498</v>
      </c>
      <c r="BI1872" s="4">
        <f xml:space="preserve"> _2025teamgamelogs[[#This Row],[FGA]] + (0.44 * _2025teamgamelogs[[#This Row],[FTA]]) + _2025teamgamelogs[[#This Row],[TOV]] - _2025teamgamelogs[[#This Row],[OREB]]</f>
        <v>104.32</v>
      </c>
      <c r="BJ1872" s="3">
        <f>_2025teamgamelogs[[#This Row],[TOV]]/_2025teamgamelogs[[#This Row],[POSSESIONS]]</f>
        <v>9.5858895705521474E-2</v>
      </c>
      <c r="BK1872" s="4">
        <f>_2025teamgamelogs[[#This Row],[PTS]]/_2025teamgamelogs[[#This Row],[POSSESIONS]]</f>
        <v>1.1311349693251533</v>
      </c>
      <c r="BL1872" s="4">
        <f xml:space="preserve"> 100 * _2025teamgamelogs[[#This Row],[POINTS_PER_POSSESSION]]</f>
        <v>113.11349693251533</v>
      </c>
      <c r="BM1872" s="4">
        <f xml:space="preserve"> _2025teamgamelogs[[#This Row],[POSSESIONS]] / (_2025teamgamelogs[[#This Row],[MIN]]/48)</f>
        <v>104.32</v>
      </c>
      <c r="BN1872" s="3">
        <f>_2025teamgamelogs[[#This Row],[PTS]] / (2 * (_2025teamgamelogs[[#This Row],[FGA]] + 0.44 * _2025teamgamelogs[[#This Row],[FTA]]))</f>
        <v>0.50722145804676755</v>
      </c>
      <c r="BO1872" s="4">
        <f>VLOOKUP(_2025teamgamelogs[[#This Row],[MONTH]], LEAGUE_AVERAGES!$A$2:$B$8, 2, FALSE)</f>
        <v>113.5005303155976</v>
      </c>
      <c r="BP1872" s="5">
        <f>VLOOKUP(_2025teamgamelogs[[#This Row],[TEAM_NAME]], LEAGUE_AVERAGES!$A$14:$C$43, 2, FALSE)</f>
        <v>0.35443902439024388</v>
      </c>
      <c r="BQ1872" s="5">
        <f>VLOOKUP(_2025teamgamelogs[[#This Row],[TEAM_NAME]], LEAGUE_AVERAGES!$A$14:$C$43, 3, FALSE)</f>
        <v>0.34512195121951217</v>
      </c>
      <c r="BR1872" s="5">
        <f>VLOOKUP(_2025teamgamelogs[[#This Row],[TEAM_NAME]], LEAGUE_AVERAGES!$F$14:$H$43, 2, FALSE)</f>
        <v>0.46104878048780484</v>
      </c>
      <c r="BS1872" s="5">
        <f>VLOOKUP(_2025teamgamelogs[[#This Row],[TEAM_NAME]], LEAGUE_AVERAGES!$F$14:$H$43, 3, FALSE)</f>
        <v>0.45834146341463411</v>
      </c>
      <c r="BT1872" s="5">
        <f>VLOOKUP(_2025teamgamelogs[[#This Row],[TEAM_NAME]], LEAGUE_AVERAGES!$K$14:$M$43, 2, FALSE)</f>
        <v>0.55942918094792793</v>
      </c>
      <c r="BU1872" s="5">
        <f>VLOOKUP(_2025teamgamelogs[[#This Row],[TEAM_NAME]], LEAGUE_AVERAGES!$K$14:$M$43, 3, FALSE)</f>
        <v>0.54979583097447959</v>
      </c>
    </row>
    <row r="1873" spans="1:73" x14ac:dyDescent="0.2">
      <c r="A1873" t="s">
        <v>59</v>
      </c>
      <c r="B1873">
        <v>1610612748</v>
      </c>
      <c r="C1873" t="s">
        <v>101</v>
      </c>
      <c r="D1873" t="s">
        <v>102</v>
      </c>
      <c r="E1873">
        <v>22400907</v>
      </c>
      <c r="F1873" s="1">
        <v>45723</v>
      </c>
      <c r="G1873" t="s">
        <v>1555</v>
      </c>
      <c r="H1873" t="s">
        <v>70</v>
      </c>
      <c r="I1873">
        <v>48</v>
      </c>
      <c r="J1873">
        <v>41</v>
      </c>
      <c r="K1873">
        <v>89</v>
      </c>
      <c r="L1873">
        <v>0.46100000000000002</v>
      </c>
      <c r="M1873">
        <v>14</v>
      </c>
      <c r="N1873">
        <v>34</v>
      </c>
      <c r="O1873">
        <v>0.41199999999999998</v>
      </c>
      <c r="P1873">
        <v>8</v>
      </c>
      <c r="Q1873">
        <v>11</v>
      </c>
      <c r="R1873">
        <v>0.72699999999999998</v>
      </c>
      <c r="S1873">
        <v>7</v>
      </c>
      <c r="T1873">
        <v>34</v>
      </c>
      <c r="U1873">
        <v>41</v>
      </c>
      <c r="V1873">
        <v>29</v>
      </c>
      <c r="W1873">
        <v>9</v>
      </c>
      <c r="X1873">
        <v>7</v>
      </c>
      <c r="Y1873">
        <v>2</v>
      </c>
      <c r="Z1873">
        <v>6</v>
      </c>
      <c r="AA1873">
        <v>16</v>
      </c>
      <c r="AB1873">
        <v>12</v>
      </c>
      <c r="AC1873">
        <v>104</v>
      </c>
      <c r="AD1873">
        <v>-2</v>
      </c>
      <c r="AE1873">
        <v>1</v>
      </c>
      <c r="AF1873">
        <v>1231</v>
      </c>
      <c r="AG1873">
        <v>1231</v>
      </c>
      <c r="AH1873">
        <v>1231</v>
      </c>
      <c r="AI1873">
        <v>121</v>
      </c>
      <c r="AJ1873">
        <v>1234</v>
      </c>
      <c r="AK1873">
        <v>1176</v>
      </c>
      <c r="AL1873">
        <v>1359</v>
      </c>
      <c r="AM1873">
        <v>934</v>
      </c>
      <c r="AN1873">
        <v>1627</v>
      </c>
      <c r="AO1873">
        <v>622</v>
      </c>
      <c r="AP1873">
        <v>2336</v>
      </c>
      <c r="AQ1873">
        <v>2344</v>
      </c>
      <c r="AR1873">
        <v>1740</v>
      </c>
      <c r="AS1873">
        <v>2024</v>
      </c>
      <c r="AT1873">
        <v>926</v>
      </c>
      <c r="AU1873">
        <v>1563</v>
      </c>
      <c r="AV1873">
        <v>687</v>
      </c>
      <c r="AW1873">
        <v>152</v>
      </c>
      <c r="AX1873">
        <v>1360</v>
      </c>
      <c r="AY1873">
        <v>2078</v>
      </c>
      <c r="AZ1873">
        <v>1573</v>
      </c>
      <c r="BA1873">
        <v>570</v>
      </c>
      <c r="BB1873">
        <v>2314</v>
      </c>
      <c r="BC1873">
        <v>1870</v>
      </c>
      <c r="BD1873">
        <v>1286</v>
      </c>
      <c r="BE1873">
        <v>1</v>
      </c>
      <c r="BF1873" t="s">
        <v>64</v>
      </c>
      <c r="BG1873" t="s">
        <v>1404</v>
      </c>
      <c r="BH1873" t="s">
        <v>1498</v>
      </c>
      <c r="BI1873" s="4">
        <f xml:space="preserve"> _2025teamgamelogs[[#This Row],[FGA]] + (0.44 * _2025teamgamelogs[[#This Row],[FTA]]) + _2025teamgamelogs[[#This Row],[TOV]] - _2025teamgamelogs[[#This Row],[OREB]]</f>
        <v>95.84</v>
      </c>
      <c r="BJ1873" s="3">
        <f>_2025teamgamelogs[[#This Row],[TOV]]/_2025teamgamelogs[[#This Row],[POSSESIONS]]</f>
        <v>9.3906510851419031E-2</v>
      </c>
      <c r="BK1873" s="4">
        <f>_2025teamgamelogs[[#This Row],[PTS]]/_2025teamgamelogs[[#This Row],[POSSESIONS]]</f>
        <v>1.0851419031719531</v>
      </c>
      <c r="BL1873" s="4">
        <f xml:space="preserve"> 100 * _2025teamgamelogs[[#This Row],[POINTS_PER_POSSESSION]]</f>
        <v>108.51419031719531</v>
      </c>
      <c r="BM1873" s="4">
        <f xml:space="preserve"> _2025teamgamelogs[[#This Row],[POSSESIONS]] / (_2025teamgamelogs[[#This Row],[MIN]]/48)</f>
        <v>95.84</v>
      </c>
      <c r="BN1873" s="3">
        <f>_2025teamgamelogs[[#This Row],[PTS]] / (2 * (_2025teamgamelogs[[#This Row],[FGA]] + 0.44 * _2025teamgamelogs[[#This Row],[FTA]]))</f>
        <v>0.55413469735720378</v>
      </c>
      <c r="BO1873" s="4">
        <f>VLOOKUP(_2025teamgamelogs[[#This Row],[MONTH]], LEAGUE_AVERAGES!$A$2:$B$8, 2, FALSE)</f>
        <v>113.5005303155976</v>
      </c>
      <c r="BP1873" s="5">
        <f>VLOOKUP(_2025teamgamelogs[[#This Row],[TEAM_NAME]], LEAGUE_AVERAGES!$A$14:$C$43, 2, FALSE)</f>
        <v>0.38887804878048787</v>
      </c>
      <c r="BQ1873" s="5">
        <f>VLOOKUP(_2025teamgamelogs[[#This Row],[TEAM_NAME]], LEAGUE_AVERAGES!$A$14:$C$43, 3, FALSE)</f>
        <v>0.35180487804878063</v>
      </c>
      <c r="BR1873" s="5">
        <f>VLOOKUP(_2025teamgamelogs[[#This Row],[TEAM_NAME]], LEAGUE_AVERAGES!$F$14:$H$43, 2, FALSE)</f>
        <v>0.48178048780487814</v>
      </c>
      <c r="BS1873" s="5">
        <f>VLOOKUP(_2025teamgamelogs[[#This Row],[TEAM_NAME]], LEAGUE_AVERAGES!$F$14:$H$43, 3, FALSE)</f>
        <v>0.44997560975609752</v>
      </c>
      <c r="BT1873" s="5">
        <f>VLOOKUP(_2025teamgamelogs[[#This Row],[TEAM_NAME]], LEAGUE_AVERAGES!$K$14:$M$43, 2, FALSE)</f>
        <v>0.59307433364150897</v>
      </c>
      <c r="BU1873" s="5">
        <f>VLOOKUP(_2025teamgamelogs[[#This Row],[TEAM_NAME]], LEAGUE_AVERAGES!$K$14:$M$43, 3, FALSE)</f>
        <v>0.56311679796954139</v>
      </c>
    </row>
    <row r="1874" spans="1:73" x14ac:dyDescent="0.2">
      <c r="A1874" t="s">
        <v>59</v>
      </c>
      <c r="B1874">
        <v>1610612752</v>
      </c>
      <c r="C1874" t="s">
        <v>67</v>
      </c>
      <c r="D1874" t="s">
        <v>68</v>
      </c>
      <c r="E1874">
        <v>22400911</v>
      </c>
      <c r="F1874" s="1">
        <v>45723</v>
      </c>
      <c r="G1874" t="s">
        <v>1556</v>
      </c>
      <c r="H1874" t="s">
        <v>70</v>
      </c>
      <c r="I1874">
        <v>48</v>
      </c>
      <c r="J1874">
        <v>35</v>
      </c>
      <c r="K1874">
        <v>91</v>
      </c>
      <c r="L1874">
        <v>0.38500000000000001</v>
      </c>
      <c r="M1874">
        <v>9</v>
      </c>
      <c r="N1874">
        <v>34</v>
      </c>
      <c r="O1874">
        <v>0.26500000000000001</v>
      </c>
      <c r="P1874">
        <v>16</v>
      </c>
      <c r="Q1874">
        <v>18</v>
      </c>
      <c r="R1874">
        <v>0.88900000000000001</v>
      </c>
      <c r="S1874">
        <v>14</v>
      </c>
      <c r="T1874">
        <v>39</v>
      </c>
      <c r="U1874">
        <v>53</v>
      </c>
      <c r="V1874">
        <v>25</v>
      </c>
      <c r="W1874">
        <v>15</v>
      </c>
      <c r="X1874">
        <v>6</v>
      </c>
      <c r="Y1874">
        <v>4</v>
      </c>
      <c r="Z1874">
        <v>8</v>
      </c>
      <c r="AA1874">
        <v>15</v>
      </c>
      <c r="AB1874">
        <v>17</v>
      </c>
      <c r="AC1874">
        <v>95</v>
      </c>
      <c r="AD1874">
        <v>-10</v>
      </c>
      <c r="AE1874">
        <v>1</v>
      </c>
      <c r="AF1874">
        <v>1231</v>
      </c>
      <c r="AG1874">
        <v>1231</v>
      </c>
      <c r="AH1874">
        <v>1231</v>
      </c>
      <c r="AI1874">
        <v>121</v>
      </c>
      <c r="AJ1874">
        <v>2164</v>
      </c>
      <c r="AK1874">
        <v>899</v>
      </c>
      <c r="AL1874">
        <v>2322</v>
      </c>
      <c r="AM1874">
        <v>2097</v>
      </c>
      <c r="AN1874">
        <v>1627</v>
      </c>
      <c r="AO1874">
        <v>2170</v>
      </c>
      <c r="AP1874">
        <v>1228</v>
      </c>
      <c r="AQ1874">
        <v>1617</v>
      </c>
      <c r="AR1874">
        <v>316</v>
      </c>
      <c r="AS1874">
        <v>466</v>
      </c>
      <c r="AT1874">
        <v>277</v>
      </c>
      <c r="AU1874">
        <v>209</v>
      </c>
      <c r="AV1874">
        <v>1358</v>
      </c>
      <c r="AW1874">
        <v>1341</v>
      </c>
      <c r="AX1874">
        <v>1702</v>
      </c>
      <c r="AY1874">
        <v>1274</v>
      </c>
      <c r="AZ1874">
        <v>2116</v>
      </c>
      <c r="BA1874">
        <v>398</v>
      </c>
      <c r="BB1874">
        <v>1444</v>
      </c>
      <c r="BC1874">
        <v>2285</v>
      </c>
      <c r="BD1874">
        <v>1790</v>
      </c>
      <c r="BE1874">
        <v>1</v>
      </c>
      <c r="BF1874" t="s">
        <v>71</v>
      </c>
      <c r="BG1874" t="s">
        <v>1404</v>
      </c>
      <c r="BH1874" t="s">
        <v>1498</v>
      </c>
      <c r="BI1874" s="4">
        <f xml:space="preserve"> _2025teamgamelogs[[#This Row],[FGA]] + (0.44 * _2025teamgamelogs[[#This Row],[FTA]]) + _2025teamgamelogs[[#This Row],[TOV]] - _2025teamgamelogs[[#This Row],[OREB]]</f>
        <v>99.92</v>
      </c>
      <c r="BJ1874" s="3">
        <f>_2025teamgamelogs[[#This Row],[TOV]]/_2025teamgamelogs[[#This Row],[POSSESIONS]]</f>
        <v>0.1501200960768615</v>
      </c>
      <c r="BK1874" s="4">
        <f>_2025teamgamelogs[[#This Row],[PTS]]/_2025teamgamelogs[[#This Row],[POSSESIONS]]</f>
        <v>0.95076060848678945</v>
      </c>
      <c r="BL1874" s="4">
        <f xml:space="preserve"> 100 * _2025teamgamelogs[[#This Row],[POINTS_PER_POSSESSION]]</f>
        <v>95.076060848678949</v>
      </c>
      <c r="BM1874" s="4">
        <f xml:space="preserve"> _2025teamgamelogs[[#This Row],[POSSESIONS]] / (_2025teamgamelogs[[#This Row],[MIN]]/48)</f>
        <v>99.92</v>
      </c>
      <c r="BN1874" s="3">
        <f>_2025teamgamelogs[[#This Row],[PTS]] / (2 * (_2025teamgamelogs[[#This Row],[FGA]] + 0.44 * _2025teamgamelogs[[#This Row],[FTA]]))</f>
        <v>0.48018600889607765</v>
      </c>
      <c r="BO1874" s="4">
        <f>VLOOKUP(_2025teamgamelogs[[#This Row],[MONTH]], LEAGUE_AVERAGES!$A$2:$B$8, 2, FALSE)</f>
        <v>113.5005303155976</v>
      </c>
      <c r="BP1874" s="5">
        <f>VLOOKUP(_2025teamgamelogs[[#This Row],[TEAM_NAME]], LEAGUE_AVERAGES!$A$14:$C$43, 2, FALSE)</f>
        <v>0.370219512195122</v>
      </c>
      <c r="BQ1874" s="5">
        <f>VLOOKUP(_2025teamgamelogs[[#This Row],[TEAM_NAME]], LEAGUE_AVERAGES!$A$14:$C$43, 3, FALSE)</f>
        <v>0.36224390243902438</v>
      </c>
      <c r="BR1874" s="5">
        <f>VLOOKUP(_2025teamgamelogs[[#This Row],[TEAM_NAME]], LEAGUE_AVERAGES!$F$14:$H$43, 2, FALSE)</f>
        <v>0.49358536585365859</v>
      </c>
      <c r="BS1874" s="5">
        <f>VLOOKUP(_2025teamgamelogs[[#This Row],[TEAM_NAME]], LEAGUE_AVERAGES!$F$14:$H$43, 3, FALSE)</f>
        <v>0.47975609756097559</v>
      </c>
      <c r="BT1874" s="5">
        <f>VLOOKUP(_2025teamgamelogs[[#This Row],[TEAM_NAME]], LEAGUE_AVERAGES!$K$14:$M$43, 2, FALSE)</f>
        <v>0.59525043511857889</v>
      </c>
      <c r="BU1874" s="5">
        <f>VLOOKUP(_2025teamgamelogs[[#This Row],[TEAM_NAME]], LEAGUE_AVERAGES!$K$14:$M$43, 3, FALSE)</f>
        <v>0.58413739951743537</v>
      </c>
    </row>
    <row r="1875" spans="1:73" x14ac:dyDescent="0.2">
      <c r="A1875" t="s">
        <v>59</v>
      </c>
      <c r="B1875">
        <v>1610612742</v>
      </c>
      <c r="C1875" t="s">
        <v>154</v>
      </c>
      <c r="D1875" t="s">
        <v>155</v>
      </c>
      <c r="E1875">
        <v>22400906</v>
      </c>
      <c r="F1875" s="1">
        <v>45723</v>
      </c>
      <c r="G1875" t="s">
        <v>702</v>
      </c>
      <c r="H1875" t="s">
        <v>70</v>
      </c>
      <c r="I1875">
        <v>48</v>
      </c>
      <c r="J1875">
        <v>37</v>
      </c>
      <c r="K1875">
        <v>96</v>
      </c>
      <c r="L1875">
        <v>0.38500000000000001</v>
      </c>
      <c r="M1875">
        <v>15</v>
      </c>
      <c r="N1875">
        <v>41</v>
      </c>
      <c r="O1875">
        <v>0.36599999999999999</v>
      </c>
      <c r="P1875">
        <v>22</v>
      </c>
      <c r="Q1875">
        <v>24</v>
      </c>
      <c r="R1875">
        <v>0.91700000000000004</v>
      </c>
      <c r="S1875">
        <v>11</v>
      </c>
      <c r="T1875">
        <v>34</v>
      </c>
      <c r="U1875">
        <v>45</v>
      </c>
      <c r="V1875">
        <v>24</v>
      </c>
      <c r="W1875">
        <v>12</v>
      </c>
      <c r="X1875">
        <v>7</v>
      </c>
      <c r="Y1875">
        <v>7</v>
      </c>
      <c r="Z1875">
        <v>12</v>
      </c>
      <c r="AA1875">
        <v>13</v>
      </c>
      <c r="AB1875">
        <v>20</v>
      </c>
      <c r="AC1875">
        <v>111</v>
      </c>
      <c r="AD1875">
        <v>-11</v>
      </c>
      <c r="AE1875">
        <v>1</v>
      </c>
      <c r="AF1875">
        <v>1231</v>
      </c>
      <c r="AG1875">
        <v>1231</v>
      </c>
      <c r="AH1875">
        <v>1231</v>
      </c>
      <c r="AI1875">
        <v>121</v>
      </c>
      <c r="AJ1875">
        <v>1946</v>
      </c>
      <c r="AK1875">
        <v>392</v>
      </c>
      <c r="AL1875">
        <v>2315</v>
      </c>
      <c r="AM1875">
        <v>733</v>
      </c>
      <c r="AN1875">
        <v>681</v>
      </c>
      <c r="AO1875">
        <v>1141</v>
      </c>
      <c r="AP1875">
        <v>406</v>
      </c>
      <c r="AQ1875">
        <v>791</v>
      </c>
      <c r="AR1875">
        <v>182</v>
      </c>
      <c r="AS1875">
        <v>1051</v>
      </c>
      <c r="AT1875">
        <v>926</v>
      </c>
      <c r="AU1875">
        <v>976</v>
      </c>
      <c r="AV1875">
        <v>1570</v>
      </c>
      <c r="AW1875">
        <v>640</v>
      </c>
      <c r="AX1875">
        <v>1360</v>
      </c>
      <c r="AY1875">
        <v>346</v>
      </c>
      <c r="AZ1875">
        <v>2430</v>
      </c>
      <c r="BA1875">
        <v>148</v>
      </c>
      <c r="BB1875">
        <v>767</v>
      </c>
      <c r="BC1875">
        <v>1402</v>
      </c>
      <c r="BD1875">
        <v>1848</v>
      </c>
      <c r="BE1875">
        <v>1</v>
      </c>
      <c r="BF1875" t="s">
        <v>64</v>
      </c>
      <c r="BG1875" t="s">
        <v>1404</v>
      </c>
      <c r="BH1875" t="s">
        <v>1498</v>
      </c>
      <c r="BI1875" s="4">
        <f xml:space="preserve"> _2025teamgamelogs[[#This Row],[FGA]] + (0.44 * _2025teamgamelogs[[#This Row],[FTA]]) + _2025teamgamelogs[[#This Row],[TOV]] - _2025teamgamelogs[[#This Row],[OREB]]</f>
        <v>107.56</v>
      </c>
      <c r="BJ1875" s="3">
        <f>_2025teamgamelogs[[#This Row],[TOV]]/_2025teamgamelogs[[#This Row],[POSSESIONS]]</f>
        <v>0.11156563778356265</v>
      </c>
      <c r="BK1875" s="4">
        <f>_2025teamgamelogs[[#This Row],[PTS]]/_2025teamgamelogs[[#This Row],[POSSESIONS]]</f>
        <v>1.0319821494979546</v>
      </c>
      <c r="BL1875" s="4">
        <f xml:space="preserve"> 100 * _2025teamgamelogs[[#This Row],[POINTS_PER_POSSESSION]]</f>
        <v>103.19821494979547</v>
      </c>
      <c r="BM1875" s="4">
        <f xml:space="preserve"> _2025teamgamelogs[[#This Row],[POSSESIONS]] / (_2025teamgamelogs[[#This Row],[MIN]]/48)</f>
        <v>107.56</v>
      </c>
      <c r="BN1875" s="3">
        <f>_2025teamgamelogs[[#This Row],[PTS]] / (2 * (_2025teamgamelogs[[#This Row],[FGA]] + 0.44 * _2025teamgamelogs[[#This Row],[FTA]]))</f>
        <v>0.52083333333333337</v>
      </c>
      <c r="BO1875" s="4">
        <f>VLOOKUP(_2025teamgamelogs[[#This Row],[MONTH]], LEAGUE_AVERAGES!$A$2:$B$8, 2, FALSE)</f>
        <v>113.5005303155976</v>
      </c>
      <c r="BP1875" s="5">
        <f>VLOOKUP(_2025teamgamelogs[[#This Row],[TEAM_NAME]], LEAGUE_AVERAGES!$A$14:$C$43, 2, FALSE)</f>
        <v>0.362375</v>
      </c>
      <c r="BQ1875" s="5">
        <f>VLOOKUP(_2025teamgamelogs[[#This Row],[TEAM_NAME]], LEAGUE_AVERAGES!$A$14:$C$43, 3, FALSE)</f>
        <v>0.36252380952380958</v>
      </c>
      <c r="BR1875" s="5">
        <f>VLOOKUP(_2025teamgamelogs[[#This Row],[TEAM_NAME]], LEAGUE_AVERAGES!$F$14:$H$43, 2, FALSE)</f>
        <v>0.47777500000000001</v>
      </c>
      <c r="BS1875" s="5">
        <f>VLOOKUP(_2025teamgamelogs[[#This Row],[TEAM_NAME]], LEAGUE_AVERAGES!$F$14:$H$43, 3, FALSE)</f>
        <v>0.48176190476190472</v>
      </c>
      <c r="BT1875" s="5">
        <f>VLOOKUP(_2025teamgamelogs[[#This Row],[TEAM_NAME]], LEAGUE_AVERAGES!$K$14:$M$43, 2, FALSE)</f>
        <v>0.58283558931438928</v>
      </c>
      <c r="BU1875" s="5">
        <f>VLOOKUP(_2025teamgamelogs[[#This Row],[TEAM_NAME]], LEAGUE_AVERAGES!$K$14:$M$43, 3, FALSE)</f>
        <v>0.5856179003364903</v>
      </c>
    </row>
    <row r="1876" spans="1:73" x14ac:dyDescent="0.2">
      <c r="A1876" t="s">
        <v>59</v>
      </c>
      <c r="B1876">
        <v>1610612760</v>
      </c>
      <c r="C1876" t="s">
        <v>137</v>
      </c>
      <c r="D1876" t="s">
        <v>138</v>
      </c>
      <c r="E1876">
        <v>22400908</v>
      </c>
      <c r="F1876" s="1">
        <v>45723</v>
      </c>
      <c r="G1876" t="s">
        <v>540</v>
      </c>
      <c r="H1876" t="s">
        <v>63</v>
      </c>
      <c r="I1876">
        <v>48</v>
      </c>
      <c r="J1876">
        <v>39</v>
      </c>
      <c r="K1876">
        <v>84</v>
      </c>
      <c r="L1876">
        <v>0.46400000000000002</v>
      </c>
      <c r="M1876">
        <v>14</v>
      </c>
      <c r="N1876">
        <v>38</v>
      </c>
      <c r="O1876">
        <v>0.36799999999999999</v>
      </c>
      <c r="P1876">
        <v>15</v>
      </c>
      <c r="Q1876">
        <v>17</v>
      </c>
      <c r="R1876">
        <v>0.88200000000000001</v>
      </c>
      <c r="S1876">
        <v>4</v>
      </c>
      <c r="T1876">
        <v>39</v>
      </c>
      <c r="U1876">
        <v>43</v>
      </c>
      <c r="V1876">
        <v>25</v>
      </c>
      <c r="W1876">
        <v>13</v>
      </c>
      <c r="X1876">
        <v>12</v>
      </c>
      <c r="Y1876">
        <v>8</v>
      </c>
      <c r="Z1876">
        <v>4</v>
      </c>
      <c r="AA1876">
        <v>13</v>
      </c>
      <c r="AB1876">
        <v>16</v>
      </c>
      <c r="AC1876">
        <v>107</v>
      </c>
      <c r="AD1876">
        <v>18</v>
      </c>
      <c r="AE1876">
        <v>1</v>
      </c>
      <c r="AF1876">
        <v>1</v>
      </c>
      <c r="AG1876">
        <v>1</v>
      </c>
      <c r="AH1876">
        <v>1</v>
      </c>
      <c r="AI1876">
        <v>121</v>
      </c>
      <c r="AJ1876">
        <v>1609</v>
      </c>
      <c r="AK1876">
        <v>1815</v>
      </c>
      <c r="AL1876">
        <v>1290</v>
      </c>
      <c r="AM1876">
        <v>934</v>
      </c>
      <c r="AN1876">
        <v>1078</v>
      </c>
      <c r="AO1876">
        <v>1109</v>
      </c>
      <c r="AP1876">
        <v>1416</v>
      </c>
      <c r="AQ1876">
        <v>1778</v>
      </c>
      <c r="AR1876">
        <v>362</v>
      </c>
      <c r="AS1876">
        <v>2385</v>
      </c>
      <c r="AT1876">
        <v>277</v>
      </c>
      <c r="AU1876">
        <v>1282</v>
      </c>
      <c r="AV1876">
        <v>1358</v>
      </c>
      <c r="AW1876">
        <v>850</v>
      </c>
      <c r="AX1876">
        <v>217</v>
      </c>
      <c r="AY1876">
        <v>187</v>
      </c>
      <c r="AZ1876">
        <v>750</v>
      </c>
      <c r="BA1876">
        <v>148</v>
      </c>
      <c r="BB1876">
        <v>1670</v>
      </c>
      <c r="BC1876">
        <v>1677</v>
      </c>
      <c r="BD1876">
        <v>287</v>
      </c>
      <c r="BE1876">
        <v>1</v>
      </c>
      <c r="BF1876" t="s">
        <v>64</v>
      </c>
      <c r="BG1876" t="s">
        <v>1404</v>
      </c>
      <c r="BH1876" t="s">
        <v>1498</v>
      </c>
      <c r="BI1876" s="4">
        <f xml:space="preserve"> _2025teamgamelogs[[#This Row],[FGA]] + (0.44 * _2025teamgamelogs[[#This Row],[FTA]]) + _2025teamgamelogs[[#This Row],[TOV]] - _2025teamgamelogs[[#This Row],[OREB]]</f>
        <v>100.48</v>
      </c>
      <c r="BJ1876" s="3">
        <f>_2025teamgamelogs[[#This Row],[TOV]]/_2025teamgamelogs[[#This Row],[POSSESIONS]]</f>
        <v>0.12937898089171973</v>
      </c>
      <c r="BK1876" s="4">
        <f>_2025teamgamelogs[[#This Row],[PTS]]/_2025teamgamelogs[[#This Row],[POSSESIONS]]</f>
        <v>1.0648885350318471</v>
      </c>
      <c r="BL1876" s="4">
        <f xml:space="preserve"> 100 * _2025teamgamelogs[[#This Row],[POINTS_PER_POSSESSION]]</f>
        <v>106.48885350318471</v>
      </c>
      <c r="BM1876" s="4">
        <f xml:space="preserve"> _2025teamgamelogs[[#This Row],[POSSESIONS]] / (_2025teamgamelogs[[#This Row],[MIN]]/48)</f>
        <v>100.48</v>
      </c>
      <c r="BN1876" s="3">
        <f>_2025teamgamelogs[[#This Row],[PTS]] / (2 * (_2025teamgamelogs[[#This Row],[FGA]] + 0.44 * _2025teamgamelogs[[#This Row],[FTA]]))</f>
        <v>0.58482728465238298</v>
      </c>
      <c r="BO1876" s="4">
        <f>VLOOKUP(_2025teamgamelogs[[#This Row],[MONTH]], LEAGUE_AVERAGES!$A$2:$B$8, 2, FALSE)</f>
        <v>113.5005303155976</v>
      </c>
      <c r="BP1876" s="5">
        <f>VLOOKUP(_2025teamgamelogs[[#This Row],[TEAM_NAME]], LEAGUE_AVERAGES!$A$14:$C$43, 2, FALSE)</f>
        <v>0.38229268292682927</v>
      </c>
      <c r="BQ1876" s="5">
        <f>VLOOKUP(_2025teamgamelogs[[#This Row],[TEAM_NAME]], LEAGUE_AVERAGES!$A$14:$C$43, 3, FALSE)</f>
        <v>0.36500000000000005</v>
      </c>
      <c r="BR1876" s="5">
        <f>VLOOKUP(_2025teamgamelogs[[#This Row],[TEAM_NAME]], LEAGUE_AVERAGES!$F$14:$H$43, 2, FALSE)</f>
        <v>0.48607317073170736</v>
      </c>
      <c r="BS1876" s="5">
        <f>VLOOKUP(_2025teamgamelogs[[#This Row],[TEAM_NAME]], LEAGUE_AVERAGES!$F$14:$H$43, 3, FALSE)</f>
        <v>0.4780731707317073</v>
      </c>
      <c r="BT1876" s="5">
        <f>VLOOKUP(_2025teamgamelogs[[#This Row],[TEAM_NAME]], LEAGUE_AVERAGES!$K$14:$M$43, 2, FALSE)</f>
        <v>0.59971838422440138</v>
      </c>
      <c r="BU1876" s="5">
        <f>VLOOKUP(_2025teamgamelogs[[#This Row],[TEAM_NAME]], LEAGUE_AVERAGES!$K$14:$M$43, 3, FALSE)</f>
        <v>0.58679992881439635</v>
      </c>
    </row>
    <row r="1877" spans="1:73" x14ac:dyDescent="0.2">
      <c r="A1877" t="s">
        <v>59</v>
      </c>
      <c r="B1877">
        <v>1610612763</v>
      </c>
      <c r="C1877" t="s">
        <v>128</v>
      </c>
      <c r="D1877" t="s">
        <v>129</v>
      </c>
      <c r="E1877">
        <v>22400906</v>
      </c>
      <c r="F1877" s="1">
        <v>45723</v>
      </c>
      <c r="G1877" t="s">
        <v>699</v>
      </c>
      <c r="H1877" t="s">
        <v>63</v>
      </c>
      <c r="I1877">
        <v>48</v>
      </c>
      <c r="J1877">
        <v>50</v>
      </c>
      <c r="K1877">
        <v>106</v>
      </c>
      <c r="L1877">
        <v>0.47199999999999998</v>
      </c>
      <c r="M1877">
        <v>8</v>
      </c>
      <c r="N1877">
        <v>21</v>
      </c>
      <c r="O1877">
        <v>0.38100000000000001</v>
      </c>
      <c r="P1877">
        <v>14</v>
      </c>
      <c r="Q1877">
        <v>16</v>
      </c>
      <c r="R1877">
        <v>0.875</v>
      </c>
      <c r="S1877">
        <v>17</v>
      </c>
      <c r="T1877">
        <v>42</v>
      </c>
      <c r="U1877">
        <v>59</v>
      </c>
      <c r="V1877">
        <v>28</v>
      </c>
      <c r="W1877">
        <v>11</v>
      </c>
      <c r="X1877">
        <v>9</v>
      </c>
      <c r="Y1877">
        <v>12</v>
      </c>
      <c r="Z1877">
        <v>7</v>
      </c>
      <c r="AA1877">
        <v>20</v>
      </c>
      <c r="AB1877">
        <v>13</v>
      </c>
      <c r="AC1877">
        <v>122</v>
      </c>
      <c r="AD1877">
        <v>11</v>
      </c>
      <c r="AE1877">
        <v>1</v>
      </c>
      <c r="AF1877">
        <v>1</v>
      </c>
      <c r="AG1877">
        <v>1</v>
      </c>
      <c r="AH1877">
        <v>1</v>
      </c>
      <c r="AI1877">
        <v>121</v>
      </c>
      <c r="AJ1877">
        <v>131</v>
      </c>
      <c r="AK1877">
        <v>34</v>
      </c>
      <c r="AL1877">
        <v>1171</v>
      </c>
      <c r="AM1877">
        <v>2251</v>
      </c>
      <c r="AN1877">
        <v>2448</v>
      </c>
      <c r="AO1877">
        <v>962</v>
      </c>
      <c r="AP1877">
        <v>1571</v>
      </c>
      <c r="AQ1877">
        <v>1907</v>
      </c>
      <c r="AR1877">
        <v>401</v>
      </c>
      <c r="AS1877">
        <v>160</v>
      </c>
      <c r="AT1877">
        <v>105</v>
      </c>
      <c r="AU1877">
        <v>46</v>
      </c>
      <c r="AV1877">
        <v>840</v>
      </c>
      <c r="AW1877">
        <v>429</v>
      </c>
      <c r="AX1877">
        <v>797</v>
      </c>
      <c r="AY1877">
        <v>18</v>
      </c>
      <c r="AZ1877">
        <v>1902</v>
      </c>
      <c r="BA1877">
        <v>1491</v>
      </c>
      <c r="BB1877">
        <v>2202</v>
      </c>
      <c r="BC1877">
        <v>609</v>
      </c>
      <c r="BD1877">
        <v>563</v>
      </c>
      <c r="BE1877">
        <v>1</v>
      </c>
      <c r="BF1877" t="s">
        <v>71</v>
      </c>
      <c r="BG1877" t="s">
        <v>1404</v>
      </c>
      <c r="BH1877" t="s">
        <v>1498</v>
      </c>
      <c r="BI1877" s="4">
        <f xml:space="preserve"> _2025teamgamelogs[[#This Row],[FGA]] + (0.44 * _2025teamgamelogs[[#This Row],[FTA]]) + _2025teamgamelogs[[#This Row],[TOV]] - _2025teamgamelogs[[#This Row],[OREB]]</f>
        <v>107.04</v>
      </c>
      <c r="BJ1877" s="3">
        <f>_2025teamgamelogs[[#This Row],[TOV]]/_2025teamgamelogs[[#This Row],[POSSESIONS]]</f>
        <v>0.10276532137518685</v>
      </c>
      <c r="BK1877" s="4">
        <f>_2025teamgamelogs[[#This Row],[PTS]]/_2025teamgamelogs[[#This Row],[POSSESIONS]]</f>
        <v>1.1397608370702541</v>
      </c>
      <c r="BL1877" s="4">
        <f xml:space="preserve"> 100 * _2025teamgamelogs[[#This Row],[POINTS_PER_POSSESSION]]</f>
        <v>113.97608370702541</v>
      </c>
      <c r="BM1877" s="4">
        <f xml:space="preserve"> _2025teamgamelogs[[#This Row],[POSSESIONS]] / (_2025teamgamelogs[[#This Row],[MIN]]/48)</f>
        <v>107.04</v>
      </c>
      <c r="BN1877" s="3">
        <f>_2025teamgamelogs[[#This Row],[PTS]] / (2 * (_2025teamgamelogs[[#This Row],[FGA]] + 0.44 * _2025teamgamelogs[[#This Row],[FTA]]))</f>
        <v>0.53963198867657458</v>
      </c>
      <c r="BO1877" s="4">
        <f>VLOOKUP(_2025teamgamelogs[[#This Row],[MONTH]], LEAGUE_AVERAGES!$A$2:$B$8, 2, FALSE)</f>
        <v>113.5005303155976</v>
      </c>
      <c r="BP1877" s="5">
        <f>VLOOKUP(_2025teamgamelogs[[#This Row],[TEAM_NAME]], LEAGUE_AVERAGES!$A$14:$C$43, 2, FALSE)</f>
        <v>0.36546341463414628</v>
      </c>
      <c r="BQ1877" s="5">
        <f>VLOOKUP(_2025teamgamelogs[[#This Row],[TEAM_NAME]], LEAGUE_AVERAGES!$A$14:$C$43, 3, FALSE)</f>
        <v>0.36639024390243902</v>
      </c>
      <c r="BR1877" s="5">
        <f>VLOOKUP(_2025teamgamelogs[[#This Row],[TEAM_NAME]], LEAGUE_AVERAGES!$F$14:$H$43, 2, FALSE)</f>
        <v>0.48997560975609772</v>
      </c>
      <c r="BS1877" s="5">
        <f>VLOOKUP(_2025teamgamelogs[[#This Row],[TEAM_NAME]], LEAGUE_AVERAGES!$F$14:$H$43, 3, FALSE)</f>
        <v>0.46951219512195119</v>
      </c>
      <c r="BT1877" s="5">
        <f>VLOOKUP(_2025teamgamelogs[[#This Row],[TEAM_NAME]], LEAGUE_AVERAGES!$K$14:$M$43, 2, FALSE)</f>
        <v>0.59919613060605748</v>
      </c>
      <c r="BU1877" s="5">
        <f>VLOOKUP(_2025teamgamelogs[[#This Row],[TEAM_NAME]], LEAGUE_AVERAGES!$K$14:$M$43, 3, FALSE)</f>
        <v>0.57758119053457602</v>
      </c>
    </row>
    <row r="1878" spans="1:73" x14ac:dyDescent="0.2">
      <c r="A1878" t="s">
        <v>59</v>
      </c>
      <c r="B1878">
        <v>1610612750</v>
      </c>
      <c r="C1878" t="s">
        <v>8</v>
      </c>
      <c r="D1878" t="s">
        <v>72</v>
      </c>
      <c r="E1878">
        <v>22400907</v>
      </c>
      <c r="F1878" s="1">
        <v>45723</v>
      </c>
      <c r="G1878" t="s">
        <v>1557</v>
      </c>
      <c r="H1878" t="s">
        <v>63</v>
      </c>
      <c r="I1878">
        <v>48</v>
      </c>
      <c r="J1878">
        <v>40</v>
      </c>
      <c r="K1878">
        <v>81</v>
      </c>
      <c r="L1878">
        <v>0.49399999999999999</v>
      </c>
      <c r="M1878">
        <v>18</v>
      </c>
      <c r="N1878">
        <v>45</v>
      </c>
      <c r="O1878">
        <v>0.4</v>
      </c>
      <c r="P1878">
        <v>8</v>
      </c>
      <c r="Q1878">
        <v>14</v>
      </c>
      <c r="R1878">
        <v>0.57099999999999995</v>
      </c>
      <c r="S1878">
        <v>7</v>
      </c>
      <c r="T1878">
        <v>36</v>
      </c>
      <c r="U1878">
        <v>43</v>
      </c>
      <c r="V1878">
        <v>28</v>
      </c>
      <c r="W1878">
        <v>14</v>
      </c>
      <c r="X1878">
        <v>6</v>
      </c>
      <c r="Y1878">
        <v>6</v>
      </c>
      <c r="Z1878">
        <v>2</v>
      </c>
      <c r="AA1878">
        <v>12</v>
      </c>
      <c r="AB1878">
        <v>16</v>
      </c>
      <c r="AC1878">
        <v>106</v>
      </c>
      <c r="AD1878">
        <v>2</v>
      </c>
      <c r="AE1878">
        <v>1</v>
      </c>
      <c r="AF1878">
        <v>1</v>
      </c>
      <c r="AG1878">
        <v>1</v>
      </c>
      <c r="AH1878">
        <v>1</v>
      </c>
      <c r="AI1878">
        <v>121</v>
      </c>
      <c r="AJ1878">
        <v>1438</v>
      </c>
      <c r="AK1878">
        <v>2117</v>
      </c>
      <c r="AL1878">
        <v>798</v>
      </c>
      <c r="AM1878">
        <v>288</v>
      </c>
      <c r="AN1878">
        <v>312</v>
      </c>
      <c r="AO1878">
        <v>723</v>
      </c>
      <c r="AP1878">
        <v>2336</v>
      </c>
      <c r="AQ1878">
        <v>2113</v>
      </c>
      <c r="AR1878">
        <v>2397</v>
      </c>
      <c r="AS1878">
        <v>2024</v>
      </c>
      <c r="AT1878">
        <v>640</v>
      </c>
      <c r="AU1878">
        <v>1282</v>
      </c>
      <c r="AV1878">
        <v>840</v>
      </c>
      <c r="AW1878">
        <v>1092</v>
      </c>
      <c r="AX1878">
        <v>1702</v>
      </c>
      <c r="AY1878">
        <v>560</v>
      </c>
      <c r="AZ1878">
        <v>158</v>
      </c>
      <c r="BA1878">
        <v>92</v>
      </c>
      <c r="BB1878">
        <v>1670</v>
      </c>
      <c r="BC1878">
        <v>1723</v>
      </c>
      <c r="BD1878">
        <v>1106</v>
      </c>
      <c r="BE1878">
        <v>1</v>
      </c>
      <c r="BF1878" t="s">
        <v>71</v>
      </c>
      <c r="BG1878" t="s">
        <v>1404</v>
      </c>
      <c r="BH1878" t="s">
        <v>1498</v>
      </c>
      <c r="BI1878" s="4">
        <f xml:space="preserve"> _2025teamgamelogs[[#This Row],[FGA]] + (0.44 * _2025teamgamelogs[[#This Row],[FTA]]) + _2025teamgamelogs[[#This Row],[TOV]] - _2025teamgamelogs[[#This Row],[OREB]]</f>
        <v>94.16</v>
      </c>
      <c r="BJ1878" s="3">
        <f>_2025teamgamelogs[[#This Row],[TOV]]/_2025teamgamelogs[[#This Row],[POSSESIONS]]</f>
        <v>0.14868309260832627</v>
      </c>
      <c r="BK1878" s="4">
        <f>_2025teamgamelogs[[#This Row],[PTS]]/_2025teamgamelogs[[#This Row],[POSSESIONS]]</f>
        <v>1.1257434154630417</v>
      </c>
      <c r="BL1878" s="4">
        <f xml:space="preserve"> 100 * _2025teamgamelogs[[#This Row],[POINTS_PER_POSSESSION]]</f>
        <v>112.57434154630417</v>
      </c>
      <c r="BM1878" s="4">
        <f xml:space="preserve"> _2025teamgamelogs[[#This Row],[POSSESIONS]] / (_2025teamgamelogs[[#This Row],[MIN]]/48)</f>
        <v>94.16</v>
      </c>
      <c r="BN1878" s="3">
        <f>_2025teamgamelogs[[#This Row],[PTS]] / (2 * (_2025teamgamelogs[[#This Row],[FGA]] + 0.44 * _2025teamgamelogs[[#This Row],[FTA]]))</f>
        <v>0.60807709958696654</v>
      </c>
      <c r="BO1878" s="4">
        <f>VLOOKUP(_2025teamgamelogs[[#This Row],[MONTH]], LEAGUE_AVERAGES!$A$2:$B$8, 2, FALSE)</f>
        <v>113.5005303155976</v>
      </c>
      <c r="BP1878" s="5">
        <f>VLOOKUP(_2025teamgamelogs[[#This Row],[TEAM_NAME]], LEAGUE_AVERAGES!$A$14:$C$43, 2, FALSE)</f>
        <v>0.38256097560975622</v>
      </c>
      <c r="BQ1878" s="5">
        <f>VLOOKUP(_2025teamgamelogs[[#This Row],[TEAM_NAME]], LEAGUE_AVERAGES!$A$14:$C$43, 3, FALSE)</f>
        <v>0.37156097560975615</v>
      </c>
      <c r="BR1878" s="5">
        <f>VLOOKUP(_2025teamgamelogs[[#This Row],[TEAM_NAME]], LEAGUE_AVERAGES!$F$14:$H$43, 2, FALSE)</f>
        <v>0.47402439024390242</v>
      </c>
      <c r="BS1878" s="5">
        <f>VLOOKUP(_2025teamgamelogs[[#This Row],[TEAM_NAME]], LEAGUE_AVERAGES!$F$14:$H$43, 3, FALSE)</f>
        <v>0.46580487804878057</v>
      </c>
      <c r="BT1878" s="5">
        <f>VLOOKUP(_2025teamgamelogs[[#This Row],[TEAM_NAME]], LEAGUE_AVERAGES!$K$14:$M$43, 2, FALSE)</f>
        <v>0.59446350940954662</v>
      </c>
      <c r="BU1878" s="5">
        <f>VLOOKUP(_2025teamgamelogs[[#This Row],[TEAM_NAME]], LEAGUE_AVERAGES!$K$14:$M$43, 3, FALSE)</f>
        <v>0.58583417827298701</v>
      </c>
    </row>
    <row r="1879" spans="1:73" x14ac:dyDescent="0.2">
      <c r="A1879" t="s">
        <v>59</v>
      </c>
      <c r="B1879">
        <v>1610612757</v>
      </c>
      <c r="C1879" t="s">
        <v>116</v>
      </c>
      <c r="D1879" t="s">
        <v>117</v>
      </c>
      <c r="E1879">
        <v>22400908</v>
      </c>
      <c r="F1879" s="1">
        <v>45723</v>
      </c>
      <c r="G1879" t="s">
        <v>534</v>
      </c>
      <c r="H1879" t="s">
        <v>70</v>
      </c>
      <c r="I1879">
        <v>48</v>
      </c>
      <c r="J1879">
        <v>33</v>
      </c>
      <c r="K1879">
        <v>95</v>
      </c>
      <c r="L1879">
        <v>0.34699999999999998</v>
      </c>
      <c r="M1879">
        <v>8</v>
      </c>
      <c r="N1879">
        <v>43</v>
      </c>
      <c r="O1879">
        <v>0.186</v>
      </c>
      <c r="P1879">
        <v>15</v>
      </c>
      <c r="Q1879">
        <v>18</v>
      </c>
      <c r="R1879">
        <v>0.83299999999999996</v>
      </c>
      <c r="S1879">
        <v>14</v>
      </c>
      <c r="T1879">
        <v>39</v>
      </c>
      <c r="U1879">
        <v>53</v>
      </c>
      <c r="V1879">
        <v>15</v>
      </c>
      <c r="W1879">
        <v>17</v>
      </c>
      <c r="X1879">
        <v>6</v>
      </c>
      <c r="Y1879">
        <v>4</v>
      </c>
      <c r="Z1879">
        <v>8</v>
      </c>
      <c r="AA1879">
        <v>16</v>
      </c>
      <c r="AB1879">
        <v>13</v>
      </c>
      <c r="AC1879">
        <v>89</v>
      </c>
      <c r="AD1879">
        <v>-18</v>
      </c>
      <c r="AE1879">
        <v>1</v>
      </c>
      <c r="AF1879">
        <v>1231</v>
      </c>
      <c r="AG1879">
        <v>1231</v>
      </c>
      <c r="AH1879">
        <v>1231</v>
      </c>
      <c r="AI1879">
        <v>121</v>
      </c>
      <c r="AJ1879">
        <v>2321</v>
      </c>
      <c r="AK1879">
        <v>477</v>
      </c>
      <c r="AL1879">
        <v>2432</v>
      </c>
      <c r="AM1879">
        <v>2251</v>
      </c>
      <c r="AN1879">
        <v>471</v>
      </c>
      <c r="AO1879">
        <v>2418</v>
      </c>
      <c r="AP1879">
        <v>1416</v>
      </c>
      <c r="AQ1879">
        <v>1617</v>
      </c>
      <c r="AR1879">
        <v>699</v>
      </c>
      <c r="AS1879">
        <v>466</v>
      </c>
      <c r="AT1879">
        <v>277</v>
      </c>
      <c r="AU1879">
        <v>209</v>
      </c>
      <c r="AV1879">
        <v>2434</v>
      </c>
      <c r="AW1879">
        <v>1759</v>
      </c>
      <c r="AX1879">
        <v>1702</v>
      </c>
      <c r="AY1879">
        <v>1274</v>
      </c>
      <c r="AZ1879">
        <v>2116</v>
      </c>
      <c r="BA1879">
        <v>570</v>
      </c>
      <c r="BB1879">
        <v>2202</v>
      </c>
      <c r="BC1879">
        <v>2395</v>
      </c>
      <c r="BD1879">
        <v>2149</v>
      </c>
      <c r="BE1879">
        <v>1</v>
      </c>
      <c r="BF1879" t="s">
        <v>71</v>
      </c>
      <c r="BG1879" t="s">
        <v>1404</v>
      </c>
      <c r="BH1879" t="s">
        <v>1498</v>
      </c>
      <c r="BI1879" s="4">
        <f xml:space="preserve"> _2025teamgamelogs[[#This Row],[FGA]] + (0.44 * _2025teamgamelogs[[#This Row],[FTA]]) + _2025teamgamelogs[[#This Row],[TOV]] - _2025teamgamelogs[[#This Row],[OREB]]</f>
        <v>105.92</v>
      </c>
      <c r="BJ1879" s="3">
        <f>_2025teamgamelogs[[#This Row],[TOV]]/_2025teamgamelogs[[#This Row],[POSSESIONS]]</f>
        <v>0.16049848942598188</v>
      </c>
      <c r="BK1879" s="4">
        <f>_2025teamgamelogs[[#This Row],[PTS]]/_2025teamgamelogs[[#This Row],[POSSESIONS]]</f>
        <v>0.84025679758308158</v>
      </c>
      <c r="BL1879" s="4">
        <f xml:space="preserve"> 100 * _2025teamgamelogs[[#This Row],[POINTS_PER_POSSESSION]]</f>
        <v>84.025679758308158</v>
      </c>
      <c r="BM1879" s="4">
        <f xml:space="preserve"> _2025teamgamelogs[[#This Row],[POSSESIONS]] / (_2025teamgamelogs[[#This Row],[MIN]]/48)</f>
        <v>105.92</v>
      </c>
      <c r="BN1879" s="3">
        <f>_2025teamgamelogs[[#This Row],[PTS]] / (2 * (_2025teamgamelogs[[#This Row],[FGA]] + 0.44 * _2025teamgamelogs[[#This Row],[FTA]]))</f>
        <v>0.43237465993004276</v>
      </c>
      <c r="BO1879" s="4">
        <f>VLOOKUP(_2025teamgamelogs[[#This Row],[MONTH]], LEAGUE_AVERAGES!$A$2:$B$8, 2, FALSE)</f>
        <v>113.5005303155976</v>
      </c>
      <c r="BP1879" s="5">
        <f>VLOOKUP(_2025teamgamelogs[[#This Row],[TEAM_NAME]], LEAGUE_AVERAGES!$A$14:$C$43, 2, FALSE)</f>
        <v>0.3617317073170731</v>
      </c>
      <c r="BQ1879" s="5">
        <f>VLOOKUP(_2025teamgamelogs[[#This Row],[TEAM_NAME]], LEAGUE_AVERAGES!$A$14:$C$43, 3, FALSE)</f>
        <v>0.32368292682926825</v>
      </c>
      <c r="BR1879" s="5">
        <f>VLOOKUP(_2025teamgamelogs[[#This Row],[TEAM_NAME]], LEAGUE_AVERAGES!$F$14:$H$43, 2, FALSE)</f>
        <v>0.4560243902439024</v>
      </c>
      <c r="BS1879" s="5">
        <f>VLOOKUP(_2025teamgamelogs[[#This Row],[TEAM_NAME]], LEAGUE_AVERAGES!$F$14:$H$43, 3, FALSE)</f>
        <v>0.4473414634146341</v>
      </c>
      <c r="BT1879" s="5">
        <f>VLOOKUP(_2025teamgamelogs[[#This Row],[TEAM_NAME]], LEAGUE_AVERAGES!$K$14:$M$43, 2, FALSE)</f>
        <v>0.56794360073860606</v>
      </c>
      <c r="BU1879" s="5">
        <f>VLOOKUP(_2025teamgamelogs[[#This Row],[TEAM_NAME]], LEAGUE_AVERAGES!$K$14:$M$43, 3, FALSE)</f>
        <v>0.54561285519601899</v>
      </c>
    </row>
    <row r="1880" spans="1:73" x14ac:dyDescent="0.2">
      <c r="A1880" t="s">
        <v>59</v>
      </c>
      <c r="B1880">
        <v>1610612743</v>
      </c>
      <c r="C1880" t="s">
        <v>151</v>
      </c>
      <c r="D1880" t="s">
        <v>152</v>
      </c>
      <c r="E1880">
        <v>22400909</v>
      </c>
      <c r="F1880" s="1">
        <v>45723</v>
      </c>
      <c r="G1880" t="s">
        <v>863</v>
      </c>
      <c r="H1880" t="s">
        <v>63</v>
      </c>
      <c r="I1880">
        <v>53</v>
      </c>
      <c r="J1880">
        <v>57</v>
      </c>
      <c r="K1880">
        <v>97</v>
      </c>
      <c r="L1880">
        <v>0.58799999999999997</v>
      </c>
      <c r="M1880">
        <v>21</v>
      </c>
      <c r="N1880">
        <v>40</v>
      </c>
      <c r="O1880">
        <v>0.52500000000000002</v>
      </c>
      <c r="P1880">
        <v>14</v>
      </c>
      <c r="Q1880">
        <v>18</v>
      </c>
      <c r="R1880">
        <v>0.77800000000000002</v>
      </c>
      <c r="S1880">
        <v>8</v>
      </c>
      <c r="T1880">
        <v>30</v>
      </c>
      <c r="U1880">
        <v>38</v>
      </c>
      <c r="V1880">
        <v>45</v>
      </c>
      <c r="W1880">
        <v>9</v>
      </c>
      <c r="X1880">
        <v>8</v>
      </c>
      <c r="Y1880">
        <v>3</v>
      </c>
      <c r="Z1880">
        <v>2</v>
      </c>
      <c r="AA1880">
        <v>22</v>
      </c>
      <c r="AB1880">
        <v>18</v>
      </c>
      <c r="AC1880">
        <v>149</v>
      </c>
      <c r="AD1880">
        <v>8</v>
      </c>
      <c r="AE1880">
        <v>1</v>
      </c>
      <c r="AF1880">
        <v>1</v>
      </c>
      <c r="AG1880">
        <v>1</v>
      </c>
      <c r="AH1880">
        <v>1</v>
      </c>
      <c r="AI1880">
        <v>9</v>
      </c>
      <c r="AJ1880">
        <v>6</v>
      </c>
      <c r="AK1880">
        <v>324</v>
      </c>
      <c r="AL1880">
        <v>32</v>
      </c>
      <c r="AM1880">
        <v>74</v>
      </c>
      <c r="AN1880">
        <v>795</v>
      </c>
      <c r="AO1880">
        <v>58</v>
      </c>
      <c r="AP1880">
        <v>1571</v>
      </c>
      <c r="AQ1880">
        <v>1617</v>
      </c>
      <c r="AR1880">
        <v>1292</v>
      </c>
      <c r="AS1880">
        <v>1800</v>
      </c>
      <c r="AT1880">
        <v>1652</v>
      </c>
      <c r="AU1880">
        <v>1966</v>
      </c>
      <c r="AV1880">
        <v>2</v>
      </c>
      <c r="AW1880">
        <v>152</v>
      </c>
      <c r="AX1880">
        <v>1073</v>
      </c>
      <c r="AY1880">
        <v>1712</v>
      </c>
      <c r="AZ1880">
        <v>158</v>
      </c>
      <c r="BA1880">
        <v>1887</v>
      </c>
      <c r="BB1880">
        <v>1204</v>
      </c>
      <c r="BC1880">
        <v>5</v>
      </c>
      <c r="BD1880">
        <v>727</v>
      </c>
      <c r="BE1880">
        <v>1</v>
      </c>
      <c r="BF1880" t="s">
        <v>64</v>
      </c>
      <c r="BG1880" t="s">
        <v>1404</v>
      </c>
      <c r="BH1880" t="s">
        <v>1498</v>
      </c>
      <c r="BI1880" s="4">
        <f xml:space="preserve"> _2025teamgamelogs[[#This Row],[FGA]] + (0.44 * _2025teamgamelogs[[#This Row],[FTA]]) + _2025teamgamelogs[[#This Row],[TOV]] - _2025teamgamelogs[[#This Row],[OREB]]</f>
        <v>105.92</v>
      </c>
      <c r="BJ1880" s="3">
        <f>_2025teamgamelogs[[#This Row],[TOV]]/_2025teamgamelogs[[#This Row],[POSSESIONS]]</f>
        <v>8.4969788519637462E-2</v>
      </c>
      <c r="BK1880" s="4">
        <f>_2025teamgamelogs[[#This Row],[PTS]]/_2025teamgamelogs[[#This Row],[POSSESIONS]]</f>
        <v>1.4067220543806647</v>
      </c>
      <c r="BL1880" s="4">
        <f xml:space="preserve"> 100 * _2025teamgamelogs[[#This Row],[POINTS_PER_POSSESSION]]</f>
        <v>140.67220543806647</v>
      </c>
      <c r="BM1880" s="4">
        <f xml:space="preserve"> _2025teamgamelogs[[#This Row],[POSSESIONS]] / (_2025teamgamelogs[[#This Row],[MIN]]/48)</f>
        <v>95.927547169811319</v>
      </c>
      <c r="BN1880" s="3">
        <f>_2025teamgamelogs[[#This Row],[PTS]] / (2 * (_2025teamgamelogs[[#This Row],[FGA]] + 0.44 * _2025teamgamelogs[[#This Row],[FTA]]))</f>
        <v>0.71006481128478838</v>
      </c>
      <c r="BO1880" s="4">
        <f>VLOOKUP(_2025teamgamelogs[[#This Row],[MONTH]], LEAGUE_AVERAGES!$A$2:$B$8, 2, FALSE)</f>
        <v>113.5005303155976</v>
      </c>
      <c r="BP1880" s="5">
        <f>VLOOKUP(_2025teamgamelogs[[#This Row],[TEAM_NAME]], LEAGUE_AVERAGES!$A$14:$C$43, 2, FALSE)</f>
        <v>0.39036585365853654</v>
      </c>
      <c r="BQ1880" s="5">
        <f>VLOOKUP(_2025teamgamelogs[[#This Row],[TEAM_NAME]], LEAGUE_AVERAGES!$A$14:$C$43, 3, FALSE)</f>
        <v>0.36282926829268303</v>
      </c>
      <c r="BR1880" s="5">
        <f>VLOOKUP(_2025teamgamelogs[[#This Row],[TEAM_NAME]], LEAGUE_AVERAGES!$F$14:$H$43, 2, FALSE)</f>
        <v>0.50741463414634147</v>
      </c>
      <c r="BS1880" s="5">
        <f>VLOOKUP(_2025teamgamelogs[[#This Row],[TEAM_NAME]], LEAGUE_AVERAGES!$F$14:$H$43, 3, FALSE)</f>
        <v>0.50717073170731708</v>
      </c>
      <c r="BT1880" s="5">
        <f>VLOOKUP(_2025teamgamelogs[[#This Row],[TEAM_NAME]], LEAGUE_AVERAGES!$K$14:$M$43, 2, FALSE)</f>
        <v>0.61183675116028358</v>
      </c>
      <c r="BU1880" s="5">
        <f>VLOOKUP(_2025teamgamelogs[[#This Row],[TEAM_NAME]], LEAGUE_AVERAGES!$K$14:$M$43, 3, FALSE)</f>
        <v>0.59871853787111373</v>
      </c>
    </row>
    <row r="1881" spans="1:73" x14ac:dyDescent="0.2">
      <c r="A1881" t="s">
        <v>59</v>
      </c>
      <c r="B1881">
        <v>1610612759</v>
      </c>
      <c r="C1881" t="s">
        <v>145</v>
      </c>
      <c r="D1881" t="s">
        <v>146</v>
      </c>
      <c r="E1881">
        <v>22400910</v>
      </c>
      <c r="F1881" s="1">
        <v>45723</v>
      </c>
      <c r="G1881" t="s">
        <v>672</v>
      </c>
      <c r="H1881" t="s">
        <v>70</v>
      </c>
      <c r="I1881">
        <v>48</v>
      </c>
      <c r="J1881">
        <v>40</v>
      </c>
      <c r="K1881">
        <v>87</v>
      </c>
      <c r="L1881">
        <v>0.46</v>
      </c>
      <c r="M1881">
        <v>16</v>
      </c>
      <c r="N1881">
        <v>42</v>
      </c>
      <c r="O1881">
        <v>0.38100000000000001</v>
      </c>
      <c r="P1881">
        <v>13</v>
      </c>
      <c r="Q1881">
        <v>23</v>
      </c>
      <c r="R1881">
        <v>0.56499999999999995</v>
      </c>
      <c r="S1881">
        <v>9</v>
      </c>
      <c r="T1881">
        <v>27</v>
      </c>
      <c r="U1881">
        <v>36</v>
      </c>
      <c r="V1881">
        <v>27</v>
      </c>
      <c r="W1881">
        <v>8</v>
      </c>
      <c r="X1881">
        <v>7</v>
      </c>
      <c r="Y1881">
        <v>4</v>
      </c>
      <c r="Z1881">
        <v>4</v>
      </c>
      <c r="AA1881">
        <v>17</v>
      </c>
      <c r="AB1881">
        <v>16</v>
      </c>
      <c r="AC1881">
        <v>109</v>
      </c>
      <c r="AD1881">
        <v>-18</v>
      </c>
      <c r="AE1881">
        <v>1</v>
      </c>
      <c r="AF1881">
        <v>1231</v>
      </c>
      <c r="AG1881">
        <v>1231</v>
      </c>
      <c r="AH1881">
        <v>1231</v>
      </c>
      <c r="AI1881">
        <v>121</v>
      </c>
      <c r="AJ1881">
        <v>1438</v>
      </c>
      <c r="AK1881">
        <v>1449</v>
      </c>
      <c r="AL1881">
        <v>1378</v>
      </c>
      <c r="AM1881">
        <v>567</v>
      </c>
      <c r="AN1881">
        <v>568</v>
      </c>
      <c r="AO1881">
        <v>962</v>
      </c>
      <c r="AP1881">
        <v>1755</v>
      </c>
      <c r="AQ1881">
        <v>899</v>
      </c>
      <c r="AR1881">
        <v>2406</v>
      </c>
      <c r="AS1881">
        <v>1566</v>
      </c>
      <c r="AT1881">
        <v>2068</v>
      </c>
      <c r="AU1881">
        <v>2164</v>
      </c>
      <c r="AV1881">
        <v>1013</v>
      </c>
      <c r="AW1881">
        <v>78</v>
      </c>
      <c r="AX1881">
        <v>1360</v>
      </c>
      <c r="AY1881">
        <v>1274</v>
      </c>
      <c r="AZ1881">
        <v>750</v>
      </c>
      <c r="BA1881">
        <v>792</v>
      </c>
      <c r="BB1881">
        <v>1670</v>
      </c>
      <c r="BC1881">
        <v>1548</v>
      </c>
      <c r="BD1881">
        <v>2149</v>
      </c>
      <c r="BE1881">
        <v>1</v>
      </c>
      <c r="BF1881" t="s">
        <v>71</v>
      </c>
      <c r="BG1881" t="s">
        <v>1404</v>
      </c>
      <c r="BH1881" t="s">
        <v>1498</v>
      </c>
      <c r="BI1881" s="4">
        <f xml:space="preserve"> _2025teamgamelogs[[#This Row],[FGA]] + (0.44 * _2025teamgamelogs[[#This Row],[FTA]]) + _2025teamgamelogs[[#This Row],[TOV]] - _2025teamgamelogs[[#This Row],[OREB]]</f>
        <v>96.12</v>
      </c>
      <c r="BJ1881" s="3">
        <f>_2025teamgamelogs[[#This Row],[TOV]]/_2025teamgamelogs[[#This Row],[POSSESIONS]]</f>
        <v>8.322929671244278E-2</v>
      </c>
      <c r="BK1881" s="4">
        <f>_2025teamgamelogs[[#This Row],[PTS]]/_2025teamgamelogs[[#This Row],[POSSESIONS]]</f>
        <v>1.1339991677070329</v>
      </c>
      <c r="BL1881" s="4">
        <f xml:space="preserve"> 100 * _2025teamgamelogs[[#This Row],[POINTS_PER_POSSESSION]]</f>
        <v>113.39991677070329</v>
      </c>
      <c r="BM1881" s="4">
        <f xml:space="preserve"> _2025teamgamelogs[[#This Row],[POSSESIONS]] / (_2025teamgamelogs[[#This Row],[MIN]]/48)</f>
        <v>96.12</v>
      </c>
      <c r="BN1881" s="3">
        <f>_2025teamgamelogs[[#This Row],[PTS]] / (2 * (_2025teamgamelogs[[#This Row],[FGA]] + 0.44 * _2025teamgamelogs[[#This Row],[FTA]]))</f>
        <v>0.56116144975288296</v>
      </c>
      <c r="BO1881" s="4">
        <f>VLOOKUP(_2025teamgamelogs[[#This Row],[MONTH]], LEAGUE_AVERAGES!$A$2:$B$8, 2, FALSE)</f>
        <v>113.5005303155976</v>
      </c>
      <c r="BP1881" s="5">
        <f>VLOOKUP(_2025teamgamelogs[[#This Row],[TEAM_NAME]], LEAGUE_AVERAGES!$A$14:$C$43, 2, FALSE)</f>
        <v>0.36502500000000004</v>
      </c>
      <c r="BQ1881" s="5">
        <f>VLOOKUP(_2025teamgamelogs[[#This Row],[TEAM_NAME]], LEAGUE_AVERAGES!$A$14:$C$43, 3, FALSE)</f>
        <v>0.35016666666666663</v>
      </c>
      <c r="BR1881" s="5">
        <f>VLOOKUP(_2025teamgamelogs[[#This Row],[TEAM_NAME]], LEAGUE_AVERAGES!$F$14:$H$43, 2, FALSE)</f>
        <v>0.47877500000000017</v>
      </c>
      <c r="BS1881" s="5">
        <f>VLOOKUP(_2025teamgamelogs[[#This Row],[TEAM_NAME]], LEAGUE_AVERAGES!$F$14:$H$43, 3, FALSE)</f>
        <v>0.45407142857142868</v>
      </c>
      <c r="BT1881" s="5">
        <f>VLOOKUP(_2025teamgamelogs[[#This Row],[TEAM_NAME]], LEAGUE_AVERAGES!$K$14:$M$43, 2, FALSE)</f>
        <v>0.59112459331758582</v>
      </c>
      <c r="BU1881" s="5">
        <f>VLOOKUP(_2025teamgamelogs[[#This Row],[TEAM_NAME]], LEAGUE_AVERAGES!$K$14:$M$43, 3, FALSE)</f>
        <v>0.56254759440180246</v>
      </c>
    </row>
    <row r="1882" spans="1:73" x14ac:dyDescent="0.2">
      <c r="A1882" t="s">
        <v>59</v>
      </c>
      <c r="B1882">
        <v>1610612749</v>
      </c>
      <c r="C1882" t="s">
        <v>113</v>
      </c>
      <c r="D1882" t="s">
        <v>114</v>
      </c>
      <c r="E1882">
        <v>22400917</v>
      </c>
      <c r="F1882" s="1">
        <v>45724</v>
      </c>
      <c r="G1882" t="s">
        <v>775</v>
      </c>
      <c r="H1882" t="s">
        <v>70</v>
      </c>
      <c r="I1882">
        <v>48</v>
      </c>
      <c r="J1882">
        <v>41</v>
      </c>
      <c r="K1882">
        <v>75</v>
      </c>
      <c r="L1882">
        <v>0.54700000000000004</v>
      </c>
      <c r="M1882">
        <v>11</v>
      </c>
      <c r="N1882">
        <v>23</v>
      </c>
      <c r="O1882">
        <v>0.47799999999999998</v>
      </c>
      <c r="P1882">
        <v>16</v>
      </c>
      <c r="Q1882">
        <v>23</v>
      </c>
      <c r="R1882">
        <v>0.69599999999999995</v>
      </c>
      <c r="S1882">
        <v>4</v>
      </c>
      <c r="T1882">
        <v>34</v>
      </c>
      <c r="U1882">
        <v>38</v>
      </c>
      <c r="V1882">
        <v>17</v>
      </c>
      <c r="W1882">
        <v>13</v>
      </c>
      <c r="X1882">
        <v>8</v>
      </c>
      <c r="Y1882">
        <v>4</v>
      </c>
      <c r="Z1882">
        <v>5</v>
      </c>
      <c r="AA1882">
        <v>18</v>
      </c>
      <c r="AB1882">
        <v>24</v>
      </c>
      <c r="AC1882">
        <v>109</v>
      </c>
      <c r="AD1882">
        <v>-2</v>
      </c>
      <c r="AE1882">
        <v>1</v>
      </c>
      <c r="AF1882">
        <v>1231</v>
      </c>
      <c r="AG1882">
        <v>1231</v>
      </c>
      <c r="AH1882">
        <v>1231</v>
      </c>
      <c r="AI1882">
        <v>121</v>
      </c>
      <c r="AJ1882">
        <v>1234</v>
      </c>
      <c r="AK1882">
        <v>2395</v>
      </c>
      <c r="AL1882">
        <v>179</v>
      </c>
      <c r="AM1882">
        <v>1661</v>
      </c>
      <c r="AN1882">
        <v>2421</v>
      </c>
      <c r="AO1882">
        <v>181</v>
      </c>
      <c r="AP1882">
        <v>1228</v>
      </c>
      <c r="AQ1882">
        <v>899</v>
      </c>
      <c r="AR1882">
        <v>1971</v>
      </c>
      <c r="AS1882">
        <v>2385</v>
      </c>
      <c r="AT1882">
        <v>926</v>
      </c>
      <c r="AU1882">
        <v>1966</v>
      </c>
      <c r="AV1882">
        <v>2380</v>
      </c>
      <c r="AW1882">
        <v>850</v>
      </c>
      <c r="AX1882">
        <v>1073</v>
      </c>
      <c r="AY1882">
        <v>1274</v>
      </c>
      <c r="AZ1882">
        <v>1188</v>
      </c>
      <c r="BA1882">
        <v>1018</v>
      </c>
      <c r="BB1882">
        <v>215</v>
      </c>
      <c r="BC1882">
        <v>1548</v>
      </c>
      <c r="BD1882">
        <v>1286</v>
      </c>
      <c r="BE1882">
        <v>1</v>
      </c>
      <c r="BF1882" t="s">
        <v>64</v>
      </c>
      <c r="BG1882" t="s">
        <v>1404</v>
      </c>
      <c r="BH1882" t="s">
        <v>1498</v>
      </c>
      <c r="BI1882" s="4">
        <f xml:space="preserve"> _2025teamgamelogs[[#This Row],[FGA]] + (0.44 * _2025teamgamelogs[[#This Row],[FTA]]) + _2025teamgamelogs[[#This Row],[TOV]] - _2025teamgamelogs[[#This Row],[OREB]]</f>
        <v>94.12</v>
      </c>
      <c r="BJ1882" s="3">
        <f>_2025teamgamelogs[[#This Row],[TOV]]/_2025teamgamelogs[[#This Row],[POSSESIONS]]</f>
        <v>0.13812154696132595</v>
      </c>
      <c r="BK1882" s="4">
        <f>_2025teamgamelogs[[#This Row],[PTS]]/_2025teamgamelogs[[#This Row],[POSSESIONS]]</f>
        <v>1.15809604759881</v>
      </c>
      <c r="BL1882" s="4">
        <f xml:space="preserve"> 100 * _2025teamgamelogs[[#This Row],[POINTS_PER_POSSESSION]]</f>
        <v>115.809604759881</v>
      </c>
      <c r="BM1882" s="4">
        <f xml:space="preserve"> _2025teamgamelogs[[#This Row],[POSSESIONS]] / (_2025teamgamelogs[[#This Row],[MIN]]/48)</f>
        <v>94.12</v>
      </c>
      <c r="BN1882" s="3">
        <f>_2025teamgamelogs[[#This Row],[PTS]] / (2 * (_2025teamgamelogs[[#This Row],[FGA]] + 0.44 * _2025teamgamelogs[[#This Row],[FTA]]))</f>
        <v>0.64027255639097735</v>
      </c>
      <c r="BO1882" s="4">
        <f>VLOOKUP(_2025teamgamelogs[[#This Row],[MONTH]], LEAGUE_AVERAGES!$A$2:$B$8, 2, FALSE)</f>
        <v>113.5005303155976</v>
      </c>
      <c r="BP1882" s="5">
        <f>VLOOKUP(_2025teamgamelogs[[#This Row],[TEAM_NAME]], LEAGUE_AVERAGES!$A$14:$C$43, 2, FALSE)</f>
        <v>0.4062926829268293</v>
      </c>
      <c r="BQ1882" s="5">
        <f>VLOOKUP(_2025teamgamelogs[[#This Row],[TEAM_NAME]], LEAGUE_AVERAGES!$A$14:$C$43, 3, FALSE)</f>
        <v>0.36926829268292688</v>
      </c>
      <c r="BR1882" s="5">
        <f>VLOOKUP(_2025teamgamelogs[[#This Row],[TEAM_NAME]], LEAGUE_AVERAGES!$F$14:$H$43, 2, FALSE)</f>
        <v>0.49804878048780482</v>
      </c>
      <c r="BS1882" s="5">
        <f>VLOOKUP(_2025teamgamelogs[[#This Row],[TEAM_NAME]], LEAGUE_AVERAGES!$F$14:$H$43, 3, FALSE)</f>
        <v>0.47917073170731711</v>
      </c>
      <c r="BT1882" s="5">
        <f>VLOOKUP(_2025teamgamelogs[[#This Row],[TEAM_NAME]], LEAGUE_AVERAGES!$K$14:$M$43, 2, FALSE)</f>
        <v>0.61475494156948829</v>
      </c>
      <c r="BU1882" s="5">
        <f>VLOOKUP(_2025teamgamelogs[[#This Row],[TEAM_NAME]], LEAGUE_AVERAGES!$K$14:$M$43, 3, FALSE)</f>
        <v>0.58586037801226176</v>
      </c>
    </row>
    <row r="1883" spans="1:73" x14ac:dyDescent="0.2">
      <c r="A1883" t="s">
        <v>59</v>
      </c>
      <c r="B1883">
        <v>1610612741</v>
      </c>
      <c r="C1883" t="s">
        <v>86</v>
      </c>
      <c r="D1883" t="s">
        <v>87</v>
      </c>
      <c r="E1883">
        <v>22400916</v>
      </c>
      <c r="F1883" s="1">
        <v>45724</v>
      </c>
      <c r="G1883" t="s">
        <v>1558</v>
      </c>
      <c r="H1883" t="s">
        <v>63</v>
      </c>
      <c r="I1883">
        <v>48</v>
      </c>
      <c r="J1883">
        <v>40</v>
      </c>
      <c r="K1883">
        <v>88</v>
      </c>
      <c r="L1883">
        <v>0.45500000000000002</v>
      </c>
      <c r="M1883">
        <v>11</v>
      </c>
      <c r="N1883">
        <v>42</v>
      </c>
      <c r="O1883">
        <v>0.26200000000000001</v>
      </c>
      <c r="P1883">
        <v>23</v>
      </c>
      <c r="Q1883">
        <v>26</v>
      </c>
      <c r="R1883">
        <v>0.88500000000000001</v>
      </c>
      <c r="S1883">
        <v>5</v>
      </c>
      <c r="T1883">
        <v>46</v>
      </c>
      <c r="U1883">
        <v>51</v>
      </c>
      <c r="V1883">
        <v>27</v>
      </c>
      <c r="W1883">
        <v>10</v>
      </c>
      <c r="X1883">
        <v>6</v>
      </c>
      <c r="Y1883">
        <v>4</v>
      </c>
      <c r="Z1883">
        <v>5</v>
      </c>
      <c r="AA1883">
        <v>14</v>
      </c>
      <c r="AB1883">
        <v>17</v>
      </c>
      <c r="AC1883">
        <v>114</v>
      </c>
      <c r="AD1883">
        <v>5</v>
      </c>
      <c r="AE1883">
        <v>1</v>
      </c>
      <c r="AF1883">
        <v>1</v>
      </c>
      <c r="AG1883">
        <v>1</v>
      </c>
      <c r="AH1883">
        <v>1</v>
      </c>
      <c r="AI1883">
        <v>121</v>
      </c>
      <c r="AJ1883">
        <v>1438</v>
      </c>
      <c r="AK1883">
        <v>1314</v>
      </c>
      <c r="AL1883">
        <v>1464</v>
      </c>
      <c r="AM1883">
        <v>1661</v>
      </c>
      <c r="AN1883">
        <v>568</v>
      </c>
      <c r="AO1883">
        <v>2192</v>
      </c>
      <c r="AP1883">
        <v>314</v>
      </c>
      <c r="AQ1883">
        <v>570</v>
      </c>
      <c r="AR1883">
        <v>352</v>
      </c>
      <c r="AS1883">
        <v>2299</v>
      </c>
      <c r="AT1883">
        <v>27</v>
      </c>
      <c r="AU1883">
        <v>340</v>
      </c>
      <c r="AV1883">
        <v>1013</v>
      </c>
      <c r="AW1883">
        <v>264</v>
      </c>
      <c r="AX1883">
        <v>1702</v>
      </c>
      <c r="AY1883">
        <v>1274</v>
      </c>
      <c r="AZ1883">
        <v>1188</v>
      </c>
      <c r="BA1883">
        <v>260</v>
      </c>
      <c r="BB1883">
        <v>1444</v>
      </c>
      <c r="BC1883">
        <v>1168</v>
      </c>
      <c r="BD1883">
        <v>922</v>
      </c>
      <c r="BE1883">
        <v>1</v>
      </c>
      <c r="BF1883" t="s">
        <v>71</v>
      </c>
      <c r="BG1883" t="s">
        <v>1404</v>
      </c>
      <c r="BH1883" t="s">
        <v>1498</v>
      </c>
      <c r="BI1883" s="4">
        <f xml:space="preserve"> _2025teamgamelogs[[#This Row],[FGA]] + (0.44 * _2025teamgamelogs[[#This Row],[FTA]]) + _2025teamgamelogs[[#This Row],[TOV]] - _2025teamgamelogs[[#This Row],[OREB]]</f>
        <v>104.44</v>
      </c>
      <c r="BJ1883" s="3">
        <f>_2025teamgamelogs[[#This Row],[TOV]]/_2025teamgamelogs[[#This Row],[POSSESIONS]]</f>
        <v>9.574875526618154E-2</v>
      </c>
      <c r="BK1883" s="4">
        <f>_2025teamgamelogs[[#This Row],[PTS]]/_2025teamgamelogs[[#This Row],[POSSESIONS]]</f>
        <v>1.0915358100344696</v>
      </c>
      <c r="BL1883" s="4">
        <f xml:space="preserve"> 100 * _2025teamgamelogs[[#This Row],[POINTS_PER_POSSESSION]]</f>
        <v>109.15358100344696</v>
      </c>
      <c r="BM1883" s="4">
        <f xml:space="preserve"> _2025teamgamelogs[[#This Row],[POSSESIONS]] / (_2025teamgamelogs[[#This Row],[MIN]]/48)</f>
        <v>104.44</v>
      </c>
      <c r="BN1883" s="3">
        <f>_2025teamgamelogs[[#This Row],[PTS]] / (2 * (_2025teamgamelogs[[#This Row],[FGA]] + 0.44 * _2025teamgamelogs[[#This Row],[FTA]]))</f>
        <v>0.57320997586484312</v>
      </c>
      <c r="BO1883" s="4">
        <f>VLOOKUP(_2025teamgamelogs[[#This Row],[MONTH]], LEAGUE_AVERAGES!$A$2:$B$8, 2, FALSE)</f>
        <v>113.5005303155976</v>
      </c>
      <c r="BP1883" s="5">
        <f>VLOOKUP(_2025teamgamelogs[[#This Row],[TEAM_NAME]], LEAGUE_AVERAGES!$A$14:$C$43, 2, FALSE)</f>
        <v>0.36141463414634156</v>
      </c>
      <c r="BQ1883" s="5">
        <f>VLOOKUP(_2025teamgamelogs[[#This Row],[TEAM_NAME]], LEAGUE_AVERAGES!$A$14:$C$43, 3, FALSE)</f>
        <v>0.37548780487804878</v>
      </c>
      <c r="BR1883" s="5">
        <f>VLOOKUP(_2025teamgamelogs[[#This Row],[TEAM_NAME]], LEAGUE_AVERAGES!$F$14:$H$43, 2, FALSE)</f>
        <v>0.46404878048780479</v>
      </c>
      <c r="BS1883" s="5">
        <f>VLOOKUP(_2025teamgamelogs[[#This Row],[TEAM_NAME]], LEAGUE_AVERAGES!$F$14:$H$43, 3, FALSE)</f>
        <v>0.47712195121951223</v>
      </c>
      <c r="BT1883" s="5">
        <f>VLOOKUP(_2025teamgamelogs[[#This Row],[TEAM_NAME]], LEAGUE_AVERAGES!$K$14:$M$43, 2, FALSE)</f>
        <v>0.57631003599073594</v>
      </c>
      <c r="BU1883" s="5">
        <f>VLOOKUP(_2025teamgamelogs[[#This Row],[TEAM_NAME]], LEAGUE_AVERAGES!$K$14:$M$43, 3, FALSE)</f>
        <v>0.59556361257988066</v>
      </c>
    </row>
    <row r="1884" spans="1:73" x14ac:dyDescent="0.2">
      <c r="A1884" t="s">
        <v>59</v>
      </c>
      <c r="B1884">
        <v>1610612738</v>
      </c>
      <c r="C1884" t="s">
        <v>74</v>
      </c>
      <c r="D1884" t="s">
        <v>75</v>
      </c>
      <c r="E1884">
        <v>22400918</v>
      </c>
      <c r="F1884" s="1">
        <v>45724</v>
      </c>
      <c r="G1884" t="s">
        <v>1559</v>
      </c>
      <c r="H1884" t="s">
        <v>63</v>
      </c>
      <c r="I1884">
        <v>48</v>
      </c>
      <c r="J1884">
        <v>40</v>
      </c>
      <c r="K1884">
        <v>84</v>
      </c>
      <c r="L1884">
        <v>0.47599999999999998</v>
      </c>
      <c r="M1884">
        <v>13</v>
      </c>
      <c r="N1884">
        <v>38</v>
      </c>
      <c r="O1884">
        <v>0.34200000000000003</v>
      </c>
      <c r="P1884">
        <v>18</v>
      </c>
      <c r="Q1884">
        <v>25</v>
      </c>
      <c r="R1884">
        <v>0.72</v>
      </c>
      <c r="S1884">
        <v>11</v>
      </c>
      <c r="T1884">
        <v>32</v>
      </c>
      <c r="U1884">
        <v>43</v>
      </c>
      <c r="V1884">
        <v>24</v>
      </c>
      <c r="W1884">
        <v>10</v>
      </c>
      <c r="X1884">
        <v>9</v>
      </c>
      <c r="Y1884">
        <v>5</v>
      </c>
      <c r="Z1884">
        <v>1</v>
      </c>
      <c r="AA1884">
        <v>11</v>
      </c>
      <c r="AB1884">
        <v>17</v>
      </c>
      <c r="AC1884">
        <v>111</v>
      </c>
      <c r="AD1884">
        <v>10</v>
      </c>
      <c r="AE1884">
        <v>1</v>
      </c>
      <c r="AF1884">
        <v>1</v>
      </c>
      <c r="AG1884">
        <v>1</v>
      </c>
      <c r="AH1884">
        <v>1</v>
      </c>
      <c r="AI1884">
        <v>121</v>
      </c>
      <c r="AJ1884">
        <v>1438</v>
      </c>
      <c r="AK1884">
        <v>1815</v>
      </c>
      <c r="AL1884">
        <v>1079</v>
      </c>
      <c r="AM1884">
        <v>1171</v>
      </c>
      <c r="AN1884">
        <v>1078</v>
      </c>
      <c r="AO1884">
        <v>1411</v>
      </c>
      <c r="AP1884">
        <v>889</v>
      </c>
      <c r="AQ1884">
        <v>666</v>
      </c>
      <c r="AR1884">
        <v>1811</v>
      </c>
      <c r="AS1884">
        <v>1051</v>
      </c>
      <c r="AT1884">
        <v>1307</v>
      </c>
      <c r="AU1884">
        <v>1282</v>
      </c>
      <c r="AV1884">
        <v>1570</v>
      </c>
      <c r="AW1884">
        <v>264</v>
      </c>
      <c r="AX1884">
        <v>797</v>
      </c>
      <c r="AY1884">
        <v>889</v>
      </c>
      <c r="AZ1884">
        <v>35</v>
      </c>
      <c r="BA1884">
        <v>52</v>
      </c>
      <c r="BB1884">
        <v>1444</v>
      </c>
      <c r="BC1884">
        <v>1402</v>
      </c>
      <c r="BD1884">
        <v>614</v>
      </c>
      <c r="BE1884">
        <v>1</v>
      </c>
      <c r="BF1884" t="s">
        <v>64</v>
      </c>
      <c r="BG1884" t="s">
        <v>1404</v>
      </c>
      <c r="BH1884" t="s">
        <v>1498</v>
      </c>
      <c r="BI1884" s="4">
        <f xml:space="preserve"> _2025teamgamelogs[[#This Row],[FGA]] + (0.44 * _2025teamgamelogs[[#This Row],[FTA]]) + _2025teamgamelogs[[#This Row],[TOV]] - _2025teamgamelogs[[#This Row],[OREB]]</f>
        <v>94</v>
      </c>
      <c r="BJ1884" s="3">
        <f>_2025teamgamelogs[[#This Row],[TOV]]/_2025teamgamelogs[[#This Row],[POSSESIONS]]</f>
        <v>0.10638297872340426</v>
      </c>
      <c r="BK1884" s="4">
        <f>_2025teamgamelogs[[#This Row],[PTS]]/_2025teamgamelogs[[#This Row],[POSSESIONS]]</f>
        <v>1.1808510638297873</v>
      </c>
      <c r="BL1884" s="4">
        <f xml:space="preserve"> 100 * _2025teamgamelogs[[#This Row],[POINTS_PER_POSSESSION]]</f>
        <v>118.08510638297874</v>
      </c>
      <c r="BM1884" s="4">
        <f xml:space="preserve"> _2025teamgamelogs[[#This Row],[POSSESIONS]] / (_2025teamgamelogs[[#This Row],[MIN]]/48)</f>
        <v>94</v>
      </c>
      <c r="BN1884" s="3">
        <f>_2025teamgamelogs[[#This Row],[PTS]] / (2 * (_2025teamgamelogs[[#This Row],[FGA]] + 0.44 * _2025teamgamelogs[[#This Row],[FTA]]))</f>
        <v>0.58421052631578951</v>
      </c>
      <c r="BO1884" s="4">
        <f>VLOOKUP(_2025teamgamelogs[[#This Row],[MONTH]], LEAGUE_AVERAGES!$A$2:$B$8, 2, FALSE)</f>
        <v>113.5005303155976</v>
      </c>
      <c r="BP1884" s="5">
        <f>VLOOKUP(_2025teamgamelogs[[#This Row],[TEAM_NAME]], LEAGUE_AVERAGES!$A$14:$C$43, 2, FALSE)</f>
        <v>0.3739024390243903</v>
      </c>
      <c r="BQ1884" s="5">
        <f>VLOOKUP(_2025teamgamelogs[[#This Row],[TEAM_NAME]], LEAGUE_AVERAGES!$A$14:$C$43, 3, FALSE)</f>
        <v>0.36424390243902455</v>
      </c>
      <c r="BR1884" s="5">
        <f>VLOOKUP(_2025teamgamelogs[[#This Row],[TEAM_NAME]], LEAGUE_AVERAGES!$F$14:$H$43, 2, FALSE)</f>
        <v>0.46717073170731704</v>
      </c>
      <c r="BS1884" s="5">
        <f>VLOOKUP(_2025teamgamelogs[[#This Row],[TEAM_NAME]], LEAGUE_AVERAGES!$F$14:$H$43, 3, FALSE)</f>
        <v>0.45907317073170728</v>
      </c>
      <c r="BT1884" s="5">
        <f>VLOOKUP(_2025teamgamelogs[[#This Row],[TEAM_NAME]], LEAGUE_AVERAGES!$K$14:$M$43, 2, FALSE)</f>
        <v>0.59645910798675039</v>
      </c>
      <c r="BU1884" s="5">
        <f>VLOOKUP(_2025teamgamelogs[[#This Row],[TEAM_NAME]], LEAGUE_AVERAGES!$K$14:$M$43, 3, FALSE)</f>
        <v>0.58679053151616523</v>
      </c>
    </row>
    <row r="1885" spans="1:73" x14ac:dyDescent="0.2">
      <c r="A1885" t="s">
        <v>59</v>
      </c>
      <c r="B1885">
        <v>1610612745</v>
      </c>
      <c r="C1885" t="s">
        <v>104</v>
      </c>
      <c r="D1885" t="s">
        <v>105</v>
      </c>
      <c r="E1885">
        <v>22400913</v>
      </c>
      <c r="F1885" s="1">
        <v>45724</v>
      </c>
      <c r="G1885" t="s">
        <v>803</v>
      </c>
      <c r="H1885" t="s">
        <v>63</v>
      </c>
      <c r="I1885">
        <v>48</v>
      </c>
      <c r="J1885">
        <v>55</v>
      </c>
      <c r="K1885">
        <v>99</v>
      </c>
      <c r="L1885">
        <v>0.55600000000000005</v>
      </c>
      <c r="M1885">
        <v>17</v>
      </c>
      <c r="N1885">
        <v>40</v>
      </c>
      <c r="O1885">
        <v>0.42499999999999999</v>
      </c>
      <c r="P1885">
        <v>19</v>
      </c>
      <c r="Q1885">
        <v>21</v>
      </c>
      <c r="R1885">
        <v>0.90500000000000003</v>
      </c>
      <c r="S1885">
        <v>15</v>
      </c>
      <c r="T1885">
        <v>33</v>
      </c>
      <c r="U1885">
        <v>48</v>
      </c>
      <c r="V1885">
        <v>32</v>
      </c>
      <c r="W1885">
        <v>11</v>
      </c>
      <c r="X1885">
        <v>9</v>
      </c>
      <c r="Y1885">
        <v>7</v>
      </c>
      <c r="Z1885">
        <v>3</v>
      </c>
      <c r="AA1885">
        <v>13</v>
      </c>
      <c r="AB1885">
        <v>17</v>
      </c>
      <c r="AC1885">
        <v>146</v>
      </c>
      <c r="AD1885">
        <v>29</v>
      </c>
      <c r="AE1885">
        <v>1</v>
      </c>
      <c r="AF1885">
        <v>1</v>
      </c>
      <c r="AG1885">
        <v>1</v>
      </c>
      <c r="AH1885">
        <v>1</v>
      </c>
      <c r="AI1885">
        <v>121</v>
      </c>
      <c r="AJ1885">
        <v>21</v>
      </c>
      <c r="AK1885">
        <v>206</v>
      </c>
      <c r="AL1885">
        <v>132</v>
      </c>
      <c r="AM1885">
        <v>410</v>
      </c>
      <c r="AN1885">
        <v>795</v>
      </c>
      <c r="AO1885">
        <v>496</v>
      </c>
      <c r="AP1885">
        <v>756</v>
      </c>
      <c r="AQ1885">
        <v>1164</v>
      </c>
      <c r="AR1885">
        <v>234</v>
      </c>
      <c r="AS1885">
        <v>332</v>
      </c>
      <c r="AT1885">
        <v>1131</v>
      </c>
      <c r="AU1885">
        <v>604</v>
      </c>
      <c r="AV1885">
        <v>322</v>
      </c>
      <c r="AW1885">
        <v>429</v>
      </c>
      <c r="AX1885">
        <v>797</v>
      </c>
      <c r="AY1885">
        <v>346</v>
      </c>
      <c r="AZ1885">
        <v>384</v>
      </c>
      <c r="BA1885">
        <v>148</v>
      </c>
      <c r="BB1885">
        <v>1444</v>
      </c>
      <c r="BC1885">
        <v>14</v>
      </c>
      <c r="BD1885">
        <v>81</v>
      </c>
      <c r="BE1885">
        <v>1</v>
      </c>
      <c r="BF1885" t="s">
        <v>64</v>
      </c>
      <c r="BG1885" t="s">
        <v>1404</v>
      </c>
      <c r="BH1885" t="s">
        <v>1498</v>
      </c>
      <c r="BI1885" s="4">
        <f xml:space="preserve"> _2025teamgamelogs[[#This Row],[FGA]] + (0.44 * _2025teamgamelogs[[#This Row],[FTA]]) + _2025teamgamelogs[[#This Row],[TOV]] - _2025teamgamelogs[[#This Row],[OREB]]</f>
        <v>104.24</v>
      </c>
      <c r="BJ1885" s="3">
        <f>_2025teamgamelogs[[#This Row],[TOV]]/_2025teamgamelogs[[#This Row],[POSSESIONS]]</f>
        <v>0.10552570990023025</v>
      </c>
      <c r="BK1885" s="4">
        <f>_2025teamgamelogs[[#This Row],[PTS]]/_2025teamgamelogs[[#This Row],[POSSESIONS]]</f>
        <v>1.4006139677666922</v>
      </c>
      <c r="BL1885" s="4">
        <f xml:space="preserve"> 100 * _2025teamgamelogs[[#This Row],[POINTS_PER_POSSESSION]]</f>
        <v>140.06139677666923</v>
      </c>
      <c r="BM1885" s="4">
        <f xml:space="preserve"> _2025teamgamelogs[[#This Row],[POSSESIONS]] / (_2025teamgamelogs[[#This Row],[MIN]]/48)</f>
        <v>104.24</v>
      </c>
      <c r="BN1885" s="3">
        <f>_2025teamgamelogs[[#This Row],[PTS]] / (2 * (_2025teamgamelogs[[#This Row],[FGA]] + 0.44 * _2025teamgamelogs[[#This Row],[FTA]]))</f>
        <v>0.67442719881744273</v>
      </c>
      <c r="BO1885" s="4">
        <f>VLOOKUP(_2025teamgamelogs[[#This Row],[MONTH]], LEAGUE_AVERAGES!$A$2:$B$8, 2, FALSE)</f>
        <v>113.5005303155976</v>
      </c>
      <c r="BP1885" s="5">
        <f>VLOOKUP(_2025teamgamelogs[[#This Row],[TEAM_NAME]], LEAGUE_AVERAGES!$A$14:$C$43, 2, FALSE)</f>
        <v>0.35034146341463424</v>
      </c>
      <c r="BQ1885" s="5">
        <f>VLOOKUP(_2025teamgamelogs[[#This Row],[TEAM_NAME]], LEAGUE_AVERAGES!$A$14:$C$43, 3, FALSE)</f>
        <v>0.35473170731707321</v>
      </c>
      <c r="BR1885" s="5">
        <f>VLOOKUP(_2025teamgamelogs[[#This Row],[TEAM_NAME]], LEAGUE_AVERAGES!$F$14:$H$43, 2, FALSE)</f>
        <v>0.45260975609756104</v>
      </c>
      <c r="BS1885" s="5">
        <f>VLOOKUP(_2025teamgamelogs[[#This Row],[TEAM_NAME]], LEAGUE_AVERAGES!$F$14:$H$43, 3, FALSE)</f>
        <v>0.45763414634146338</v>
      </c>
      <c r="BT1885" s="5">
        <f>VLOOKUP(_2025teamgamelogs[[#This Row],[TEAM_NAME]], LEAGUE_AVERAGES!$K$14:$M$43, 2, FALSE)</f>
        <v>0.55103752047014554</v>
      </c>
      <c r="BU1885" s="5">
        <f>VLOOKUP(_2025teamgamelogs[[#This Row],[TEAM_NAME]], LEAGUE_AVERAGES!$K$14:$M$43, 3, FALSE)</f>
        <v>0.55544482411316332</v>
      </c>
    </row>
    <row r="1886" spans="1:73" x14ac:dyDescent="0.2">
      <c r="A1886" t="s">
        <v>59</v>
      </c>
      <c r="B1886">
        <v>1610612764</v>
      </c>
      <c r="C1886" t="s">
        <v>148</v>
      </c>
      <c r="D1886" t="s">
        <v>149</v>
      </c>
      <c r="E1886">
        <v>22400915</v>
      </c>
      <c r="F1886" s="1">
        <v>45724</v>
      </c>
      <c r="G1886" t="s">
        <v>1560</v>
      </c>
      <c r="H1886" t="s">
        <v>63</v>
      </c>
      <c r="I1886">
        <v>48</v>
      </c>
      <c r="J1886">
        <v>44</v>
      </c>
      <c r="K1886">
        <v>100</v>
      </c>
      <c r="L1886">
        <v>0.44</v>
      </c>
      <c r="M1886">
        <v>13</v>
      </c>
      <c r="N1886">
        <v>38</v>
      </c>
      <c r="O1886">
        <v>0.34200000000000003</v>
      </c>
      <c r="P1886">
        <v>17</v>
      </c>
      <c r="Q1886">
        <v>23</v>
      </c>
      <c r="R1886">
        <v>0.73899999999999999</v>
      </c>
      <c r="S1886">
        <v>22</v>
      </c>
      <c r="T1886">
        <v>28</v>
      </c>
      <c r="U1886">
        <v>50</v>
      </c>
      <c r="V1886">
        <v>29</v>
      </c>
      <c r="W1886">
        <v>16</v>
      </c>
      <c r="X1886">
        <v>12</v>
      </c>
      <c r="Y1886">
        <v>7</v>
      </c>
      <c r="Z1886">
        <v>6</v>
      </c>
      <c r="AA1886">
        <v>18</v>
      </c>
      <c r="AB1886">
        <v>17</v>
      </c>
      <c r="AC1886">
        <v>118</v>
      </c>
      <c r="AD1886">
        <v>1</v>
      </c>
      <c r="AE1886">
        <v>1</v>
      </c>
      <c r="AF1886">
        <v>1</v>
      </c>
      <c r="AG1886">
        <v>1</v>
      </c>
      <c r="AH1886">
        <v>1</v>
      </c>
      <c r="AI1886">
        <v>121</v>
      </c>
      <c r="AJ1886">
        <v>703</v>
      </c>
      <c r="AK1886">
        <v>153</v>
      </c>
      <c r="AL1886">
        <v>1704</v>
      </c>
      <c r="AM1886">
        <v>1171</v>
      </c>
      <c r="AN1886">
        <v>1078</v>
      </c>
      <c r="AO1886">
        <v>1411</v>
      </c>
      <c r="AP1886">
        <v>1052</v>
      </c>
      <c r="AQ1886">
        <v>899</v>
      </c>
      <c r="AR1886">
        <v>1655</v>
      </c>
      <c r="AS1886">
        <v>15</v>
      </c>
      <c r="AT1886">
        <v>1951</v>
      </c>
      <c r="AU1886">
        <v>427</v>
      </c>
      <c r="AV1886">
        <v>687</v>
      </c>
      <c r="AW1886">
        <v>1583</v>
      </c>
      <c r="AX1886">
        <v>217</v>
      </c>
      <c r="AY1886">
        <v>346</v>
      </c>
      <c r="AZ1886">
        <v>1573</v>
      </c>
      <c r="BA1886">
        <v>1018</v>
      </c>
      <c r="BB1886">
        <v>1444</v>
      </c>
      <c r="BC1886">
        <v>891</v>
      </c>
      <c r="BD1886">
        <v>1176</v>
      </c>
      <c r="BE1886">
        <v>1</v>
      </c>
      <c r="BF1886" t="s">
        <v>71</v>
      </c>
      <c r="BG1886" t="s">
        <v>1404</v>
      </c>
      <c r="BH1886" t="s">
        <v>1498</v>
      </c>
      <c r="BI1886" s="4">
        <f xml:space="preserve"> _2025teamgamelogs[[#This Row],[FGA]] + (0.44 * _2025teamgamelogs[[#This Row],[FTA]]) + _2025teamgamelogs[[#This Row],[TOV]] - _2025teamgamelogs[[#This Row],[OREB]]</f>
        <v>104.12</v>
      </c>
      <c r="BJ1886" s="3">
        <f>_2025teamgamelogs[[#This Row],[TOV]]/_2025teamgamelogs[[#This Row],[POSSESIONS]]</f>
        <v>0.15366884364195157</v>
      </c>
      <c r="BK1886" s="4">
        <f>_2025teamgamelogs[[#This Row],[PTS]]/_2025teamgamelogs[[#This Row],[POSSESIONS]]</f>
        <v>1.133307721859393</v>
      </c>
      <c r="BL1886" s="4">
        <f xml:space="preserve"> 100 * _2025teamgamelogs[[#This Row],[POINTS_PER_POSSESSION]]</f>
        <v>113.3307721859393</v>
      </c>
      <c r="BM1886" s="4">
        <f xml:space="preserve"> _2025teamgamelogs[[#This Row],[POSSESIONS]] / (_2025teamgamelogs[[#This Row],[MIN]]/48)</f>
        <v>104.12</v>
      </c>
      <c r="BN1886" s="3">
        <f>_2025teamgamelogs[[#This Row],[PTS]] / (2 * (_2025teamgamelogs[[#This Row],[FGA]] + 0.44 * _2025teamgamelogs[[#This Row],[FTA]]))</f>
        <v>0.53577915001816201</v>
      </c>
      <c r="BO1886" s="4">
        <f>VLOOKUP(_2025teamgamelogs[[#This Row],[MONTH]], LEAGUE_AVERAGES!$A$2:$B$8, 2, FALSE)</f>
        <v>113.5005303155976</v>
      </c>
      <c r="BP1886" s="5">
        <f>VLOOKUP(_2025teamgamelogs[[#This Row],[TEAM_NAME]], LEAGUE_AVERAGES!$A$14:$C$43, 2, FALSE)</f>
        <v>0.32842499999999997</v>
      </c>
      <c r="BQ1886" s="5">
        <f>VLOOKUP(_2025teamgamelogs[[#This Row],[TEAM_NAME]], LEAGUE_AVERAGES!$A$14:$C$43, 3, FALSE)</f>
        <v>0.33730952380952384</v>
      </c>
      <c r="BR1886" s="5">
        <f>VLOOKUP(_2025teamgamelogs[[#This Row],[TEAM_NAME]], LEAGUE_AVERAGES!$F$14:$H$43, 2, FALSE)</f>
        <v>0.44209999999999994</v>
      </c>
      <c r="BS1886" s="5">
        <f>VLOOKUP(_2025teamgamelogs[[#This Row],[TEAM_NAME]], LEAGUE_AVERAGES!$F$14:$H$43, 3, FALSE)</f>
        <v>0.4362619047619048</v>
      </c>
      <c r="BT1886" s="5">
        <f>VLOOKUP(_2025teamgamelogs[[#This Row],[TEAM_NAME]], LEAGUE_AVERAGES!$K$14:$M$43, 2, FALSE)</f>
        <v>0.55099578881797462</v>
      </c>
      <c r="BU1886" s="5">
        <f>VLOOKUP(_2025teamgamelogs[[#This Row],[TEAM_NAME]], LEAGUE_AVERAGES!$K$14:$M$43, 3, FALSE)</f>
        <v>0.54201342555394594</v>
      </c>
    </row>
    <row r="1887" spans="1:73" x14ac:dyDescent="0.2">
      <c r="A1887" t="s">
        <v>59</v>
      </c>
      <c r="B1887">
        <v>1610612765</v>
      </c>
      <c r="C1887" t="s">
        <v>107</v>
      </c>
      <c r="D1887" t="s">
        <v>108</v>
      </c>
      <c r="E1887">
        <v>22400919</v>
      </c>
      <c r="F1887" s="1">
        <v>45724</v>
      </c>
      <c r="G1887" t="s">
        <v>1561</v>
      </c>
      <c r="H1887" t="s">
        <v>70</v>
      </c>
      <c r="I1887">
        <v>48</v>
      </c>
      <c r="J1887">
        <v>39</v>
      </c>
      <c r="K1887">
        <v>85</v>
      </c>
      <c r="L1887">
        <v>0.45900000000000002</v>
      </c>
      <c r="M1887">
        <v>5</v>
      </c>
      <c r="N1887">
        <v>23</v>
      </c>
      <c r="O1887">
        <v>0.217</v>
      </c>
      <c r="P1887">
        <v>27</v>
      </c>
      <c r="Q1887">
        <v>36</v>
      </c>
      <c r="R1887">
        <v>0.75</v>
      </c>
      <c r="S1887">
        <v>13</v>
      </c>
      <c r="T1887">
        <v>31</v>
      </c>
      <c r="U1887">
        <v>44</v>
      </c>
      <c r="V1887">
        <v>17</v>
      </c>
      <c r="W1887">
        <v>20</v>
      </c>
      <c r="X1887">
        <v>12</v>
      </c>
      <c r="Y1887">
        <v>4</v>
      </c>
      <c r="Z1887">
        <v>4</v>
      </c>
      <c r="AA1887">
        <v>29</v>
      </c>
      <c r="AB1887">
        <v>27</v>
      </c>
      <c r="AC1887">
        <v>110</v>
      </c>
      <c r="AD1887">
        <v>-5</v>
      </c>
      <c r="AE1887">
        <v>1</v>
      </c>
      <c r="AF1887">
        <v>1231</v>
      </c>
      <c r="AG1887">
        <v>1231</v>
      </c>
      <c r="AH1887">
        <v>1231</v>
      </c>
      <c r="AI1887">
        <v>121</v>
      </c>
      <c r="AJ1887">
        <v>1609</v>
      </c>
      <c r="AK1887">
        <v>1709</v>
      </c>
      <c r="AL1887">
        <v>1398</v>
      </c>
      <c r="AM1887">
        <v>2427</v>
      </c>
      <c r="AN1887">
        <v>2421</v>
      </c>
      <c r="AO1887">
        <v>2372</v>
      </c>
      <c r="AP1887">
        <v>104</v>
      </c>
      <c r="AQ1887">
        <v>62</v>
      </c>
      <c r="AR1887">
        <v>1525</v>
      </c>
      <c r="AS1887">
        <v>652</v>
      </c>
      <c r="AT1887">
        <v>1488</v>
      </c>
      <c r="AU1887">
        <v>1127</v>
      </c>
      <c r="AV1887">
        <v>2380</v>
      </c>
      <c r="AW1887">
        <v>2199</v>
      </c>
      <c r="AX1887">
        <v>217</v>
      </c>
      <c r="AY1887">
        <v>1274</v>
      </c>
      <c r="AZ1887">
        <v>750</v>
      </c>
      <c r="BA1887">
        <v>2422</v>
      </c>
      <c r="BB1887">
        <v>59</v>
      </c>
      <c r="BC1887">
        <v>1479</v>
      </c>
      <c r="BD1887">
        <v>1476</v>
      </c>
      <c r="BE1887">
        <v>1</v>
      </c>
      <c r="BF1887" t="s">
        <v>71</v>
      </c>
      <c r="BG1887" t="s">
        <v>1404</v>
      </c>
      <c r="BH1887" t="s">
        <v>1498</v>
      </c>
      <c r="BI1887" s="4">
        <f xml:space="preserve"> _2025teamgamelogs[[#This Row],[FGA]] + (0.44 * _2025teamgamelogs[[#This Row],[FTA]]) + _2025teamgamelogs[[#This Row],[TOV]] - _2025teamgamelogs[[#This Row],[OREB]]</f>
        <v>107.84</v>
      </c>
      <c r="BJ1887" s="3">
        <f>_2025teamgamelogs[[#This Row],[TOV]]/_2025teamgamelogs[[#This Row],[POSSESIONS]]</f>
        <v>0.18545994065281898</v>
      </c>
      <c r="BK1887" s="4">
        <f>_2025teamgamelogs[[#This Row],[PTS]]/_2025teamgamelogs[[#This Row],[POSSESIONS]]</f>
        <v>1.0200296735905043</v>
      </c>
      <c r="BL1887" s="4">
        <f xml:space="preserve"> 100 * _2025teamgamelogs[[#This Row],[POINTS_PER_POSSESSION]]</f>
        <v>102.00296735905043</v>
      </c>
      <c r="BM1887" s="4">
        <f xml:space="preserve"> _2025teamgamelogs[[#This Row],[POSSESIONS]] / (_2025teamgamelogs[[#This Row],[MIN]]/48)</f>
        <v>107.84</v>
      </c>
      <c r="BN1887" s="3">
        <f>_2025teamgamelogs[[#This Row],[PTS]] / (2 * (_2025teamgamelogs[[#This Row],[FGA]] + 0.44 * _2025teamgamelogs[[#This Row],[FTA]]))</f>
        <v>0.54541848472828236</v>
      </c>
      <c r="BO1887" s="4">
        <f>VLOOKUP(_2025teamgamelogs[[#This Row],[MONTH]], LEAGUE_AVERAGES!$A$2:$B$8, 2, FALSE)</f>
        <v>113.5005303155976</v>
      </c>
      <c r="BP1887" s="5">
        <f>VLOOKUP(_2025teamgamelogs[[#This Row],[TEAM_NAME]], LEAGUE_AVERAGES!$A$14:$C$43, 2, FALSE)</f>
        <v>0.3560731707317073</v>
      </c>
      <c r="BQ1887" s="5">
        <f>VLOOKUP(_2025teamgamelogs[[#This Row],[TEAM_NAME]], LEAGUE_AVERAGES!$A$14:$C$43, 3, FALSE)</f>
        <v>0.3687804878048781</v>
      </c>
      <c r="BR1887" s="5">
        <f>VLOOKUP(_2025teamgamelogs[[#This Row],[TEAM_NAME]], LEAGUE_AVERAGES!$F$14:$H$43, 2, FALSE)</f>
        <v>0.47321951219512204</v>
      </c>
      <c r="BS1887" s="5">
        <f>VLOOKUP(_2025teamgamelogs[[#This Row],[TEAM_NAME]], LEAGUE_AVERAGES!$F$14:$H$43, 3, FALSE)</f>
        <v>0.48104878048780486</v>
      </c>
      <c r="BT1887" s="5">
        <f>VLOOKUP(_2025teamgamelogs[[#This Row],[TEAM_NAME]], LEAGUE_AVERAGES!$K$14:$M$43, 2, FALSE)</f>
        <v>0.57634444021190001</v>
      </c>
      <c r="BU1887" s="5">
        <f>VLOOKUP(_2025teamgamelogs[[#This Row],[TEAM_NAME]], LEAGUE_AVERAGES!$K$14:$M$43, 3, FALSE)</f>
        <v>0.58621097107374254</v>
      </c>
    </row>
    <row r="1888" spans="1:73" x14ac:dyDescent="0.2">
      <c r="A1888" t="s">
        <v>59</v>
      </c>
      <c r="B1888">
        <v>1610612747</v>
      </c>
      <c r="C1888" t="s">
        <v>60</v>
      </c>
      <c r="D1888" t="s">
        <v>61</v>
      </c>
      <c r="E1888">
        <v>22400918</v>
      </c>
      <c r="F1888" s="1">
        <v>45724</v>
      </c>
      <c r="G1888" t="s">
        <v>1562</v>
      </c>
      <c r="H1888" t="s">
        <v>70</v>
      </c>
      <c r="I1888">
        <v>48</v>
      </c>
      <c r="J1888">
        <v>39</v>
      </c>
      <c r="K1888">
        <v>87</v>
      </c>
      <c r="L1888">
        <v>0.44800000000000001</v>
      </c>
      <c r="M1888">
        <v>14</v>
      </c>
      <c r="N1888">
        <v>40</v>
      </c>
      <c r="O1888">
        <v>0.35</v>
      </c>
      <c r="P1888">
        <v>9</v>
      </c>
      <c r="Q1888">
        <v>14</v>
      </c>
      <c r="R1888">
        <v>0.64300000000000002</v>
      </c>
      <c r="S1888">
        <v>9</v>
      </c>
      <c r="T1888">
        <v>36</v>
      </c>
      <c r="U1888">
        <v>45</v>
      </c>
      <c r="V1888">
        <v>18</v>
      </c>
      <c r="W1888">
        <v>14</v>
      </c>
      <c r="X1888">
        <v>6</v>
      </c>
      <c r="Y1888">
        <v>1</v>
      </c>
      <c r="Z1888">
        <v>5</v>
      </c>
      <c r="AA1888">
        <v>17</v>
      </c>
      <c r="AB1888">
        <v>11</v>
      </c>
      <c r="AC1888">
        <v>101</v>
      </c>
      <c r="AD1888">
        <v>-10</v>
      </c>
      <c r="AE1888">
        <v>1</v>
      </c>
      <c r="AF1888">
        <v>1231</v>
      </c>
      <c r="AG1888">
        <v>1231</v>
      </c>
      <c r="AH1888">
        <v>1231</v>
      </c>
      <c r="AI1888">
        <v>121</v>
      </c>
      <c r="AJ1888">
        <v>1609</v>
      </c>
      <c r="AK1888">
        <v>1449</v>
      </c>
      <c r="AL1888">
        <v>1564</v>
      </c>
      <c r="AM1888">
        <v>934</v>
      </c>
      <c r="AN1888">
        <v>795</v>
      </c>
      <c r="AO1888">
        <v>1311</v>
      </c>
      <c r="AP1888">
        <v>2256</v>
      </c>
      <c r="AQ1888">
        <v>2113</v>
      </c>
      <c r="AR1888">
        <v>2233</v>
      </c>
      <c r="AS1888">
        <v>1566</v>
      </c>
      <c r="AT1888">
        <v>640</v>
      </c>
      <c r="AU1888">
        <v>976</v>
      </c>
      <c r="AV1888">
        <v>2327</v>
      </c>
      <c r="AW1888">
        <v>1092</v>
      </c>
      <c r="AX1888">
        <v>1702</v>
      </c>
      <c r="AY1888">
        <v>2304</v>
      </c>
      <c r="AZ1888">
        <v>1188</v>
      </c>
      <c r="BA1888">
        <v>792</v>
      </c>
      <c r="BB1888">
        <v>2370</v>
      </c>
      <c r="BC1888">
        <v>2059</v>
      </c>
      <c r="BD1888">
        <v>1790</v>
      </c>
      <c r="BE1888">
        <v>1</v>
      </c>
      <c r="BF1888" t="s">
        <v>71</v>
      </c>
      <c r="BG1888" t="s">
        <v>1404</v>
      </c>
      <c r="BH1888" t="s">
        <v>1498</v>
      </c>
      <c r="BI1888" s="4">
        <f xml:space="preserve"> _2025teamgamelogs[[#This Row],[FGA]] + (0.44 * _2025teamgamelogs[[#This Row],[FTA]]) + _2025teamgamelogs[[#This Row],[TOV]] - _2025teamgamelogs[[#This Row],[OREB]]</f>
        <v>98.16</v>
      </c>
      <c r="BJ1888" s="3">
        <f>_2025teamgamelogs[[#This Row],[TOV]]/_2025teamgamelogs[[#This Row],[POSSESIONS]]</f>
        <v>0.14262428687856563</v>
      </c>
      <c r="BK1888" s="4">
        <f>_2025teamgamelogs[[#This Row],[PTS]]/_2025teamgamelogs[[#This Row],[POSSESIONS]]</f>
        <v>1.0289323553382232</v>
      </c>
      <c r="BL1888" s="4">
        <f xml:space="preserve"> 100 * _2025teamgamelogs[[#This Row],[POINTS_PER_POSSESSION]]</f>
        <v>102.89323553382232</v>
      </c>
      <c r="BM1888" s="4">
        <f xml:space="preserve"> _2025teamgamelogs[[#This Row],[POSSESIONS]] / (_2025teamgamelogs[[#This Row],[MIN]]/48)</f>
        <v>98.16</v>
      </c>
      <c r="BN1888" s="3">
        <f>_2025teamgamelogs[[#This Row],[PTS]] / (2 * (_2025teamgamelogs[[#This Row],[FGA]] + 0.44 * _2025teamgamelogs[[#This Row],[FTA]]))</f>
        <v>0.54207814512666386</v>
      </c>
      <c r="BO1888" s="4">
        <f>VLOOKUP(_2025teamgamelogs[[#This Row],[MONTH]], LEAGUE_AVERAGES!$A$2:$B$8, 2, FALSE)</f>
        <v>113.5005303155976</v>
      </c>
      <c r="BP1888" s="5">
        <f>VLOOKUP(_2025teamgamelogs[[#This Row],[TEAM_NAME]], LEAGUE_AVERAGES!$A$14:$C$43, 2, FALSE)</f>
        <v>0.37419512195121946</v>
      </c>
      <c r="BQ1888" s="5">
        <f>VLOOKUP(_2025teamgamelogs[[#This Row],[TEAM_NAME]], LEAGUE_AVERAGES!$A$14:$C$43, 3, FALSE)</f>
        <v>0.35536585365853657</v>
      </c>
      <c r="BR1888" s="5">
        <f>VLOOKUP(_2025teamgamelogs[[#This Row],[TEAM_NAME]], LEAGUE_AVERAGES!$F$14:$H$43, 2, FALSE)</f>
        <v>0.48560975609756091</v>
      </c>
      <c r="BS1888" s="5">
        <f>VLOOKUP(_2025teamgamelogs[[#This Row],[TEAM_NAME]], LEAGUE_AVERAGES!$F$14:$H$43, 3, FALSE)</f>
        <v>0.47373170731707315</v>
      </c>
      <c r="BT1888" s="5">
        <f>VLOOKUP(_2025teamgamelogs[[#This Row],[TEAM_NAME]], LEAGUE_AVERAGES!$K$14:$M$43, 2, FALSE)</f>
        <v>0.60200661119778875</v>
      </c>
      <c r="BU1888" s="5">
        <f>VLOOKUP(_2025teamgamelogs[[#This Row],[TEAM_NAME]], LEAGUE_AVERAGES!$K$14:$M$43, 3, FALSE)</f>
        <v>0.58416138772693449</v>
      </c>
    </row>
    <row r="1889" spans="1:73" x14ac:dyDescent="0.2">
      <c r="A1889" t="s">
        <v>59</v>
      </c>
      <c r="B1889">
        <v>1610612766</v>
      </c>
      <c r="C1889" t="s">
        <v>122</v>
      </c>
      <c r="D1889" t="s">
        <v>123</v>
      </c>
      <c r="E1889">
        <v>22400912</v>
      </c>
      <c r="F1889" s="1">
        <v>45724</v>
      </c>
      <c r="G1889" t="s">
        <v>1255</v>
      </c>
      <c r="H1889" t="s">
        <v>63</v>
      </c>
      <c r="I1889">
        <v>48</v>
      </c>
      <c r="J1889">
        <v>40</v>
      </c>
      <c r="K1889">
        <v>98</v>
      </c>
      <c r="L1889">
        <v>0.40799999999999997</v>
      </c>
      <c r="M1889">
        <v>11</v>
      </c>
      <c r="N1889">
        <v>34</v>
      </c>
      <c r="O1889">
        <v>0.32400000000000001</v>
      </c>
      <c r="P1889">
        <v>14</v>
      </c>
      <c r="Q1889">
        <v>16</v>
      </c>
      <c r="R1889">
        <v>0.875</v>
      </c>
      <c r="S1889">
        <v>22</v>
      </c>
      <c r="T1889">
        <v>28</v>
      </c>
      <c r="U1889">
        <v>50</v>
      </c>
      <c r="V1889">
        <v>25</v>
      </c>
      <c r="W1889">
        <v>10</v>
      </c>
      <c r="X1889">
        <v>4</v>
      </c>
      <c r="Y1889">
        <v>2</v>
      </c>
      <c r="Z1889">
        <v>10</v>
      </c>
      <c r="AA1889">
        <v>13</v>
      </c>
      <c r="AB1889">
        <v>19</v>
      </c>
      <c r="AC1889">
        <v>105</v>
      </c>
      <c r="AD1889">
        <v>3</v>
      </c>
      <c r="AE1889">
        <v>1</v>
      </c>
      <c r="AF1889">
        <v>1</v>
      </c>
      <c r="AG1889">
        <v>1</v>
      </c>
      <c r="AH1889">
        <v>1</v>
      </c>
      <c r="AI1889">
        <v>121</v>
      </c>
      <c r="AJ1889">
        <v>1438</v>
      </c>
      <c r="AK1889">
        <v>251</v>
      </c>
      <c r="AL1889">
        <v>2119</v>
      </c>
      <c r="AM1889">
        <v>1661</v>
      </c>
      <c r="AN1889">
        <v>1627</v>
      </c>
      <c r="AO1889">
        <v>1646</v>
      </c>
      <c r="AP1889">
        <v>1571</v>
      </c>
      <c r="AQ1889">
        <v>1907</v>
      </c>
      <c r="AR1889">
        <v>401</v>
      </c>
      <c r="AS1889">
        <v>15</v>
      </c>
      <c r="AT1889">
        <v>1951</v>
      </c>
      <c r="AU1889">
        <v>427</v>
      </c>
      <c r="AV1889">
        <v>1358</v>
      </c>
      <c r="AW1889">
        <v>264</v>
      </c>
      <c r="AX1889">
        <v>2190</v>
      </c>
      <c r="AY1889">
        <v>2078</v>
      </c>
      <c r="AZ1889">
        <v>2353</v>
      </c>
      <c r="BA1889">
        <v>148</v>
      </c>
      <c r="BB1889">
        <v>971</v>
      </c>
      <c r="BC1889">
        <v>1790</v>
      </c>
      <c r="BD1889">
        <v>1047</v>
      </c>
      <c r="BE1889">
        <v>1</v>
      </c>
      <c r="BF1889" t="s">
        <v>64</v>
      </c>
      <c r="BG1889" t="s">
        <v>1404</v>
      </c>
      <c r="BH1889" t="s">
        <v>1498</v>
      </c>
      <c r="BI1889" s="4">
        <f xml:space="preserve"> _2025teamgamelogs[[#This Row],[FGA]] + (0.44 * _2025teamgamelogs[[#This Row],[FTA]]) + _2025teamgamelogs[[#This Row],[TOV]] - _2025teamgamelogs[[#This Row],[OREB]]</f>
        <v>93.04</v>
      </c>
      <c r="BJ1889" s="3">
        <f>_2025teamgamelogs[[#This Row],[TOV]]/_2025teamgamelogs[[#This Row],[POSSESIONS]]</f>
        <v>0.10748065348237316</v>
      </c>
      <c r="BK1889" s="4">
        <f>_2025teamgamelogs[[#This Row],[PTS]]/_2025teamgamelogs[[#This Row],[POSSESIONS]]</f>
        <v>1.1285468615649183</v>
      </c>
      <c r="BL1889" s="4">
        <f xml:space="preserve"> 100 * _2025teamgamelogs[[#This Row],[POINTS_PER_POSSESSION]]</f>
        <v>112.85468615649184</v>
      </c>
      <c r="BM1889" s="4">
        <f xml:space="preserve"> _2025teamgamelogs[[#This Row],[POSSESIONS]] / (_2025teamgamelogs[[#This Row],[MIN]]/48)</f>
        <v>93.04</v>
      </c>
      <c r="BN1889" s="3">
        <f>_2025teamgamelogs[[#This Row],[PTS]] / (2 * (_2025teamgamelogs[[#This Row],[FGA]] + 0.44 * _2025teamgamelogs[[#This Row],[FTA]]))</f>
        <v>0.49980959634424976</v>
      </c>
      <c r="BO1889" s="4">
        <f>VLOOKUP(_2025teamgamelogs[[#This Row],[MONTH]], LEAGUE_AVERAGES!$A$2:$B$8, 2, FALSE)</f>
        <v>113.5005303155976</v>
      </c>
      <c r="BP1889" s="5">
        <f>VLOOKUP(_2025teamgamelogs[[#This Row],[TEAM_NAME]], LEAGUE_AVERAGES!$A$14:$C$43, 2, FALSE)</f>
        <v>0.33860975609756089</v>
      </c>
      <c r="BQ1889" s="5">
        <f>VLOOKUP(_2025teamgamelogs[[#This Row],[TEAM_NAME]], LEAGUE_AVERAGES!$A$14:$C$43, 3, FALSE)</f>
        <v>0.33580487804878045</v>
      </c>
      <c r="BR1889" s="5">
        <f>VLOOKUP(_2025teamgamelogs[[#This Row],[TEAM_NAME]], LEAGUE_AVERAGES!$F$14:$H$43, 2, FALSE)</f>
        <v>0.43492682926829268</v>
      </c>
      <c r="BS1889" s="5">
        <f>VLOOKUP(_2025teamgamelogs[[#This Row],[TEAM_NAME]], LEAGUE_AVERAGES!$F$14:$H$43, 3, FALSE)</f>
        <v>0.42697560975609755</v>
      </c>
      <c r="BT1889" s="5">
        <f>VLOOKUP(_2025teamgamelogs[[#This Row],[TEAM_NAME]], LEAGUE_AVERAGES!$K$14:$M$43, 2, FALSE)</f>
        <v>0.5424635833805308</v>
      </c>
      <c r="BU1889" s="5">
        <f>VLOOKUP(_2025teamgamelogs[[#This Row],[TEAM_NAME]], LEAGUE_AVERAGES!$K$14:$M$43, 3, FALSE)</f>
        <v>0.53419164265445196</v>
      </c>
    </row>
    <row r="1890" spans="1:73" x14ac:dyDescent="0.2">
      <c r="A1890" t="s">
        <v>59</v>
      </c>
      <c r="B1890">
        <v>1610612748</v>
      </c>
      <c r="C1890" t="s">
        <v>101</v>
      </c>
      <c r="D1890" t="s">
        <v>102</v>
      </c>
      <c r="E1890">
        <v>22400916</v>
      </c>
      <c r="F1890" s="1">
        <v>45724</v>
      </c>
      <c r="G1890" t="s">
        <v>1563</v>
      </c>
      <c r="H1890" t="s">
        <v>70</v>
      </c>
      <c r="I1890">
        <v>48</v>
      </c>
      <c r="J1890">
        <v>41</v>
      </c>
      <c r="K1890">
        <v>97</v>
      </c>
      <c r="L1890">
        <v>0.42299999999999999</v>
      </c>
      <c r="M1890">
        <v>13</v>
      </c>
      <c r="N1890">
        <v>43</v>
      </c>
      <c r="O1890">
        <v>0.30199999999999999</v>
      </c>
      <c r="P1890">
        <v>14</v>
      </c>
      <c r="Q1890">
        <v>19</v>
      </c>
      <c r="R1890">
        <v>0.73699999999999999</v>
      </c>
      <c r="S1890">
        <v>7</v>
      </c>
      <c r="T1890">
        <v>37</v>
      </c>
      <c r="U1890">
        <v>44</v>
      </c>
      <c r="V1890">
        <v>25</v>
      </c>
      <c r="W1890">
        <v>9</v>
      </c>
      <c r="X1890">
        <v>7</v>
      </c>
      <c r="Y1890">
        <v>5</v>
      </c>
      <c r="Z1890">
        <v>4</v>
      </c>
      <c r="AA1890">
        <v>17</v>
      </c>
      <c r="AB1890">
        <v>14</v>
      </c>
      <c r="AC1890">
        <v>109</v>
      </c>
      <c r="AD1890">
        <v>-5</v>
      </c>
      <c r="AE1890">
        <v>1</v>
      </c>
      <c r="AF1890">
        <v>1231</v>
      </c>
      <c r="AG1890">
        <v>1231</v>
      </c>
      <c r="AH1890">
        <v>1231</v>
      </c>
      <c r="AI1890">
        <v>121</v>
      </c>
      <c r="AJ1890">
        <v>1234</v>
      </c>
      <c r="AK1890">
        <v>324</v>
      </c>
      <c r="AL1890">
        <v>1941</v>
      </c>
      <c r="AM1890">
        <v>1171</v>
      </c>
      <c r="AN1890">
        <v>471</v>
      </c>
      <c r="AO1890">
        <v>1885</v>
      </c>
      <c r="AP1890">
        <v>1571</v>
      </c>
      <c r="AQ1890">
        <v>1458</v>
      </c>
      <c r="AR1890">
        <v>1674</v>
      </c>
      <c r="AS1890">
        <v>2024</v>
      </c>
      <c r="AT1890">
        <v>489</v>
      </c>
      <c r="AU1890">
        <v>1127</v>
      </c>
      <c r="AV1890">
        <v>1358</v>
      </c>
      <c r="AW1890">
        <v>152</v>
      </c>
      <c r="AX1890">
        <v>1360</v>
      </c>
      <c r="AY1890">
        <v>889</v>
      </c>
      <c r="AZ1890">
        <v>750</v>
      </c>
      <c r="BA1890">
        <v>792</v>
      </c>
      <c r="BB1890">
        <v>2064</v>
      </c>
      <c r="BC1890">
        <v>1548</v>
      </c>
      <c r="BD1890">
        <v>1476</v>
      </c>
      <c r="BE1890">
        <v>1</v>
      </c>
      <c r="BF1890" t="s">
        <v>64</v>
      </c>
      <c r="BG1890" t="s">
        <v>1404</v>
      </c>
      <c r="BH1890" t="s">
        <v>1498</v>
      </c>
      <c r="BI1890" s="4">
        <f xml:space="preserve"> _2025teamgamelogs[[#This Row],[FGA]] + (0.44 * _2025teamgamelogs[[#This Row],[FTA]]) + _2025teamgamelogs[[#This Row],[TOV]] - _2025teamgamelogs[[#This Row],[OREB]]</f>
        <v>107.36</v>
      </c>
      <c r="BJ1890" s="3">
        <f>_2025teamgamelogs[[#This Row],[TOV]]/_2025teamgamelogs[[#This Row],[POSSESIONS]]</f>
        <v>8.38301043219076E-2</v>
      </c>
      <c r="BK1890" s="4">
        <f>_2025teamgamelogs[[#This Row],[PTS]]/_2025teamgamelogs[[#This Row],[POSSESIONS]]</f>
        <v>1.0152757078986587</v>
      </c>
      <c r="BL1890" s="4">
        <f xml:space="preserve"> 100 * _2025teamgamelogs[[#This Row],[POINTS_PER_POSSESSION]]</f>
        <v>101.52757078986588</v>
      </c>
      <c r="BM1890" s="4">
        <f xml:space="preserve"> _2025teamgamelogs[[#This Row],[POSSESIONS]] / (_2025teamgamelogs[[#This Row],[MIN]]/48)</f>
        <v>107.36</v>
      </c>
      <c r="BN1890" s="3">
        <f>_2025teamgamelogs[[#This Row],[PTS]] / (2 * (_2025teamgamelogs[[#This Row],[FGA]] + 0.44 * _2025teamgamelogs[[#This Row],[FTA]]))</f>
        <v>0.51727410782080485</v>
      </c>
      <c r="BO1890" s="4">
        <f>VLOOKUP(_2025teamgamelogs[[#This Row],[MONTH]], LEAGUE_AVERAGES!$A$2:$B$8, 2, FALSE)</f>
        <v>113.5005303155976</v>
      </c>
      <c r="BP1890" s="5">
        <f>VLOOKUP(_2025teamgamelogs[[#This Row],[TEAM_NAME]], LEAGUE_AVERAGES!$A$14:$C$43, 2, FALSE)</f>
        <v>0.38887804878048787</v>
      </c>
      <c r="BQ1890" s="5">
        <f>VLOOKUP(_2025teamgamelogs[[#This Row],[TEAM_NAME]], LEAGUE_AVERAGES!$A$14:$C$43, 3, FALSE)</f>
        <v>0.35180487804878063</v>
      </c>
      <c r="BR1890" s="5">
        <f>VLOOKUP(_2025teamgamelogs[[#This Row],[TEAM_NAME]], LEAGUE_AVERAGES!$F$14:$H$43, 2, FALSE)</f>
        <v>0.48178048780487814</v>
      </c>
      <c r="BS1890" s="5">
        <f>VLOOKUP(_2025teamgamelogs[[#This Row],[TEAM_NAME]], LEAGUE_AVERAGES!$F$14:$H$43, 3, FALSE)</f>
        <v>0.44997560975609752</v>
      </c>
      <c r="BT1890" s="5">
        <f>VLOOKUP(_2025teamgamelogs[[#This Row],[TEAM_NAME]], LEAGUE_AVERAGES!$K$14:$M$43, 2, FALSE)</f>
        <v>0.59307433364150897</v>
      </c>
      <c r="BU1890" s="5">
        <f>VLOOKUP(_2025teamgamelogs[[#This Row],[TEAM_NAME]], LEAGUE_AVERAGES!$K$14:$M$43, 3, FALSE)</f>
        <v>0.56311679796954139</v>
      </c>
    </row>
    <row r="1891" spans="1:73" x14ac:dyDescent="0.2">
      <c r="A1891" t="s">
        <v>59</v>
      </c>
      <c r="B1891">
        <v>1610612751</v>
      </c>
      <c r="C1891" t="s">
        <v>89</v>
      </c>
      <c r="D1891" t="s">
        <v>90</v>
      </c>
      <c r="E1891">
        <v>22400912</v>
      </c>
      <c r="F1891" s="1">
        <v>45724</v>
      </c>
      <c r="G1891" t="s">
        <v>1249</v>
      </c>
      <c r="H1891" t="s">
        <v>70</v>
      </c>
      <c r="I1891">
        <v>48</v>
      </c>
      <c r="J1891">
        <v>38</v>
      </c>
      <c r="K1891">
        <v>82</v>
      </c>
      <c r="L1891">
        <v>0.46300000000000002</v>
      </c>
      <c r="M1891">
        <v>14</v>
      </c>
      <c r="N1891">
        <v>50</v>
      </c>
      <c r="O1891">
        <v>0.28000000000000003</v>
      </c>
      <c r="P1891">
        <v>12</v>
      </c>
      <c r="Q1891">
        <v>15</v>
      </c>
      <c r="R1891">
        <v>0.8</v>
      </c>
      <c r="S1891">
        <v>8</v>
      </c>
      <c r="T1891">
        <v>29</v>
      </c>
      <c r="U1891">
        <v>37</v>
      </c>
      <c r="V1891">
        <v>20</v>
      </c>
      <c r="W1891">
        <v>13</v>
      </c>
      <c r="X1891">
        <v>6</v>
      </c>
      <c r="Y1891">
        <v>10</v>
      </c>
      <c r="Z1891">
        <v>2</v>
      </c>
      <c r="AA1891">
        <v>19</v>
      </c>
      <c r="AB1891">
        <v>13</v>
      </c>
      <c r="AC1891">
        <v>102</v>
      </c>
      <c r="AD1891">
        <v>-3</v>
      </c>
      <c r="AE1891">
        <v>1</v>
      </c>
      <c r="AF1891">
        <v>1231</v>
      </c>
      <c r="AG1891">
        <v>1231</v>
      </c>
      <c r="AH1891">
        <v>1231</v>
      </c>
      <c r="AI1891">
        <v>121</v>
      </c>
      <c r="AJ1891">
        <v>1796</v>
      </c>
      <c r="AK1891">
        <v>2022</v>
      </c>
      <c r="AL1891">
        <v>1308</v>
      </c>
      <c r="AM1891">
        <v>934</v>
      </c>
      <c r="AN1891">
        <v>104</v>
      </c>
      <c r="AO1891">
        <v>2073</v>
      </c>
      <c r="AP1891">
        <v>1889</v>
      </c>
      <c r="AQ1891">
        <v>2021</v>
      </c>
      <c r="AR1891">
        <v>1029</v>
      </c>
      <c r="AS1891">
        <v>1800</v>
      </c>
      <c r="AT1891">
        <v>1807</v>
      </c>
      <c r="AU1891">
        <v>2073</v>
      </c>
      <c r="AV1891">
        <v>2163</v>
      </c>
      <c r="AW1891">
        <v>850</v>
      </c>
      <c r="AX1891">
        <v>1702</v>
      </c>
      <c r="AY1891">
        <v>57</v>
      </c>
      <c r="AZ1891">
        <v>158</v>
      </c>
      <c r="BA1891">
        <v>1258</v>
      </c>
      <c r="BB1891">
        <v>2202</v>
      </c>
      <c r="BC1891">
        <v>2003</v>
      </c>
      <c r="BD1891">
        <v>1356</v>
      </c>
      <c r="BE1891">
        <v>1</v>
      </c>
      <c r="BF1891" t="s">
        <v>71</v>
      </c>
      <c r="BG1891" t="s">
        <v>1404</v>
      </c>
      <c r="BH1891" t="s">
        <v>1498</v>
      </c>
      <c r="BI1891" s="4">
        <f xml:space="preserve"> _2025teamgamelogs[[#This Row],[FGA]] + (0.44 * _2025teamgamelogs[[#This Row],[FTA]]) + _2025teamgamelogs[[#This Row],[TOV]] - _2025teamgamelogs[[#This Row],[OREB]]</f>
        <v>93.6</v>
      </c>
      <c r="BJ1891" s="3">
        <f>_2025teamgamelogs[[#This Row],[TOV]]/_2025teamgamelogs[[#This Row],[POSSESIONS]]</f>
        <v>0.1388888888888889</v>
      </c>
      <c r="BK1891" s="4">
        <f>_2025teamgamelogs[[#This Row],[PTS]]/_2025teamgamelogs[[#This Row],[POSSESIONS]]</f>
        <v>1.0897435897435899</v>
      </c>
      <c r="BL1891" s="4">
        <f xml:space="preserve"> 100 * _2025teamgamelogs[[#This Row],[POINTS_PER_POSSESSION]]</f>
        <v>108.97435897435899</v>
      </c>
      <c r="BM1891" s="4">
        <f xml:space="preserve"> _2025teamgamelogs[[#This Row],[POSSESIONS]] / (_2025teamgamelogs[[#This Row],[MIN]]/48)</f>
        <v>93.6</v>
      </c>
      <c r="BN1891" s="3">
        <f>_2025teamgamelogs[[#This Row],[PTS]] / (2 * (_2025teamgamelogs[[#This Row],[FGA]] + 0.44 * _2025teamgamelogs[[#This Row],[FTA]]))</f>
        <v>0.57562076749435664</v>
      </c>
      <c r="BO1891" s="4">
        <f>VLOOKUP(_2025teamgamelogs[[#This Row],[MONTH]], LEAGUE_AVERAGES!$A$2:$B$8, 2, FALSE)</f>
        <v>113.5005303155976</v>
      </c>
      <c r="BP1891" s="5">
        <f>VLOOKUP(_2025teamgamelogs[[#This Row],[TEAM_NAME]], LEAGUE_AVERAGES!$A$14:$C$43, 2, FALSE)</f>
        <v>0.337609756097561</v>
      </c>
      <c r="BQ1891" s="5">
        <f>VLOOKUP(_2025teamgamelogs[[#This Row],[TEAM_NAME]], LEAGUE_AVERAGES!$A$14:$C$43, 3, FALSE)</f>
        <v>0.34709756097560968</v>
      </c>
      <c r="BR1891" s="5">
        <f>VLOOKUP(_2025teamgamelogs[[#This Row],[TEAM_NAME]], LEAGUE_AVERAGES!$F$14:$H$43, 2, FALSE)</f>
        <v>0.43748780487804872</v>
      </c>
      <c r="BS1891" s="5">
        <f>VLOOKUP(_2025teamgamelogs[[#This Row],[TEAM_NAME]], LEAGUE_AVERAGES!$F$14:$H$43, 3, FALSE)</f>
        <v>0.43895121951219529</v>
      </c>
      <c r="BT1891" s="5">
        <f>VLOOKUP(_2025teamgamelogs[[#This Row],[TEAM_NAME]], LEAGUE_AVERAGES!$K$14:$M$43, 2, FALSE)</f>
        <v>0.54767404365624284</v>
      </c>
      <c r="BU1891" s="5">
        <f>VLOOKUP(_2025teamgamelogs[[#This Row],[TEAM_NAME]], LEAGUE_AVERAGES!$K$14:$M$43, 3, FALSE)</f>
        <v>0.5592142433904097</v>
      </c>
    </row>
    <row r="1892" spans="1:73" x14ac:dyDescent="0.2">
      <c r="A1892" t="s">
        <v>59</v>
      </c>
      <c r="B1892">
        <v>1610612754</v>
      </c>
      <c r="C1892" t="s">
        <v>110</v>
      </c>
      <c r="D1892" t="s">
        <v>111</v>
      </c>
      <c r="E1892">
        <v>22400914</v>
      </c>
      <c r="F1892" s="1">
        <v>45724</v>
      </c>
      <c r="G1892" t="s">
        <v>1550</v>
      </c>
      <c r="H1892" t="s">
        <v>70</v>
      </c>
      <c r="I1892">
        <v>48</v>
      </c>
      <c r="J1892">
        <v>41</v>
      </c>
      <c r="K1892">
        <v>94</v>
      </c>
      <c r="L1892">
        <v>0.436</v>
      </c>
      <c r="M1892">
        <v>10</v>
      </c>
      <c r="N1892">
        <v>33</v>
      </c>
      <c r="O1892">
        <v>0.30299999999999999</v>
      </c>
      <c r="P1892">
        <v>26</v>
      </c>
      <c r="Q1892">
        <v>30</v>
      </c>
      <c r="R1892">
        <v>0.86699999999999999</v>
      </c>
      <c r="S1892">
        <v>15</v>
      </c>
      <c r="T1892">
        <v>26</v>
      </c>
      <c r="U1892">
        <v>41</v>
      </c>
      <c r="V1892">
        <v>29</v>
      </c>
      <c r="W1892">
        <v>16</v>
      </c>
      <c r="X1892">
        <v>12</v>
      </c>
      <c r="Y1892">
        <v>6</v>
      </c>
      <c r="Z1892">
        <v>10</v>
      </c>
      <c r="AA1892">
        <v>21</v>
      </c>
      <c r="AB1892">
        <v>22</v>
      </c>
      <c r="AC1892">
        <v>118</v>
      </c>
      <c r="AD1892">
        <v>-2</v>
      </c>
      <c r="AE1892">
        <v>1</v>
      </c>
      <c r="AF1892">
        <v>1231</v>
      </c>
      <c r="AG1892">
        <v>1231</v>
      </c>
      <c r="AH1892">
        <v>1231</v>
      </c>
      <c r="AI1892">
        <v>121</v>
      </c>
      <c r="AJ1892">
        <v>1234</v>
      </c>
      <c r="AK1892">
        <v>570</v>
      </c>
      <c r="AL1892">
        <v>1761</v>
      </c>
      <c r="AM1892">
        <v>1891</v>
      </c>
      <c r="AN1892">
        <v>1749</v>
      </c>
      <c r="AO1892">
        <v>1863</v>
      </c>
      <c r="AP1892">
        <v>133</v>
      </c>
      <c r="AQ1892">
        <v>259</v>
      </c>
      <c r="AR1892">
        <v>459</v>
      </c>
      <c r="AS1892">
        <v>332</v>
      </c>
      <c r="AT1892">
        <v>2171</v>
      </c>
      <c r="AU1892">
        <v>1563</v>
      </c>
      <c r="AV1892">
        <v>687</v>
      </c>
      <c r="AW1892">
        <v>1583</v>
      </c>
      <c r="AX1892">
        <v>217</v>
      </c>
      <c r="AY1892">
        <v>560</v>
      </c>
      <c r="AZ1892">
        <v>2353</v>
      </c>
      <c r="BA1892">
        <v>1694</v>
      </c>
      <c r="BB1892">
        <v>416</v>
      </c>
      <c r="BC1892">
        <v>891</v>
      </c>
      <c r="BD1892">
        <v>1286</v>
      </c>
      <c r="BE1892">
        <v>1</v>
      </c>
      <c r="BF1892" t="s">
        <v>71</v>
      </c>
      <c r="BG1892" t="s">
        <v>1404</v>
      </c>
      <c r="BH1892" t="s">
        <v>1498</v>
      </c>
      <c r="BI1892" s="4">
        <f xml:space="preserve"> _2025teamgamelogs[[#This Row],[FGA]] + (0.44 * _2025teamgamelogs[[#This Row],[FTA]]) + _2025teamgamelogs[[#This Row],[TOV]] - _2025teamgamelogs[[#This Row],[OREB]]</f>
        <v>108.2</v>
      </c>
      <c r="BJ1892" s="3">
        <f>_2025teamgamelogs[[#This Row],[TOV]]/_2025teamgamelogs[[#This Row],[POSSESIONS]]</f>
        <v>0.14787430683918668</v>
      </c>
      <c r="BK1892" s="4">
        <f>_2025teamgamelogs[[#This Row],[PTS]]/_2025teamgamelogs[[#This Row],[POSSESIONS]]</f>
        <v>1.0905730129390019</v>
      </c>
      <c r="BL1892" s="4">
        <f xml:space="preserve"> 100 * _2025teamgamelogs[[#This Row],[POINTS_PER_POSSESSION]]</f>
        <v>109.0573012939002</v>
      </c>
      <c r="BM1892" s="4">
        <f xml:space="preserve"> _2025teamgamelogs[[#This Row],[POSSESIONS]] / (_2025teamgamelogs[[#This Row],[MIN]]/48)</f>
        <v>108.2</v>
      </c>
      <c r="BN1892" s="3">
        <f>_2025teamgamelogs[[#This Row],[PTS]] / (2 * (_2025teamgamelogs[[#This Row],[FGA]] + 0.44 * _2025teamgamelogs[[#This Row],[FTA]]))</f>
        <v>0.55037313432835822</v>
      </c>
      <c r="BO1892" s="4">
        <f>VLOOKUP(_2025teamgamelogs[[#This Row],[MONTH]], LEAGUE_AVERAGES!$A$2:$B$8, 2, FALSE)</f>
        <v>113.5005303155976</v>
      </c>
      <c r="BP1892" s="5">
        <f>VLOOKUP(_2025teamgamelogs[[#This Row],[TEAM_NAME]], LEAGUE_AVERAGES!$A$14:$C$43, 2, FALSE)</f>
        <v>0.37909999999999999</v>
      </c>
      <c r="BQ1892" s="5">
        <f>VLOOKUP(_2025teamgamelogs[[#This Row],[TEAM_NAME]], LEAGUE_AVERAGES!$A$14:$C$43, 3, FALSE)</f>
        <v>0.35511904761904761</v>
      </c>
      <c r="BR1892" s="5">
        <f>VLOOKUP(_2025teamgamelogs[[#This Row],[TEAM_NAME]], LEAGUE_AVERAGES!$F$14:$H$43, 2, FALSE)</f>
        <v>0.49785000000000013</v>
      </c>
      <c r="BS1892" s="5">
        <f>VLOOKUP(_2025teamgamelogs[[#This Row],[TEAM_NAME]], LEAGUE_AVERAGES!$F$14:$H$43, 3, FALSE)</f>
        <v>0.47942857142857148</v>
      </c>
      <c r="BT1892" s="5">
        <f>VLOOKUP(_2025teamgamelogs[[#This Row],[TEAM_NAME]], LEAGUE_AVERAGES!$K$14:$M$43, 2, FALSE)</f>
        <v>0.60805571751162091</v>
      </c>
      <c r="BU1892" s="5">
        <f>VLOOKUP(_2025teamgamelogs[[#This Row],[TEAM_NAME]], LEAGUE_AVERAGES!$K$14:$M$43, 3, FALSE)</f>
        <v>0.58190704341109034</v>
      </c>
    </row>
    <row r="1893" spans="1:73" x14ac:dyDescent="0.2">
      <c r="A1893" t="s">
        <v>59</v>
      </c>
      <c r="B1893">
        <v>1610612744</v>
      </c>
      <c r="C1893" t="s">
        <v>98</v>
      </c>
      <c r="D1893" t="s">
        <v>99</v>
      </c>
      <c r="E1893">
        <v>22400919</v>
      </c>
      <c r="F1893" s="1">
        <v>45724</v>
      </c>
      <c r="G1893" t="s">
        <v>1564</v>
      </c>
      <c r="H1893" t="s">
        <v>63</v>
      </c>
      <c r="I1893">
        <v>48</v>
      </c>
      <c r="J1893">
        <v>35</v>
      </c>
      <c r="K1893">
        <v>84</v>
      </c>
      <c r="L1893">
        <v>0.41699999999999998</v>
      </c>
      <c r="M1893">
        <v>12</v>
      </c>
      <c r="N1893">
        <v>41</v>
      </c>
      <c r="O1893">
        <v>0.29299999999999998</v>
      </c>
      <c r="P1893">
        <v>33</v>
      </c>
      <c r="Q1893">
        <v>41</v>
      </c>
      <c r="R1893">
        <v>0.80500000000000005</v>
      </c>
      <c r="S1893">
        <v>11</v>
      </c>
      <c r="T1893">
        <v>35</v>
      </c>
      <c r="U1893">
        <v>46</v>
      </c>
      <c r="V1893">
        <v>26</v>
      </c>
      <c r="W1893">
        <v>19</v>
      </c>
      <c r="X1893">
        <v>12</v>
      </c>
      <c r="Y1893">
        <v>4</v>
      </c>
      <c r="Z1893">
        <v>4</v>
      </c>
      <c r="AA1893">
        <v>27</v>
      </c>
      <c r="AB1893">
        <v>29</v>
      </c>
      <c r="AC1893">
        <v>115</v>
      </c>
      <c r="AD1893">
        <v>5</v>
      </c>
      <c r="AE1893">
        <v>1</v>
      </c>
      <c r="AF1893">
        <v>1</v>
      </c>
      <c r="AG1893">
        <v>1</v>
      </c>
      <c r="AH1893">
        <v>1</v>
      </c>
      <c r="AI1893">
        <v>121</v>
      </c>
      <c r="AJ1893">
        <v>2164</v>
      </c>
      <c r="AK1893">
        <v>1815</v>
      </c>
      <c r="AL1893">
        <v>2025</v>
      </c>
      <c r="AM1893">
        <v>1413</v>
      </c>
      <c r="AN1893">
        <v>681</v>
      </c>
      <c r="AO1893">
        <v>1969</v>
      </c>
      <c r="AP1893">
        <v>16</v>
      </c>
      <c r="AQ1893">
        <v>18</v>
      </c>
      <c r="AR1893">
        <v>1027</v>
      </c>
      <c r="AS1893">
        <v>1051</v>
      </c>
      <c r="AT1893">
        <v>769</v>
      </c>
      <c r="AU1893">
        <v>835</v>
      </c>
      <c r="AV1893">
        <v>1195</v>
      </c>
      <c r="AW1893">
        <v>2098</v>
      </c>
      <c r="AX1893">
        <v>217</v>
      </c>
      <c r="AY1893">
        <v>1274</v>
      </c>
      <c r="AZ1893">
        <v>750</v>
      </c>
      <c r="BA1893">
        <v>2368</v>
      </c>
      <c r="BB1893">
        <v>20</v>
      </c>
      <c r="BC1893">
        <v>1095</v>
      </c>
      <c r="BD1893">
        <v>922</v>
      </c>
      <c r="BE1893">
        <v>1</v>
      </c>
      <c r="BF1893" t="s">
        <v>64</v>
      </c>
      <c r="BG1893" t="s">
        <v>1404</v>
      </c>
      <c r="BH1893" t="s">
        <v>1498</v>
      </c>
      <c r="BI1893" s="4">
        <f xml:space="preserve"> _2025teamgamelogs[[#This Row],[FGA]] + (0.44 * _2025teamgamelogs[[#This Row],[FTA]]) + _2025teamgamelogs[[#This Row],[TOV]] - _2025teamgamelogs[[#This Row],[OREB]]</f>
        <v>110.03999999999999</v>
      </c>
      <c r="BJ1893" s="3">
        <f>_2025teamgamelogs[[#This Row],[TOV]]/_2025teamgamelogs[[#This Row],[POSSESIONS]]</f>
        <v>0.1726644856415849</v>
      </c>
      <c r="BK1893" s="4">
        <f>_2025teamgamelogs[[#This Row],[PTS]]/_2025teamgamelogs[[#This Row],[POSSESIONS]]</f>
        <v>1.0450745183569612</v>
      </c>
      <c r="BL1893" s="4">
        <f xml:space="preserve"> 100 * _2025teamgamelogs[[#This Row],[POINTS_PER_POSSESSION]]</f>
        <v>104.50745183569612</v>
      </c>
      <c r="BM1893" s="4">
        <f xml:space="preserve"> _2025teamgamelogs[[#This Row],[POSSESIONS]] / (_2025teamgamelogs[[#This Row],[MIN]]/48)</f>
        <v>110.03999999999999</v>
      </c>
      <c r="BN1893" s="3">
        <f>_2025teamgamelogs[[#This Row],[PTS]] / (2 * (_2025teamgamelogs[[#This Row],[FGA]] + 0.44 * _2025teamgamelogs[[#This Row],[FTA]]))</f>
        <v>0.56350450803606433</v>
      </c>
      <c r="BO1893" s="4">
        <f>VLOOKUP(_2025teamgamelogs[[#This Row],[MONTH]], LEAGUE_AVERAGES!$A$2:$B$8, 2, FALSE)</f>
        <v>113.5005303155976</v>
      </c>
      <c r="BP1893" s="5">
        <f>VLOOKUP(_2025teamgamelogs[[#This Row],[TEAM_NAME]], LEAGUE_AVERAGES!$A$14:$C$43, 2, FALSE)</f>
        <v>0.36843902439024395</v>
      </c>
      <c r="BQ1893" s="5">
        <f>VLOOKUP(_2025teamgamelogs[[#This Row],[TEAM_NAME]], LEAGUE_AVERAGES!$A$14:$C$43, 3, FALSE)</f>
        <v>0.35765853658536584</v>
      </c>
      <c r="BR1893" s="5">
        <f>VLOOKUP(_2025teamgamelogs[[#This Row],[TEAM_NAME]], LEAGUE_AVERAGES!$F$14:$H$43, 2, FALSE)</f>
        <v>0.45136585365853665</v>
      </c>
      <c r="BS1893" s="5">
        <f>VLOOKUP(_2025teamgamelogs[[#This Row],[TEAM_NAME]], LEAGUE_AVERAGES!$F$14:$H$43, 3, FALSE)</f>
        <v>0.45180487804878061</v>
      </c>
      <c r="BT1893" s="5">
        <f>VLOOKUP(_2025teamgamelogs[[#This Row],[TEAM_NAME]], LEAGUE_AVERAGES!$K$14:$M$43, 2, FALSE)</f>
        <v>0.56832140437053513</v>
      </c>
      <c r="BU1893" s="5">
        <f>VLOOKUP(_2025teamgamelogs[[#This Row],[TEAM_NAME]], LEAGUE_AVERAGES!$K$14:$M$43, 3, FALSE)</f>
        <v>0.56980808391386595</v>
      </c>
    </row>
    <row r="1894" spans="1:73" x14ac:dyDescent="0.2">
      <c r="A1894" t="s">
        <v>59</v>
      </c>
      <c r="B1894">
        <v>1610612740</v>
      </c>
      <c r="C1894" t="s">
        <v>77</v>
      </c>
      <c r="D1894" t="s">
        <v>78</v>
      </c>
      <c r="E1894">
        <v>22400913</v>
      </c>
      <c r="F1894" s="1">
        <v>45724</v>
      </c>
      <c r="G1894" t="s">
        <v>817</v>
      </c>
      <c r="H1894" t="s">
        <v>70</v>
      </c>
      <c r="I1894">
        <v>48</v>
      </c>
      <c r="J1894">
        <v>48</v>
      </c>
      <c r="K1894">
        <v>99</v>
      </c>
      <c r="L1894">
        <v>0.48499999999999999</v>
      </c>
      <c r="M1894">
        <v>12</v>
      </c>
      <c r="N1894">
        <v>34</v>
      </c>
      <c r="O1894">
        <v>0.35299999999999998</v>
      </c>
      <c r="P1894">
        <v>9</v>
      </c>
      <c r="Q1894">
        <v>16</v>
      </c>
      <c r="R1894">
        <v>0.56299999999999994</v>
      </c>
      <c r="S1894">
        <v>18</v>
      </c>
      <c r="T1894">
        <v>26</v>
      </c>
      <c r="U1894">
        <v>44</v>
      </c>
      <c r="V1894">
        <v>29</v>
      </c>
      <c r="W1894">
        <v>14</v>
      </c>
      <c r="X1894">
        <v>7</v>
      </c>
      <c r="Y1894">
        <v>3</v>
      </c>
      <c r="Z1894">
        <v>7</v>
      </c>
      <c r="AA1894">
        <v>17</v>
      </c>
      <c r="AB1894">
        <v>13</v>
      </c>
      <c r="AC1894">
        <v>117</v>
      </c>
      <c r="AD1894">
        <v>-29</v>
      </c>
      <c r="AE1894">
        <v>1</v>
      </c>
      <c r="AF1894">
        <v>1231</v>
      </c>
      <c r="AG1894">
        <v>1231</v>
      </c>
      <c r="AH1894">
        <v>1231</v>
      </c>
      <c r="AI1894">
        <v>121</v>
      </c>
      <c r="AJ1894">
        <v>242</v>
      </c>
      <c r="AK1894">
        <v>206</v>
      </c>
      <c r="AL1894">
        <v>908</v>
      </c>
      <c r="AM1894">
        <v>1413</v>
      </c>
      <c r="AN1894">
        <v>1627</v>
      </c>
      <c r="AO1894">
        <v>1275</v>
      </c>
      <c r="AP1894">
        <v>2256</v>
      </c>
      <c r="AQ1894">
        <v>1907</v>
      </c>
      <c r="AR1894">
        <v>2407</v>
      </c>
      <c r="AS1894">
        <v>100</v>
      </c>
      <c r="AT1894">
        <v>2171</v>
      </c>
      <c r="AU1894">
        <v>1127</v>
      </c>
      <c r="AV1894">
        <v>687</v>
      </c>
      <c r="AW1894">
        <v>1092</v>
      </c>
      <c r="AX1894">
        <v>1360</v>
      </c>
      <c r="AY1894">
        <v>1712</v>
      </c>
      <c r="AZ1894">
        <v>1902</v>
      </c>
      <c r="BA1894">
        <v>792</v>
      </c>
      <c r="BB1894">
        <v>2202</v>
      </c>
      <c r="BC1894">
        <v>960</v>
      </c>
      <c r="BD1894">
        <v>2365</v>
      </c>
      <c r="BE1894">
        <v>1</v>
      </c>
      <c r="BF1894" t="s">
        <v>71</v>
      </c>
      <c r="BG1894" t="s">
        <v>1404</v>
      </c>
      <c r="BH1894" t="s">
        <v>1498</v>
      </c>
      <c r="BI1894" s="4">
        <f xml:space="preserve"> _2025teamgamelogs[[#This Row],[FGA]] + (0.44 * _2025teamgamelogs[[#This Row],[FTA]]) + _2025teamgamelogs[[#This Row],[TOV]] - _2025teamgamelogs[[#This Row],[OREB]]</f>
        <v>102.04</v>
      </c>
      <c r="BJ1894" s="3">
        <f>_2025teamgamelogs[[#This Row],[TOV]]/_2025teamgamelogs[[#This Row],[POSSESIONS]]</f>
        <v>0.13720109760878085</v>
      </c>
      <c r="BK1894" s="4">
        <f>_2025teamgamelogs[[#This Row],[PTS]]/_2025teamgamelogs[[#This Row],[POSSESIONS]]</f>
        <v>1.1466091728733829</v>
      </c>
      <c r="BL1894" s="4">
        <f xml:space="preserve"> 100 * _2025teamgamelogs[[#This Row],[POINTS_PER_POSSESSION]]</f>
        <v>114.66091728733829</v>
      </c>
      <c r="BM1894" s="4">
        <f xml:space="preserve"> _2025teamgamelogs[[#This Row],[POSSESIONS]] / (_2025teamgamelogs[[#This Row],[MIN]]/48)</f>
        <v>102.04</v>
      </c>
      <c r="BN1894" s="3">
        <f>_2025teamgamelogs[[#This Row],[PTS]] / (2 * (_2025teamgamelogs[[#This Row],[FGA]] + 0.44 * _2025teamgamelogs[[#This Row],[FTA]]))</f>
        <v>0.55167861184458689</v>
      </c>
      <c r="BO1894" s="4">
        <f>VLOOKUP(_2025teamgamelogs[[#This Row],[MONTH]], LEAGUE_AVERAGES!$A$2:$B$8, 2, FALSE)</f>
        <v>113.5005303155976</v>
      </c>
      <c r="BP1894" s="5">
        <f>VLOOKUP(_2025teamgamelogs[[#This Row],[TEAM_NAME]], LEAGUE_AVERAGES!$A$14:$C$43, 2, FALSE)</f>
        <v>0.35068292682926827</v>
      </c>
      <c r="BQ1894" s="5">
        <f>VLOOKUP(_2025teamgamelogs[[#This Row],[TEAM_NAME]], LEAGUE_AVERAGES!$A$14:$C$43, 3, FALSE)</f>
        <v>0.33902439024390252</v>
      </c>
      <c r="BR1894" s="5">
        <f>VLOOKUP(_2025teamgamelogs[[#This Row],[TEAM_NAME]], LEAGUE_AVERAGES!$F$14:$H$43, 2, FALSE)</f>
        <v>0.44770731707317085</v>
      </c>
      <c r="BS1894" s="5">
        <f>VLOOKUP(_2025teamgamelogs[[#This Row],[TEAM_NAME]], LEAGUE_AVERAGES!$F$14:$H$43, 3, FALSE)</f>
        <v>0.45721951219512191</v>
      </c>
      <c r="BT1894" s="5">
        <f>VLOOKUP(_2025teamgamelogs[[#This Row],[TEAM_NAME]], LEAGUE_AVERAGES!$K$14:$M$43, 2, FALSE)</f>
        <v>0.55230036801172144</v>
      </c>
      <c r="BU1894" s="5">
        <f>VLOOKUP(_2025teamgamelogs[[#This Row],[TEAM_NAME]], LEAGUE_AVERAGES!$K$14:$M$43, 3, FALSE)</f>
        <v>0.55239725408654039</v>
      </c>
    </row>
    <row r="1895" spans="1:73" x14ac:dyDescent="0.2">
      <c r="A1895" t="s">
        <v>59</v>
      </c>
      <c r="B1895">
        <v>1610612753</v>
      </c>
      <c r="C1895" t="s">
        <v>83</v>
      </c>
      <c r="D1895" t="s">
        <v>84</v>
      </c>
      <c r="E1895">
        <v>22400917</v>
      </c>
      <c r="F1895" s="1">
        <v>45724</v>
      </c>
      <c r="G1895" t="s">
        <v>776</v>
      </c>
      <c r="H1895" t="s">
        <v>63</v>
      </c>
      <c r="I1895">
        <v>48</v>
      </c>
      <c r="J1895">
        <v>42</v>
      </c>
      <c r="K1895">
        <v>82</v>
      </c>
      <c r="L1895">
        <v>0.51200000000000001</v>
      </c>
      <c r="M1895">
        <v>12</v>
      </c>
      <c r="N1895">
        <v>32</v>
      </c>
      <c r="O1895">
        <v>0.375</v>
      </c>
      <c r="P1895">
        <v>15</v>
      </c>
      <c r="Q1895">
        <v>19</v>
      </c>
      <c r="R1895">
        <v>0.78900000000000003</v>
      </c>
      <c r="S1895">
        <v>5</v>
      </c>
      <c r="T1895">
        <v>29</v>
      </c>
      <c r="U1895">
        <v>34</v>
      </c>
      <c r="V1895">
        <v>19</v>
      </c>
      <c r="W1895">
        <v>10</v>
      </c>
      <c r="X1895">
        <v>5</v>
      </c>
      <c r="Y1895">
        <v>5</v>
      </c>
      <c r="Z1895">
        <v>4</v>
      </c>
      <c r="AA1895">
        <v>24</v>
      </c>
      <c r="AB1895">
        <v>18</v>
      </c>
      <c r="AC1895">
        <v>111</v>
      </c>
      <c r="AD1895">
        <v>2</v>
      </c>
      <c r="AE1895">
        <v>1</v>
      </c>
      <c r="AF1895">
        <v>1</v>
      </c>
      <c r="AG1895">
        <v>1</v>
      </c>
      <c r="AH1895">
        <v>1</v>
      </c>
      <c r="AI1895">
        <v>121</v>
      </c>
      <c r="AJ1895">
        <v>1068</v>
      </c>
      <c r="AK1895">
        <v>2022</v>
      </c>
      <c r="AL1895">
        <v>498</v>
      </c>
      <c r="AM1895">
        <v>1413</v>
      </c>
      <c r="AN1895">
        <v>1863</v>
      </c>
      <c r="AO1895">
        <v>1024</v>
      </c>
      <c r="AP1895">
        <v>1416</v>
      </c>
      <c r="AQ1895">
        <v>1458</v>
      </c>
      <c r="AR1895">
        <v>1180</v>
      </c>
      <c r="AS1895">
        <v>2299</v>
      </c>
      <c r="AT1895">
        <v>1807</v>
      </c>
      <c r="AU1895">
        <v>2282</v>
      </c>
      <c r="AV1895">
        <v>2257</v>
      </c>
      <c r="AW1895">
        <v>264</v>
      </c>
      <c r="AX1895">
        <v>1998</v>
      </c>
      <c r="AY1895">
        <v>889</v>
      </c>
      <c r="AZ1895">
        <v>750</v>
      </c>
      <c r="BA1895">
        <v>2162</v>
      </c>
      <c r="BB1895">
        <v>1204</v>
      </c>
      <c r="BC1895">
        <v>1402</v>
      </c>
      <c r="BD1895">
        <v>1106</v>
      </c>
      <c r="BE1895">
        <v>1</v>
      </c>
      <c r="BF1895" t="s">
        <v>71</v>
      </c>
      <c r="BG1895" t="s">
        <v>1404</v>
      </c>
      <c r="BH1895" t="s">
        <v>1498</v>
      </c>
      <c r="BI1895" s="4">
        <f xml:space="preserve"> _2025teamgamelogs[[#This Row],[FGA]] + (0.44 * _2025teamgamelogs[[#This Row],[FTA]]) + _2025teamgamelogs[[#This Row],[TOV]] - _2025teamgamelogs[[#This Row],[OREB]]</f>
        <v>95.36</v>
      </c>
      <c r="BJ1895" s="3">
        <f>_2025teamgamelogs[[#This Row],[TOV]]/_2025teamgamelogs[[#This Row],[POSSESIONS]]</f>
        <v>0.10486577181208054</v>
      </c>
      <c r="BK1895" s="4">
        <f>_2025teamgamelogs[[#This Row],[PTS]]/_2025teamgamelogs[[#This Row],[POSSESIONS]]</f>
        <v>1.164010067114094</v>
      </c>
      <c r="BL1895" s="4">
        <f xml:space="preserve"> 100 * _2025teamgamelogs[[#This Row],[POINTS_PER_POSSESSION]]</f>
        <v>116.40100671140941</v>
      </c>
      <c r="BM1895" s="4">
        <f xml:space="preserve"> _2025teamgamelogs[[#This Row],[POSSESIONS]] / (_2025teamgamelogs[[#This Row],[MIN]]/48)</f>
        <v>95.36</v>
      </c>
      <c r="BN1895" s="3">
        <f>_2025teamgamelogs[[#This Row],[PTS]] / (2 * (_2025teamgamelogs[[#This Row],[FGA]] + 0.44 * _2025teamgamelogs[[#This Row],[FTA]]))</f>
        <v>0.61420982735723773</v>
      </c>
      <c r="BO1895" s="4">
        <f>VLOOKUP(_2025teamgamelogs[[#This Row],[MONTH]], LEAGUE_AVERAGES!$A$2:$B$8, 2, FALSE)</f>
        <v>113.5005303155976</v>
      </c>
      <c r="BP1895" s="5">
        <f>VLOOKUP(_2025teamgamelogs[[#This Row],[TEAM_NAME]], LEAGUE_AVERAGES!$A$14:$C$43, 2, FALSE)</f>
        <v>0.32192682926829269</v>
      </c>
      <c r="BQ1895" s="5">
        <f>VLOOKUP(_2025teamgamelogs[[#This Row],[TEAM_NAME]], LEAGUE_AVERAGES!$A$14:$C$43, 3, FALSE)</f>
        <v>0.31129268292682932</v>
      </c>
      <c r="BR1895" s="5">
        <f>VLOOKUP(_2025teamgamelogs[[#This Row],[TEAM_NAME]], LEAGUE_AVERAGES!$F$14:$H$43, 2, FALSE)</f>
        <v>0.44641463414634147</v>
      </c>
      <c r="BS1895" s="5">
        <f>VLOOKUP(_2025teamgamelogs[[#This Row],[TEAM_NAME]], LEAGUE_AVERAGES!$F$14:$H$43, 3, FALSE)</f>
        <v>0.44524390243902434</v>
      </c>
      <c r="BT1895" s="5">
        <f>VLOOKUP(_2025teamgamelogs[[#This Row],[TEAM_NAME]], LEAGUE_AVERAGES!$K$14:$M$43, 2, FALSE)</f>
        <v>0.55194019912665027</v>
      </c>
      <c r="BU1895" s="5">
        <f>VLOOKUP(_2025teamgamelogs[[#This Row],[TEAM_NAME]], LEAGUE_AVERAGES!$K$14:$M$43, 3, FALSE)</f>
        <v>0.54874950227645525</v>
      </c>
    </row>
    <row r="1896" spans="1:73" x14ac:dyDescent="0.2">
      <c r="A1896" t="s">
        <v>59</v>
      </c>
      <c r="B1896">
        <v>1610612737</v>
      </c>
      <c r="C1896" t="s">
        <v>92</v>
      </c>
      <c r="D1896" t="s">
        <v>93</v>
      </c>
      <c r="E1896">
        <v>22400914</v>
      </c>
      <c r="F1896" s="1">
        <v>45724</v>
      </c>
      <c r="G1896" t="s">
        <v>1546</v>
      </c>
      <c r="H1896" t="s">
        <v>63</v>
      </c>
      <c r="I1896">
        <v>48</v>
      </c>
      <c r="J1896">
        <v>45</v>
      </c>
      <c r="K1896">
        <v>97</v>
      </c>
      <c r="L1896">
        <v>0.46400000000000002</v>
      </c>
      <c r="M1896">
        <v>10</v>
      </c>
      <c r="N1896">
        <v>34</v>
      </c>
      <c r="O1896">
        <v>0.29399999999999998</v>
      </c>
      <c r="P1896">
        <v>20</v>
      </c>
      <c r="Q1896">
        <v>21</v>
      </c>
      <c r="R1896">
        <v>0.95199999999999996</v>
      </c>
      <c r="S1896">
        <v>16</v>
      </c>
      <c r="T1896">
        <v>32</v>
      </c>
      <c r="U1896">
        <v>48</v>
      </c>
      <c r="V1896">
        <v>23</v>
      </c>
      <c r="W1896">
        <v>17</v>
      </c>
      <c r="X1896">
        <v>10</v>
      </c>
      <c r="Y1896">
        <v>10</v>
      </c>
      <c r="Z1896">
        <v>6</v>
      </c>
      <c r="AA1896">
        <v>22</v>
      </c>
      <c r="AB1896">
        <v>21</v>
      </c>
      <c r="AC1896">
        <v>120</v>
      </c>
      <c r="AD1896">
        <v>2</v>
      </c>
      <c r="AE1896">
        <v>1</v>
      </c>
      <c r="AF1896">
        <v>1</v>
      </c>
      <c r="AG1896">
        <v>1</v>
      </c>
      <c r="AH1896">
        <v>1</v>
      </c>
      <c r="AI1896">
        <v>121</v>
      </c>
      <c r="AJ1896">
        <v>564</v>
      </c>
      <c r="AK1896">
        <v>324</v>
      </c>
      <c r="AL1896">
        <v>1301</v>
      </c>
      <c r="AM1896">
        <v>1891</v>
      </c>
      <c r="AN1896">
        <v>1627</v>
      </c>
      <c r="AO1896">
        <v>1954</v>
      </c>
      <c r="AP1896">
        <v>623</v>
      </c>
      <c r="AQ1896">
        <v>1164</v>
      </c>
      <c r="AR1896">
        <v>73</v>
      </c>
      <c r="AS1896">
        <v>234</v>
      </c>
      <c r="AT1896">
        <v>1307</v>
      </c>
      <c r="AU1896">
        <v>604</v>
      </c>
      <c r="AV1896">
        <v>1759</v>
      </c>
      <c r="AW1896">
        <v>1759</v>
      </c>
      <c r="AX1896">
        <v>539</v>
      </c>
      <c r="AY1896">
        <v>57</v>
      </c>
      <c r="AZ1896">
        <v>1573</v>
      </c>
      <c r="BA1896">
        <v>1887</v>
      </c>
      <c r="BB1896">
        <v>575</v>
      </c>
      <c r="BC1896">
        <v>735</v>
      </c>
      <c r="BD1896">
        <v>1106</v>
      </c>
      <c r="BE1896">
        <v>1</v>
      </c>
      <c r="BF1896" t="s">
        <v>64</v>
      </c>
      <c r="BG1896" t="s">
        <v>1404</v>
      </c>
      <c r="BH1896" t="s">
        <v>1498</v>
      </c>
      <c r="BI1896" s="4">
        <f xml:space="preserve"> _2025teamgamelogs[[#This Row],[FGA]] + (0.44 * _2025teamgamelogs[[#This Row],[FTA]]) + _2025teamgamelogs[[#This Row],[TOV]] - _2025teamgamelogs[[#This Row],[OREB]]</f>
        <v>107.24</v>
      </c>
      <c r="BJ1896" s="3">
        <f>_2025teamgamelogs[[#This Row],[TOV]]/_2025teamgamelogs[[#This Row],[POSSESIONS]]</f>
        <v>0.15852293920179039</v>
      </c>
      <c r="BK1896" s="4">
        <f>_2025teamgamelogs[[#This Row],[PTS]]/_2025teamgamelogs[[#This Row],[POSSESIONS]]</f>
        <v>1.1189854531891086</v>
      </c>
      <c r="BL1896" s="4">
        <f xml:space="preserve"> 100 * _2025teamgamelogs[[#This Row],[POINTS_PER_POSSESSION]]</f>
        <v>111.89854531891086</v>
      </c>
      <c r="BM1896" s="4">
        <f xml:space="preserve"> _2025teamgamelogs[[#This Row],[POSSESIONS]] / (_2025teamgamelogs[[#This Row],[MIN]]/48)</f>
        <v>107.24</v>
      </c>
      <c r="BN1896" s="3">
        <f>_2025teamgamelogs[[#This Row],[PTS]] / (2 * (_2025teamgamelogs[[#This Row],[FGA]] + 0.44 * _2025teamgamelogs[[#This Row],[FTA]]))</f>
        <v>0.56475903614457834</v>
      </c>
      <c r="BO1896" s="4">
        <f>VLOOKUP(_2025teamgamelogs[[#This Row],[MONTH]], LEAGUE_AVERAGES!$A$2:$B$8, 2, FALSE)</f>
        <v>113.5005303155976</v>
      </c>
      <c r="BP1896" s="5">
        <f>VLOOKUP(_2025teamgamelogs[[#This Row],[TEAM_NAME]], LEAGUE_AVERAGES!$A$14:$C$43, 2, FALSE)</f>
        <v>0.35092500000000004</v>
      </c>
      <c r="BQ1896" s="5">
        <f>VLOOKUP(_2025teamgamelogs[[#This Row],[TEAM_NAME]], LEAGUE_AVERAGES!$A$14:$C$43, 3, FALSE)</f>
        <v>0.36290476190476195</v>
      </c>
      <c r="BR1896" s="5">
        <f>VLOOKUP(_2025teamgamelogs[[#This Row],[TEAM_NAME]], LEAGUE_AVERAGES!$F$14:$H$43, 2, FALSE)</f>
        <v>0.47670000000000012</v>
      </c>
      <c r="BS1896" s="5">
        <f>VLOOKUP(_2025teamgamelogs[[#This Row],[TEAM_NAME]], LEAGUE_AVERAGES!$F$14:$H$43, 3, FALSE)</f>
        <v>0.47069047619047621</v>
      </c>
      <c r="BT1896" s="5">
        <f>VLOOKUP(_2025teamgamelogs[[#This Row],[TEAM_NAME]], LEAGUE_AVERAGES!$K$14:$M$43, 2, FALSE)</f>
        <v>0.58493933923263275</v>
      </c>
      <c r="BU1896" s="5">
        <f>VLOOKUP(_2025teamgamelogs[[#This Row],[TEAM_NAME]], LEAGUE_AVERAGES!$K$14:$M$43, 3, FALSE)</f>
        <v>0.57722862424766153</v>
      </c>
    </row>
    <row r="1897" spans="1:73" x14ac:dyDescent="0.2">
      <c r="A1897" t="s">
        <v>59</v>
      </c>
      <c r="B1897">
        <v>1610612761</v>
      </c>
      <c r="C1897" t="s">
        <v>95</v>
      </c>
      <c r="D1897" t="s">
        <v>96</v>
      </c>
      <c r="E1897">
        <v>22400915</v>
      </c>
      <c r="F1897" s="1">
        <v>45724</v>
      </c>
      <c r="G1897" t="s">
        <v>1565</v>
      </c>
      <c r="H1897" t="s">
        <v>70</v>
      </c>
      <c r="I1897">
        <v>48</v>
      </c>
      <c r="J1897">
        <v>40</v>
      </c>
      <c r="K1897">
        <v>95</v>
      </c>
      <c r="L1897">
        <v>0.42099999999999999</v>
      </c>
      <c r="M1897">
        <v>10</v>
      </c>
      <c r="N1897">
        <v>26</v>
      </c>
      <c r="O1897">
        <v>0.38500000000000001</v>
      </c>
      <c r="P1897">
        <v>27</v>
      </c>
      <c r="Q1897">
        <v>30</v>
      </c>
      <c r="R1897">
        <v>0.9</v>
      </c>
      <c r="S1897">
        <v>22</v>
      </c>
      <c r="T1897">
        <v>27</v>
      </c>
      <c r="U1897">
        <v>49</v>
      </c>
      <c r="V1897">
        <v>24</v>
      </c>
      <c r="W1897">
        <v>15</v>
      </c>
      <c r="X1897">
        <v>11</v>
      </c>
      <c r="Y1897">
        <v>6</v>
      </c>
      <c r="Z1897">
        <v>7</v>
      </c>
      <c r="AA1897">
        <v>17</v>
      </c>
      <c r="AB1897">
        <v>18</v>
      </c>
      <c r="AC1897">
        <v>117</v>
      </c>
      <c r="AD1897">
        <v>-1</v>
      </c>
      <c r="AE1897">
        <v>1</v>
      </c>
      <c r="AF1897">
        <v>1231</v>
      </c>
      <c r="AG1897">
        <v>1231</v>
      </c>
      <c r="AH1897">
        <v>1231</v>
      </c>
      <c r="AI1897">
        <v>121</v>
      </c>
      <c r="AJ1897">
        <v>1438</v>
      </c>
      <c r="AK1897">
        <v>477</v>
      </c>
      <c r="AL1897">
        <v>1959</v>
      </c>
      <c r="AM1897">
        <v>1891</v>
      </c>
      <c r="AN1897">
        <v>2340</v>
      </c>
      <c r="AO1897">
        <v>909</v>
      </c>
      <c r="AP1897">
        <v>104</v>
      </c>
      <c r="AQ1897">
        <v>259</v>
      </c>
      <c r="AR1897">
        <v>246</v>
      </c>
      <c r="AS1897">
        <v>15</v>
      </c>
      <c r="AT1897">
        <v>2068</v>
      </c>
      <c r="AU1897">
        <v>505</v>
      </c>
      <c r="AV1897">
        <v>1570</v>
      </c>
      <c r="AW1897">
        <v>1341</v>
      </c>
      <c r="AX1897">
        <v>346</v>
      </c>
      <c r="AY1897">
        <v>560</v>
      </c>
      <c r="AZ1897">
        <v>1902</v>
      </c>
      <c r="BA1897">
        <v>792</v>
      </c>
      <c r="BB1897">
        <v>1204</v>
      </c>
      <c r="BC1897">
        <v>960</v>
      </c>
      <c r="BD1897">
        <v>1231</v>
      </c>
      <c r="BE1897">
        <v>1</v>
      </c>
      <c r="BF1897" t="s">
        <v>64</v>
      </c>
      <c r="BG1897" t="s">
        <v>1404</v>
      </c>
      <c r="BH1897" t="s">
        <v>1498</v>
      </c>
      <c r="BI1897" s="4">
        <f xml:space="preserve"> _2025teamgamelogs[[#This Row],[FGA]] + (0.44 * _2025teamgamelogs[[#This Row],[FTA]]) + _2025teamgamelogs[[#This Row],[TOV]] - _2025teamgamelogs[[#This Row],[OREB]]</f>
        <v>101.2</v>
      </c>
      <c r="BJ1897" s="3">
        <f>_2025teamgamelogs[[#This Row],[TOV]]/_2025teamgamelogs[[#This Row],[POSSESIONS]]</f>
        <v>0.14822134387351779</v>
      </c>
      <c r="BK1897" s="4">
        <f>_2025teamgamelogs[[#This Row],[PTS]]/_2025teamgamelogs[[#This Row],[POSSESIONS]]</f>
        <v>1.1561264822134387</v>
      </c>
      <c r="BL1897" s="4">
        <f xml:space="preserve"> 100 * _2025teamgamelogs[[#This Row],[POINTS_PER_POSSESSION]]</f>
        <v>115.61264822134387</v>
      </c>
      <c r="BM1897" s="4">
        <f xml:space="preserve"> _2025teamgamelogs[[#This Row],[POSSESIONS]] / (_2025teamgamelogs[[#This Row],[MIN]]/48)</f>
        <v>101.2</v>
      </c>
      <c r="BN1897" s="3">
        <f>_2025teamgamelogs[[#This Row],[PTS]] / (2 * (_2025teamgamelogs[[#This Row],[FGA]] + 0.44 * _2025teamgamelogs[[#This Row],[FTA]]))</f>
        <v>0.5406654343807763</v>
      </c>
      <c r="BO1897" s="4">
        <f>VLOOKUP(_2025teamgamelogs[[#This Row],[MONTH]], LEAGUE_AVERAGES!$A$2:$B$8, 2, FALSE)</f>
        <v>113.5005303155976</v>
      </c>
      <c r="BP1897" s="5">
        <f>VLOOKUP(_2025teamgamelogs[[#This Row],[TEAM_NAME]], LEAGUE_AVERAGES!$A$14:$C$43, 2, FALSE)</f>
        <v>0.35443902439024388</v>
      </c>
      <c r="BQ1897" s="5">
        <f>VLOOKUP(_2025teamgamelogs[[#This Row],[TEAM_NAME]], LEAGUE_AVERAGES!$A$14:$C$43, 3, FALSE)</f>
        <v>0.34512195121951217</v>
      </c>
      <c r="BR1897" s="5">
        <f>VLOOKUP(_2025teamgamelogs[[#This Row],[TEAM_NAME]], LEAGUE_AVERAGES!$F$14:$H$43, 2, FALSE)</f>
        <v>0.46104878048780484</v>
      </c>
      <c r="BS1897" s="5">
        <f>VLOOKUP(_2025teamgamelogs[[#This Row],[TEAM_NAME]], LEAGUE_AVERAGES!$F$14:$H$43, 3, FALSE)</f>
        <v>0.45834146341463411</v>
      </c>
      <c r="BT1897" s="5">
        <f>VLOOKUP(_2025teamgamelogs[[#This Row],[TEAM_NAME]], LEAGUE_AVERAGES!$K$14:$M$43, 2, FALSE)</f>
        <v>0.55942918094792793</v>
      </c>
      <c r="BU1897" s="5">
        <f>VLOOKUP(_2025teamgamelogs[[#This Row],[TEAM_NAME]], LEAGUE_AVERAGES!$K$14:$M$43, 3, FALSE)</f>
        <v>0.54979583097447959</v>
      </c>
    </row>
    <row r="1898" spans="1:73" x14ac:dyDescent="0.2">
      <c r="A1898" t="s">
        <v>59</v>
      </c>
      <c r="B1898">
        <v>1610612740</v>
      </c>
      <c r="C1898" t="s">
        <v>77</v>
      </c>
      <c r="D1898" t="s">
        <v>78</v>
      </c>
      <c r="E1898">
        <v>22400923</v>
      </c>
      <c r="F1898" s="1">
        <v>45725</v>
      </c>
      <c r="G1898" t="s">
        <v>899</v>
      </c>
      <c r="H1898" t="s">
        <v>70</v>
      </c>
      <c r="I1898">
        <v>48</v>
      </c>
      <c r="J1898">
        <v>35</v>
      </c>
      <c r="K1898">
        <v>85</v>
      </c>
      <c r="L1898">
        <v>0.41199999999999998</v>
      </c>
      <c r="M1898">
        <v>13</v>
      </c>
      <c r="N1898">
        <v>34</v>
      </c>
      <c r="O1898">
        <v>0.38200000000000001</v>
      </c>
      <c r="P1898">
        <v>21</v>
      </c>
      <c r="Q1898">
        <v>27</v>
      </c>
      <c r="R1898">
        <v>0.77800000000000002</v>
      </c>
      <c r="S1898">
        <v>10</v>
      </c>
      <c r="T1898">
        <v>29</v>
      </c>
      <c r="U1898">
        <v>39</v>
      </c>
      <c r="V1898">
        <v>24</v>
      </c>
      <c r="W1898">
        <v>14</v>
      </c>
      <c r="X1898">
        <v>5</v>
      </c>
      <c r="Y1898">
        <v>6</v>
      </c>
      <c r="Z1898">
        <v>6</v>
      </c>
      <c r="AA1898">
        <v>15</v>
      </c>
      <c r="AB1898">
        <v>22</v>
      </c>
      <c r="AC1898">
        <v>104</v>
      </c>
      <c r="AD1898">
        <v>-3</v>
      </c>
      <c r="AE1898">
        <v>1</v>
      </c>
      <c r="AF1898">
        <v>1231</v>
      </c>
      <c r="AG1898">
        <v>1231</v>
      </c>
      <c r="AH1898">
        <v>1231</v>
      </c>
      <c r="AI1898">
        <v>121</v>
      </c>
      <c r="AJ1898">
        <v>2164</v>
      </c>
      <c r="AK1898">
        <v>1709</v>
      </c>
      <c r="AL1898">
        <v>2077</v>
      </c>
      <c r="AM1898">
        <v>1171</v>
      </c>
      <c r="AN1898">
        <v>1627</v>
      </c>
      <c r="AO1898">
        <v>943</v>
      </c>
      <c r="AP1898">
        <v>506</v>
      </c>
      <c r="AQ1898">
        <v>471</v>
      </c>
      <c r="AR1898">
        <v>1292</v>
      </c>
      <c r="AS1898">
        <v>1308</v>
      </c>
      <c r="AT1898">
        <v>1807</v>
      </c>
      <c r="AU1898">
        <v>1833</v>
      </c>
      <c r="AV1898">
        <v>1570</v>
      </c>
      <c r="AW1898">
        <v>1092</v>
      </c>
      <c r="AX1898">
        <v>1998</v>
      </c>
      <c r="AY1898">
        <v>560</v>
      </c>
      <c r="AZ1898">
        <v>1573</v>
      </c>
      <c r="BA1898">
        <v>398</v>
      </c>
      <c r="BB1898">
        <v>416</v>
      </c>
      <c r="BC1898">
        <v>1870</v>
      </c>
      <c r="BD1898">
        <v>1356</v>
      </c>
      <c r="BE1898">
        <v>1</v>
      </c>
      <c r="BF1898" t="s">
        <v>64</v>
      </c>
      <c r="BG1898" t="s">
        <v>1404</v>
      </c>
      <c r="BH1898" t="s">
        <v>1498</v>
      </c>
      <c r="BI1898" s="4">
        <f xml:space="preserve"> _2025teamgamelogs[[#This Row],[FGA]] + (0.44 * _2025teamgamelogs[[#This Row],[FTA]]) + _2025teamgamelogs[[#This Row],[TOV]] - _2025teamgamelogs[[#This Row],[OREB]]</f>
        <v>100.88</v>
      </c>
      <c r="BJ1898" s="3">
        <f>_2025teamgamelogs[[#This Row],[TOV]]/_2025teamgamelogs[[#This Row],[POSSESIONS]]</f>
        <v>0.13877874702616971</v>
      </c>
      <c r="BK1898" s="4">
        <f>_2025teamgamelogs[[#This Row],[PTS]]/_2025teamgamelogs[[#This Row],[POSSESIONS]]</f>
        <v>1.0309278350515465</v>
      </c>
      <c r="BL1898" s="4">
        <f xml:space="preserve"> 100 * _2025teamgamelogs[[#This Row],[POINTS_PER_POSSESSION]]</f>
        <v>103.09278350515466</v>
      </c>
      <c r="BM1898" s="4">
        <f xml:space="preserve"> _2025teamgamelogs[[#This Row],[POSSESIONS]] / (_2025teamgamelogs[[#This Row],[MIN]]/48)</f>
        <v>100.88</v>
      </c>
      <c r="BN1898" s="3">
        <f>_2025teamgamelogs[[#This Row],[PTS]] / (2 * (_2025teamgamelogs[[#This Row],[FGA]] + 0.44 * _2025teamgamelogs[[#This Row],[FTA]]))</f>
        <v>0.53674649050371592</v>
      </c>
      <c r="BO1898" s="4">
        <f>VLOOKUP(_2025teamgamelogs[[#This Row],[MONTH]], LEAGUE_AVERAGES!$A$2:$B$8, 2, FALSE)</f>
        <v>113.5005303155976</v>
      </c>
      <c r="BP1898" s="5">
        <f>VLOOKUP(_2025teamgamelogs[[#This Row],[TEAM_NAME]], LEAGUE_AVERAGES!$A$14:$C$43, 2, FALSE)</f>
        <v>0.35068292682926827</v>
      </c>
      <c r="BQ1898" s="5">
        <f>VLOOKUP(_2025teamgamelogs[[#This Row],[TEAM_NAME]], LEAGUE_AVERAGES!$A$14:$C$43, 3, FALSE)</f>
        <v>0.33902439024390252</v>
      </c>
      <c r="BR1898" s="5">
        <f>VLOOKUP(_2025teamgamelogs[[#This Row],[TEAM_NAME]], LEAGUE_AVERAGES!$F$14:$H$43, 2, FALSE)</f>
        <v>0.44770731707317085</v>
      </c>
      <c r="BS1898" s="5">
        <f>VLOOKUP(_2025teamgamelogs[[#This Row],[TEAM_NAME]], LEAGUE_AVERAGES!$F$14:$H$43, 3, FALSE)</f>
        <v>0.45721951219512191</v>
      </c>
      <c r="BT1898" s="5">
        <f>VLOOKUP(_2025teamgamelogs[[#This Row],[TEAM_NAME]], LEAGUE_AVERAGES!$K$14:$M$43, 2, FALSE)</f>
        <v>0.55230036801172144</v>
      </c>
      <c r="BU1898" s="5">
        <f>VLOOKUP(_2025teamgamelogs[[#This Row],[TEAM_NAME]], LEAGUE_AVERAGES!$K$14:$M$43, 3, FALSE)</f>
        <v>0.55239725408654039</v>
      </c>
    </row>
    <row r="1899" spans="1:73" x14ac:dyDescent="0.2">
      <c r="A1899" t="s">
        <v>59</v>
      </c>
      <c r="B1899">
        <v>1610612743</v>
      </c>
      <c r="C1899" t="s">
        <v>151</v>
      </c>
      <c r="D1899" t="s">
        <v>152</v>
      </c>
      <c r="E1899">
        <v>22400920</v>
      </c>
      <c r="F1899" s="1">
        <v>45725</v>
      </c>
      <c r="G1899" t="s">
        <v>1566</v>
      </c>
      <c r="H1899" t="s">
        <v>70</v>
      </c>
      <c r="I1899">
        <v>48</v>
      </c>
      <c r="J1899">
        <v>40</v>
      </c>
      <c r="K1899">
        <v>97</v>
      </c>
      <c r="L1899">
        <v>0.41199999999999998</v>
      </c>
      <c r="M1899">
        <v>12</v>
      </c>
      <c r="N1899">
        <v>40</v>
      </c>
      <c r="O1899">
        <v>0.3</v>
      </c>
      <c r="P1899">
        <v>11</v>
      </c>
      <c r="Q1899">
        <v>20</v>
      </c>
      <c r="R1899">
        <v>0.55000000000000004</v>
      </c>
      <c r="S1899">
        <v>14</v>
      </c>
      <c r="T1899">
        <v>34</v>
      </c>
      <c r="U1899">
        <v>48</v>
      </c>
      <c r="V1899">
        <v>22</v>
      </c>
      <c r="W1899">
        <v>8</v>
      </c>
      <c r="X1899">
        <v>3</v>
      </c>
      <c r="Y1899">
        <v>6</v>
      </c>
      <c r="Z1899">
        <v>14</v>
      </c>
      <c r="AA1899">
        <v>18</v>
      </c>
      <c r="AB1899">
        <v>20</v>
      </c>
      <c r="AC1899">
        <v>103</v>
      </c>
      <c r="AD1899">
        <v>-24</v>
      </c>
      <c r="AE1899">
        <v>1</v>
      </c>
      <c r="AF1899">
        <v>1231</v>
      </c>
      <c r="AG1899">
        <v>1231</v>
      </c>
      <c r="AH1899">
        <v>1231</v>
      </c>
      <c r="AI1899">
        <v>121</v>
      </c>
      <c r="AJ1899">
        <v>1438</v>
      </c>
      <c r="AK1899">
        <v>324</v>
      </c>
      <c r="AL1899">
        <v>2074</v>
      </c>
      <c r="AM1899">
        <v>1413</v>
      </c>
      <c r="AN1899">
        <v>795</v>
      </c>
      <c r="AO1899">
        <v>1895</v>
      </c>
      <c r="AP1899">
        <v>2028</v>
      </c>
      <c r="AQ1899">
        <v>1301</v>
      </c>
      <c r="AR1899">
        <v>2418</v>
      </c>
      <c r="AS1899">
        <v>466</v>
      </c>
      <c r="AT1899">
        <v>926</v>
      </c>
      <c r="AU1899">
        <v>604</v>
      </c>
      <c r="AV1899">
        <v>1909</v>
      </c>
      <c r="AW1899">
        <v>78</v>
      </c>
      <c r="AX1899">
        <v>2344</v>
      </c>
      <c r="AY1899">
        <v>560</v>
      </c>
      <c r="AZ1899">
        <v>2455</v>
      </c>
      <c r="BA1899">
        <v>1018</v>
      </c>
      <c r="BB1899">
        <v>767</v>
      </c>
      <c r="BC1899">
        <v>1945</v>
      </c>
      <c r="BD1899">
        <v>2294</v>
      </c>
      <c r="BE1899">
        <v>1</v>
      </c>
      <c r="BF1899" t="s">
        <v>71</v>
      </c>
      <c r="BG1899" t="s">
        <v>1404</v>
      </c>
      <c r="BH1899" t="s">
        <v>1498</v>
      </c>
      <c r="BI1899" s="4">
        <f xml:space="preserve"> _2025teamgamelogs[[#This Row],[FGA]] + (0.44 * _2025teamgamelogs[[#This Row],[FTA]]) + _2025teamgamelogs[[#This Row],[TOV]] - _2025teamgamelogs[[#This Row],[OREB]]</f>
        <v>99.8</v>
      </c>
      <c r="BJ1899" s="3">
        <f>_2025teamgamelogs[[#This Row],[TOV]]/_2025teamgamelogs[[#This Row],[POSSESIONS]]</f>
        <v>8.0160320641282562E-2</v>
      </c>
      <c r="BK1899" s="4">
        <f>_2025teamgamelogs[[#This Row],[PTS]]/_2025teamgamelogs[[#This Row],[POSSESIONS]]</f>
        <v>1.0320641282565131</v>
      </c>
      <c r="BL1899" s="4">
        <f xml:space="preserve"> 100 * _2025teamgamelogs[[#This Row],[POINTS_PER_POSSESSION]]</f>
        <v>103.20641282565131</v>
      </c>
      <c r="BM1899" s="4">
        <f xml:space="preserve"> _2025teamgamelogs[[#This Row],[POSSESIONS]] / (_2025teamgamelogs[[#This Row],[MIN]]/48)</f>
        <v>99.8</v>
      </c>
      <c r="BN1899" s="3">
        <f>_2025teamgamelogs[[#This Row],[PTS]] / (2 * (_2025teamgamelogs[[#This Row],[FGA]] + 0.44 * _2025teamgamelogs[[#This Row],[FTA]]))</f>
        <v>0.48676748582230628</v>
      </c>
      <c r="BO1899" s="4">
        <f>VLOOKUP(_2025teamgamelogs[[#This Row],[MONTH]], LEAGUE_AVERAGES!$A$2:$B$8, 2, FALSE)</f>
        <v>113.5005303155976</v>
      </c>
      <c r="BP1899" s="5">
        <f>VLOOKUP(_2025teamgamelogs[[#This Row],[TEAM_NAME]], LEAGUE_AVERAGES!$A$14:$C$43, 2, FALSE)</f>
        <v>0.39036585365853654</v>
      </c>
      <c r="BQ1899" s="5">
        <f>VLOOKUP(_2025teamgamelogs[[#This Row],[TEAM_NAME]], LEAGUE_AVERAGES!$A$14:$C$43, 3, FALSE)</f>
        <v>0.36282926829268303</v>
      </c>
      <c r="BR1899" s="5">
        <f>VLOOKUP(_2025teamgamelogs[[#This Row],[TEAM_NAME]], LEAGUE_AVERAGES!$F$14:$H$43, 2, FALSE)</f>
        <v>0.50741463414634147</v>
      </c>
      <c r="BS1899" s="5">
        <f>VLOOKUP(_2025teamgamelogs[[#This Row],[TEAM_NAME]], LEAGUE_AVERAGES!$F$14:$H$43, 3, FALSE)</f>
        <v>0.50717073170731708</v>
      </c>
      <c r="BT1899" s="5">
        <f>VLOOKUP(_2025teamgamelogs[[#This Row],[TEAM_NAME]], LEAGUE_AVERAGES!$K$14:$M$43, 2, FALSE)</f>
        <v>0.61183675116028358</v>
      </c>
      <c r="BU1899" s="5">
        <f>VLOOKUP(_2025teamgamelogs[[#This Row],[TEAM_NAME]], LEAGUE_AVERAGES!$K$14:$M$43, 3, FALSE)</f>
        <v>0.59871853787111373</v>
      </c>
    </row>
    <row r="1900" spans="1:73" x14ac:dyDescent="0.2">
      <c r="A1900" t="s">
        <v>59</v>
      </c>
      <c r="B1900">
        <v>1610612755</v>
      </c>
      <c r="C1900" t="s">
        <v>134</v>
      </c>
      <c r="D1900" t="s">
        <v>135</v>
      </c>
      <c r="E1900">
        <v>22400924</v>
      </c>
      <c r="F1900" s="1">
        <v>45725</v>
      </c>
      <c r="G1900" t="s">
        <v>1567</v>
      </c>
      <c r="H1900" t="s">
        <v>63</v>
      </c>
      <c r="I1900">
        <v>48</v>
      </c>
      <c r="J1900">
        <v>43</v>
      </c>
      <c r="K1900">
        <v>96</v>
      </c>
      <c r="L1900">
        <v>0.44800000000000001</v>
      </c>
      <c r="M1900">
        <v>16</v>
      </c>
      <c r="N1900">
        <v>47</v>
      </c>
      <c r="O1900">
        <v>0.34</v>
      </c>
      <c r="P1900">
        <v>24</v>
      </c>
      <c r="Q1900">
        <v>25</v>
      </c>
      <c r="R1900">
        <v>0.96</v>
      </c>
      <c r="S1900">
        <v>14</v>
      </c>
      <c r="T1900">
        <v>36</v>
      </c>
      <c r="U1900">
        <v>50</v>
      </c>
      <c r="V1900">
        <v>27</v>
      </c>
      <c r="W1900">
        <v>18</v>
      </c>
      <c r="X1900">
        <v>11</v>
      </c>
      <c r="Y1900">
        <v>9</v>
      </c>
      <c r="Z1900">
        <v>4</v>
      </c>
      <c r="AA1900">
        <v>23</v>
      </c>
      <c r="AB1900">
        <v>21</v>
      </c>
      <c r="AC1900">
        <v>126</v>
      </c>
      <c r="AD1900">
        <v>4</v>
      </c>
      <c r="AE1900">
        <v>1</v>
      </c>
      <c r="AF1900">
        <v>1</v>
      </c>
      <c r="AG1900">
        <v>1</v>
      </c>
      <c r="AH1900">
        <v>1</v>
      </c>
      <c r="AI1900">
        <v>121</v>
      </c>
      <c r="AJ1900">
        <v>866</v>
      </c>
      <c r="AK1900">
        <v>392</v>
      </c>
      <c r="AL1900">
        <v>1574</v>
      </c>
      <c r="AM1900">
        <v>567</v>
      </c>
      <c r="AN1900">
        <v>200</v>
      </c>
      <c r="AO1900">
        <v>1456</v>
      </c>
      <c r="AP1900">
        <v>238</v>
      </c>
      <c r="AQ1900">
        <v>666</v>
      </c>
      <c r="AR1900">
        <v>57</v>
      </c>
      <c r="AS1900">
        <v>466</v>
      </c>
      <c r="AT1900">
        <v>640</v>
      </c>
      <c r="AU1900">
        <v>427</v>
      </c>
      <c r="AV1900">
        <v>1013</v>
      </c>
      <c r="AW1900">
        <v>1953</v>
      </c>
      <c r="AX1900">
        <v>346</v>
      </c>
      <c r="AY1900">
        <v>109</v>
      </c>
      <c r="AZ1900">
        <v>750</v>
      </c>
      <c r="BA1900">
        <v>2046</v>
      </c>
      <c r="BB1900">
        <v>575</v>
      </c>
      <c r="BC1900">
        <v>389</v>
      </c>
      <c r="BD1900">
        <v>986</v>
      </c>
      <c r="BE1900">
        <v>1</v>
      </c>
      <c r="BF1900" t="s">
        <v>64</v>
      </c>
      <c r="BG1900" t="s">
        <v>1404</v>
      </c>
      <c r="BH1900" t="s">
        <v>1498</v>
      </c>
      <c r="BI1900" s="4">
        <f xml:space="preserve"> _2025teamgamelogs[[#This Row],[FGA]] + (0.44 * _2025teamgamelogs[[#This Row],[FTA]]) + _2025teamgamelogs[[#This Row],[TOV]] - _2025teamgamelogs[[#This Row],[OREB]]</f>
        <v>111</v>
      </c>
      <c r="BJ1900" s="3">
        <f>_2025teamgamelogs[[#This Row],[TOV]]/_2025teamgamelogs[[#This Row],[POSSESIONS]]</f>
        <v>0.16216216216216217</v>
      </c>
      <c r="BK1900" s="4">
        <f>_2025teamgamelogs[[#This Row],[PTS]]/_2025teamgamelogs[[#This Row],[POSSESIONS]]</f>
        <v>1.1351351351351351</v>
      </c>
      <c r="BL1900" s="4">
        <f xml:space="preserve"> 100 * _2025teamgamelogs[[#This Row],[POINTS_PER_POSSESSION]]</f>
        <v>113.51351351351352</v>
      </c>
      <c r="BM1900" s="4">
        <f xml:space="preserve"> _2025teamgamelogs[[#This Row],[POSSESIONS]] / (_2025teamgamelogs[[#This Row],[MIN]]/48)</f>
        <v>111</v>
      </c>
      <c r="BN1900" s="3">
        <f>_2025teamgamelogs[[#This Row],[PTS]] / (2 * (_2025teamgamelogs[[#This Row],[FGA]] + 0.44 * _2025teamgamelogs[[#This Row],[FTA]]))</f>
        <v>0.58878504672897192</v>
      </c>
      <c r="BO1900" s="4">
        <f>VLOOKUP(_2025teamgamelogs[[#This Row],[MONTH]], LEAGUE_AVERAGES!$A$2:$B$8, 2, FALSE)</f>
        <v>113.5005303155976</v>
      </c>
      <c r="BP1900" s="5">
        <f>VLOOKUP(_2025teamgamelogs[[#This Row],[TEAM_NAME]], LEAGUE_AVERAGES!$A$14:$C$43, 2, FALSE)</f>
        <v>0.34129268292682929</v>
      </c>
      <c r="BQ1900" s="5">
        <f>VLOOKUP(_2025teamgamelogs[[#This Row],[TEAM_NAME]], LEAGUE_AVERAGES!$A$14:$C$43, 3, FALSE)</f>
        <v>0.34026829268292691</v>
      </c>
      <c r="BR1900" s="5">
        <f>VLOOKUP(_2025teamgamelogs[[#This Row],[TEAM_NAME]], LEAGUE_AVERAGES!$F$14:$H$43, 2, FALSE)</f>
        <v>0.45178048780487812</v>
      </c>
      <c r="BS1900" s="5">
        <f>VLOOKUP(_2025teamgamelogs[[#This Row],[TEAM_NAME]], LEAGUE_AVERAGES!$F$14:$H$43, 3, FALSE)</f>
        <v>0.45797560975609758</v>
      </c>
      <c r="BT1900" s="5">
        <f>VLOOKUP(_2025teamgamelogs[[#This Row],[TEAM_NAME]], LEAGUE_AVERAGES!$K$14:$M$43, 2, FALSE)</f>
        <v>0.55774018976963147</v>
      </c>
      <c r="BU1900" s="5">
        <f>VLOOKUP(_2025teamgamelogs[[#This Row],[TEAM_NAME]], LEAGUE_AVERAGES!$K$14:$M$43, 3, FALSE)</f>
        <v>0.57066794818423772</v>
      </c>
    </row>
    <row r="1901" spans="1:73" x14ac:dyDescent="0.2">
      <c r="A1901" t="s">
        <v>59</v>
      </c>
      <c r="B1901">
        <v>1610612749</v>
      </c>
      <c r="C1901" t="s">
        <v>113</v>
      </c>
      <c r="D1901" t="s">
        <v>114</v>
      </c>
      <c r="E1901">
        <v>22400922</v>
      </c>
      <c r="F1901" s="1">
        <v>45725</v>
      </c>
      <c r="G1901" t="s">
        <v>291</v>
      </c>
      <c r="H1901" t="s">
        <v>70</v>
      </c>
      <c r="I1901">
        <v>48</v>
      </c>
      <c r="J1901">
        <v>39</v>
      </c>
      <c r="K1901">
        <v>91</v>
      </c>
      <c r="L1901">
        <v>0.42899999999999999</v>
      </c>
      <c r="M1901">
        <v>9</v>
      </c>
      <c r="N1901">
        <v>31</v>
      </c>
      <c r="O1901">
        <v>0.28999999999999998</v>
      </c>
      <c r="P1901">
        <v>13</v>
      </c>
      <c r="Q1901">
        <v>18</v>
      </c>
      <c r="R1901">
        <v>0.72199999999999998</v>
      </c>
      <c r="S1901">
        <v>15</v>
      </c>
      <c r="T1901">
        <v>35</v>
      </c>
      <c r="U1901">
        <v>50</v>
      </c>
      <c r="V1901">
        <v>17</v>
      </c>
      <c r="W1901">
        <v>18</v>
      </c>
      <c r="X1901">
        <v>9</v>
      </c>
      <c r="Y1901">
        <v>2</v>
      </c>
      <c r="Z1901">
        <v>2</v>
      </c>
      <c r="AA1901">
        <v>15</v>
      </c>
      <c r="AB1901">
        <v>15</v>
      </c>
      <c r="AC1901">
        <v>100</v>
      </c>
      <c r="AD1901">
        <v>-12</v>
      </c>
      <c r="AE1901">
        <v>1</v>
      </c>
      <c r="AF1901">
        <v>1231</v>
      </c>
      <c r="AG1901">
        <v>1231</v>
      </c>
      <c r="AH1901">
        <v>1231</v>
      </c>
      <c r="AI1901">
        <v>121</v>
      </c>
      <c r="AJ1901">
        <v>1609</v>
      </c>
      <c r="AK1901">
        <v>899</v>
      </c>
      <c r="AL1901">
        <v>1860</v>
      </c>
      <c r="AM1901">
        <v>2097</v>
      </c>
      <c r="AN1901">
        <v>1971</v>
      </c>
      <c r="AO1901">
        <v>1982</v>
      </c>
      <c r="AP1901">
        <v>1755</v>
      </c>
      <c r="AQ1901">
        <v>1617</v>
      </c>
      <c r="AR1901">
        <v>1787</v>
      </c>
      <c r="AS1901">
        <v>332</v>
      </c>
      <c r="AT1901">
        <v>769</v>
      </c>
      <c r="AU1901">
        <v>427</v>
      </c>
      <c r="AV1901">
        <v>2380</v>
      </c>
      <c r="AW1901">
        <v>1953</v>
      </c>
      <c r="AX1901">
        <v>797</v>
      </c>
      <c r="AY1901">
        <v>2078</v>
      </c>
      <c r="AZ1901">
        <v>158</v>
      </c>
      <c r="BA1901">
        <v>398</v>
      </c>
      <c r="BB1901">
        <v>1892</v>
      </c>
      <c r="BC1901">
        <v>2099</v>
      </c>
      <c r="BD1901">
        <v>1899</v>
      </c>
      <c r="BE1901">
        <v>1</v>
      </c>
      <c r="BF1901" t="s">
        <v>64</v>
      </c>
      <c r="BG1901" t="s">
        <v>1404</v>
      </c>
      <c r="BH1901" t="s">
        <v>1498</v>
      </c>
      <c r="BI1901" s="4">
        <f xml:space="preserve"> _2025teamgamelogs[[#This Row],[FGA]] + (0.44 * _2025teamgamelogs[[#This Row],[FTA]]) + _2025teamgamelogs[[#This Row],[TOV]] - _2025teamgamelogs[[#This Row],[OREB]]</f>
        <v>101.92</v>
      </c>
      <c r="BJ1901" s="3">
        <f>_2025teamgamelogs[[#This Row],[TOV]]/_2025teamgamelogs[[#This Row],[POSSESIONS]]</f>
        <v>0.17660910518053374</v>
      </c>
      <c r="BK1901" s="4">
        <f>_2025teamgamelogs[[#This Row],[PTS]]/_2025teamgamelogs[[#This Row],[POSSESIONS]]</f>
        <v>0.98116169544740972</v>
      </c>
      <c r="BL1901" s="4">
        <f xml:space="preserve"> 100 * _2025teamgamelogs[[#This Row],[POINTS_PER_POSSESSION]]</f>
        <v>98.11616954474097</v>
      </c>
      <c r="BM1901" s="4">
        <f xml:space="preserve"> _2025teamgamelogs[[#This Row],[POSSESIONS]] / (_2025teamgamelogs[[#This Row],[MIN]]/48)</f>
        <v>101.92</v>
      </c>
      <c r="BN1901" s="3">
        <f>_2025teamgamelogs[[#This Row],[PTS]] / (2 * (_2025teamgamelogs[[#This Row],[FGA]] + 0.44 * _2025teamgamelogs[[#This Row],[FTA]]))</f>
        <v>0.50545895673271335</v>
      </c>
      <c r="BO1901" s="4">
        <f>VLOOKUP(_2025teamgamelogs[[#This Row],[MONTH]], LEAGUE_AVERAGES!$A$2:$B$8, 2, FALSE)</f>
        <v>113.5005303155976</v>
      </c>
      <c r="BP1901" s="5">
        <f>VLOOKUP(_2025teamgamelogs[[#This Row],[TEAM_NAME]], LEAGUE_AVERAGES!$A$14:$C$43, 2, FALSE)</f>
        <v>0.4062926829268293</v>
      </c>
      <c r="BQ1901" s="5">
        <f>VLOOKUP(_2025teamgamelogs[[#This Row],[TEAM_NAME]], LEAGUE_AVERAGES!$A$14:$C$43, 3, FALSE)</f>
        <v>0.36926829268292688</v>
      </c>
      <c r="BR1901" s="5">
        <f>VLOOKUP(_2025teamgamelogs[[#This Row],[TEAM_NAME]], LEAGUE_AVERAGES!$F$14:$H$43, 2, FALSE)</f>
        <v>0.49804878048780482</v>
      </c>
      <c r="BS1901" s="5">
        <f>VLOOKUP(_2025teamgamelogs[[#This Row],[TEAM_NAME]], LEAGUE_AVERAGES!$F$14:$H$43, 3, FALSE)</f>
        <v>0.47917073170731711</v>
      </c>
      <c r="BT1901" s="5">
        <f>VLOOKUP(_2025teamgamelogs[[#This Row],[TEAM_NAME]], LEAGUE_AVERAGES!$K$14:$M$43, 2, FALSE)</f>
        <v>0.61475494156948829</v>
      </c>
      <c r="BU1901" s="5">
        <f>VLOOKUP(_2025teamgamelogs[[#This Row],[TEAM_NAME]], LEAGUE_AVERAGES!$K$14:$M$43, 3, FALSE)</f>
        <v>0.58586037801226176</v>
      </c>
    </row>
    <row r="1902" spans="1:73" x14ac:dyDescent="0.2">
      <c r="A1902" t="s">
        <v>59</v>
      </c>
      <c r="B1902">
        <v>1610612765</v>
      </c>
      <c r="C1902" t="s">
        <v>107</v>
      </c>
      <c r="D1902" t="s">
        <v>108</v>
      </c>
      <c r="E1902">
        <v>22400926</v>
      </c>
      <c r="F1902" s="1">
        <v>45725</v>
      </c>
      <c r="G1902" t="s">
        <v>1568</v>
      </c>
      <c r="H1902" t="s">
        <v>63</v>
      </c>
      <c r="I1902">
        <v>48</v>
      </c>
      <c r="J1902">
        <v>43</v>
      </c>
      <c r="K1902">
        <v>87</v>
      </c>
      <c r="L1902">
        <v>0.49399999999999999</v>
      </c>
      <c r="M1902">
        <v>9</v>
      </c>
      <c r="N1902">
        <v>28</v>
      </c>
      <c r="O1902">
        <v>0.32100000000000001</v>
      </c>
      <c r="P1902">
        <v>24</v>
      </c>
      <c r="Q1902">
        <v>32</v>
      </c>
      <c r="R1902">
        <v>0.75</v>
      </c>
      <c r="S1902">
        <v>12</v>
      </c>
      <c r="T1902">
        <v>42</v>
      </c>
      <c r="U1902">
        <v>54</v>
      </c>
      <c r="V1902">
        <v>22</v>
      </c>
      <c r="W1902">
        <v>14</v>
      </c>
      <c r="X1902">
        <v>7</v>
      </c>
      <c r="Y1902">
        <v>8</v>
      </c>
      <c r="Z1902">
        <v>4</v>
      </c>
      <c r="AA1902">
        <v>24</v>
      </c>
      <c r="AB1902">
        <v>27</v>
      </c>
      <c r="AC1902">
        <v>119</v>
      </c>
      <c r="AD1902">
        <v>7</v>
      </c>
      <c r="AE1902">
        <v>1</v>
      </c>
      <c r="AF1902">
        <v>1</v>
      </c>
      <c r="AG1902">
        <v>1</v>
      </c>
      <c r="AH1902">
        <v>1</v>
      </c>
      <c r="AI1902">
        <v>121</v>
      </c>
      <c r="AJ1902">
        <v>866</v>
      </c>
      <c r="AK1902">
        <v>1449</v>
      </c>
      <c r="AL1902">
        <v>773</v>
      </c>
      <c r="AM1902">
        <v>2097</v>
      </c>
      <c r="AN1902">
        <v>2228</v>
      </c>
      <c r="AO1902">
        <v>1685</v>
      </c>
      <c r="AP1902">
        <v>238</v>
      </c>
      <c r="AQ1902">
        <v>163</v>
      </c>
      <c r="AR1902">
        <v>1525</v>
      </c>
      <c r="AS1902">
        <v>848</v>
      </c>
      <c r="AT1902">
        <v>105</v>
      </c>
      <c r="AU1902">
        <v>165</v>
      </c>
      <c r="AV1902">
        <v>1909</v>
      </c>
      <c r="AW1902">
        <v>1092</v>
      </c>
      <c r="AX1902">
        <v>1360</v>
      </c>
      <c r="AY1902">
        <v>187</v>
      </c>
      <c r="AZ1902">
        <v>750</v>
      </c>
      <c r="BA1902">
        <v>2162</v>
      </c>
      <c r="BB1902">
        <v>59</v>
      </c>
      <c r="BC1902">
        <v>798</v>
      </c>
      <c r="BD1902">
        <v>795</v>
      </c>
      <c r="BE1902">
        <v>1</v>
      </c>
      <c r="BF1902" t="s">
        <v>71</v>
      </c>
      <c r="BG1902" t="s">
        <v>1404</v>
      </c>
      <c r="BH1902" t="s">
        <v>1498</v>
      </c>
      <c r="BI1902" s="4">
        <f xml:space="preserve"> _2025teamgamelogs[[#This Row],[FGA]] + (0.44 * _2025teamgamelogs[[#This Row],[FTA]]) + _2025teamgamelogs[[#This Row],[TOV]] - _2025teamgamelogs[[#This Row],[OREB]]</f>
        <v>103.08</v>
      </c>
      <c r="BJ1902" s="3">
        <f>_2025teamgamelogs[[#This Row],[TOV]]/_2025teamgamelogs[[#This Row],[POSSESIONS]]</f>
        <v>0.13581684128831975</v>
      </c>
      <c r="BK1902" s="4">
        <f>_2025teamgamelogs[[#This Row],[PTS]]/_2025teamgamelogs[[#This Row],[POSSESIONS]]</f>
        <v>1.1544431509507178</v>
      </c>
      <c r="BL1902" s="4">
        <f xml:space="preserve"> 100 * _2025teamgamelogs[[#This Row],[POINTS_PER_POSSESSION]]</f>
        <v>115.44431509507179</v>
      </c>
      <c r="BM1902" s="4">
        <f xml:space="preserve"> _2025teamgamelogs[[#This Row],[POSSESIONS]] / (_2025teamgamelogs[[#This Row],[MIN]]/48)</f>
        <v>103.08</v>
      </c>
      <c r="BN1902" s="3">
        <f>_2025teamgamelogs[[#This Row],[PTS]] / (2 * (_2025teamgamelogs[[#This Row],[FGA]] + 0.44 * _2025teamgamelogs[[#This Row],[FTA]]))</f>
        <v>0.58864265927977844</v>
      </c>
      <c r="BO1902" s="4">
        <f>VLOOKUP(_2025teamgamelogs[[#This Row],[MONTH]], LEAGUE_AVERAGES!$A$2:$B$8, 2, FALSE)</f>
        <v>113.5005303155976</v>
      </c>
      <c r="BP1902" s="5">
        <f>VLOOKUP(_2025teamgamelogs[[#This Row],[TEAM_NAME]], LEAGUE_AVERAGES!$A$14:$C$43, 2, FALSE)</f>
        <v>0.3560731707317073</v>
      </c>
      <c r="BQ1902" s="5">
        <f>VLOOKUP(_2025teamgamelogs[[#This Row],[TEAM_NAME]], LEAGUE_AVERAGES!$A$14:$C$43, 3, FALSE)</f>
        <v>0.3687804878048781</v>
      </c>
      <c r="BR1902" s="5">
        <f>VLOOKUP(_2025teamgamelogs[[#This Row],[TEAM_NAME]], LEAGUE_AVERAGES!$F$14:$H$43, 2, FALSE)</f>
        <v>0.47321951219512204</v>
      </c>
      <c r="BS1902" s="5">
        <f>VLOOKUP(_2025teamgamelogs[[#This Row],[TEAM_NAME]], LEAGUE_AVERAGES!$F$14:$H$43, 3, FALSE)</f>
        <v>0.48104878048780486</v>
      </c>
      <c r="BT1902" s="5">
        <f>VLOOKUP(_2025teamgamelogs[[#This Row],[TEAM_NAME]], LEAGUE_AVERAGES!$K$14:$M$43, 2, FALSE)</f>
        <v>0.57634444021190001</v>
      </c>
      <c r="BU1902" s="5">
        <f>VLOOKUP(_2025teamgamelogs[[#This Row],[TEAM_NAME]], LEAGUE_AVERAGES!$K$14:$M$43, 3, FALSE)</f>
        <v>0.58621097107374254</v>
      </c>
    </row>
    <row r="1903" spans="1:73" x14ac:dyDescent="0.2">
      <c r="A1903" t="s">
        <v>59</v>
      </c>
      <c r="B1903">
        <v>1610612760</v>
      </c>
      <c r="C1903" t="s">
        <v>137</v>
      </c>
      <c r="D1903" t="s">
        <v>138</v>
      </c>
      <c r="E1903">
        <v>22400920</v>
      </c>
      <c r="F1903" s="1">
        <v>45725</v>
      </c>
      <c r="G1903" t="s">
        <v>1569</v>
      </c>
      <c r="H1903" t="s">
        <v>63</v>
      </c>
      <c r="I1903">
        <v>48</v>
      </c>
      <c r="J1903">
        <v>46</v>
      </c>
      <c r="K1903">
        <v>94</v>
      </c>
      <c r="L1903">
        <v>0.48899999999999999</v>
      </c>
      <c r="M1903">
        <v>13</v>
      </c>
      <c r="N1903">
        <v>38</v>
      </c>
      <c r="O1903">
        <v>0.34200000000000003</v>
      </c>
      <c r="P1903">
        <v>22</v>
      </c>
      <c r="Q1903">
        <v>25</v>
      </c>
      <c r="R1903">
        <v>0.88</v>
      </c>
      <c r="S1903">
        <v>10</v>
      </c>
      <c r="T1903">
        <v>46</v>
      </c>
      <c r="U1903">
        <v>56</v>
      </c>
      <c r="V1903">
        <v>25</v>
      </c>
      <c r="W1903">
        <v>5</v>
      </c>
      <c r="X1903">
        <v>5</v>
      </c>
      <c r="Y1903">
        <v>14</v>
      </c>
      <c r="Z1903">
        <v>6</v>
      </c>
      <c r="AA1903">
        <v>20</v>
      </c>
      <c r="AB1903">
        <v>18</v>
      </c>
      <c r="AC1903">
        <v>127</v>
      </c>
      <c r="AD1903">
        <v>24</v>
      </c>
      <c r="AE1903">
        <v>1</v>
      </c>
      <c r="AF1903">
        <v>1</v>
      </c>
      <c r="AG1903">
        <v>1</v>
      </c>
      <c r="AH1903">
        <v>1</v>
      </c>
      <c r="AI1903">
        <v>121</v>
      </c>
      <c r="AJ1903">
        <v>437</v>
      </c>
      <c r="AK1903">
        <v>570</v>
      </c>
      <c r="AL1903">
        <v>825</v>
      </c>
      <c r="AM1903">
        <v>1171</v>
      </c>
      <c r="AN1903">
        <v>1078</v>
      </c>
      <c r="AO1903">
        <v>1411</v>
      </c>
      <c r="AP1903">
        <v>406</v>
      </c>
      <c r="AQ1903">
        <v>666</v>
      </c>
      <c r="AR1903">
        <v>381</v>
      </c>
      <c r="AS1903">
        <v>1308</v>
      </c>
      <c r="AT1903">
        <v>27</v>
      </c>
      <c r="AU1903">
        <v>99</v>
      </c>
      <c r="AV1903">
        <v>1358</v>
      </c>
      <c r="AW1903">
        <v>6</v>
      </c>
      <c r="AX1903">
        <v>1998</v>
      </c>
      <c r="AY1903">
        <v>5</v>
      </c>
      <c r="AZ1903">
        <v>1573</v>
      </c>
      <c r="BA1903">
        <v>1491</v>
      </c>
      <c r="BB1903">
        <v>1204</v>
      </c>
      <c r="BC1903">
        <v>341</v>
      </c>
      <c r="BD1903">
        <v>150</v>
      </c>
      <c r="BE1903">
        <v>1</v>
      </c>
      <c r="BF1903" t="s">
        <v>64</v>
      </c>
      <c r="BG1903" t="s">
        <v>1404</v>
      </c>
      <c r="BH1903" t="s">
        <v>1498</v>
      </c>
      <c r="BI1903" s="4">
        <f xml:space="preserve"> _2025teamgamelogs[[#This Row],[FGA]] + (0.44 * _2025teamgamelogs[[#This Row],[FTA]]) + _2025teamgamelogs[[#This Row],[TOV]] - _2025teamgamelogs[[#This Row],[OREB]]</f>
        <v>100</v>
      </c>
      <c r="BJ1903" s="3">
        <f>_2025teamgamelogs[[#This Row],[TOV]]/_2025teamgamelogs[[#This Row],[POSSESIONS]]</f>
        <v>0.05</v>
      </c>
      <c r="BK1903" s="4">
        <f>_2025teamgamelogs[[#This Row],[PTS]]/_2025teamgamelogs[[#This Row],[POSSESIONS]]</f>
        <v>1.27</v>
      </c>
      <c r="BL1903" s="4">
        <f xml:space="preserve"> 100 * _2025teamgamelogs[[#This Row],[POINTS_PER_POSSESSION]]</f>
        <v>127</v>
      </c>
      <c r="BM1903" s="4">
        <f xml:space="preserve"> _2025teamgamelogs[[#This Row],[POSSESIONS]] / (_2025teamgamelogs[[#This Row],[MIN]]/48)</f>
        <v>100</v>
      </c>
      <c r="BN1903" s="3">
        <f>_2025teamgamelogs[[#This Row],[PTS]] / (2 * (_2025teamgamelogs[[#This Row],[FGA]] + 0.44 * _2025teamgamelogs[[#This Row],[FTA]]))</f>
        <v>0.60476190476190472</v>
      </c>
      <c r="BO1903" s="4">
        <f>VLOOKUP(_2025teamgamelogs[[#This Row],[MONTH]], LEAGUE_AVERAGES!$A$2:$B$8, 2, FALSE)</f>
        <v>113.5005303155976</v>
      </c>
      <c r="BP1903" s="5">
        <f>VLOOKUP(_2025teamgamelogs[[#This Row],[TEAM_NAME]], LEAGUE_AVERAGES!$A$14:$C$43, 2, FALSE)</f>
        <v>0.38229268292682927</v>
      </c>
      <c r="BQ1903" s="5">
        <f>VLOOKUP(_2025teamgamelogs[[#This Row],[TEAM_NAME]], LEAGUE_AVERAGES!$A$14:$C$43, 3, FALSE)</f>
        <v>0.36500000000000005</v>
      </c>
      <c r="BR1903" s="5">
        <f>VLOOKUP(_2025teamgamelogs[[#This Row],[TEAM_NAME]], LEAGUE_AVERAGES!$F$14:$H$43, 2, FALSE)</f>
        <v>0.48607317073170736</v>
      </c>
      <c r="BS1903" s="5">
        <f>VLOOKUP(_2025teamgamelogs[[#This Row],[TEAM_NAME]], LEAGUE_AVERAGES!$F$14:$H$43, 3, FALSE)</f>
        <v>0.4780731707317073</v>
      </c>
      <c r="BT1903" s="5">
        <f>VLOOKUP(_2025teamgamelogs[[#This Row],[TEAM_NAME]], LEAGUE_AVERAGES!$K$14:$M$43, 2, FALSE)</f>
        <v>0.59971838422440138</v>
      </c>
      <c r="BU1903" s="5">
        <f>VLOOKUP(_2025teamgamelogs[[#This Row],[TEAM_NAME]], LEAGUE_AVERAGES!$K$14:$M$43, 3, FALSE)</f>
        <v>0.58679992881439635</v>
      </c>
    </row>
    <row r="1904" spans="1:73" x14ac:dyDescent="0.2">
      <c r="A1904" t="s">
        <v>59</v>
      </c>
      <c r="B1904">
        <v>1610612742</v>
      </c>
      <c r="C1904" t="s">
        <v>154</v>
      </c>
      <c r="D1904" t="s">
        <v>155</v>
      </c>
      <c r="E1904">
        <v>22400921</v>
      </c>
      <c r="F1904" s="1">
        <v>45725</v>
      </c>
      <c r="G1904" t="s">
        <v>369</v>
      </c>
      <c r="H1904" t="s">
        <v>70</v>
      </c>
      <c r="I1904">
        <v>48</v>
      </c>
      <c r="J1904">
        <v>43</v>
      </c>
      <c r="K1904">
        <v>88</v>
      </c>
      <c r="L1904">
        <v>0.48899999999999999</v>
      </c>
      <c r="M1904">
        <v>17</v>
      </c>
      <c r="N1904">
        <v>42</v>
      </c>
      <c r="O1904">
        <v>0.40500000000000003</v>
      </c>
      <c r="P1904">
        <v>13</v>
      </c>
      <c r="Q1904">
        <v>16</v>
      </c>
      <c r="R1904">
        <v>0.81299999999999994</v>
      </c>
      <c r="S1904">
        <v>5</v>
      </c>
      <c r="T1904">
        <v>27</v>
      </c>
      <c r="U1904">
        <v>32</v>
      </c>
      <c r="V1904">
        <v>29</v>
      </c>
      <c r="W1904">
        <v>7</v>
      </c>
      <c r="X1904">
        <v>8</v>
      </c>
      <c r="Y1904">
        <v>2</v>
      </c>
      <c r="Z1904">
        <v>4</v>
      </c>
      <c r="AA1904">
        <v>13</v>
      </c>
      <c r="AB1904">
        <v>10</v>
      </c>
      <c r="AC1904">
        <v>116</v>
      </c>
      <c r="AD1904">
        <v>-9</v>
      </c>
      <c r="AE1904">
        <v>1</v>
      </c>
      <c r="AF1904">
        <v>1231</v>
      </c>
      <c r="AG1904">
        <v>1231</v>
      </c>
      <c r="AH1904">
        <v>1231</v>
      </c>
      <c r="AI1904">
        <v>121</v>
      </c>
      <c r="AJ1904">
        <v>866</v>
      </c>
      <c r="AK1904">
        <v>1314</v>
      </c>
      <c r="AL1904">
        <v>853</v>
      </c>
      <c r="AM1904">
        <v>410</v>
      </c>
      <c r="AN1904">
        <v>568</v>
      </c>
      <c r="AO1904">
        <v>700</v>
      </c>
      <c r="AP1904">
        <v>1755</v>
      </c>
      <c r="AQ1904">
        <v>1907</v>
      </c>
      <c r="AR1904">
        <v>924</v>
      </c>
      <c r="AS1904">
        <v>2299</v>
      </c>
      <c r="AT1904">
        <v>2068</v>
      </c>
      <c r="AU1904">
        <v>2378</v>
      </c>
      <c r="AV1904">
        <v>687</v>
      </c>
      <c r="AW1904">
        <v>38</v>
      </c>
      <c r="AX1904">
        <v>1073</v>
      </c>
      <c r="AY1904">
        <v>2078</v>
      </c>
      <c r="AZ1904">
        <v>750</v>
      </c>
      <c r="BA1904">
        <v>148</v>
      </c>
      <c r="BB1904">
        <v>2410</v>
      </c>
      <c r="BC1904">
        <v>1025</v>
      </c>
      <c r="BD1904">
        <v>1735</v>
      </c>
      <c r="BE1904">
        <v>1</v>
      </c>
      <c r="BF1904" t="s">
        <v>64</v>
      </c>
      <c r="BG1904" t="s">
        <v>1404</v>
      </c>
      <c r="BH1904" t="s">
        <v>1498</v>
      </c>
      <c r="BI1904" s="4">
        <f xml:space="preserve"> _2025teamgamelogs[[#This Row],[FGA]] + (0.44 * _2025teamgamelogs[[#This Row],[FTA]]) + _2025teamgamelogs[[#This Row],[TOV]] - _2025teamgamelogs[[#This Row],[OREB]]</f>
        <v>97.04</v>
      </c>
      <c r="BJ1904" s="3">
        <f>_2025teamgamelogs[[#This Row],[TOV]]/_2025teamgamelogs[[#This Row],[POSSESIONS]]</f>
        <v>7.213520197856553E-2</v>
      </c>
      <c r="BK1904" s="4">
        <f>_2025teamgamelogs[[#This Row],[PTS]]/_2025teamgamelogs[[#This Row],[POSSESIONS]]</f>
        <v>1.1953833470733717</v>
      </c>
      <c r="BL1904" s="4">
        <f xml:space="preserve"> 100 * _2025teamgamelogs[[#This Row],[POINTS_PER_POSSESSION]]</f>
        <v>119.53833470733717</v>
      </c>
      <c r="BM1904" s="4">
        <f xml:space="preserve"> _2025teamgamelogs[[#This Row],[POSSESIONS]] / (_2025teamgamelogs[[#This Row],[MIN]]/48)</f>
        <v>97.04</v>
      </c>
      <c r="BN1904" s="3">
        <f>_2025teamgamelogs[[#This Row],[PTS]] / (2 * (_2025teamgamelogs[[#This Row],[FGA]] + 0.44 * _2025teamgamelogs[[#This Row],[FTA]]))</f>
        <v>0.61026936026936018</v>
      </c>
      <c r="BO1904" s="4">
        <f>VLOOKUP(_2025teamgamelogs[[#This Row],[MONTH]], LEAGUE_AVERAGES!$A$2:$B$8, 2, FALSE)</f>
        <v>113.5005303155976</v>
      </c>
      <c r="BP1904" s="5">
        <f>VLOOKUP(_2025teamgamelogs[[#This Row],[TEAM_NAME]], LEAGUE_AVERAGES!$A$14:$C$43, 2, FALSE)</f>
        <v>0.362375</v>
      </c>
      <c r="BQ1904" s="5">
        <f>VLOOKUP(_2025teamgamelogs[[#This Row],[TEAM_NAME]], LEAGUE_AVERAGES!$A$14:$C$43, 3, FALSE)</f>
        <v>0.36252380952380958</v>
      </c>
      <c r="BR1904" s="5">
        <f>VLOOKUP(_2025teamgamelogs[[#This Row],[TEAM_NAME]], LEAGUE_AVERAGES!$F$14:$H$43, 2, FALSE)</f>
        <v>0.47777500000000001</v>
      </c>
      <c r="BS1904" s="5">
        <f>VLOOKUP(_2025teamgamelogs[[#This Row],[TEAM_NAME]], LEAGUE_AVERAGES!$F$14:$H$43, 3, FALSE)</f>
        <v>0.48176190476190472</v>
      </c>
      <c r="BT1904" s="5">
        <f>VLOOKUP(_2025teamgamelogs[[#This Row],[TEAM_NAME]], LEAGUE_AVERAGES!$K$14:$M$43, 2, FALSE)</f>
        <v>0.58283558931438928</v>
      </c>
      <c r="BU1904" s="5">
        <f>VLOOKUP(_2025teamgamelogs[[#This Row],[TEAM_NAME]], LEAGUE_AVERAGES!$K$14:$M$43, 3, FALSE)</f>
        <v>0.5856179003364903</v>
      </c>
    </row>
    <row r="1905" spans="1:73" x14ac:dyDescent="0.2">
      <c r="A1905" t="s">
        <v>59</v>
      </c>
      <c r="B1905">
        <v>1610612750</v>
      </c>
      <c r="C1905" t="s">
        <v>8</v>
      </c>
      <c r="D1905" t="s">
        <v>72</v>
      </c>
      <c r="E1905">
        <v>22400925</v>
      </c>
      <c r="F1905" s="1">
        <v>45725</v>
      </c>
      <c r="G1905" t="s">
        <v>913</v>
      </c>
      <c r="H1905" t="s">
        <v>63</v>
      </c>
      <c r="I1905">
        <v>48</v>
      </c>
      <c r="J1905">
        <v>53</v>
      </c>
      <c r="K1905">
        <v>95</v>
      </c>
      <c r="L1905">
        <v>0.55800000000000005</v>
      </c>
      <c r="M1905">
        <v>21</v>
      </c>
      <c r="N1905">
        <v>42</v>
      </c>
      <c r="O1905">
        <v>0.5</v>
      </c>
      <c r="P1905">
        <v>14</v>
      </c>
      <c r="Q1905">
        <v>15</v>
      </c>
      <c r="R1905">
        <v>0.93300000000000005</v>
      </c>
      <c r="S1905">
        <v>14</v>
      </c>
      <c r="T1905">
        <v>28</v>
      </c>
      <c r="U1905">
        <v>42</v>
      </c>
      <c r="V1905">
        <v>38</v>
      </c>
      <c r="W1905">
        <v>13</v>
      </c>
      <c r="X1905">
        <v>7</v>
      </c>
      <c r="Y1905">
        <v>4</v>
      </c>
      <c r="Z1905">
        <v>3</v>
      </c>
      <c r="AA1905">
        <v>17</v>
      </c>
      <c r="AB1905">
        <v>14</v>
      </c>
      <c r="AC1905">
        <v>141</v>
      </c>
      <c r="AD1905">
        <v>17</v>
      </c>
      <c r="AE1905">
        <v>1</v>
      </c>
      <c r="AF1905">
        <v>1</v>
      </c>
      <c r="AG1905">
        <v>1</v>
      </c>
      <c r="AH1905">
        <v>1</v>
      </c>
      <c r="AI1905">
        <v>121</v>
      </c>
      <c r="AJ1905">
        <v>40</v>
      </c>
      <c r="AK1905">
        <v>477</v>
      </c>
      <c r="AL1905">
        <v>127</v>
      </c>
      <c r="AM1905">
        <v>74</v>
      </c>
      <c r="AN1905">
        <v>568</v>
      </c>
      <c r="AO1905">
        <v>94</v>
      </c>
      <c r="AP1905">
        <v>1571</v>
      </c>
      <c r="AQ1905">
        <v>2021</v>
      </c>
      <c r="AR1905">
        <v>127</v>
      </c>
      <c r="AS1905">
        <v>466</v>
      </c>
      <c r="AT1905">
        <v>1951</v>
      </c>
      <c r="AU1905">
        <v>1443</v>
      </c>
      <c r="AV1905">
        <v>44</v>
      </c>
      <c r="AW1905">
        <v>850</v>
      </c>
      <c r="AX1905">
        <v>1360</v>
      </c>
      <c r="AY1905">
        <v>1274</v>
      </c>
      <c r="AZ1905">
        <v>384</v>
      </c>
      <c r="BA1905">
        <v>792</v>
      </c>
      <c r="BB1905">
        <v>2064</v>
      </c>
      <c r="BC1905">
        <v>43</v>
      </c>
      <c r="BD1905">
        <v>313</v>
      </c>
      <c r="BE1905">
        <v>1</v>
      </c>
      <c r="BF1905" t="s">
        <v>64</v>
      </c>
      <c r="BG1905" t="s">
        <v>1404</v>
      </c>
      <c r="BH1905" t="s">
        <v>1498</v>
      </c>
      <c r="BI1905" s="4">
        <f xml:space="preserve"> _2025teamgamelogs[[#This Row],[FGA]] + (0.44 * _2025teamgamelogs[[#This Row],[FTA]]) + _2025teamgamelogs[[#This Row],[TOV]] - _2025teamgamelogs[[#This Row],[OREB]]</f>
        <v>100.6</v>
      </c>
      <c r="BJ1905" s="3">
        <f>_2025teamgamelogs[[#This Row],[TOV]]/_2025teamgamelogs[[#This Row],[POSSESIONS]]</f>
        <v>0.12922465208747516</v>
      </c>
      <c r="BK1905" s="4">
        <f>_2025teamgamelogs[[#This Row],[PTS]]/_2025teamgamelogs[[#This Row],[POSSESIONS]]</f>
        <v>1.4015904572564613</v>
      </c>
      <c r="BL1905" s="4">
        <f xml:space="preserve"> 100 * _2025teamgamelogs[[#This Row],[POINTS_PER_POSSESSION]]</f>
        <v>140.15904572564614</v>
      </c>
      <c r="BM1905" s="4">
        <f xml:space="preserve"> _2025teamgamelogs[[#This Row],[POSSESIONS]] / (_2025teamgamelogs[[#This Row],[MIN]]/48)</f>
        <v>100.6</v>
      </c>
      <c r="BN1905" s="3">
        <f>_2025teamgamelogs[[#This Row],[PTS]] / (2 * (_2025teamgamelogs[[#This Row],[FGA]] + 0.44 * _2025teamgamelogs[[#This Row],[FTA]]))</f>
        <v>0.69389763779527558</v>
      </c>
      <c r="BO1905" s="4">
        <f>VLOOKUP(_2025teamgamelogs[[#This Row],[MONTH]], LEAGUE_AVERAGES!$A$2:$B$8, 2, FALSE)</f>
        <v>113.5005303155976</v>
      </c>
      <c r="BP1905" s="5">
        <f>VLOOKUP(_2025teamgamelogs[[#This Row],[TEAM_NAME]], LEAGUE_AVERAGES!$A$14:$C$43, 2, FALSE)</f>
        <v>0.38256097560975622</v>
      </c>
      <c r="BQ1905" s="5">
        <f>VLOOKUP(_2025teamgamelogs[[#This Row],[TEAM_NAME]], LEAGUE_AVERAGES!$A$14:$C$43, 3, FALSE)</f>
        <v>0.37156097560975615</v>
      </c>
      <c r="BR1905" s="5">
        <f>VLOOKUP(_2025teamgamelogs[[#This Row],[TEAM_NAME]], LEAGUE_AVERAGES!$F$14:$H$43, 2, FALSE)</f>
        <v>0.47402439024390242</v>
      </c>
      <c r="BS1905" s="5">
        <f>VLOOKUP(_2025teamgamelogs[[#This Row],[TEAM_NAME]], LEAGUE_AVERAGES!$F$14:$H$43, 3, FALSE)</f>
        <v>0.46580487804878057</v>
      </c>
      <c r="BT1905" s="5">
        <f>VLOOKUP(_2025teamgamelogs[[#This Row],[TEAM_NAME]], LEAGUE_AVERAGES!$K$14:$M$43, 2, FALSE)</f>
        <v>0.59446350940954662</v>
      </c>
      <c r="BU1905" s="5">
        <f>VLOOKUP(_2025teamgamelogs[[#This Row],[TEAM_NAME]], LEAGUE_AVERAGES!$K$14:$M$43, 3, FALSE)</f>
        <v>0.58583417827298701</v>
      </c>
    </row>
    <row r="1906" spans="1:73" x14ac:dyDescent="0.2">
      <c r="A1906" t="s">
        <v>59</v>
      </c>
      <c r="B1906">
        <v>1610612739</v>
      </c>
      <c r="C1906" t="s">
        <v>119</v>
      </c>
      <c r="D1906" t="s">
        <v>120</v>
      </c>
      <c r="E1906">
        <v>22400922</v>
      </c>
      <c r="F1906" s="1">
        <v>45725</v>
      </c>
      <c r="G1906" t="s">
        <v>293</v>
      </c>
      <c r="H1906" t="s">
        <v>63</v>
      </c>
      <c r="I1906">
        <v>48</v>
      </c>
      <c r="J1906">
        <v>39</v>
      </c>
      <c r="K1906">
        <v>88</v>
      </c>
      <c r="L1906">
        <v>0.443</v>
      </c>
      <c r="M1906">
        <v>19</v>
      </c>
      <c r="N1906">
        <v>47</v>
      </c>
      <c r="O1906">
        <v>0.40400000000000003</v>
      </c>
      <c r="P1906">
        <v>15</v>
      </c>
      <c r="Q1906">
        <v>19</v>
      </c>
      <c r="R1906">
        <v>0.78900000000000003</v>
      </c>
      <c r="S1906">
        <v>13</v>
      </c>
      <c r="T1906">
        <v>31</v>
      </c>
      <c r="U1906">
        <v>44</v>
      </c>
      <c r="V1906">
        <v>25</v>
      </c>
      <c r="W1906">
        <v>15</v>
      </c>
      <c r="X1906">
        <v>11</v>
      </c>
      <c r="Y1906">
        <v>2</v>
      </c>
      <c r="Z1906">
        <v>2</v>
      </c>
      <c r="AA1906">
        <v>15</v>
      </c>
      <c r="AB1906">
        <v>15</v>
      </c>
      <c r="AC1906">
        <v>112</v>
      </c>
      <c r="AD1906">
        <v>12</v>
      </c>
      <c r="AE1906">
        <v>1</v>
      </c>
      <c r="AF1906">
        <v>1</v>
      </c>
      <c r="AG1906">
        <v>1</v>
      </c>
      <c r="AH1906">
        <v>1</v>
      </c>
      <c r="AI1906">
        <v>121</v>
      </c>
      <c r="AJ1906">
        <v>1609</v>
      </c>
      <c r="AK1906">
        <v>1314</v>
      </c>
      <c r="AL1906">
        <v>1660</v>
      </c>
      <c r="AM1906">
        <v>182</v>
      </c>
      <c r="AN1906">
        <v>200</v>
      </c>
      <c r="AO1906">
        <v>714</v>
      </c>
      <c r="AP1906">
        <v>1416</v>
      </c>
      <c r="AQ1906">
        <v>1458</v>
      </c>
      <c r="AR1906">
        <v>1180</v>
      </c>
      <c r="AS1906">
        <v>652</v>
      </c>
      <c r="AT1906">
        <v>1488</v>
      </c>
      <c r="AU1906">
        <v>1127</v>
      </c>
      <c r="AV1906">
        <v>1358</v>
      </c>
      <c r="AW1906">
        <v>1341</v>
      </c>
      <c r="AX1906">
        <v>346</v>
      </c>
      <c r="AY1906">
        <v>2078</v>
      </c>
      <c r="AZ1906">
        <v>158</v>
      </c>
      <c r="BA1906">
        <v>398</v>
      </c>
      <c r="BB1906">
        <v>1892</v>
      </c>
      <c r="BC1906">
        <v>1331</v>
      </c>
      <c r="BD1906">
        <v>517</v>
      </c>
      <c r="BE1906">
        <v>1</v>
      </c>
      <c r="BF1906" t="s">
        <v>71</v>
      </c>
      <c r="BG1906" t="s">
        <v>1404</v>
      </c>
      <c r="BH1906" t="s">
        <v>1498</v>
      </c>
      <c r="BI1906" s="4">
        <f xml:space="preserve"> _2025teamgamelogs[[#This Row],[FGA]] + (0.44 * _2025teamgamelogs[[#This Row],[FTA]]) + _2025teamgamelogs[[#This Row],[TOV]] - _2025teamgamelogs[[#This Row],[OREB]]</f>
        <v>98.36</v>
      </c>
      <c r="BJ1906" s="3">
        <f>_2025teamgamelogs[[#This Row],[TOV]]/_2025teamgamelogs[[#This Row],[POSSESIONS]]</f>
        <v>0.15250101667344448</v>
      </c>
      <c r="BK1906" s="4">
        <f>_2025teamgamelogs[[#This Row],[PTS]]/_2025teamgamelogs[[#This Row],[POSSESIONS]]</f>
        <v>1.1386742578283855</v>
      </c>
      <c r="BL1906" s="4">
        <f xml:space="preserve"> 100 * _2025teamgamelogs[[#This Row],[POINTS_PER_POSSESSION]]</f>
        <v>113.86742578283855</v>
      </c>
      <c r="BM1906" s="4">
        <f xml:space="preserve"> _2025teamgamelogs[[#This Row],[POSSESIONS]] / (_2025teamgamelogs[[#This Row],[MIN]]/48)</f>
        <v>98.36</v>
      </c>
      <c r="BN1906" s="3">
        <f>_2025teamgamelogs[[#This Row],[PTS]] / (2 * (_2025teamgamelogs[[#This Row],[FGA]] + 0.44 * _2025teamgamelogs[[#This Row],[FTA]]))</f>
        <v>0.58115400581154009</v>
      </c>
      <c r="BO1906" s="4">
        <f>VLOOKUP(_2025teamgamelogs[[#This Row],[MONTH]], LEAGUE_AVERAGES!$A$2:$B$8, 2, FALSE)</f>
        <v>113.5005303155976</v>
      </c>
      <c r="BP1906" s="5">
        <f>VLOOKUP(_2025teamgamelogs[[#This Row],[TEAM_NAME]], LEAGUE_AVERAGES!$A$14:$C$43, 2, FALSE)</f>
        <v>0.38409756097560971</v>
      </c>
      <c r="BQ1906" s="5">
        <f>VLOOKUP(_2025teamgamelogs[[#This Row],[TEAM_NAME]], LEAGUE_AVERAGES!$A$14:$C$43, 3, FALSE)</f>
        <v>0.38512195121951209</v>
      </c>
      <c r="BR1906" s="5">
        <f>VLOOKUP(_2025teamgamelogs[[#This Row],[TEAM_NAME]], LEAGUE_AVERAGES!$F$14:$H$43, 2, FALSE)</f>
        <v>0.49482926829268303</v>
      </c>
      <c r="BS1906" s="5">
        <f>VLOOKUP(_2025teamgamelogs[[#This Row],[TEAM_NAME]], LEAGUE_AVERAGES!$F$14:$H$43, 3, FALSE)</f>
        <v>0.4880731707317072</v>
      </c>
      <c r="BT1906" s="5">
        <f>VLOOKUP(_2025teamgamelogs[[#This Row],[TEAM_NAME]], LEAGUE_AVERAGES!$K$14:$M$43, 2, FALSE)</f>
        <v>0.61027349880699666</v>
      </c>
      <c r="BU1906" s="5">
        <f>VLOOKUP(_2025teamgamelogs[[#This Row],[TEAM_NAME]], LEAGUE_AVERAGES!$K$14:$M$43, 3, FALSE)</f>
        <v>0.60680781397749251</v>
      </c>
    </row>
    <row r="1907" spans="1:73" x14ac:dyDescent="0.2">
      <c r="A1907" t="s">
        <v>59</v>
      </c>
      <c r="B1907">
        <v>1610612763</v>
      </c>
      <c r="C1907" t="s">
        <v>128</v>
      </c>
      <c r="D1907" t="s">
        <v>129</v>
      </c>
      <c r="E1907">
        <v>22400923</v>
      </c>
      <c r="F1907" s="1">
        <v>45725</v>
      </c>
      <c r="G1907" t="s">
        <v>890</v>
      </c>
      <c r="H1907" t="s">
        <v>63</v>
      </c>
      <c r="I1907">
        <v>48</v>
      </c>
      <c r="J1907">
        <v>41</v>
      </c>
      <c r="K1907">
        <v>99</v>
      </c>
      <c r="L1907">
        <v>0.41399999999999998</v>
      </c>
      <c r="M1907">
        <v>13</v>
      </c>
      <c r="N1907">
        <v>49</v>
      </c>
      <c r="O1907">
        <v>0.26500000000000001</v>
      </c>
      <c r="P1907">
        <v>12</v>
      </c>
      <c r="Q1907">
        <v>19</v>
      </c>
      <c r="R1907">
        <v>0.63200000000000001</v>
      </c>
      <c r="S1907">
        <v>23</v>
      </c>
      <c r="T1907">
        <v>34</v>
      </c>
      <c r="U1907">
        <v>57</v>
      </c>
      <c r="V1907">
        <v>24</v>
      </c>
      <c r="W1907">
        <v>14</v>
      </c>
      <c r="X1907">
        <v>11</v>
      </c>
      <c r="Y1907">
        <v>6</v>
      </c>
      <c r="Z1907">
        <v>6</v>
      </c>
      <c r="AA1907">
        <v>22</v>
      </c>
      <c r="AB1907">
        <v>15</v>
      </c>
      <c r="AC1907">
        <v>107</v>
      </c>
      <c r="AD1907">
        <v>3</v>
      </c>
      <c r="AE1907">
        <v>1</v>
      </c>
      <c r="AF1907">
        <v>1</v>
      </c>
      <c r="AG1907">
        <v>1</v>
      </c>
      <c r="AH1907">
        <v>1</v>
      </c>
      <c r="AI1907">
        <v>121</v>
      </c>
      <c r="AJ1907">
        <v>1234</v>
      </c>
      <c r="AK1907">
        <v>206</v>
      </c>
      <c r="AL1907">
        <v>2052</v>
      </c>
      <c r="AM1907">
        <v>1171</v>
      </c>
      <c r="AN1907">
        <v>142</v>
      </c>
      <c r="AO1907">
        <v>2168</v>
      </c>
      <c r="AP1907">
        <v>1889</v>
      </c>
      <c r="AQ1907">
        <v>1458</v>
      </c>
      <c r="AR1907">
        <v>2271</v>
      </c>
      <c r="AS1907">
        <v>8</v>
      </c>
      <c r="AT1907">
        <v>926</v>
      </c>
      <c r="AU1907">
        <v>74</v>
      </c>
      <c r="AV1907">
        <v>1570</v>
      </c>
      <c r="AW1907">
        <v>1092</v>
      </c>
      <c r="AX1907">
        <v>346</v>
      </c>
      <c r="AY1907">
        <v>560</v>
      </c>
      <c r="AZ1907">
        <v>1573</v>
      </c>
      <c r="BA1907">
        <v>1887</v>
      </c>
      <c r="BB1907">
        <v>1892</v>
      </c>
      <c r="BC1907">
        <v>1677</v>
      </c>
      <c r="BD1907">
        <v>1047</v>
      </c>
      <c r="BE1907">
        <v>1</v>
      </c>
      <c r="BF1907" t="s">
        <v>71</v>
      </c>
      <c r="BG1907" t="s">
        <v>1404</v>
      </c>
      <c r="BH1907" t="s">
        <v>1498</v>
      </c>
      <c r="BI1907" s="4">
        <f xml:space="preserve"> _2025teamgamelogs[[#This Row],[FGA]] + (0.44 * _2025teamgamelogs[[#This Row],[FTA]]) + _2025teamgamelogs[[#This Row],[TOV]] - _2025teamgamelogs[[#This Row],[OREB]]</f>
        <v>98.36</v>
      </c>
      <c r="BJ1907" s="3">
        <f>_2025teamgamelogs[[#This Row],[TOV]]/_2025teamgamelogs[[#This Row],[POSSESIONS]]</f>
        <v>0.14233428222854819</v>
      </c>
      <c r="BK1907" s="4">
        <f>_2025teamgamelogs[[#This Row],[PTS]]/_2025teamgamelogs[[#This Row],[POSSESIONS]]</f>
        <v>1.087840585603904</v>
      </c>
      <c r="BL1907" s="4">
        <f xml:space="preserve"> 100 * _2025teamgamelogs[[#This Row],[POINTS_PER_POSSESSION]]</f>
        <v>108.78405856039039</v>
      </c>
      <c r="BM1907" s="4">
        <f xml:space="preserve"> _2025teamgamelogs[[#This Row],[POSSESIONS]] / (_2025teamgamelogs[[#This Row],[MIN]]/48)</f>
        <v>98.36</v>
      </c>
      <c r="BN1907" s="3">
        <f>_2025teamgamelogs[[#This Row],[PTS]] / (2 * (_2025teamgamelogs[[#This Row],[FGA]] + 0.44 * _2025teamgamelogs[[#This Row],[FTA]]))</f>
        <v>0.49832339791356184</v>
      </c>
      <c r="BO1907" s="4">
        <f>VLOOKUP(_2025teamgamelogs[[#This Row],[MONTH]], LEAGUE_AVERAGES!$A$2:$B$8, 2, FALSE)</f>
        <v>113.5005303155976</v>
      </c>
      <c r="BP1907" s="5">
        <f>VLOOKUP(_2025teamgamelogs[[#This Row],[TEAM_NAME]], LEAGUE_AVERAGES!$A$14:$C$43, 2, FALSE)</f>
        <v>0.36546341463414628</v>
      </c>
      <c r="BQ1907" s="5">
        <f>VLOOKUP(_2025teamgamelogs[[#This Row],[TEAM_NAME]], LEAGUE_AVERAGES!$A$14:$C$43, 3, FALSE)</f>
        <v>0.36639024390243902</v>
      </c>
      <c r="BR1907" s="5">
        <f>VLOOKUP(_2025teamgamelogs[[#This Row],[TEAM_NAME]], LEAGUE_AVERAGES!$F$14:$H$43, 2, FALSE)</f>
        <v>0.48997560975609772</v>
      </c>
      <c r="BS1907" s="5">
        <f>VLOOKUP(_2025teamgamelogs[[#This Row],[TEAM_NAME]], LEAGUE_AVERAGES!$F$14:$H$43, 3, FALSE)</f>
        <v>0.46951219512195119</v>
      </c>
      <c r="BT1907" s="5">
        <f>VLOOKUP(_2025teamgamelogs[[#This Row],[TEAM_NAME]], LEAGUE_AVERAGES!$K$14:$M$43, 2, FALSE)</f>
        <v>0.59919613060605748</v>
      </c>
      <c r="BU1907" s="5">
        <f>VLOOKUP(_2025teamgamelogs[[#This Row],[TEAM_NAME]], LEAGUE_AVERAGES!$K$14:$M$43, 3, FALSE)</f>
        <v>0.57758119053457602</v>
      </c>
    </row>
    <row r="1908" spans="1:73" x14ac:dyDescent="0.2">
      <c r="A1908" t="s">
        <v>59</v>
      </c>
      <c r="B1908">
        <v>1610612758</v>
      </c>
      <c r="C1908" t="s">
        <v>142</v>
      </c>
      <c r="D1908" t="s">
        <v>143</v>
      </c>
      <c r="E1908">
        <v>22400927</v>
      </c>
      <c r="F1908" s="1">
        <v>45725</v>
      </c>
      <c r="G1908" t="s">
        <v>551</v>
      </c>
      <c r="H1908" t="s">
        <v>70</v>
      </c>
      <c r="I1908">
        <v>53</v>
      </c>
      <c r="J1908">
        <v>40</v>
      </c>
      <c r="K1908">
        <v>87</v>
      </c>
      <c r="L1908">
        <v>0.46</v>
      </c>
      <c r="M1908">
        <v>9</v>
      </c>
      <c r="N1908">
        <v>34</v>
      </c>
      <c r="O1908">
        <v>0.26500000000000001</v>
      </c>
      <c r="P1908">
        <v>21</v>
      </c>
      <c r="Q1908">
        <v>25</v>
      </c>
      <c r="R1908">
        <v>0.84</v>
      </c>
      <c r="S1908">
        <v>8</v>
      </c>
      <c r="T1908">
        <v>40</v>
      </c>
      <c r="U1908">
        <v>48</v>
      </c>
      <c r="V1908">
        <v>27</v>
      </c>
      <c r="W1908">
        <v>8</v>
      </c>
      <c r="X1908">
        <v>6</v>
      </c>
      <c r="Y1908">
        <v>1</v>
      </c>
      <c r="Z1908">
        <v>5</v>
      </c>
      <c r="AA1908">
        <v>19</v>
      </c>
      <c r="AB1908">
        <v>20</v>
      </c>
      <c r="AC1908">
        <v>110</v>
      </c>
      <c r="AD1908">
        <v>-1</v>
      </c>
      <c r="AE1908">
        <v>1</v>
      </c>
      <c r="AF1908">
        <v>1231</v>
      </c>
      <c r="AG1908">
        <v>1231</v>
      </c>
      <c r="AH1908">
        <v>1231</v>
      </c>
      <c r="AI1908">
        <v>9</v>
      </c>
      <c r="AJ1908">
        <v>1438</v>
      </c>
      <c r="AK1908">
        <v>1449</v>
      </c>
      <c r="AL1908">
        <v>1378</v>
      </c>
      <c r="AM1908">
        <v>2097</v>
      </c>
      <c r="AN1908">
        <v>1627</v>
      </c>
      <c r="AO1908">
        <v>2170</v>
      </c>
      <c r="AP1908">
        <v>506</v>
      </c>
      <c r="AQ1908">
        <v>666</v>
      </c>
      <c r="AR1908">
        <v>671</v>
      </c>
      <c r="AS1908">
        <v>1800</v>
      </c>
      <c r="AT1908">
        <v>210</v>
      </c>
      <c r="AU1908">
        <v>604</v>
      </c>
      <c r="AV1908">
        <v>1013</v>
      </c>
      <c r="AW1908">
        <v>78</v>
      </c>
      <c r="AX1908">
        <v>1702</v>
      </c>
      <c r="AY1908">
        <v>2304</v>
      </c>
      <c r="AZ1908">
        <v>1188</v>
      </c>
      <c r="BA1908">
        <v>1258</v>
      </c>
      <c r="BB1908">
        <v>767</v>
      </c>
      <c r="BC1908">
        <v>1479</v>
      </c>
      <c r="BD1908">
        <v>1231</v>
      </c>
      <c r="BE1908">
        <v>1</v>
      </c>
      <c r="BF1908" t="s">
        <v>71</v>
      </c>
      <c r="BG1908" t="s">
        <v>1404</v>
      </c>
      <c r="BH1908" t="s">
        <v>1498</v>
      </c>
      <c r="BI1908" s="4">
        <f xml:space="preserve"> _2025teamgamelogs[[#This Row],[FGA]] + (0.44 * _2025teamgamelogs[[#This Row],[FTA]]) + _2025teamgamelogs[[#This Row],[TOV]] - _2025teamgamelogs[[#This Row],[OREB]]</f>
        <v>98</v>
      </c>
      <c r="BJ1908" s="3">
        <f>_2025teamgamelogs[[#This Row],[TOV]]/_2025teamgamelogs[[#This Row],[POSSESIONS]]</f>
        <v>8.1632653061224483E-2</v>
      </c>
      <c r="BK1908" s="4">
        <f>_2025teamgamelogs[[#This Row],[PTS]]/_2025teamgamelogs[[#This Row],[POSSESIONS]]</f>
        <v>1.1224489795918366</v>
      </c>
      <c r="BL1908" s="4">
        <f xml:space="preserve"> 100 * _2025teamgamelogs[[#This Row],[POINTS_PER_POSSESSION]]</f>
        <v>112.24489795918366</v>
      </c>
      <c r="BM1908" s="4">
        <f xml:space="preserve"> _2025teamgamelogs[[#This Row],[POSSESIONS]] / (_2025teamgamelogs[[#This Row],[MIN]]/48)</f>
        <v>88.754716981132063</v>
      </c>
      <c r="BN1908" s="3">
        <f>_2025teamgamelogs[[#This Row],[PTS]] / (2 * (_2025teamgamelogs[[#This Row],[FGA]] + 0.44 * _2025teamgamelogs[[#This Row],[FTA]]))</f>
        <v>0.56122448979591832</v>
      </c>
      <c r="BO1908" s="4">
        <f>VLOOKUP(_2025teamgamelogs[[#This Row],[MONTH]], LEAGUE_AVERAGES!$A$2:$B$8, 2, FALSE)</f>
        <v>113.5005303155976</v>
      </c>
      <c r="BP1908" s="5">
        <f>VLOOKUP(_2025teamgamelogs[[#This Row],[TEAM_NAME]], LEAGUE_AVERAGES!$A$14:$C$43, 2, FALSE)</f>
        <v>0.37158536585365853</v>
      </c>
      <c r="BQ1908" s="5">
        <f>VLOOKUP(_2025teamgamelogs[[#This Row],[TEAM_NAME]], LEAGUE_AVERAGES!$A$14:$C$43, 3, FALSE)</f>
        <v>0.34029268292682929</v>
      </c>
      <c r="BR1908" s="5">
        <f>VLOOKUP(_2025teamgamelogs[[#This Row],[TEAM_NAME]], LEAGUE_AVERAGES!$F$14:$H$43, 2, FALSE)</f>
        <v>0.4831951219512195</v>
      </c>
      <c r="BS1908" s="5">
        <f>VLOOKUP(_2025teamgamelogs[[#This Row],[TEAM_NAME]], LEAGUE_AVERAGES!$F$14:$H$43, 3, FALSE)</f>
        <v>0.47492682926829272</v>
      </c>
      <c r="BT1908" s="5">
        <f>VLOOKUP(_2025teamgamelogs[[#This Row],[TEAM_NAME]], LEAGUE_AVERAGES!$K$14:$M$43, 2, FALSE)</f>
        <v>0.59195463864629394</v>
      </c>
      <c r="BU1908" s="5">
        <f>VLOOKUP(_2025teamgamelogs[[#This Row],[TEAM_NAME]], LEAGUE_AVERAGES!$K$14:$M$43, 3, FALSE)</f>
        <v>0.57517865161129356</v>
      </c>
    </row>
    <row r="1909" spans="1:73" x14ac:dyDescent="0.2">
      <c r="A1909" t="s">
        <v>59</v>
      </c>
      <c r="B1909">
        <v>1610612757</v>
      </c>
      <c r="C1909" t="s">
        <v>116</v>
      </c>
      <c r="D1909" t="s">
        <v>117</v>
      </c>
      <c r="E1909">
        <v>22400926</v>
      </c>
      <c r="F1909" s="1">
        <v>45725</v>
      </c>
      <c r="G1909" t="s">
        <v>1570</v>
      </c>
      <c r="H1909" t="s">
        <v>70</v>
      </c>
      <c r="I1909">
        <v>48</v>
      </c>
      <c r="J1909">
        <v>36</v>
      </c>
      <c r="K1909">
        <v>93</v>
      </c>
      <c r="L1909">
        <v>0.38700000000000001</v>
      </c>
      <c r="M1909">
        <v>15</v>
      </c>
      <c r="N1909">
        <v>50</v>
      </c>
      <c r="O1909">
        <v>0.3</v>
      </c>
      <c r="P1909">
        <v>25</v>
      </c>
      <c r="Q1909">
        <v>32</v>
      </c>
      <c r="R1909">
        <v>0.78100000000000003</v>
      </c>
      <c r="S1909">
        <v>10</v>
      </c>
      <c r="T1909">
        <v>31</v>
      </c>
      <c r="U1909">
        <v>41</v>
      </c>
      <c r="V1909">
        <v>17</v>
      </c>
      <c r="W1909">
        <v>13</v>
      </c>
      <c r="X1909">
        <v>7</v>
      </c>
      <c r="Y1909">
        <v>4</v>
      </c>
      <c r="Z1909">
        <v>8</v>
      </c>
      <c r="AA1909">
        <v>27</v>
      </c>
      <c r="AB1909">
        <v>24</v>
      </c>
      <c r="AC1909">
        <v>112</v>
      </c>
      <c r="AD1909">
        <v>-7</v>
      </c>
      <c r="AE1909">
        <v>1</v>
      </c>
      <c r="AF1909">
        <v>1231</v>
      </c>
      <c r="AG1909">
        <v>1231</v>
      </c>
      <c r="AH1909">
        <v>1231</v>
      </c>
      <c r="AI1909">
        <v>121</v>
      </c>
      <c r="AJ1909">
        <v>2070</v>
      </c>
      <c r="AK1909">
        <v>664</v>
      </c>
      <c r="AL1909">
        <v>2307</v>
      </c>
      <c r="AM1909">
        <v>733</v>
      </c>
      <c r="AN1909">
        <v>104</v>
      </c>
      <c r="AO1909">
        <v>1895</v>
      </c>
      <c r="AP1909">
        <v>183</v>
      </c>
      <c r="AQ1909">
        <v>163</v>
      </c>
      <c r="AR1909">
        <v>1282</v>
      </c>
      <c r="AS1909">
        <v>1308</v>
      </c>
      <c r="AT1909">
        <v>1488</v>
      </c>
      <c r="AU1909">
        <v>1563</v>
      </c>
      <c r="AV1909">
        <v>2380</v>
      </c>
      <c r="AW1909">
        <v>850</v>
      </c>
      <c r="AX1909">
        <v>1360</v>
      </c>
      <c r="AY1909">
        <v>1274</v>
      </c>
      <c r="AZ1909">
        <v>2116</v>
      </c>
      <c r="BA1909">
        <v>2368</v>
      </c>
      <c r="BB1909">
        <v>215</v>
      </c>
      <c r="BC1909">
        <v>1331</v>
      </c>
      <c r="BD1909">
        <v>1608</v>
      </c>
      <c r="BE1909">
        <v>1</v>
      </c>
      <c r="BF1909" t="s">
        <v>64</v>
      </c>
      <c r="BG1909" t="s">
        <v>1404</v>
      </c>
      <c r="BH1909" t="s">
        <v>1498</v>
      </c>
      <c r="BI1909" s="4">
        <f xml:space="preserve"> _2025teamgamelogs[[#This Row],[FGA]] + (0.44 * _2025teamgamelogs[[#This Row],[FTA]]) + _2025teamgamelogs[[#This Row],[TOV]] - _2025teamgamelogs[[#This Row],[OREB]]</f>
        <v>110.08</v>
      </c>
      <c r="BJ1909" s="3">
        <f>_2025teamgamelogs[[#This Row],[TOV]]/_2025teamgamelogs[[#This Row],[POSSESIONS]]</f>
        <v>0.11809593023255814</v>
      </c>
      <c r="BK1909" s="4">
        <f>_2025teamgamelogs[[#This Row],[PTS]]/_2025teamgamelogs[[#This Row],[POSSESIONS]]</f>
        <v>1.0174418604651163</v>
      </c>
      <c r="BL1909" s="4">
        <f xml:space="preserve"> 100 * _2025teamgamelogs[[#This Row],[POINTS_PER_POSSESSION]]</f>
        <v>101.74418604651163</v>
      </c>
      <c r="BM1909" s="4">
        <f xml:space="preserve"> _2025teamgamelogs[[#This Row],[POSSESIONS]] / (_2025teamgamelogs[[#This Row],[MIN]]/48)</f>
        <v>110.08</v>
      </c>
      <c r="BN1909" s="3">
        <f>_2025teamgamelogs[[#This Row],[PTS]] / (2 * (_2025teamgamelogs[[#This Row],[FGA]] + 0.44 * _2025teamgamelogs[[#This Row],[FTA]]))</f>
        <v>0.52297347777362724</v>
      </c>
      <c r="BO1909" s="4">
        <f>VLOOKUP(_2025teamgamelogs[[#This Row],[MONTH]], LEAGUE_AVERAGES!$A$2:$B$8, 2, FALSE)</f>
        <v>113.5005303155976</v>
      </c>
      <c r="BP1909" s="5">
        <f>VLOOKUP(_2025teamgamelogs[[#This Row],[TEAM_NAME]], LEAGUE_AVERAGES!$A$14:$C$43, 2, FALSE)</f>
        <v>0.3617317073170731</v>
      </c>
      <c r="BQ1909" s="5">
        <f>VLOOKUP(_2025teamgamelogs[[#This Row],[TEAM_NAME]], LEAGUE_AVERAGES!$A$14:$C$43, 3, FALSE)</f>
        <v>0.32368292682926825</v>
      </c>
      <c r="BR1909" s="5">
        <f>VLOOKUP(_2025teamgamelogs[[#This Row],[TEAM_NAME]], LEAGUE_AVERAGES!$F$14:$H$43, 2, FALSE)</f>
        <v>0.4560243902439024</v>
      </c>
      <c r="BS1909" s="5">
        <f>VLOOKUP(_2025teamgamelogs[[#This Row],[TEAM_NAME]], LEAGUE_AVERAGES!$F$14:$H$43, 3, FALSE)</f>
        <v>0.4473414634146341</v>
      </c>
      <c r="BT1909" s="5">
        <f>VLOOKUP(_2025teamgamelogs[[#This Row],[TEAM_NAME]], LEAGUE_AVERAGES!$K$14:$M$43, 2, FALSE)</f>
        <v>0.56794360073860606</v>
      </c>
      <c r="BU1909" s="5">
        <f>VLOOKUP(_2025teamgamelogs[[#This Row],[TEAM_NAME]], LEAGUE_AVERAGES!$K$14:$M$43, 3, FALSE)</f>
        <v>0.54561285519601899</v>
      </c>
    </row>
    <row r="1910" spans="1:73" x14ac:dyDescent="0.2">
      <c r="A1910" t="s">
        <v>59</v>
      </c>
      <c r="B1910">
        <v>1610612762</v>
      </c>
      <c r="C1910" t="s">
        <v>125</v>
      </c>
      <c r="D1910" t="s">
        <v>126</v>
      </c>
      <c r="E1910">
        <v>22400924</v>
      </c>
      <c r="F1910" s="1">
        <v>45725</v>
      </c>
      <c r="G1910" t="s">
        <v>1571</v>
      </c>
      <c r="H1910" t="s">
        <v>70</v>
      </c>
      <c r="I1910">
        <v>48</v>
      </c>
      <c r="J1910">
        <v>39</v>
      </c>
      <c r="K1910">
        <v>93</v>
      </c>
      <c r="L1910">
        <v>0.41899999999999998</v>
      </c>
      <c r="M1910">
        <v>18</v>
      </c>
      <c r="N1910">
        <v>46</v>
      </c>
      <c r="O1910">
        <v>0.39100000000000001</v>
      </c>
      <c r="P1910">
        <v>26</v>
      </c>
      <c r="Q1910">
        <v>31</v>
      </c>
      <c r="R1910">
        <v>0.83899999999999997</v>
      </c>
      <c r="S1910">
        <v>10</v>
      </c>
      <c r="T1910">
        <v>34</v>
      </c>
      <c r="U1910">
        <v>44</v>
      </c>
      <c r="V1910">
        <v>25</v>
      </c>
      <c r="W1910">
        <v>18</v>
      </c>
      <c r="X1910">
        <v>12</v>
      </c>
      <c r="Y1910">
        <v>4</v>
      </c>
      <c r="Z1910">
        <v>9</v>
      </c>
      <c r="AA1910">
        <v>21</v>
      </c>
      <c r="AB1910">
        <v>23</v>
      </c>
      <c r="AC1910">
        <v>122</v>
      </c>
      <c r="AD1910">
        <v>-4</v>
      </c>
      <c r="AE1910">
        <v>1</v>
      </c>
      <c r="AF1910">
        <v>1231</v>
      </c>
      <c r="AG1910">
        <v>1231</v>
      </c>
      <c r="AH1910">
        <v>1231</v>
      </c>
      <c r="AI1910">
        <v>121</v>
      </c>
      <c r="AJ1910">
        <v>1609</v>
      </c>
      <c r="AK1910">
        <v>664</v>
      </c>
      <c r="AL1910">
        <v>1987</v>
      </c>
      <c r="AM1910">
        <v>288</v>
      </c>
      <c r="AN1910">
        <v>249</v>
      </c>
      <c r="AO1910">
        <v>836</v>
      </c>
      <c r="AP1910">
        <v>133</v>
      </c>
      <c r="AQ1910">
        <v>202</v>
      </c>
      <c r="AR1910">
        <v>685</v>
      </c>
      <c r="AS1910">
        <v>1308</v>
      </c>
      <c r="AT1910">
        <v>926</v>
      </c>
      <c r="AU1910">
        <v>1127</v>
      </c>
      <c r="AV1910">
        <v>1358</v>
      </c>
      <c r="AW1910">
        <v>1953</v>
      </c>
      <c r="AX1910">
        <v>217</v>
      </c>
      <c r="AY1910">
        <v>1274</v>
      </c>
      <c r="AZ1910">
        <v>2275</v>
      </c>
      <c r="BA1910">
        <v>1694</v>
      </c>
      <c r="BB1910">
        <v>300</v>
      </c>
      <c r="BC1910">
        <v>609</v>
      </c>
      <c r="BD1910">
        <v>1415</v>
      </c>
      <c r="BE1910">
        <v>1</v>
      </c>
      <c r="BF1910" t="s">
        <v>71</v>
      </c>
      <c r="BG1910" t="s">
        <v>1404</v>
      </c>
      <c r="BH1910" t="s">
        <v>1498</v>
      </c>
      <c r="BI1910" s="4">
        <f xml:space="preserve"> _2025teamgamelogs[[#This Row],[FGA]] + (0.44 * _2025teamgamelogs[[#This Row],[FTA]]) + _2025teamgamelogs[[#This Row],[TOV]] - _2025teamgamelogs[[#This Row],[OREB]]</f>
        <v>114.64</v>
      </c>
      <c r="BJ1910" s="3">
        <f>_2025teamgamelogs[[#This Row],[TOV]]/_2025teamgamelogs[[#This Row],[POSSESIONS]]</f>
        <v>0.15701325889741799</v>
      </c>
      <c r="BK1910" s="4">
        <f>_2025teamgamelogs[[#This Row],[PTS]]/_2025teamgamelogs[[#This Row],[POSSESIONS]]</f>
        <v>1.0642009769713887</v>
      </c>
      <c r="BL1910" s="4">
        <f xml:space="preserve"> 100 * _2025teamgamelogs[[#This Row],[POINTS_PER_POSSESSION]]</f>
        <v>106.42009769713887</v>
      </c>
      <c r="BM1910" s="4">
        <f xml:space="preserve"> _2025teamgamelogs[[#This Row],[POSSESIONS]] / (_2025teamgamelogs[[#This Row],[MIN]]/48)</f>
        <v>114.64</v>
      </c>
      <c r="BN1910" s="3">
        <f>_2025teamgamelogs[[#This Row],[PTS]] / (2 * (_2025teamgamelogs[[#This Row],[FGA]] + 0.44 * _2025teamgamelogs[[#This Row],[FTA]]))</f>
        <v>0.57201800450112528</v>
      </c>
      <c r="BO1910" s="4">
        <f>VLOOKUP(_2025teamgamelogs[[#This Row],[MONTH]], LEAGUE_AVERAGES!$A$2:$B$8, 2, FALSE)</f>
        <v>113.5005303155976</v>
      </c>
      <c r="BP1910" s="5">
        <f>VLOOKUP(_2025teamgamelogs[[#This Row],[TEAM_NAME]], LEAGUE_AVERAGES!$A$14:$C$43, 2, FALSE)</f>
        <v>0.36446341463414633</v>
      </c>
      <c r="BQ1910" s="5">
        <f>VLOOKUP(_2025teamgamelogs[[#This Row],[TEAM_NAME]], LEAGUE_AVERAGES!$A$14:$C$43, 3, FALSE)</f>
        <v>0.3413170731707319</v>
      </c>
      <c r="BR1910" s="5">
        <f>VLOOKUP(_2025teamgamelogs[[#This Row],[TEAM_NAME]], LEAGUE_AVERAGES!$F$14:$H$43, 2, FALSE)</f>
        <v>0.4583902439024391</v>
      </c>
      <c r="BS1910" s="5">
        <f>VLOOKUP(_2025teamgamelogs[[#This Row],[TEAM_NAME]], LEAGUE_AVERAGES!$F$14:$H$43, 3, FALSE)</f>
        <v>0.45390243902439031</v>
      </c>
      <c r="BT1910" s="5">
        <f>VLOOKUP(_2025teamgamelogs[[#This Row],[TEAM_NAME]], LEAGUE_AVERAGES!$K$14:$M$43, 2, FALSE)</f>
        <v>0.57104853563970659</v>
      </c>
      <c r="BU1910" s="5">
        <f>VLOOKUP(_2025teamgamelogs[[#This Row],[TEAM_NAME]], LEAGUE_AVERAGES!$K$14:$M$43, 3, FALSE)</f>
        <v>0.56826296147062372</v>
      </c>
    </row>
    <row r="1911" spans="1:73" x14ac:dyDescent="0.2">
      <c r="A1911" t="s">
        <v>59</v>
      </c>
      <c r="B1911">
        <v>1610612756</v>
      </c>
      <c r="C1911" t="s">
        <v>80</v>
      </c>
      <c r="D1911" t="s">
        <v>81</v>
      </c>
      <c r="E1911">
        <v>22400921</v>
      </c>
      <c r="F1911" s="1">
        <v>45725</v>
      </c>
      <c r="G1911" t="s">
        <v>371</v>
      </c>
      <c r="H1911" t="s">
        <v>63</v>
      </c>
      <c r="I1911">
        <v>48</v>
      </c>
      <c r="J1911">
        <v>49</v>
      </c>
      <c r="K1911">
        <v>84</v>
      </c>
      <c r="L1911">
        <v>0.58299999999999996</v>
      </c>
      <c r="M1911">
        <v>10</v>
      </c>
      <c r="N1911">
        <v>28</v>
      </c>
      <c r="O1911">
        <v>0.35699999999999998</v>
      </c>
      <c r="P1911">
        <v>17</v>
      </c>
      <c r="Q1911">
        <v>18</v>
      </c>
      <c r="R1911">
        <v>0.94399999999999995</v>
      </c>
      <c r="S1911">
        <v>6</v>
      </c>
      <c r="T1911">
        <v>40</v>
      </c>
      <c r="U1911">
        <v>46</v>
      </c>
      <c r="V1911">
        <v>33</v>
      </c>
      <c r="W1911">
        <v>13</v>
      </c>
      <c r="X1911">
        <v>4</v>
      </c>
      <c r="Y1911">
        <v>4</v>
      </c>
      <c r="Z1911">
        <v>2</v>
      </c>
      <c r="AA1911">
        <v>10</v>
      </c>
      <c r="AB1911">
        <v>13</v>
      </c>
      <c r="AC1911">
        <v>125</v>
      </c>
      <c r="AD1911">
        <v>9</v>
      </c>
      <c r="AE1911">
        <v>1</v>
      </c>
      <c r="AF1911">
        <v>1</v>
      </c>
      <c r="AG1911">
        <v>1</v>
      </c>
      <c r="AH1911">
        <v>1</v>
      </c>
      <c r="AI1911">
        <v>121</v>
      </c>
      <c r="AJ1911">
        <v>174</v>
      </c>
      <c r="AK1911">
        <v>1815</v>
      </c>
      <c r="AL1911">
        <v>37</v>
      </c>
      <c r="AM1911">
        <v>1891</v>
      </c>
      <c r="AN1911">
        <v>2228</v>
      </c>
      <c r="AO1911">
        <v>1231</v>
      </c>
      <c r="AP1911">
        <v>1052</v>
      </c>
      <c r="AQ1911">
        <v>1617</v>
      </c>
      <c r="AR1911">
        <v>91</v>
      </c>
      <c r="AS1911">
        <v>2189</v>
      </c>
      <c r="AT1911">
        <v>210</v>
      </c>
      <c r="AU1911">
        <v>835</v>
      </c>
      <c r="AV1911">
        <v>240</v>
      </c>
      <c r="AW1911">
        <v>850</v>
      </c>
      <c r="AX1911">
        <v>2190</v>
      </c>
      <c r="AY1911">
        <v>1274</v>
      </c>
      <c r="AZ1911">
        <v>158</v>
      </c>
      <c r="BA1911">
        <v>25</v>
      </c>
      <c r="BB1911">
        <v>2202</v>
      </c>
      <c r="BC1911">
        <v>437</v>
      </c>
      <c r="BD1911">
        <v>672</v>
      </c>
      <c r="BE1911">
        <v>1</v>
      </c>
      <c r="BF1911" t="s">
        <v>71</v>
      </c>
      <c r="BG1911" t="s">
        <v>1404</v>
      </c>
      <c r="BH1911" t="s">
        <v>1498</v>
      </c>
      <c r="BI1911" s="4">
        <f xml:space="preserve"> _2025teamgamelogs[[#This Row],[FGA]] + (0.44 * _2025teamgamelogs[[#This Row],[FTA]]) + _2025teamgamelogs[[#This Row],[TOV]] - _2025teamgamelogs[[#This Row],[OREB]]</f>
        <v>98.92</v>
      </c>
      <c r="BJ1911" s="3">
        <f>_2025teamgamelogs[[#This Row],[TOV]]/_2025teamgamelogs[[#This Row],[POSSESIONS]]</f>
        <v>0.13141932875050547</v>
      </c>
      <c r="BK1911" s="4">
        <f>_2025teamgamelogs[[#This Row],[PTS]]/_2025teamgamelogs[[#This Row],[POSSESIONS]]</f>
        <v>1.2636473918317832</v>
      </c>
      <c r="BL1911" s="4">
        <f xml:space="preserve"> 100 * _2025teamgamelogs[[#This Row],[POINTS_PER_POSSESSION]]</f>
        <v>126.36473918317832</v>
      </c>
      <c r="BM1911" s="4">
        <f xml:space="preserve"> _2025teamgamelogs[[#This Row],[POSSESIONS]] / (_2025teamgamelogs[[#This Row],[MIN]]/48)</f>
        <v>98.92</v>
      </c>
      <c r="BN1911" s="3">
        <f>_2025teamgamelogs[[#This Row],[PTS]] / (2 * (_2025teamgamelogs[[#This Row],[FGA]] + 0.44 * _2025teamgamelogs[[#This Row],[FTA]]))</f>
        <v>0.67993907745865967</v>
      </c>
      <c r="BO1911" s="4">
        <f>VLOOKUP(_2025teamgamelogs[[#This Row],[MONTH]], LEAGUE_AVERAGES!$A$2:$B$8, 2, FALSE)</f>
        <v>113.5005303155976</v>
      </c>
      <c r="BP1911" s="5">
        <f>VLOOKUP(_2025teamgamelogs[[#This Row],[TEAM_NAME]], LEAGUE_AVERAGES!$A$14:$C$43, 2, FALSE)</f>
        <v>0.37692682926829268</v>
      </c>
      <c r="BQ1911" s="5">
        <f>VLOOKUP(_2025teamgamelogs[[#This Row],[TEAM_NAME]], LEAGUE_AVERAGES!$A$14:$C$43, 3, FALSE)</f>
        <v>0.37741463414634141</v>
      </c>
      <c r="BR1911" s="5">
        <f>VLOOKUP(_2025teamgamelogs[[#This Row],[TEAM_NAME]], LEAGUE_AVERAGES!$F$14:$H$43, 2, FALSE)</f>
        <v>0.4768536585365854</v>
      </c>
      <c r="BS1911" s="5">
        <f>VLOOKUP(_2025teamgamelogs[[#This Row],[TEAM_NAME]], LEAGUE_AVERAGES!$F$14:$H$43, 3, FALSE)</f>
        <v>0.48056097560975608</v>
      </c>
      <c r="BT1911" s="5">
        <f>VLOOKUP(_2025teamgamelogs[[#This Row],[TEAM_NAME]], LEAGUE_AVERAGES!$K$14:$M$43, 2, FALSE)</f>
        <v>0.59622840480117467</v>
      </c>
      <c r="BU1911" s="5">
        <f>VLOOKUP(_2025teamgamelogs[[#This Row],[TEAM_NAME]], LEAGUE_AVERAGES!$K$14:$M$43, 3, FALSE)</f>
        <v>0.59682738613401276</v>
      </c>
    </row>
    <row r="1912" spans="1:73" x14ac:dyDescent="0.2">
      <c r="A1912" t="s">
        <v>59</v>
      </c>
      <c r="B1912">
        <v>1610612746</v>
      </c>
      <c r="C1912" t="s">
        <v>131</v>
      </c>
      <c r="D1912" t="s">
        <v>132</v>
      </c>
      <c r="E1912">
        <v>22400927</v>
      </c>
      <c r="F1912" s="1">
        <v>45725</v>
      </c>
      <c r="G1912" t="s">
        <v>556</v>
      </c>
      <c r="H1912" t="s">
        <v>63</v>
      </c>
      <c r="I1912">
        <v>53</v>
      </c>
      <c r="J1912">
        <v>43</v>
      </c>
      <c r="K1912">
        <v>81</v>
      </c>
      <c r="L1912">
        <v>0.53100000000000003</v>
      </c>
      <c r="M1912">
        <v>10</v>
      </c>
      <c r="N1912">
        <v>31</v>
      </c>
      <c r="O1912">
        <v>0.32300000000000001</v>
      </c>
      <c r="P1912">
        <v>15</v>
      </c>
      <c r="Q1912">
        <v>25</v>
      </c>
      <c r="R1912">
        <v>0.6</v>
      </c>
      <c r="S1912">
        <v>3</v>
      </c>
      <c r="T1912">
        <v>35</v>
      </c>
      <c r="U1912">
        <v>38</v>
      </c>
      <c r="V1912">
        <v>23</v>
      </c>
      <c r="W1912">
        <v>10</v>
      </c>
      <c r="X1912">
        <v>4</v>
      </c>
      <c r="Y1912">
        <v>5</v>
      </c>
      <c r="Z1912">
        <v>1</v>
      </c>
      <c r="AA1912">
        <v>20</v>
      </c>
      <c r="AB1912">
        <v>19</v>
      </c>
      <c r="AC1912">
        <v>111</v>
      </c>
      <c r="AD1912">
        <v>1</v>
      </c>
      <c r="AE1912">
        <v>1</v>
      </c>
      <c r="AF1912">
        <v>1</v>
      </c>
      <c r="AG1912">
        <v>1</v>
      </c>
      <c r="AH1912">
        <v>1</v>
      </c>
      <c r="AI1912">
        <v>9</v>
      </c>
      <c r="AJ1912">
        <v>866</v>
      </c>
      <c r="AK1912">
        <v>2117</v>
      </c>
      <c r="AL1912">
        <v>305</v>
      </c>
      <c r="AM1912">
        <v>1891</v>
      </c>
      <c r="AN1912">
        <v>1971</v>
      </c>
      <c r="AO1912">
        <v>1671</v>
      </c>
      <c r="AP1912">
        <v>1416</v>
      </c>
      <c r="AQ1912">
        <v>666</v>
      </c>
      <c r="AR1912">
        <v>2341</v>
      </c>
      <c r="AS1912">
        <v>2426</v>
      </c>
      <c r="AT1912">
        <v>769</v>
      </c>
      <c r="AU1912">
        <v>1966</v>
      </c>
      <c r="AV1912">
        <v>1759</v>
      </c>
      <c r="AW1912">
        <v>264</v>
      </c>
      <c r="AX1912">
        <v>2190</v>
      </c>
      <c r="AY1912">
        <v>889</v>
      </c>
      <c r="AZ1912">
        <v>35</v>
      </c>
      <c r="BA1912">
        <v>1491</v>
      </c>
      <c r="BB1912">
        <v>971</v>
      </c>
      <c r="BC1912">
        <v>1402</v>
      </c>
      <c r="BD1912">
        <v>1176</v>
      </c>
      <c r="BE1912">
        <v>1</v>
      </c>
      <c r="BF1912" t="s">
        <v>64</v>
      </c>
      <c r="BG1912" t="s">
        <v>1404</v>
      </c>
      <c r="BH1912" t="s">
        <v>1498</v>
      </c>
      <c r="BI1912" s="4">
        <f xml:space="preserve"> _2025teamgamelogs[[#This Row],[FGA]] + (0.44 * _2025teamgamelogs[[#This Row],[FTA]]) + _2025teamgamelogs[[#This Row],[TOV]] - _2025teamgamelogs[[#This Row],[OREB]]</f>
        <v>99</v>
      </c>
      <c r="BJ1912" s="3">
        <f>_2025teamgamelogs[[#This Row],[TOV]]/_2025teamgamelogs[[#This Row],[POSSESIONS]]</f>
        <v>0.10101010101010101</v>
      </c>
      <c r="BK1912" s="4">
        <f>_2025teamgamelogs[[#This Row],[PTS]]/_2025teamgamelogs[[#This Row],[POSSESIONS]]</f>
        <v>1.1212121212121211</v>
      </c>
      <c r="BL1912" s="4">
        <f xml:space="preserve"> 100 * _2025teamgamelogs[[#This Row],[POINTS_PER_POSSESSION]]</f>
        <v>112.12121212121211</v>
      </c>
      <c r="BM1912" s="4">
        <f xml:space="preserve"> _2025teamgamelogs[[#This Row],[POSSESIONS]] / (_2025teamgamelogs[[#This Row],[MIN]]/48)</f>
        <v>89.660377358490564</v>
      </c>
      <c r="BN1912" s="3">
        <f>_2025teamgamelogs[[#This Row],[PTS]] / (2 * (_2025teamgamelogs[[#This Row],[FGA]] + 0.44 * _2025teamgamelogs[[#This Row],[FTA]]))</f>
        <v>0.60326086956521741</v>
      </c>
      <c r="BO1912" s="4">
        <f>VLOOKUP(_2025teamgamelogs[[#This Row],[MONTH]], LEAGUE_AVERAGES!$A$2:$B$8, 2, FALSE)</f>
        <v>113.5005303155976</v>
      </c>
      <c r="BP1912" s="5">
        <f>VLOOKUP(_2025teamgamelogs[[#This Row],[TEAM_NAME]], LEAGUE_AVERAGES!$A$14:$C$43, 2, FALSE)</f>
        <v>0.38978048780487806</v>
      </c>
      <c r="BQ1912" s="5">
        <f>VLOOKUP(_2025teamgamelogs[[#This Row],[TEAM_NAME]], LEAGUE_AVERAGES!$A$14:$C$43, 3, FALSE)</f>
        <v>0.36475609756097566</v>
      </c>
      <c r="BR1912" s="5">
        <f>VLOOKUP(_2025teamgamelogs[[#This Row],[TEAM_NAME]], LEAGUE_AVERAGES!$F$14:$H$43, 2, FALSE)</f>
        <v>0.49036585365853652</v>
      </c>
      <c r="BS1912" s="5">
        <f>VLOOKUP(_2025teamgamelogs[[#This Row],[TEAM_NAME]], LEAGUE_AVERAGES!$F$14:$H$43, 3, FALSE)</f>
        <v>0.47582926829268285</v>
      </c>
      <c r="BT1912" s="5">
        <f>VLOOKUP(_2025teamgamelogs[[#This Row],[TEAM_NAME]], LEAGUE_AVERAGES!$K$14:$M$43, 2, FALSE)</f>
        <v>0.59895938905835644</v>
      </c>
      <c r="BU1912" s="5">
        <f>VLOOKUP(_2025teamgamelogs[[#This Row],[TEAM_NAME]], LEAGUE_AVERAGES!$K$14:$M$43, 3, FALSE)</f>
        <v>0.58126724036545818</v>
      </c>
    </row>
    <row r="1913" spans="1:73" x14ac:dyDescent="0.2">
      <c r="A1913" t="s">
        <v>59</v>
      </c>
      <c r="B1913">
        <v>1610612759</v>
      </c>
      <c r="C1913" t="s">
        <v>145</v>
      </c>
      <c r="D1913" t="s">
        <v>146</v>
      </c>
      <c r="E1913">
        <v>22400925</v>
      </c>
      <c r="F1913" s="1">
        <v>45725</v>
      </c>
      <c r="G1913" t="s">
        <v>915</v>
      </c>
      <c r="H1913" t="s">
        <v>70</v>
      </c>
      <c r="I1913">
        <v>48</v>
      </c>
      <c r="J1913">
        <v>47</v>
      </c>
      <c r="K1913">
        <v>85</v>
      </c>
      <c r="L1913">
        <v>0.55300000000000005</v>
      </c>
      <c r="M1913">
        <v>11</v>
      </c>
      <c r="N1913">
        <v>30</v>
      </c>
      <c r="O1913">
        <v>0.36699999999999999</v>
      </c>
      <c r="P1913">
        <v>19</v>
      </c>
      <c r="Q1913">
        <v>24</v>
      </c>
      <c r="R1913">
        <v>0.79200000000000004</v>
      </c>
      <c r="S1913">
        <v>11</v>
      </c>
      <c r="T1913">
        <v>25</v>
      </c>
      <c r="U1913">
        <v>36</v>
      </c>
      <c r="V1913">
        <v>26</v>
      </c>
      <c r="W1913">
        <v>12</v>
      </c>
      <c r="X1913">
        <v>8</v>
      </c>
      <c r="Y1913">
        <v>3</v>
      </c>
      <c r="Z1913">
        <v>4</v>
      </c>
      <c r="AA1913">
        <v>14</v>
      </c>
      <c r="AB1913">
        <v>17</v>
      </c>
      <c r="AC1913">
        <v>124</v>
      </c>
      <c r="AD1913">
        <v>-17</v>
      </c>
      <c r="AE1913">
        <v>1</v>
      </c>
      <c r="AF1913">
        <v>1231</v>
      </c>
      <c r="AG1913">
        <v>1231</v>
      </c>
      <c r="AH1913">
        <v>1231</v>
      </c>
      <c r="AI1913">
        <v>121</v>
      </c>
      <c r="AJ1913">
        <v>335</v>
      </c>
      <c r="AK1913">
        <v>1709</v>
      </c>
      <c r="AL1913">
        <v>141</v>
      </c>
      <c r="AM1913">
        <v>1661</v>
      </c>
      <c r="AN1913">
        <v>2077</v>
      </c>
      <c r="AO1913">
        <v>1129</v>
      </c>
      <c r="AP1913">
        <v>756</v>
      </c>
      <c r="AQ1913">
        <v>791</v>
      </c>
      <c r="AR1913">
        <v>1160</v>
      </c>
      <c r="AS1913">
        <v>1051</v>
      </c>
      <c r="AT1913">
        <v>2271</v>
      </c>
      <c r="AU1913">
        <v>2164</v>
      </c>
      <c r="AV1913">
        <v>1195</v>
      </c>
      <c r="AW1913">
        <v>640</v>
      </c>
      <c r="AX1913">
        <v>1073</v>
      </c>
      <c r="AY1913">
        <v>1712</v>
      </c>
      <c r="AZ1913">
        <v>750</v>
      </c>
      <c r="BA1913">
        <v>260</v>
      </c>
      <c r="BB1913">
        <v>1444</v>
      </c>
      <c r="BC1913">
        <v>497</v>
      </c>
      <c r="BD1913">
        <v>2124</v>
      </c>
      <c r="BE1913">
        <v>1</v>
      </c>
      <c r="BF1913" t="s">
        <v>71</v>
      </c>
      <c r="BG1913" t="s">
        <v>1404</v>
      </c>
      <c r="BH1913" t="s">
        <v>1498</v>
      </c>
      <c r="BI1913" s="4">
        <f xml:space="preserve"> _2025teamgamelogs[[#This Row],[FGA]] + (0.44 * _2025teamgamelogs[[#This Row],[FTA]]) + _2025teamgamelogs[[#This Row],[TOV]] - _2025teamgamelogs[[#This Row],[OREB]]</f>
        <v>96.56</v>
      </c>
      <c r="BJ1913" s="3">
        <f>_2025teamgamelogs[[#This Row],[TOV]]/_2025teamgamelogs[[#This Row],[POSSESIONS]]</f>
        <v>0.12427506213753106</v>
      </c>
      <c r="BK1913" s="4">
        <f>_2025teamgamelogs[[#This Row],[PTS]]/_2025teamgamelogs[[#This Row],[POSSESIONS]]</f>
        <v>1.284175642087821</v>
      </c>
      <c r="BL1913" s="4">
        <f xml:space="preserve"> 100 * _2025teamgamelogs[[#This Row],[POINTS_PER_POSSESSION]]</f>
        <v>128.4175642087821</v>
      </c>
      <c r="BM1913" s="4">
        <f xml:space="preserve"> _2025teamgamelogs[[#This Row],[POSSESIONS]] / (_2025teamgamelogs[[#This Row],[MIN]]/48)</f>
        <v>96.56</v>
      </c>
      <c r="BN1913" s="3">
        <f>_2025teamgamelogs[[#This Row],[PTS]] / (2 * (_2025teamgamelogs[[#This Row],[FGA]] + 0.44 * _2025teamgamelogs[[#This Row],[FTA]]))</f>
        <v>0.64880703223105896</v>
      </c>
      <c r="BO1913" s="4">
        <f>VLOOKUP(_2025teamgamelogs[[#This Row],[MONTH]], LEAGUE_AVERAGES!$A$2:$B$8, 2, FALSE)</f>
        <v>113.5005303155976</v>
      </c>
      <c r="BP1913" s="5">
        <f>VLOOKUP(_2025teamgamelogs[[#This Row],[TEAM_NAME]], LEAGUE_AVERAGES!$A$14:$C$43, 2, FALSE)</f>
        <v>0.36502500000000004</v>
      </c>
      <c r="BQ1913" s="5">
        <f>VLOOKUP(_2025teamgamelogs[[#This Row],[TEAM_NAME]], LEAGUE_AVERAGES!$A$14:$C$43, 3, FALSE)</f>
        <v>0.35016666666666663</v>
      </c>
      <c r="BR1913" s="5">
        <f>VLOOKUP(_2025teamgamelogs[[#This Row],[TEAM_NAME]], LEAGUE_AVERAGES!$F$14:$H$43, 2, FALSE)</f>
        <v>0.47877500000000017</v>
      </c>
      <c r="BS1913" s="5">
        <f>VLOOKUP(_2025teamgamelogs[[#This Row],[TEAM_NAME]], LEAGUE_AVERAGES!$F$14:$H$43, 3, FALSE)</f>
        <v>0.45407142857142868</v>
      </c>
      <c r="BT1913" s="5">
        <f>VLOOKUP(_2025teamgamelogs[[#This Row],[TEAM_NAME]], LEAGUE_AVERAGES!$K$14:$M$43, 2, FALSE)</f>
        <v>0.59112459331758582</v>
      </c>
      <c r="BU1913" s="5">
        <f>VLOOKUP(_2025teamgamelogs[[#This Row],[TEAM_NAME]], LEAGUE_AVERAGES!$K$14:$M$43, 3, FALSE)</f>
        <v>0.56254759440180246</v>
      </c>
    </row>
    <row r="1914" spans="1:73" x14ac:dyDescent="0.2">
      <c r="A1914" t="s">
        <v>59</v>
      </c>
      <c r="B1914">
        <v>1610612759</v>
      </c>
      <c r="C1914" t="s">
        <v>145</v>
      </c>
      <c r="D1914" t="s">
        <v>146</v>
      </c>
      <c r="E1914">
        <v>22400937</v>
      </c>
      <c r="F1914" s="1">
        <v>45726</v>
      </c>
      <c r="G1914" t="s">
        <v>1572</v>
      </c>
      <c r="H1914" t="s">
        <v>70</v>
      </c>
      <c r="I1914">
        <v>48</v>
      </c>
      <c r="J1914">
        <v>49</v>
      </c>
      <c r="K1914">
        <v>94</v>
      </c>
      <c r="L1914">
        <v>0.52100000000000002</v>
      </c>
      <c r="M1914">
        <v>17</v>
      </c>
      <c r="N1914">
        <v>41</v>
      </c>
      <c r="O1914">
        <v>0.41499999999999998</v>
      </c>
      <c r="P1914">
        <v>14</v>
      </c>
      <c r="Q1914">
        <v>24</v>
      </c>
      <c r="R1914">
        <v>0.58299999999999996</v>
      </c>
      <c r="S1914">
        <v>12</v>
      </c>
      <c r="T1914">
        <v>26</v>
      </c>
      <c r="U1914">
        <v>38</v>
      </c>
      <c r="V1914">
        <v>29</v>
      </c>
      <c r="W1914">
        <v>9</v>
      </c>
      <c r="X1914">
        <v>6</v>
      </c>
      <c r="Y1914">
        <v>2</v>
      </c>
      <c r="Z1914">
        <v>2</v>
      </c>
      <c r="AA1914">
        <v>24</v>
      </c>
      <c r="AB1914">
        <v>18</v>
      </c>
      <c r="AC1914">
        <v>129</v>
      </c>
      <c r="AD1914">
        <v>-4</v>
      </c>
      <c r="AE1914">
        <v>1</v>
      </c>
      <c r="AF1914">
        <v>1231</v>
      </c>
      <c r="AG1914">
        <v>1231</v>
      </c>
      <c r="AH1914">
        <v>1231</v>
      </c>
      <c r="AI1914">
        <v>121</v>
      </c>
      <c r="AJ1914">
        <v>174</v>
      </c>
      <c r="AK1914">
        <v>570</v>
      </c>
      <c r="AL1914">
        <v>397</v>
      </c>
      <c r="AM1914">
        <v>410</v>
      </c>
      <c r="AN1914">
        <v>681</v>
      </c>
      <c r="AO1914">
        <v>596</v>
      </c>
      <c r="AP1914">
        <v>1571</v>
      </c>
      <c r="AQ1914">
        <v>791</v>
      </c>
      <c r="AR1914">
        <v>2382</v>
      </c>
      <c r="AS1914">
        <v>848</v>
      </c>
      <c r="AT1914">
        <v>2171</v>
      </c>
      <c r="AU1914">
        <v>1966</v>
      </c>
      <c r="AV1914">
        <v>687</v>
      </c>
      <c r="AW1914">
        <v>152</v>
      </c>
      <c r="AX1914">
        <v>1702</v>
      </c>
      <c r="AY1914">
        <v>2078</v>
      </c>
      <c r="AZ1914">
        <v>158</v>
      </c>
      <c r="BA1914">
        <v>2162</v>
      </c>
      <c r="BB1914">
        <v>1204</v>
      </c>
      <c r="BC1914">
        <v>270</v>
      </c>
      <c r="BD1914">
        <v>1415</v>
      </c>
      <c r="BE1914">
        <v>1</v>
      </c>
      <c r="BF1914" t="s">
        <v>64</v>
      </c>
      <c r="BG1914" t="s">
        <v>1404</v>
      </c>
      <c r="BH1914" t="s">
        <v>1498</v>
      </c>
      <c r="BI1914" s="4">
        <f xml:space="preserve"> _2025teamgamelogs[[#This Row],[FGA]] + (0.44 * _2025teamgamelogs[[#This Row],[FTA]]) + _2025teamgamelogs[[#This Row],[TOV]] - _2025teamgamelogs[[#This Row],[OREB]]</f>
        <v>101.56</v>
      </c>
      <c r="BJ1914" s="3">
        <f>_2025teamgamelogs[[#This Row],[TOV]]/_2025teamgamelogs[[#This Row],[POSSESIONS]]</f>
        <v>8.861756597085467E-2</v>
      </c>
      <c r="BK1914" s="4">
        <f>_2025teamgamelogs[[#This Row],[PTS]]/_2025teamgamelogs[[#This Row],[POSSESIONS]]</f>
        <v>1.2701851122489169</v>
      </c>
      <c r="BL1914" s="4">
        <f xml:space="preserve"> 100 * _2025teamgamelogs[[#This Row],[POINTS_PER_POSSESSION]]</f>
        <v>127.0185112248917</v>
      </c>
      <c r="BM1914" s="4">
        <f xml:space="preserve"> _2025teamgamelogs[[#This Row],[POSSESIONS]] / (_2025teamgamelogs[[#This Row],[MIN]]/48)</f>
        <v>101.56</v>
      </c>
      <c r="BN1914" s="3">
        <f>_2025teamgamelogs[[#This Row],[PTS]] / (2 * (_2025teamgamelogs[[#This Row],[FGA]] + 0.44 * _2025teamgamelogs[[#This Row],[FTA]]))</f>
        <v>0.61687069625095636</v>
      </c>
      <c r="BO1914" s="4">
        <f>VLOOKUP(_2025teamgamelogs[[#This Row],[MONTH]], LEAGUE_AVERAGES!$A$2:$B$8, 2, FALSE)</f>
        <v>113.5005303155976</v>
      </c>
      <c r="BP1914" s="5">
        <f>VLOOKUP(_2025teamgamelogs[[#This Row],[TEAM_NAME]], LEAGUE_AVERAGES!$A$14:$C$43, 2, FALSE)</f>
        <v>0.36502500000000004</v>
      </c>
      <c r="BQ1914" s="5">
        <f>VLOOKUP(_2025teamgamelogs[[#This Row],[TEAM_NAME]], LEAGUE_AVERAGES!$A$14:$C$43, 3, FALSE)</f>
        <v>0.35016666666666663</v>
      </c>
      <c r="BR1914" s="5">
        <f>VLOOKUP(_2025teamgamelogs[[#This Row],[TEAM_NAME]], LEAGUE_AVERAGES!$F$14:$H$43, 2, FALSE)</f>
        <v>0.47877500000000017</v>
      </c>
      <c r="BS1914" s="5">
        <f>VLOOKUP(_2025teamgamelogs[[#This Row],[TEAM_NAME]], LEAGUE_AVERAGES!$F$14:$H$43, 3, FALSE)</f>
        <v>0.45407142857142868</v>
      </c>
      <c r="BT1914" s="5">
        <f>VLOOKUP(_2025teamgamelogs[[#This Row],[TEAM_NAME]], LEAGUE_AVERAGES!$K$14:$M$43, 2, FALSE)</f>
        <v>0.59112459331758582</v>
      </c>
      <c r="BU1914" s="5">
        <f>VLOOKUP(_2025teamgamelogs[[#This Row],[TEAM_NAME]], LEAGUE_AVERAGES!$K$14:$M$43, 3, FALSE)</f>
        <v>0.56254759440180246</v>
      </c>
    </row>
    <row r="1915" spans="1:73" x14ac:dyDescent="0.2">
      <c r="A1915" t="s">
        <v>59</v>
      </c>
      <c r="B1915">
        <v>1610612766</v>
      </c>
      <c r="C1915" t="s">
        <v>122</v>
      </c>
      <c r="D1915" t="s">
        <v>123</v>
      </c>
      <c r="E1915">
        <v>22400931</v>
      </c>
      <c r="F1915" s="1">
        <v>45726</v>
      </c>
      <c r="G1915" t="s">
        <v>1573</v>
      </c>
      <c r="H1915" t="s">
        <v>63</v>
      </c>
      <c r="I1915">
        <v>48</v>
      </c>
      <c r="J1915">
        <v>36</v>
      </c>
      <c r="K1915">
        <v>86</v>
      </c>
      <c r="L1915">
        <v>0.41899999999999998</v>
      </c>
      <c r="M1915">
        <v>11</v>
      </c>
      <c r="N1915">
        <v>44</v>
      </c>
      <c r="O1915">
        <v>0.25</v>
      </c>
      <c r="P1915">
        <v>22</v>
      </c>
      <c r="Q1915">
        <v>23</v>
      </c>
      <c r="R1915">
        <v>0.95699999999999996</v>
      </c>
      <c r="S1915">
        <v>9</v>
      </c>
      <c r="T1915">
        <v>27</v>
      </c>
      <c r="U1915">
        <v>36</v>
      </c>
      <c r="V1915">
        <v>26</v>
      </c>
      <c r="W1915">
        <v>10</v>
      </c>
      <c r="X1915">
        <v>10</v>
      </c>
      <c r="Y1915">
        <v>6</v>
      </c>
      <c r="Z1915">
        <v>3</v>
      </c>
      <c r="AA1915">
        <v>16</v>
      </c>
      <c r="AB1915">
        <v>15</v>
      </c>
      <c r="AC1915">
        <v>105</v>
      </c>
      <c r="AD1915">
        <v>3</v>
      </c>
      <c r="AE1915">
        <v>1</v>
      </c>
      <c r="AF1915">
        <v>1</v>
      </c>
      <c r="AG1915">
        <v>1</v>
      </c>
      <c r="AH1915">
        <v>1</v>
      </c>
      <c r="AI1915">
        <v>121</v>
      </c>
      <c r="AJ1915">
        <v>2070</v>
      </c>
      <c r="AK1915">
        <v>1580</v>
      </c>
      <c r="AL1915">
        <v>1994</v>
      </c>
      <c r="AM1915">
        <v>1661</v>
      </c>
      <c r="AN1915">
        <v>384</v>
      </c>
      <c r="AO1915">
        <v>2236</v>
      </c>
      <c r="AP1915">
        <v>406</v>
      </c>
      <c r="AQ1915">
        <v>899</v>
      </c>
      <c r="AR1915">
        <v>63</v>
      </c>
      <c r="AS1915">
        <v>1566</v>
      </c>
      <c r="AT1915">
        <v>2068</v>
      </c>
      <c r="AU1915">
        <v>2164</v>
      </c>
      <c r="AV1915">
        <v>1195</v>
      </c>
      <c r="AW1915">
        <v>264</v>
      </c>
      <c r="AX1915">
        <v>539</v>
      </c>
      <c r="AY1915">
        <v>560</v>
      </c>
      <c r="AZ1915">
        <v>384</v>
      </c>
      <c r="BA1915">
        <v>570</v>
      </c>
      <c r="BB1915">
        <v>1892</v>
      </c>
      <c r="BC1915">
        <v>1790</v>
      </c>
      <c r="BD1915">
        <v>1047</v>
      </c>
      <c r="BE1915">
        <v>1</v>
      </c>
      <c r="BF1915" t="s">
        <v>71</v>
      </c>
      <c r="BG1915" t="s">
        <v>1404</v>
      </c>
      <c r="BH1915" t="s">
        <v>1498</v>
      </c>
      <c r="BI1915" s="4">
        <f xml:space="preserve"> _2025teamgamelogs[[#This Row],[FGA]] + (0.44 * _2025teamgamelogs[[#This Row],[FTA]]) + _2025teamgamelogs[[#This Row],[TOV]] - _2025teamgamelogs[[#This Row],[OREB]]</f>
        <v>97.12</v>
      </c>
      <c r="BJ1915" s="3">
        <f>_2025teamgamelogs[[#This Row],[TOV]]/_2025teamgamelogs[[#This Row],[POSSESIONS]]</f>
        <v>0.10296540362438221</v>
      </c>
      <c r="BK1915" s="4">
        <f>_2025teamgamelogs[[#This Row],[PTS]]/_2025teamgamelogs[[#This Row],[POSSESIONS]]</f>
        <v>1.0811367380560131</v>
      </c>
      <c r="BL1915" s="4">
        <f xml:space="preserve"> 100 * _2025teamgamelogs[[#This Row],[POINTS_PER_POSSESSION]]</f>
        <v>108.11367380560131</v>
      </c>
      <c r="BM1915" s="4">
        <f xml:space="preserve"> _2025teamgamelogs[[#This Row],[POSSESIONS]] / (_2025teamgamelogs[[#This Row],[MIN]]/48)</f>
        <v>97.12</v>
      </c>
      <c r="BN1915" s="3">
        <f>_2025teamgamelogs[[#This Row],[PTS]] / (2 * (_2025teamgamelogs[[#This Row],[FGA]] + 0.44 * _2025teamgamelogs[[#This Row],[FTA]]))</f>
        <v>0.54619225967540574</v>
      </c>
      <c r="BO1915" s="4">
        <f>VLOOKUP(_2025teamgamelogs[[#This Row],[MONTH]], LEAGUE_AVERAGES!$A$2:$B$8, 2, FALSE)</f>
        <v>113.5005303155976</v>
      </c>
      <c r="BP1915" s="5">
        <f>VLOOKUP(_2025teamgamelogs[[#This Row],[TEAM_NAME]], LEAGUE_AVERAGES!$A$14:$C$43, 2, FALSE)</f>
        <v>0.33860975609756089</v>
      </c>
      <c r="BQ1915" s="5">
        <f>VLOOKUP(_2025teamgamelogs[[#This Row],[TEAM_NAME]], LEAGUE_AVERAGES!$A$14:$C$43, 3, FALSE)</f>
        <v>0.33580487804878045</v>
      </c>
      <c r="BR1915" s="5">
        <f>VLOOKUP(_2025teamgamelogs[[#This Row],[TEAM_NAME]], LEAGUE_AVERAGES!$F$14:$H$43, 2, FALSE)</f>
        <v>0.43492682926829268</v>
      </c>
      <c r="BS1915" s="5">
        <f>VLOOKUP(_2025teamgamelogs[[#This Row],[TEAM_NAME]], LEAGUE_AVERAGES!$F$14:$H$43, 3, FALSE)</f>
        <v>0.42697560975609755</v>
      </c>
      <c r="BT1915" s="5">
        <f>VLOOKUP(_2025teamgamelogs[[#This Row],[TEAM_NAME]], LEAGUE_AVERAGES!$K$14:$M$43, 2, FALSE)</f>
        <v>0.5424635833805308</v>
      </c>
      <c r="BU1915" s="5">
        <f>VLOOKUP(_2025teamgamelogs[[#This Row],[TEAM_NAME]], LEAGUE_AVERAGES!$K$14:$M$43, 3, FALSE)</f>
        <v>0.53419164265445196</v>
      </c>
    </row>
    <row r="1916" spans="1:73" x14ac:dyDescent="0.2">
      <c r="A1916" t="s">
        <v>59</v>
      </c>
      <c r="B1916">
        <v>1610612761</v>
      </c>
      <c r="C1916" t="s">
        <v>95</v>
      </c>
      <c r="D1916" t="s">
        <v>96</v>
      </c>
      <c r="E1916">
        <v>22400932</v>
      </c>
      <c r="F1916" s="1">
        <v>45726</v>
      </c>
      <c r="G1916" t="s">
        <v>1565</v>
      </c>
      <c r="H1916" t="s">
        <v>63</v>
      </c>
      <c r="I1916">
        <v>48</v>
      </c>
      <c r="J1916">
        <v>43</v>
      </c>
      <c r="K1916">
        <v>109</v>
      </c>
      <c r="L1916">
        <v>0.39400000000000002</v>
      </c>
      <c r="M1916">
        <v>16</v>
      </c>
      <c r="N1916">
        <v>49</v>
      </c>
      <c r="O1916">
        <v>0.32700000000000001</v>
      </c>
      <c r="P1916">
        <v>17</v>
      </c>
      <c r="Q1916">
        <v>29</v>
      </c>
      <c r="R1916">
        <v>0.58599999999999997</v>
      </c>
      <c r="S1916">
        <v>28</v>
      </c>
      <c r="T1916">
        <v>45</v>
      </c>
      <c r="U1916">
        <v>73</v>
      </c>
      <c r="V1916">
        <v>26</v>
      </c>
      <c r="W1916">
        <v>9</v>
      </c>
      <c r="X1916">
        <v>3</v>
      </c>
      <c r="Y1916">
        <v>2</v>
      </c>
      <c r="Z1916">
        <v>12</v>
      </c>
      <c r="AA1916">
        <v>18</v>
      </c>
      <c r="AB1916">
        <v>20</v>
      </c>
      <c r="AC1916">
        <v>119</v>
      </c>
      <c r="AD1916">
        <v>15</v>
      </c>
      <c r="AE1916">
        <v>1</v>
      </c>
      <c r="AF1916">
        <v>1</v>
      </c>
      <c r="AG1916">
        <v>1</v>
      </c>
      <c r="AH1916">
        <v>1</v>
      </c>
      <c r="AI1916">
        <v>121</v>
      </c>
      <c r="AJ1916">
        <v>866</v>
      </c>
      <c r="AK1916">
        <v>10</v>
      </c>
      <c r="AL1916">
        <v>2260</v>
      </c>
      <c r="AM1916">
        <v>567</v>
      </c>
      <c r="AN1916">
        <v>142</v>
      </c>
      <c r="AO1916">
        <v>1593</v>
      </c>
      <c r="AP1916">
        <v>1052</v>
      </c>
      <c r="AQ1916">
        <v>325</v>
      </c>
      <c r="AR1916">
        <v>2379</v>
      </c>
      <c r="AS1916">
        <v>1</v>
      </c>
      <c r="AT1916">
        <v>37</v>
      </c>
      <c r="AU1916">
        <v>1</v>
      </c>
      <c r="AV1916">
        <v>1195</v>
      </c>
      <c r="AW1916">
        <v>152</v>
      </c>
      <c r="AX1916">
        <v>2344</v>
      </c>
      <c r="AY1916">
        <v>2078</v>
      </c>
      <c r="AZ1916">
        <v>2430</v>
      </c>
      <c r="BA1916">
        <v>1018</v>
      </c>
      <c r="BB1916">
        <v>767</v>
      </c>
      <c r="BC1916">
        <v>798</v>
      </c>
      <c r="BD1916">
        <v>376</v>
      </c>
      <c r="BE1916">
        <v>1</v>
      </c>
      <c r="BF1916" t="s">
        <v>64</v>
      </c>
      <c r="BG1916" t="s">
        <v>1404</v>
      </c>
      <c r="BH1916" t="s">
        <v>1498</v>
      </c>
      <c r="BI1916" s="4">
        <f xml:space="preserve"> _2025teamgamelogs[[#This Row],[FGA]] + (0.44 * _2025teamgamelogs[[#This Row],[FTA]]) + _2025teamgamelogs[[#This Row],[TOV]] - _2025teamgamelogs[[#This Row],[OREB]]</f>
        <v>102.75999999999999</v>
      </c>
      <c r="BJ1916" s="3">
        <f>_2025teamgamelogs[[#This Row],[TOV]]/_2025teamgamelogs[[#This Row],[POSSESIONS]]</f>
        <v>8.7582717010509931E-2</v>
      </c>
      <c r="BK1916" s="4">
        <f>_2025teamgamelogs[[#This Row],[PTS]]/_2025teamgamelogs[[#This Row],[POSSESIONS]]</f>
        <v>1.1580381471389647</v>
      </c>
      <c r="BL1916" s="4">
        <f xml:space="preserve"> 100 * _2025teamgamelogs[[#This Row],[POINTS_PER_POSSESSION]]</f>
        <v>115.80381471389647</v>
      </c>
      <c r="BM1916" s="4">
        <f xml:space="preserve"> _2025teamgamelogs[[#This Row],[POSSESIONS]] / (_2025teamgamelogs[[#This Row],[MIN]]/48)</f>
        <v>102.75999999999999</v>
      </c>
      <c r="BN1916" s="3">
        <f>_2025teamgamelogs[[#This Row],[PTS]] / (2 * (_2025teamgamelogs[[#This Row],[FGA]] + 0.44 * _2025teamgamelogs[[#This Row],[FTA]]))</f>
        <v>0.48866622864651771</v>
      </c>
      <c r="BO1916" s="4">
        <f>VLOOKUP(_2025teamgamelogs[[#This Row],[MONTH]], LEAGUE_AVERAGES!$A$2:$B$8, 2, FALSE)</f>
        <v>113.5005303155976</v>
      </c>
      <c r="BP1916" s="5">
        <f>VLOOKUP(_2025teamgamelogs[[#This Row],[TEAM_NAME]], LEAGUE_AVERAGES!$A$14:$C$43, 2, FALSE)</f>
        <v>0.35443902439024388</v>
      </c>
      <c r="BQ1916" s="5">
        <f>VLOOKUP(_2025teamgamelogs[[#This Row],[TEAM_NAME]], LEAGUE_AVERAGES!$A$14:$C$43, 3, FALSE)</f>
        <v>0.34512195121951217</v>
      </c>
      <c r="BR1916" s="5">
        <f>VLOOKUP(_2025teamgamelogs[[#This Row],[TEAM_NAME]], LEAGUE_AVERAGES!$F$14:$H$43, 2, FALSE)</f>
        <v>0.46104878048780484</v>
      </c>
      <c r="BS1916" s="5">
        <f>VLOOKUP(_2025teamgamelogs[[#This Row],[TEAM_NAME]], LEAGUE_AVERAGES!$F$14:$H$43, 3, FALSE)</f>
        <v>0.45834146341463411</v>
      </c>
      <c r="BT1916" s="5">
        <f>VLOOKUP(_2025teamgamelogs[[#This Row],[TEAM_NAME]], LEAGUE_AVERAGES!$K$14:$M$43, 2, FALSE)</f>
        <v>0.55942918094792793</v>
      </c>
      <c r="BU1916" s="5">
        <f>VLOOKUP(_2025teamgamelogs[[#This Row],[TEAM_NAME]], LEAGUE_AVERAGES!$K$14:$M$43, 3, FALSE)</f>
        <v>0.54979583097447959</v>
      </c>
    </row>
    <row r="1917" spans="1:73" x14ac:dyDescent="0.2">
      <c r="A1917" t="s">
        <v>59</v>
      </c>
      <c r="B1917">
        <v>1610612755</v>
      </c>
      <c r="C1917" t="s">
        <v>134</v>
      </c>
      <c r="D1917" t="s">
        <v>135</v>
      </c>
      <c r="E1917">
        <v>22400928</v>
      </c>
      <c r="F1917" s="1">
        <v>45726</v>
      </c>
      <c r="G1917" t="s">
        <v>1574</v>
      </c>
      <c r="H1917" t="s">
        <v>70</v>
      </c>
      <c r="I1917">
        <v>48</v>
      </c>
      <c r="J1917">
        <v>46</v>
      </c>
      <c r="K1917">
        <v>91</v>
      </c>
      <c r="L1917">
        <v>0.505</v>
      </c>
      <c r="M1917">
        <v>16</v>
      </c>
      <c r="N1917">
        <v>42</v>
      </c>
      <c r="O1917">
        <v>0.38100000000000001</v>
      </c>
      <c r="P1917">
        <v>15</v>
      </c>
      <c r="Q1917">
        <v>20</v>
      </c>
      <c r="R1917">
        <v>0.75</v>
      </c>
      <c r="S1917">
        <v>6</v>
      </c>
      <c r="T1917">
        <v>25</v>
      </c>
      <c r="U1917">
        <v>31</v>
      </c>
      <c r="V1917">
        <v>29</v>
      </c>
      <c r="W1917">
        <v>11</v>
      </c>
      <c r="X1917">
        <v>8</v>
      </c>
      <c r="Y1917">
        <v>3</v>
      </c>
      <c r="Z1917">
        <v>6</v>
      </c>
      <c r="AA1917">
        <v>15</v>
      </c>
      <c r="AB1917">
        <v>18</v>
      </c>
      <c r="AC1917">
        <v>123</v>
      </c>
      <c r="AD1917">
        <v>-9</v>
      </c>
      <c r="AE1917">
        <v>1</v>
      </c>
      <c r="AF1917">
        <v>1231</v>
      </c>
      <c r="AG1917">
        <v>1231</v>
      </c>
      <c r="AH1917">
        <v>1231</v>
      </c>
      <c r="AI1917">
        <v>121</v>
      </c>
      <c r="AJ1917">
        <v>437</v>
      </c>
      <c r="AK1917">
        <v>899</v>
      </c>
      <c r="AL1917">
        <v>636</v>
      </c>
      <c r="AM1917">
        <v>567</v>
      </c>
      <c r="AN1917">
        <v>568</v>
      </c>
      <c r="AO1917">
        <v>962</v>
      </c>
      <c r="AP1917">
        <v>1416</v>
      </c>
      <c r="AQ1917">
        <v>1301</v>
      </c>
      <c r="AR1917">
        <v>1525</v>
      </c>
      <c r="AS1917">
        <v>2189</v>
      </c>
      <c r="AT1917">
        <v>2271</v>
      </c>
      <c r="AU1917">
        <v>2414</v>
      </c>
      <c r="AV1917">
        <v>687</v>
      </c>
      <c r="AW1917">
        <v>429</v>
      </c>
      <c r="AX1917">
        <v>1073</v>
      </c>
      <c r="AY1917">
        <v>1712</v>
      </c>
      <c r="AZ1917">
        <v>1573</v>
      </c>
      <c r="BA1917">
        <v>398</v>
      </c>
      <c r="BB1917">
        <v>1204</v>
      </c>
      <c r="BC1917">
        <v>549</v>
      </c>
      <c r="BD1917">
        <v>1735</v>
      </c>
      <c r="BE1917">
        <v>1</v>
      </c>
      <c r="BF1917" t="s">
        <v>71</v>
      </c>
      <c r="BG1917" t="s">
        <v>1404</v>
      </c>
      <c r="BH1917" t="s">
        <v>1498</v>
      </c>
      <c r="BI1917" s="4">
        <f xml:space="preserve"> _2025teamgamelogs[[#This Row],[FGA]] + (0.44 * _2025teamgamelogs[[#This Row],[FTA]]) + _2025teamgamelogs[[#This Row],[TOV]] - _2025teamgamelogs[[#This Row],[OREB]]</f>
        <v>104.8</v>
      </c>
      <c r="BJ1917" s="3">
        <f>_2025teamgamelogs[[#This Row],[TOV]]/_2025teamgamelogs[[#This Row],[POSSESIONS]]</f>
        <v>0.10496183206106871</v>
      </c>
      <c r="BK1917" s="4">
        <f>_2025teamgamelogs[[#This Row],[PTS]]/_2025teamgamelogs[[#This Row],[POSSESIONS]]</f>
        <v>1.1736641221374047</v>
      </c>
      <c r="BL1917" s="4">
        <f xml:space="preserve"> 100 * _2025teamgamelogs[[#This Row],[POINTS_PER_POSSESSION]]</f>
        <v>117.36641221374046</v>
      </c>
      <c r="BM1917" s="4">
        <f xml:space="preserve"> _2025teamgamelogs[[#This Row],[POSSESIONS]] / (_2025teamgamelogs[[#This Row],[MIN]]/48)</f>
        <v>104.8</v>
      </c>
      <c r="BN1917" s="3">
        <f>_2025teamgamelogs[[#This Row],[PTS]] / (2 * (_2025teamgamelogs[[#This Row],[FGA]] + 0.44 * _2025teamgamelogs[[#This Row],[FTA]]))</f>
        <v>0.61623246492985972</v>
      </c>
      <c r="BO1917" s="4">
        <f>VLOOKUP(_2025teamgamelogs[[#This Row],[MONTH]], LEAGUE_AVERAGES!$A$2:$B$8, 2, FALSE)</f>
        <v>113.5005303155976</v>
      </c>
      <c r="BP1917" s="5">
        <f>VLOOKUP(_2025teamgamelogs[[#This Row],[TEAM_NAME]], LEAGUE_AVERAGES!$A$14:$C$43, 2, FALSE)</f>
        <v>0.34129268292682929</v>
      </c>
      <c r="BQ1917" s="5">
        <f>VLOOKUP(_2025teamgamelogs[[#This Row],[TEAM_NAME]], LEAGUE_AVERAGES!$A$14:$C$43, 3, FALSE)</f>
        <v>0.34026829268292691</v>
      </c>
      <c r="BR1917" s="5">
        <f>VLOOKUP(_2025teamgamelogs[[#This Row],[TEAM_NAME]], LEAGUE_AVERAGES!$F$14:$H$43, 2, FALSE)</f>
        <v>0.45178048780487812</v>
      </c>
      <c r="BS1917" s="5">
        <f>VLOOKUP(_2025teamgamelogs[[#This Row],[TEAM_NAME]], LEAGUE_AVERAGES!$F$14:$H$43, 3, FALSE)</f>
        <v>0.45797560975609758</v>
      </c>
      <c r="BT1917" s="5">
        <f>VLOOKUP(_2025teamgamelogs[[#This Row],[TEAM_NAME]], LEAGUE_AVERAGES!$K$14:$M$43, 2, FALSE)</f>
        <v>0.55774018976963147</v>
      </c>
      <c r="BU1917" s="5">
        <f>VLOOKUP(_2025teamgamelogs[[#This Row],[TEAM_NAME]], LEAGUE_AVERAGES!$K$14:$M$43, 3, FALSE)</f>
        <v>0.57066794818423772</v>
      </c>
    </row>
    <row r="1918" spans="1:73" x14ac:dyDescent="0.2">
      <c r="A1918" t="s">
        <v>59</v>
      </c>
      <c r="B1918">
        <v>1610612743</v>
      </c>
      <c r="C1918" t="s">
        <v>151</v>
      </c>
      <c r="D1918" t="s">
        <v>152</v>
      </c>
      <c r="E1918">
        <v>22400936</v>
      </c>
      <c r="F1918" s="1">
        <v>45726</v>
      </c>
      <c r="G1918" t="s">
        <v>1566</v>
      </c>
      <c r="H1918" t="s">
        <v>63</v>
      </c>
      <c r="I1918">
        <v>48</v>
      </c>
      <c r="J1918">
        <v>52</v>
      </c>
      <c r="K1918">
        <v>86</v>
      </c>
      <c r="L1918">
        <v>0.60499999999999998</v>
      </c>
      <c r="M1918">
        <v>18</v>
      </c>
      <c r="N1918">
        <v>32</v>
      </c>
      <c r="O1918">
        <v>0.56299999999999994</v>
      </c>
      <c r="P1918">
        <v>18</v>
      </c>
      <c r="Q1918">
        <v>20</v>
      </c>
      <c r="R1918">
        <v>0.9</v>
      </c>
      <c r="S1918">
        <v>9</v>
      </c>
      <c r="T1918">
        <v>34</v>
      </c>
      <c r="U1918">
        <v>43</v>
      </c>
      <c r="V1918">
        <v>32</v>
      </c>
      <c r="W1918">
        <v>12</v>
      </c>
      <c r="X1918">
        <v>6</v>
      </c>
      <c r="Y1918">
        <v>5</v>
      </c>
      <c r="Z1918">
        <v>6</v>
      </c>
      <c r="AA1918">
        <v>18</v>
      </c>
      <c r="AB1918">
        <v>16</v>
      </c>
      <c r="AC1918">
        <v>140</v>
      </c>
      <c r="AD1918">
        <v>13</v>
      </c>
      <c r="AE1918">
        <v>1</v>
      </c>
      <c r="AF1918">
        <v>1</v>
      </c>
      <c r="AG1918">
        <v>1</v>
      </c>
      <c r="AH1918">
        <v>1</v>
      </c>
      <c r="AI1918">
        <v>121</v>
      </c>
      <c r="AJ1918">
        <v>64</v>
      </c>
      <c r="AK1918">
        <v>1580</v>
      </c>
      <c r="AL1918">
        <v>16</v>
      </c>
      <c r="AM1918">
        <v>288</v>
      </c>
      <c r="AN1918">
        <v>1863</v>
      </c>
      <c r="AO1918">
        <v>19</v>
      </c>
      <c r="AP1918">
        <v>889</v>
      </c>
      <c r="AQ1918">
        <v>1301</v>
      </c>
      <c r="AR1918">
        <v>246</v>
      </c>
      <c r="AS1918">
        <v>1566</v>
      </c>
      <c r="AT1918">
        <v>926</v>
      </c>
      <c r="AU1918">
        <v>1282</v>
      </c>
      <c r="AV1918">
        <v>322</v>
      </c>
      <c r="AW1918">
        <v>640</v>
      </c>
      <c r="AX1918">
        <v>1702</v>
      </c>
      <c r="AY1918">
        <v>889</v>
      </c>
      <c r="AZ1918">
        <v>1573</v>
      </c>
      <c r="BA1918">
        <v>1018</v>
      </c>
      <c r="BB1918">
        <v>1670</v>
      </c>
      <c r="BC1918">
        <v>52</v>
      </c>
      <c r="BD1918">
        <v>467</v>
      </c>
      <c r="BE1918">
        <v>1</v>
      </c>
      <c r="BF1918" t="s">
        <v>71</v>
      </c>
      <c r="BG1918" t="s">
        <v>1404</v>
      </c>
      <c r="BH1918" t="s">
        <v>1498</v>
      </c>
      <c r="BI1918" s="4">
        <f xml:space="preserve"> _2025teamgamelogs[[#This Row],[FGA]] + (0.44 * _2025teamgamelogs[[#This Row],[FTA]]) + _2025teamgamelogs[[#This Row],[TOV]] - _2025teamgamelogs[[#This Row],[OREB]]</f>
        <v>97.8</v>
      </c>
      <c r="BJ1918" s="3">
        <f>_2025teamgamelogs[[#This Row],[TOV]]/_2025teamgamelogs[[#This Row],[POSSESIONS]]</f>
        <v>0.12269938650306748</v>
      </c>
      <c r="BK1918" s="4">
        <f>_2025teamgamelogs[[#This Row],[PTS]]/_2025teamgamelogs[[#This Row],[POSSESIONS]]</f>
        <v>1.4314928425357873</v>
      </c>
      <c r="BL1918" s="4">
        <f xml:space="preserve"> 100 * _2025teamgamelogs[[#This Row],[POINTS_PER_POSSESSION]]</f>
        <v>143.14928425357874</v>
      </c>
      <c r="BM1918" s="4">
        <f xml:space="preserve"> _2025teamgamelogs[[#This Row],[POSSESIONS]] / (_2025teamgamelogs[[#This Row],[MIN]]/48)</f>
        <v>97.8</v>
      </c>
      <c r="BN1918" s="3">
        <f>_2025teamgamelogs[[#This Row],[PTS]] / (2 * (_2025teamgamelogs[[#This Row],[FGA]] + 0.44 * _2025teamgamelogs[[#This Row],[FTA]]))</f>
        <v>0.73839662447257381</v>
      </c>
      <c r="BO1918" s="4">
        <f>VLOOKUP(_2025teamgamelogs[[#This Row],[MONTH]], LEAGUE_AVERAGES!$A$2:$B$8, 2, FALSE)</f>
        <v>113.5005303155976</v>
      </c>
      <c r="BP1918" s="5">
        <f>VLOOKUP(_2025teamgamelogs[[#This Row],[TEAM_NAME]], LEAGUE_AVERAGES!$A$14:$C$43, 2, FALSE)</f>
        <v>0.39036585365853654</v>
      </c>
      <c r="BQ1918" s="5">
        <f>VLOOKUP(_2025teamgamelogs[[#This Row],[TEAM_NAME]], LEAGUE_AVERAGES!$A$14:$C$43, 3, FALSE)</f>
        <v>0.36282926829268303</v>
      </c>
      <c r="BR1918" s="5">
        <f>VLOOKUP(_2025teamgamelogs[[#This Row],[TEAM_NAME]], LEAGUE_AVERAGES!$F$14:$H$43, 2, FALSE)</f>
        <v>0.50741463414634147</v>
      </c>
      <c r="BS1918" s="5">
        <f>VLOOKUP(_2025teamgamelogs[[#This Row],[TEAM_NAME]], LEAGUE_AVERAGES!$F$14:$H$43, 3, FALSE)</f>
        <v>0.50717073170731708</v>
      </c>
      <c r="BT1918" s="5">
        <f>VLOOKUP(_2025teamgamelogs[[#This Row],[TEAM_NAME]], LEAGUE_AVERAGES!$K$14:$M$43, 2, FALSE)</f>
        <v>0.61183675116028358</v>
      </c>
      <c r="BU1918" s="5">
        <f>VLOOKUP(_2025teamgamelogs[[#This Row],[TEAM_NAME]], LEAGUE_AVERAGES!$K$14:$M$43, 3, FALSE)</f>
        <v>0.59871853787111373</v>
      </c>
    </row>
    <row r="1919" spans="1:73" x14ac:dyDescent="0.2">
      <c r="A1919" t="s">
        <v>59</v>
      </c>
      <c r="B1919">
        <v>1610612758</v>
      </c>
      <c r="C1919" t="s">
        <v>142</v>
      </c>
      <c r="D1919" t="s">
        <v>143</v>
      </c>
      <c r="E1919">
        <v>22400939</v>
      </c>
      <c r="F1919" s="1">
        <v>45726</v>
      </c>
      <c r="G1919" t="s">
        <v>1575</v>
      </c>
      <c r="H1919" t="s">
        <v>70</v>
      </c>
      <c r="I1919">
        <v>48</v>
      </c>
      <c r="J1919">
        <v>36</v>
      </c>
      <c r="K1919">
        <v>86</v>
      </c>
      <c r="L1919">
        <v>0.41899999999999998</v>
      </c>
      <c r="M1919">
        <v>10</v>
      </c>
      <c r="N1919">
        <v>34</v>
      </c>
      <c r="O1919">
        <v>0.29399999999999998</v>
      </c>
      <c r="P1919">
        <v>22</v>
      </c>
      <c r="Q1919">
        <v>26</v>
      </c>
      <c r="R1919">
        <v>0.84599999999999997</v>
      </c>
      <c r="S1919">
        <v>14</v>
      </c>
      <c r="T1919">
        <v>23</v>
      </c>
      <c r="U1919">
        <v>37</v>
      </c>
      <c r="V1919">
        <v>18</v>
      </c>
      <c r="W1919">
        <v>18</v>
      </c>
      <c r="X1919">
        <v>7</v>
      </c>
      <c r="Y1919">
        <v>4</v>
      </c>
      <c r="Z1919">
        <v>1</v>
      </c>
      <c r="AA1919">
        <v>20</v>
      </c>
      <c r="AB1919">
        <v>24</v>
      </c>
      <c r="AC1919">
        <v>104</v>
      </c>
      <c r="AD1919">
        <v>-29</v>
      </c>
      <c r="AE1919">
        <v>1</v>
      </c>
      <c r="AF1919">
        <v>1231</v>
      </c>
      <c r="AG1919">
        <v>1231</v>
      </c>
      <c r="AH1919">
        <v>1231</v>
      </c>
      <c r="AI1919">
        <v>121</v>
      </c>
      <c r="AJ1919">
        <v>2070</v>
      </c>
      <c r="AK1919">
        <v>1580</v>
      </c>
      <c r="AL1919">
        <v>1994</v>
      </c>
      <c r="AM1919">
        <v>1891</v>
      </c>
      <c r="AN1919">
        <v>1627</v>
      </c>
      <c r="AO1919">
        <v>1954</v>
      </c>
      <c r="AP1919">
        <v>406</v>
      </c>
      <c r="AQ1919">
        <v>570</v>
      </c>
      <c r="AR1919">
        <v>605</v>
      </c>
      <c r="AS1919">
        <v>466</v>
      </c>
      <c r="AT1919">
        <v>2380</v>
      </c>
      <c r="AU1919">
        <v>2073</v>
      </c>
      <c r="AV1919">
        <v>2327</v>
      </c>
      <c r="AW1919">
        <v>1953</v>
      </c>
      <c r="AX1919">
        <v>1360</v>
      </c>
      <c r="AY1919">
        <v>1274</v>
      </c>
      <c r="AZ1919">
        <v>35</v>
      </c>
      <c r="BA1919">
        <v>1491</v>
      </c>
      <c r="BB1919">
        <v>215</v>
      </c>
      <c r="BC1919">
        <v>1870</v>
      </c>
      <c r="BD1919">
        <v>2365</v>
      </c>
      <c r="BE1919">
        <v>1</v>
      </c>
      <c r="BF1919" t="s">
        <v>64</v>
      </c>
      <c r="BG1919" t="s">
        <v>1404</v>
      </c>
      <c r="BH1919" t="s">
        <v>1498</v>
      </c>
      <c r="BI1919" s="4">
        <f xml:space="preserve"> _2025teamgamelogs[[#This Row],[FGA]] + (0.44 * _2025teamgamelogs[[#This Row],[FTA]]) + _2025teamgamelogs[[#This Row],[TOV]] - _2025teamgamelogs[[#This Row],[OREB]]</f>
        <v>101.44</v>
      </c>
      <c r="BJ1919" s="3">
        <f>_2025teamgamelogs[[#This Row],[TOV]]/_2025teamgamelogs[[#This Row],[POSSESIONS]]</f>
        <v>0.1774447949526814</v>
      </c>
      <c r="BK1919" s="4">
        <f>_2025teamgamelogs[[#This Row],[PTS]]/_2025teamgamelogs[[#This Row],[POSSESIONS]]</f>
        <v>1.025236593059937</v>
      </c>
      <c r="BL1919" s="4">
        <f xml:space="preserve"> 100 * _2025teamgamelogs[[#This Row],[POINTS_PER_POSSESSION]]</f>
        <v>102.5236593059937</v>
      </c>
      <c r="BM1919" s="4">
        <f xml:space="preserve"> _2025teamgamelogs[[#This Row],[POSSESIONS]] / (_2025teamgamelogs[[#This Row],[MIN]]/48)</f>
        <v>101.44</v>
      </c>
      <c r="BN1919" s="3">
        <f>_2025teamgamelogs[[#This Row],[PTS]] / (2 * (_2025teamgamelogs[[#This Row],[FGA]] + 0.44 * _2025teamgamelogs[[#This Row],[FTA]]))</f>
        <v>0.5336617405582923</v>
      </c>
      <c r="BO1919" s="4">
        <f>VLOOKUP(_2025teamgamelogs[[#This Row],[MONTH]], LEAGUE_AVERAGES!$A$2:$B$8, 2, FALSE)</f>
        <v>113.5005303155976</v>
      </c>
      <c r="BP1919" s="5">
        <f>VLOOKUP(_2025teamgamelogs[[#This Row],[TEAM_NAME]], LEAGUE_AVERAGES!$A$14:$C$43, 2, FALSE)</f>
        <v>0.37158536585365853</v>
      </c>
      <c r="BQ1919" s="5">
        <f>VLOOKUP(_2025teamgamelogs[[#This Row],[TEAM_NAME]], LEAGUE_AVERAGES!$A$14:$C$43, 3, FALSE)</f>
        <v>0.34029268292682929</v>
      </c>
      <c r="BR1919" s="5">
        <f>VLOOKUP(_2025teamgamelogs[[#This Row],[TEAM_NAME]], LEAGUE_AVERAGES!$F$14:$H$43, 2, FALSE)</f>
        <v>0.4831951219512195</v>
      </c>
      <c r="BS1919" s="5">
        <f>VLOOKUP(_2025teamgamelogs[[#This Row],[TEAM_NAME]], LEAGUE_AVERAGES!$F$14:$H$43, 3, FALSE)</f>
        <v>0.47492682926829272</v>
      </c>
      <c r="BT1919" s="5">
        <f>VLOOKUP(_2025teamgamelogs[[#This Row],[TEAM_NAME]], LEAGUE_AVERAGES!$K$14:$M$43, 2, FALSE)</f>
        <v>0.59195463864629394</v>
      </c>
      <c r="BU1919" s="5">
        <f>VLOOKUP(_2025teamgamelogs[[#This Row],[TEAM_NAME]], LEAGUE_AVERAGES!$K$14:$M$43, 3, FALSE)</f>
        <v>0.57517865161129356</v>
      </c>
    </row>
    <row r="1920" spans="1:73" x14ac:dyDescent="0.2">
      <c r="A1920" t="s">
        <v>59</v>
      </c>
      <c r="B1920">
        <v>1610612756</v>
      </c>
      <c r="C1920" t="s">
        <v>80</v>
      </c>
      <c r="D1920" t="s">
        <v>81</v>
      </c>
      <c r="E1920">
        <v>22400935</v>
      </c>
      <c r="F1920" s="1">
        <v>45726</v>
      </c>
      <c r="G1920" t="s">
        <v>1457</v>
      </c>
      <c r="H1920" t="s">
        <v>70</v>
      </c>
      <c r="I1920">
        <v>48</v>
      </c>
      <c r="J1920">
        <v>41</v>
      </c>
      <c r="K1920">
        <v>90</v>
      </c>
      <c r="L1920">
        <v>0.45600000000000002</v>
      </c>
      <c r="M1920">
        <v>20</v>
      </c>
      <c r="N1920">
        <v>38</v>
      </c>
      <c r="O1920">
        <v>0.52600000000000002</v>
      </c>
      <c r="P1920">
        <v>16</v>
      </c>
      <c r="Q1920">
        <v>22</v>
      </c>
      <c r="R1920">
        <v>0.72699999999999998</v>
      </c>
      <c r="S1920">
        <v>15</v>
      </c>
      <c r="T1920">
        <v>31</v>
      </c>
      <c r="U1920">
        <v>46</v>
      </c>
      <c r="V1920">
        <v>31</v>
      </c>
      <c r="W1920">
        <v>16</v>
      </c>
      <c r="X1920">
        <v>6</v>
      </c>
      <c r="Y1920">
        <v>2</v>
      </c>
      <c r="Z1920">
        <v>7</v>
      </c>
      <c r="AA1920">
        <v>22</v>
      </c>
      <c r="AB1920">
        <v>22</v>
      </c>
      <c r="AC1920">
        <v>118</v>
      </c>
      <c r="AD1920">
        <v>-2</v>
      </c>
      <c r="AE1920">
        <v>1</v>
      </c>
      <c r="AF1920">
        <v>1231</v>
      </c>
      <c r="AG1920">
        <v>1231</v>
      </c>
      <c r="AH1920">
        <v>1231</v>
      </c>
      <c r="AI1920">
        <v>121</v>
      </c>
      <c r="AJ1920">
        <v>1234</v>
      </c>
      <c r="AK1920">
        <v>1029</v>
      </c>
      <c r="AL1920">
        <v>1449</v>
      </c>
      <c r="AM1920">
        <v>114</v>
      </c>
      <c r="AN1920">
        <v>1078</v>
      </c>
      <c r="AO1920">
        <v>55</v>
      </c>
      <c r="AP1920">
        <v>1228</v>
      </c>
      <c r="AQ1920">
        <v>1008</v>
      </c>
      <c r="AR1920">
        <v>1740</v>
      </c>
      <c r="AS1920">
        <v>332</v>
      </c>
      <c r="AT1920">
        <v>1488</v>
      </c>
      <c r="AU1920">
        <v>835</v>
      </c>
      <c r="AV1920">
        <v>426</v>
      </c>
      <c r="AW1920">
        <v>1583</v>
      </c>
      <c r="AX1920">
        <v>1702</v>
      </c>
      <c r="AY1920">
        <v>2078</v>
      </c>
      <c r="AZ1920">
        <v>1902</v>
      </c>
      <c r="BA1920">
        <v>1887</v>
      </c>
      <c r="BB1920">
        <v>416</v>
      </c>
      <c r="BC1920">
        <v>891</v>
      </c>
      <c r="BD1920">
        <v>1286</v>
      </c>
      <c r="BE1920">
        <v>1</v>
      </c>
      <c r="BF1920" t="s">
        <v>71</v>
      </c>
      <c r="BG1920" t="s">
        <v>1404</v>
      </c>
      <c r="BH1920" t="s">
        <v>1498</v>
      </c>
      <c r="BI1920" s="4">
        <f xml:space="preserve"> _2025teamgamelogs[[#This Row],[FGA]] + (0.44 * _2025teamgamelogs[[#This Row],[FTA]]) + _2025teamgamelogs[[#This Row],[TOV]] - _2025teamgamelogs[[#This Row],[OREB]]</f>
        <v>100.68</v>
      </c>
      <c r="BJ1920" s="3">
        <f>_2025teamgamelogs[[#This Row],[TOV]]/_2025teamgamelogs[[#This Row],[POSSESIONS]]</f>
        <v>0.15891934843067143</v>
      </c>
      <c r="BK1920" s="4">
        <f>_2025teamgamelogs[[#This Row],[PTS]]/_2025teamgamelogs[[#This Row],[POSSESIONS]]</f>
        <v>1.1720301946762017</v>
      </c>
      <c r="BL1920" s="4">
        <f xml:space="preserve"> 100 * _2025teamgamelogs[[#This Row],[POINTS_PER_POSSESSION]]</f>
        <v>117.20301946762018</v>
      </c>
      <c r="BM1920" s="4">
        <f xml:space="preserve"> _2025teamgamelogs[[#This Row],[POSSESIONS]] / (_2025teamgamelogs[[#This Row],[MIN]]/48)</f>
        <v>100.68</v>
      </c>
      <c r="BN1920" s="3">
        <f>_2025teamgamelogs[[#This Row],[PTS]] / (2 * (_2025teamgamelogs[[#This Row],[FGA]] + 0.44 * _2025teamgamelogs[[#This Row],[FTA]]))</f>
        <v>0.5918940609951846</v>
      </c>
      <c r="BO1920" s="4">
        <f>VLOOKUP(_2025teamgamelogs[[#This Row],[MONTH]], LEAGUE_AVERAGES!$A$2:$B$8, 2, FALSE)</f>
        <v>113.5005303155976</v>
      </c>
      <c r="BP1920" s="5">
        <f>VLOOKUP(_2025teamgamelogs[[#This Row],[TEAM_NAME]], LEAGUE_AVERAGES!$A$14:$C$43, 2, FALSE)</f>
        <v>0.37692682926829268</v>
      </c>
      <c r="BQ1920" s="5">
        <f>VLOOKUP(_2025teamgamelogs[[#This Row],[TEAM_NAME]], LEAGUE_AVERAGES!$A$14:$C$43, 3, FALSE)</f>
        <v>0.37741463414634141</v>
      </c>
      <c r="BR1920" s="5">
        <f>VLOOKUP(_2025teamgamelogs[[#This Row],[TEAM_NAME]], LEAGUE_AVERAGES!$F$14:$H$43, 2, FALSE)</f>
        <v>0.4768536585365854</v>
      </c>
      <c r="BS1920" s="5">
        <f>VLOOKUP(_2025teamgamelogs[[#This Row],[TEAM_NAME]], LEAGUE_AVERAGES!$F$14:$H$43, 3, FALSE)</f>
        <v>0.48056097560975608</v>
      </c>
      <c r="BT1920" s="5">
        <f>VLOOKUP(_2025teamgamelogs[[#This Row],[TEAM_NAME]], LEAGUE_AVERAGES!$K$14:$M$43, 2, FALSE)</f>
        <v>0.59622840480117467</v>
      </c>
      <c r="BU1920" s="5">
        <f>VLOOKUP(_2025teamgamelogs[[#This Row],[TEAM_NAME]], LEAGUE_AVERAGES!$K$14:$M$43, 3, FALSE)</f>
        <v>0.59682738613401276</v>
      </c>
    </row>
    <row r="1921" spans="1:73" x14ac:dyDescent="0.2">
      <c r="A1921" t="s">
        <v>59</v>
      </c>
      <c r="B1921">
        <v>1610612741</v>
      </c>
      <c r="C1921" t="s">
        <v>86</v>
      </c>
      <c r="D1921" t="s">
        <v>87</v>
      </c>
      <c r="E1921">
        <v>22400933</v>
      </c>
      <c r="F1921" s="1">
        <v>45726</v>
      </c>
      <c r="G1921" t="s">
        <v>736</v>
      </c>
      <c r="H1921" t="s">
        <v>63</v>
      </c>
      <c r="I1921">
        <v>48</v>
      </c>
      <c r="J1921">
        <v>49</v>
      </c>
      <c r="K1921">
        <v>98</v>
      </c>
      <c r="L1921">
        <v>0.5</v>
      </c>
      <c r="M1921">
        <v>12</v>
      </c>
      <c r="N1921">
        <v>33</v>
      </c>
      <c r="O1921">
        <v>0.36399999999999999</v>
      </c>
      <c r="P1921">
        <v>11</v>
      </c>
      <c r="Q1921">
        <v>14</v>
      </c>
      <c r="R1921">
        <v>0.78600000000000003</v>
      </c>
      <c r="S1921">
        <v>10</v>
      </c>
      <c r="T1921">
        <v>46</v>
      </c>
      <c r="U1921">
        <v>56</v>
      </c>
      <c r="V1921">
        <v>30</v>
      </c>
      <c r="W1921">
        <v>18</v>
      </c>
      <c r="X1921">
        <v>4</v>
      </c>
      <c r="Y1921">
        <v>6</v>
      </c>
      <c r="Z1921">
        <v>4</v>
      </c>
      <c r="AA1921">
        <v>19</v>
      </c>
      <c r="AB1921">
        <v>13</v>
      </c>
      <c r="AC1921">
        <v>121</v>
      </c>
      <c r="AD1921">
        <v>18</v>
      </c>
      <c r="AE1921">
        <v>1</v>
      </c>
      <c r="AF1921">
        <v>1</v>
      </c>
      <c r="AG1921">
        <v>1</v>
      </c>
      <c r="AH1921">
        <v>1</v>
      </c>
      <c r="AI1921">
        <v>121</v>
      </c>
      <c r="AJ1921">
        <v>174</v>
      </c>
      <c r="AK1921">
        <v>251</v>
      </c>
      <c r="AL1921">
        <v>663</v>
      </c>
      <c r="AM1921">
        <v>1413</v>
      </c>
      <c r="AN1921">
        <v>1749</v>
      </c>
      <c r="AO1921">
        <v>1156</v>
      </c>
      <c r="AP1921">
        <v>2028</v>
      </c>
      <c r="AQ1921">
        <v>2113</v>
      </c>
      <c r="AR1921">
        <v>1221</v>
      </c>
      <c r="AS1921">
        <v>1308</v>
      </c>
      <c r="AT1921">
        <v>27</v>
      </c>
      <c r="AU1921">
        <v>99</v>
      </c>
      <c r="AV1921">
        <v>541</v>
      </c>
      <c r="AW1921">
        <v>1953</v>
      </c>
      <c r="AX1921">
        <v>2190</v>
      </c>
      <c r="AY1921">
        <v>560</v>
      </c>
      <c r="AZ1921">
        <v>750</v>
      </c>
      <c r="BA1921">
        <v>1258</v>
      </c>
      <c r="BB1921">
        <v>2202</v>
      </c>
      <c r="BC1921">
        <v>672</v>
      </c>
      <c r="BD1921">
        <v>287</v>
      </c>
      <c r="BE1921">
        <v>1</v>
      </c>
      <c r="BF1921" t="s">
        <v>64</v>
      </c>
      <c r="BG1921" t="s">
        <v>1404</v>
      </c>
      <c r="BH1921" t="s">
        <v>1498</v>
      </c>
      <c r="BI1921" s="4">
        <f xml:space="preserve"> _2025teamgamelogs[[#This Row],[FGA]] + (0.44 * _2025teamgamelogs[[#This Row],[FTA]]) + _2025teamgamelogs[[#This Row],[TOV]] - _2025teamgamelogs[[#This Row],[OREB]]</f>
        <v>112.16</v>
      </c>
      <c r="BJ1921" s="3">
        <f>_2025teamgamelogs[[#This Row],[TOV]]/_2025teamgamelogs[[#This Row],[POSSESIONS]]</f>
        <v>0.16048502139800286</v>
      </c>
      <c r="BK1921" s="4">
        <f>_2025teamgamelogs[[#This Row],[PTS]]/_2025teamgamelogs[[#This Row],[POSSESIONS]]</f>
        <v>1.0788159771754637</v>
      </c>
      <c r="BL1921" s="4">
        <f xml:space="preserve"> 100 * _2025teamgamelogs[[#This Row],[POINTS_PER_POSSESSION]]</f>
        <v>107.88159771754637</v>
      </c>
      <c r="BM1921" s="4">
        <f xml:space="preserve"> _2025teamgamelogs[[#This Row],[POSSESIONS]] / (_2025teamgamelogs[[#This Row],[MIN]]/48)</f>
        <v>112.16</v>
      </c>
      <c r="BN1921" s="3">
        <f>_2025teamgamelogs[[#This Row],[PTS]] / (2 * (_2025teamgamelogs[[#This Row],[FGA]] + 0.44 * _2025teamgamelogs[[#This Row],[FTA]]))</f>
        <v>0.58083717357910913</v>
      </c>
      <c r="BO1921" s="4">
        <f>VLOOKUP(_2025teamgamelogs[[#This Row],[MONTH]], LEAGUE_AVERAGES!$A$2:$B$8, 2, FALSE)</f>
        <v>113.5005303155976</v>
      </c>
      <c r="BP1921" s="5">
        <f>VLOOKUP(_2025teamgamelogs[[#This Row],[TEAM_NAME]], LEAGUE_AVERAGES!$A$14:$C$43, 2, FALSE)</f>
        <v>0.36141463414634156</v>
      </c>
      <c r="BQ1921" s="5">
        <f>VLOOKUP(_2025teamgamelogs[[#This Row],[TEAM_NAME]], LEAGUE_AVERAGES!$A$14:$C$43, 3, FALSE)</f>
        <v>0.37548780487804878</v>
      </c>
      <c r="BR1921" s="5">
        <f>VLOOKUP(_2025teamgamelogs[[#This Row],[TEAM_NAME]], LEAGUE_AVERAGES!$F$14:$H$43, 2, FALSE)</f>
        <v>0.46404878048780479</v>
      </c>
      <c r="BS1921" s="5">
        <f>VLOOKUP(_2025teamgamelogs[[#This Row],[TEAM_NAME]], LEAGUE_AVERAGES!$F$14:$H$43, 3, FALSE)</f>
        <v>0.47712195121951223</v>
      </c>
      <c r="BT1921" s="5">
        <f>VLOOKUP(_2025teamgamelogs[[#This Row],[TEAM_NAME]], LEAGUE_AVERAGES!$K$14:$M$43, 2, FALSE)</f>
        <v>0.57631003599073594</v>
      </c>
      <c r="BU1921" s="5">
        <f>VLOOKUP(_2025teamgamelogs[[#This Row],[TEAM_NAME]], LEAGUE_AVERAGES!$K$14:$M$43, 3, FALSE)</f>
        <v>0.59556361257988066</v>
      </c>
    </row>
    <row r="1922" spans="1:73" x14ac:dyDescent="0.2">
      <c r="A1922" t="s">
        <v>59</v>
      </c>
      <c r="B1922">
        <v>1610612754</v>
      </c>
      <c r="C1922" t="s">
        <v>110</v>
      </c>
      <c r="D1922" t="s">
        <v>111</v>
      </c>
      <c r="E1922">
        <v>22400933</v>
      </c>
      <c r="F1922" s="1">
        <v>45726</v>
      </c>
      <c r="G1922" t="s">
        <v>737</v>
      </c>
      <c r="H1922" t="s">
        <v>70</v>
      </c>
      <c r="I1922">
        <v>48</v>
      </c>
      <c r="J1922">
        <v>40</v>
      </c>
      <c r="K1922">
        <v>101</v>
      </c>
      <c r="L1922">
        <v>0.39600000000000002</v>
      </c>
      <c r="M1922">
        <v>10</v>
      </c>
      <c r="N1922">
        <v>40</v>
      </c>
      <c r="O1922">
        <v>0.25</v>
      </c>
      <c r="P1922">
        <v>13</v>
      </c>
      <c r="Q1922">
        <v>19</v>
      </c>
      <c r="R1922">
        <v>0.68400000000000005</v>
      </c>
      <c r="S1922">
        <v>8</v>
      </c>
      <c r="T1922">
        <v>31</v>
      </c>
      <c r="U1922">
        <v>39</v>
      </c>
      <c r="V1922">
        <v>30</v>
      </c>
      <c r="W1922">
        <v>10</v>
      </c>
      <c r="X1922">
        <v>14</v>
      </c>
      <c r="Y1922">
        <v>4</v>
      </c>
      <c r="Z1922">
        <v>6</v>
      </c>
      <c r="AA1922">
        <v>13</v>
      </c>
      <c r="AB1922">
        <v>19</v>
      </c>
      <c r="AC1922">
        <v>103</v>
      </c>
      <c r="AD1922">
        <v>-18</v>
      </c>
      <c r="AE1922">
        <v>1</v>
      </c>
      <c r="AF1922">
        <v>1231</v>
      </c>
      <c r="AG1922">
        <v>1231</v>
      </c>
      <c r="AH1922">
        <v>1231</v>
      </c>
      <c r="AI1922">
        <v>121</v>
      </c>
      <c r="AJ1922">
        <v>1438</v>
      </c>
      <c r="AK1922">
        <v>121</v>
      </c>
      <c r="AL1922">
        <v>2238</v>
      </c>
      <c r="AM1922">
        <v>1891</v>
      </c>
      <c r="AN1922">
        <v>795</v>
      </c>
      <c r="AO1922">
        <v>2236</v>
      </c>
      <c r="AP1922">
        <v>1755</v>
      </c>
      <c r="AQ1922">
        <v>1458</v>
      </c>
      <c r="AR1922">
        <v>2037</v>
      </c>
      <c r="AS1922">
        <v>1800</v>
      </c>
      <c r="AT1922">
        <v>1488</v>
      </c>
      <c r="AU1922">
        <v>1833</v>
      </c>
      <c r="AV1922">
        <v>541</v>
      </c>
      <c r="AW1922">
        <v>264</v>
      </c>
      <c r="AX1922">
        <v>81</v>
      </c>
      <c r="AY1922">
        <v>1274</v>
      </c>
      <c r="AZ1922">
        <v>1573</v>
      </c>
      <c r="BA1922">
        <v>148</v>
      </c>
      <c r="BB1922">
        <v>971</v>
      </c>
      <c r="BC1922">
        <v>1945</v>
      </c>
      <c r="BD1922">
        <v>2149</v>
      </c>
      <c r="BE1922">
        <v>1</v>
      </c>
      <c r="BF1922" t="s">
        <v>71</v>
      </c>
      <c r="BG1922" t="s">
        <v>1404</v>
      </c>
      <c r="BH1922" t="s">
        <v>1498</v>
      </c>
      <c r="BI1922" s="4">
        <f xml:space="preserve"> _2025teamgamelogs[[#This Row],[FGA]] + (0.44 * _2025teamgamelogs[[#This Row],[FTA]]) + _2025teamgamelogs[[#This Row],[TOV]] - _2025teamgamelogs[[#This Row],[OREB]]</f>
        <v>111.36</v>
      </c>
      <c r="BJ1922" s="3">
        <f>_2025teamgamelogs[[#This Row],[TOV]]/_2025teamgamelogs[[#This Row],[POSSESIONS]]</f>
        <v>8.9798850574712638E-2</v>
      </c>
      <c r="BK1922" s="4">
        <f>_2025teamgamelogs[[#This Row],[PTS]]/_2025teamgamelogs[[#This Row],[POSSESIONS]]</f>
        <v>0.92492816091954022</v>
      </c>
      <c r="BL1922" s="4">
        <f xml:space="preserve"> 100 * _2025teamgamelogs[[#This Row],[POINTS_PER_POSSESSION]]</f>
        <v>92.492816091954026</v>
      </c>
      <c r="BM1922" s="4">
        <f xml:space="preserve"> _2025teamgamelogs[[#This Row],[POSSESIONS]] / (_2025teamgamelogs[[#This Row],[MIN]]/48)</f>
        <v>111.36</v>
      </c>
      <c r="BN1922" s="3">
        <f>_2025teamgamelogs[[#This Row],[PTS]] / (2 * (_2025teamgamelogs[[#This Row],[FGA]] + 0.44 * _2025teamgamelogs[[#This Row],[FTA]]))</f>
        <v>0.47092172640819313</v>
      </c>
      <c r="BO1922" s="4">
        <f>VLOOKUP(_2025teamgamelogs[[#This Row],[MONTH]], LEAGUE_AVERAGES!$A$2:$B$8, 2, FALSE)</f>
        <v>113.5005303155976</v>
      </c>
      <c r="BP1922" s="5">
        <f>VLOOKUP(_2025teamgamelogs[[#This Row],[TEAM_NAME]], LEAGUE_AVERAGES!$A$14:$C$43, 2, FALSE)</f>
        <v>0.37909999999999999</v>
      </c>
      <c r="BQ1922" s="5">
        <f>VLOOKUP(_2025teamgamelogs[[#This Row],[TEAM_NAME]], LEAGUE_AVERAGES!$A$14:$C$43, 3, FALSE)</f>
        <v>0.35511904761904761</v>
      </c>
      <c r="BR1922" s="5">
        <f>VLOOKUP(_2025teamgamelogs[[#This Row],[TEAM_NAME]], LEAGUE_AVERAGES!$F$14:$H$43, 2, FALSE)</f>
        <v>0.49785000000000013</v>
      </c>
      <c r="BS1922" s="5">
        <f>VLOOKUP(_2025teamgamelogs[[#This Row],[TEAM_NAME]], LEAGUE_AVERAGES!$F$14:$H$43, 3, FALSE)</f>
        <v>0.47942857142857148</v>
      </c>
      <c r="BT1922" s="5">
        <f>VLOOKUP(_2025teamgamelogs[[#This Row],[TEAM_NAME]], LEAGUE_AVERAGES!$K$14:$M$43, 2, FALSE)</f>
        <v>0.60805571751162091</v>
      </c>
      <c r="BU1922" s="5">
        <f>VLOOKUP(_2025teamgamelogs[[#This Row],[TEAM_NAME]], LEAGUE_AVERAGES!$K$14:$M$43, 3, FALSE)</f>
        <v>0.58190704341109034</v>
      </c>
    </row>
    <row r="1923" spans="1:73" x14ac:dyDescent="0.2">
      <c r="A1923" t="s">
        <v>59</v>
      </c>
      <c r="B1923">
        <v>1610612753</v>
      </c>
      <c r="C1923" t="s">
        <v>83</v>
      </c>
      <c r="D1923" t="s">
        <v>84</v>
      </c>
      <c r="E1923">
        <v>22400934</v>
      </c>
      <c r="F1923" s="1">
        <v>45726</v>
      </c>
      <c r="G1923" t="s">
        <v>1576</v>
      </c>
      <c r="H1923" t="s">
        <v>70</v>
      </c>
      <c r="I1923">
        <v>48</v>
      </c>
      <c r="J1923">
        <v>28</v>
      </c>
      <c r="K1923">
        <v>86</v>
      </c>
      <c r="L1923">
        <v>0.32600000000000001</v>
      </c>
      <c r="M1923">
        <v>8</v>
      </c>
      <c r="N1923">
        <v>32</v>
      </c>
      <c r="O1923">
        <v>0.25</v>
      </c>
      <c r="P1923">
        <v>20</v>
      </c>
      <c r="Q1923">
        <v>24</v>
      </c>
      <c r="R1923">
        <v>0.83299999999999996</v>
      </c>
      <c r="S1923">
        <v>13</v>
      </c>
      <c r="T1923">
        <v>29</v>
      </c>
      <c r="U1923">
        <v>42</v>
      </c>
      <c r="V1923">
        <v>15</v>
      </c>
      <c r="W1923">
        <v>9</v>
      </c>
      <c r="X1923">
        <v>10</v>
      </c>
      <c r="Y1923">
        <v>5</v>
      </c>
      <c r="Z1923">
        <v>4</v>
      </c>
      <c r="AA1923">
        <v>19</v>
      </c>
      <c r="AB1923">
        <v>18</v>
      </c>
      <c r="AC1923">
        <v>84</v>
      </c>
      <c r="AD1923">
        <v>-13</v>
      </c>
      <c r="AE1923">
        <v>1</v>
      </c>
      <c r="AF1923">
        <v>1231</v>
      </c>
      <c r="AG1923">
        <v>1231</v>
      </c>
      <c r="AH1923">
        <v>1231</v>
      </c>
      <c r="AI1923">
        <v>121</v>
      </c>
      <c r="AJ1923">
        <v>2450</v>
      </c>
      <c r="AK1923">
        <v>1580</v>
      </c>
      <c r="AL1923">
        <v>2451</v>
      </c>
      <c r="AM1923">
        <v>2251</v>
      </c>
      <c r="AN1923">
        <v>1863</v>
      </c>
      <c r="AO1923">
        <v>2236</v>
      </c>
      <c r="AP1923">
        <v>623</v>
      </c>
      <c r="AQ1923">
        <v>791</v>
      </c>
      <c r="AR1923">
        <v>699</v>
      </c>
      <c r="AS1923">
        <v>652</v>
      </c>
      <c r="AT1923">
        <v>1807</v>
      </c>
      <c r="AU1923">
        <v>1443</v>
      </c>
      <c r="AV1923">
        <v>2434</v>
      </c>
      <c r="AW1923">
        <v>152</v>
      </c>
      <c r="AX1923">
        <v>539</v>
      </c>
      <c r="AY1923">
        <v>889</v>
      </c>
      <c r="AZ1923">
        <v>750</v>
      </c>
      <c r="BA1923">
        <v>1258</v>
      </c>
      <c r="BB1923">
        <v>1204</v>
      </c>
      <c r="BC1923">
        <v>2445</v>
      </c>
      <c r="BD1923">
        <v>1945</v>
      </c>
      <c r="BE1923">
        <v>1</v>
      </c>
      <c r="BF1923" t="s">
        <v>71</v>
      </c>
      <c r="BG1923" t="s">
        <v>1404</v>
      </c>
      <c r="BH1923" t="s">
        <v>1498</v>
      </c>
      <c r="BI1923" s="4">
        <f xml:space="preserve"> _2025teamgamelogs[[#This Row],[FGA]] + (0.44 * _2025teamgamelogs[[#This Row],[FTA]]) + _2025teamgamelogs[[#This Row],[TOV]] - _2025teamgamelogs[[#This Row],[OREB]]</f>
        <v>92.56</v>
      </c>
      <c r="BJ1923" s="3">
        <f>_2025teamgamelogs[[#This Row],[TOV]]/_2025teamgamelogs[[#This Row],[POSSESIONS]]</f>
        <v>9.7234226447709585E-2</v>
      </c>
      <c r="BK1923" s="4">
        <f>_2025teamgamelogs[[#This Row],[PTS]]/_2025teamgamelogs[[#This Row],[POSSESIONS]]</f>
        <v>0.90751944684528951</v>
      </c>
      <c r="BL1923" s="4">
        <f xml:space="preserve"> 100 * _2025teamgamelogs[[#This Row],[POINTS_PER_POSSESSION]]</f>
        <v>90.751944684528951</v>
      </c>
      <c r="BM1923" s="4">
        <f xml:space="preserve"> _2025teamgamelogs[[#This Row],[POSSESIONS]] / (_2025teamgamelogs[[#This Row],[MIN]]/48)</f>
        <v>92.56</v>
      </c>
      <c r="BN1923" s="3">
        <f>_2025teamgamelogs[[#This Row],[PTS]] / (2 * (_2025teamgamelogs[[#This Row],[FGA]] + 0.44 * _2025teamgamelogs[[#This Row],[FTA]]))</f>
        <v>0.43496271748135873</v>
      </c>
      <c r="BO1923" s="4">
        <f>VLOOKUP(_2025teamgamelogs[[#This Row],[MONTH]], LEAGUE_AVERAGES!$A$2:$B$8, 2, FALSE)</f>
        <v>113.5005303155976</v>
      </c>
      <c r="BP1923" s="5">
        <f>VLOOKUP(_2025teamgamelogs[[#This Row],[TEAM_NAME]], LEAGUE_AVERAGES!$A$14:$C$43, 2, FALSE)</f>
        <v>0.32192682926829269</v>
      </c>
      <c r="BQ1923" s="5">
        <f>VLOOKUP(_2025teamgamelogs[[#This Row],[TEAM_NAME]], LEAGUE_AVERAGES!$A$14:$C$43, 3, FALSE)</f>
        <v>0.31129268292682932</v>
      </c>
      <c r="BR1923" s="5">
        <f>VLOOKUP(_2025teamgamelogs[[#This Row],[TEAM_NAME]], LEAGUE_AVERAGES!$F$14:$H$43, 2, FALSE)</f>
        <v>0.44641463414634147</v>
      </c>
      <c r="BS1923" s="5">
        <f>VLOOKUP(_2025teamgamelogs[[#This Row],[TEAM_NAME]], LEAGUE_AVERAGES!$F$14:$H$43, 3, FALSE)</f>
        <v>0.44524390243902434</v>
      </c>
      <c r="BT1923" s="5">
        <f>VLOOKUP(_2025teamgamelogs[[#This Row],[TEAM_NAME]], LEAGUE_AVERAGES!$K$14:$M$43, 2, FALSE)</f>
        <v>0.55194019912665027</v>
      </c>
      <c r="BU1923" s="5">
        <f>VLOOKUP(_2025teamgamelogs[[#This Row],[TEAM_NAME]], LEAGUE_AVERAGES!$K$14:$M$43, 3, FALSE)</f>
        <v>0.54874950227645525</v>
      </c>
    </row>
    <row r="1924" spans="1:73" x14ac:dyDescent="0.2">
      <c r="A1924" t="s">
        <v>59</v>
      </c>
      <c r="B1924">
        <v>1610612752</v>
      </c>
      <c r="C1924" t="s">
        <v>67</v>
      </c>
      <c r="D1924" t="s">
        <v>68</v>
      </c>
      <c r="E1924">
        <v>22400939</v>
      </c>
      <c r="F1924" s="1">
        <v>45726</v>
      </c>
      <c r="G1924" t="s">
        <v>1577</v>
      </c>
      <c r="H1924" t="s">
        <v>63</v>
      </c>
      <c r="I1924">
        <v>48</v>
      </c>
      <c r="J1924">
        <v>45</v>
      </c>
      <c r="K1924">
        <v>84</v>
      </c>
      <c r="L1924">
        <v>0.53600000000000003</v>
      </c>
      <c r="M1924">
        <v>22</v>
      </c>
      <c r="N1924">
        <v>40</v>
      </c>
      <c r="O1924">
        <v>0.55000000000000004</v>
      </c>
      <c r="P1924">
        <v>21</v>
      </c>
      <c r="Q1924">
        <v>26</v>
      </c>
      <c r="R1924">
        <v>0.80800000000000005</v>
      </c>
      <c r="S1924">
        <v>6</v>
      </c>
      <c r="T1924">
        <v>34</v>
      </c>
      <c r="U1924">
        <v>40</v>
      </c>
      <c r="V1924">
        <v>34</v>
      </c>
      <c r="W1924">
        <v>16</v>
      </c>
      <c r="X1924">
        <v>13</v>
      </c>
      <c r="Y1924">
        <v>1</v>
      </c>
      <c r="Z1924">
        <v>4</v>
      </c>
      <c r="AA1924">
        <v>24</v>
      </c>
      <c r="AB1924">
        <v>20</v>
      </c>
      <c r="AC1924">
        <v>133</v>
      </c>
      <c r="AD1924">
        <v>29</v>
      </c>
      <c r="AE1924">
        <v>1</v>
      </c>
      <c r="AF1924">
        <v>1</v>
      </c>
      <c r="AG1924">
        <v>1</v>
      </c>
      <c r="AH1924">
        <v>1</v>
      </c>
      <c r="AI1924">
        <v>121</v>
      </c>
      <c r="AJ1924">
        <v>564</v>
      </c>
      <c r="AK1924">
        <v>1815</v>
      </c>
      <c r="AL1924">
        <v>254</v>
      </c>
      <c r="AM1924">
        <v>40</v>
      </c>
      <c r="AN1924">
        <v>795</v>
      </c>
      <c r="AO1924">
        <v>26</v>
      </c>
      <c r="AP1924">
        <v>506</v>
      </c>
      <c r="AQ1924">
        <v>570</v>
      </c>
      <c r="AR1924">
        <v>993</v>
      </c>
      <c r="AS1924">
        <v>2189</v>
      </c>
      <c r="AT1924">
        <v>926</v>
      </c>
      <c r="AU1924">
        <v>1715</v>
      </c>
      <c r="AV1924">
        <v>186</v>
      </c>
      <c r="AW1924">
        <v>1583</v>
      </c>
      <c r="AX1924">
        <v>137</v>
      </c>
      <c r="AY1924">
        <v>2304</v>
      </c>
      <c r="AZ1924">
        <v>750</v>
      </c>
      <c r="BA1924">
        <v>2162</v>
      </c>
      <c r="BB1924">
        <v>767</v>
      </c>
      <c r="BC1924">
        <v>150</v>
      </c>
      <c r="BD1924">
        <v>81</v>
      </c>
      <c r="BE1924">
        <v>1</v>
      </c>
      <c r="BF1924" t="s">
        <v>71</v>
      </c>
      <c r="BG1924" t="s">
        <v>1404</v>
      </c>
      <c r="BH1924" t="s">
        <v>1498</v>
      </c>
      <c r="BI1924" s="4">
        <f xml:space="preserve"> _2025teamgamelogs[[#This Row],[FGA]] + (0.44 * _2025teamgamelogs[[#This Row],[FTA]]) + _2025teamgamelogs[[#This Row],[TOV]] - _2025teamgamelogs[[#This Row],[OREB]]</f>
        <v>105.44</v>
      </c>
      <c r="BJ1924" s="3">
        <f>_2025teamgamelogs[[#This Row],[TOV]]/_2025teamgamelogs[[#This Row],[POSSESIONS]]</f>
        <v>0.15174506828528073</v>
      </c>
      <c r="BK1924" s="4">
        <f>_2025teamgamelogs[[#This Row],[PTS]]/_2025teamgamelogs[[#This Row],[POSSESIONS]]</f>
        <v>1.2613808801213962</v>
      </c>
      <c r="BL1924" s="4">
        <f xml:space="preserve"> 100 * _2025teamgamelogs[[#This Row],[POINTS_PER_POSSESSION]]</f>
        <v>126.13808801213962</v>
      </c>
      <c r="BM1924" s="4">
        <f xml:space="preserve"> _2025teamgamelogs[[#This Row],[POSSESIONS]] / (_2025teamgamelogs[[#This Row],[MIN]]/48)</f>
        <v>105.44</v>
      </c>
      <c r="BN1924" s="3">
        <f>_2025teamgamelogs[[#This Row],[PTS]] / (2 * (_2025teamgamelogs[[#This Row],[FGA]] + 0.44 * _2025teamgamelogs[[#This Row],[FTA]]))</f>
        <v>0.69677284157585917</v>
      </c>
      <c r="BO1924" s="4">
        <f>VLOOKUP(_2025teamgamelogs[[#This Row],[MONTH]], LEAGUE_AVERAGES!$A$2:$B$8, 2, FALSE)</f>
        <v>113.5005303155976</v>
      </c>
      <c r="BP1924" s="5">
        <f>VLOOKUP(_2025teamgamelogs[[#This Row],[TEAM_NAME]], LEAGUE_AVERAGES!$A$14:$C$43, 2, FALSE)</f>
        <v>0.370219512195122</v>
      </c>
      <c r="BQ1924" s="5">
        <f>VLOOKUP(_2025teamgamelogs[[#This Row],[TEAM_NAME]], LEAGUE_AVERAGES!$A$14:$C$43, 3, FALSE)</f>
        <v>0.36224390243902438</v>
      </c>
      <c r="BR1924" s="5">
        <f>VLOOKUP(_2025teamgamelogs[[#This Row],[TEAM_NAME]], LEAGUE_AVERAGES!$F$14:$H$43, 2, FALSE)</f>
        <v>0.49358536585365859</v>
      </c>
      <c r="BS1924" s="5">
        <f>VLOOKUP(_2025teamgamelogs[[#This Row],[TEAM_NAME]], LEAGUE_AVERAGES!$F$14:$H$43, 3, FALSE)</f>
        <v>0.47975609756097559</v>
      </c>
      <c r="BT1924" s="5">
        <f>VLOOKUP(_2025teamgamelogs[[#This Row],[TEAM_NAME]], LEAGUE_AVERAGES!$K$14:$M$43, 2, FALSE)</f>
        <v>0.59525043511857889</v>
      </c>
      <c r="BU1924" s="5">
        <f>VLOOKUP(_2025teamgamelogs[[#This Row],[TEAM_NAME]], LEAGUE_AVERAGES!$K$14:$M$43, 3, FALSE)</f>
        <v>0.58413739951743537</v>
      </c>
    </row>
    <row r="1925" spans="1:73" x14ac:dyDescent="0.2">
      <c r="A1925" t="s">
        <v>59</v>
      </c>
      <c r="B1925">
        <v>1610612737</v>
      </c>
      <c r="C1925" t="s">
        <v>92</v>
      </c>
      <c r="D1925" t="s">
        <v>93</v>
      </c>
      <c r="E1925">
        <v>22400928</v>
      </c>
      <c r="F1925" s="1">
        <v>45726</v>
      </c>
      <c r="G1925" t="s">
        <v>1578</v>
      </c>
      <c r="H1925" t="s">
        <v>63</v>
      </c>
      <c r="I1925">
        <v>48</v>
      </c>
      <c r="J1925">
        <v>53</v>
      </c>
      <c r="K1925">
        <v>98</v>
      </c>
      <c r="L1925">
        <v>0.54100000000000004</v>
      </c>
      <c r="M1925">
        <v>15</v>
      </c>
      <c r="N1925">
        <v>37</v>
      </c>
      <c r="O1925">
        <v>0.40500000000000003</v>
      </c>
      <c r="P1925">
        <v>11</v>
      </c>
      <c r="Q1925">
        <v>14</v>
      </c>
      <c r="R1925">
        <v>0.78600000000000003</v>
      </c>
      <c r="S1925">
        <v>14</v>
      </c>
      <c r="T1925">
        <v>34</v>
      </c>
      <c r="U1925">
        <v>48</v>
      </c>
      <c r="V1925">
        <v>34</v>
      </c>
      <c r="W1925">
        <v>15</v>
      </c>
      <c r="X1925">
        <v>4</v>
      </c>
      <c r="Y1925">
        <v>6</v>
      </c>
      <c r="Z1925">
        <v>3</v>
      </c>
      <c r="AA1925">
        <v>18</v>
      </c>
      <c r="AB1925">
        <v>15</v>
      </c>
      <c r="AC1925">
        <v>132</v>
      </c>
      <c r="AD1925">
        <v>9</v>
      </c>
      <c r="AE1925">
        <v>1</v>
      </c>
      <c r="AF1925">
        <v>1</v>
      </c>
      <c r="AG1925">
        <v>1</v>
      </c>
      <c r="AH1925">
        <v>1</v>
      </c>
      <c r="AI1925">
        <v>121</v>
      </c>
      <c r="AJ1925">
        <v>40</v>
      </c>
      <c r="AK1925">
        <v>251</v>
      </c>
      <c r="AL1925">
        <v>220</v>
      </c>
      <c r="AM1925">
        <v>733</v>
      </c>
      <c r="AN1925">
        <v>1227</v>
      </c>
      <c r="AO1925">
        <v>684</v>
      </c>
      <c r="AP1925">
        <v>2028</v>
      </c>
      <c r="AQ1925">
        <v>2113</v>
      </c>
      <c r="AR1925">
        <v>1221</v>
      </c>
      <c r="AS1925">
        <v>466</v>
      </c>
      <c r="AT1925">
        <v>926</v>
      </c>
      <c r="AU1925">
        <v>604</v>
      </c>
      <c r="AV1925">
        <v>186</v>
      </c>
      <c r="AW1925">
        <v>1341</v>
      </c>
      <c r="AX1925">
        <v>2190</v>
      </c>
      <c r="AY1925">
        <v>560</v>
      </c>
      <c r="AZ1925">
        <v>384</v>
      </c>
      <c r="BA1925">
        <v>1018</v>
      </c>
      <c r="BB1925">
        <v>1892</v>
      </c>
      <c r="BC1925">
        <v>179</v>
      </c>
      <c r="BD1925">
        <v>672</v>
      </c>
      <c r="BE1925">
        <v>1</v>
      </c>
      <c r="BF1925" t="s">
        <v>64</v>
      </c>
      <c r="BG1925" t="s">
        <v>1404</v>
      </c>
      <c r="BH1925" t="s">
        <v>1498</v>
      </c>
      <c r="BI1925" s="4">
        <f xml:space="preserve"> _2025teamgamelogs[[#This Row],[FGA]] + (0.44 * _2025teamgamelogs[[#This Row],[FTA]]) + _2025teamgamelogs[[#This Row],[TOV]] - _2025teamgamelogs[[#This Row],[OREB]]</f>
        <v>105.16</v>
      </c>
      <c r="BJ1925" s="3">
        <f>_2025teamgamelogs[[#This Row],[TOV]]/_2025teamgamelogs[[#This Row],[POSSESIONS]]</f>
        <v>0.14263978699125143</v>
      </c>
      <c r="BK1925" s="4">
        <f>_2025teamgamelogs[[#This Row],[PTS]]/_2025teamgamelogs[[#This Row],[POSSESIONS]]</f>
        <v>1.2552301255230125</v>
      </c>
      <c r="BL1925" s="4">
        <f xml:space="preserve"> 100 * _2025teamgamelogs[[#This Row],[POINTS_PER_POSSESSION]]</f>
        <v>125.52301255230125</v>
      </c>
      <c r="BM1925" s="4">
        <f xml:space="preserve"> _2025teamgamelogs[[#This Row],[POSSESIONS]] / (_2025teamgamelogs[[#This Row],[MIN]]/48)</f>
        <v>105.16</v>
      </c>
      <c r="BN1925" s="3">
        <f>_2025teamgamelogs[[#This Row],[PTS]] / (2 * (_2025teamgamelogs[[#This Row],[FGA]] + 0.44 * _2025teamgamelogs[[#This Row],[FTA]]))</f>
        <v>0.63364055299539168</v>
      </c>
      <c r="BO1925" s="4">
        <f>VLOOKUP(_2025teamgamelogs[[#This Row],[MONTH]], LEAGUE_AVERAGES!$A$2:$B$8, 2, FALSE)</f>
        <v>113.5005303155976</v>
      </c>
      <c r="BP1925" s="5">
        <f>VLOOKUP(_2025teamgamelogs[[#This Row],[TEAM_NAME]], LEAGUE_AVERAGES!$A$14:$C$43, 2, FALSE)</f>
        <v>0.35092500000000004</v>
      </c>
      <c r="BQ1925" s="5">
        <f>VLOOKUP(_2025teamgamelogs[[#This Row],[TEAM_NAME]], LEAGUE_AVERAGES!$A$14:$C$43, 3, FALSE)</f>
        <v>0.36290476190476195</v>
      </c>
      <c r="BR1925" s="5">
        <f>VLOOKUP(_2025teamgamelogs[[#This Row],[TEAM_NAME]], LEAGUE_AVERAGES!$F$14:$H$43, 2, FALSE)</f>
        <v>0.47670000000000012</v>
      </c>
      <c r="BS1925" s="5">
        <f>VLOOKUP(_2025teamgamelogs[[#This Row],[TEAM_NAME]], LEAGUE_AVERAGES!$F$14:$H$43, 3, FALSE)</f>
        <v>0.47069047619047621</v>
      </c>
      <c r="BT1925" s="5">
        <f>VLOOKUP(_2025teamgamelogs[[#This Row],[TEAM_NAME]], LEAGUE_AVERAGES!$K$14:$M$43, 2, FALSE)</f>
        <v>0.58493933923263275</v>
      </c>
      <c r="BU1925" s="5">
        <f>VLOOKUP(_2025teamgamelogs[[#This Row],[TEAM_NAME]], LEAGUE_AVERAGES!$K$14:$M$43, 3, FALSE)</f>
        <v>0.57722862424766153</v>
      </c>
    </row>
    <row r="1926" spans="1:73" x14ac:dyDescent="0.2">
      <c r="A1926" t="s">
        <v>59</v>
      </c>
      <c r="B1926">
        <v>1610612762</v>
      </c>
      <c r="C1926" t="s">
        <v>125</v>
      </c>
      <c r="D1926" t="s">
        <v>126</v>
      </c>
      <c r="E1926">
        <v>22400929</v>
      </c>
      <c r="F1926" s="1">
        <v>45726</v>
      </c>
      <c r="G1926" t="s">
        <v>1579</v>
      </c>
      <c r="H1926" t="s">
        <v>70</v>
      </c>
      <c r="I1926">
        <v>48</v>
      </c>
      <c r="J1926">
        <v>43</v>
      </c>
      <c r="K1926">
        <v>95</v>
      </c>
      <c r="L1926">
        <v>0.45300000000000001</v>
      </c>
      <c r="M1926">
        <v>13</v>
      </c>
      <c r="N1926">
        <v>38</v>
      </c>
      <c r="O1926">
        <v>0.34200000000000003</v>
      </c>
      <c r="P1926">
        <v>9</v>
      </c>
      <c r="Q1926">
        <v>12</v>
      </c>
      <c r="R1926">
        <v>0.75</v>
      </c>
      <c r="S1926">
        <v>14</v>
      </c>
      <c r="T1926">
        <v>34</v>
      </c>
      <c r="U1926">
        <v>48</v>
      </c>
      <c r="V1926">
        <v>29</v>
      </c>
      <c r="W1926">
        <v>12</v>
      </c>
      <c r="X1926">
        <v>3</v>
      </c>
      <c r="Y1926">
        <v>4</v>
      </c>
      <c r="Z1926">
        <v>8</v>
      </c>
      <c r="AA1926">
        <v>13</v>
      </c>
      <c r="AB1926">
        <v>12</v>
      </c>
      <c r="AC1926">
        <v>108</v>
      </c>
      <c r="AD1926">
        <v>-6</v>
      </c>
      <c r="AE1926">
        <v>1</v>
      </c>
      <c r="AF1926">
        <v>1231</v>
      </c>
      <c r="AG1926">
        <v>1231</v>
      </c>
      <c r="AH1926">
        <v>1231</v>
      </c>
      <c r="AI1926">
        <v>121</v>
      </c>
      <c r="AJ1926">
        <v>866</v>
      </c>
      <c r="AK1926">
        <v>477</v>
      </c>
      <c r="AL1926">
        <v>1507</v>
      </c>
      <c r="AM1926">
        <v>1171</v>
      </c>
      <c r="AN1926">
        <v>1078</v>
      </c>
      <c r="AO1926">
        <v>1411</v>
      </c>
      <c r="AP1926">
        <v>2256</v>
      </c>
      <c r="AQ1926">
        <v>2282</v>
      </c>
      <c r="AR1926">
        <v>1525</v>
      </c>
      <c r="AS1926">
        <v>466</v>
      </c>
      <c r="AT1926">
        <v>926</v>
      </c>
      <c r="AU1926">
        <v>604</v>
      </c>
      <c r="AV1926">
        <v>687</v>
      </c>
      <c r="AW1926">
        <v>640</v>
      </c>
      <c r="AX1926">
        <v>2344</v>
      </c>
      <c r="AY1926">
        <v>1274</v>
      </c>
      <c r="AZ1926">
        <v>2116</v>
      </c>
      <c r="BA1926">
        <v>148</v>
      </c>
      <c r="BB1926">
        <v>2314</v>
      </c>
      <c r="BC1926">
        <v>1616</v>
      </c>
      <c r="BD1926">
        <v>1540</v>
      </c>
      <c r="BE1926">
        <v>1</v>
      </c>
      <c r="BF1926" t="s">
        <v>71</v>
      </c>
      <c r="BG1926" t="s">
        <v>1404</v>
      </c>
      <c r="BH1926" t="s">
        <v>1498</v>
      </c>
      <c r="BI1926" s="4">
        <f xml:space="preserve"> _2025teamgamelogs[[#This Row],[FGA]] + (0.44 * _2025teamgamelogs[[#This Row],[FTA]]) + _2025teamgamelogs[[#This Row],[TOV]] - _2025teamgamelogs[[#This Row],[OREB]]</f>
        <v>98.28</v>
      </c>
      <c r="BJ1926" s="3">
        <f>_2025teamgamelogs[[#This Row],[TOV]]/_2025teamgamelogs[[#This Row],[POSSESIONS]]</f>
        <v>0.1221001221001221</v>
      </c>
      <c r="BK1926" s="4">
        <f>_2025teamgamelogs[[#This Row],[PTS]]/_2025teamgamelogs[[#This Row],[POSSESIONS]]</f>
        <v>1.098901098901099</v>
      </c>
      <c r="BL1926" s="4">
        <f xml:space="preserve"> 100 * _2025teamgamelogs[[#This Row],[POINTS_PER_POSSESSION]]</f>
        <v>109.8901098901099</v>
      </c>
      <c r="BM1926" s="4">
        <f xml:space="preserve"> _2025teamgamelogs[[#This Row],[POSSESIONS]] / (_2025teamgamelogs[[#This Row],[MIN]]/48)</f>
        <v>98.28</v>
      </c>
      <c r="BN1926" s="3">
        <f>_2025teamgamelogs[[#This Row],[PTS]] / (2 * (_2025teamgamelogs[[#This Row],[FGA]] + 0.44 * _2025teamgamelogs[[#This Row],[FTA]]))</f>
        <v>0.53849222177901879</v>
      </c>
      <c r="BO1926" s="4">
        <f>VLOOKUP(_2025teamgamelogs[[#This Row],[MONTH]], LEAGUE_AVERAGES!$A$2:$B$8, 2, FALSE)</f>
        <v>113.5005303155976</v>
      </c>
      <c r="BP1926" s="5">
        <f>VLOOKUP(_2025teamgamelogs[[#This Row],[TEAM_NAME]], LEAGUE_AVERAGES!$A$14:$C$43, 2, FALSE)</f>
        <v>0.36446341463414633</v>
      </c>
      <c r="BQ1926" s="5">
        <f>VLOOKUP(_2025teamgamelogs[[#This Row],[TEAM_NAME]], LEAGUE_AVERAGES!$A$14:$C$43, 3, FALSE)</f>
        <v>0.3413170731707319</v>
      </c>
      <c r="BR1926" s="5">
        <f>VLOOKUP(_2025teamgamelogs[[#This Row],[TEAM_NAME]], LEAGUE_AVERAGES!$F$14:$H$43, 2, FALSE)</f>
        <v>0.4583902439024391</v>
      </c>
      <c r="BS1926" s="5">
        <f>VLOOKUP(_2025teamgamelogs[[#This Row],[TEAM_NAME]], LEAGUE_AVERAGES!$F$14:$H$43, 3, FALSE)</f>
        <v>0.45390243902439031</v>
      </c>
      <c r="BT1926" s="5">
        <f>VLOOKUP(_2025teamgamelogs[[#This Row],[TEAM_NAME]], LEAGUE_AVERAGES!$K$14:$M$43, 2, FALSE)</f>
        <v>0.57104853563970659</v>
      </c>
      <c r="BU1926" s="5">
        <f>VLOOKUP(_2025teamgamelogs[[#This Row],[TEAM_NAME]], LEAGUE_AVERAGES!$K$14:$M$43, 3, FALSE)</f>
        <v>0.56826296147062372</v>
      </c>
    </row>
    <row r="1927" spans="1:73" x14ac:dyDescent="0.2">
      <c r="A1927" t="s">
        <v>59</v>
      </c>
      <c r="B1927">
        <v>1610612751</v>
      </c>
      <c r="C1927" t="s">
        <v>89</v>
      </c>
      <c r="D1927" t="s">
        <v>90</v>
      </c>
      <c r="E1927">
        <v>22400930</v>
      </c>
      <c r="F1927" s="1">
        <v>45726</v>
      </c>
      <c r="G1927" t="s">
        <v>1580</v>
      </c>
      <c r="H1927" t="s">
        <v>63</v>
      </c>
      <c r="I1927">
        <v>48</v>
      </c>
      <c r="J1927">
        <v>37</v>
      </c>
      <c r="K1927">
        <v>90</v>
      </c>
      <c r="L1927">
        <v>0.41099999999999998</v>
      </c>
      <c r="M1927">
        <v>18</v>
      </c>
      <c r="N1927">
        <v>45</v>
      </c>
      <c r="O1927">
        <v>0.4</v>
      </c>
      <c r="P1927">
        <v>19</v>
      </c>
      <c r="Q1927">
        <v>30</v>
      </c>
      <c r="R1927">
        <v>0.63300000000000001</v>
      </c>
      <c r="S1927">
        <v>16</v>
      </c>
      <c r="T1927">
        <v>31</v>
      </c>
      <c r="U1927">
        <v>47</v>
      </c>
      <c r="V1927">
        <v>22</v>
      </c>
      <c r="W1927">
        <v>7</v>
      </c>
      <c r="X1927">
        <v>10</v>
      </c>
      <c r="Y1927">
        <v>6</v>
      </c>
      <c r="Z1927">
        <v>4</v>
      </c>
      <c r="AA1927">
        <v>16</v>
      </c>
      <c r="AB1927">
        <v>20</v>
      </c>
      <c r="AC1927">
        <v>111</v>
      </c>
      <c r="AD1927">
        <v>3</v>
      </c>
      <c r="AE1927">
        <v>1</v>
      </c>
      <c r="AF1927">
        <v>1</v>
      </c>
      <c r="AG1927">
        <v>1</v>
      </c>
      <c r="AH1927">
        <v>1</v>
      </c>
      <c r="AI1927">
        <v>121</v>
      </c>
      <c r="AJ1927">
        <v>1946</v>
      </c>
      <c r="AK1927">
        <v>1029</v>
      </c>
      <c r="AL1927">
        <v>2087</v>
      </c>
      <c r="AM1927">
        <v>288</v>
      </c>
      <c r="AN1927">
        <v>312</v>
      </c>
      <c r="AO1927">
        <v>723</v>
      </c>
      <c r="AP1927">
        <v>756</v>
      </c>
      <c r="AQ1927">
        <v>259</v>
      </c>
      <c r="AR1927">
        <v>2267</v>
      </c>
      <c r="AS1927">
        <v>234</v>
      </c>
      <c r="AT1927">
        <v>1488</v>
      </c>
      <c r="AU1927">
        <v>705</v>
      </c>
      <c r="AV1927">
        <v>1909</v>
      </c>
      <c r="AW1927">
        <v>38</v>
      </c>
      <c r="AX1927">
        <v>539</v>
      </c>
      <c r="AY1927">
        <v>560</v>
      </c>
      <c r="AZ1927">
        <v>750</v>
      </c>
      <c r="BA1927">
        <v>570</v>
      </c>
      <c r="BB1927">
        <v>767</v>
      </c>
      <c r="BC1927">
        <v>1402</v>
      </c>
      <c r="BD1927">
        <v>1047</v>
      </c>
      <c r="BE1927">
        <v>1</v>
      </c>
      <c r="BF1927" t="s">
        <v>64</v>
      </c>
      <c r="BG1927" t="s">
        <v>1404</v>
      </c>
      <c r="BH1927" t="s">
        <v>1498</v>
      </c>
      <c r="BI1927" s="4">
        <f xml:space="preserve"> _2025teamgamelogs[[#This Row],[FGA]] + (0.44 * _2025teamgamelogs[[#This Row],[FTA]]) + _2025teamgamelogs[[#This Row],[TOV]] - _2025teamgamelogs[[#This Row],[OREB]]</f>
        <v>94.2</v>
      </c>
      <c r="BJ1927" s="3">
        <f>_2025teamgamelogs[[#This Row],[TOV]]/_2025teamgamelogs[[#This Row],[POSSESIONS]]</f>
        <v>7.4309978768577492E-2</v>
      </c>
      <c r="BK1927" s="4">
        <f>_2025teamgamelogs[[#This Row],[PTS]]/_2025teamgamelogs[[#This Row],[POSSESIONS]]</f>
        <v>1.1783439490445859</v>
      </c>
      <c r="BL1927" s="4">
        <f xml:space="preserve"> 100 * _2025teamgamelogs[[#This Row],[POINTS_PER_POSSESSION]]</f>
        <v>117.83439490445859</v>
      </c>
      <c r="BM1927" s="4">
        <f xml:space="preserve"> _2025teamgamelogs[[#This Row],[POSSESIONS]] / (_2025teamgamelogs[[#This Row],[MIN]]/48)</f>
        <v>94.2</v>
      </c>
      <c r="BN1927" s="3">
        <f>_2025teamgamelogs[[#This Row],[PTS]] / (2 * (_2025teamgamelogs[[#This Row],[FGA]] + 0.44 * _2025teamgamelogs[[#This Row],[FTA]]))</f>
        <v>0.53779069767441856</v>
      </c>
      <c r="BO1927" s="4">
        <f>VLOOKUP(_2025teamgamelogs[[#This Row],[MONTH]], LEAGUE_AVERAGES!$A$2:$B$8, 2, FALSE)</f>
        <v>113.5005303155976</v>
      </c>
      <c r="BP1927" s="5">
        <f>VLOOKUP(_2025teamgamelogs[[#This Row],[TEAM_NAME]], LEAGUE_AVERAGES!$A$14:$C$43, 2, FALSE)</f>
        <v>0.337609756097561</v>
      </c>
      <c r="BQ1927" s="5">
        <f>VLOOKUP(_2025teamgamelogs[[#This Row],[TEAM_NAME]], LEAGUE_AVERAGES!$A$14:$C$43, 3, FALSE)</f>
        <v>0.34709756097560968</v>
      </c>
      <c r="BR1927" s="5">
        <f>VLOOKUP(_2025teamgamelogs[[#This Row],[TEAM_NAME]], LEAGUE_AVERAGES!$F$14:$H$43, 2, FALSE)</f>
        <v>0.43748780487804872</v>
      </c>
      <c r="BS1927" s="5">
        <f>VLOOKUP(_2025teamgamelogs[[#This Row],[TEAM_NAME]], LEAGUE_AVERAGES!$F$14:$H$43, 3, FALSE)</f>
        <v>0.43895121951219529</v>
      </c>
      <c r="BT1927" s="5">
        <f>VLOOKUP(_2025teamgamelogs[[#This Row],[TEAM_NAME]], LEAGUE_AVERAGES!$K$14:$M$43, 2, FALSE)</f>
        <v>0.54767404365624284</v>
      </c>
      <c r="BU1927" s="5">
        <f>VLOOKUP(_2025teamgamelogs[[#This Row],[TEAM_NAME]], LEAGUE_AVERAGES!$K$14:$M$43, 3, FALSE)</f>
        <v>0.5592142433904097</v>
      </c>
    </row>
    <row r="1928" spans="1:73" x14ac:dyDescent="0.2">
      <c r="A1928" t="s">
        <v>59</v>
      </c>
      <c r="B1928">
        <v>1610612763</v>
      </c>
      <c r="C1928" t="s">
        <v>128</v>
      </c>
      <c r="D1928" t="s">
        <v>129</v>
      </c>
      <c r="E1928">
        <v>22400935</v>
      </c>
      <c r="F1928" s="1">
        <v>45726</v>
      </c>
      <c r="G1928" t="s">
        <v>1459</v>
      </c>
      <c r="H1928" t="s">
        <v>63</v>
      </c>
      <c r="I1928">
        <v>48</v>
      </c>
      <c r="J1928">
        <v>40</v>
      </c>
      <c r="K1928">
        <v>86</v>
      </c>
      <c r="L1928">
        <v>0.46500000000000002</v>
      </c>
      <c r="M1928">
        <v>17</v>
      </c>
      <c r="N1928">
        <v>46</v>
      </c>
      <c r="O1928">
        <v>0.37</v>
      </c>
      <c r="P1928">
        <v>23</v>
      </c>
      <c r="Q1928">
        <v>27</v>
      </c>
      <c r="R1928">
        <v>0.85199999999999998</v>
      </c>
      <c r="S1928">
        <v>11</v>
      </c>
      <c r="T1928">
        <v>28</v>
      </c>
      <c r="U1928">
        <v>39</v>
      </c>
      <c r="V1928">
        <v>26</v>
      </c>
      <c r="W1928">
        <v>15</v>
      </c>
      <c r="X1928">
        <v>9</v>
      </c>
      <c r="Y1928">
        <v>7</v>
      </c>
      <c r="Z1928">
        <v>2</v>
      </c>
      <c r="AA1928">
        <v>22</v>
      </c>
      <c r="AB1928">
        <v>22</v>
      </c>
      <c r="AC1928">
        <v>120</v>
      </c>
      <c r="AD1928">
        <v>2</v>
      </c>
      <c r="AE1928">
        <v>1</v>
      </c>
      <c r="AF1928">
        <v>1</v>
      </c>
      <c r="AG1928">
        <v>1</v>
      </c>
      <c r="AH1928">
        <v>1</v>
      </c>
      <c r="AI1928">
        <v>121</v>
      </c>
      <c r="AJ1928">
        <v>1438</v>
      </c>
      <c r="AK1928">
        <v>1580</v>
      </c>
      <c r="AL1928">
        <v>1280</v>
      </c>
      <c r="AM1928">
        <v>410</v>
      </c>
      <c r="AN1928">
        <v>249</v>
      </c>
      <c r="AO1928">
        <v>1106</v>
      </c>
      <c r="AP1928">
        <v>314</v>
      </c>
      <c r="AQ1928">
        <v>471</v>
      </c>
      <c r="AR1928">
        <v>570</v>
      </c>
      <c r="AS1928">
        <v>1051</v>
      </c>
      <c r="AT1928">
        <v>1951</v>
      </c>
      <c r="AU1928">
        <v>1833</v>
      </c>
      <c r="AV1928">
        <v>1195</v>
      </c>
      <c r="AW1928">
        <v>1341</v>
      </c>
      <c r="AX1928">
        <v>797</v>
      </c>
      <c r="AY1928">
        <v>346</v>
      </c>
      <c r="AZ1928">
        <v>158</v>
      </c>
      <c r="BA1928">
        <v>1887</v>
      </c>
      <c r="BB1928">
        <v>416</v>
      </c>
      <c r="BC1928">
        <v>735</v>
      </c>
      <c r="BD1928">
        <v>1106</v>
      </c>
      <c r="BE1928">
        <v>1</v>
      </c>
      <c r="BF1928" t="s">
        <v>64</v>
      </c>
      <c r="BG1928" t="s">
        <v>1404</v>
      </c>
      <c r="BH1928" t="s">
        <v>1498</v>
      </c>
      <c r="BI1928" s="4">
        <f xml:space="preserve"> _2025teamgamelogs[[#This Row],[FGA]] + (0.44 * _2025teamgamelogs[[#This Row],[FTA]]) + _2025teamgamelogs[[#This Row],[TOV]] - _2025teamgamelogs[[#This Row],[OREB]]</f>
        <v>101.88</v>
      </c>
      <c r="BJ1928" s="3">
        <f>_2025teamgamelogs[[#This Row],[TOV]]/_2025teamgamelogs[[#This Row],[POSSESIONS]]</f>
        <v>0.14723203769140167</v>
      </c>
      <c r="BK1928" s="4">
        <f>_2025teamgamelogs[[#This Row],[PTS]]/_2025teamgamelogs[[#This Row],[POSSESIONS]]</f>
        <v>1.1778563015312133</v>
      </c>
      <c r="BL1928" s="4">
        <f xml:space="preserve"> 100 * _2025teamgamelogs[[#This Row],[POINTS_PER_POSSESSION]]</f>
        <v>117.78563015312133</v>
      </c>
      <c r="BM1928" s="4">
        <f xml:space="preserve"> _2025teamgamelogs[[#This Row],[POSSESIONS]] / (_2025teamgamelogs[[#This Row],[MIN]]/48)</f>
        <v>101.88</v>
      </c>
      <c r="BN1928" s="3">
        <f>_2025teamgamelogs[[#This Row],[PTS]] / (2 * (_2025teamgamelogs[[#This Row],[FGA]] + 0.44 * _2025teamgamelogs[[#This Row],[FTA]]))</f>
        <v>0.61299550469963227</v>
      </c>
      <c r="BO1928" s="4">
        <f>VLOOKUP(_2025teamgamelogs[[#This Row],[MONTH]], LEAGUE_AVERAGES!$A$2:$B$8, 2, FALSE)</f>
        <v>113.5005303155976</v>
      </c>
      <c r="BP1928" s="5">
        <f>VLOOKUP(_2025teamgamelogs[[#This Row],[TEAM_NAME]], LEAGUE_AVERAGES!$A$14:$C$43, 2, FALSE)</f>
        <v>0.36546341463414628</v>
      </c>
      <c r="BQ1928" s="5">
        <f>VLOOKUP(_2025teamgamelogs[[#This Row],[TEAM_NAME]], LEAGUE_AVERAGES!$A$14:$C$43, 3, FALSE)</f>
        <v>0.36639024390243902</v>
      </c>
      <c r="BR1928" s="5">
        <f>VLOOKUP(_2025teamgamelogs[[#This Row],[TEAM_NAME]], LEAGUE_AVERAGES!$F$14:$H$43, 2, FALSE)</f>
        <v>0.48997560975609772</v>
      </c>
      <c r="BS1928" s="5">
        <f>VLOOKUP(_2025teamgamelogs[[#This Row],[TEAM_NAME]], LEAGUE_AVERAGES!$F$14:$H$43, 3, FALSE)</f>
        <v>0.46951219512195119</v>
      </c>
      <c r="BT1928" s="5">
        <f>VLOOKUP(_2025teamgamelogs[[#This Row],[TEAM_NAME]], LEAGUE_AVERAGES!$K$14:$M$43, 2, FALSE)</f>
        <v>0.59919613060605748</v>
      </c>
      <c r="BU1928" s="5">
        <f>VLOOKUP(_2025teamgamelogs[[#This Row],[TEAM_NAME]], LEAGUE_AVERAGES!$K$14:$M$43, 3, FALSE)</f>
        <v>0.57758119053457602</v>
      </c>
    </row>
    <row r="1929" spans="1:73" x14ac:dyDescent="0.2">
      <c r="A1929" t="s">
        <v>59</v>
      </c>
      <c r="B1929">
        <v>1610612742</v>
      </c>
      <c r="C1929" t="s">
        <v>154</v>
      </c>
      <c r="D1929" t="s">
        <v>155</v>
      </c>
      <c r="E1929">
        <v>22400937</v>
      </c>
      <c r="F1929" s="1">
        <v>45726</v>
      </c>
      <c r="G1929" t="s">
        <v>1581</v>
      </c>
      <c r="H1929" t="s">
        <v>63</v>
      </c>
      <c r="I1929">
        <v>48</v>
      </c>
      <c r="J1929">
        <v>47</v>
      </c>
      <c r="K1929">
        <v>88</v>
      </c>
      <c r="L1929">
        <v>0.53400000000000003</v>
      </c>
      <c r="M1929">
        <v>12</v>
      </c>
      <c r="N1929">
        <v>38</v>
      </c>
      <c r="O1929">
        <v>0.316</v>
      </c>
      <c r="P1929">
        <v>27</v>
      </c>
      <c r="Q1929">
        <v>30</v>
      </c>
      <c r="R1929">
        <v>0.9</v>
      </c>
      <c r="S1929">
        <v>10</v>
      </c>
      <c r="T1929">
        <v>30</v>
      </c>
      <c r="U1929">
        <v>40</v>
      </c>
      <c r="V1929">
        <v>25</v>
      </c>
      <c r="W1929">
        <v>11</v>
      </c>
      <c r="X1929">
        <v>5</v>
      </c>
      <c r="Y1929">
        <v>2</v>
      </c>
      <c r="Z1929">
        <v>2</v>
      </c>
      <c r="AA1929">
        <v>18</v>
      </c>
      <c r="AB1929">
        <v>24</v>
      </c>
      <c r="AC1929">
        <v>133</v>
      </c>
      <c r="AD1929">
        <v>4</v>
      </c>
      <c r="AE1929">
        <v>1</v>
      </c>
      <c r="AF1929">
        <v>1</v>
      </c>
      <c r="AG1929">
        <v>1</v>
      </c>
      <c r="AH1929">
        <v>1</v>
      </c>
      <c r="AI1929">
        <v>121</v>
      </c>
      <c r="AJ1929">
        <v>335</v>
      </c>
      <c r="AK1929">
        <v>1314</v>
      </c>
      <c r="AL1929">
        <v>268</v>
      </c>
      <c r="AM1929">
        <v>1413</v>
      </c>
      <c r="AN1929">
        <v>1078</v>
      </c>
      <c r="AO1929">
        <v>1737</v>
      </c>
      <c r="AP1929">
        <v>104</v>
      </c>
      <c r="AQ1929">
        <v>259</v>
      </c>
      <c r="AR1929">
        <v>246</v>
      </c>
      <c r="AS1929">
        <v>1308</v>
      </c>
      <c r="AT1929">
        <v>1652</v>
      </c>
      <c r="AU1929">
        <v>1715</v>
      </c>
      <c r="AV1929">
        <v>1358</v>
      </c>
      <c r="AW1929">
        <v>429</v>
      </c>
      <c r="AX1929">
        <v>1998</v>
      </c>
      <c r="AY1929">
        <v>2078</v>
      </c>
      <c r="AZ1929">
        <v>158</v>
      </c>
      <c r="BA1929">
        <v>1018</v>
      </c>
      <c r="BB1929">
        <v>215</v>
      </c>
      <c r="BC1929">
        <v>150</v>
      </c>
      <c r="BD1929">
        <v>986</v>
      </c>
      <c r="BE1929">
        <v>1</v>
      </c>
      <c r="BF1929" t="s">
        <v>71</v>
      </c>
      <c r="BG1929" t="s">
        <v>1404</v>
      </c>
      <c r="BH1929" t="s">
        <v>1498</v>
      </c>
      <c r="BI1929" s="4">
        <f xml:space="preserve"> _2025teamgamelogs[[#This Row],[FGA]] + (0.44 * _2025teamgamelogs[[#This Row],[FTA]]) + _2025teamgamelogs[[#This Row],[TOV]] - _2025teamgamelogs[[#This Row],[OREB]]</f>
        <v>102.2</v>
      </c>
      <c r="BJ1929" s="3">
        <f>_2025teamgamelogs[[#This Row],[TOV]]/_2025teamgamelogs[[#This Row],[POSSESIONS]]</f>
        <v>0.10763209393346379</v>
      </c>
      <c r="BK1929" s="4">
        <f>_2025teamgamelogs[[#This Row],[PTS]]/_2025teamgamelogs[[#This Row],[POSSESIONS]]</f>
        <v>1.3013698630136985</v>
      </c>
      <c r="BL1929" s="4">
        <f xml:space="preserve"> 100 * _2025teamgamelogs[[#This Row],[POINTS_PER_POSSESSION]]</f>
        <v>130.13698630136986</v>
      </c>
      <c r="BM1929" s="4">
        <f xml:space="preserve"> _2025teamgamelogs[[#This Row],[POSSESIONS]] / (_2025teamgamelogs[[#This Row],[MIN]]/48)</f>
        <v>102.2</v>
      </c>
      <c r="BN1929" s="3">
        <f>_2025teamgamelogs[[#This Row],[PTS]] / (2 * (_2025teamgamelogs[[#This Row],[FGA]] + 0.44 * _2025teamgamelogs[[#This Row],[FTA]]))</f>
        <v>0.65711462450592883</v>
      </c>
      <c r="BO1929" s="4">
        <f>VLOOKUP(_2025teamgamelogs[[#This Row],[MONTH]], LEAGUE_AVERAGES!$A$2:$B$8, 2, FALSE)</f>
        <v>113.5005303155976</v>
      </c>
      <c r="BP1929" s="5">
        <f>VLOOKUP(_2025teamgamelogs[[#This Row],[TEAM_NAME]], LEAGUE_AVERAGES!$A$14:$C$43, 2, FALSE)</f>
        <v>0.362375</v>
      </c>
      <c r="BQ1929" s="5">
        <f>VLOOKUP(_2025teamgamelogs[[#This Row],[TEAM_NAME]], LEAGUE_AVERAGES!$A$14:$C$43, 3, FALSE)</f>
        <v>0.36252380952380958</v>
      </c>
      <c r="BR1929" s="5">
        <f>VLOOKUP(_2025teamgamelogs[[#This Row],[TEAM_NAME]], LEAGUE_AVERAGES!$F$14:$H$43, 2, FALSE)</f>
        <v>0.47777500000000001</v>
      </c>
      <c r="BS1929" s="5">
        <f>VLOOKUP(_2025teamgamelogs[[#This Row],[TEAM_NAME]], LEAGUE_AVERAGES!$F$14:$H$43, 3, FALSE)</f>
        <v>0.48176190476190472</v>
      </c>
      <c r="BT1929" s="5">
        <f>VLOOKUP(_2025teamgamelogs[[#This Row],[TEAM_NAME]], LEAGUE_AVERAGES!$K$14:$M$43, 2, FALSE)</f>
        <v>0.58283558931438928</v>
      </c>
      <c r="BU1929" s="5">
        <f>VLOOKUP(_2025teamgamelogs[[#This Row],[TEAM_NAME]], LEAGUE_AVERAGES!$K$14:$M$43, 3, FALSE)</f>
        <v>0.5856179003364903</v>
      </c>
    </row>
    <row r="1930" spans="1:73" x14ac:dyDescent="0.2">
      <c r="A1930" t="s">
        <v>59</v>
      </c>
      <c r="B1930">
        <v>1610612738</v>
      </c>
      <c r="C1930" t="s">
        <v>74</v>
      </c>
      <c r="D1930" t="s">
        <v>75</v>
      </c>
      <c r="E1930">
        <v>22400929</v>
      </c>
      <c r="F1930" s="1">
        <v>45726</v>
      </c>
      <c r="G1930" t="s">
        <v>1582</v>
      </c>
      <c r="H1930" t="s">
        <v>63</v>
      </c>
      <c r="I1930">
        <v>48</v>
      </c>
      <c r="J1930">
        <v>40</v>
      </c>
      <c r="K1930">
        <v>93</v>
      </c>
      <c r="L1930">
        <v>0.43</v>
      </c>
      <c r="M1930">
        <v>18</v>
      </c>
      <c r="N1930">
        <v>53</v>
      </c>
      <c r="O1930">
        <v>0.34</v>
      </c>
      <c r="P1930">
        <v>16</v>
      </c>
      <c r="Q1930">
        <v>18</v>
      </c>
      <c r="R1930">
        <v>0.88900000000000001</v>
      </c>
      <c r="S1930">
        <v>12</v>
      </c>
      <c r="T1930">
        <v>35</v>
      </c>
      <c r="U1930">
        <v>47</v>
      </c>
      <c r="V1930">
        <v>28</v>
      </c>
      <c r="W1930">
        <v>9</v>
      </c>
      <c r="X1930">
        <v>11</v>
      </c>
      <c r="Y1930">
        <v>8</v>
      </c>
      <c r="Z1930">
        <v>4</v>
      </c>
      <c r="AA1930">
        <v>12</v>
      </c>
      <c r="AB1930">
        <v>13</v>
      </c>
      <c r="AC1930">
        <v>114</v>
      </c>
      <c r="AD1930">
        <v>6</v>
      </c>
      <c r="AE1930">
        <v>1</v>
      </c>
      <c r="AF1930">
        <v>1</v>
      </c>
      <c r="AG1930">
        <v>1</v>
      </c>
      <c r="AH1930">
        <v>1</v>
      </c>
      <c r="AI1930">
        <v>121</v>
      </c>
      <c r="AJ1930">
        <v>1438</v>
      </c>
      <c r="AK1930">
        <v>664</v>
      </c>
      <c r="AL1930">
        <v>1848</v>
      </c>
      <c r="AM1930">
        <v>288</v>
      </c>
      <c r="AN1930">
        <v>41</v>
      </c>
      <c r="AO1930">
        <v>1462</v>
      </c>
      <c r="AP1930">
        <v>1228</v>
      </c>
      <c r="AQ1930">
        <v>1617</v>
      </c>
      <c r="AR1930">
        <v>316</v>
      </c>
      <c r="AS1930">
        <v>848</v>
      </c>
      <c r="AT1930">
        <v>769</v>
      </c>
      <c r="AU1930">
        <v>705</v>
      </c>
      <c r="AV1930">
        <v>840</v>
      </c>
      <c r="AW1930">
        <v>152</v>
      </c>
      <c r="AX1930">
        <v>346</v>
      </c>
      <c r="AY1930">
        <v>187</v>
      </c>
      <c r="AZ1930">
        <v>750</v>
      </c>
      <c r="BA1930">
        <v>92</v>
      </c>
      <c r="BB1930">
        <v>2202</v>
      </c>
      <c r="BC1930">
        <v>1168</v>
      </c>
      <c r="BD1930">
        <v>854</v>
      </c>
      <c r="BE1930">
        <v>1</v>
      </c>
      <c r="BF1930" t="s">
        <v>64</v>
      </c>
      <c r="BG1930" t="s">
        <v>1404</v>
      </c>
      <c r="BH1930" t="s">
        <v>1498</v>
      </c>
      <c r="BI1930" s="4">
        <f xml:space="preserve"> _2025teamgamelogs[[#This Row],[FGA]] + (0.44 * _2025teamgamelogs[[#This Row],[FTA]]) + _2025teamgamelogs[[#This Row],[TOV]] - _2025teamgamelogs[[#This Row],[OREB]]</f>
        <v>97.92</v>
      </c>
      <c r="BJ1930" s="3">
        <f>_2025teamgamelogs[[#This Row],[TOV]]/_2025teamgamelogs[[#This Row],[POSSESIONS]]</f>
        <v>9.1911764705882346E-2</v>
      </c>
      <c r="BK1930" s="4">
        <f>_2025teamgamelogs[[#This Row],[PTS]]/_2025teamgamelogs[[#This Row],[POSSESIONS]]</f>
        <v>1.1642156862745099</v>
      </c>
      <c r="BL1930" s="4">
        <f xml:space="preserve"> 100 * _2025teamgamelogs[[#This Row],[POINTS_PER_POSSESSION]]</f>
        <v>116.42156862745099</v>
      </c>
      <c r="BM1930" s="4">
        <f xml:space="preserve"> _2025teamgamelogs[[#This Row],[POSSESIONS]] / (_2025teamgamelogs[[#This Row],[MIN]]/48)</f>
        <v>97.92</v>
      </c>
      <c r="BN1930" s="3">
        <f>_2025teamgamelogs[[#This Row],[PTS]] / (2 * (_2025teamgamelogs[[#This Row],[FGA]] + 0.44 * _2025teamgamelogs[[#This Row],[FTA]]))</f>
        <v>0.56480380499405469</v>
      </c>
      <c r="BO1930" s="4">
        <f>VLOOKUP(_2025teamgamelogs[[#This Row],[MONTH]], LEAGUE_AVERAGES!$A$2:$B$8, 2, FALSE)</f>
        <v>113.5005303155976</v>
      </c>
      <c r="BP1930" s="5">
        <f>VLOOKUP(_2025teamgamelogs[[#This Row],[TEAM_NAME]], LEAGUE_AVERAGES!$A$14:$C$43, 2, FALSE)</f>
        <v>0.3739024390243903</v>
      </c>
      <c r="BQ1930" s="5">
        <f>VLOOKUP(_2025teamgamelogs[[#This Row],[TEAM_NAME]], LEAGUE_AVERAGES!$A$14:$C$43, 3, FALSE)</f>
        <v>0.36424390243902455</v>
      </c>
      <c r="BR1930" s="5">
        <f>VLOOKUP(_2025teamgamelogs[[#This Row],[TEAM_NAME]], LEAGUE_AVERAGES!$F$14:$H$43, 2, FALSE)</f>
        <v>0.46717073170731704</v>
      </c>
      <c r="BS1930" s="5">
        <f>VLOOKUP(_2025teamgamelogs[[#This Row],[TEAM_NAME]], LEAGUE_AVERAGES!$F$14:$H$43, 3, FALSE)</f>
        <v>0.45907317073170728</v>
      </c>
      <c r="BT1930" s="5">
        <f>VLOOKUP(_2025teamgamelogs[[#This Row],[TEAM_NAME]], LEAGUE_AVERAGES!$K$14:$M$43, 2, FALSE)</f>
        <v>0.59645910798675039</v>
      </c>
      <c r="BU1930" s="5">
        <f>VLOOKUP(_2025teamgamelogs[[#This Row],[TEAM_NAME]], LEAGUE_AVERAGES!$K$14:$M$43, 3, FALSE)</f>
        <v>0.58679053151616523</v>
      </c>
    </row>
    <row r="1931" spans="1:73" x14ac:dyDescent="0.2">
      <c r="A1931" t="s">
        <v>59</v>
      </c>
      <c r="B1931">
        <v>1610612747</v>
      </c>
      <c r="C1931" t="s">
        <v>60</v>
      </c>
      <c r="D1931" t="s">
        <v>61</v>
      </c>
      <c r="E1931">
        <v>22400930</v>
      </c>
      <c r="F1931" s="1">
        <v>45726</v>
      </c>
      <c r="G1931" t="s">
        <v>1583</v>
      </c>
      <c r="H1931" t="s">
        <v>70</v>
      </c>
      <c r="I1931">
        <v>48</v>
      </c>
      <c r="J1931">
        <v>37</v>
      </c>
      <c r="K1931">
        <v>85</v>
      </c>
      <c r="L1931">
        <v>0.435</v>
      </c>
      <c r="M1931">
        <v>19</v>
      </c>
      <c r="N1931">
        <v>40</v>
      </c>
      <c r="O1931">
        <v>0.47499999999999998</v>
      </c>
      <c r="P1931">
        <v>15</v>
      </c>
      <c r="Q1931">
        <v>19</v>
      </c>
      <c r="R1931">
        <v>0.78900000000000003</v>
      </c>
      <c r="S1931">
        <v>8</v>
      </c>
      <c r="T1931">
        <v>35</v>
      </c>
      <c r="U1931">
        <v>43</v>
      </c>
      <c r="V1931">
        <v>31</v>
      </c>
      <c r="W1931">
        <v>15</v>
      </c>
      <c r="X1931">
        <v>4</v>
      </c>
      <c r="Y1931">
        <v>4</v>
      </c>
      <c r="Z1931">
        <v>6</v>
      </c>
      <c r="AA1931">
        <v>20</v>
      </c>
      <c r="AB1931">
        <v>16</v>
      </c>
      <c r="AC1931">
        <v>108</v>
      </c>
      <c r="AD1931">
        <v>-3</v>
      </c>
      <c r="AE1931">
        <v>1</v>
      </c>
      <c r="AF1931">
        <v>1231</v>
      </c>
      <c r="AG1931">
        <v>1231</v>
      </c>
      <c r="AH1931">
        <v>1231</v>
      </c>
      <c r="AI1931">
        <v>121</v>
      </c>
      <c r="AJ1931">
        <v>1946</v>
      </c>
      <c r="AK1931">
        <v>1709</v>
      </c>
      <c r="AL1931">
        <v>1773</v>
      </c>
      <c r="AM1931">
        <v>182</v>
      </c>
      <c r="AN1931">
        <v>795</v>
      </c>
      <c r="AO1931">
        <v>193</v>
      </c>
      <c r="AP1931">
        <v>1416</v>
      </c>
      <c r="AQ1931">
        <v>1458</v>
      </c>
      <c r="AR1931">
        <v>1180</v>
      </c>
      <c r="AS1931">
        <v>1800</v>
      </c>
      <c r="AT1931">
        <v>769</v>
      </c>
      <c r="AU1931">
        <v>1282</v>
      </c>
      <c r="AV1931">
        <v>426</v>
      </c>
      <c r="AW1931">
        <v>1341</v>
      </c>
      <c r="AX1931">
        <v>2190</v>
      </c>
      <c r="AY1931">
        <v>1274</v>
      </c>
      <c r="AZ1931">
        <v>1573</v>
      </c>
      <c r="BA1931">
        <v>1491</v>
      </c>
      <c r="BB1931">
        <v>1670</v>
      </c>
      <c r="BC1931">
        <v>1616</v>
      </c>
      <c r="BD1931">
        <v>1356</v>
      </c>
      <c r="BE1931">
        <v>1</v>
      </c>
      <c r="BF1931" t="s">
        <v>71</v>
      </c>
      <c r="BG1931" t="s">
        <v>1404</v>
      </c>
      <c r="BH1931" t="s">
        <v>1498</v>
      </c>
      <c r="BI1931" s="4">
        <f xml:space="preserve"> _2025teamgamelogs[[#This Row],[FGA]] + (0.44 * _2025teamgamelogs[[#This Row],[FTA]]) + _2025teamgamelogs[[#This Row],[TOV]] - _2025teamgamelogs[[#This Row],[OREB]]</f>
        <v>100.36</v>
      </c>
      <c r="BJ1931" s="3">
        <f>_2025teamgamelogs[[#This Row],[TOV]]/_2025teamgamelogs[[#This Row],[POSSESIONS]]</f>
        <v>0.14946193702670388</v>
      </c>
      <c r="BK1931" s="4">
        <f>_2025teamgamelogs[[#This Row],[PTS]]/_2025teamgamelogs[[#This Row],[POSSESIONS]]</f>
        <v>1.0761259465922679</v>
      </c>
      <c r="BL1931" s="4">
        <f xml:space="preserve"> 100 * _2025teamgamelogs[[#This Row],[POINTS_PER_POSSESSION]]</f>
        <v>107.61259465922679</v>
      </c>
      <c r="BM1931" s="4">
        <f xml:space="preserve"> _2025teamgamelogs[[#This Row],[POSSESIONS]] / (_2025teamgamelogs[[#This Row],[MIN]]/48)</f>
        <v>100.36</v>
      </c>
      <c r="BN1931" s="3">
        <f>_2025teamgamelogs[[#This Row],[PTS]] / (2 * (_2025teamgamelogs[[#This Row],[FGA]] + 0.44 * _2025teamgamelogs[[#This Row],[FTA]]))</f>
        <v>0.57840616966580982</v>
      </c>
      <c r="BO1931" s="4">
        <f>VLOOKUP(_2025teamgamelogs[[#This Row],[MONTH]], LEAGUE_AVERAGES!$A$2:$B$8, 2, FALSE)</f>
        <v>113.5005303155976</v>
      </c>
      <c r="BP1931" s="5">
        <f>VLOOKUP(_2025teamgamelogs[[#This Row],[TEAM_NAME]], LEAGUE_AVERAGES!$A$14:$C$43, 2, FALSE)</f>
        <v>0.37419512195121946</v>
      </c>
      <c r="BQ1931" s="5">
        <f>VLOOKUP(_2025teamgamelogs[[#This Row],[TEAM_NAME]], LEAGUE_AVERAGES!$A$14:$C$43, 3, FALSE)</f>
        <v>0.35536585365853657</v>
      </c>
      <c r="BR1931" s="5">
        <f>VLOOKUP(_2025teamgamelogs[[#This Row],[TEAM_NAME]], LEAGUE_AVERAGES!$F$14:$H$43, 2, FALSE)</f>
        <v>0.48560975609756091</v>
      </c>
      <c r="BS1931" s="5">
        <f>VLOOKUP(_2025teamgamelogs[[#This Row],[TEAM_NAME]], LEAGUE_AVERAGES!$F$14:$H$43, 3, FALSE)</f>
        <v>0.47373170731707315</v>
      </c>
      <c r="BT1931" s="5">
        <f>VLOOKUP(_2025teamgamelogs[[#This Row],[TEAM_NAME]], LEAGUE_AVERAGES!$K$14:$M$43, 2, FALSE)</f>
        <v>0.60200661119778875</v>
      </c>
      <c r="BU1931" s="5">
        <f>VLOOKUP(_2025teamgamelogs[[#This Row],[TEAM_NAME]], LEAGUE_AVERAGES!$K$14:$M$43, 3, FALSE)</f>
        <v>0.58416138772693449</v>
      </c>
    </row>
    <row r="1932" spans="1:73" x14ac:dyDescent="0.2">
      <c r="A1932" t="s">
        <v>59</v>
      </c>
      <c r="B1932">
        <v>1610612748</v>
      </c>
      <c r="C1932" t="s">
        <v>101</v>
      </c>
      <c r="D1932" t="s">
        <v>102</v>
      </c>
      <c r="E1932">
        <v>22400931</v>
      </c>
      <c r="F1932" s="1">
        <v>45726</v>
      </c>
      <c r="G1932" t="s">
        <v>1584</v>
      </c>
      <c r="H1932" t="s">
        <v>70</v>
      </c>
      <c r="I1932">
        <v>48</v>
      </c>
      <c r="J1932">
        <v>39</v>
      </c>
      <c r="K1932">
        <v>85</v>
      </c>
      <c r="L1932">
        <v>0.45900000000000002</v>
      </c>
      <c r="M1932">
        <v>10</v>
      </c>
      <c r="N1932">
        <v>31</v>
      </c>
      <c r="O1932">
        <v>0.32300000000000001</v>
      </c>
      <c r="P1932">
        <v>14</v>
      </c>
      <c r="Q1932">
        <v>20</v>
      </c>
      <c r="R1932">
        <v>0.7</v>
      </c>
      <c r="S1932">
        <v>11</v>
      </c>
      <c r="T1932">
        <v>35</v>
      </c>
      <c r="U1932">
        <v>46</v>
      </c>
      <c r="V1932">
        <v>24</v>
      </c>
      <c r="W1932">
        <v>16</v>
      </c>
      <c r="X1932">
        <v>7</v>
      </c>
      <c r="Y1932">
        <v>3</v>
      </c>
      <c r="Z1932">
        <v>6</v>
      </c>
      <c r="AA1932">
        <v>15</v>
      </c>
      <c r="AB1932">
        <v>16</v>
      </c>
      <c r="AC1932">
        <v>102</v>
      </c>
      <c r="AD1932">
        <v>-3</v>
      </c>
      <c r="AE1932">
        <v>1</v>
      </c>
      <c r="AF1932">
        <v>1231</v>
      </c>
      <c r="AG1932">
        <v>1231</v>
      </c>
      <c r="AH1932">
        <v>1231</v>
      </c>
      <c r="AI1932">
        <v>121</v>
      </c>
      <c r="AJ1932">
        <v>1609</v>
      </c>
      <c r="AK1932">
        <v>1709</v>
      </c>
      <c r="AL1932">
        <v>1398</v>
      </c>
      <c r="AM1932">
        <v>1891</v>
      </c>
      <c r="AN1932">
        <v>1971</v>
      </c>
      <c r="AO1932">
        <v>1671</v>
      </c>
      <c r="AP1932">
        <v>1571</v>
      </c>
      <c r="AQ1932">
        <v>1301</v>
      </c>
      <c r="AR1932">
        <v>1932</v>
      </c>
      <c r="AS1932">
        <v>1051</v>
      </c>
      <c r="AT1932">
        <v>769</v>
      </c>
      <c r="AU1932">
        <v>835</v>
      </c>
      <c r="AV1932">
        <v>1570</v>
      </c>
      <c r="AW1932">
        <v>1583</v>
      </c>
      <c r="AX1932">
        <v>1360</v>
      </c>
      <c r="AY1932">
        <v>1712</v>
      </c>
      <c r="AZ1932">
        <v>1573</v>
      </c>
      <c r="BA1932">
        <v>398</v>
      </c>
      <c r="BB1932">
        <v>1670</v>
      </c>
      <c r="BC1932">
        <v>2003</v>
      </c>
      <c r="BD1932">
        <v>1356</v>
      </c>
      <c r="BE1932">
        <v>1</v>
      </c>
      <c r="BF1932" t="s">
        <v>64</v>
      </c>
      <c r="BG1932" t="s">
        <v>1404</v>
      </c>
      <c r="BH1932" t="s">
        <v>1498</v>
      </c>
      <c r="BI1932" s="4">
        <f xml:space="preserve"> _2025teamgamelogs[[#This Row],[FGA]] + (0.44 * _2025teamgamelogs[[#This Row],[FTA]]) + _2025teamgamelogs[[#This Row],[TOV]] - _2025teamgamelogs[[#This Row],[OREB]]</f>
        <v>98.8</v>
      </c>
      <c r="BJ1932" s="3">
        <f>_2025teamgamelogs[[#This Row],[TOV]]/_2025teamgamelogs[[#This Row],[POSSESIONS]]</f>
        <v>0.16194331983805668</v>
      </c>
      <c r="BK1932" s="4">
        <f>_2025teamgamelogs[[#This Row],[PTS]]/_2025teamgamelogs[[#This Row],[POSSESIONS]]</f>
        <v>1.0323886639676114</v>
      </c>
      <c r="BL1932" s="4">
        <f xml:space="preserve"> 100 * _2025teamgamelogs[[#This Row],[POINTS_PER_POSSESSION]]</f>
        <v>103.23886639676114</v>
      </c>
      <c r="BM1932" s="4">
        <f xml:space="preserve"> _2025teamgamelogs[[#This Row],[POSSESIONS]] / (_2025teamgamelogs[[#This Row],[MIN]]/48)</f>
        <v>98.8</v>
      </c>
      <c r="BN1932" s="3">
        <f>_2025teamgamelogs[[#This Row],[PTS]] / (2 * (_2025teamgamelogs[[#This Row],[FGA]] + 0.44 * _2025teamgamelogs[[#This Row],[FTA]]))</f>
        <v>0.54371002132196167</v>
      </c>
      <c r="BO1932" s="4">
        <f>VLOOKUP(_2025teamgamelogs[[#This Row],[MONTH]], LEAGUE_AVERAGES!$A$2:$B$8, 2, FALSE)</f>
        <v>113.5005303155976</v>
      </c>
      <c r="BP1932" s="5">
        <f>VLOOKUP(_2025teamgamelogs[[#This Row],[TEAM_NAME]], LEAGUE_AVERAGES!$A$14:$C$43, 2, FALSE)</f>
        <v>0.38887804878048787</v>
      </c>
      <c r="BQ1932" s="5">
        <f>VLOOKUP(_2025teamgamelogs[[#This Row],[TEAM_NAME]], LEAGUE_AVERAGES!$A$14:$C$43, 3, FALSE)</f>
        <v>0.35180487804878063</v>
      </c>
      <c r="BR1932" s="5">
        <f>VLOOKUP(_2025teamgamelogs[[#This Row],[TEAM_NAME]], LEAGUE_AVERAGES!$F$14:$H$43, 2, FALSE)</f>
        <v>0.48178048780487814</v>
      </c>
      <c r="BS1932" s="5">
        <f>VLOOKUP(_2025teamgamelogs[[#This Row],[TEAM_NAME]], LEAGUE_AVERAGES!$F$14:$H$43, 3, FALSE)</f>
        <v>0.44997560975609752</v>
      </c>
      <c r="BT1932" s="5">
        <f>VLOOKUP(_2025teamgamelogs[[#This Row],[TEAM_NAME]], LEAGUE_AVERAGES!$K$14:$M$43, 2, FALSE)</f>
        <v>0.59307433364150897</v>
      </c>
      <c r="BU1932" s="5">
        <f>VLOOKUP(_2025teamgamelogs[[#This Row],[TEAM_NAME]], LEAGUE_AVERAGES!$K$14:$M$43, 3, FALSE)</f>
        <v>0.56311679796954139</v>
      </c>
    </row>
    <row r="1933" spans="1:73" x14ac:dyDescent="0.2">
      <c r="A1933" t="s">
        <v>59</v>
      </c>
      <c r="B1933">
        <v>1610612745</v>
      </c>
      <c r="C1933" t="s">
        <v>104</v>
      </c>
      <c r="D1933" t="s">
        <v>105</v>
      </c>
      <c r="E1933">
        <v>22400934</v>
      </c>
      <c r="F1933" s="1">
        <v>45726</v>
      </c>
      <c r="G1933" t="s">
        <v>1585</v>
      </c>
      <c r="H1933" t="s">
        <v>63</v>
      </c>
      <c r="I1933">
        <v>48</v>
      </c>
      <c r="J1933">
        <v>35</v>
      </c>
      <c r="K1933">
        <v>89</v>
      </c>
      <c r="L1933">
        <v>0.39300000000000002</v>
      </c>
      <c r="M1933">
        <v>16</v>
      </c>
      <c r="N1933">
        <v>43</v>
      </c>
      <c r="O1933">
        <v>0.372</v>
      </c>
      <c r="P1933">
        <v>11</v>
      </c>
      <c r="Q1933">
        <v>18</v>
      </c>
      <c r="R1933">
        <v>0.61099999999999999</v>
      </c>
      <c r="S1933">
        <v>20</v>
      </c>
      <c r="T1933">
        <v>43</v>
      </c>
      <c r="U1933">
        <v>63</v>
      </c>
      <c r="V1933">
        <v>20</v>
      </c>
      <c r="W1933">
        <v>20</v>
      </c>
      <c r="X1933">
        <v>4</v>
      </c>
      <c r="Y1933">
        <v>4</v>
      </c>
      <c r="Z1933">
        <v>5</v>
      </c>
      <c r="AA1933">
        <v>18</v>
      </c>
      <c r="AB1933">
        <v>19</v>
      </c>
      <c r="AC1933">
        <v>97</v>
      </c>
      <c r="AD1933">
        <v>13</v>
      </c>
      <c r="AE1933">
        <v>1</v>
      </c>
      <c r="AF1933">
        <v>1</v>
      </c>
      <c r="AG1933">
        <v>1</v>
      </c>
      <c r="AH1933">
        <v>1</v>
      </c>
      <c r="AI1933">
        <v>121</v>
      </c>
      <c r="AJ1933">
        <v>2164</v>
      </c>
      <c r="AK1933">
        <v>1176</v>
      </c>
      <c r="AL1933">
        <v>2270</v>
      </c>
      <c r="AM1933">
        <v>567</v>
      </c>
      <c r="AN1933">
        <v>471</v>
      </c>
      <c r="AO1933">
        <v>1067</v>
      </c>
      <c r="AP1933">
        <v>2028</v>
      </c>
      <c r="AQ1933">
        <v>1617</v>
      </c>
      <c r="AR1933">
        <v>2326</v>
      </c>
      <c r="AS1933">
        <v>44</v>
      </c>
      <c r="AT1933">
        <v>78</v>
      </c>
      <c r="AU1933">
        <v>12</v>
      </c>
      <c r="AV1933">
        <v>2163</v>
      </c>
      <c r="AW1933">
        <v>2199</v>
      </c>
      <c r="AX1933">
        <v>2190</v>
      </c>
      <c r="AY1933">
        <v>1274</v>
      </c>
      <c r="AZ1933">
        <v>1188</v>
      </c>
      <c r="BA1933">
        <v>1018</v>
      </c>
      <c r="BB1933">
        <v>971</v>
      </c>
      <c r="BC1933">
        <v>2224</v>
      </c>
      <c r="BD1933">
        <v>467</v>
      </c>
      <c r="BE1933">
        <v>1</v>
      </c>
      <c r="BF1933" t="s">
        <v>64</v>
      </c>
      <c r="BG1933" t="s">
        <v>1404</v>
      </c>
      <c r="BH1933" t="s">
        <v>1498</v>
      </c>
      <c r="BI1933" s="4">
        <f xml:space="preserve"> _2025teamgamelogs[[#This Row],[FGA]] + (0.44 * _2025teamgamelogs[[#This Row],[FTA]]) + _2025teamgamelogs[[#This Row],[TOV]] - _2025teamgamelogs[[#This Row],[OREB]]</f>
        <v>96.92</v>
      </c>
      <c r="BJ1933" s="3">
        <f>_2025teamgamelogs[[#This Row],[TOV]]/_2025teamgamelogs[[#This Row],[POSSESIONS]]</f>
        <v>0.20635575732562939</v>
      </c>
      <c r="BK1933" s="4">
        <f>_2025teamgamelogs[[#This Row],[PTS]]/_2025teamgamelogs[[#This Row],[POSSESIONS]]</f>
        <v>1.0008254230293026</v>
      </c>
      <c r="BL1933" s="4">
        <f xml:space="preserve"> 100 * _2025teamgamelogs[[#This Row],[POINTS_PER_POSSESSION]]</f>
        <v>100.08254230293025</v>
      </c>
      <c r="BM1933" s="4">
        <f xml:space="preserve"> _2025teamgamelogs[[#This Row],[POSSESIONS]] / (_2025teamgamelogs[[#This Row],[MIN]]/48)</f>
        <v>96.92</v>
      </c>
      <c r="BN1933" s="3">
        <f>_2025teamgamelogs[[#This Row],[PTS]] / (2 * (_2025teamgamelogs[[#This Row],[FGA]] + 0.44 * _2025teamgamelogs[[#This Row],[FTA]]))</f>
        <v>0.50041271151465128</v>
      </c>
      <c r="BO1933" s="4">
        <f>VLOOKUP(_2025teamgamelogs[[#This Row],[MONTH]], LEAGUE_AVERAGES!$A$2:$B$8, 2, FALSE)</f>
        <v>113.5005303155976</v>
      </c>
      <c r="BP1933" s="5">
        <f>VLOOKUP(_2025teamgamelogs[[#This Row],[TEAM_NAME]], LEAGUE_AVERAGES!$A$14:$C$43, 2, FALSE)</f>
        <v>0.35034146341463424</v>
      </c>
      <c r="BQ1933" s="5">
        <f>VLOOKUP(_2025teamgamelogs[[#This Row],[TEAM_NAME]], LEAGUE_AVERAGES!$A$14:$C$43, 3, FALSE)</f>
        <v>0.35473170731707321</v>
      </c>
      <c r="BR1933" s="5">
        <f>VLOOKUP(_2025teamgamelogs[[#This Row],[TEAM_NAME]], LEAGUE_AVERAGES!$F$14:$H$43, 2, FALSE)</f>
        <v>0.45260975609756104</v>
      </c>
      <c r="BS1933" s="5">
        <f>VLOOKUP(_2025teamgamelogs[[#This Row],[TEAM_NAME]], LEAGUE_AVERAGES!$F$14:$H$43, 3, FALSE)</f>
        <v>0.45763414634146338</v>
      </c>
      <c r="BT1933" s="5">
        <f>VLOOKUP(_2025teamgamelogs[[#This Row],[TEAM_NAME]], LEAGUE_AVERAGES!$K$14:$M$43, 2, FALSE)</f>
        <v>0.55103752047014554</v>
      </c>
      <c r="BU1933" s="5">
        <f>VLOOKUP(_2025teamgamelogs[[#This Row],[TEAM_NAME]], LEAGUE_AVERAGES!$K$14:$M$43, 3, FALSE)</f>
        <v>0.55544482411316332</v>
      </c>
    </row>
    <row r="1934" spans="1:73" x14ac:dyDescent="0.2">
      <c r="A1934" t="s">
        <v>59</v>
      </c>
      <c r="B1934">
        <v>1610612764</v>
      </c>
      <c r="C1934" t="s">
        <v>148</v>
      </c>
      <c r="D1934" t="s">
        <v>149</v>
      </c>
      <c r="E1934">
        <v>22400932</v>
      </c>
      <c r="F1934" s="1">
        <v>45726</v>
      </c>
      <c r="G1934" t="s">
        <v>1560</v>
      </c>
      <c r="H1934" t="s">
        <v>70</v>
      </c>
      <c r="I1934">
        <v>48</v>
      </c>
      <c r="J1934">
        <v>38</v>
      </c>
      <c r="K1934">
        <v>105</v>
      </c>
      <c r="L1934">
        <v>0.36199999999999999</v>
      </c>
      <c r="M1934">
        <v>16</v>
      </c>
      <c r="N1934">
        <v>55</v>
      </c>
      <c r="O1934">
        <v>0.29099999999999998</v>
      </c>
      <c r="P1934">
        <v>12</v>
      </c>
      <c r="Q1934">
        <v>15</v>
      </c>
      <c r="R1934">
        <v>0.8</v>
      </c>
      <c r="S1934">
        <v>16</v>
      </c>
      <c r="T1934">
        <v>38</v>
      </c>
      <c r="U1934">
        <v>54</v>
      </c>
      <c r="V1934">
        <v>25</v>
      </c>
      <c r="W1934">
        <v>8</v>
      </c>
      <c r="X1934">
        <v>5</v>
      </c>
      <c r="Y1934">
        <v>12</v>
      </c>
      <c r="Z1934">
        <v>2</v>
      </c>
      <c r="AA1934">
        <v>20</v>
      </c>
      <c r="AB1934">
        <v>18</v>
      </c>
      <c r="AC1934">
        <v>104</v>
      </c>
      <c r="AD1934">
        <v>-15</v>
      </c>
      <c r="AE1934">
        <v>1</v>
      </c>
      <c r="AF1934">
        <v>1231</v>
      </c>
      <c r="AG1934">
        <v>1231</v>
      </c>
      <c r="AH1934">
        <v>1231</v>
      </c>
      <c r="AI1934">
        <v>121</v>
      </c>
      <c r="AJ1934">
        <v>1796</v>
      </c>
      <c r="AK1934">
        <v>44</v>
      </c>
      <c r="AL1934">
        <v>2401</v>
      </c>
      <c r="AM1934">
        <v>567</v>
      </c>
      <c r="AN1934">
        <v>23</v>
      </c>
      <c r="AO1934">
        <v>1981</v>
      </c>
      <c r="AP1934">
        <v>1889</v>
      </c>
      <c r="AQ1934">
        <v>2021</v>
      </c>
      <c r="AR1934">
        <v>1029</v>
      </c>
      <c r="AS1934">
        <v>234</v>
      </c>
      <c r="AT1934">
        <v>377</v>
      </c>
      <c r="AU1934">
        <v>165</v>
      </c>
      <c r="AV1934">
        <v>1358</v>
      </c>
      <c r="AW1934">
        <v>78</v>
      </c>
      <c r="AX1934">
        <v>1998</v>
      </c>
      <c r="AY1934">
        <v>18</v>
      </c>
      <c r="AZ1934">
        <v>158</v>
      </c>
      <c r="BA1934">
        <v>1491</v>
      </c>
      <c r="BB1934">
        <v>1204</v>
      </c>
      <c r="BC1934">
        <v>1870</v>
      </c>
      <c r="BD1934">
        <v>2041</v>
      </c>
      <c r="BE1934">
        <v>1</v>
      </c>
      <c r="BF1934" t="s">
        <v>71</v>
      </c>
      <c r="BG1934" t="s">
        <v>1404</v>
      </c>
      <c r="BH1934" t="s">
        <v>1498</v>
      </c>
      <c r="BI1934" s="4">
        <f xml:space="preserve"> _2025teamgamelogs[[#This Row],[FGA]] + (0.44 * _2025teamgamelogs[[#This Row],[FTA]]) + _2025teamgamelogs[[#This Row],[TOV]] - _2025teamgamelogs[[#This Row],[OREB]]</f>
        <v>103.6</v>
      </c>
      <c r="BJ1934" s="3">
        <f>_2025teamgamelogs[[#This Row],[TOV]]/_2025teamgamelogs[[#This Row],[POSSESIONS]]</f>
        <v>7.7220077220077218E-2</v>
      </c>
      <c r="BK1934" s="4">
        <f>_2025teamgamelogs[[#This Row],[PTS]]/_2025teamgamelogs[[#This Row],[POSSESIONS]]</f>
        <v>1.0038610038610039</v>
      </c>
      <c r="BL1934" s="4">
        <f xml:space="preserve"> 100 * _2025teamgamelogs[[#This Row],[POINTS_PER_POSSESSION]]</f>
        <v>100.38610038610038</v>
      </c>
      <c r="BM1934" s="4">
        <f xml:space="preserve"> _2025teamgamelogs[[#This Row],[POSSESIONS]] / (_2025teamgamelogs[[#This Row],[MIN]]/48)</f>
        <v>103.6</v>
      </c>
      <c r="BN1934" s="3">
        <f>_2025teamgamelogs[[#This Row],[PTS]] / (2 * (_2025teamgamelogs[[#This Row],[FGA]] + 0.44 * _2025teamgamelogs[[#This Row],[FTA]]))</f>
        <v>0.46594982078853048</v>
      </c>
      <c r="BO1934" s="4">
        <f>VLOOKUP(_2025teamgamelogs[[#This Row],[MONTH]], LEAGUE_AVERAGES!$A$2:$B$8, 2, FALSE)</f>
        <v>113.5005303155976</v>
      </c>
      <c r="BP1934" s="5">
        <f>VLOOKUP(_2025teamgamelogs[[#This Row],[TEAM_NAME]], LEAGUE_AVERAGES!$A$14:$C$43, 2, FALSE)</f>
        <v>0.32842499999999997</v>
      </c>
      <c r="BQ1934" s="5">
        <f>VLOOKUP(_2025teamgamelogs[[#This Row],[TEAM_NAME]], LEAGUE_AVERAGES!$A$14:$C$43, 3, FALSE)</f>
        <v>0.33730952380952384</v>
      </c>
      <c r="BR1934" s="5">
        <f>VLOOKUP(_2025teamgamelogs[[#This Row],[TEAM_NAME]], LEAGUE_AVERAGES!$F$14:$H$43, 2, FALSE)</f>
        <v>0.44209999999999994</v>
      </c>
      <c r="BS1934" s="5">
        <f>VLOOKUP(_2025teamgamelogs[[#This Row],[TEAM_NAME]], LEAGUE_AVERAGES!$F$14:$H$43, 3, FALSE)</f>
        <v>0.4362619047619048</v>
      </c>
      <c r="BT1934" s="5">
        <f>VLOOKUP(_2025teamgamelogs[[#This Row],[TEAM_NAME]], LEAGUE_AVERAGES!$K$14:$M$43, 2, FALSE)</f>
        <v>0.55099578881797462</v>
      </c>
      <c r="BU1934" s="5">
        <f>VLOOKUP(_2025teamgamelogs[[#This Row],[TEAM_NAME]], LEAGUE_AVERAGES!$K$14:$M$43, 3, FALSE)</f>
        <v>0.54201342555394594</v>
      </c>
    </row>
    <row r="1935" spans="1:73" x14ac:dyDescent="0.2">
      <c r="A1935" t="s">
        <v>59</v>
      </c>
      <c r="B1935">
        <v>1610612744</v>
      </c>
      <c r="C1935" t="s">
        <v>98</v>
      </c>
      <c r="D1935" t="s">
        <v>99</v>
      </c>
      <c r="E1935">
        <v>22400938</v>
      </c>
      <c r="F1935" s="1">
        <v>45726</v>
      </c>
      <c r="G1935" t="s">
        <v>1586</v>
      </c>
      <c r="H1935" t="s">
        <v>63</v>
      </c>
      <c r="I1935">
        <v>48</v>
      </c>
      <c r="J1935">
        <v>45</v>
      </c>
      <c r="K1935">
        <v>85</v>
      </c>
      <c r="L1935">
        <v>0.52900000000000003</v>
      </c>
      <c r="M1935">
        <v>21</v>
      </c>
      <c r="N1935">
        <v>41</v>
      </c>
      <c r="O1935">
        <v>0.51200000000000001</v>
      </c>
      <c r="P1935">
        <v>19</v>
      </c>
      <c r="Q1935">
        <v>21</v>
      </c>
      <c r="R1935">
        <v>0.90500000000000003</v>
      </c>
      <c r="S1935">
        <v>12</v>
      </c>
      <c r="T1935">
        <v>28</v>
      </c>
      <c r="U1935">
        <v>40</v>
      </c>
      <c r="V1935">
        <v>35</v>
      </c>
      <c r="W1935">
        <v>18</v>
      </c>
      <c r="X1935">
        <v>16</v>
      </c>
      <c r="Y1935">
        <v>5</v>
      </c>
      <c r="Z1935">
        <v>5</v>
      </c>
      <c r="AA1935">
        <v>16</v>
      </c>
      <c r="AB1935">
        <v>13</v>
      </c>
      <c r="AC1935">
        <v>130</v>
      </c>
      <c r="AD1935">
        <v>10</v>
      </c>
      <c r="AE1935">
        <v>1</v>
      </c>
      <c r="AF1935">
        <v>1</v>
      </c>
      <c r="AG1935">
        <v>1</v>
      </c>
      <c r="AH1935">
        <v>1</v>
      </c>
      <c r="AI1935">
        <v>121</v>
      </c>
      <c r="AJ1935">
        <v>564</v>
      </c>
      <c r="AK1935">
        <v>1709</v>
      </c>
      <c r="AL1935">
        <v>318</v>
      </c>
      <c r="AM1935">
        <v>74</v>
      </c>
      <c r="AN1935">
        <v>681</v>
      </c>
      <c r="AO1935">
        <v>87</v>
      </c>
      <c r="AP1935">
        <v>756</v>
      </c>
      <c r="AQ1935">
        <v>1164</v>
      </c>
      <c r="AR1935">
        <v>234</v>
      </c>
      <c r="AS1935">
        <v>848</v>
      </c>
      <c r="AT1935">
        <v>1951</v>
      </c>
      <c r="AU1935">
        <v>1715</v>
      </c>
      <c r="AV1935">
        <v>132</v>
      </c>
      <c r="AW1935">
        <v>1953</v>
      </c>
      <c r="AX1935">
        <v>21</v>
      </c>
      <c r="AY1935">
        <v>889</v>
      </c>
      <c r="AZ1935">
        <v>1188</v>
      </c>
      <c r="BA1935">
        <v>570</v>
      </c>
      <c r="BB1935">
        <v>2202</v>
      </c>
      <c r="BC1935">
        <v>239</v>
      </c>
      <c r="BD1935">
        <v>614</v>
      </c>
      <c r="BE1935">
        <v>1</v>
      </c>
      <c r="BF1935" t="s">
        <v>64</v>
      </c>
      <c r="BG1935" t="s">
        <v>1404</v>
      </c>
      <c r="BH1935" t="s">
        <v>1498</v>
      </c>
      <c r="BI1935" s="4">
        <f xml:space="preserve"> _2025teamgamelogs[[#This Row],[FGA]] + (0.44 * _2025teamgamelogs[[#This Row],[FTA]]) + _2025teamgamelogs[[#This Row],[TOV]] - _2025teamgamelogs[[#This Row],[OREB]]</f>
        <v>100.24</v>
      </c>
      <c r="BJ1935" s="3">
        <f>_2025teamgamelogs[[#This Row],[TOV]]/_2025teamgamelogs[[#This Row],[POSSESIONS]]</f>
        <v>0.17956903431763768</v>
      </c>
      <c r="BK1935" s="4">
        <f>_2025teamgamelogs[[#This Row],[PTS]]/_2025teamgamelogs[[#This Row],[POSSESIONS]]</f>
        <v>1.2968874700718276</v>
      </c>
      <c r="BL1935" s="4">
        <f xml:space="preserve"> 100 * _2025teamgamelogs[[#This Row],[POINTS_PER_POSSESSION]]</f>
        <v>129.68874700718277</v>
      </c>
      <c r="BM1935" s="4">
        <f xml:space="preserve"> _2025teamgamelogs[[#This Row],[POSSESIONS]] / (_2025teamgamelogs[[#This Row],[MIN]]/48)</f>
        <v>100.24</v>
      </c>
      <c r="BN1935" s="3">
        <f>_2025teamgamelogs[[#This Row],[PTS]] / (2 * (_2025teamgamelogs[[#This Row],[FGA]] + 0.44 * _2025teamgamelogs[[#This Row],[FTA]]))</f>
        <v>0.68972835314091685</v>
      </c>
      <c r="BO1935" s="4">
        <f>VLOOKUP(_2025teamgamelogs[[#This Row],[MONTH]], LEAGUE_AVERAGES!$A$2:$B$8, 2, FALSE)</f>
        <v>113.5005303155976</v>
      </c>
      <c r="BP1935" s="5">
        <f>VLOOKUP(_2025teamgamelogs[[#This Row],[TEAM_NAME]], LEAGUE_AVERAGES!$A$14:$C$43, 2, FALSE)</f>
        <v>0.36843902439024395</v>
      </c>
      <c r="BQ1935" s="5">
        <f>VLOOKUP(_2025teamgamelogs[[#This Row],[TEAM_NAME]], LEAGUE_AVERAGES!$A$14:$C$43, 3, FALSE)</f>
        <v>0.35765853658536584</v>
      </c>
      <c r="BR1935" s="5">
        <f>VLOOKUP(_2025teamgamelogs[[#This Row],[TEAM_NAME]], LEAGUE_AVERAGES!$F$14:$H$43, 2, FALSE)</f>
        <v>0.45136585365853665</v>
      </c>
      <c r="BS1935" s="5">
        <f>VLOOKUP(_2025teamgamelogs[[#This Row],[TEAM_NAME]], LEAGUE_AVERAGES!$F$14:$H$43, 3, FALSE)</f>
        <v>0.45180487804878061</v>
      </c>
      <c r="BT1935" s="5">
        <f>VLOOKUP(_2025teamgamelogs[[#This Row],[TEAM_NAME]], LEAGUE_AVERAGES!$K$14:$M$43, 2, FALSE)</f>
        <v>0.56832140437053513</v>
      </c>
      <c r="BU1935" s="5">
        <f>VLOOKUP(_2025teamgamelogs[[#This Row],[TEAM_NAME]], LEAGUE_AVERAGES!$K$14:$M$43, 3, FALSE)</f>
        <v>0.56980808391386595</v>
      </c>
    </row>
    <row r="1936" spans="1:73" x14ac:dyDescent="0.2">
      <c r="A1936" t="s">
        <v>59</v>
      </c>
      <c r="B1936">
        <v>1610612760</v>
      </c>
      <c r="C1936" t="s">
        <v>137</v>
      </c>
      <c r="D1936" t="s">
        <v>138</v>
      </c>
      <c r="E1936">
        <v>22400936</v>
      </c>
      <c r="F1936" s="1">
        <v>45726</v>
      </c>
      <c r="G1936" t="s">
        <v>1569</v>
      </c>
      <c r="H1936" t="s">
        <v>70</v>
      </c>
      <c r="I1936">
        <v>48</v>
      </c>
      <c r="J1936">
        <v>47</v>
      </c>
      <c r="K1936">
        <v>100</v>
      </c>
      <c r="L1936">
        <v>0.47</v>
      </c>
      <c r="M1936">
        <v>19</v>
      </c>
      <c r="N1936">
        <v>47</v>
      </c>
      <c r="O1936">
        <v>0.40400000000000003</v>
      </c>
      <c r="P1936">
        <v>14</v>
      </c>
      <c r="Q1936">
        <v>16</v>
      </c>
      <c r="R1936">
        <v>0.875</v>
      </c>
      <c r="S1936">
        <v>13</v>
      </c>
      <c r="T1936">
        <v>24</v>
      </c>
      <c r="U1936">
        <v>37</v>
      </c>
      <c r="V1936">
        <v>29</v>
      </c>
      <c r="W1936">
        <v>11</v>
      </c>
      <c r="X1936">
        <v>9</v>
      </c>
      <c r="Y1936">
        <v>6</v>
      </c>
      <c r="Z1936">
        <v>5</v>
      </c>
      <c r="AA1936">
        <v>16</v>
      </c>
      <c r="AB1936">
        <v>18</v>
      </c>
      <c r="AC1936">
        <v>127</v>
      </c>
      <c r="AD1936">
        <v>-13</v>
      </c>
      <c r="AE1936">
        <v>1</v>
      </c>
      <c r="AF1936">
        <v>1231</v>
      </c>
      <c r="AG1936">
        <v>1231</v>
      </c>
      <c r="AH1936">
        <v>1231</v>
      </c>
      <c r="AI1936">
        <v>121</v>
      </c>
      <c r="AJ1936">
        <v>335</v>
      </c>
      <c r="AK1936">
        <v>153</v>
      </c>
      <c r="AL1936">
        <v>1194</v>
      </c>
      <c r="AM1936">
        <v>182</v>
      </c>
      <c r="AN1936">
        <v>200</v>
      </c>
      <c r="AO1936">
        <v>714</v>
      </c>
      <c r="AP1936">
        <v>1571</v>
      </c>
      <c r="AQ1936">
        <v>1907</v>
      </c>
      <c r="AR1936">
        <v>401</v>
      </c>
      <c r="AS1936">
        <v>652</v>
      </c>
      <c r="AT1936">
        <v>2333</v>
      </c>
      <c r="AU1936">
        <v>2073</v>
      </c>
      <c r="AV1936">
        <v>687</v>
      </c>
      <c r="AW1936">
        <v>429</v>
      </c>
      <c r="AX1936">
        <v>797</v>
      </c>
      <c r="AY1936">
        <v>560</v>
      </c>
      <c r="AZ1936">
        <v>1188</v>
      </c>
      <c r="BA1936">
        <v>570</v>
      </c>
      <c r="BB1936">
        <v>1204</v>
      </c>
      <c r="BC1936">
        <v>341</v>
      </c>
      <c r="BD1936">
        <v>1945</v>
      </c>
      <c r="BE1936">
        <v>1</v>
      </c>
      <c r="BF1936" t="s">
        <v>64</v>
      </c>
      <c r="BG1936" t="s">
        <v>1404</v>
      </c>
      <c r="BH1936" t="s">
        <v>1498</v>
      </c>
      <c r="BI1936" s="4">
        <f xml:space="preserve"> _2025teamgamelogs[[#This Row],[FGA]] + (0.44 * _2025teamgamelogs[[#This Row],[FTA]]) + _2025teamgamelogs[[#This Row],[TOV]] - _2025teamgamelogs[[#This Row],[OREB]]</f>
        <v>105.04</v>
      </c>
      <c r="BJ1936" s="3">
        <f>_2025teamgamelogs[[#This Row],[TOV]]/_2025teamgamelogs[[#This Row],[POSSESIONS]]</f>
        <v>0.10472201066260471</v>
      </c>
      <c r="BK1936" s="4">
        <f>_2025teamgamelogs[[#This Row],[PTS]]/_2025teamgamelogs[[#This Row],[POSSESIONS]]</f>
        <v>1.209063214013709</v>
      </c>
      <c r="BL1936" s="4">
        <f xml:space="preserve"> 100 * _2025teamgamelogs[[#This Row],[POINTS_PER_POSSESSION]]</f>
        <v>120.9063214013709</v>
      </c>
      <c r="BM1936" s="4">
        <f xml:space="preserve"> _2025teamgamelogs[[#This Row],[POSSESIONS]] / (_2025teamgamelogs[[#This Row],[MIN]]/48)</f>
        <v>105.04</v>
      </c>
      <c r="BN1936" s="3">
        <f>_2025teamgamelogs[[#This Row],[PTS]] / (2 * (_2025teamgamelogs[[#This Row],[FGA]] + 0.44 * _2025teamgamelogs[[#This Row],[FTA]]))</f>
        <v>0.59323617339312407</v>
      </c>
      <c r="BO1936" s="4">
        <f>VLOOKUP(_2025teamgamelogs[[#This Row],[MONTH]], LEAGUE_AVERAGES!$A$2:$B$8, 2, FALSE)</f>
        <v>113.5005303155976</v>
      </c>
      <c r="BP1936" s="5">
        <f>VLOOKUP(_2025teamgamelogs[[#This Row],[TEAM_NAME]], LEAGUE_AVERAGES!$A$14:$C$43, 2, FALSE)</f>
        <v>0.38229268292682927</v>
      </c>
      <c r="BQ1936" s="5">
        <f>VLOOKUP(_2025teamgamelogs[[#This Row],[TEAM_NAME]], LEAGUE_AVERAGES!$A$14:$C$43, 3, FALSE)</f>
        <v>0.36500000000000005</v>
      </c>
      <c r="BR1936" s="5">
        <f>VLOOKUP(_2025teamgamelogs[[#This Row],[TEAM_NAME]], LEAGUE_AVERAGES!$F$14:$H$43, 2, FALSE)</f>
        <v>0.48607317073170736</v>
      </c>
      <c r="BS1936" s="5">
        <f>VLOOKUP(_2025teamgamelogs[[#This Row],[TEAM_NAME]], LEAGUE_AVERAGES!$F$14:$H$43, 3, FALSE)</f>
        <v>0.4780731707317073</v>
      </c>
      <c r="BT1936" s="5">
        <f>VLOOKUP(_2025teamgamelogs[[#This Row],[TEAM_NAME]], LEAGUE_AVERAGES!$K$14:$M$43, 2, FALSE)</f>
        <v>0.59971838422440138</v>
      </c>
      <c r="BU1936" s="5">
        <f>VLOOKUP(_2025teamgamelogs[[#This Row],[TEAM_NAME]], LEAGUE_AVERAGES!$K$14:$M$43, 3, FALSE)</f>
        <v>0.58679992881439635</v>
      </c>
    </row>
    <row r="1937" spans="1:73" x14ac:dyDescent="0.2">
      <c r="A1937" t="s">
        <v>59</v>
      </c>
      <c r="B1937">
        <v>1610612757</v>
      </c>
      <c r="C1937" t="s">
        <v>116</v>
      </c>
      <c r="D1937" t="s">
        <v>117</v>
      </c>
      <c r="E1937">
        <v>22400938</v>
      </c>
      <c r="F1937" s="1">
        <v>45726</v>
      </c>
      <c r="G1937" t="s">
        <v>1587</v>
      </c>
      <c r="H1937" t="s">
        <v>70</v>
      </c>
      <c r="I1937">
        <v>48</v>
      </c>
      <c r="J1937">
        <v>44</v>
      </c>
      <c r="K1937">
        <v>91</v>
      </c>
      <c r="L1937">
        <v>0.48399999999999999</v>
      </c>
      <c r="M1937">
        <v>18</v>
      </c>
      <c r="N1937">
        <v>42</v>
      </c>
      <c r="O1937">
        <v>0.42899999999999999</v>
      </c>
      <c r="P1937">
        <v>14</v>
      </c>
      <c r="Q1937">
        <v>17</v>
      </c>
      <c r="R1937">
        <v>0.82399999999999995</v>
      </c>
      <c r="S1937">
        <v>15</v>
      </c>
      <c r="T1937">
        <v>28</v>
      </c>
      <c r="U1937">
        <v>43</v>
      </c>
      <c r="V1937">
        <v>31</v>
      </c>
      <c r="W1937">
        <v>19</v>
      </c>
      <c r="X1937">
        <v>9</v>
      </c>
      <c r="Y1937">
        <v>5</v>
      </c>
      <c r="Z1937">
        <v>5</v>
      </c>
      <c r="AA1937">
        <v>13</v>
      </c>
      <c r="AB1937">
        <v>16</v>
      </c>
      <c r="AC1937">
        <v>120</v>
      </c>
      <c r="AD1937">
        <v>-10</v>
      </c>
      <c r="AE1937">
        <v>1</v>
      </c>
      <c r="AF1937">
        <v>1231</v>
      </c>
      <c r="AG1937">
        <v>1231</v>
      </c>
      <c r="AH1937">
        <v>1231</v>
      </c>
      <c r="AI1937">
        <v>121</v>
      </c>
      <c r="AJ1937">
        <v>703</v>
      </c>
      <c r="AK1937">
        <v>899</v>
      </c>
      <c r="AL1937">
        <v>941</v>
      </c>
      <c r="AM1937">
        <v>288</v>
      </c>
      <c r="AN1937">
        <v>568</v>
      </c>
      <c r="AO1937">
        <v>461</v>
      </c>
      <c r="AP1937">
        <v>1571</v>
      </c>
      <c r="AQ1937">
        <v>1778</v>
      </c>
      <c r="AR1937">
        <v>811</v>
      </c>
      <c r="AS1937">
        <v>332</v>
      </c>
      <c r="AT1937">
        <v>1951</v>
      </c>
      <c r="AU1937">
        <v>1282</v>
      </c>
      <c r="AV1937">
        <v>426</v>
      </c>
      <c r="AW1937">
        <v>2098</v>
      </c>
      <c r="AX1937">
        <v>797</v>
      </c>
      <c r="AY1937">
        <v>889</v>
      </c>
      <c r="AZ1937">
        <v>1188</v>
      </c>
      <c r="BA1937">
        <v>148</v>
      </c>
      <c r="BB1937">
        <v>1670</v>
      </c>
      <c r="BC1937">
        <v>735</v>
      </c>
      <c r="BD1937">
        <v>1790</v>
      </c>
      <c r="BE1937">
        <v>1</v>
      </c>
      <c r="BF1937" t="s">
        <v>71</v>
      </c>
      <c r="BG1937" t="s">
        <v>1404</v>
      </c>
      <c r="BH1937" t="s">
        <v>1498</v>
      </c>
      <c r="BI1937" s="4">
        <f xml:space="preserve"> _2025teamgamelogs[[#This Row],[FGA]] + (0.44 * _2025teamgamelogs[[#This Row],[FTA]]) + _2025teamgamelogs[[#This Row],[TOV]] - _2025teamgamelogs[[#This Row],[OREB]]</f>
        <v>102.48</v>
      </c>
      <c r="BJ1937" s="3">
        <f>_2025teamgamelogs[[#This Row],[TOV]]/_2025teamgamelogs[[#This Row],[POSSESIONS]]</f>
        <v>0.18540202966432473</v>
      </c>
      <c r="BK1937" s="4">
        <f>_2025teamgamelogs[[#This Row],[PTS]]/_2025teamgamelogs[[#This Row],[POSSESIONS]]</f>
        <v>1.1709601873536299</v>
      </c>
      <c r="BL1937" s="4">
        <f xml:space="preserve"> 100 * _2025teamgamelogs[[#This Row],[POINTS_PER_POSSESSION]]</f>
        <v>117.09601873536299</v>
      </c>
      <c r="BM1937" s="4">
        <f xml:space="preserve"> _2025teamgamelogs[[#This Row],[POSSESIONS]] / (_2025teamgamelogs[[#This Row],[MIN]]/48)</f>
        <v>102.48</v>
      </c>
      <c r="BN1937" s="3">
        <f>_2025teamgamelogs[[#This Row],[PTS]] / (2 * (_2025teamgamelogs[[#This Row],[FGA]] + 0.44 * _2025teamgamelogs[[#This Row],[FTA]]))</f>
        <v>0.60926076360682369</v>
      </c>
      <c r="BO1937" s="4">
        <f>VLOOKUP(_2025teamgamelogs[[#This Row],[MONTH]], LEAGUE_AVERAGES!$A$2:$B$8, 2, FALSE)</f>
        <v>113.5005303155976</v>
      </c>
      <c r="BP1937" s="5">
        <f>VLOOKUP(_2025teamgamelogs[[#This Row],[TEAM_NAME]], LEAGUE_AVERAGES!$A$14:$C$43, 2, FALSE)</f>
        <v>0.3617317073170731</v>
      </c>
      <c r="BQ1937" s="5">
        <f>VLOOKUP(_2025teamgamelogs[[#This Row],[TEAM_NAME]], LEAGUE_AVERAGES!$A$14:$C$43, 3, FALSE)</f>
        <v>0.32368292682926825</v>
      </c>
      <c r="BR1937" s="5">
        <f>VLOOKUP(_2025teamgamelogs[[#This Row],[TEAM_NAME]], LEAGUE_AVERAGES!$F$14:$H$43, 2, FALSE)</f>
        <v>0.4560243902439024</v>
      </c>
      <c r="BS1937" s="5">
        <f>VLOOKUP(_2025teamgamelogs[[#This Row],[TEAM_NAME]], LEAGUE_AVERAGES!$F$14:$H$43, 3, FALSE)</f>
        <v>0.4473414634146341</v>
      </c>
      <c r="BT1937" s="5">
        <f>VLOOKUP(_2025teamgamelogs[[#This Row],[TEAM_NAME]], LEAGUE_AVERAGES!$K$14:$M$43, 2, FALSE)</f>
        <v>0.56794360073860606</v>
      </c>
      <c r="BU1937" s="5">
        <f>VLOOKUP(_2025teamgamelogs[[#This Row],[TEAM_NAME]], LEAGUE_AVERAGES!$K$14:$M$43, 3, FALSE)</f>
        <v>0.54561285519601899</v>
      </c>
    </row>
    <row r="1938" spans="1:73" x14ac:dyDescent="0.2">
      <c r="A1938" t="s">
        <v>59</v>
      </c>
      <c r="B1938">
        <v>1610612749</v>
      </c>
      <c r="C1938" t="s">
        <v>113</v>
      </c>
      <c r="D1938" t="s">
        <v>114</v>
      </c>
      <c r="E1938">
        <v>22400942</v>
      </c>
      <c r="F1938" s="1">
        <v>45727</v>
      </c>
      <c r="G1938" t="s">
        <v>931</v>
      </c>
      <c r="H1938" t="s">
        <v>70</v>
      </c>
      <c r="I1938">
        <v>48</v>
      </c>
      <c r="J1938">
        <v>43</v>
      </c>
      <c r="K1938">
        <v>84</v>
      </c>
      <c r="L1938">
        <v>0.51200000000000001</v>
      </c>
      <c r="M1938">
        <v>14</v>
      </c>
      <c r="N1938">
        <v>36</v>
      </c>
      <c r="O1938">
        <v>0.38900000000000001</v>
      </c>
      <c r="P1938">
        <v>14</v>
      </c>
      <c r="Q1938">
        <v>19</v>
      </c>
      <c r="R1938">
        <v>0.73699999999999999</v>
      </c>
      <c r="S1938">
        <v>6</v>
      </c>
      <c r="T1938">
        <v>38</v>
      </c>
      <c r="U1938">
        <v>44</v>
      </c>
      <c r="V1938">
        <v>32</v>
      </c>
      <c r="W1938">
        <v>15</v>
      </c>
      <c r="X1938">
        <v>4</v>
      </c>
      <c r="Y1938">
        <v>2</v>
      </c>
      <c r="Z1938">
        <v>3</v>
      </c>
      <c r="AA1938">
        <v>19</v>
      </c>
      <c r="AB1938">
        <v>20</v>
      </c>
      <c r="AC1938">
        <v>114</v>
      </c>
      <c r="AD1938">
        <v>-1</v>
      </c>
      <c r="AE1938">
        <v>1</v>
      </c>
      <c r="AF1938">
        <v>1231</v>
      </c>
      <c r="AG1938">
        <v>1231</v>
      </c>
      <c r="AH1938">
        <v>1231</v>
      </c>
      <c r="AI1938">
        <v>121</v>
      </c>
      <c r="AJ1938">
        <v>866</v>
      </c>
      <c r="AK1938">
        <v>1815</v>
      </c>
      <c r="AL1938">
        <v>510</v>
      </c>
      <c r="AM1938">
        <v>934</v>
      </c>
      <c r="AN1938">
        <v>1366</v>
      </c>
      <c r="AO1938">
        <v>865</v>
      </c>
      <c r="AP1938">
        <v>1571</v>
      </c>
      <c r="AQ1938">
        <v>1458</v>
      </c>
      <c r="AR1938">
        <v>1674</v>
      </c>
      <c r="AS1938">
        <v>2189</v>
      </c>
      <c r="AT1938">
        <v>377</v>
      </c>
      <c r="AU1938">
        <v>1127</v>
      </c>
      <c r="AV1938">
        <v>322</v>
      </c>
      <c r="AW1938">
        <v>1341</v>
      </c>
      <c r="AX1938">
        <v>2190</v>
      </c>
      <c r="AY1938">
        <v>2078</v>
      </c>
      <c r="AZ1938">
        <v>384</v>
      </c>
      <c r="BA1938">
        <v>1258</v>
      </c>
      <c r="BB1938">
        <v>767</v>
      </c>
      <c r="BC1938">
        <v>1168</v>
      </c>
      <c r="BD1938">
        <v>1231</v>
      </c>
      <c r="BE1938">
        <v>1</v>
      </c>
      <c r="BF1938" t="s">
        <v>71</v>
      </c>
      <c r="BG1938" t="s">
        <v>1404</v>
      </c>
      <c r="BH1938" t="s">
        <v>1498</v>
      </c>
      <c r="BI1938" s="4">
        <f xml:space="preserve"> _2025teamgamelogs[[#This Row],[FGA]] + (0.44 * _2025teamgamelogs[[#This Row],[FTA]]) + _2025teamgamelogs[[#This Row],[TOV]] - _2025teamgamelogs[[#This Row],[OREB]]</f>
        <v>101.36</v>
      </c>
      <c r="BJ1938" s="3">
        <f>_2025teamgamelogs[[#This Row],[TOV]]/_2025teamgamelogs[[#This Row],[POSSESIONS]]</f>
        <v>0.14798737174427781</v>
      </c>
      <c r="BK1938" s="4">
        <f>_2025teamgamelogs[[#This Row],[PTS]]/_2025teamgamelogs[[#This Row],[POSSESIONS]]</f>
        <v>1.1247040252565115</v>
      </c>
      <c r="BL1938" s="4">
        <f xml:space="preserve"> 100 * _2025teamgamelogs[[#This Row],[POINTS_PER_POSSESSION]]</f>
        <v>112.47040252565115</v>
      </c>
      <c r="BM1938" s="4">
        <f xml:space="preserve"> _2025teamgamelogs[[#This Row],[POSSESIONS]] / (_2025teamgamelogs[[#This Row],[MIN]]/48)</f>
        <v>101.36</v>
      </c>
      <c r="BN1938" s="3">
        <f>_2025teamgamelogs[[#This Row],[PTS]] / (2 * (_2025teamgamelogs[[#This Row],[FGA]] + 0.44 * _2025teamgamelogs[[#This Row],[FTA]]))</f>
        <v>0.6171502815071459</v>
      </c>
      <c r="BO1938" s="4">
        <f>VLOOKUP(_2025teamgamelogs[[#This Row],[MONTH]], LEAGUE_AVERAGES!$A$2:$B$8, 2, FALSE)</f>
        <v>113.5005303155976</v>
      </c>
      <c r="BP1938" s="5">
        <f>VLOOKUP(_2025teamgamelogs[[#This Row],[TEAM_NAME]], LEAGUE_AVERAGES!$A$14:$C$43, 2, FALSE)</f>
        <v>0.4062926829268293</v>
      </c>
      <c r="BQ1938" s="5">
        <f>VLOOKUP(_2025teamgamelogs[[#This Row],[TEAM_NAME]], LEAGUE_AVERAGES!$A$14:$C$43, 3, FALSE)</f>
        <v>0.36926829268292688</v>
      </c>
      <c r="BR1938" s="5">
        <f>VLOOKUP(_2025teamgamelogs[[#This Row],[TEAM_NAME]], LEAGUE_AVERAGES!$F$14:$H$43, 2, FALSE)</f>
        <v>0.49804878048780482</v>
      </c>
      <c r="BS1938" s="5">
        <f>VLOOKUP(_2025teamgamelogs[[#This Row],[TEAM_NAME]], LEAGUE_AVERAGES!$F$14:$H$43, 3, FALSE)</f>
        <v>0.47917073170731711</v>
      </c>
      <c r="BT1938" s="5">
        <f>VLOOKUP(_2025teamgamelogs[[#This Row],[TEAM_NAME]], LEAGUE_AVERAGES!$K$14:$M$43, 2, FALSE)</f>
        <v>0.61475494156948829</v>
      </c>
      <c r="BU1938" s="5">
        <f>VLOOKUP(_2025teamgamelogs[[#This Row],[TEAM_NAME]], LEAGUE_AVERAGES!$K$14:$M$43, 3, FALSE)</f>
        <v>0.58586037801226176</v>
      </c>
    </row>
    <row r="1939" spans="1:73" x14ac:dyDescent="0.2">
      <c r="A1939" t="s">
        <v>59</v>
      </c>
      <c r="B1939">
        <v>1610612764</v>
      </c>
      <c r="C1939" t="s">
        <v>148</v>
      </c>
      <c r="D1939" t="s">
        <v>149</v>
      </c>
      <c r="E1939">
        <v>22400941</v>
      </c>
      <c r="F1939" s="1">
        <v>45727</v>
      </c>
      <c r="G1939" t="s">
        <v>1588</v>
      </c>
      <c r="H1939" t="s">
        <v>70</v>
      </c>
      <c r="I1939">
        <v>48</v>
      </c>
      <c r="J1939">
        <v>37</v>
      </c>
      <c r="K1939">
        <v>92</v>
      </c>
      <c r="L1939">
        <v>0.40200000000000002</v>
      </c>
      <c r="M1939">
        <v>13</v>
      </c>
      <c r="N1939">
        <v>39</v>
      </c>
      <c r="O1939">
        <v>0.33300000000000002</v>
      </c>
      <c r="P1939">
        <v>16</v>
      </c>
      <c r="Q1939">
        <v>20</v>
      </c>
      <c r="R1939">
        <v>0.8</v>
      </c>
      <c r="S1939">
        <v>12</v>
      </c>
      <c r="T1939">
        <v>35</v>
      </c>
      <c r="U1939">
        <v>47</v>
      </c>
      <c r="V1939">
        <v>20</v>
      </c>
      <c r="W1939">
        <v>13</v>
      </c>
      <c r="X1939">
        <v>7</v>
      </c>
      <c r="Y1939">
        <v>4</v>
      </c>
      <c r="Z1939">
        <v>5</v>
      </c>
      <c r="AA1939">
        <v>18</v>
      </c>
      <c r="AB1939">
        <v>18</v>
      </c>
      <c r="AC1939">
        <v>103</v>
      </c>
      <c r="AD1939">
        <v>-20</v>
      </c>
      <c r="AE1939">
        <v>1</v>
      </c>
      <c r="AF1939">
        <v>1231</v>
      </c>
      <c r="AG1939">
        <v>1231</v>
      </c>
      <c r="AH1939">
        <v>1231</v>
      </c>
      <c r="AI1939">
        <v>121</v>
      </c>
      <c r="AJ1939">
        <v>1946</v>
      </c>
      <c r="AK1939">
        <v>768</v>
      </c>
      <c r="AL1939">
        <v>2181</v>
      </c>
      <c r="AM1939">
        <v>1171</v>
      </c>
      <c r="AN1939">
        <v>933</v>
      </c>
      <c r="AO1939">
        <v>1468</v>
      </c>
      <c r="AP1939">
        <v>1228</v>
      </c>
      <c r="AQ1939">
        <v>1301</v>
      </c>
      <c r="AR1939">
        <v>1029</v>
      </c>
      <c r="AS1939">
        <v>848</v>
      </c>
      <c r="AT1939">
        <v>769</v>
      </c>
      <c r="AU1939">
        <v>705</v>
      </c>
      <c r="AV1939">
        <v>2163</v>
      </c>
      <c r="AW1939">
        <v>850</v>
      </c>
      <c r="AX1939">
        <v>1360</v>
      </c>
      <c r="AY1939">
        <v>1274</v>
      </c>
      <c r="AZ1939">
        <v>1188</v>
      </c>
      <c r="BA1939">
        <v>1018</v>
      </c>
      <c r="BB1939">
        <v>1204</v>
      </c>
      <c r="BC1939">
        <v>1945</v>
      </c>
      <c r="BD1939">
        <v>2202</v>
      </c>
      <c r="BE1939">
        <v>1</v>
      </c>
      <c r="BF1939" t="s">
        <v>71</v>
      </c>
      <c r="BG1939" t="s">
        <v>1404</v>
      </c>
      <c r="BH1939" t="s">
        <v>1498</v>
      </c>
      <c r="BI1939" s="4">
        <f xml:space="preserve"> _2025teamgamelogs[[#This Row],[FGA]] + (0.44 * _2025teamgamelogs[[#This Row],[FTA]]) + _2025teamgamelogs[[#This Row],[TOV]] - _2025teamgamelogs[[#This Row],[OREB]]</f>
        <v>101.8</v>
      </c>
      <c r="BJ1939" s="3">
        <f>_2025teamgamelogs[[#This Row],[TOV]]/_2025teamgamelogs[[#This Row],[POSSESIONS]]</f>
        <v>0.12770137524557956</v>
      </c>
      <c r="BK1939" s="4">
        <f>_2025teamgamelogs[[#This Row],[PTS]]/_2025teamgamelogs[[#This Row],[POSSESIONS]]</f>
        <v>1.0117878192534382</v>
      </c>
      <c r="BL1939" s="4">
        <f xml:space="preserve"> 100 * _2025teamgamelogs[[#This Row],[POINTS_PER_POSSESSION]]</f>
        <v>101.17878192534381</v>
      </c>
      <c r="BM1939" s="4">
        <f xml:space="preserve"> _2025teamgamelogs[[#This Row],[POSSESIONS]] / (_2025teamgamelogs[[#This Row],[MIN]]/48)</f>
        <v>101.8</v>
      </c>
      <c r="BN1939" s="3">
        <f>_2025teamgamelogs[[#This Row],[PTS]] / (2 * (_2025teamgamelogs[[#This Row],[FGA]] + 0.44 * _2025teamgamelogs[[#This Row],[FTA]]))</f>
        <v>0.51091269841269837</v>
      </c>
      <c r="BO1939" s="4">
        <f>VLOOKUP(_2025teamgamelogs[[#This Row],[MONTH]], LEAGUE_AVERAGES!$A$2:$B$8, 2, FALSE)</f>
        <v>113.5005303155976</v>
      </c>
      <c r="BP1939" s="5">
        <f>VLOOKUP(_2025teamgamelogs[[#This Row],[TEAM_NAME]], LEAGUE_AVERAGES!$A$14:$C$43, 2, FALSE)</f>
        <v>0.32842499999999997</v>
      </c>
      <c r="BQ1939" s="5">
        <f>VLOOKUP(_2025teamgamelogs[[#This Row],[TEAM_NAME]], LEAGUE_AVERAGES!$A$14:$C$43, 3, FALSE)</f>
        <v>0.33730952380952384</v>
      </c>
      <c r="BR1939" s="5">
        <f>VLOOKUP(_2025teamgamelogs[[#This Row],[TEAM_NAME]], LEAGUE_AVERAGES!$F$14:$H$43, 2, FALSE)</f>
        <v>0.44209999999999994</v>
      </c>
      <c r="BS1939" s="5">
        <f>VLOOKUP(_2025teamgamelogs[[#This Row],[TEAM_NAME]], LEAGUE_AVERAGES!$F$14:$H$43, 3, FALSE)</f>
        <v>0.4362619047619048</v>
      </c>
      <c r="BT1939" s="5">
        <f>VLOOKUP(_2025teamgamelogs[[#This Row],[TEAM_NAME]], LEAGUE_AVERAGES!$K$14:$M$43, 2, FALSE)</f>
        <v>0.55099578881797462</v>
      </c>
      <c r="BU1939" s="5">
        <f>VLOOKUP(_2025teamgamelogs[[#This Row],[TEAM_NAME]], LEAGUE_AVERAGES!$K$14:$M$43, 3, FALSE)</f>
        <v>0.54201342555394594</v>
      </c>
    </row>
    <row r="1940" spans="1:73" x14ac:dyDescent="0.2">
      <c r="A1940" t="s">
        <v>59</v>
      </c>
      <c r="B1940">
        <v>1610612739</v>
      </c>
      <c r="C1940" t="s">
        <v>119</v>
      </c>
      <c r="D1940" t="s">
        <v>120</v>
      </c>
      <c r="E1940">
        <v>22400940</v>
      </c>
      <c r="F1940" s="1">
        <v>45727</v>
      </c>
      <c r="G1940" t="s">
        <v>390</v>
      </c>
      <c r="H1940" t="s">
        <v>63</v>
      </c>
      <c r="I1940">
        <v>48</v>
      </c>
      <c r="J1940">
        <v>39</v>
      </c>
      <c r="K1940">
        <v>89</v>
      </c>
      <c r="L1940">
        <v>0.438</v>
      </c>
      <c r="M1940">
        <v>10</v>
      </c>
      <c r="N1940">
        <v>42</v>
      </c>
      <c r="O1940">
        <v>0.23799999999999999</v>
      </c>
      <c r="P1940">
        <v>21</v>
      </c>
      <c r="Q1940">
        <v>25</v>
      </c>
      <c r="R1940">
        <v>0.84</v>
      </c>
      <c r="S1940">
        <v>12</v>
      </c>
      <c r="T1940">
        <v>36</v>
      </c>
      <c r="U1940">
        <v>48</v>
      </c>
      <c r="V1940">
        <v>23</v>
      </c>
      <c r="W1940">
        <v>15</v>
      </c>
      <c r="X1940">
        <v>7</v>
      </c>
      <c r="Y1940">
        <v>4</v>
      </c>
      <c r="Z1940">
        <v>3</v>
      </c>
      <c r="AA1940">
        <v>10</v>
      </c>
      <c r="AB1940">
        <v>21</v>
      </c>
      <c r="AC1940">
        <v>109</v>
      </c>
      <c r="AD1940">
        <v>5</v>
      </c>
      <c r="AE1940">
        <v>1</v>
      </c>
      <c r="AF1940">
        <v>1</v>
      </c>
      <c r="AG1940">
        <v>1</v>
      </c>
      <c r="AH1940">
        <v>1</v>
      </c>
      <c r="AI1940">
        <v>121</v>
      </c>
      <c r="AJ1940">
        <v>1609</v>
      </c>
      <c r="AK1940">
        <v>1176</v>
      </c>
      <c r="AL1940">
        <v>1728</v>
      </c>
      <c r="AM1940">
        <v>1891</v>
      </c>
      <c r="AN1940">
        <v>568</v>
      </c>
      <c r="AO1940">
        <v>2308</v>
      </c>
      <c r="AP1940">
        <v>506</v>
      </c>
      <c r="AQ1940">
        <v>666</v>
      </c>
      <c r="AR1940">
        <v>671</v>
      </c>
      <c r="AS1940">
        <v>848</v>
      </c>
      <c r="AT1940">
        <v>640</v>
      </c>
      <c r="AU1940">
        <v>604</v>
      </c>
      <c r="AV1940">
        <v>1759</v>
      </c>
      <c r="AW1940">
        <v>1341</v>
      </c>
      <c r="AX1940">
        <v>1360</v>
      </c>
      <c r="AY1940">
        <v>1274</v>
      </c>
      <c r="AZ1940">
        <v>384</v>
      </c>
      <c r="BA1940">
        <v>25</v>
      </c>
      <c r="BB1940">
        <v>575</v>
      </c>
      <c r="BC1940">
        <v>1548</v>
      </c>
      <c r="BD1940">
        <v>922</v>
      </c>
      <c r="BE1940">
        <v>1</v>
      </c>
      <c r="BF1940" t="s">
        <v>64</v>
      </c>
      <c r="BG1940" t="s">
        <v>1404</v>
      </c>
      <c r="BH1940" t="s">
        <v>1498</v>
      </c>
      <c r="BI1940" s="4">
        <f xml:space="preserve"> _2025teamgamelogs[[#This Row],[FGA]] + (0.44 * _2025teamgamelogs[[#This Row],[FTA]]) + _2025teamgamelogs[[#This Row],[TOV]] - _2025teamgamelogs[[#This Row],[OREB]]</f>
        <v>103</v>
      </c>
      <c r="BJ1940" s="3">
        <f>_2025teamgamelogs[[#This Row],[TOV]]/_2025teamgamelogs[[#This Row],[POSSESIONS]]</f>
        <v>0.14563106796116504</v>
      </c>
      <c r="BK1940" s="4">
        <f>_2025teamgamelogs[[#This Row],[PTS]]/_2025teamgamelogs[[#This Row],[POSSESIONS]]</f>
        <v>1.058252427184466</v>
      </c>
      <c r="BL1940" s="4">
        <f xml:space="preserve"> 100 * _2025teamgamelogs[[#This Row],[POINTS_PER_POSSESSION]]</f>
        <v>105.8252427184466</v>
      </c>
      <c r="BM1940" s="4">
        <f xml:space="preserve"> _2025teamgamelogs[[#This Row],[POSSESIONS]] / (_2025teamgamelogs[[#This Row],[MIN]]/48)</f>
        <v>103</v>
      </c>
      <c r="BN1940" s="3">
        <f>_2025teamgamelogs[[#This Row],[PTS]] / (2 * (_2025teamgamelogs[[#This Row],[FGA]] + 0.44 * _2025teamgamelogs[[#This Row],[FTA]]))</f>
        <v>0.54500000000000004</v>
      </c>
      <c r="BO1940" s="4">
        <f>VLOOKUP(_2025teamgamelogs[[#This Row],[MONTH]], LEAGUE_AVERAGES!$A$2:$B$8, 2, FALSE)</f>
        <v>113.5005303155976</v>
      </c>
      <c r="BP1940" s="5">
        <f>VLOOKUP(_2025teamgamelogs[[#This Row],[TEAM_NAME]], LEAGUE_AVERAGES!$A$14:$C$43, 2, FALSE)</f>
        <v>0.38409756097560971</v>
      </c>
      <c r="BQ1940" s="5">
        <f>VLOOKUP(_2025teamgamelogs[[#This Row],[TEAM_NAME]], LEAGUE_AVERAGES!$A$14:$C$43, 3, FALSE)</f>
        <v>0.38512195121951209</v>
      </c>
      <c r="BR1940" s="5">
        <f>VLOOKUP(_2025teamgamelogs[[#This Row],[TEAM_NAME]], LEAGUE_AVERAGES!$F$14:$H$43, 2, FALSE)</f>
        <v>0.49482926829268303</v>
      </c>
      <c r="BS1940" s="5">
        <f>VLOOKUP(_2025teamgamelogs[[#This Row],[TEAM_NAME]], LEAGUE_AVERAGES!$F$14:$H$43, 3, FALSE)</f>
        <v>0.4880731707317072</v>
      </c>
      <c r="BT1940" s="5">
        <f>VLOOKUP(_2025teamgamelogs[[#This Row],[TEAM_NAME]], LEAGUE_AVERAGES!$K$14:$M$43, 2, FALSE)</f>
        <v>0.61027349880699666</v>
      </c>
      <c r="BU1940" s="5">
        <f>VLOOKUP(_2025teamgamelogs[[#This Row],[TEAM_NAME]], LEAGUE_AVERAGES!$K$14:$M$43, 3, FALSE)</f>
        <v>0.60680781397749251</v>
      </c>
    </row>
    <row r="1941" spans="1:73" x14ac:dyDescent="0.2">
      <c r="A1941" t="s">
        <v>59</v>
      </c>
      <c r="B1941">
        <v>1610612751</v>
      </c>
      <c r="C1941" t="s">
        <v>89</v>
      </c>
      <c r="D1941" t="s">
        <v>90</v>
      </c>
      <c r="E1941">
        <v>22400940</v>
      </c>
      <c r="F1941" s="1">
        <v>45727</v>
      </c>
      <c r="G1941" t="s">
        <v>386</v>
      </c>
      <c r="H1941" t="s">
        <v>70</v>
      </c>
      <c r="I1941">
        <v>48</v>
      </c>
      <c r="J1941">
        <v>39</v>
      </c>
      <c r="K1941">
        <v>84</v>
      </c>
      <c r="L1941">
        <v>0.46400000000000002</v>
      </c>
      <c r="M1941">
        <v>16</v>
      </c>
      <c r="N1941">
        <v>44</v>
      </c>
      <c r="O1941">
        <v>0.36399999999999999</v>
      </c>
      <c r="P1941">
        <v>10</v>
      </c>
      <c r="Q1941">
        <v>14</v>
      </c>
      <c r="R1941">
        <v>0.71399999999999997</v>
      </c>
      <c r="S1941">
        <v>8</v>
      </c>
      <c r="T1941">
        <v>30</v>
      </c>
      <c r="U1941">
        <v>38</v>
      </c>
      <c r="V1941">
        <v>31</v>
      </c>
      <c r="W1941">
        <v>15</v>
      </c>
      <c r="X1941">
        <v>9</v>
      </c>
      <c r="Y1941">
        <v>3</v>
      </c>
      <c r="Z1941">
        <v>4</v>
      </c>
      <c r="AA1941">
        <v>21</v>
      </c>
      <c r="AB1941">
        <v>10</v>
      </c>
      <c r="AC1941">
        <v>104</v>
      </c>
      <c r="AD1941">
        <v>-5</v>
      </c>
      <c r="AE1941">
        <v>1</v>
      </c>
      <c r="AF1941">
        <v>1231</v>
      </c>
      <c r="AG1941">
        <v>1231</v>
      </c>
      <c r="AH1941">
        <v>1231</v>
      </c>
      <c r="AI1941">
        <v>121</v>
      </c>
      <c r="AJ1941">
        <v>1609</v>
      </c>
      <c r="AK1941">
        <v>1815</v>
      </c>
      <c r="AL1941">
        <v>1290</v>
      </c>
      <c r="AM1941">
        <v>567</v>
      </c>
      <c r="AN1941">
        <v>384</v>
      </c>
      <c r="AO1941">
        <v>1156</v>
      </c>
      <c r="AP1941">
        <v>2148</v>
      </c>
      <c r="AQ1941">
        <v>2113</v>
      </c>
      <c r="AR1941">
        <v>1839</v>
      </c>
      <c r="AS1941">
        <v>1800</v>
      </c>
      <c r="AT1941">
        <v>1652</v>
      </c>
      <c r="AU1941">
        <v>1966</v>
      </c>
      <c r="AV1941">
        <v>426</v>
      </c>
      <c r="AW1941">
        <v>1341</v>
      </c>
      <c r="AX1941">
        <v>797</v>
      </c>
      <c r="AY1941">
        <v>1712</v>
      </c>
      <c r="AZ1941">
        <v>750</v>
      </c>
      <c r="BA1941">
        <v>1694</v>
      </c>
      <c r="BB1941">
        <v>2410</v>
      </c>
      <c r="BC1941">
        <v>1870</v>
      </c>
      <c r="BD1941">
        <v>1476</v>
      </c>
      <c r="BE1941">
        <v>1</v>
      </c>
      <c r="BF1941" t="s">
        <v>71</v>
      </c>
      <c r="BG1941" t="s">
        <v>1404</v>
      </c>
      <c r="BH1941" t="s">
        <v>1498</v>
      </c>
      <c r="BI1941" s="4">
        <f xml:space="preserve"> _2025teamgamelogs[[#This Row],[FGA]] + (0.44 * _2025teamgamelogs[[#This Row],[FTA]]) + _2025teamgamelogs[[#This Row],[TOV]] - _2025teamgamelogs[[#This Row],[OREB]]</f>
        <v>97.16</v>
      </c>
      <c r="BJ1941" s="3">
        <f>_2025teamgamelogs[[#This Row],[TOV]]/_2025teamgamelogs[[#This Row],[POSSESIONS]]</f>
        <v>0.15438452037875669</v>
      </c>
      <c r="BK1941" s="4">
        <f>_2025teamgamelogs[[#This Row],[PTS]]/_2025teamgamelogs[[#This Row],[POSSESIONS]]</f>
        <v>1.0703993412927131</v>
      </c>
      <c r="BL1941" s="4">
        <f xml:space="preserve"> 100 * _2025teamgamelogs[[#This Row],[POINTS_PER_POSSESSION]]</f>
        <v>107.0399341292713</v>
      </c>
      <c r="BM1941" s="4">
        <f xml:space="preserve"> _2025teamgamelogs[[#This Row],[POSSESIONS]] / (_2025teamgamelogs[[#This Row],[MIN]]/48)</f>
        <v>97.16</v>
      </c>
      <c r="BN1941" s="3">
        <f>_2025teamgamelogs[[#This Row],[PTS]] / (2 * (_2025teamgamelogs[[#This Row],[FGA]] + 0.44 * _2025teamgamelogs[[#This Row],[FTA]]))</f>
        <v>0.57675244010647742</v>
      </c>
      <c r="BO1941" s="4">
        <f>VLOOKUP(_2025teamgamelogs[[#This Row],[MONTH]], LEAGUE_AVERAGES!$A$2:$B$8, 2, FALSE)</f>
        <v>113.5005303155976</v>
      </c>
      <c r="BP1941" s="5">
        <f>VLOOKUP(_2025teamgamelogs[[#This Row],[TEAM_NAME]], LEAGUE_AVERAGES!$A$14:$C$43, 2, FALSE)</f>
        <v>0.337609756097561</v>
      </c>
      <c r="BQ1941" s="5">
        <f>VLOOKUP(_2025teamgamelogs[[#This Row],[TEAM_NAME]], LEAGUE_AVERAGES!$A$14:$C$43, 3, FALSE)</f>
        <v>0.34709756097560968</v>
      </c>
      <c r="BR1941" s="5">
        <f>VLOOKUP(_2025teamgamelogs[[#This Row],[TEAM_NAME]], LEAGUE_AVERAGES!$F$14:$H$43, 2, FALSE)</f>
        <v>0.43748780487804872</v>
      </c>
      <c r="BS1941" s="5">
        <f>VLOOKUP(_2025teamgamelogs[[#This Row],[TEAM_NAME]], LEAGUE_AVERAGES!$F$14:$H$43, 3, FALSE)</f>
        <v>0.43895121951219529</v>
      </c>
      <c r="BT1941" s="5">
        <f>VLOOKUP(_2025teamgamelogs[[#This Row],[TEAM_NAME]], LEAGUE_AVERAGES!$K$14:$M$43, 2, FALSE)</f>
        <v>0.54767404365624284</v>
      </c>
      <c r="BU1941" s="5">
        <f>VLOOKUP(_2025teamgamelogs[[#This Row],[TEAM_NAME]], LEAGUE_AVERAGES!$K$14:$M$43, 3, FALSE)</f>
        <v>0.5592142433904097</v>
      </c>
    </row>
    <row r="1942" spans="1:73" x14ac:dyDescent="0.2">
      <c r="A1942" t="s">
        <v>59</v>
      </c>
      <c r="B1942">
        <v>1610612746</v>
      </c>
      <c r="C1942" t="s">
        <v>131</v>
      </c>
      <c r="D1942" t="s">
        <v>132</v>
      </c>
      <c r="E1942">
        <v>22400943</v>
      </c>
      <c r="F1942" s="1">
        <v>45727</v>
      </c>
      <c r="G1942" t="s">
        <v>925</v>
      </c>
      <c r="H1942" t="s">
        <v>70</v>
      </c>
      <c r="I1942">
        <v>48</v>
      </c>
      <c r="J1942">
        <v>46</v>
      </c>
      <c r="K1942">
        <v>92</v>
      </c>
      <c r="L1942">
        <v>0.5</v>
      </c>
      <c r="M1942">
        <v>14</v>
      </c>
      <c r="N1942">
        <v>42</v>
      </c>
      <c r="O1942">
        <v>0.33300000000000002</v>
      </c>
      <c r="P1942">
        <v>14</v>
      </c>
      <c r="Q1942">
        <v>18</v>
      </c>
      <c r="R1942">
        <v>0.77800000000000002</v>
      </c>
      <c r="S1942">
        <v>11</v>
      </c>
      <c r="T1942">
        <v>23</v>
      </c>
      <c r="U1942">
        <v>34</v>
      </c>
      <c r="V1942">
        <v>34</v>
      </c>
      <c r="W1942">
        <v>11</v>
      </c>
      <c r="X1942">
        <v>10</v>
      </c>
      <c r="Y1942">
        <v>8</v>
      </c>
      <c r="Z1942">
        <v>7</v>
      </c>
      <c r="AA1942">
        <v>16</v>
      </c>
      <c r="AB1942">
        <v>16</v>
      </c>
      <c r="AC1942">
        <v>120</v>
      </c>
      <c r="AD1942">
        <v>-7</v>
      </c>
      <c r="AE1942">
        <v>1</v>
      </c>
      <c r="AF1942">
        <v>1231</v>
      </c>
      <c r="AG1942">
        <v>1231</v>
      </c>
      <c r="AH1942">
        <v>1231</v>
      </c>
      <c r="AI1942">
        <v>121</v>
      </c>
      <c r="AJ1942">
        <v>437</v>
      </c>
      <c r="AK1942">
        <v>768</v>
      </c>
      <c r="AL1942">
        <v>663</v>
      </c>
      <c r="AM1942">
        <v>934</v>
      </c>
      <c r="AN1942">
        <v>568</v>
      </c>
      <c r="AO1942">
        <v>1468</v>
      </c>
      <c r="AP1942">
        <v>1571</v>
      </c>
      <c r="AQ1942">
        <v>1617</v>
      </c>
      <c r="AR1942">
        <v>1292</v>
      </c>
      <c r="AS1942">
        <v>1051</v>
      </c>
      <c r="AT1942">
        <v>2380</v>
      </c>
      <c r="AU1942">
        <v>2282</v>
      </c>
      <c r="AV1942">
        <v>186</v>
      </c>
      <c r="AW1942">
        <v>429</v>
      </c>
      <c r="AX1942">
        <v>539</v>
      </c>
      <c r="AY1942">
        <v>187</v>
      </c>
      <c r="AZ1942">
        <v>1902</v>
      </c>
      <c r="BA1942">
        <v>570</v>
      </c>
      <c r="BB1942">
        <v>1670</v>
      </c>
      <c r="BC1942">
        <v>735</v>
      </c>
      <c r="BD1942">
        <v>1608</v>
      </c>
      <c r="BE1942">
        <v>1</v>
      </c>
      <c r="BF1942" t="s">
        <v>71</v>
      </c>
      <c r="BG1942" t="s">
        <v>1404</v>
      </c>
      <c r="BH1942" t="s">
        <v>1498</v>
      </c>
      <c r="BI1942" s="4">
        <f xml:space="preserve"> _2025teamgamelogs[[#This Row],[FGA]] + (0.44 * _2025teamgamelogs[[#This Row],[FTA]]) + _2025teamgamelogs[[#This Row],[TOV]] - _2025teamgamelogs[[#This Row],[OREB]]</f>
        <v>99.92</v>
      </c>
      <c r="BJ1942" s="3">
        <f>_2025teamgamelogs[[#This Row],[TOV]]/_2025teamgamelogs[[#This Row],[POSSESIONS]]</f>
        <v>0.11008807045636509</v>
      </c>
      <c r="BK1942" s="4">
        <f>_2025teamgamelogs[[#This Row],[PTS]]/_2025teamgamelogs[[#This Row],[POSSESIONS]]</f>
        <v>1.200960768614892</v>
      </c>
      <c r="BL1942" s="4">
        <f xml:space="preserve"> 100 * _2025teamgamelogs[[#This Row],[POINTS_PER_POSSESSION]]</f>
        <v>120.09607686148919</v>
      </c>
      <c r="BM1942" s="4">
        <f xml:space="preserve"> _2025teamgamelogs[[#This Row],[POSSESIONS]] / (_2025teamgamelogs[[#This Row],[MIN]]/48)</f>
        <v>99.92</v>
      </c>
      <c r="BN1942" s="3">
        <f>_2025teamgamelogs[[#This Row],[PTS]] / (2 * (_2025teamgamelogs[[#This Row],[FGA]] + 0.44 * _2025teamgamelogs[[#This Row],[FTA]]))</f>
        <v>0.60048038430744599</v>
      </c>
      <c r="BO1942" s="4">
        <f>VLOOKUP(_2025teamgamelogs[[#This Row],[MONTH]], LEAGUE_AVERAGES!$A$2:$B$8, 2, FALSE)</f>
        <v>113.5005303155976</v>
      </c>
      <c r="BP1942" s="5">
        <f>VLOOKUP(_2025teamgamelogs[[#This Row],[TEAM_NAME]], LEAGUE_AVERAGES!$A$14:$C$43, 2, FALSE)</f>
        <v>0.38978048780487806</v>
      </c>
      <c r="BQ1942" s="5">
        <f>VLOOKUP(_2025teamgamelogs[[#This Row],[TEAM_NAME]], LEAGUE_AVERAGES!$A$14:$C$43, 3, FALSE)</f>
        <v>0.36475609756097566</v>
      </c>
      <c r="BR1942" s="5">
        <f>VLOOKUP(_2025teamgamelogs[[#This Row],[TEAM_NAME]], LEAGUE_AVERAGES!$F$14:$H$43, 2, FALSE)</f>
        <v>0.49036585365853652</v>
      </c>
      <c r="BS1942" s="5">
        <f>VLOOKUP(_2025teamgamelogs[[#This Row],[TEAM_NAME]], LEAGUE_AVERAGES!$F$14:$H$43, 3, FALSE)</f>
        <v>0.47582926829268285</v>
      </c>
      <c r="BT1942" s="5">
        <f>VLOOKUP(_2025teamgamelogs[[#This Row],[TEAM_NAME]], LEAGUE_AVERAGES!$K$14:$M$43, 2, FALSE)</f>
        <v>0.59895938905835644</v>
      </c>
      <c r="BU1942" s="5">
        <f>VLOOKUP(_2025teamgamelogs[[#This Row],[TEAM_NAME]], LEAGUE_AVERAGES!$K$14:$M$43, 3, FALSE)</f>
        <v>0.58126724036545818</v>
      </c>
    </row>
    <row r="1943" spans="1:73" x14ac:dyDescent="0.2">
      <c r="A1943" t="s">
        <v>59</v>
      </c>
      <c r="B1943">
        <v>1610612740</v>
      </c>
      <c r="C1943" t="s">
        <v>77</v>
      </c>
      <c r="D1943" t="s">
        <v>78</v>
      </c>
      <c r="E1943">
        <v>22400943</v>
      </c>
      <c r="F1943" s="1">
        <v>45727</v>
      </c>
      <c r="G1943" t="s">
        <v>920</v>
      </c>
      <c r="H1943" t="s">
        <v>63</v>
      </c>
      <c r="I1943">
        <v>48</v>
      </c>
      <c r="J1943">
        <v>47</v>
      </c>
      <c r="K1943">
        <v>85</v>
      </c>
      <c r="L1943">
        <v>0.55300000000000005</v>
      </c>
      <c r="M1943">
        <v>17</v>
      </c>
      <c r="N1943">
        <v>31</v>
      </c>
      <c r="O1943">
        <v>0.54800000000000004</v>
      </c>
      <c r="P1943">
        <v>16</v>
      </c>
      <c r="Q1943">
        <v>18</v>
      </c>
      <c r="R1943">
        <v>0.88900000000000001</v>
      </c>
      <c r="S1943">
        <v>12</v>
      </c>
      <c r="T1943">
        <v>34</v>
      </c>
      <c r="U1943">
        <v>46</v>
      </c>
      <c r="V1943">
        <v>34</v>
      </c>
      <c r="W1943">
        <v>19</v>
      </c>
      <c r="X1943">
        <v>7</v>
      </c>
      <c r="Y1943">
        <v>7</v>
      </c>
      <c r="Z1943">
        <v>8</v>
      </c>
      <c r="AA1943">
        <v>16</v>
      </c>
      <c r="AB1943">
        <v>16</v>
      </c>
      <c r="AC1943">
        <v>127</v>
      </c>
      <c r="AD1943">
        <v>7</v>
      </c>
      <c r="AE1943">
        <v>1</v>
      </c>
      <c r="AF1943">
        <v>1</v>
      </c>
      <c r="AG1943">
        <v>1</v>
      </c>
      <c r="AH1943">
        <v>1</v>
      </c>
      <c r="AI1943">
        <v>121</v>
      </c>
      <c r="AJ1943">
        <v>335</v>
      </c>
      <c r="AK1943">
        <v>1709</v>
      </c>
      <c r="AL1943">
        <v>141</v>
      </c>
      <c r="AM1943">
        <v>410</v>
      </c>
      <c r="AN1943">
        <v>1971</v>
      </c>
      <c r="AO1943">
        <v>29</v>
      </c>
      <c r="AP1943">
        <v>1228</v>
      </c>
      <c r="AQ1943">
        <v>1617</v>
      </c>
      <c r="AR1943">
        <v>316</v>
      </c>
      <c r="AS1943">
        <v>848</v>
      </c>
      <c r="AT1943">
        <v>926</v>
      </c>
      <c r="AU1943">
        <v>835</v>
      </c>
      <c r="AV1943">
        <v>186</v>
      </c>
      <c r="AW1943">
        <v>2098</v>
      </c>
      <c r="AX1943">
        <v>1360</v>
      </c>
      <c r="AY1943">
        <v>346</v>
      </c>
      <c r="AZ1943">
        <v>2116</v>
      </c>
      <c r="BA1943">
        <v>570</v>
      </c>
      <c r="BB1943">
        <v>1670</v>
      </c>
      <c r="BC1943">
        <v>341</v>
      </c>
      <c r="BD1943">
        <v>795</v>
      </c>
      <c r="BE1943">
        <v>1</v>
      </c>
      <c r="BF1943" t="s">
        <v>64</v>
      </c>
      <c r="BG1943" t="s">
        <v>1404</v>
      </c>
      <c r="BH1943" t="s">
        <v>1498</v>
      </c>
      <c r="BI1943" s="4">
        <f xml:space="preserve"> _2025teamgamelogs[[#This Row],[FGA]] + (0.44 * _2025teamgamelogs[[#This Row],[FTA]]) + _2025teamgamelogs[[#This Row],[TOV]] - _2025teamgamelogs[[#This Row],[OREB]]</f>
        <v>99.92</v>
      </c>
      <c r="BJ1943" s="3">
        <f>_2025teamgamelogs[[#This Row],[TOV]]/_2025teamgamelogs[[#This Row],[POSSESIONS]]</f>
        <v>0.19015212169735787</v>
      </c>
      <c r="BK1943" s="4">
        <f>_2025teamgamelogs[[#This Row],[PTS]]/_2025teamgamelogs[[#This Row],[POSSESIONS]]</f>
        <v>1.2710168134507607</v>
      </c>
      <c r="BL1943" s="4">
        <f xml:space="preserve"> 100 * _2025teamgamelogs[[#This Row],[POINTS_PER_POSSESSION]]</f>
        <v>127.10168134507607</v>
      </c>
      <c r="BM1943" s="4">
        <f xml:space="preserve"> _2025teamgamelogs[[#This Row],[POSSESIONS]] / (_2025teamgamelogs[[#This Row],[MIN]]/48)</f>
        <v>99.92</v>
      </c>
      <c r="BN1943" s="3">
        <f>_2025teamgamelogs[[#This Row],[PTS]] / (2 * (_2025teamgamelogs[[#This Row],[FGA]] + 0.44 * _2025teamgamelogs[[#This Row],[FTA]]))</f>
        <v>0.68338355574687903</v>
      </c>
      <c r="BO1943" s="4">
        <f>VLOOKUP(_2025teamgamelogs[[#This Row],[MONTH]], LEAGUE_AVERAGES!$A$2:$B$8, 2, FALSE)</f>
        <v>113.5005303155976</v>
      </c>
      <c r="BP1943" s="5">
        <f>VLOOKUP(_2025teamgamelogs[[#This Row],[TEAM_NAME]], LEAGUE_AVERAGES!$A$14:$C$43, 2, FALSE)</f>
        <v>0.35068292682926827</v>
      </c>
      <c r="BQ1943" s="5">
        <f>VLOOKUP(_2025teamgamelogs[[#This Row],[TEAM_NAME]], LEAGUE_AVERAGES!$A$14:$C$43, 3, FALSE)</f>
        <v>0.33902439024390252</v>
      </c>
      <c r="BR1943" s="5">
        <f>VLOOKUP(_2025teamgamelogs[[#This Row],[TEAM_NAME]], LEAGUE_AVERAGES!$F$14:$H$43, 2, FALSE)</f>
        <v>0.44770731707317085</v>
      </c>
      <c r="BS1943" s="5">
        <f>VLOOKUP(_2025teamgamelogs[[#This Row],[TEAM_NAME]], LEAGUE_AVERAGES!$F$14:$H$43, 3, FALSE)</f>
        <v>0.45721951219512191</v>
      </c>
      <c r="BT1943" s="5">
        <f>VLOOKUP(_2025teamgamelogs[[#This Row],[TEAM_NAME]], LEAGUE_AVERAGES!$K$14:$M$43, 2, FALSE)</f>
        <v>0.55230036801172144</v>
      </c>
      <c r="BU1943" s="5">
        <f>VLOOKUP(_2025teamgamelogs[[#This Row],[TEAM_NAME]], LEAGUE_AVERAGES!$K$14:$M$43, 3, FALSE)</f>
        <v>0.55239725408654039</v>
      </c>
    </row>
    <row r="1944" spans="1:73" x14ac:dyDescent="0.2">
      <c r="A1944" t="s">
        <v>59</v>
      </c>
      <c r="B1944">
        <v>1610612754</v>
      </c>
      <c r="C1944" t="s">
        <v>110</v>
      </c>
      <c r="D1944" t="s">
        <v>111</v>
      </c>
      <c r="E1944">
        <v>22400942</v>
      </c>
      <c r="F1944" s="1">
        <v>45727</v>
      </c>
      <c r="G1944" t="s">
        <v>937</v>
      </c>
      <c r="H1944" t="s">
        <v>63</v>
      </c>
      <c r="I1944">
        <v>48</v>
      </c>
      <c r="J1944">
        <v>44</v>
      </c>
      <c r="K1944">
        <v>87</v>
      </c>
      <c r="L1944">
        <v>0.50600000000000001</v>
      </c>
      <c r="M1944">
        <v>13</v>
      </c>
      <c r="N1944">
        <v>39</v>
      </c>
      <c r="O1944">
        <v>0.33300000000000002</v>
      </c>
      <c r="P1944">
        <v>14</v>
      </c>
      <c r="Q1944">
        <v>18</v>
      </c>
      <c r="R1944">
        <v>0.77800000000000002</v>
      </c>
      <c r="S1944">
        <v>5</v>
      </c>
      <c r="T1944">
        <v>33</v>
      </c>
      <c r="U1944">
        <v>38</v>
      </c>
      <c r="V1944">
        <v>30</v>
      </c>
      <c r="W1944">
        <v>10</v>
      </c>
      <c r="X1944">
        <v>11</v>
      </c>
      <c r="Y1944">
        <v>3</v>
      </c>
      <c r="Z1944">
        <v>2</v>
      </c>
      <c r="AA1944">
        <v>20</v>
      </c>
      <c r="AB1944">
        <v>19</v>
      </c>
      <c r="AC1944">
        <v>115</v>
      </c>
      <c r="AD1944">
        <v>1</v>
      </c>
      <c r="AE1944">
        <v>1</v>
      </c>
      <c r="AF1944">
        <v>1</v>
      </c>
      <c r="AG1944">
        <v>1</v>
      </c>
      <c r="AH1944">
        <v>1</v>
      </c>
      <c r="AI1944">
        <v>121</v>
      </c>
      <c r="AJ1944">
        <v>703</v>
      </c>
      <c r="AK1944">
        <v>1449</v>
      </c>
      <c r="AL1944">
        <v>610</v>
      </c>
      <c r="AM1944">
        <v>1171</v>
      </c>
      <c r="AN1944">
        <v>933</v>
      </c>
      <c r="AO1944">
        <v>1468</v>
      </c>
      <c r="AP1944">
        <v>1571</v>
      </c>
      <c r="AQ1944">
        <v>1617</v>
      </c>
      <c r="AR1944">
        <v>1292</v>
      </c>
      <c r="AS1944">
        <v>2299</v>
      </c>
      <c r="AT1944">
        <v>1131</v>
      </c>
      <c r="AU1944">
        <v>1966</v>
      </c>
      <c r="AV1944">
        <v>541</v>
      </c>
      <c r="AW1944">
        <v>264</v>
      </c>
      <c r="AX1944">
        <v>346</v>
      </c>
      <c r="AY1944">
        <v>1712</v>
      </c>
      <c r="AZ1944">
        <v>158</v>
      </c>
      <c r="BA1944">
        <v>1491</v>
      </c>
      <c r="BB1944">
        <v>971</v>
      </c>
      <c r="BC1944">
        <v>1095</v>
      </c>
      <c r="BD1944">
        <v>1176</v>
      </c>
      <c r="BE1944">
        <v>1</v>
      </c>
      <c r="BF1944" t="s">
        <v>64</v>
      </c>
      <c r="BG1944" t="s">
        <v>1404</v>
      </c>
      <c r="BH1944" t="s">
        <v>1498</v>
      </c>
      <c r="BI1944" s="4">
        <f xml:space="preserve"> _2025teamgamelogs[[#This Row],[FGA]] + (0.44 * _2025teamgamelogs[[#This Row],[FTA]]) + _2025teamgamelogs[[#This Row],[TOV]] - _2025teamgamelogs[[#This Row],[OREB]]</f>
        <v>99.92</v>
      </c>
      <c r="BJ1944" s="3">
        <f>_2025teamgamelogs[[#This Row],[TOV]]/_2025teamgamelogs[[#This Row],[POSSESIONS]]</f>
        <v>0.10008006405124099</v>
      </c>
      <c r="BK1944" s="4">
        <f>_2025teamgamelogs[[#This Row],[PTS]]/_2025teamgamelogs[[#This Row],[POSSESIONS]]</f>
        <v>1.1509207365892713</v>
      </c>
      <c r="BL1944" s="4">
        <f xml:space="preserve"> 100 * _2025teamgamelogs[[#This Row],[POINTS_PER_POSSESSION]]</f>
        <v>115.09207365892713</v>
      </c>
      <c r="BM1944" s="4">
        <f xml:space="preserve"> _2025teamgamelogs[[#This Row],[POSSESIONS]] / (_2025teamgamelogs[[#This Row],[MIN]]/48)</f>
        <v>99.92</v>
      </c>
      <c r="BN1944" s="3">
        <f>_2025teamgamelogs[[#This Row],[PTS]] / (2 * (_2025teamgamelogs[[#This Row],[FGA]] + 0.44 * _2025teamgamelogs[[#This Row],[FTA]]))</f>
        <v>0.60577328276443321</v>
      </c>
      <c r="BO1944" s="4">
        <f>VLOOKUP(_2025teamgamelogs[[#This Row],[MONTH]], LEAGUE_AVERAGES!$A$2:$B$8, 2, FALSE)</f>
        <v>113.5005303155976</v>
      </c>
      <c r="BP1944" s="5">
        <f>VLOOKUP(_2025teamgamelogs[[#This Row],[TEAM_NAME]], LEAGUE_AVERAGES!$A$14:$C$43, 2, FALSE)</f>
        <v>0.37909999999999999</v>
      </c>
      <c r="BQ1944" s="5">
        <f>VLOOKUP(_2025teamgamelogs[[#This Row],[TEAM_NAME]], LEAGUE_AVERAGES!$A$14:$C$43, 3, FALSE)</f>
        <v>0.35511904761904761</v>
      </c>
      <c r="BR1944" s="5">
        <f>VLOOKUP(_2025teamgamelogs[[#This Row],[TEAM_NAME]], LEAGUE_AVERAGES!$F$14:$H$43, 2, FALSE)</f>
        <v>0.49785000000000013</v>
      </c>
      <c r="BS1944" s="5">
        <f>VLOOKUP(_2025teamgamelogs[[#This Row],[TEAM_NAME]], LEAGUE_AVERAGES!$F$14:$H$43, 3, FALSE)</f>
        <v>0.47942857142857148</v>
      </c>
      <c r="BT1944" s="5">
        <f>VLOOKUP(_2025teamgamelogs[[#This Row],[TEAM_NAME]], LEAGUE_AVERAGES!$K$14:$M$43, 2, FALSE)</f>
        <v>0.60805571751162091</v>
      </c>
      <c r="BU1944" s="5">
        <f>VLOOKUP(_2025teamgamelogs[[#This Row],[TEAM_NAME]], LEAGUE_AVERAGES!$K$14:$M$43, 3, FALSE)</f>
        <v>0.58190704341109034</v>
      </c>
    </row>
    <row r="1945" spans="1:73" x14ac:dyDescent="0.2">
      <c r="A1945" t="s">
        <v>59</v>
      </c>
      <c r="B1945">
        <v>1610612765</v>
      </c>
      <c r="C1945" t="s">
        <v>107</v>
      </c>
      <c r="D1945" t="s">
        <v>108</v>
      </c>
      <c r="E1945">
        <v>22400941</v>
      </c>
      <c r="F1945" s="1">
        <v>45727</v>
      </c>
      <c r="G1945" t="s">
        <v>1589</v>
      </c>
      <c r="H1945" t="s">
        <v>63</v>
      </c>
      <c r="I1945">
        <v>48</v>
      </c>
      <c r="J1945">
        <v>48</v>
      </c>
      <c r="K1945">
        <v>104</v>
      </c>
      <c r="L1945">
        <v>0.46200000000000002</v>
      </c>
      <c r="M1945">
        <v>16</v>
      </c>
      <c r="N1945">
        <v>38</v>
      </c>
      <c r="O1945">
        <v>0.42099999999999999</v>
      </c>
      <c r="P1945">
        <v>11</v>
      </c>
      <c r="Q1945">
        <v>15</v>
      </c>
      <c r="R1945">
        <v>0.73299999999999998</v>
      </c>
      <c r="S1945">
        <v>18</v>
      </c>
      <c r="T1945">
        <v>43</v>
      </c>
      <c r="U1945">
        <v>61</v>
      </c>
      <c r="V1945">
        <v>29</v>
      </c>
      <c r="W1945">
        <v>12</v>
      </c>
      <c r="X1945">
        <v>7</v>
      </c>
      <c r="Y1945">
        <v>5</v>
      </c>
      <c r="Z1945">
        <v>4</v>
      </c>
      <c r="AA1945">
        <v>18</v>
      </c>
      <c r="AB1945">
        <v>18</v>
      </c>
      <c r="AC1945">
        <v>123</v>
      </c>
      <c r="AD1945">
        <v>20</v>
      </c>
      <c r="AE1945">
        <v>1</v>
      </c>
      <c r="AF1945">
        <v>1</v>
      </c>
      <c r="AG1945">
        <v>1</v>
      </c>
      <c r="AH1945">
        <v>1</v>
      </c>
      <c r="AI1945">
        <v>121</v>
      </c>
      <c r="AJ1945">
        <v>242</v>
      </c>
      <c r="AK1945">
        <v>59</v>
      </c>
      <c r="AL1945">
        <v>1346</v>
      </c>
      <c r="AM1945">
        <v>567</v>
      </c>
      <c r="AN1945">
        <v>1078</v>
      </c>
      <c r="AO1945">
        <v>527</v>
      </c>
      <c r="AP1945">
        <v>2028</v>
      </c>
      <c r="AQ1945">
        <v>2021</v>
      </c>
      <c r="AR1945">
        <v>1708</v>
      </c>
      <c r="AS1945">
        <v>100</v>
      </c>
      <c r="AT1945">
        <v>78</v>
      </c>
      <c r="AU1945">
        <v>23</v>
      </c>
      <c r="AV1945">
        <v>687</v>
      </c>
      <c r="AW1945">
        <v>640</v>
      </c>
      <c r="AX1945">
        <v>1360</v>
      </c>
      <c r="AY1945">
        <v>889</v>
      </c>
      <c r="AZ1945">
        <v>750</v>
      </c>
      <c r="BA1945">
        <v>1018</v>
      </c>
      <c r="BB1945">
        <v>1204</v>
      </c>
      <c r="BC1945">
        <v>549</v>
      </c>
      <c r="BD1945">
        <v>231</v>
      </c>
      <c r="BE1945">
        <v>1</v>
      </c>
      <c r="BF1945" t="s">
        <v>64</v>
      </c>
      <c r="BG1945" t="s">
        <v>1404</v>
      </c>
      <c r="BH1945" t="s">
        <v>1498</v>
      </c>
      <c r="BI1945" s="4">
        <f xml:space="preserve"> _2025teamgamelogs[[#This Row],[FGA]] + (0.44 * _2025teamgamelogs[[#This Row],[FTA]]) + _2025teamgamelogs[[#This Row],[TOV]] - _2025teamgamelogs[[#This Row],[OREB]]</f>
        <v>104.6</v>
      </c>
      <c r="BJ1945" s="3">
        <f>_2025teamgamelogs[[#This Row],[TOV]]/_2025teamgamelogs[[#This Row],[POSSESIONS]]</f>
        <v>0.11472275334608031</v>
      </c>
      <c r="BK1945" s="4">
        <f>_2025teamgamelogs[[#This Row],[PTS]]/_2025teamgamelogs[[#This Row],[POSSESIONS]]</f>
        <v>1.1759082217973231</v>
      </c>
      <c r="BL1945" s="4">
        <f xml:space="preserve"> 100 * _2025teamgamelogs[[#This Row],[POINTS_PER_POSSESSION]]</f>
        <v>117.59082217973231</v>
      </c>
      <c r="BM1945" s="4">
        <f xml:space="preserve"> _2025teamgamelogs[[#This Row],[POSSESIONS]] / (_2025teamgamelogs[[#This Row],[MIN]]/48)</f>
        <v>104.6</v>
      </c>
      <c r="BN1945" s="3">
        <f>_2025teamgamelogs[[#This Row],[PTS]] / (2 * (_2025teamgamelogs[[#This Row],[FGA]] + 0.44 * _2025teamgamelogs[[#This Row],[FTA]]))</f>
        <v>0.55605786618444852</v>
      </c>
      <c r="BO1945" s="4">
        <f>VLOOKUP(_2025teamgamelogs[[#This Row],[MONTH]], LEAGUE_AVERAGES!$A$2:$B$8, 2, FALSE)</f>
        <v>113.5005303155976</v>
      </c>
      <c r="BP1945" s="5">
        <f>VLOOKUP(_2025teamgamelogs[[#This Row],[TEAM_NAME]], LEAGUE_AVERAGES!$A$14:$C$43, 2, FALSE)</f>
        <v>0.3560731707317073</v>
      </c>
      <c r="BQ1945" s="5">
        <f>VLOOKUP(_2025teamgamelogs[[#This Row],[TEAM_NAME]], LEAGUE_AVERAGES!$A$14:$C$43, 3, FALSE)</f>
        <v>0.3687804878048781</v>
      </c>
      <c r="BR1945" s="5">
        <f>VLOOKUP(_2025teamgamelogs[[#This Row],[TEAM_NAME]], LEAGUE_AVERAGES!$F$14:$H$43, 2, FALSE)</f>
        <v>0.47321951219512204</v>
      </c>
      <c r="BS1945" s="5">
        <f>VLOOKUP(_2025teamgamelogs[[#This Row],[TEAM_NAME]], LEAGUE_AVERAGES!$F$14:$H$43, 3, FALSE)</f>
        <v>0.48104878048780486</v>
      </c>
      <c r="BT1945" s="5">
        <f>VLOOKUP(_2025teamgamelogs[[#This Row],[TEAM_NAME]], LEAGUE_AVERAGES!$K$14:$M$43, 2, FALSE)</f>
        <v>0.57634444021190001</v>
      </c>
      <c r="BU1945" s="5">
        <f>VLOOKUP(_2025teamgamelogs[[#This Row],[TEAM_NAME]], LEAGUE_AVERAGES!$K$14:$M$43, 3, FALSE)</f>
        <v>0.58621097107374254</v>
      </c>
    </row>
    <row r="1946" spans="1:73" x14ac:dyDescent="0.2">
      <c r="A1946" t="s">
        <v>59</v>
      </c>
      <c r="B1946">
        <v>1610612763</v>
      </c>
      <c r="C1946" t="s">
        <v>128</v>
      </c>
      <c r="D1946" t="s">
        <v>129</v>
      </c>
      <c r="E1946">
        <v>22400950</v>
      </c>
      <c r="F1946" s="1">
        <v>45728</v>
      </c>
      <c r="G1946" t="s">
        <v>1213</v>
      </c>
      <c r="H1946" t="s">
        <v>63</v>
      </c>
      <c r="I1946">
        <v>48</v>
      </c>
      <c r="J1946">
        <v>43</v>
      </c>
      <c r="K1946">
        <v>94</v>
      </c>
      <c r="L1946">
        <v>0.45700000000000002</v>
      </c>
      <c r="M1946">
        <v>20</v>
      </c>
      <c r="N1946">
        <v>44</v>
      </c>
      <c r="O1946">
        <v>0.45500000000000002</v>
      </c>
      <c r="P1946">
        <v>16</v>
      </c>
      <c r="Q1946">
        <v>21</v>
      </c>
      <c r="R1946">
        <v>0.76200000000000001</v>
      </c>
      <c r="S1946">
        <v>5</v>
      </c>
      <c r="T1946">
        <v>34</v>
      </c>
      <c r="U1946">
        <v>39</v>
      </c>
      <c r="V1946">
        <v>30</v>
      </c>
      <c r="W1946">
        <v>9</v>
      </c>
      <c r="X1946">
        <v>15</v>
      </c>
      <c r="Y1946">
        <v>6</v>
      </c>
      <c r="Z1946">
        <v>8</v>
      </c>
      <c r="AA1946">
        <v>21</v>
      </c>
      <c r="AB1946">
        <v>17</v>
      </c>
      <c r="AC1946">
        <v>122</v>
      </c>
      <c r="AD1946">
        <v>7</v>
      </c>
      <c r="AE1946">
        <v>1</v>
      </c>
      <c r="AF1946">
        <v>1</v>
      </c>
      <c r="AG1946">
        <v>1</v>
      </c>
      <c r="AH1946">
        <v>1</v>
      </c>
      <c r="AI1946">
        <v>121</v>
      </c>
      <c r="AJ1946">
        <v>866</v>
      </c>
      <c r="AK1946">
        <v>570</v>
      </c>
      <c r="AL1946">
        <v>1419</v>
      </c>
      <c r="AM1946">
        <v>114</v>
      </c>
      <c r="AN1946">
        <v>384</v>
      </c>
      <c r="AO1946">
        <v>299</v>
      </c>
      <c r="AP1946">
        <v>1228</v>
      </c>
      <c r="AQ1946">
        <v>1164</v>
      </c>
      <c r="AR1946">
        <v>1465</v>
      </c>
      <c r="AS1946">
        <v>2299</v>
      </c>
      <c r="AT1946">
        <v>926</v>
      </c>
      <c r="AU1946">
        <v>1833</v>
      </c>
      <c r="AV1946">
        <v>541</v>
      </c>
      <c r="AW1946">
        <v>152</v>
      </c>
      <c r="AX1946">
        <v>46</v>
      </c>
      <c r="AY1946">
        <v>560</v>
      </c>
      <c r="AZ1946">
        <v>2116</v>
      </c>
      <c r="BA1946">
        <v>1694</v>
      </c>
      <c r="BB1946">
        <v>1444</v>
      </c>
      <c r="BC1946">
        <v>609</v>
      </c>
      <c r="BD1946">
        <v>795</v>
      </c>
      <c r="BE1946">
        <v>1</v>
      </c>
      <c r="BF1946" t="s">
        <v>64</v>
      </c>
      <c r="BG1946" t="s">
        <v>1404</v>
      </c>
      <c r="BH1946" t="s">
        <v>1498</v>
      </c>
      <c r="BI1946" s="4">
        <f xml:space="preserve"> _2025teamgamelogs[[#This Row],[FGA]] + (0.44 * _2025teamgamelogs[[#This Row],[FTA]]) + _2025teamgamelogs[[#This Row],[TOV]] - _2025teamgamelogs[[#This Row],[OREB]]</f>
        <v>107.24</v>
      </c>
      <c r="BJ1946" s="3">
        <f>_2025teamgamelogs[[#This Row],[TOV]]/_2025teamgamelogs[[#This Row],[POSSESIONS]]</f>
        <v>8.3923908989183144E-2</v>
      </c>
      <c r="BK1946" s="4">
        <f>_2025teamgamelogs[[#This Row],[PTS]]/_2025teamgamelogs[[#This Row],[POSSESIONS]]</f>
        <v>1.1376352107422605</v>
      </c>
      <c r="BL1946" s="4">
        <f xml:space="preserve"> 100 * _2025teamgamelogs[[#This Row],[POINTS_PER_POSSESSION]]</f>
        <v>113.76352107422605</v>
      </c>
      <c r="BM1946" s="4">
        <f xml:space="preserve"> _2025teamgamelogs[[#This Row],[POSSESIONS]] / (_2025teamgamelogs[[#This Row],[MIN]]/48)</f>
        <v>107.24</v>
      </c>
      <c r="BN1946" s="3">
        <f>_2025teamgamelogs[[#This Row],[PTS]] / (2 * (_2025teamgamelogs[[#This Row],[FGA]] + 0.44 * _2025teamgamelogs[[#This Row],[FTA]]))</f>
        <v>0.59085625726462609</v>
      </c>
      <c r="BO1946" s="4">
        <f>VLOOKUP(_2025teamgamelogs[[#This Row],[MONTH]], LEAGUE_AVERAGES!$A$2:$B$8, 2, FALSE)</f>
        <v>113.5005303155976</v>
      </c>
      <c r="BP1946" s="5">
        <f>VLOOKUP(_2025teamgamelogs[[#This Row],[TEAM_NAME]], LEAGUE_AVERAGES!$A$14:$C$43, 2, FALSE)</f>
        <v>0.36546341463414628</v>
      </c>
      <c r="BQ1946" s="5">
        <f>VLOOKUP(_2025teamgamelogs[[#This Row],[TEAM_NAME]], LEAGUE_AVERAGES!$A$14:$C$43, 3, FALSE)</f>
        <v>0.36639024390243902</v>
      </c>
      <c r="BR1946" s="5">
        <f>VLOOKUP(_2025teamgamelogs[[#This Row],[TEAM_NAME]], LEAGUE_AVERAGES!$F$14:$H$43, 2, FALSE)</f>
        <v>0.48997560975609772</v>
      </c>
      <c r="BS1946" s="5">
        <f>VLOOKUP(_2025teamgamelogs[[#This Row],[TEAM_NAME]], LEAGUE_AVERAGES!$F$14:$H$43, 3, FALSE)</f>
        <v>0.46951219512195119</v>
      </c>
      <c r="BT1946" s="5">
        <f>VLOOKUP(_2025teamgamelogs[[#This Row],[TEAM_NAME]], LEAGUE_AVERAGES!$K$14:$M$43, 2, FALSE)</f>
        <v>0.59919613060605748</v>
      </c>
      <c r="BU1946" s="5">
        <f>VLOOKUP(_2025teamgamelogs[[#This Row],[TEAM_NAME]], LEAGUE_AVERAGES!$K$14:$M$43, 3, FALSE)</f>
        <v>0.57758119053457602</v>
      </c>
    </row>
    <row r="1947" spans="1:73" x14ac:dyDescent="0.2">
      <c r="A1947" t="s">
        <v>59</v>
      </c>
      <c r="B1947">
        <v>1610612761</v>
      </c>
      <c r="C1947" t="s">
        <v>95</v>
      </c>
      <c r="D1947" t="s">
        <v>96</v>
      </c>
      <c r="E1947">
        <v>22400947</v>
      </c>
      <c r="F1947" s="1">
        <v>45728</v>
      </c>
      <c r="G1947" t="s">
        <v>162</v>
      </c>
      <c r="H1947" t="s">
        <v>63</v>
      </c>
      <c r="I1947">
        <v>48</v>
      </c>
      <c r="J1947">
        <v>44</v>
      </c>
      <c r="K1947">
        <v>100</v>
      </c>
      <c r="L1947">
        <v>0.44</v>
      </c>
      <c r="M1947">
        <v>16</v>
      </c>
      <c r="N1947">
        <v>40</v>
      </c>
      <c r="O1947">
        <v>0.4</v>
      </c>
      <c r="P1947">
        <v>14</v>
      </c>
      <c r="Q1947">
        <v>18</v>
      </c>
      <c r="R1947">
        <v>0.77800000000000002</v>
      </c>
      <c r="S1947">
        <v>17</v>
      </c>
      <c r="T1947">
        <v>42</v>
      </c>
      <c r="U1947">
        <v>59</v>
      </c>
      <c r="V1947">
        <v>33</v>
      </c>
      <c r="W1947">
        <v>22</v>
      </c>
      <c r="X1947">
        <v>7</v>
      </c>
      <c r="Y1947">
        <v>5</v>
      </c>
      <c r="Z1947">
        <v>11</v>
      </c>
      <c r="AA1947">
        <v>17</v>
      </c>
      <c r="AB1947">
        <v>20</v>
      </c>
      <c r="AC1947">
        <v>118</v>
      </c>
      <c r="AD1947">
        <v>13</v>
      </c>
      <c r="AE1947">
        <v>1</v>
      </c>
      <c r="AF1947">
        <v>1</v>
      </c>
      <c r="AG1947">
        <v>1</v>
      </c>
      <c r="AH1947">
        <v>1</v>
      </c>
      <c r="AI1947">
        <v>121</v>
      </c>
      <c r="AJ1947">
        <v>703</v>
      </c>
      <c r="AK1947">
        <v>153</v>
      </c>
      <c r="AL1947">
        <v>1704</v>
      </c>
      <c r="AM1947">
        <v>567</v>
      </c>
      <c r="AN1947">
        <v>795</v>
      </c>
      <c r="AO1947">
        <v>723</v>
      </c>
      <c r="AP1947">
        <v>1571</v>
      </c>
      <c r="AQ1947">
        <v>1617</v>
      </c>
      <c r="AR1947">
        <v>1292</v>
      </c>
      <c r="AS1947">
        <v>160</v>
      </c>
      <c r="AT1947">
        <v>105</v>
      </c>
      <c r="AU1947">
        <v>46</v>
      </c>
      <c r="AV1947">
        <v>240</v>
      </c>
      <c r="AW1947">
        <v>2345</v>
      </c>
      <c r="AX1947">
        <v>1360</v>
      </c>
      <c r="AY1947">
        <v>889</v>
      </c>
      <c r="AZ1947">
        <v>2405</v>
      </c>
      <c r="BA1947">
        <v>792</v>
      </c>
      <c r="BB1947">
        <v>767</v>
      </c>
      <c r="BC1947">
        <v>891</v>
      </c>
      <c r="BD1947">
        <v>467</v>
      </c>
      <c r="BE1947">
        <v>1</v>
      </c>
      <c r="BF1947" t="s">
        <v>64</v>
      </c>
      <c r="BG1947" t="s">
        <v>1404</v>
      </c>
      <c r="BH1947" t="s">
        <v>1498</v>
      </c>
      <c r="BI1947" s="4">
        <f xml:space="preserve"> _2025teamgamelogs[[#This Row],[FGA]] + (0.44 * _2025teamgamelogs[[#This Row],[FTA]]) + _2025teamgamelogs[[#This Row],[TOV]] - _2025teamgamelogs[[#This Row],[OREB]]</f>
        <v>112.92000000000002</v>
      </c>
      <c r="BJ1947" s="3">
        <f>_2025teamgamelogs[[#This Row],[TOV]]/_2025teamgamelogs[[#This Row],[POSSESIONS]]</f>
        <v>0.19482819695359543</v>
      </c>
      <c r="BK1947" s="4">
        <f>_2025teamgamelogs[[#This Row],[PTS]]/_2025teamgamelogs[[#This Row],[POSSESIONS]]</f>
        <v>1.0449876018420119</v>
      </c>
      <c r="BL1947" s="4">
        <f xml:space="preserve"> 100 * _2025teamgamelogs[[#This Row],[POINTS_PER_POSSESSION]]</f>
        <v>104.49876018420119</v>
      </c>
      <c r="BM1947" s="4">
        <f xml:space="preserve"> _2025teamgamelogs[[#This Row],[POSSESIONS]] / (_2025teamgamelogs[[#This Row],[MIN]]/48)</f>
        <v>112.92000000000002</v>
      </c>
      <c r="BN1947" s="3">
        <f>_2025teamgamelogs[[#This Row],[PTS]] / (2 * (_2025teamgamelogs[[#This Row],[FGA]] + 0.44 * _2025teamgamelogs[[#This Row],[FTA]]))</f>
        <v>0.54670126019273535</v>
      </c>
      <c r="BO1947" s="4">
        <f>VLOOKUP(_2025teamgamelogs[[#This Row],[MONTH]], LEAGUE_AVERAGES!$A$2:$B$8, 2, FALSE)</f>
        <v>113.5005303155976</v>
      </c>
      <c r="BP1947" s="5">
        <f>VLOOKUP(_2025teamgamelogs[[#This Row],[TEAM_NAME]], LEAGUE_AVERAGES!$A$14:$C$43, 2, FALSE)</f>
        <v>0.35443902439024388</v>
      </c>
      <c r="BQ1947" s="5">
        <f>VLOOKUP(_2025teamgamelogs[[#This Row],[TEAM_NAME]], LEAGUE_AVERAGES!$A$14:$C$43, 3, FALSE)</f>
        <v>0.34512195121951217</v>
      </c>
      <c r="BR1947" s="5">
        <f>VLOOKUP(_2025teamgamelogs[[#This Row],[TEAM_NAME]], LEAGUE_AVERAGES!$F$14:$H$43, 2, FALSE)</f>
        <v>0.46104878048780484</v>
      </c>
      <c r="BS1947" s="5">
        <f>VLOOKUP(_2025teamgamelogs[[#This Row],[TEAM_NAME]], LEAGUE_AVERAGES!$F$14:$H$43, 3, FALSE)</f>
        <v>0.45834146341463411</v>
      </c>
      <c r="BT1947" s="5">
        <f>VLOOKUP(_2025teamgamelogs[[#This Row],[TEAM_NAME]], LEAGUE_AVERAGES!$K$14:$M$43, 2, FALSE)</f>
        <v>0.55942918094792793</v>
      </c>
      <c r="BU1947" s="5">
        <f>VLOOKUP(_2025teamgamelogs[[#This Row],[TEAM_NAME]], LEAGUE_AVERAGES!$K$14:$M$43, 3, FALSE)</f>
        <v>0.54979583097447959</v>
      </c>
    </row>
    <row r="1948" spans="1:73" x14ac:dyDescent="0.2">
      <c r="A1948" t="s">
        <v>59</v>
      </c>
      <c r="B1948">
        <v>1610612755</v>
      </c>
      <c r="C1948" t="s">
        <v>134</v>
      </c>
      <c r="D1948" t="s">
        <v>135</v>
      </c>
      <c r="E1948">
        <v>22400947</v>
      </c>
      <c r="F1948" s="1">
        <v>45728</v>
      </c>
      <c r="G1948" t="s">
        <v>161</v>
      </c>
      <c r="H1948" t="s">
        <v>70</v>
      </c>
      <c r="I1948">
        <v>48</v>
      </c>
      <c r="J1948">
        <v>41</v>
      </c>
      <c r="K1948">
        <v>96</v>
      </c>
      <c r="L1948">
        <v>0.42699999999999999</v>
      </c>
      <c r="M1948">
        <v>7</v>
      </c>
      <c r="N1948">
        <v>35</v>
      </c>
      <c r="O1948">
        <v>0.2</v>
      </c>
      <c r="P1948">
        <v>16</v>
      </c>
      <c r="Q1948">
        <v>22</v>
      </c>
      <c r="R1948">
        <v>0.72699999999999998</v>
      </c>
      <c r="S1948">
        <v>10</v>
      </c>
      <c r="T1948">
        <v>30</v>
      </c>
      <c r="U1948">
        <v>40</v>
      </c>
      <c r="V1948">
        <v>19</v>
      </c>
      <c r="W1948">
        <v>9</v>
      </c>
      <c r="X1948">
        <v>13</v>
      </c>
      <c r="Y1948">
        <v>11</v>
      </c>
      <c r="Z1948">
        <v>5</v>
      </c>
      <c r="AA1948">
        <v>20</v>
      </c>
      <c r="AB1948">
        <v>17</v>
      </c>
      <c r="AC1948">
        <v>105</v>
      </c>
      <c r="AD1948">
        <v>-13</v>
      </c>
      <c r="AE1948">
        <v>1</v>
      </c>
      <c r="AF1948">
        <v>1231</v>
      </c>
      <c r="AG1948">
        <v>1231</v>
      </c>
      <c r="AH1948">
        <v>1231</v>
      </c>
      <c r="AI1948">
        <v>121</v>
      </c>
      <c r="AJ1948">
        <v>1234</v>
      </c>
      <c r="AK1948">
        <v>392</v>
      </c>
      <c r="AL1948">
        <v>1885</v>
      </c>
      <c r="AM1948">
        <v>2338</v>
      </c>
      <c r="AN1948">
        <v>1495</v>
      </c>
      <c r="AO1948">
        <v>2393</v>
      </c>
      <c r="AP1948">
        <v>1228</v>
      </c>
      <c r="AQ1948">
        <v>1008</v>
      </c>
      <c r="AR1948">
        <v>1740</v>
      </c>
      <c r="AS1948">
        <v>1308</v>
      </c>
      <c r="AT1948">
        <v>1652</v>
      </c>
      <c r="AU1948">
        <v>1715</v>
      </c>
      <c r="AV1948">
        <v>2257</v>
      </c>
      <c r="AW1948">
        <v>152</v>
      </c>
      <c r="AX1948">
        <v>137</v>
      </c>
      <c r="AY1948">
        <v>32</v>
      </c>
      <c r="AZ1948">
        <v>1188</v>
      </c>
      <c r="BA1948">
        <v>1491</v>
      </c>
      <c r="BB1948">
        <v>1444</v>
      </c>
      <c r="BC1948">
        <v>1790</v>
      </c>
      <c r="BD1948">
        <v>1945</v>
      </c>
      <c r="BE1948">
        <v>1</v>
      </c>
      <c r="BF1948" t="s">
        <v>71</v>
      </c>
      <c r="BG1948" t="s">
        <v>1404</v>
      </c>
      <c r="BH1948" t="s">
        <v>1498</v>
      </c>
      <c r="BI1948" s="4">
        <f xml:space="preserve"> _2025teamgamelogs[[#This Row],[FGA]] + (0.44 * _2025teamgamelogs[[#This Row],[FTA]]) + _2025teamgamelogs[[#This Row],[TOV]] - _2025teamgamelogs[[#This Row],[OREB]]</f>
        <v>104.68</v>
      </c>
      <c r="BJ1948" s="3">
        <f>_2025teamgamelogs[[#This Row],[TOV]]/_2025teamgamelogs[[#This Row],[POSSESIONS]]</f>
        <v>8.597630875047764E-2</v>
      </c>
      <c r="BK1948" s="4">
        <f>_2025teamgamelogs[[#This Row],[PTS]]/_2025teamgamelogs[[#This Row],[POSSESIONS]]</f>
        <v>1.0030569354222392</v>
      </c>
      <c r="BL1948" s="4">
        <f xml:space="preserve"> 100 * _2025teamgamelogs[[#This Row],[POINTS_PER_POSSESSION]]</f>
        <v>100.30569354222392</v>
      </c>
      <c r="BM1948" s="4">
        <f xml:space="preserve"> _2025teamgamelogs[[#This Row],[POSSESIONS]] / (_2025teamgamelogs[[#This Row],[MIN]]/48)</f>
        <v>104.68</v>
      </c>
      <c r="BN1948" s="3">
        <f>_2025teamgamelogs[[#This Row],[PTS]] / (2 * (_2025teamgamelogs[[#This Row],[FGA]] + 0.44 * _2025teamgamelogs[[#This Row],[FTA]]))</f>
        <v>0.49678274034822101</v>
      </c>
      <c r="BO1948" s="4">
        <f>VLOOKUP(_2025teamgamelogs[[#This Row],[MONTH]], LEAGUE_AVERAGES!$A$2:$B$8, 2, FALSE)</f>
        <v>113.5005303155976</v>
      </c>
      <c r="BP1948" s="5">
        <f>VLOOKUP(_2025teamgamelogs[[#This Row],[TEAM_NAME]], LEAGUE_AVERAGES!$A$14:$C$43, 2, FALSE)</f>
        <v>0.34129268292682929</v>
      </c>
      <c r="BQ1948" s="5">
        <f>VLOOKUP(_2025teamgamelogs[[#This Row],[TEAM_NAME]], LEAGUE_AVERAGES!$A$14:$C$43, 3, FALSE)</f>
        <v>0.34026829268292691</v>
      </c>
      <c r="BR1948" s="5">
        <f>VLOOKUP(_2025teamgamelogs[[#This Row],[TEAM_NAME]], LEAGUE_AVERAGES!$F$14:$H$43, 2, FALSE)</f>
        <v>0.45178048780487812</v>
      </c>
      <c r="BS1948" s="5">
        <f>VLOOKUP(_2025teamgamelogs[[#This Row],[TEAM_NAME]], LEAGUE_AVERAGES!$F$14:$H$43, 3, FALSE)</f>
        <v>0.45797560975609758</v>
      </c>
      <c r="BT1948" s="5">
        <f>VLOOKUP(_2025teamgamelogs[[#This Row],[TEAM_NAME]], LEAGUE_AVERAGES!$K$14:$M$43, 2, FALSE)</f>
        <v>0.55774018976963147</v>
      </c>
      <c r="BU1948" s="5">
        <f>VLOOKUP(_2025teamgamelogs[[#This Row],[TEAM_NAME]], LEAGUE_AVERAGES!$K$14:$M$43, 3, FALSE)</f>
        <v>0.57066794818423772</v>
      </c>
    </row>
    <row r="1949" spans="1:73" x14ac:dyDescent="0.2">
      <c r="A1949" t="s">
        <v>59</v>
      </c>
      <c r="B1949">
        <v>1610612766</v>
      </c>
      <c r="C1949" t="s">
        <v>122</v>
      </c>
      <c r="D1949" t="s">
        <v>123</v>
      </c>
      <c r="E1949">
        <v>22400945</v>
      </c>
      <c r="F1949" s="1">
        <v>45728</v>
      </c>
      <c r="G1949" t="s">
        <v>172</v>
      </c>
      <c r="H1949" t="s">
        <v>70</v>
      </c>
      <c r="I1949">
        <v>48</v>
      </c>
      <c r="J1949">
        <v>40</v>
      </c>
      <c r="K1949">
        <v>88</v>
      </c>
      <c r="L1949">
        <v>0.45500000000000002</v>
      </c>
      <c r="M1949">
        <v>14</v>
      </c>
      <c r="N1949">
        <v>35</v>
      </c>
      <c r="O1949">
        <v>0.4</v>
      </c>
      <c r="P1949">
        <v>16</v>
      </c>
      <c r="Q1949">
        <v>18</v>
      </c>
      <c r="R1949">
        <v>0.88900000000000001</v>
      </c>
      <c r="S1949">
        <v>10</v>
      </c>
      <c r="T1949">
        <v>37</v>
      </c>
      <c r="U1949">
        <v>47</v>
      </c>
      <c r="V1949">
        <v>29</v>
      </c>
      <c r="W1949">
        <v>21</v>
      </c>
      <c r="X1949">
        <v>9</v>
      </c>
      <c r="Y1949">
        <v>9</v>
      </c>
      <c r="Z1949">
        <v>6</v>
      </c>
      <c r="AA1949">
        <v>26</v>
      </c>
      <c r="AB1949">
        <v>16</v>
      </c>
      <c r="AC1949">
        <v>110</v>
      </c>
      <c r="AD1949">
        <v>-13</v>
      </c>
      <c r="AE1949">
        <v>1</v>
      </c>
      <c r="AF1949">
        <v>1231</v>
      </c>
      <c r="AG1949">
        <v>1231</v>
      </c>
      <c r="AH1949">
        <v>1231</v>
      </c>
      <c r="AI1949">
        <v>121</v>
      </c>
      <c r="AJ1949">
        <v>1438</v>
      </c>
      <c r="AK1949">
        <v>1314</v>
      </c>
      <c r="AL1949">
        <v>1464</v>
      </c>
      <c r="AM1949">
        <v>934</v>
      </c>
      <c r="AN1949">
        <v>1495</v>
      </c>
      <c r="AO1949">
        <v>723</v>
      </c>
      <c r="AP1949">
        <v>1228</v>
      </c>
      <c r="AQ1949">
        <v>1617</v>
      </c>
      <c r="AR1949">
        <v>316</v>
      </c>
      <c r="AS1949">
        <v>1308</v>
      </c>
      <c r="AT1949">
        <v>489</v>
      </c>
      <c r="AU1949">
        <v>705</v>
      </c>
      <c r="AV1949">
        <v>687</v>
      </c>
      <c r="AW1949">
        <v>2289</v>
      </c>
      <c r="AX1949">
        <v>797</v>
      </c>
      <c r="AY1949">
        <v>109</v>
      </c>
      <c r="AZ1949">
        <v>1573</v>
      </c>
      <c r="BA1949">
        <v>2319</v>
      </c>
      <c r="BB1949">
        <v>1670</v>
      </c>
      <c r="BC1949">
        <v>1479</v>
      </c>
      <c r="BD1949">
        <v>1945</v>
      </c>
      <c r="BE1949">
        <v>1</v>
      </c>
      <c r="BF1949" t="s">
        <v>71</v>
      </c>
      <c r="BG1949" t="s">
        <v>1404</v>
      </c>
      <c r="BH1949" t="s">
        <v>1498</v>
      </c>
      <c r="BI1949" s="4">
        <f xml:space="preserve"> _2025teamgamelogs[[#This Row],[FGA]] + (0.44 * _2025teamgamelogs[[#This Row],[FTA]]) + _2025teamgamelogs[[#This Row],[TOV]] - _2025teamgamelogs[[#This Row],[OREB]]</f>
        <v>106.92</v>
      </c>
      <c r="BJ1949" s="3">
        <f>_2025teamgamelogs[[#This Row],[TOV]]/_2025teamgamelogs[[#This Row],[POSSESIONS]]</f>
        <v>0.19640852974186307</v>
      </c>
      <c r="BK1949" s="4">
        <f>_2025teamgamelogs[[#This Row],[PTS]]/_2025teamgamelogs[[#This Row],[POSSESIONS]]</f>
        <v>1.0288065843621399</v>
      </c>
      <c r="BL1949" s="4">
        <f xml:space="preserve"> 100 * _2025teamgamelogs[[#This Row],[POINTS_PER_POSSESSION]]</f>
        <v>102.88065843621399</v>
      </c>
      <c r="BM1949" s="4">
        <f xml:space="preserve"> _2025teamgamelogs[[#This Row],[POSSESIONS]] / (_2025teamgamelogs[[#This Row],[MIN]]/48)</f>
        <v>106.92</v>
      </c>
      <c r="BN1949" s="3">
        <f>_2025teamgamelogs[[#This Row],[PTS]] / (2 * (_2025teamgamelogs[[#This Row],[FGA]] + 0.44 * _2025teamgamelogs[[#This Row],[FTA]]))</f>
        <v>0.57339449541284404</v>
      </c>
      <c r="BO1949" s="4">
        <f>VLOOKUP(_2025teamgamelogs[[#This Row],[MONTH]], LEAGUE_AVERAGES!$A$2:$B$8, 2, FALSE)</f>
        <v>113.5005303155976</v>
      </c>
      <c r="BP1949" s="5">
        <f>VLOOKUP(_2025teamgamelogs[[#This Row],[TEAM_NAME]], LEAGUE_AVERAGES!$A$14:$C$43, 2, FALSE)</f>
        <v>0.33860975609756089</v>
      </c>
      <c r="BQ1949" s="5">
        <f>VLOOKUP(_2025teamgamelogs[[#This Row],[TEAM_NAME]], LEAGUE_AVERAGES!$A$14:$C$43, 3, FALSE)</f>
        <v>0.33580487804878045</v>
      </c>
      <c r="BR1949" s="5">
        <f>VLOOKUP(_2025teamgamelogs[[#This Row],[TEAM_NAME]], LEAGUE_AVERAGES!$F$14:$H$43, 2, FALSE)</f>
        <v>0.43492682926829268</v>
      </c>
      <c r="BS1949" s="5">
        <f>VLOOKUP(_2025teamgamelogs[[#This Row],[TEAM_NAME]], LEAGUE_AVERAGES!$F$14:$H$43, 3, FALSE)</f>
        <v>0.42697560975609755</v>
      </c>
      <c r="BT1949" s="5">
        <f>VLOOKUP(_2025teamgamelogs[[#This Row],[TEAM_NAME]], LEAGUE_AVERAGES!$K$14:$M$43, 2, FALSE)</f>
        <v>0.5424635833805308</v>
      </c>
      <c r="BU1949" s="5">
        <f>VLOOKUP(_2025teamgamelogs[[#This Row],[TEAM_NAME]], LEAGUE_AVERAGES!$K$14:$M$43, 3, FALSE)</f>
        <v>0.53419164265445196</v>
      </c>
    </row>
    <row r="1950" spans="1:73" x14ac:dyDescent="0.2">
      <c r="A1950" t="s">
        <v>59</v>
      </c>
      <c r="B1950">
        <v>1610612762</v>
      </c>
      <c r="C1950" t="s">
        <v>125</v>
      </c>
      <c r="D1950" t="s">
        <v>126</v>
      </c>
      <c r="E1950">
        <v>22400950</v>
      </c>
      <c r="F1950" s="1">
        <v>45728</v>
      </c>
      <c r="G1950" t="s">
        <v>1217</v>
      </c>
      <c r="H1950" t="s">
        <v>70</v>
      </c>
      <c r="I1950">
        <v>48</v>
      </c>
      <c r="J1950">
        <v>42</v>
      </c>
      <c r="K1950">
        <v>90</v>
      </c>
      <c r="L1950">
        <v>0.46700000000000003</v>
      </c>
      <c r="M1950">
        <v>12</v>
      </c>
      <c r="N1950">
        <v>34</v>
      </c>
      <c r="O1950">
        <v>0.35299999999999998</v>
      </c>
      <c r="P1950">
        <v>19</v>
      </c>
      <c r="Q1950">
        <v>28</v>
      </c>
      <c r="R1950">
        <v>0.67900000000000005</v>
      </c>
      <c r="S1950">
        <v>17</v>
      </c>
      <c r="T1950">
        <v>43</v>
      </c>
      <c r="U1950">
        <v>60</v>
      </c>
      <c r="V1950">
        <v>24</v>
      </c>
      <c r="W1950">
        <v>23</v>
      </c>
      <c r="X1950">
        <v>6</v>
      </c>
      <c r="Y1950">
        <v>8</v>
      </c>
      <c r="Z1950">
        <v>6</v>
      </c>
      <c r="AA1950">
        <v>17</v>
      </c>
      <c r="AB1950">
        <v>21</v>
      </c>
      <c r="AC1950">
        <v>115</v>
      </c>
      <c r="AD1950">
        <v>-7</v>
      </c>
      <c r="AE1950">
        <v>1</v>
      </c>
      <c r="AF1950">
        <v>1231</v>
      </c>
      <c r="AG1950">
        <v>1231</v>
      </c>
      <c r="AH1950">
        <v>1231</v>
      </c>
      <c r="AI1950">
        <v>121</v>
      </c>
      <c r="AJ1950">
        <v>1068</v>
      </c>
      <c r="AK1950">
        <v>1029</v>
      </c>
      <c r="AL1950">
        <v>1245</v>
      </c>
      <c r="AM1950">
        <v>1413</v>
      </c>
      <c r="AN1950">
        <v>1627</v>
      </c>
      <c r="AO1950">
        <v>1275</v>
      </c>
      <c r="AP1950">
        <v>756</v>
      </c>
      <c r="AQ1950">
        <v>377</v>
      </c>
      <c r="AR1950">
        <v>2085</v>
      </c>
      <c r="AS1950">
        <v>160</v>
      </c>
      <c r="AT1950">
        <v>78</v>
      </c>
      <c r="AU1950">
        <v>32</v>
      </c>
      <c r="AV1950">
        <v>1570</v>
      </c>
      <c r="AW1950">
        <v>2394</v>
      </c>
      <c r="AX1950">
        <v>1702</v>
      </c>
      <c r="AY1950">
        <v>187</v>
      </c>
      <c r="AZ1950">
        <v>1573</v>
      </c>
      <c r="BA1950">
        <v>792</v>
      </c>
      <c r="BB1950">
        <v>575</v>
      </c>
      <c r="BC1950">
        <v>1095</v>
      </c>
      <c r="BD1950">
        <v>1608</v>
      </c>
      <c r="BE1950">
        <v>1</v>
      </c>
      <c r="BF1950" t="s">
        <v>71</v>
      </c>
      <c r="BG1950" t="s">
        <v>1404</v>
      </c>
      <c r="BH1950" t="s">
        <v>1498</v>
      </c>
      <c r="BI1950" s="4">
        <f xml:space="preserve"> _2025teamgamelogs[[#This Row],[FGA]] + (0.44 * _2025teamgamelogs[[#This Row],[FTA]]) + _2025teamgamelogs[[#This Row],[TOV]] - _2025teamgamelogs[[#This Row],[OREB]]</f>
        <v>108.32</v>
      </c>
      <c r="BJ1950" s="3">
        <f>_2025teamgamelogs[[#This Row],[TOV]]/_2025teamgamelogs[[#This Row],[POSSESIONS]]</f>
        <v>0.21233382570162482</v>
      </c>
      <c r="BK1950" s="4">
        <f>_2025teamgamelogs[[#This Row],[PTS]]/_2025teamgamelogs[[#This Row],[POSSESIONS]]</f>
        <v>1.0616691285081241</v>
      </c>
      <c r="BL1950" s="4">
        <f xml:space="preserve"> 100 * _2025teamgamelogs[[#This Row],[POINTS_PER_POSSESSION]]</f>
        <v>106.16691285081241</v>
      </c>
      <c r="BM1950" s="4">
        <f xml:space="preserve"> _2025teamgamelogs[[#This Row],[POSSESIONS]] / (_2025teamgamelogs[[#This Row],[MIN]]/48)</f>
        <v>108.32</v>
      </c>
      <c r="BN1950" s="3">
        <f>_2025teamgamelogs[[#This Row],[PTS]] / (2 * (_2025teamgamelogs[[#This Row],[FGA]] + 0.44 * _2025teamgamelogs[[#This Row],[FTA]]))</f>
        <v>0.56196247068021898</v>
      </c>
      <c r="BO1950" s="4">
        <f>VLOOKUP(_2025teamgamelogs[[#This Row],[MONTH]], LEAGUE_AVERAGES!$A$2:$B$8, 2, FALSE)</f>
        <v>113.5005303155976</v>
      </c>
      <c r="BP1950" s="5">
        <f>VLOOKUP(_2025teamgamelogs[[#This Row],[TEAM_NAME]], LEAGUE_AVERAGES!$A$14:$C$43, 2, FALSE)</f>
        <v>0.36446341463414633</v>
      </c>
      <c r="BQ1950" s="5">
        <f>VLOOKUP(_2025teamgamelogs[[#This Row],[TEAM_NAME]], LEAGUE_AVERAGES!$A$14:$C$43, 3, FALSE)</f>
        <v>0.3413170731707319</v>
      </c>
      <c r="BR1950" s="5">
        <f>VLOOKUP(_2025teamgamelogs[[#This Row],[TEAM_NAME]], LEAGUE_AVERAGES!$F$14:$H$43, 2, FALSE)</f>
        <v>0.4583902439024391</v>
      </c>
      <c r="BS1950" s="5">
        <f>VLOOKUP(_2025teamgamelogs[[#This Row],[TEAM_NAME]], LEAGUE_AVERAGES!$F$14:$H$43, 3, FALSE)</f>
        <v>0.45390243902439031</v>
      </c>
      <c r="BT1950" s="5">
        <f>VLOOKUP(_2025teamgamelogs[[#This Row],[TEAM_NAME]], LEAGUE_AVERAGES!$K$14:$M$43, 2, FALSE)</f>
        <v>0.57104853563970659</v>
      </c>
      <c r="BU1950" s="5">
        <f>VLOOKUP(_2025teamgamelogs[[#This Row],[TEAM_NAME]], LEAGUE_AVERAGES!$K$14:$M$43, 3, FALSE)</f>
        <v>0.56826296147062372</v>
      </c>
    </row>
    <row r="1951" spans="1:73" x14ac:dyDescent="0.2">
      <c r="A1951" t="s">
        <v>59</v>
      </c>
      <c r="B1951">
        <v>1610612745</v>
      </c>
      <c r="C1951" t="s">
        <v>104</v>
      </c>
      <c r="D1951" t="s">
        <v>105</v>
      </c>
      <c r="E1951">
        <v>22400949</v>
      </c>
      <c r="F1951" s="1">
        <v>45728</v>
      </c>
      <c r="G1951" t="s">
        <v>1389</v>
      </c>
      <c r="H1951" t="s">
        <v>63</v>
      </c>
      <c r="I1951">
        <v>48</v>
      </c>
      <c r="J1951">
        <v>40</v>
      </c>
      <c r="K1951">
        <v>88</v>
      </c>
      <c r="L1951">
        <v>0.45500000000000002</v>
      </c>
      <c r="M1951">
        <v>12</v>
      </c>
      <c r="N1951">
        <v>38</v>
      </c>
      <c r="O1951">
        <v>0.316</v>
      </c>
      <c r="P1951">
        <v>19</v>
      </c>
      <c r="Q1951">
        <v>25</v>
      </c>
      <c r="R1951">
        <v>0.76</v>
      </c>
      <c r="S1951">
        <v>11</v>
      </c>
      <c r="T1951">
        <v>27</v>
      </c>
      <c r="U1951">
        <v>38</v>
      </c>
      <c r="V1951">
        <v>25</v>
      </c>
      <c r="W1951">
        <v>9</v>
      </c>
      <c r="X1951">
        <v>11</v>
      </c>
      <c r="Y1951">
        <v>3</v>
      </c>
      <c r="Z1951">
        <v>8</v>
      </c>
      <c r="AA1951">
        <v>19</v>
      </c>
      <c r="AB1951">
        <v>18</v>
      </c>
      <c r="AC1951">
        <v>111</v>
      </c>
      <c r="AD1951">
        <v>7</v>
      </c>
      <c r="AE1951">
        <v>1</v>
      </c>
      <c r="AF1951">
        <v>1</v>
      </c>
      <c r="AG1951">
        <v>1</v>
      </c>
      <c r="AH1951">
        <v>1</v>
      </c>
      <c r="AI1951">
        <v>121</v>
      </c>
      <c r="AJ1951">
        <v>1438</v>
      </c>
      <c r="AK1951">
        <v>1314</v>
      </c>
      <c r="AL1951">
        <v>1464</v>
      </c>
      <c r="AM1951">
        <v>1413</v>
      </c>
      <c r="AN1951">
        <v>1078</v>
      </c>
      <c r="AO1951">
        <v>1737</v>
      </c>
      <c r="AP1951">
        <v>756</v>
      </c>
      <c r="AQ1951">
        <v>666</v>
      </c>
      <c r="AR1951">
        <v>1491</v>
      </c>
      <c r="AS1951">
        <v>1051</v>
      </c>
      <c r="AT1951">
        <v>2068</v>
      </c>
      <c r="AU1951">
        <v>1966</v>
      </c>
      <c r="AV1951">
        <v>1358</v>
      </c>
      <c r="AW1951">
        <v>152</v>
      </c>
      <c r="AX1951">
        <v>346</v>
      </c>
      <c r="AY1951">
        <v>1712</v>
      </c>
      <c r="AZ1951">
        <v>2116</v>
      </c>
      <c r="BA1951">
        <v>1258</v>
      </c>
      <c r="BB1951">
        <v>1204</v>
      </c>
      <c r="BC1951">
        <v>1402</v>
      </c>
      <c r="BD1951">
        <v>795</v>
      </c>
      <c r="BE1951">
        <v>1</v>
      </c>
      <c r="BF1951" t="s">
        <v>64</v>
      </c>
      <c r="BG1951" t="s">
        <v>1404</v>
      </c>
      <c r="BH1951" t="s">
        <v>1498</v>
      </c>
      <c r="BI1951" s="4">
        <f xml:space="preserve"> _2025teamgamelogs[[#This Row],[FGA]] + (0.44 * _2025teamgamelogs[[#This Row],[FTA]]) + _2025teamgamelogs[[#This Row],[TOV]] - _2025teamgamelogs[[#This Row],[OREB]]</f>
        <v>97</v>
      </c>
      <c r="BJ1951" s="3">
        <f>_2025teamgamelogs[[#This Row],[TOV]]/_2025teamgamelogs[[#This Row],[POSSESIONS]]</f>
        <v>9.2783505154639179E-2</v>
      </c>
      <c r="BK1951" s="4">
        <f>_2025teamgamelogs[[#This Row],[PTS]]/_2025teamgamelogs[[#This Row],[POSSESIONS]]</f>
        <v>1.1443298969072164</v>
      </c>
      <c r="BL1951" s="4">
        <f xml:space="preserve"> 100 * _2025teamgamelogs[[#This Row],[POINTS_PER_POSSESSION]]</f>
        <v>114.43298969072164</v>
      </c>
      <c r="BM1951" s="4">
        <f xml:space="preserve"> _2025teamgamelogs[[#This Row],[POSSESIONS]] / (_2025teamgamelogs[[#This Row],[MIN]]/48)</f>
        <v>97</v>
      </c>
      <c r="BN1951" s="3">
        <f>_2025teamgamelogs[[#This Row],[PTS]] / (2 * (_2025teamgamelogs[[#This Row],[FGA]] + 0.44 * _2025teamgamelogs[[#This Row],[FTA]]))</f>
        <v>0.56060606060606055</v>
      </c>
      <c r="BO1951" s="4">
        <f>VLOOKUP(_2025teamgamelogs[[#This Row],[MONTH]], LEAGUE_AVERAGES!$A$2:$B$8, 2, FALSE)</f>
        <v>113.5005303155976</v>
      </c>
      <c r="BP1951" s="5">
        <f>VLOOKUP(_2025teamgamelogs[[#This Row],[TEAM_NAME]], LEAGUE_AVERAGES!$A$14:$C$43, 2, FALSE)</f>
        <v>0.35034146341463424</v>
      </c>
      <c r="BQ1951" s="5">
        <f>VLOOKUP(_2025teamgamelogs[[#This Row],[TEAM_NAME]], LEAGUE_AVERAGES!$A$14:$C$43, 3, FALSE)</f>
        <v>0.35473170731707321</v>
      </c>
      <c r="BR1951" s="5">
        <f>VLOOKUP(_2025teamgamelogs[[#This Row],[TEAM_NAME]], LEAGUE_AVERAGES!$F$14:$H$43, 2, FALSE)</f>
        <v>0.45260975609756104</v>
      </c>
      <c r="BS1951" s="5">
        <f>VLOOKUP(_2025teamgamelogs[[#This Row],[TEAM_NAME]], LEAGUE_AVERAGES!$F$14:$H$43, 3, FALSE)</f>
        <v>0.45763414634146338</v>
      </c>
      <c r="BT1951" s="5">
        <f>VLOOKUP(_2025teamgamelogs[[#This Row],[TEAM_NAME]], LEAGUE_AVERAGES!$K$14:$M$43, 2, FALSE)</f>
        <v>0.55103752047014554</v>
      </c>
      <c r="BU1951" s="5">
        <f>VLOOKUP(_2025teamgamelogs[[#This Row],[TEAM_NAME]], LEAGUE_AVERAGES!$K$14:$M$43, 3, FALSE)</f>
        <v>0.55544482411316332</v>
      </c>
    </row>
    <row r="1952" spans="1:73" x14ac:dyDescent="0.2">
      <c r="A1952" t="s">
        <v>59</v>
      </c>
      <c r="B1952">
        <v>1610612743</v>
      </c>
      <c r="C1952" t="s">
        <v>151</v>
      </c>
      <c r="D1952" t="s">
        <v>152</v>
      </c>
      <c r="E1952">
        <v>22400952</v>
      </c>
      <c r="F1952" s="1">
        <v>45728</v>
      </c>
      <c r="G1952" t="s">
        <v>1590</v>
      </c>
      <c r="H1952" t="s">
        <v>70</v>
      </c>
      <c r="I1952">
        <v>48</v>
      </c>
      <c r="J1952">
        <v>36</v>
      </c>
      <c r="K1952">
        <v>89</v>
      </c>
      <c r="L1952">
        <v>0.40400000000000003</v>
      </c>
      <c r="M1952">
        <v>7</v>
      </c>
      <c r="N1952">
        <v>30</v>
      </c>
      <c r="O1952">
        <v>0.23300000000000001</v>
      </c>
      <c r="P1952">
        <v>16</v>
      </c>
      <c r="Q1952">
        <v>22</v>
      </c>
      <c r="R1952">
        <v>0.72699999999999998</v>
      </c>
      <c r="S1952">
        <v>12</v>
      </c>
      <c r="T1952">
        <v>30</v>
      </c>
      <c r="U1952">
        <v>42</v>
      </c>
      <c r="V1952">
        <v>20</v>
      </c>
      <c r="W1952">
        <v>10</v>
      </c>
      <c r="X1952">
        <v>9</v>
      </c>
      <c r="Y1952">
        <v>4</v>
      </c>
      <c r="Z1952">
        <v>5</v>
      </c>
      <c r="AA1952">
        <v>16</v>
      </c>
      <c r="AB1952">
        <v>16</v>
      </c>
      <c r="AC1952">
        <v>95</v>
      </c>
      <c r="AD1952">
        <v>-20</v>
      </c>
      <c r="AE1952">
        <v>1</v>
      </c>
      <c r="AF1952">
        <v>1231</v>
      </c>
      <c r="AG1952">
        <v>1231</v>
      </c>
      <c r="AH1952">
        <v>1231</v>
      </c>
      <c r="AI1952">
        <v>121</v>
      </c>
      <c r="AJ1952">
        <v>2070</v>
      </c>
      <c r="AK1952">
        <v>1176</v>
      </c>
      <c r="AL1952">
        <v>2161</v>
      </c>
      <c r="AM1952">
        <v>2338</v>
      </c>
      <c r="AN1952">
        <v>2077</v>
      </c>
      <c r="AO1952">
        <v>2329</v>
      </c>
      <c r="AP1952">
        <v>1228</v>
      </c>
      <c r="AQ1952">
        <v>1008</v>
      </c>
      <c r="AR1952">
        <v>1740</v>
      </c>
      <c r="AS1952">
        <v>848</v>
      </c>
      <c r="AT1952">
        <v>1652</v>
      </c>
      <c r="AU1952">
        <v>1443</v>
      </c>
      <c r="AV1952">
        <v>2163</v>
      </c>
      <c r="AW1952">
        <v>264</v>
      </c>
      <c r="AX1952">
        <v>797</v>
      </c>
      <c r="AY1952">
        <v>1274</v>
      </c>
      <c r="AZ1952">
        <v>1188</v>
      </c>
      <c r="BA1952">
        <v>570</v>
      </c>
      <c r="BB1952">
        <v>1670</v>
      </c>
      <c r="BC1952">
        <v>2285</v>
      </c>
      <c r="BD1952">
        <v>2202</v>
      </c>
      <c r="BE1952">
        <v>1</v>
      </c>
      <c r="BF1952" t="s">
        <v>64</v>
      </c>
      <c r="BG1952" t="s">
        <v>1404</v>
      </c>
      <c r="BH1952" t="s">
        <v>1498</v>
      </c>
      <c r="BI1952" s="4">
        <f xml:space="preserve"> _2025teamgamelogs[[#This Row],[FGA]] + (0.44 * _2025teamgamelogs[[#This Row],[FTA]]) + _2025teamgamelogs[[#This Row],[TOV]] - _2025teamgamelogs[[#This Row],[OREB]]</f>
        <v>96.68</v>
      </c>
      <c r="BJ1952" s="3">
        <f>_2025teamgamelogs[[#This Row],[TOV]]/_2025teamgamelogs[[#This Row],[POSSESIONS]]</f>
        <v>0.10343400910219279</v>
      </c>
      <c r="BK1952" s="4">
        <f>_2025teamgamelogs[[#This Row],[PTS]]/_2025teamgamelogs[[#This Row],[POSSESIONS]]</f>
        <v>0.98262308647083152</v>
      </c>
      <c r="BL1952" s="4">
        <f xml:space="preserve"> 100 * _2025teamgamelogs[[#This Row],[POINTS_PER_POSSESSION]]</f>
        <v>98.262308647083145</v>
      </c>
      <c r="BM1952" s="4">
        <f xml:space="preserve"> _2025teamgamelogs[[#This Row],[POSSESIONS]] / (_2025teamgamelogs[[#This Row],[MIN]]/48)</f>
        <v>96.68</v>
      </c>
      <c r="BN1952" s="3">
        <f>_2025teamgamelogs[[#This Row],[PTS]] / (2 * (_2025teamgamelogs[[#This Row],[FGA]] + 0.44 * _2025teamgamelogs[[#This Row],[FTA]]))</f>
        <v>0.4813538710985002</v>
      </c>
      <c r="BO1952" s="4">
        <f>VLOOKUP(_2025teamgamelogs[[#This Row],[MONTH]], LEAGUE_AVERAGES!$A$2:$B$8, 2, FALSE)</f>
        <v>113.5005303155976</v>
      </c>
      <c r="BP1952" s="5">
        <f>VLOOKUP(_2025teamgamelogs[[#This Row],[TEAM_NAME]], LEAGUE_AVERAGES!$A$14:$C$43, 2, FALSE)</f>
        <v>0.39036585365853654</v>
      </c>
      <c r="BQ1952" s="5">
        <f>VLOOKUP(_2025teamgamelogs[[#This Row],[TEAM_NAME]], LEAGUE_AVERAGES!$A$14:$C$43, 3, FALSE)</f>
        <v>0.36282926829268303</v>
      </c>
      <c r="BR1952" s="5">
        <f>VLOOKUP(_2025teamgamelogs[[#This Row],[TEAM_NAME]], LEAGUE_AVERAGES!$F$14:$H$43, 2, FALSE)</f>
        <v>0.50741463414634147</v>
      </c>
      <c r="BS1952" s="5">
        <f>VLOOKUP(_2025teamgamelogs[[#This Row],[TEAM_NAME]], LEAGUE_AVERAGES!$F$14:$H$43, 3, FALSE)</f>
        <v>0.50717073170731708</v>
      </c>
      <c r="BT1952" s="5">
        <f>VLOOKUP(_2025teamgamelogs[[#This Row],[TEAM_NAME]], LEAGUE_AVERAGES!$K$14:$M$43, 2, FALSE)</f>
        <v>0.61183675116028358</v>
      </c>
      <c r="BU1952" s="5">
        <f>VLOOKUP(_2025teamgamelogs[[#This Row],[TEAM_NAME]], LEAGUE_AVERAGES!$K$14:$M$43, 3, FALSE)</f>
        <v>0.59871853787111373</v>
      </c>
    </row>
    <row r="1953" spans="1:73" x14ac:dyDescent="0.2">
      <c r="A1953" t="s">
        <v>59</v>
      </c>
      <c r="B1953">
        <v>1610612752</v>
      </c>
      <c r="C1953" t="s">
        <v>67</v>
      </c>
      <c r="D1953" t="s">
        <v>68</v>
      </c>
      <c r="E1953">
        <v>22400953</v>
      </c>
      <c r="F1953" s="1">
        <v>45728</v>
      </c>
      <c r="G1953" t="s">
        <v>1591</v>
      </c>
      <c r="H1953" t="s">
        <v>63</v>
      </c>
      <c r="I1953">
        <v>53</v>
      </c>
      <c r="J1953">
        <v>44</v>
      </c>
      <c r="K1953">
        <v>94</v>
      </c>
      <c r="L1953">
        <v>0.46800000000000003</v>
      </c>
      <c r="M1953">
        <v>12</v>
      </c>
      <c r="N1953">
        <v>31</v>
      </c>
      <c r="O1953">
        <v>0.38700000000000001</v>
      </c>
      <c r="P1953">
        <v>14</v>
      </c>
      <c r="Q1953">
        <v>20</v>
      </c>
      <c r="R1953">
        <v>0.7</v>
      </c>
      <c r="S1953">
        <v>11</v>
      </c>
      <c r="T1953">
        <v>27</v>
      </c>
      <c r="U1953">
        <v>38</v>
      </c>
      <c r="V1953">
        <v>27</v>
      </c>
      <c r="W1953">
        <v>15</v>
      </c>
      <c r="X1953">
        <v>12</v>
      </c>
      <c r="Y1953">
        <v>7</v>
      </c>
      <c r="Z1953">
        <v>6</v>
      </c>
      <c r="AA1953">
        <v>21</v>
      </c>
      <c r="AB1953">
        <v>18</v>
      </c>
      <c r="AC1953">
        <v>114</v>
      </c>
      <c r="AD1953">
        <v>1</v>
      </c>
      <c r="AE1953">
        <v>1</v>
      </c>
      <c r="AF1953">
        <v>1</v>
      </c>
      <c r="AG1953">
        <v>1</v>
      </c>
      <c r="AH1953">
        <v>1</v>
      </c>
      <c r="AI1953">
        <v>9</v>
      </c>
      <c r="AJ1953">
        <v>703</v>
      </c>
      <c r="AK1953">
        <v>570</v>
      </c>
      <c r="AL1953">
        <v>1227</v>
      </c>
      <c r="AM1953">
        <v>1413</v>
      </c>
      <c r="AN1953">
        <v>1971</v>
      </c>
      <c r="AO1953">
        <v>887</v>
      </c>
      <c r="AP1953">
        <v>1571</v>
      </c>
      <c r="AQ1953">
        <v>1301</v>
      </c>
      <c r="AR1953">
        <v>1932</v>
      </c>
      <c r="AS1953">
        <v>1051</v>
      </c>
      <c r="AT1953">
        <v>2068</v>
      </c>
      <c r="AU1953">
        <v>1966</v>
      </c>
      <c r="AV1953">
        <v>1013</v>
      </c>
      <c r="AW1953">
        <v>1341</v>
      </c>
      <c r="AX1953">
        <v>217</v>
      </c>
      <c r="AY1953">
        <v>346</v>
      </c>
      <c r="AZ1953">
        <v>1573</v>
      </c>
      <c r="BA1953">
        <v>1694</v>
      </c>
      <c r="BB1953">
        <v>1204</v>
      </c>
      <c r="BC1953">
        <v>1168</v>
      </c>
      <c r="BD1953">
        <v>1176</v>
      </c>
      <c r="BE1953">
        <v>1</v>
      </c>
      <c r="BF1953" t="s">
        <v>71</v>
      </c>
      <c r="BG1953" t="s">
        <v>1404</v>
      </c>
      <c r="BH1953" t="s">
        <v>1498</v>
      </c>
      <c r="BI1953" s="4">
        <f xml:space="preserve"> _2025teamgamelogs[[#This Row],[FGA]] + (0.44 * _2025teamgamelogs[[#This Row],[FTA]]) + _2025teamgamelogs[[#This Row],[TOV]] - _2025teamgamelogs[[#This Row],[OREB]]</f>
        <v>106.8</v>
      </c>
      <c r="BJ1953" s="3">
        <f>_2025teamgamelogs[[#This Row],[TOV]]/_2025teamgamelogs[[#This Row],[POSSESIONS]]</f>
        <v>0.1404494382022472</v>
      </c>
      <c r="BK1953" s="4">
        <f>_2025teamgamelogs[[#This Row],[PTS]]/_2025teamgamelogs[[#This Row],[POSSESIONS]]</f>
        <v>1.0674157303370786</v>
      </c>
      <c r="BL1953" s="4">
        <f xml:space="preserve"> 100 * _2025teamgamelogs[[#This Row],[POINTS_PER_POSSESSION]]</f>
        <v>106.74157303370787</v>
      </c>
      <c r="BM1953" s="4">
        <f xml:space="preserve"> _2025teamgamelogs[[#This Row],[POSSESIONS]] / (_2025teamgamelogs[[#This Row],[MIN]]/48)</f>
        <v>96.724528301886778</v>
      </c>
      <c r="BN1953" s="3">
        <f>_2025teamgamelogs[[#This Row],[PTS]] / (2 * (_2025teamgamelogs[[#This Row],[FGA]] + 0.44 * _2025teamgamelogs[[#This Row],[FTA]]))</f>
        <v>0.55447470817120625</v>
      </c>
      <c r="BO1953" s="4">
        <f>VLOOKUP(_2025teamgamelogs[[#This Row],[MONTH]], LEAGUE_AVERAGES!$A$2:$B$8, 2, FALSE)</f>
        <v>113.5005303155976</v>
      </c>
      <c r="BP1953" s="5">
        <f>VLOOKUP(_2025teamgamelogs[[#This Row],[TEAM_NAME]], LEAGUE_AVERAGES!$A$14:$C$43, 2, FALSE)</f>
        <v>0.370219512195122</v>
      </c>
      <c r="BQ1953" s="5">
        <f>VLOOKUP(_2025teamgamelogs[[#This Row],[TEAM_NAME]], LEAGUE_AVERAGES!$A$14:$C$43, 3, FALSE)</f>
        <v>0.36224390243902438</v>
      </c>
      <c r="BR1953" s="5">
        <f>VLOOKUP(_2025teamgamelogs[[#This Row],[TEAM_NAME]], LEAGUE_AVERAGES!$F$14:$H$43, 2, FALSE)</f>
        <v>0.49358536585365859</v>
      </c>
      <c r="BS1953" s="5">
        <f>VLOOKUP(_2025teamgamelogs[[#This Row],[TEAM_NAME]], LEAGUE_AVERAGES!$F$14:$H$43, 3, FALSE)</f>
        <v>0.47975609756097559</v>
      </c>
      <c r="BT1953" s="5">
        <f>VLOOKUP(_2025teamgamelogs[[#This Row],[TEAM_NAME]], LEAGUE_AVERAGES!$K$14:$M$43, 2, FALSE)</f>
        <v>0.59525043511857889</v>
      </c>
      <c r="BU1953" s="5">
        <f>VLOOKUP(_2025teamgamelogs[[#This Row],[TEAM_NAME]], LEAGUE_AVERAGES!$K$14:$M$43, 3, FALSE)</f>
        <v>0.58413739951743537</v>
      </c>
    </row>
    <row r="1954" spans="1:73" x14ac:dyDescent="0.2">
      <c r="A1954" t="s">
        <v>59</v>
      </c>
      <c r="B1954">
        <v>1610612737</v>
      </c>
      <c r="C1954" t="s">
        <v>92</v>
      </c>
      <c r="D1954" t="s">
        <v>93</v>
      </c>
      <c r="E1954">
        <v>22400945</v>
      </c>
      <c r="F1954" s="1">
        <v>45728</v>
      </c>
      <c r="G1954" t="s">
        <v>171</v>
      </c>
      <c r="H1954" t="s">
        <v>63</v>
      </c>
      <c r="I1954">
        <v>48</v>
      </c>
      <c r="J1954">
        <v>37</v>
      </c>
      <c r="K1954">
        <v>88</v>
      </c>
      <c r="L1954">
        <v>0.42</v>
      </c>
      <c r="M1954">
        <v>14</v>
      </c>
      <c r="N1954">
        <v>36</v>
      </c>
      <c r="O1954">
        <v>0.38900000000000001</v>
      </c>
      <c r="P1954">
        <v>35</v>
      </c>
      <c r="Q1954">
        <v>39</v>
      </c>
      <c r="R1954">
        <v>0.89700000000000002</v>
      </c>
      <c r="S1954">
        <v>13</v>
      </c>
      <c r="T1954">
        <v>30</v>
      </c>
      <c r="U1954">
        <v>43</v>
      </c>
      <c r="V1954">
        <v>26</v>
      </c>
      <c r="W1954">
        <v>14</v>
      </c>
      <c r="X1954">
        <v>13</v>
      </c>
      <c r="Y1954">
        <v>6</v>
      </c>
      <c r="Z1954">
        <v>9</v>
      </c>
      <c r="AA1954">
        <v>16</v>
      </c>
      <c r="AB1954">
        <v>26</v>
      </c>
      <c r="AC1954">
        <v>123</v>
      </c>
      <c r="AD1954">
        <v>13</v>
      </c>
      <c r="AE1954">
        <v>1</v>
      </c>
      <c r="AF1954">
        <v>1</v>
      </c>
      <c r="AG1954">
        <v>1</v>
      </c>
      <c r="AH1954">
        <v>1</v>
      </c>
      <c r="AI1954">
        <v>121</v>
      </c>
      <c r="AJ1954">
        <v>1946</v>
      </c>
      <c r="AK1954">
        <v>1314</v>
      </c>
      <c r="AL1954">
        <v>1969</v>
      </c>
      <c r="AM1954">
        <v>934</v>
      </c>
      <c r="AN1954">
        <v>1366</v>
      </c>
      <c r="AO1954">
        <v>865</v>
      </c>
      <c r="AP1954">
        <v>7</v>
      </c>
      <c r="AQ1954">
        <v>28</v>
      </c>
      <c r="AR1954">
        <v>279</v>
      </c>
      <c r="AS1954">
        <v>652</v>
      </c>
      <c r="AT1954">
        <v>1652</v>
      </c>
      <c r="AU1954">
        <v>1282</v>
      </c>
      <c r="AV1954">
        <v>1195</v>
      </c>
      <c r="AW1954">
        <v>1092</v>
      </c>
      <c r="AX1954">
        <v>137</v>
      </c>
      <c r="AY1954">
        <v>560</v>
      </c>
      <c r="AZ1954">
        <v>2275</v>
      </c>
      <c r="BA1954">
        <v>570</v>
      </c>
      <c r="BB1954">
        <v>94</v>
      </c>
      <c r="BC1954">
        <v>549</v>
      </c>
      <c r="BD1954">
        <v>467</v>
      </c>
      <c r="BE1954">
        <v>1</v>
      </c>
      <c r="BF1954" t="s">
        <v>64</v>
      </c>
      <c r="BG1954" t="s">
        <v>1404</v>
      </c>
      <c r="BH1954" t="s">
        <v>1498</v>
      </c>
      <c r="BI1954" s="4">
        <f xml:space="preserve"> _2025teamgamelogs[[#This Row],[FGA]] + (0.44 * _2025teamgamelogs[[#This Row],[FTA]]) + _2025teamgamelogs[[#This Row],[TOV]] - _2025teamgamelogs[[#This Row],[OREB]]</f>
        <v>106.16</v>
      </c>
      <c r="BJ1954" s="3">
        <f>_2025teamgamelogs[[#This Row],[TOV]]/_2025teamgamelogs[[#This Row],[POSSESIONS]]</f>
        <v>0.13187641296156746</v>
      </c>
      <c r="BK1954" s="4">
        <f>_2025teamgamelogs[[#This Row],[PTS]]/_2025teamgamelogs[[#This Row],[POSSESIONS]]</f>
        <v>1.1586284853051998</v>
      </c>
      <c r="BL1954" s="4">
        <f xml:space="preserve"> 100 * _2025teamgamelogs[[#This Row],[POINTS_PER_POSSESSION]]</f>
        <v>115.86284853051998</v>
      </c>
      <c r="BM1954" s="4">
        <f xml:space="preserve"> _2025teamgamelogs[[#This Row],[POSSESIONS]] / (_2025teamgamelogs[[#This Row],[MIN]]/48)</f>
        <v>106.16</v>
      </c>
      <c r="BN1954" s="3">
        <f>_2025teamgamelogs[[#This Row],[PTS]] / (2 * (_2025teamgamelogs[[#This Row],[FGA]] + 0.44 * _2025teamgamelogs[[#This Row],[FTA]]))</f>
        <v>0.58482312666413083</v>
      </c>
      <c r="BO1954" s="4">
        <f>VLOOKUP(_2025teamgamelogs[[#This Row],[MONTH]], LEAGUE_AVERAGES!$A$2:$B$8, 2, FALSE)</f>
        <v>113.5005303155976</v>
      </c>
      <c r="BP1954" s="5">
        <f>VLOOKUP(_2025teamgamelogs[[#This Row],[TEAM_NAME]], LEAGUE_AVERAGES!$A$14:$C$43, 2, FALSE)</f>
        <v>0.35092500000000004</v>
      </c>
      <c r="BQ1954" s="5">
        <f>VLOOKUP(_2025teamgamelogs[[#This Row],[TEAM_NAME]], LEAGUE_AVERAGES!$A$14:$C$43, 3, FALSE)</f>
        <v>0.36290476190476195</v>
      </c>
      <c r="BR1954" s="5">
        <f>VLOOKUP(_2025teamgamelogs[[#This Row],[TEAM_NAME]], LEAGUE_AVERAGES!$F$14:$H$43, 2, FALSE)</f>
        <v>0.47670000000000012</v>
      </c>
      <c r="BS1954" s="5">
        <f>VLOOKUP(_2025teamgamelogs[[#This Row],[TEAM_NAME]], LEAGUE_AVERAGES!$F$14:$H$43, 3, FALSE)</f>
        <v>0.47069047619047621</v>
      </c>
      <c r="BT1954" s="5">
        <f>VLOOKUP(_2025teamgamelogs[[#This Row],[TEAM_NAME]], LEAGUE_AVERAGES!$K$14:$M$43, 2, FALSE)</f>
        <v>0.58493933923263275</v>
      </c>
      <c r="BU1954" s="5">
        <f>VLOOKUP(_2025teamgamelogs[[#This Row],[TEAM_NAME]], LEAGUE_AVERAGES!$K$14:$M$43, 3, FALSE)</f>
        <v>0.57722862424766153</v>
      </c>
    </row>
    <row r="1955" spans="1:73" x14ac:dyDescent="0.2">
      <c r="A1955" t="s">
        <v>59</v>
      </c>
      <c r="B1955">
        <v>1610612746</v>
      </c>
      <c r="C1955" t="s">
        <v>131</v>
      </c>
      <c r="D1955" t="s">
        <v>132</v>
      </c>
      <c r="E1955">
        <v>22400948</v>
      </c>
      <c r="F1955" s="1">
        <v>45728</v>
      </c>
      <c r="G1955" t="s">
        <v>1592</v>
      </c>
      <c r="H1955" t="s">
        <v>63</v>
      </c>
      <c r="I1955">
        <v>48</v>
      </c>
      <c r="J1955">
        <v>45</v>
      </c>
      <c r="K1955">
        <v>76</v>
      </c>
      <c r="L1955">
        <v>0.59199999999999997</v>
      </c>
      <c r="M1955">
        <v>13</v>
      </c>
      <c r="N1955">
        <v>27</v>
      </c>
      <c r="O1955">
        <v>0.48099999999999998</v>
      </c>
      <c r="P1955">
        <v>16</v>
      </c>
      <c r="Q1955">
        <v>24</v>
      </c>
      <c r="R1955">
        <v>0.66700000000000004</v>
      </c>
      <c r="S1955">
        <v>11</v>
      </c>
      <c r="T1955">
        <v>34</v>
      </c>
      <c r="U1955">
        <v>45</v>
      </c>
      <c r="V1955">
        <v>24</v>
      </c>
      <c r="W1955">
        <v>18</v>
      </c>
      <c r="X1955">
        <v>7</v>
      </c>
      <c r="Y1955">
        <v>0</v>
      </c>
      <c r="Z1955">
        <v>3</v>
      </c>
      <c r="AA1955">
        <v>10</v>
      </c>
      <c r="AB1955">
        <v>17</v>
      </c>
      <c r="AC1955">
        <v>119</v>
      </c>
      <c r="AD1955">
        <v>15</v>
      </c>
      <c r="AE1955">
        <v>1</v>
      </c>
      <c r="AF1955">
        <v>1</v>
      </c>
      <c r="AG1955">
        <v>1</v>
      </c>
      <c r="AH1955">
        <v>1</v>
      </c>
      <c r="AI1955">
        <v>121</v>
      </c>
      <c r="AJ1955">
        <v>564</v>
      </c>
      <c r="AK1955">
        <v>2372</v>
      </c>
      <c r="AL1955">
        <v>28</v>
      </c>
      <c r="AM1955">
        <v>1171</v>
      </c>
      <c r="AN1955">
        <v>2292</v>
      </c>
      <c r="AO1955">
        <v>172</v>
      </c>
      <c r="AP1955">
        <v>1228</v>
      </c>
      <c r="AQ1955">
        <v>791</v>
      </c>
      <c r="AR1955">
        <v>2105</v>
      </c>
      <c r="AS1955">
        <v>1051</v>
      </c>
      <c r="AT1955">
        <v>926</v>
      </c>
      <c r="AU1955">
        <v>976</v>
      </c>
      <c r="AV1955">
        <v>1570</v>
      </c>
      <c r="AW1955">
        <v>1953</v>
      </c>
      <c r="AX1955">
        <v>1360</v>
      </c>
      <c r="AY1955">
        <v>2427</v>
      </c>
      <c r="AZ1955">
        <v>384</v>
      </c>
      <c r="BA1955">
        <v>25</v>
      </c>
      <c r="BB1955">
        <v>1444</v>
      </c>
      <c r="BC1955">
        <v>798</v>
      </c>
      <c r="BD1955">
        <v>376</v>
      </c>
      <c r="BE1955">
        <v>1</v>
      </c>
      <c r="BF1955" t="s">
        <v>71</v>
      </c>
      <c r="BG1955" t="s">
        <v>1404</v>
      </c>
      <c r="BH1955" t="s">
        <v>1498</v>
      </c>
      <c r="BI1955" s="4">
        <f xml:space="preserve"> _2025teamgamelogs[[#This Row],[FGA]] + (0.44 * _2025teamgamelogs[[#This Row],[FTA]]) + _2025teamgamelogs[[#This Row],[TOV]] - _2025teamgamelogs[[#This Row],[OREB]]</f>
        <v>93.56</v>
      </c>
      <c r="BJ1955" s="3">
        <f>_2025teamgamelogs[[#This Row],[TOV]]/_2025teamgamelogs[[#This Row],[POSSESIONS]]</f>
        <v>0.19238991021804189</v>
      </c>
      <c r="BK1955" s="4">
        <f>_2025teamgamelogs[[#This Row],[PTS]]/_2025teamgamelogs[[#This Row],[POSSESIONS]]</f>
        <v>1.2719110731081658</v>
      </c>
      <c r="BL1955" s="4">
        <f xml:space="preserve"> 100 * _2025teamgamelogs[[#This Row],[POINTS_PER_POSSESSION]]</f>
        <v>127.19110731081658</v>
      </c>
      <c r="BM1955" s="4">
        <f xml:space="preserve"> _2025teamgamelogs[[#This Row],[POSSESIONS]] / (_2025teamgamelogs[[#This Row],[MIN]]/48)</f>
        <v>93.56</v>
      </c>
      <c r="BN1955" s="3">
        <f>_2025teamgamelogs[[#This Row],[PTS]] / (2 * (_2025teamgamelogs[[#This Row],[FGA]] + 0.44 * _2025teamgamelogs[[#This Row],[FTA]]))</f>
        <v>0.68738447319778184</v>
      </c>
      <c r="BO1955" s="4">
        <f>VLOOKUP(_2025teamgamelogs[[#This Row],[MONTH]], LEAGUE_AVERAGES!$A$2:$B$8, 2, FALSE)</f>
        <v>113.5005303155976</v>
      </c>
      <c r="BP1955" s="5">
        <f>VLOOKUP(_2025teamgamelogs[[#This Row],[TEAM_NAME]], LEAGUE_AVERAGES!$A$14:$C$43, 2, FALSE)</f>
        <v>0.38978048780487806</v>
      </c>
      <c r="BQ1955" s="5">
        <f>VLOOKUP(_2025teamgamelogs[[#This Row],[TEAM_NAME]], LEAGUE_AVERAGES!$A$14:$C$43, 3, FALSE)</f>
        <v>0.36475609756097566</v>
      </c>
      <c r="BR1955" s="5">
        <f>VLOOKUP(_2025teamgamelogs[[#This Row],[TEAM_NAME]], LEAGUE_AVERAGES!$F$14:$H$43, 2, FALSE)</f>
        <v>0.49036585365853652</v>
      </c>
      <c r="BS1955" s="5">
        <f>VLOOKUP(_2025teamgamelogs[[#This Row],[TEAM_NAME]], LEAGUE_AVERAGES!$F$14:$H$43, 3, FALSE)</f>
        <v>0.47582926829268285</v>
      </c>
      <c r="BT1955" s="5">
        <f>VLOOKUP(_2025teamgamelogs[[#This Row],[TEAM_NAME]], LEAGUE_AVERAGES!$K$14:$M$43, 2, FALSE)</f>
        <v>0.59895938905835644</v>
      </c>
      <c r="BU1955" s="5">
        <f>VLOOKUP(_2025teamgamelogs[[#This Row],[TEAM_NAME]], LEAGUE_AVERAGES!$K$14:$M$43, 3, FALSE)</f>
        <v>0.58126724036545818</v>
      </c>
    </row>
    <row r="1956" spans="1:73" x14ac:dyDescent="0.2">
      <c r="A1956" t="s">
        <v>59</v>
      </c>
      <c r="B1956">
        <v>1610612756</v>
      </c>
      <c r="C1956" t="s">
        <v>80</v>
      </c>
      <c r="D1956" t="s">
        <v>81</v>
      </c>
      <c r="E1956">
        <v>22400949</v>
      </c>
      <c r="F1956" s="1">
        <v>45728</v>
      </c>
      <c r="G1956" t="s">
        <v>1392</v>
      </c>
      <c r="H1956" t="s">
        <v>70</v>
      </c>
      <c r="I1956">
        <v>48</v>
      </c>
      <c r="J1956">
        <v>39</v>
      </c>
      <c r="K1956">
        <v>73</v>
      </c>
      <c r="L1956">
        <v>0.53400000000000003</v>
      </c>
      <c r="M1956">
        <v>10</v>
      </c>
      <c r="N1956">
        <v>28</v>
      </c>
      <c r="O1956">
        <v>0.35699999999999998</v>
      </c>
      <c r="P1956">
        <v>16</v>
      </c>
      <c r="Q1956">
        <v>20</v>
      </c>
      <c r="R1956">
        <v>0.8</v>
      </c>
      <c r="S1956">
        <v>5</v>
      </c>
      <c r="T1956">
        <v>32</v>
      </c>
      <c r="U1956">
        <v>37</v>
      </c>
      <c r="V1956">
        <v>22</v>
      </c>
      <c r="W1956">
        <v>17</v>
      </c>
      <c r="X1956">
        <v>7</v>
      </c>
      <c r="Y1956">
        <v>8</v>
      </c>
      <c r="Z1956">
        <v>3</v>
      </c>
      <c r="AA1956">
        <v>18</v>
      </c>
      <c r="AB1956">
        <v>19</v>
      </c>
      <c r="AC1956">
        <v>104</v>
      </c>
      <c r="AD1956">
        <v>-7</v>
      </c>
      <c r="AE1956">
        <v>1</v>
      </c>
      <c r="AF1956">
        <v>1231</v>
      </c>
      <c r="AG1956">
        <v>1231</v>
      </c>
      <c r="AH1956">
        <v>1231</v>
      </c>
      <c r="AI1956">
        <v>121</v>
      </c>
      <c r="AJ1956">
        <v>1609</v>
      </c>
      <c r="AK1956">
        <v>2432</v>
      </c>
      <c r="AL1956">
        <v>264</v>
      </c>
      <c r="AM1956">
        <v>1891</v>
      </c>
      <c r="AN1956">
        <v>2228</v>
      </c>
      <c r="AO1956">
        <v>1231</v>
      </c>
      <c r="AP1956">
        <v>1228</v>
      </c>
      <c r="AQ1956">
        <v>1301</v>
      </c>
      <c r="AR1956">
        <v>1029</v>
      </c>
      <c r="AS1956">
        <v>2299</v>
      </c>
      <c r="AT1956">
        <v>1307</v>
      </c>
      <c r="AU1956">
        <v>2073</v>
      </c>
      <c r="AV1956">
        <v>1909</v>
      </c>
      <c r="AW1956">
        <v>1759</v>
      </c>
      <c r="AX1956">
        <v>1360</v>
      </c>
      <c r="AY1956">
        <v>187</v>
      </c>
      <c r="AZ1956">
        <v>384</v>
      </c>
      <c r="BA1956">
        <v>1018</v>
      </c>
      <c r="BB1956">
        <v>971</v>
      </c>
      <c r="BC1956">
        <v>1870</v>
      </c>
      <c r="BD1956">
        <v>1608</v>
      </c>
      <c r="BE1956">
        <v>1</v>
      </c>
      <c r="BF1956" t="s">
        <v>71</v>
      </c>
      <c r="BG1956" t="s">
        <v>1404</v>
      </c>
      <c r="BH1956" t="s">
        <v>1498</v>
      </c>
      <c r="BI1956" s="4">
        <f xml:space="preserve"> _2025teamgamelogs[[#This Row],[FGA]] + (0.44 * _2025teamgamelogs[[#This Row],[FTA]]) + _2025teamgamelogs[[#This Row],[TOV]] - _2025teamgamelogs[[#This Row],[OREB]]</f>
        <v>93.8</v>
      </c>
      <c r="BJ1956" s="3">
        <f>_2025teamgamelogs[[#This Row],[TOV]]/_2025teamgamelogs[[#This Row],[POSSESIONS]]</f>
        <v>0.18123667377398722</v>
      </c>
      <c r="BK1956" s="4">
        <f>_2025teamgamelogs[[#This Row],[PTS]]/_2025teamgamelogs[[#This Row],[POSSESIONS]]</f>
        <v>1.1087420042643923</v>
      </c>
      <c r="BL1956" s="4">
        <f xml:space="preserve"> 100 * _2025teamgamelogs[[#This Row],[POINTS_PER_POSSESSION]]</f>
        <v>110.87420042643923</v>
      </c>
      <c r="BM1956" s="4">
        <f xml:space="preserve"> _2025teamgamelogs[[#This Row],[POSSESIONS]] / (_2025teamgamelogs[[#This Row],[MIN]]/48)</f>
        <v>93.8</v>
      </c>
      <c r="BN1956" s="3">
        <f>_2025teamgamelogs[[#This Row],[PTS]] / (2 * (_2025teamgamelogs[[#This Row],[FGA]] + 0.44 * _2025teamgamelogs[[#This Row],[FTA]]))</f>
        <v>0.63569682151589246</v>
      </c>
      <c r="BO1956" s="4">
        <f>VLOOKUP(_2025teamgamelogs[[#This Row],[MONTH]], LEAGUE_AVERAGES!$A$2:$B$8, 2, FALSE)</f>
        <v>113.5005303155976</v>
      </c>
      <c r="BP1956" s="5">
        <f>VLOOKUP(_2025teamgamelogs[[#This Row],[TEAM_NAME]], LEAGUE_AVERAGES!$A$14:$C$43, 2, FALSE)</f>
        <v>0.37692682926829268</v>
      </c>
      <c r="BQ1956" s="5">
        <f>VLOOKUP(_2025teamgamelogs[[#This Row],[TEAM_NAME]], LEAGUE_AVERAGES!$A$14:$C$43, 3, FALSE)</f>
        <v>0.37741463414634141</v>
      </c>
      <c r="BR1956" s="5">
        <f>VLOOKUP(_2025teamgamelogs[[#This Row],[TEAM_NAME]], LEAGUE_AVERAGES!$F$14:$H$43, 2, FALSE)</f>
        <v>0.4768536585365854</v>
      </c>
      <c r="BS1956" s="5">
        <f>VLOOKUP(_2025teamgamelogs[[#This Row],[TEAM_NAME]], LEAGUE_AVERAGES!$F$14:$H$43, 3, FALSE)</f>
        <v>0.48056097560975608</v>
      </c>
      <c r="BT1956" s="5">
        <f>VLOOKUP(_2025teamgamelogs[[#This Row],[TEAM_NAME]], LEAGUE_AVERAGES!$K$14:$M$43, 2, FALSE)</f>
        <v>0.59622840480117467</v>
      </c>
      <c r="BU1956" s="5">
        <f>VLOOKUP(_2025teamgamelogs[[#This Row],[TEAM_NAME]], LEAGUE_AVERAGES!$K$14:$M$43, 3, FALSE)</f>
        <v>0.59682738613401276</v>
      </c>
    </row>
    <row r="1957" spans="1:73" x14ac:dyDescent="0.2">
      <c r="A1957" t="s">
        <v>59</v>
      </c>
      <c r="B1957">
        <v>1610612760</v>
      </c>
      <c r="C1957" t="s">
        <v>137</v>
      </c>
      <c r="D1957" t="s">
        <v>138</v>
      </c>
      <c r="E1957">
        <v>22400946</v>
      </c>
      <c r="F1957" s="1">
        <v>45728</v>
      </c>
      <c r="G1957" t="s">
        <v>1593</v>
      </c>
      <c r="H1957" t="s">
        <v>63</v>
      </c>
      <c r="I1957">
        <v>48</v>
      </c>
      <c r="J1957">
        <v>40</v>
      </c>
      <c r="K1957">
        <v>82</v>
      </c>
      <c r="L1957">
        <v>0.48799999999999999</v>
      </c>
      <c r="M1957">
        <v>13</v>
      </c>
      <c r="N1957">
        <v>37</v>
      </c>
      <c r="O1957">
        <v>0.35099999999999998</v>
      </c>
      <c r="P1957">
        <v>25</v>
      </c>
      <c r="Q1957">
        <v>35</v>
      </c>
      <c r="R1957">
        <v>0.71399999999999997</v>
      </c>
      <c r="S1957">
        <v>11</v>
      </c>
      <c r="T1957">
        <v>33</v>
      </c>
      <c r="U1957">
        <v>44</v>
      </c>
      <c r="V1957">
        <v>19</v>
      </c>
      <c r="W1957">
        <v>12</v>
      </c>
      <c r="X1957">
        <v>7</v>
      </c>
      <c r="Y1957">
        <v>2</v>
      </c>
      <c r="Z1957">
        <v>6</v>
      </c>
      <c r="AA1957">
        <v>17</v>
      </c>
      <c r="AB1957">
        <v>25</v>
      </c>
      <c r="AC1957">
        <v>118</v>
      </c>
      <c r="AD1957">
        <v>6</v>
      </c>
      <c r="AE1957">
        <v>1</v>
      </c>
      <c r="AF1957">
        <v>1</v>
      </c>
      <c r="AG1957">
        <v>1</v>
      </c>
      <c r="AH1957">
        <v>1</v>
      </c>
      <c r="AI1957">
        <v>121</v>
      </c>
      <c r="AJ1957">
        <v>1438</v>
      </c>
      <c r="AK1957">
        <v>2022</v>
      </c>
      <c r="AL1957">
        <v>879</v>
      </c>
      <c r="AM1957">
        <v>1171</v>
      </c>
      <c r="AN1957">
        <v>1227</v>
      </c>
      <c r="AO1957">
        <v>1294</v>
      </c>
      <c r="AP1957">
        <v>183</v>
      </c>
      <c r="AQ1957">
        <v>80</v>
      </c>
      <c r="AR1957">
        <v>1839</v>
      </c>
      <c r="AS1957">
        <v>1051</v>
      </c>
      <c r="AT1957">
        <v>1131</v>
      </c>
      <c r="AU1957">
        <v>1127</v>
      </c>
      <c r="AV1957">
        <v>2257</v>
      </c>
      <c r="AW1957">
        <v>640</v>
      </c>
      <c r="AX1957">
        <v>1360</v>
      </c>
      <c r="AY1957">
        <v>2078</v>
      </c>
      <c r="AZ1957">
        <v>1573</v>
      </c>
      <c r="BA1957">
        <v>792</v>
      </c>
      <c r="BB1957">
        <v>143</v>
      </c>
      <c r="BC1957">
        <v>891</v>
      </c>
      <c r="BD1957">
        <v>854</v>
      </c>
      <c r="BE1957">
        <v>1</v>
      </c>
      <c r="BF1957" t="s">
        <v>71</v>
      </c>
      <c r="BG1957" t="s">
        <v>1404</v>
      </c>
      <c r="BH1957" t="s">
        <v>1498</v>
      </c>
      <c r="BI1957" s="4">
        <f xml:space="preserve"> _2025teamgamelogs[[#This Row],[FGA]] + (0.44 * _2025teamgamelogs[[#This Row],[FTA]]) + _2025teamgamelogs[[#This Row],[TOV]] - _2025teamgamelogs[[#This Row],[OREB]]</f>
        <v>98.4</v>
      </c>
      <c r="BJ1957" s="3">
        <f>_2025teamgamelogs[[#This Row],[TOV]]/_2025teamgamelogs[[#This Row],[POSSESIONS]]</f>
        <v>0.12195121951219512</v>
      </c>
      <c r="BK1957" s="4">
        <f>_2025teamgamelogs[[#This Row],[PTS]]/_2025teamgamelogs[[#This Row],[POSSESIONS]]</f>
        <v>1.1991869918699187</v>
      </c>
      <c r="BL1957" s="4">
        <f xml:space="preserve"> 100 * _2025teamgamelogs[[#This Row],[POINTS_PER_POSSESSION]]</f>
        <v>119.91869918699187</v>
      </c>
      <c r="BM1957" s="4">
        <f xml:space="preserve"> _2025teamgamelogs[[#This Row],[POSSESIONS]] / (_2025teamgamelogs[[#This Row],[MIN]]/48)</f>
        <v>98.4</v>
      </c>
      <c r="BN1957" s="3">
        <f>_2025teamgamelogs[[#This Row],[PTS]] / (2 * (_2025teamgamelogs[[#This Row],[FGA]] + 0.44 * _2025teamgamelogs[[#This Row],[FTA]]))</f>
        <v>0.60574948665297734</v>
      </c>
      <c r="BO1957" s="4">
        <f>VLOOKUP(_2025teamgamelogs[[#This Row],[MONTH]], LEAGUE_AVERAGES!$A$2:$B$8, 2, FALSE)</f>
        <v>113.5005303155976</v>
      </c>
      <c r="BP1957" s="5">
        <f>VLOOKUP(_2025teamgamelogs[[#This Row],[TEAM_NAME]], LEAGUE_AVERAGES!$A$14:$C$43, 2, FALSE)</f>
        <v>0.38229268292682927</v>
      </c>
      <c r="BQ1957" s="5">
        <f>VLOOKUP(_2025teamgamelogs[[#This Row],[TEAM_NAME]], LEAGUE_AVERAGES!$A$14:$C$43, 3, FALSE)</f>
        <v>0.36500000000000005</v>
      </c>
      <c r="BR1957" s="5">
        <f>VLOOKUP(_2025teamgamelogs[[#This Row],[TEAM_NAME]], LEAGUE_AVERAGES!$F$14:$H$43, 2, FALSE)</f>
        <v>0.48607317073170736</v>
      </c>
      <c r="BS1957" s="5">
        <f>VLOOKUP(_2025teamgamelogs[[#This Row],[TEAM_NAME]], LEAGUE_AVERAGES!$F$14:$H$43, 3, FALSE)</f>
        <v>0.4780731707317073</v>
      </c>
      <c r="BT1957" s="5">
        <f>VLOOKUP(_2025teamgamelogs[[#This Row],[TEAM_NAME]], LEAGUE_AVERAGES!$K$14:$M$43, 2, FALSE)</f>
        <v>0.59971838422440138</v>
      </c>
      <c r="BU1957" s="5">
        <f>VLOOKUP(_2025teamgamelogs[[#This Row],[TEAM_NAME]], LEAGUE_AVERAGES!$K$14:$M$43, 3, FALSE)</f>
        <v>0.58679992881439635</v>
      </c>
    </row>
    <row r="1958" spans="1:73" x14ac:dyDescent="0.2">
      <c r="A1958" t="s">
        <v>59</v>
      </c>
      <c r="B1958">
        <v>1610612759</v>
      </c>
      <c r="C1958" t="s">
        <v>145</v>
      </c>
      <c r="D1958" t="s">
        <v>146</v>
      </c>
      <c r="E1958">
        <v>22400951</v>
      </c>
      <c r="F1958" s="1">
        <v>45728</v>
      </c>
      <c r="G1958" t="s">
        <v>1572</v>
      </c>
      <c r="H1958" t="s">
        <v>63</v>
      </c>
      <c r="I1958">
        <v>48</v>
      </c>
      <c r="J1958">
        <v>50</v>
      </c>
      <c r="K1958">
        <v>94</v>
      </c>
      <c r="L1958">
        <v>0.53200000000000003</v>
      </c>
      <c r="M1958">
        <v>11</v>
      </c>
      <c r="N1958">
        <v>35</v>
      </c>
      <c r="O1958">
        <v>0.314</v>
      </c>
      <c r="P1958">
        <v>15</v>
      </c>
      <c r="Q1958">
        <v>16</v>
      </c>
      <c r="R1958">
        <v>0.93799999999999994</v>
      </c>
      <c r="S1958">
        <v>13</v>
      </c>
      <c r="T1958">
        <v>34</v>
      </c>
      <c r="U1958">
        <v>47</v>
      </c>
      <c r="V1958">
        <v>32</v>
      </c>
      <c r="W1958">
        <v>16</v>
      </c>
      <c r="X1958">
        <v>11</v>
      </c>
      <c r="Y1958">
        <v>2</v>
      </c>
      <c r="Z1958">
        <v>0</v>
      </c>
      <c r="AA1958">
        <v>19</v>
      </c>
      <c r="AB1958">
        <v>12</v>
      </c>
      <c r="AC1958">
        <v>126</v>
      </c>
      <c r="AD1958">
        <v>10</v>
      </c>
      <c r="AE1958">
        <v>1</v>
      </c>
      <c r="AF1958">
        <v>1</v>
      </c>
      <c r="AG1958">
        <v>1</v>
      </c>
      <c r="AH1958">
        <v>1</v>
      </c>
      <c r="AI1958">
        <v>121</v>
      </c>
      <c r="AJ1958">
        <v>131</v>
      </c>
      <c r="AK1958">
        <v>570</v>
      </c>
      <c r="AL1958">
        <v>296</v>
      </c>
      <c r="AM1958">
        <v>1661</v>
      </c>
      <c r="AN1958">
        <v>1495</v>
      </c>
      <c r="AO1958">
        <v>1754</v>
      </c>
      <c r="AP1958">
        <v>1416</v>
      </c>
      <c r="AQ1958">
        <v>1907</v>
      </c>
      <c r="AR1958">
        <v>121</v>
      </c>
      <c r="AS1958">
        <v>652</v>
      </c>
      <c r="AT1958">
        <v>926</v>
      </c>
      <c r="AU1958">
        <v>705</v>
      </c>
      <c r="AV1958">
        <v>322</v>
      </c>
      <c r="AW1958">
        <v>1583</v>
      </c>
      <c r="AX1958">
        <v>346</v>
      </c>
      <c r="AY1958">
        <v>2078</v>
      </c>
      <c r="AZ1958">
        <v>1</v>
      </c>
      <c r="BA1958">
        <v>1258</v>
      </c>
      <c r="BB1958">
        <v>2314</v>
      </c>
      <c r="BC1958">
        <v>389</v>
      </c>
      <c r="BD1958">
        <v>614</v>
      </c>
      <c r="BE1958">
        <v>1</v>
      </c>
      <c r="BF1958" t="s">
        <v>64</v>
      </c>
      <c r="BG1958" t="s">
        <v>1404</v>
      </c>
      <c r="BH1958" t="s">
        <v>1498</v>
      </c>
      <c r="BI1958" s="4">
        <f xml:space="preserve"> _2025teamgamelogs[[#This Row],[FGA]] + (0.44 * _2025teamgamelogs[[#This Row],[FTA]]) + _2025teamgamelogs[[#This Row],[TOV]] - _2025teamgamelogs[[#This Row],[OREB]]</f>
        <v>104.04</v>
      </c>
      <c r="BJ1958" s="3">
        <f>_2025teamgamelogs[[#This Row],[TOV]]/_2025teamgamelogs[[#This Row],[POSSESIONS]]</f>
        <v>0.15378700499807765</v>
      </c>
      <c r="BK1958" s="4">
        <f>_2025teamgamelogs[[#This Row],[PTS]]/_2025teamgamelogs[[#This Row],[POSSESIONS]]</f>
        <v>1.2110726643598615</v>
      </c>
      <c r="BL1958" s="4">
        <f xml:space="preserve"> 100 * _2025teamgamelogs[[#This Row],[POINTS_PER_POSSESSION]]</f>
        <v>121.10726643598615</v>
      </c>
      <c r="BM1958" s="4">
        <f xml:space="preserve"> _2025teamgamelogs[[#This Row],[POSSESIONS]] / (_2025teamgamelogs[[#This Row],[MIN]]/48)</f>
        <v>104.04</v>
      </c>
      <c r="BN1958" s="3">
        <f>_2025teamgamelogs[[#This Row],[PTS]] / (2 * (_2025teamgamelogs[[#This Row],[FGA]] + 0.44 * _2025teamgamelogs[[#This Row],[FTA]]))</f>
        <v>0.62351543942992871</v>
      </c>
      <c r="BO1958" s="4">
        <f>VLOOKUP(_2025teamgamelogs[[#This Row],[MONTH]], LEAGUE_AVERAGES!$A$2:$B$8, 2, FALSE)</f>
        <v>113.5005303155976</v>
      </c>
      <c r="BP1958" s="5">
        <f>VLOOKUP(_2025teamgamelogs[[#This Row],[TEAM_NAME]], LEAGUE_AVERAGES!$A$14:$C$43, 2, FALSE)</f>
        <v>0.36502500000000004</v>
      </c>
      <c r="BQ1958" s="5">
        <f>VLOOKUP(_2025teamgamelogs[[#This Row],[TEAM_NAME]], LEAGUE_AVERAGES!$A$14:$C$43, 3, FALSE)</f>
        <v>0.35016666666666663</v>
      </c>
      <c r="BR1958" s="5">
        <f>VLOOKUP(_2025teamgamelogs[[#This Row],[TEAM_NAME]], LEAGUE_AVERAGES!$F$14:$H$43, 2, FALSE)</f>
        <v>0.47877500000000017</v>
      </c>
      <c r="BS1958" s="5">
        <f>VLOOKUP(_2025teamgamelogs[[#This Row],[TEAM_NAME]], LEAGUE_AVERAGES!$F$14:$H$43, 3, FALSE)</f>
        <v>0.45407142857142868</v>
      </c>
      <c r="BT1958" s="5">
        <f>VLOOKUP(_2025teamgamelogs[[#This Row],[TEAM_NAME]], LEAGUE_AVERAGES!$K$14:$M$43, 2, FALSE)</f>
        <v>0.59112459331758582</v>
      </c>
      <c r="BU1958" s="5">
        <f>VLOOKUP(_2025teamgamelogs[[#This Row],[TEAM_NAME]], LEAGUE_AVERAGES!$K$14:$M$43, 3, FALSE)</f>
        <v>0.56254759440180246</v>
      </c>
    </row>
    <row r="1959" spans="1:73" x14ac:dyDescent="0.2">
      <c r="A1959" t="s">
        <v>59</v>
      </c>
      <c r="B1959">
        <v>1610612757</v>
      </c>
      <c r="C1959" t="s">
        <v>116</v>
      </c>
      <c r="D1959" t="s">
        <v>117</v>
      </c>
      <c r="E1959">
        <v>22400953</v>
      </c>
      <c r="F1959" s="1">
        <v>45728</v>
      </c>
      <c r="G1959" t="s">
        <v>1594</v>
      </c>
      <c r="H1959" t="s">
        <v>70</v>
      </c>
      <c r="I1959">
        <v>53</v>
      </c>
      <c r="J1959">
        <v>40</v>
      </c>
      <c r="K1959">
        <v>90</v>
      </c>
      <c r="L1959">
        <v>0.44400000000000001</v>
      </c>
      <c r="M1959">
        <v>17</v>
      </c>
      <c r="N1959">
        <v>42</v>
      </c>
      <c r="O1959">
        <v>0.40500000000000003</v>
      </c>
      <c r="P1959">
        <v>16</v>
      </c>
      <c r="Q1959">
        <v>25</v>
      </c>
      <c r="R1959">
        <v>0.64</v>
      </c>
      <c r="S1959">
        <v>21</v>
      </c>
      <c r="T1959">
        <v>31</v>
      </c>
      <c r="U1959">
        <v>52</v>
      </c>
      <c r="V1959">
        <v>20</v>
      </c>
      <c r="W1959">
        <v>25</v>
      </c>
      <c r="X1959">
        <v>6</v>
      </c>
      <c r="Y1959">
        <v>6</v>
      </c>
      <c r="Z1959">
        <v>7</v>
      </c>
      <c r="AA1959">
        <v>18</v>
      </c>
      <c r="AB1959">
        <v>21</v>
      </c>
      <c r="AC1959">
        <v>113</v>
      </c>
      <c r="AD1959">
        <v>-1</v>
      </c>
      <c r="AE1959">
        <v>1</v>
      </c>
      <c r="AF1959">
        <v>1231</v>
      </c>
      <c r="AG1959">
        <v>1231</v>
      </c>
      <c r="AH1959">
        <v>1231</v>
      </c>
      <c r="AI1959">
        <v>9</v>
      </c>
      <c r="AJ1959">
        <v>1438</v>
      </c>
      <c r="AK1959">
        <v>1029</v>
      </c>
      <c r="AL1959">
        <v>1631</v>
      </c>
      <c r="AM1959">
        <v>410</v>
      </c>
      <c r="AN1959">
        <v>568</v>
      </c>
      <c r="AO1959">
        <v>700</v>
      </c>
      <c r="AP1959">
        <v>1228</v>
      </c>
      <c r="AQ1959">
        <v>666</v>
      </c>
      <c r="AR1959">
        <v>2244</v>
      </c>
      <c r="AS1959">
        <v>27</v>
      </c>
      <c r="AT1959">
        <v>1488</v>
      </c>
      <c r="AU1959">
        <v>267</v>
      </c>
      <c r="AV1959">
        <v>2163</v>
      </c>
      <c r="AW1959">
        <v>2435</v>
      </c>
      <c r="AX1959">
        <v>1702</v>
      </c>
      <c r="AY1959">
        <v>560</v>
      </c>
      <c r="AZ1959">
        <v>1902</v>
      </c>
      <c r="BA1959">
        <v>1018</v>
      </c>
      <c r="BB1959">
        <v>575</v>
      </c>
      <c r="BC1959">
        <v>1250</v>
      </c>
      <c r="BD1959">
        <v>1231</v>
      </c>
      <c r="BE1959">
        <v>1</v>
      </c>
      <c r="BF1959" t="s">
        <v>64</v>
      </c>
      <c r="BG1959" t="s">
        <v>1404</v>
      </c>
      <c r="BH1959" t="s">
        <v>1498</v>
      </c>
      <c r="BI1959" s="4">
        <f xml:space="preserve"> _2025teamgamelogs[[#This Row],[FGA]] + (0.44 * _2025teamgamelogs[[#This Row],[FTA]]) + _2025teamgamelogs[[#This Row],[TOV]] - _2025teamgamelogs[[#This Row],[OREB]]</f>
        <v>105</v>
      </c>
      <c r="BJ1959" s="3">
        <f>_2025teamgamelogs[[#This Row],[TOV]]/_2025teamgamelogs[[#This Row],[POSSESIONS]]</f>
        <v>0.23809523809523808</v>
      </c>
      <c r="BK1959" s="4">
        <f>_2025teamgamelogs[[#This Row],[PTS]]/_2025teamgamelogs[[#This Row],[POSSESIONS]]</f>
        <v>1.0761904761904761</v>
      </c>
      <c r="BL1959" s="4">
        <f xml:space="preserve"> 100 * _2025teamgamelogs[[#This Row],[POINTS_PER_POSSESSION]]</f>
        <v>107.61904761904762</v>
      </c>
      <c r="BM1959" s="4">
        <f xml:space="preserve"> _2025teamgamelogs[[#This Row],[POSSESIONS]] / (_2025teamgamelogs[[#This Row],[MIN]]/48)</f>
        <v>95.094339622641499</v>
      </c>
      <c r="BN1959" s="3">
        <f>_2025teamgamelogs[[#This Row],[PTS]] / (2 * (_2025teamgamelogs[[#This Row],[FGA]] + 0.44 * _2025teamgamelogs[[#This Row],[FTA]]))</f>
        <v>0.55940594059405946</v>
      </c>
      <c r="BO1959" s="4">
        <f>VLOOKUP(_2025teamgamelogs[[#This Row],[MONTH]], LEAGUE_AVERAGES!$A$2:$B$8, 2, FALSE)</f>
        <v>113.5005303155976</v>
      </c>
      <c r="BP1959" s="5">
        <f>VLOOKUP(_2025teamgamelogs[[#This Row],[TEAM_NAME]], LEAGUE_AVERAGES!$A$14:$C$43, 2, FALSE)</f>
        <v>0.3617317073170731</v>
      </c>
      <c r="BQ1959" s="5">
        <f>VLOOKUP(_2025teamgamelogs[[#This Row],[TEAM_NAME]], LEAGUE_AVERAGES!$A$14:$C$43, 3, FALSE)</f>
        <v>0.32368292682926825</v>
      </c>
      <c r="BR1959" s="5">
        <f>VLOOKUP(_2025teamgamelogs[[#This Row],[TEAM_NAME]], LEAGUE_AVERAGES!$F$14:$H$43, 2, FALSE)</f>
        <v>0.4560243902439024</v>
      </c>
      <c r="BS1959" s="5">
        <f>VLOOKUP(_2025teamgamelogs[[#This Row],[TEAM_NAME]], LEAGUE_AVERAGES!$F$14:$H$43, 3, FALSE)</f>
        <v>0.4473414634146341</v>
      </c>
      <c r="BT1959" s="5">
        <f>VLOOKUP(_2025teamgamelogs[[#This Row],[TEAM_NAME]], LEAGUE_AVERAGES!$K$14:$M$43, 2, FALSE)</f>
        <v>0.56794360073860606</v>
      </c>
      <c r="BU1959" s="5">
        <f>VLOOKUP(_2025teamgamelogs[[#This Row],[TEAM_NAME]], LEAGUE_AVERAGES!$K$14:$M$43, 3, FALSE)</f>
        <v>0.54561285519601899</v>
      </c>
    </row>
    <row r="1960" spans="1:73" x14ac:dyDescent="0.2">
      <c r="A1960" t="s">
        <v>59</v>
      </c>
      <c r="B1960">
        <v>1610612748</v>
      </c>
      <c r="C1960" t="s">
        <v>101</v>
      </c>
      <c r="D1960" t="s">
        <v>102</v>
      </c>
      <c r="E1960">
        <v>22400948</v>
      </c>
      <c r="F1960" s="1">
        <v>45728</v>
      </c>
      <c r="G1960" t="s">
        <v>1595</v>
      </c>
      <c r="H1960" t="s">
        <v>70</v>
      </c>
      <c r="I1960">
        <v>48</v>
      </c>
      <c r="J1960">
        <v>40</v>
      </c>
      <c r="K1960">
        <v>84</v>
      </c>
      <c r="L1960">
        <v>0.47599999999999998</v>
      </c>
      <c r="M1960">
        <v>14</v>
      </c>
      <c r="N1960">
        <v>37</v>
      </c>
      <c r="O1960">
        <v>0.378</v>
      </c>
      <c r="P1960">
        <v>10</v>
      </c>
      <c r="Q1960">
        <v>14</v>
      </c>
      <c r="R1960">
        <v>0.71399999999999997</v>
      </c>
      <c r="S1960">
        <v>9</v>
      </c>
      <c r="T1960">
        <v>20</v>
      </c>
      <c r="U1960">
        <v>29</v>
      </c>
      <c r="V1960">
        <v>27</v>
      </c>
      <c r="W1960">
        <v>11</v>
      </c>
      <c r="X1960">
        <v>14</v>
      </c>
      <c r="Y1960">
        <v>3</v>
      </c>
      <c r="Z1960">
        <v>0</v>
      </c>
      <c r="AA1960">
        <v>17</v>
      </c>
      <c r="AB1960">
        <v>10</v>
      </c>
      <c r="AC1960">
        <v>104</v>
      </c>
      <c r="AD1960">
        <v>-15</v>
      </c>
      <c r="AE1960">
        <v>1</v>
      </c>
      <c r="AF1960">
        <v>1231</v>
      </c>
      <c r="AG1960">
        <v>1231</v>
      </c>
      <c r="AH1960">
        <v>1231</v>
      </c>
      <c r="AI1960">
        <v>121</v>
      </c>
      <c r="AJ1960">
        <v>1438</v>
      </c>
      <c r="AK1960">
        <v>1815</v>
      </c>
      <c r="AL1960">
        <v>1079</v>
      </c>
      <c r="AM1960">
        <v>934</v>
      </c>
      <c r="AN1960">
        <v>1227</v>
      </c>
      <c r="AO1960">
        <v>993</v>
      </c>
      <c r="AP1960">
        <v>2148</v>
      </c>
      <c r="AQ1960">
        <v>2113</v>
      </c>
      <c r="AR1960">
        <v>1839</v>
      </c>
      <c r="AS1960">
        <v>1566</v>
      </c>
      <c r="AT1960">
        <v>2439</v>
      </c>
      <c r="AU1960">
        <v>2442</v>
      </c>
      <c r="AV1960">
        <v>1013</v>
      </c>
      <c r="AW1960">
        <v>429</v>
      </c>
      <c r="AX1960">
        <v>81</v>
      </c>
      <c r="AY1960">
        <v>1712</v>
      </c>
      <c r="AZ1960">
        <v>1</v>
      </c>
      <c r="BA1960">
        <v>792</v>
      </c>
      <c r="BB1960">
        <v>2410</v>
      </c>
      <c r="BC1960">
        <v>1870</v>
      </c>
      <c r="BD1960">
        <v>2041</v>
      </c>
      <c r="BE1960">
        <v>1</v>
      </c>
      <c r="BF1960" t="s">
        <v>64</v>
      </c>
      <c r="BG1960" t="s">
        <v>1404</v>
      </c>
      <c r="BH1960" t="s">
        <v>1498</v>
      </c>
      <c r="BI1960" s="4">
        <f xml:space="preserve"> _2025teamgamelogs[[#This Row],[FGA]] + (0.44 * _2025teamgamelogs[[#This Row],[FTA]]) + _2025teamgamelogs[[#This Row],[TOV]] - _2025teamgamelogs[[#This Row],[OREB]]</f>
        <v>92.16</v>
      </c>
      <c r="BJ1960" s="3">
        <f>_2025teamgamelogs[[#This Row],[TOV]]/_2025teamgamelogs[[#This Row],[POSSESIONS]]</f>
        <v>0.1193576388888889</v>
      </c>
      <c r="BK1960" s="4">
        <f>_2025teamgamelogs[[#This Row],[PTS]]/_2025teamgamelogs[[#This Row],[POSSESIONS]]</f>
        <v>1.1284722222222223</v>
      </c>
      <c r="BL1960" s="4">
        <f xml:space="preserve"> 100 * _2025teamgamelogs[[#This Row],[POINTS_PER_POSSESSION]]</f>
        <v>112.84722222222223</v>
      </c>
      <c r="BM1960" s="4">
        <f xml:space="preserve"> _2025teamgamelogs[[#This Row],[POSSESIONS]] / (_2025teamgamelogs[[#This Row],[MIN]]/48)</f>
        <v>92.16</v>
      </c>
      <c r="BN1960" s="3">
        <f>_2025teamgamelogs[[#This Row],[PTS]] / (2 * (_2025teamgamelogs[[#This Row],[FGA]] + 0.44 * _2025teamgamelogs[[#This Row],[FTA]]))</f>
        <v>0.57675244010647742</v>
      </c>
      <c r="BO1960" s="4">
        <f>VLOOKUP(_2025teamgamelogs[[#This Row],[MONTH]], LEAGUE_AVERAGES!$A$2:$B$8, 2, FALSE)</f>
        <v>113.5005303155976</v>
      </c>
      <c r="BP1960" s="5">
        <f>VLOOKUP(_2025teamgamelogs[[#This Row],[TEAM_NAME]], LEAGUE_AVERAGES!$A$14:$C$43, 2, FALSE)</f>
        <v>0.38887804878048787</v>
      </c>
      <c r="BQ1960" s="5">
        <f>VLOOKUP(_2025teamgamelogs[[#This Row],[TEAM_NAME]], LEAGUE_AVERAGES!$A$14:$C$43, 3, FALSE)</f>
        <v>0.35180487804878063</v>
      </c>
      <c r="BR1960" s="5">
        <f>VLOOKUP(_2025teamgamelogs[[#This Row],[TEAM_NAME]], LEAGUE_AVERAGES!$F$14:$H$43, 2, FALSE)</f>
        <v>0.48178048780487814</v>
      </c>
      <c r="BS1960" s="5">
        <f>VLOOKUP(_2025teamgamelogs[[#This Row],[TEAM_NAME]], LEAGUE_AVERAGES!$F$14:$H$43, 3, FALSE)</f>
        <v>0.44997560975609752</v>
      </c>
      <c r="BT1960" s="5">
        <f>VLOOKUP(_2025teamgamelogs[[#This Row],[TEAM_NAME]], LEAGUE_AVERAGES!$K$14:$M$43, 2, FALSE)</f>
        <v>0.59307433364150897</v>
      </c>
      <c r="BU1960" s="5">
        <f>VLOOKUP(_2025teamgamelogs[[#This Row],[TEAM_NAME]], LEAGUE_AVERAGES!$K$14:$M$43, 3, FALSE)</f>
        <v>0.56311679796954139</v>
      </c>
    </row>
    <row r="1961" spans="1:73" x14ac:dyDescent="0.2">
      <c r="A1961" t="s">
        <v>59</v>
      </c>
      <c r="B1961">
        <v>1610612750</v>
      </c>
      <c r="C1961" t="s">
        <v>8</v>
      </c>
      <c r="D1961" t="s">
        <v>72</v>
      </c>
      <c r="E1961">
        <v>22400952</v>
      </c>
      <c r="F1961" s="1">
        <v>45728</v>
      </c>
      <c r="G1961" t="s">
        <v>1596</v>
      </c>
      <c r="H1961" t="s">
        <v>63</v>
      </c>
      <c r="I1961">
        <v>48</v>
      </c>
      <c r="J1961">
        <v>43</v>
      </c>
      <c r="K1961">
        <v>90</v>
      </c>
      <c r="L1961">
        <v>0.47799999999999998</v>
      </c>
      <c r="M1961">
        <v>17</v>
      </c>
      <c r="N1961">
        <v>40</v>
      </c>
      <c r="O1961">
        <v>0.42499999999999999</v>
      </c>
      <c r="P1961">
        <v>12</v>
      </c>
      <c r="Q1961">
        <v>16</v>
      </c>
      <c r="R1961">
        <v>0.75</v>
      </c>
      <c r="S1961">
        <v>12</v>
      </c>
      <c r="T1961">
        <v>36</v>
      </c>
      <c r="U1961">
        <v>48</v>
      </c>
      <c r="V1961">
        <v>31</v>
      </c>
      <c r="W1961">
        <v>15</v>
      </c>
      <c r="X1961">
        <v>7</v>
      </c>
      <c r="Y1961">
        <v>5</v>
      </c>
      <c r="Z1961">
        <v>4</v>
      </c>
      <c r="AA1961">
        <v>16</v>
      </c>
      <c r="AB1961">
        <v>16</v>
      </c>
      <c r="AC1961">
        <v>115</v>
      </c>
      <c r="AD1961">
        <v>20</v>
      </c>
      <c r="AE1961">
        <v>1</v>
      </c>
      <c r="AF1961">
        <v>1</v>
      </c>
      <c r="AG1961">
        <v>1</v>
      </c>
      <c r="AH1961">
        <v>1</v>
      </c>
      <c r="AI1961">
        <v>121</v>
      </c>
      <c r="AJ1961">
        <v>866</v>
      </c>
      <c r="AK1961">
        <v>1029</v>
      </c>
      <c r="AL1961">
        <v>1036</v>
      </c>
      <c r="AM1961">
        <v>410</v>
      </c>
      <c r="AN1961">
        <v>795</v>
      </c>
      <c r="AO1961">
        <v>496</v>
      </c>
      <c r="AP1961">
        <v>1889</v>
      </c>
      <c r="AQ1961">
        <v>1907</v>
      </c>
      <c r="AR1961">
        <v>1525</v>
      </c>
      <c r="AS1961">
        <v>848</v>
      </c>
      <c r="AT1961">
        <v>640</v>
      </c>
      <c r="AU1961">
        <v>604</v>
      </c>
      <c r="AV1961">
        <v>426</v>
      </c>
      <c r="AW1961">
        <v>1341</v>
      </c>
      <c r="AX1961">
        <v>1360</v>
      </c>
      <c r="AY1961">
        <v>889</v>
      </c>
      <c r="AZ1961">
        <v>750</v>
      </c>
      <c r="BA1961">
        <v>570</v>
      </c>
      <c r="BB1961">
        <v>1670</v>
      </c>
      <c r="BC1961">
        <v>1095</v>
      </c>
      <c r="BD1961">
        <v>231</v>
      </c>
      <c r="BE1961">
        <v>1</v>
      </c>
      <c r="BF1961" t="s">
        <v>71</v>
      </c>
      <c r="BG1961" t="s">
        <v>1404</v>
      </c>
      <c r="BH1961" t="s">
        <v>1498</v>
      </c>
      <c r="BI1961" s="4">
        <f xml:space="preserve"> _2025teamgamelogs[[#This Row],[FGA]] + (0.44 * _2025teamgamelogs[[#This Row],[FTA]]) + _2025teamgamelogs[[#This Row],[TOV]] - _2025teamgamelogs[[#This Row],[OREB]]</f>
        <v>100.04</v>
      </c>
      <c r="BJ1961" s="3">
        <f>_2025teamgamelogs[[#This Row],[TOV]]/_2025teamgamelogs[[#This Row],[POSSESIONS]]</f>
        <v>0.14994002399040382</v>
      </c>
      <c r="BK1961" s="4">
        <f>_2025teamgamelogs[[#This Row],[PTS]]/_2025teamgamelogs[[#This Row],[POSSESIONS]]</f>
        <v>1.1495401839264294</v>
      </c>
      <c r="BL1961" s="4">
        <f xml:space="preserve"> 100 * _2025teamgamelogs[[#This Row],[POINTS_PER_POSSESSION]]</f>
        <v>114.95401839264294</v>
      </c>
      <c r="BM1961" s="4">
        <f xml:space="preserve"> _2025teamgamelogs[[#This Row],[POSSESIONS]] / (_2025teamgamelogs[[#This Row],[MIN]]/48)</f>
        <v>100.04</v>
      </c>
      <c r="BN1961" s="3">
        <f>_2025teamgamelogs[[#This Row],[PTS]] / (2 * (_2025teamgamelogs[[#This Row],[FGA]] + 0.44 * _2025teamgamelogs[[#This Row],[FTA]]))</f>
        <v>0.5925391591096455</v>
      </c>
      <c r="BO1961" s="4">
        <f>VLOOKUP(_2025teamgamelogs[[#This Row],[MONTH]], LEAGUE_AVERAGES!$A$2:$B$8, 2, FALSE)</f>
        <v>113.5005303155976</v>
      </c>
      <c r="BP1961" s="5">
        <f>VLOOKUP(_2025teamgamelogs[[#This Row],[TEAM_NAME]], LEAGUE_AVERAGES!$A$14:$C$43, 2, FALSE)</f>
        <v>0.38256097560975622</v>
      </c>
      <c r="BQ1961" s="5">
        <f>VLOOKUP(_2025teamgamelogs[[#This Row],[TEAM_NAME]], LEAGUE_AVERAGES!$A$14:$C$43, 3, FALSE)</f>
        <v>0.37156097560975615</v>
      </c>
      <c r="BR1961" s="5">
        <f>VLOOKUP(_2025teamgamelogs[[#This Row],[TEAM_NAME]], LEAGUE_AVERAGES!$F$14:$H$43, 2, FALSE)</f>
        <v>0.47402439024390242</v>
      </c>
      <c r="BS1961" s="5">
        <f>VLOOKUP(_2025teamgamelogs[[#This Row],[TEAM_NAME]], LEAGUE_AVERAGES!$F$14:$H$43, 3, FALSE)</f>
        <v>0.46580487804878057</v>
      </c>
      <c r="BT1961" s="5">
        <f>VLOOKUP(_2025teamgamelogs[[#This Row],[TEAM_NAME]], LEAGUE_AVERAGES!$K$14:$M$43, 2, FALSE)</f>
        <v>0.59446350940954662</v>
      </c>
      <c r="BU1961" s="5">
        <f>VLOOKUP(_2025teamgamelogs[[#This Row],[TEAM_NAME]], LEAGUE_AVERAGES!$K$14:$M$43, 3, FALSE)</f>
        <v>0.58583417827298701</v>
      </c>
    </row>
    <row r="1962" spans="1:73" x14ac:dyDescent="0.2">
      <c r="A1962" t="s">
        <v>59</v>
      </c>
      <c r="B1962">
        <v>1610612738</v>
      </c>
      <c r="C1962" t="s">
        <v>74</v>
      </c>
      <c r="D1962" t="s">
        <v>75</v>
      </c>
      <c r="E1962">
        <v>22400946</v>
      </c>
      <c r="F1962" s="1">
        <v>45728</v>
      </c>
      <c r="G1962" t="s">
        <v>1597</v>
      </c>
      <c r="H1962" t="s">
        <v>70</v>
      </c>
      <c r="I1962">
        <v>48</v>
      </c>
      <c r="J1962">
        <v>41</v>
      </c>
      <c r="K1962">
        <v>94</v>
      </c>
      <c r="L1962">
        <v>0.436</v>
      </c>
      <c r="M1962">
        <v>20</v>
      </c>
      <c r="N1962">
        <v>63</v>
      </c>
      <c r="O1962">
        <v>0.317</v>
      </c>
      <c r="P1962">
        <v>10</v>
      </c>
      <c r="Q1962">
        <v>12</v>
      </c>
      <c r="R1962">
        <v>0.83299999999999996</v>
      </c>
      <c r="S1962">
        <v>15</v>
      </c>
      <c r="T1962">
        <v>26</v>
      </c>
      <c r="U1962">
        <v>41</v>
      </c>
      <c r="V1962">
        <v>25</v>
      </c>
      <c r="W1962">
        <v>13</v>
      </c>
      <c r="X1962">
        <v>9</v>
      </c>
      <c r="Y1962">
        <v>6</v>
      </c>
      <c r="Z1962">
        <v>2</v>
      </c>
      <c r="AA1962">
        <v>25</v>
      </c>
      <c r="AB1962">
        <v>17</v>
      </c>
      <c r="AC1962">
        <v>112</v>
      </c>
      <c r="AD1962">
        <v>-6</v>
      </c>
      <c r="AE1962">
        <v>1</v>
      </c>
      <c r="AF1962">
        <v>1231</v>
      </c>
      <c r="AG1962">
        <v>1231</v>
      </c>
      <c r="AH1962">
        <v>1231</v>
      </c>
      <c r="AI1962">
        <v>121</v>
      </c>
      <c r="AJ1962">
        <v>1234</v>
      </c>
      <c r="AK1962">
        <v>570</v>
      </c>
      <c r="AL1962">
        <v>1761</v>
      </c>
      <c r="AM1962">
        <v>114</v>
      </c>
      <c r="AN1962">
        <v>1</v>
      </c>
      <c r="AO1962">
        <v>1723</v>
      </c>
      <c r="AP1962">
        <v>2148</v>
      </c>
      <c r="AQ1962">
        <v>2282</v>
      </c>
      <c r="AR1962">
        <v>699</v>
      </c>
      <c r="AS1962">
        <v>332</v>
      </c>
      <c r="AT1962">
        <v>2171</v>
      </c>
      <c r="AU1962">
        <v>1563</v>
      </c>
      <c r="AV1962">
        <v>1358</v>
      </c>
      <c r="AW1962">
        <v>850</v>
      </c>
      <c r="AX1962">
        <v>797</v>
      </c>
      <c r="AY1962">
        <v>560</v>
      </c>
      <c r="AZ1962">
        <v>158</v>
      </c>
      <c r="BA1962">
        <v>2247</v>
      </c>
      <c r="BB1962">
        <v>1444</v>
      </c>
      <c r="BC1962">
        <v>1331</v>
      </c>
      <c r="BD1962">
        <v>1540</v>
      </c>
      <c r="BE1962">
        <v>1</v>
      </c>
      <c r="BF1962" t="s">
        <v>64</v>
      </c>
      <c r="BG1962" t="s">
        <v>1404</v>
      </c>
      <c r="BH1962" t="s">
        <v>1498</v>
      </c>
      <c r="BI1962" s="4">
        <f xml:space="preserve"> _2025teamgamelogs[[#This Row],[FGA]] + (0.44 * _2025teamgamelogs[[#This Row],[FTA]]) + _2025teamgamelogs[[#This Row],[TOV]] - _2025teamgamelogs[[#This Row],[OREB]]</f>
        <v>97.28</v>
      </c>
      <c r="BJ1962" s="3">
        <f>_2025teamgamelogs[[#This Row],[TOV]]/_2025teamgamelogs[[#This Row],[POSSESIONS]]</f>
        <v>0.13363486842105263</v>
      </c>
      <c r="BK1962" s="4">
        <f>_2025teamgamelogs[[#This Row],[PTS]]/_2025teamgamelogs[[#This Row],[POSSESIONS]]</f>
        <v>1.1513157894736843</v>
      </c>
      <c r="BL1962" s="4">
        <f xml:space="preserve"> 100 * _2025teamgamelogs[[#This Row],[POINTS_PER_POSSESSION]]</f>
        <v>115.13157894736842</v>
      </c>
      <c r="BM1962" s="4">
        <f xml:space="preserve"> _2025teamgamelogs[[#This Row],[POSSESIONS]] / (_2025teamgamelogs[[#This Row],[MIN]]/48)</f>
        <v>97.28</v>
      </c>
      <c r="BN1962" s="3">
        <f>_2025teamgamelogs[[#This Row],[PTS]] / (2 * (_2025teamgamelogs[[#This Row],[FGA]] + 0.44 * _2025teamgamelogs[[#This Row],[FTA]]))</f>
        <v>0.56406124093473009</v>
      </c>
      <c r="BO1962" s="4">
        <f>VLOOKUP(_2025teamgamelogs[[#This Row],[MONTH]], LEAGUE_AVERAGES!$A$2:$B$8, 2, FALSE)</f>
        <v>113.5005303155976</v>
      </c>
      <c r="BP1962" s="5">
        <f>VLOOKUP(_2025teamgamelogs[[#This Row],[TEAM_NAME]], LEAGUE_AVERAGES!$A$14:$C$43, 2, FALSE)</f>
        <v>0.3739024390243903</v>
      </c>
      <c r="BQ1962" s="5">
        <f>VLOOKUP(_2025teamgamelogs[[#This Row],[TEAM_NAME]], LEAGUE_AVERAGES!$A$14:$C$43, 3, FALSE)</f>
        <v>0.36424390243902455</v>
      </c>
      <c r="BR1962" s="5">
        <f>VLOOKUP(_2025teamgamelogs[[#This Row],[TEAM_NAME]], LEAGUE_AVERAGES!$F$14:$H$43, 2, FALSE)</f>
        <v>0.46717073170731704</v>
      </c>
      <c r="BS1962" s="5">
        <f>VLOOKUP(_2025teamgamelogs[[#This Row],[TEAM_NAME]], LEAGUE_AVERAGES!$F$14:$H$43, 3, FALSE)</f>
        <v>0.45907317073170728</v>
      </c>
      <c r="BT1962" s="5">
        <f>VLOOKUP(_2025teamgamelogs[[#This Row],[TEAM_NAME]], LEAGUE_AVERAGES!$K$14:$M$43, 2, FALSE)</f>
        <v>0.59645910798675039</v>
      </c>
      <c r="BU1962" s="5">
        <f>VLOOKUP(_2025teamgamelogs[[#This Row],[TEAM_NAME]], LEAGUE_AVERAGES!$K$14:$M$43, 3, FALSE)</f>
        <v>0.58679053151616523</v>
      </c>
    </row>
    <row r="1963" spans="1:73" x14ac:dyDescent="0.2">
      <c r="A1963" t="s">
        <v>59</v>
      </c>
      <c r="B1963">
        <v>1610612742</v>
      </c>
      <c r="C1963" t="s">
        <v>154</v>
      </c>
      <c r="D1963" t="s">
        <v>155</v>
      </c>
      <c r="E1963">
        <v>22400951</v>
      </c>
      <c r="F1963" s="1">
        <v>45728</v>
      </c>
      <c r="G1963" t="s">
        <v>1581</v>
      </c>
      <c r="H1963" t="s">
        <v>70</v>
      </c>
      <c r="I1963">
        <v>48</v>
      </c>
      <c r="J1963">
        <v>45</v>
      </c>
      <c r="K1963">
        <v>81</v>
      </c>
      <c r="L1963">
        <v>0.55600000000000005</v>
      </c>
      <c r="M1963">
        <v>13</v>
      </c>
      <c r="N1963">
        <v>32</v>
      </c>
      <c r="O1963">
        <v>0.40600000000000003</v>
      </c>
      <c r="P1963">
        <v>13</v>
      </c>
      <c r="Q1963">
        <v>17</v>
      </c>
      <c r="R1963">
        <v>0.76500000000000001</v>
      </c>
      <c r="S1963">
        <v>3</v>
      </c>
      <c r="T1963">
        <v>28</v>
      </c>
      <c r="U1963">
        <v>31</v>
      </c>
      <c r="V1963">
        <v>30</v>
      </c>
      <c r="W1963">
        <v>18</v>
      </c>
      <c r="X1963">
        <v>8</v>
      </c>
      <c r="Y1963">
        <v>0</v>
      </c>
      <c r="Z1963">
        <v>2</v>
      </c>
      <c r="AA1963">
        <v>12</v>
      </c>
      <c r="AB1963">
        <v>19</v>
      </c>
      <c r="AC1963">
        <v>116</v>
      </c>
      <c r="AD1963">
        <v>-10</v>
      </c>
      <c r="AE1963">
        <v>1</v>
      </c>
      <c r="AF1963">
        <v>1231</v>
      </c>
      <c r="AG1963">
        <v>1231</v>
      </c>
      <c r="AH1963">
        <v>1231</v>
      </c>
      <c r="AI1963">
        <v>121</v>
      </c>
      <c r="AJ1963">
        <v>564</v>
      </c>
      <c r="AK1963">
        <v>2117</v>
      </c>
      <c r="AL1963">
        <v>132</v>
      </c>
      <c r="AM1963">
        <v>1171</v>
      </c>
      <c r="AN1963">
        <v>1863</v>
      </c>
      <c r="AO1963">
        <v>669</v>
      </c>
      <c r="AP1963">
        <v>1755</v>
      </c>
      <c r="AQ1963">
        <v>1778</v>
      </c>
      <c r="AR1963">
        <v>1438</v>
      </c>
      <c r="AS1963">
        <v>2426</v>
      </c>
      <c r="AT1963">
        <v>1951</v>
      </c>
      <c r="AU1963">
        <v>2414</v>
      </c>
      <c r="AV1963">
        <v>541</v>
      </c>
      <c r="AW1963">
        <v>1953</v>
      </c>
      <c r="AX1963">
        <v>1073</v>
      </c>
      <c r="AY1963">
        <v>2427</v>
      </c>
      <c r="AZ1963">
        <v>158</v>
      </c>
      <c r="BA1963">
        <v>92</v>
      </c>
      <c r="BB1963">
        <v>971</v>
      </c>
      <c r="BC1963">
        <v>1025</v>
      </c>
      <c r="BD1963">
        <v>1790</v>
      </c>
      <c r="BE1963">
        <v>1</v>
      </c>
      <c r="BF1963" t="s">
        <v>71</v>
      </c>
      <c r="BG1963" t="s">
        <v>1404</v>
      </c>
      <c r="BH1963" t="s">
        <v>1498</v>
      </c>
      <c r="BI1963" s="4">
        <f xml:space="preserve"> _2025teamgamelogs[[#This Row],[FGA]] + (0.44 * _2025teamgamelogs[[#This Row],[FTA]]) + _2025teamgamelogs[[#This Row],[TOV]] - _2025teamgamelogs[[#This Row],[OREB]]</f>
        <v>103.48</v>
      </c>
      <c r="BJ1963" s="3">
        <f>_2025teamgamelogs[[#This Row],[TOV]]/_2025teamgamelogs[[#This Row],[POSSESIONS]]</f>
        <v>0.17394665635871664</v>
      </c>
      <c r="BK1963" s="4">
        <f>_2025teamgamelogs[[#This Row],[PTS]]/_2025teamgamelogs[[#This Row],[POSSESIONS]]</f>
        <v>1.1209895632006184</v>
      </c>
      <c r="BL1963" s="4">
        <f xml:space="preserve"> 100 * _2025teamgamelogs[[#This Row],[POINTS_PER_POSSESSION]]</f>
        <v>112.09895632006183</v>
      </c>
      <c r="BM1963" s="4">
        <f xml:space="preserve"> _2025teamgamelogs[[#This Row],[POSSESIONS]] / (_2025teamgamelogs[[#This Row],[MIN]]/48)</f>
        <v>103.48</v>
      </c>
      <c r="BN1963" s="3">
        <f>_2025teamgamelogs[[#This Row],[PTS]] / (2 * (_2025teamgamelogs[[#This Row],[FGA]] + 0.44 * _2025teamgamelogs[[#This Row],[FTA]]))</f>
        <v>0.65551537070524413</v>
      </c>
      <c r="BO1963" s="4">
        <f>VLOOKUP(_2025teamgamelogs[[#This Row],[MONTH]], LEAGUE_AVERAGES!$A$2:$B$8, 2, FALSE)</f>
        <v>113.5005303155976</v>
      </c>
      <c r="BP1963" s="5">
        <f>VLOOKUP(_2025teamgamelogs[[#This Row],[TEAM_NAME]], LEAGUE_AVERAGES!$A$14:$C$43, 2, FALSE)</f>
        <v>0.362375</v>
      </c>
      <c r="BQ1963" s="5">
        <f>VLOOKUP(_2025teamgamelogs[[#This Row],[TEAM_NAME]], LEAGUE_AVERAGES!$A$14:$C$43, 3, FALSE)</f>
        <v>0.36252380952380958</v>
      </c>
      <c r="BR1963" s="5">
        <f>VLOOKUP(_2025teamgamelogs[[#This Row],[TEAM_NAME]], LEAGUE_AVERAGES!$F$14:$H$43, 2, FALSE)</f>
        <v>0.47777500000000001</v>
      </c>
      <c r="BS1963" s="5">
        <f>VLOOKUP(_2025teamgamelogs[[#This Row],[TEAM_NAME]], LEAGUE_AVERAGES!$F$14:$H$43, 3, FALSE)</f>
        <v>0.48176190476190472</v>
      </c>
      <c r="BT1963" s="5">
        <f>VLOOKUP(_2025teamgamelogs[[#This Row],[TEAM_NAME]], LEAGUE_AVERAGES!$K$14:$M$43, 2, FALSE)</f>
        <v>0.58283558931438928</v>
      </c>
      <c r="BU1963" s="5">
        <f>VLOOKUP(_2025teamgamelogs[[#This Row],[TEAM_NAME]], LEAGUE_AVERAGES!$K$14:$M$43, 3, FALSE)</f>
        <v>0.5856179003364903</v>
      </c>
    </row>
    <row r="1964" spans="1:73" x14ac:dyDescent="0.2">
      <c r="A1964" t="s">
        <v>59</v>
      </c>
      <c r="B1964">
        <v>1610612749</v>
      </c>
      <c r="C1964" t="s">
        <v>113</v>
      </c>
      <c r="D1964" t="s">
        <v>114</v>
      </c>
      <c r="E1964">
        <v>22400955</v>
      </c>
      <c r="F1964" s="1">
        <v>45729</v>
      </c>
      <c r="G1964" t="s">
        <v>1598</v>
      </c>
      <c r="H1964" t="s">
        <v>63</v>
      </c>
      <c r="I1964">
        <v>48</v>
      </c>
      <c r="J1964">
        <v>41</v>
      </c>
      <c r="K1964">
        <v>86</v>
      </c>
      <c r="L1964">
        <v>0.47699999999999998</v>
      </c>
      <c r="M1964">
        <v>17</v>
      </c>
      <c r="N1964">
        <v>40</v>
      </c>
      <c r="O1964">
        <v>0.42499999999999999</v>
      </c>
      <c r="P1964">
        <v>27</v>
      </c>
      <c r="Q1964">
        <v>33</v>
      </c>
      <c r="R1964">
        <v>0.81799999999999995</v>
      </c>
      <c r="S1964">
        <v>7</v>
      </c>
      <c r="T1964">
        <v>41</v>
      </c>
      <c r="U1964">
        <v>48</v>
      </c>
      <c r="V1964">
        <v>30</v>
      </c>
      <c r="W1964">
        <v>12</v>
      </c>
      <c r="X1964">
        <v>9</v>
      </c>
      <c r="Y1964">
        <v>8</v>
      </c>
      <c r="Z1964">
        <v>4</v>
      </c>
      <c r="AA1964">
        <v>21</v>
      </c>
      <c r="AB1964">
        <v>23</v>
      </c>
      <c r="AC1964">
        <v>126</v>
      </c>
      <c r="AD1964">
        <v>20</v>
      </c>
      <c r="AE1964">
        <v>1</v>
      </c>
      <c r="AF1964">
        <v>1</v>
      </c>
      <c r="AG1964">
        <v>1</v>
      </c>
      <c r="AH1964">
        <v>1</v>
      </c>
      <c r="AI1964">
        <v>121</v>
      </c>
      <c r="AJ1964">
        <v>1234</v>
      </c>
      <c r="AK1964">
        <v>1580</v>
      </c>
      <c r="AL1964">
        <v>1059</v>
      </c>
      <c r="AM1964">
        <v>410</v>
      </c>
      <c r="AN1964">
        <v>795</v>
      </c>
      <c r="AO1964">
        <v>496</v>
      </c>
      <c r="AP1964">
        <v>104</v>
      </c>
      <c r="AQ1964">
        <v>134</v>
      </c>
      <c r="AR1964">
        <v>864</v>
      </c>
      <c r="AS1964">
        <v>2024</v>
      </c>
      <c r="AT1964">
        <v>148</v>
      </c>
      <c r="AU1964">
        <v>604</v>
      </c>
      <c r="AV1964">
        <v>541</v>
      </c>
      <c r="AW1964">
        <v>640</v>
      </c>
      <c r="AX1964">
        <v>797</v>
      </c>
      <c r="AY1964">
        <v>187</v>
      </c>
      <c r="AZ1964">
        <v>750</v>
      </c>
      <c r="BA1964">
        <v>1694</v>
      </c>
      <c r="BB1964">
        <v>300</v>
      </c>
      <c r="BC1964">
        <v>389</v>
      </c>
      <c r="BD1964">
        <v>231</v>
      </c>
      <c r="BE1964">
        <v>1</v>
      </c>
      <c r="BF1964" t="s">
        <v>64</v>
      </c>
      <c r="BG1964" t="s">
        <v>1404</v>
      </c>
      <c r="BH1964" t="s">
        <v>1498</v>
      </c>
      <c r="BI1964" s="4">
        <f xml:space="preserve"> _2025teamgamelogs[[#This Row],[FGA]] + (0.44 * _2025teamgamelogs[[#This Row],[FTA]]) + _2025teamgamelogs[[#This Row],[TOV]] - _2025teamgamelogs[[#This Row],[OREB]]</f>
        <v>105.52</v>
      </c>
      <c r="BJ1964" s="3">
        <f>_2025teamgamelogs[[#This Row],[TOV]]/_2025teamgamelogs[[#This Row],[POSSESIONS]]</f>
        <v>0.11372251705837756</v>
      </c>
      <c r="BK1964" s="4">
        <f>_2025teamgamelogs[[#This Row],[PTS]]/_2025teamgamelogs[[#This Row],[POSSESIONS]]</f>
        <v>1.1940864291129645</v>
      </c>
      <c r="BL1964" s="4">
        <f xml:space="preserve"> 100 * _2025teamgamelogs[[#This Row],[POINTS_PER_POSSESSION]]</f>
        <v>119.40864291129645</v>
      </c>
      <c r="BM1964" s="4">
        <f xml:space="preserve"> _2025teamgamelogs[[#This Row],[POSSESIONS]] / (_2025teamgamelogs[[#This Row],[MIN]]/48)</f>
        <v>105.52</v>
      </c>
      <c r="BN1964" s="3">
        <f>_2025teamgamelogs[[#This Row],[PTS]] / (2 * (_2025teamgamelogs[[#This Row],[FGA]] + 0.44 * _2025teamgamelogs[[#This Row],[FTA]]))</f>
        <v>0.62674094707520889</v>
      </c>
      <c r="BO1964" s="4">
        <f>VLOOKUP(_2025teamgamelogs[[#This Row],[MONTH]], LEAGUE_AVERAGES!$A$2:$B$8, 2, FALSE)</f>
        <v>113.5005303155976</v>
      </c>
      <c r="BP1964" s="5">
        <f>VLOOKUP(_2025teamgamelogs[[#This Row],[TEAM_NAME]], LEAGUE_AVERAGES!$A$14:$C$43, 2, FALSE)</f>
        <v>0.4062926829268293</v>
      </c>
      <c r="BQ1964" s="5">
        <f>VLOOKUP(_2025teamgamelogs[[#This Row],[TEAM_NAME]], LEAGUE_AVERAGES!$A$14:$C$43, 3, FALSE)</f>
        <v>0.36926829268292688</v>
      </c>
      <c r="BR1964" s="5">
        <f>VLOOKUP(_2025teamgamelogs[[#This Row],[TEAM_NAME]], LEAGUE_AVERAGES!$F$14:$H$43, 2, FALSE)</f>
        <v>0.49804878048780482</v>
      </c>
      <c r="BS1964" s="5">
        <f>VLOOKUP(_2025teamgamelogs[[#This Row],[TEAM_NAME]], LEAGUE_AVERAGES!$F$14:$H$43, 3, FALSE)</f>
        <v>0.47917073170731711</v>
      </c>
      <c r="BT1964" s="5">
        <f>VLOOKUP(_2025teamgamelogs[[#This Row],[TEAM_NAME]], LEAGUE_AVERAGES!$K$14:$M$43, 2, FALSE)</f>
        <v>0.61475494156948829</v>
      </c>
      <c r="BU1964" s="5">
        <f>VLOOKUP(_2025teamgamelogs[[#This Row],[TEAM_NAME]], LEAGUE_AVERAGES!$K$14:$M$43, 3, FALSE)</f>
        <v>0.58586037801226176</v>
      </c>
    </row>
    <row r="1965" spans="1:73" x14ac:dyDescent="0.2">
      <c r="A1965" t="s">
        <v>59</v>
      </c>
      <c r="B1965">
        <v>1610612744</v>
      </c>
      <c r="C1965" t="s">
        <v>98</v>
      </c>
      <c r="D1965" t="s">
        <v>99</v>
      </c>
      <c r="E1965">
        <v>22400957</v>
      </c>
      <c r="F1965" s="1">
        <v>45729</v>
      </c>
      <c r="G1965" t="s">
        <v>994</v>
      </c>
      <c r="H1965" t="s">
        <v>63</v>
      </c>
      <c r="I1965">
        <v>48</v>
      </c>
      <c r="J1965">
        <v>45</v>
      </c>
      <c r="K1965">
        <v>78</v>
      </c>
      <c r="L1965">
        <v>0.57699999999999996</v>
      </c>
      <c r="M1965">
        <v>22</v>
      </c>
      <c r="N1965">
        <v>39</v>
      </c>
      <c r="O1965">
        <v>0.56399999999999995</v>
      </c>
      <c r="P1965">
        <v>18</v>
      </c>
      <c r="Q1965">
        <v>24</v>
      </c>
      <c r="R1965">
        <v>0.75</v>
      </c>
      <c r="S1965">
        <v>7</v>
      </c>
      <c r="T1965">
        <v>36</v>
      </c>
      <c r="U1965">
        <v>43</v>
      </c>
      <c r="V1965">
        <v>35</v>
      </c>
      <c r="W1965">
        <v>16</v>
      </c>
      <c r="X1965">
        <v>8</v>
      </c>
      <c r="Y1965">
        <v>5</v>
      </c>
      <c r="Z1965">
        <v>4</v>
      </c>
      <c r="AA1965">
        <v>21</v>
      </c>
      <c r="AB1965">
        <v>15</v>
      </c>
      <c r="AC1965">
        <v>130</v>
      </c>
      <c r="AD1965">
        <v>26</v>
      </c>
      <c r="AE1965">
        <v>1</v>
      </c>
      <c r="AF1965">
        <v>1</v>
      </c>
      <c r="AG1965">
        <v>1</v>
      </c>
      <c r="AH1965">
        <v>1</v>
      </c>
      <c r="AI1965">
        <v>121</v>
      </c>
      <c r="AJ1965">
        <v>564</v>
      </c>
      <c r="AK1965">
        <v>2291</v>
      </c>
      <c r="AL1965">
        <v>56</v>
      </c>
      <c r="AM1965">
        <v>40</v>
      </c>
      <c r="AN1965">
        <v>933</v>
      </c>
      <c r="AO1965">
        <v>16</v>
      </c>
      <c r="AP1965">
        <v>889</v>
      </c>
      <c r="AQ1965">
        <v>791</v>
      </c>
      <c r="AR1965">
        <v>1525</v>
      </c>
      <c r="AS1965">
        <v>2024</v>
      </c>
      <c r="AT1965">
        <v>640</v>
      </c>
      <c r="AU1965">
        <v>1282</v>
      </c>
      <c r="AV1965">
        <v>132</v>
      </c>
      <c r="AW1965">
        <v>1583</v>
      </c>
      <c r="AX1965">
        <v>1073</v>
      </c>
      <c r="AY1965">
        <v>889</v>
      </c>
      <c r="AZ1965">
        <v>750</v>
      </c>
      <c r="BA1965">
        <v>1694</v>
      </c>
      <c r="BB1965">
        <v>1892</v>
      </c>
      <c r="BC1965">
        <v>239</v>
      </c>
      <c r="BD1965">
        <v>120</v>
      </c>
      <c r="BE1965">
        <v>1</v>
      </c>
      <c r="BF1965" t="s">
        <v>64</v>
      </c>
      <c r="BG1965" t="s">
        <v>1404</v>
      </c>
      <c r="BH1965" t="s">
        <v>1498</v>
      </c>
      <c r="BI1965" s="4">
        <f xml:space="preserve"> _2025teamgamelogs[[#This Row],[FGA]] + (0.44 * _2025teamgamelogs[[#This Row],[FTA]]) + _2025teamgamelogs[[#This Row],[TOV]] - _2025teamgamelogs[[#This Row],[OREB]]</f>
        <v>97.56</v>
      </c>
      <c r="BJ1965" s="3">
        <f>_2025teamgamelogs[[#This Row],[TOV]]/_2025teamgamelogs[[#This Row],[POSSESIONS]]</f>
        <v>0.16400164001640016</v>
      </c>
      <c r="BK1965" s="4">
        <f>_2025teamgamelogs[[#This Row],[PTS]]/_2025teamgamelogs[[#This Row],[POSSESIONS]]</f>
        <v>1.3325133251332513</v>
      </c>
      <c r="BL1965" s="4">
        <f xml:space="preserve"> 100 * _2025teamgamelogs[[#This Row],[POINTS_PER_POSSESSION]]</f>
        <v>133.25133251332514</v>
      </c>
      <c r="BM1965" s="4">
        <f xml:space="preserve"> _2025teamgamelogs[[#This Row],[POSSESIONS]] / (_2025teamgamelogs[[#This Row],[MIN]]/48)</f>
        <v>97.56</v>
      </c>
      <c r="BN1965" s="3">
        <f>_2025teamgamelogs[[#This Row],[PTS]] / (2 * (_2025teamgamelogs[[#This Row],[FGA]] + 0.44 * _2025teamgamelogs[[#This Row],[FTA]]))</f>
        <v>0.73396567299006321</v>
      </c>
      <c r="BO1965" s="4">
        <f>VLOOKUP(_2025teamgamelogs[[#This Row],[MONTH]], LEAGUE_AVERAGES!$A$2:$B$8, 2, FALSE)</f>
        <v>113.5005303155976</v>
      </c>
      <c r="BP1965" s="5">
        <f>VLOOKUP(_2025teamgamelogs[[#This Row],[TEAM_NAME]], LEAGUE_AVERAGES!$A$14:$C$43, 2, FALSE)</f>
        <v>0.36843902439024395</v>
      </c>
      <c r="BQ1965" s="5">
        <f>VLOOKUP(_2025teamgamelogs[[#This Row],[TEAM_NAME]], LEAGUE_AVERAGES!$A$14:$C$43, 3, FALSE)</f>
        <v>0.35765853658536584</v>
      </c>
      <c r="BR1965" s="5">
        <f>VLOOKUP(_2025teamgamelogs[[#This Row],[TEAM_NAME]], LEAGUE_AVERAGES!$F$14:$H$43, 2, FALSE)</f>
        <v>0.45136585365853665</v>
      </c>
      <c r="BS1965" s="5">
        <f>VLOOKUP(_2025teamgamelogs[[#This Row],[TEAM_NAME]], LEAGUE_AVERAGES!$F$14:$H$43, 3, FALSE)</f>
        <v>0.45180487804878061</v>
      </c>
      <c r="BT1965" s="5">
        <f>VLOOKUP(_2025teamgamelogs[[#This Row],[TEAM_NAME]], LEAGUE_AVERAGES!$K$14:$M$43, 2, FALSE)</f>
        <v>0.56832140437053513</v>
      </c>
      <c r="BU1965" s="5">
        <f>VLOOKUP(_2025teamgamelogs[[#This Row],[TEAM_NAME]], LEAGUE_AVERAGES!$K$14:$M$43, 3, FALSE)</f>
        <v>0.56980808391386595</v>
      </c>
    </row>
    <row r="1966" spans="1:73" x14ac:dyDescent="0.2">
      <c r="A1966" t="s">
        <v>59</v>
      </c>
      <c r="B1966">
        <v>1610612765</v>
      </c>
      <c r="C1966" t="s">
        <v>107</v>
      </c>
      <c r="D1966" t="s">
        <v>108</v>
      </c>
      <c r="E1966">
        <v>22400954</v>
      </c>
      <c r="F1966" s="1">
        <v>45729</v>
      </c>
      <c r="G1966" t="s">
        <v>1589</v>
      </c>
      <c r="H1966" t="s">
        <v>70</v>
      </c>
      <c r="I1966">
        <v>48</v>
      </c>
      <c r="J1966">
        <v>39</v>
      </c>
      <c r="K1966">
        <v>85</v>
      </c>
      <c r="L1966">
        <v>0.45900000000000002</v>
      </c>
      <c r="M1966">
        <v>10</v>
      </c>
      <c r="N1966">
        <v>30</v>
      </c>
      <c r="O1966">
        <v>0.33300000000000002</v>
      </c>
      <c r="P1966">
        <v>37</v>
      </c>
      <c r="Q1966">
        <v>43</v>
      </c>
      <c r="R1966">
        <v>0.86</v>
      </c>
      <c r="S1966">
        <v>9</v>
      </c>
      <c r="T1966">
        <v>32</v>
      </c>
      <c r="U1966">
        <v>41</v>
      </c>
      <c r="V1966">
        <v>23</v>
      </c>
      <c r="W1966">
        <v>12</v>
      </c>
      <c r="X1966">
        <v>8</v>
      </c>
      <c r="Y1966">
        <v>6</v>
      </c>
      <c r="Z1966">
        <v>5</v>
      </c>
      <c r="AA1966">
        <v>23</v>
      </c>
      <c r="AB1966">
        <v>29</v>
      </c>
      <c r="AC1966">
        <v>125</v>
      </c>
      <c r="AD1966">
        <v>-4</v>
      </c>
      <c r="AE1966">
        <v>1</v>
      </c>
      <c r="AF1966">
        <v>1231</v>
      </c>
      <c r="AG1966">
        <v>1231</v>
      </c>
      <c r="AH1966">
        <v>1231</v>
      </c>
      <c r="AI1966">
        <v>121</v>
      </c>
      <c r="AJ1966">
        <v>1609</v>
      </c>
      <c r="AK1966">
        <v>1709</v>
      </c>
      <c r="AL1966">
        <v>1398</v>
      </c>
      <c r="AM1966">
        <v>1891</v>
      </c>
      <c r="AN1966">
        <v>2077</v>
      </c>
      <c r="AO1966">
        <v>1468</v>
      </c>
      <c r="AP1966">
        <v>5</v>
      </c>
      <c r="AQ1966">
        <v>13</v>
      </c>
      <c r="AR1966">
        <v>514</v>
      </c>
      <c r="AS1966">
        <v>1566</v>
      </c>
      <c r="AT1966">
        <v>1307</v>
      </c>
      <c r="AU1966">
        <v>1563</v>
      </c>
      <c r="AV1966">
        <v>1759</v>
      </c>
      <c r="AW1966">
        <v>640</v>
      </c>
      <c r="AX1966">
        <v>1073</v>
      </c>
      <c r="AY1966">
        <v>560</v>
      </c>
      <c r="AZ1966">
        <v>1188</v>
      </c>
      <c r="BA1966">
        <v>2046</v>
      </c>
      <c r="BB1966">
        <v>20</v>
      </c>
      <c r="BC1966">
        <v>437</v>
      </c>
      <c r="BD1966">
        <v>1415</v>
      </c>
      <c r="BE1966">
        <v>1</v>
      </c>
      <c r="BF1966" t="s">
        <v>64</v>
      </c>
      <c r="BG1966" t="s">
        <v>1404</v>
      </c>
      <c r="BH1966" t="s">
        <v>1498</v>
      </c>
      <c r="BI1966" s="4">
        <f xml:space="preserve"> _2025teamgamelogs[[#This Row],[FGA]] + (0.44 * _2025teamgamelogs[[#This Row],[FTA]]) + _2025teamgamelogs[[#This Row],[TOV]] - _2025teamgamelogs[[#This Row],[OREB]]</f>
        <v>106.92</v>
      </c>
      <c r="BJ1966" s="3">
        <f>_2025teamgamelogs[[#This Row],[TOV]]/_2025teamgamelogs[[#This Row],[POSSESIONS]]</f>
        <v>0.1122334455667789</v>
      </c>
      <c r="BK1966" s="4">
        <f>_2025teamgamelogs[[#This Row],[PTS]]/_2025teamgamelogs[[#This Row],[POSSESIONS]]</f>
        <v>1.1690983913206134</v>
      </c>
      <c r="BL1966" s="4">
        <f xml:space="preserve"> 100 * _2025teamgamelogs[[#This Row],[POINTS_PER_POSSESSION]]</f>
        <v>116.90983913206135</v>
      </c>
      <c r="BM1966" s="4">
        <f xml:space="preserve"> _2025teamgamelogs[[#This Row],[POSSESIONS]] / (_2025teamgamelogs[[#This Row],[MIN]]/48)</f>
        <v>106.92</v>
      </c>
      <c r="BN1966" s="3">
        <f>_2025teamgamelogs[[#This Row],[PTS]] / (2 * (_2025teamgamelogs[[#This Row],[FGA]] + 0.44 * _2025teamgamelogs[[#This Row],[FTA]]))</f>
        <v>0.60142417244033874</v>
      </c>
      <c r="BO1966" s="4">
        <f>VLOOKUP(_2025teamgamelogs[[#This Row],[MONTH]], LEAGUE_AVERAGES!$A$2:$B$8, 2, FALSE)</f>
        <v>113.5005303155976</v>
      </c>
      <c r="BP1966" s="5">
        <f>VLOOKUP(_2025teamgamelogs[[#This Row],[TEAM_NAME]], LEAGUE_AVERAGES!$A$14:$C$43, 2, FALSE)</f>
        <v>0.3560731707317073</v>
      </c>
      <c r="BQ1966" s="5">
        <f>VLOOKUP(_2025teamgamelogs[[#This Row],[TEAM_NAME]], LEAGUE_AVERAGES!$A$14:$C$43, 3, FALSE)</f>
        <v>0.3687804878048781</v>
      </c>
      <c r="BR1966" s="5">
        <f>VLOOKUP(_2025teamgamelogs[[#This Row],[TEAM_NAME]], LEAGUE_AVERAGES!$F$14:$H$43, 2, FALSE)</f>
        <v>0.47321951219512204</v>
      </c>
      <c r="BS1966" s="5">
        <f>VLOOKUP(_2025teamgamelogs[[#This Row],[TEAM_NAME]], LEAGUE_AVERAGES!$F$14:$H$43, 3, FALSE)</f>
        <v>0.48104878048780486</v>
      </c>
      <c r="BT1966" s="5">
        <f>VLOOKUP(_2025teamgamelogs[[#This Row],[TEAM_NAME]], LEAGUE_AVERAGES!$K$14:$M$43, 2, FALSE)</f>
        <v>0.57634444021190001</v>
      </c>
      <c r="BU1966" s="5">
        <f>VLOOKUP(_2025teamgamelogs[[#This Row],[TEAM_NAME]], LEAGUE_AVERAGES!$K$14:$M$43, 3, FALSE)</f>
        <v>0.58621097107374254</v>
      </c>
    </row>
    <row r="1967" spans="1:73" x14ac:dyDescent="0.2">
      <c r="A1967" t="s">
        <v>59</v>
      </c>
      <c r="B1967">
        <v>1610612747</v>
      </c>
      <c r="C1967" t="s">
        <v>60</v>
      </c>
      <c r="D1967" t="s">
        <v>61</v>
      </c>
      <c r="E1967">
        <v>22400955</v>
      </c>
      <c r="F1967" s="1">
        <v>45729</v>
      </c>
      <c r="G1967" t="s">
        <v>1599</v>
      </c>
      <c r="H1967" t="s">
        <v>70</v>
      </c>
      <c r="I1967">
        <v>48</v>
      </c>
      <c r="J1967">
        <v>38</v>
      </c>
      <c r="K1967">
        <v>87</v>
      </c>
      <c r="L1967">
        <v>0.437</v>
      </c>
      <c r="M1967">
        <v>15</v>
      </c>
      <c r="N1967">
        <v>40</v>
      </c>
      <c r="O1967">
        <v>0.375</v>
      </c>
      <c r="P1967">
        <v>15</v>
      </c>
      <c r="Q1967">
        <v>18</v>
      </c>
      <c r="R1967">
        <v>0.83299999999999996</v>
      </c>
      <c r="S1967">
        <v>5</v>
      </c>
      <c r="T1967">
        <v>33</v>
      </c>
      <c r="U1967">
        <v>38</v>
      </c>
      <c r="V1967">
        <v>18</v>
      </c>
      <c r="W1967">
        <v>14</v>
      </c>
      <c r="X1967">
        <v>3</v>
      </c>
      <c r="Y1967">
        <v>4</v>
      </c>
      <c r="Z1967">
        <v>8</v>
      </c>
      <c r="AA1967">
        <v>23</v>
      </c>
      <c r="AB1967">
        <v>21</v>
      </c>
      <c r="AC1967">
        <v>106</v>
      </c>
      <c r="AD1967">
        <v>-20</v>
      </c>
      <c r="AE1967">
        <v>1</v>
      </c>
      <c r="AF1967">
        <v>1231</v>
      </c>
      <c r="AG1967">
        <v>1231</v>
      </c>
      <c r="AH1967">
        <v>1231</v>
      </c>
      <c r="AI1967">
        <v>121</v>
      </c>
      <c r="AJ1967">
        <v>1796</v>
      </c>
      <c r="AK1967">
        <v>1449</v>
      </c>
      <c r="AL1967">
        <v>1754</v>
      </c>
      <c r="AM1967">
        <v>733</v>
      </c>
      <c r="AN1967">
        <v>795</v>
      </c>
      <c r="AO1967">
        <v>1024</v>
      </c>
      <c r="AP1967">
        <v>1416</v>
      </c>
      <c r="AQ1967">
        <v>1617</v>
      </c>
      <c r="AR1967">
        <v>699</v>
      </c>
      <c r="AS1967">
        <v>2299</v>
      </c>
      <c r="AT1967">
        <v>1131</v>
      </c>
      <c r="AU1967">
        <v>1966</v>
      </c>
      <c r="AV1967">
        <v>2327</v>
      </c>
      <c r="AW1967">
        <v>1092</v>
      </c>
      <c r="AX1967">
        <v>2344</v>
      </c>
      <c r="AY1967">
        <v>1274</v>
      </c>
      <c r="AZ1967">
        <v>2116</v>
      </c>
      <c r="BA1967">
        <v>2046</v>
      </c>
      <c r="BB1967">
        <v>575</v>
      </c>
      <c r="BC1967">
        <v>1723</v>
      </c>
      <c r="BD1967">
        <v>2202</v>
      </c>
      <c r="BE1967">
        <v>1</v>
      </c>
      <c r="BF1967" t="s">
        <v>71</v>
      </c>
      <c r="BG1967" t="s">
        <v>1404</v>
      </c>
      <c r="BH1967" t="s">
        <v>1498</v>
      </c>
      <c r="BI1967" s="4">
        <f xml:space="preserve"> _2025teamgamelogs[[#This Row],[FGA]] + (0.44 * _2025teamgamelogs[[#This Row],[FTA]]) + _2025teamgamelogs[[#This Row],[TOV]] - _2025teamgamelogs[[#This Row],[OREB]]</f>
        <v>103.92</v>
      </c>
      <c r="BJ1967" s="3">
        <f>_2025teamgamelogs[[#This Row],[TOV]]/_2025teamgamelogs[[#This Row],[POSSESIONS]]</f>
        <v>0.13471901462663588</v>
      </c>
      <c r="BK1967" s="4">
        <f>_2025teamgamelogs[[#This Row],[PTS]]/_2025teamgamelogs[[#This Row],[POSSESIONS]]</f>
        <v>1.0200153964588146</v>
      </c>
      <c r="BL1967" s="4">
        <f xml:space="preserve"> 100 * _2025teamgamelogs[[#This Row],[POINTS_PER_POSSESSION]]</f>
        <v>102.00153964588145</v>
      </c>
      <c r="BM1967" s="4">
        <f xml:space="preserve"> _2025teamgamelogs[[#This Row],[POSSESIONS]] / (_2025teamgamelogs[[#This Row],[MIN]]/48)</f>
        <v>103.92</v>
      </c>
      <c r="BN1967" s="3">
        <f>_2025teamgamelogs[[#This Row],[PTS]] / (2 * (_2025teamgamelogs[[#This Row],[FGA]] + 0.44 * _2025teamgamelogs[[#This Row],[FTA]]))</f>
        <v>0.55836493889591232</v>
      </c>
      <c r="BO1967" s="4">
        <f>VLOOKUP(_2025teamgamelogs[[#This Row],[MONTH]], LEAGUE_AVERAGES!$A$2:$B$8, 2, FALSE)</f>
        <v>113.5005303155976</v>
      </c>
      <c r="BP1967" s="5">
        <f>VLOOKUP(_2025teamgamelogs[[#This Row],[TEAM_NAME]], LEAGUE_AVERAGES!$A$14:$C$43, 2, FALSE)</f>
        <v>0.37419512195121946</v>
      </c>
      <c r="BQ1967" s="5">
        <f>VLOOKUP(_2025teamgamelogs[[#This Row],[TEAM_NAME]], LEAGUE_AVERAGES!$A$14:$C$43, 3, FALSE)</f>
        <v>0.35536585365853657</v>
      </c>
      <c r="BR1967" s="5">
        <f>VLOOKUP(_2025teamgamelogs[[#This Row],[TEAM_NAME]], LEAGUE_AVERAGES!$F$14:$H$43, 2, FALSE)</f>
        <v>0.48560975609756091</v>
      </c>
      <c r="BS1967" s="5">
        <f>VLOOKUP(_2025teamgamelogs[[#This Row],[TEAM_NAME]], LEAGUE_AVERAGES!$F$14:$H$43, 3, FALSE)</f>
        <v>0.47373170731707315</v>
      </c>
      <c r="BT1967" s="5">
        <f>VLOOKUP(_2025teamgamelogs[[#This Row],[TEAM_NAME]], LEAGUE_AVERAGES!$K$14:$M$43, 2, FALSE)</f>
        <v>0.60200661119778875</v>
      </c>
      <c r="BU1967" s="5">
        <f>VLOOKUP(_2025teamgamelogs[[#This Row],[TEAM_NAME]], LEAGUE_AVERAGES!$K$14:$M$43, 3, FALSE)</f>
        <v>0.58416138772693449</v>
      </c>
    </row>
    <row r="1968" spans="1:73" x14ac:dyDescent="0.2">
      <c r="A1968" t="s">
        <v>59</v>
      </c>
      <c r="B1968">
        <v>1610612764</v>
      </c>
      <c r="C1968" t="s">
        <v>148</v>
      </c>
      <c r="D1968" t="s">
        <v>149</v>
      </c>
      <c r="E1968">
        <v>22400954</v>
      </c>
      <c r="F1968" s="1">
        <v>45729</v>
      </c>
      <c r="G1968" t="s">
        <v>1588</v>
      </c>
      <c r="H1968" t="s">
        <v>63</v>
      </c>
      <c r="I1968">
        <v>48</v>
      </c>
      <c r="J1968">
        <v>43</v>
      </c>
      <c r="K1968">
        <v>90</v>
      </c>
      <c r="L1968">
        <v>0.47799999999999998</v>
      </c>
      <c r="M1968">
        <v>20</v>
      </c>
      <c r="N1968">
        <v>45</v>
      </c>
      <c r="O1968">
        <v>0.44400000000000001</v>
      </c>
      <c r="P1968">
        <v>23</v>
      </c>
      <c r="Q1968">
        <v>27</v>
      </c>
      <c r="R1968">
        <v>0.85199999999999998</v>
      </c>
      <c r="S1968">
        <v>10</v>
      </c>
      <c r="T1968">
        <v>37</v>
      </c>
      <c r="U1968">
        <v>47</v>
      </c>
      <c r="V1968">
        <v>30</v>
      </c>
      <c r="W1968">
        <v>16</v>
      </c>
      <c r="X1968">
        <v>10</v>
      </c>
      <c r="Y1968">
        <v>5</v>
      </c>
      <c r="Z1968">
        <v>6</v>
      </c>
      <c r="AA1968">
        <v>29</v>
      </c>
      <c r="AB1968">
        <v>23</v>
      </c>
      <c r="AC1968">
        <v>129</v>
      </c>
      <c r="AD1968">
        <v>4</v>
      </c>
      <c r="AE1968">
        <v>1</v>
      </c>
      <c r="AF1968">
        <v>1</v>
      </c>
      <c r="AG1968">
        <v>1</v>
      </c>
      <c r="AH1968">
        <v>1</v>
      </c>
      <c r="AI1968">
        <v>121</v>
      </c>
      <c r="AJ1968">
        <v>866</v>
      </c>
      <c r="AK1968">
        <v>1029</v>
      </c>
      <c r="AL1968">
        <v>1036</v>
      </c>
      <c r="AM1968">
        <v>114</v>
      </c>
      <c r="AN1968">
        <v>312</v>
      </c>
      <c r="AO1968">
        <v>359</v>
      </c>
      <c r="AP1968">
        <v>314</v>
      </c>
      <c r="AQ1968">
        <v>471</v>
      </c>
      <c r="AR1968">
        <v>570</v>
      </c>
      <c r="AS1968">
        <v>1308</v>
      </c>
      <c r="AT1968">
        <v>489</v>
      </c>
      <c r="AU1968">
        <v>705</v>
      </c>
      <c r="AV1968">
        <v>541</v>
      </c>
      <c r="AW1968">
        <v>1583</v>
      </c>
      <c r="AX1968">
        <v>539</v>
      </c>
      <c r="AY1968">
        <v>889</v>
      </c>
      <c r="AZ1968">
        <v>1573</v>
      </c>
      <c r="BA1968">
        <v>2422</v>
      </c>
      <c r="BB1968">
        <v>300</v>
      </c>
      <c r="BC1968">
        <v>270</v>
      </c>
      <c r="BD1968">
        <v>986</v>
      </c>
      <c r="BE1968">
        <v>1</v>
      </c>
      <c r="BF1968" t="s">
        <v>71</v>
      </c>
      <c r="BG1968" t="s">
        <v>1404</v>
      </c>
      <c r="BH1968" t="s">
        <v>1498</v>
      </c>
      <c r="BI1968" s="4">
        <f xml:space="preserve"> _2025teamgamelogs[[#This Row],[FGA]] + (0.44 * _2025teamgamelogs[[#This Row],[FTA]]) + _2025teamgamelogs[[#This Row],[TOV]] - _2025teamgamelogs[[#This Row],[OREB]]</f>
        <v>107.88</v>
      </c>
      <c r="BJ1968" s="3">
        <f>_2025teamgamelogs[[#This Row],[TOV]]/_2025teamgamelogs[[#This Row],[POSSESIONS]]</f>
        <v>0.14831294030404155</v>
      </c>
      <c r="BK1968" s="4">
        <f>_2025teamgamelogs[[#This Row],[PTS]]/_2025teamgamelogs[[#This Row],[POSSESIONS]]</f>
        <v>1.195773081201335</v>
      </c>
      <c r="BL1968" s="4">
        <f xml:space="preserve"> 100 * _2025teamgamelogs[[#This Row],[POINTS_PER_POSSESSION]]</f>
        <v>119.57730812013349</v>
      </c>
      <c r="BM1968" s="4">
        <f xml:space="preserve"> _2025teamgamelogs[[#This Row],[POSSESIONS]] / (_2025teamgamelogs[[#This Row],[MIN]]/48)</f>
        <v>107.88</v>
      </c>
      <c r="BN1968" s="3">
        <f>_2025teamgamelogs[[#This Row],[PTS]] / (2 * (_2025teamgamelogs[[#This Row],[FGA]] + 0.44 * _2025teamgamelogs[[#This Row],[FTA]]))</f>
        <v>0.63309776207302715</v>
      </c>
      <c r="BO1968" s="4">
        <f>VLOOKUP(_2025teamgamelogs[[#This Row],[MONTH]], LEAGUE_AVERAGES!$A$2:$B$8, 2, FALSE)</f>
        <v>113.5005303155976</v>
      </c>
      <c r="BP1968" s="5">
        <f>VLOOKUP(_2025teamgamelogs[[#This Row],[TEAM_NAME]], LEAGUE_AVERAGES!$A$14:$C$43, 2, FALSE)</f>
        <v>0.32842499999999997</v>
      </c>
      <c r="BQ1968" s="5">
        <f>VLOOKUP(_2025teamgamelogs[[#This Row],[TEAM_NAME]], LEAGUE_AVERAGES!$A$14:$C$43, 3, FALSE)</f>
        <v>0.33730952380952384</v>
      </c>
      <c r="BR1968" s="5">
        <f>VLOOKUP(_2025teamgamelogs[[#This Row],[TEAM_NAME]], LEAGUE_AVERAGES!$F$14:$H$43, 2, FALSE)</f>
        <v>0.44209999999999994</v>
      </c>
      <c r="BS1968" s="5">
        <f>VLOOKUP(_2025teamgamelogs[[#This Row],[TEAM_NAME]], LEAGUE_AVERAGES!$F$14:$H$43, 3, FALSE)</f>
        <v>0.4362619047619048</v>
      </c>
      <c r="BT1968" s="5">
        <f>VLOOKUP(_2025teamgamelogs[[#This Row],[TEAM_NAME]], LEAGUE_AVERAGES!$K$14:$M$43, 2, FALSE)</f>
        <v>0.55099578881797462</v>
      </c>
      <c r="BU1968" s="5">
        <f>VLOOKUP(_2025teamgamelogs[[#This Row],[TEAM_NAME]], LEAGUE_AVERAGES!$K$14:$M$43, 3, FALSE)</f>
        <v>0.54201342555394594</v>
      </c>
    </row>
    <row r="1969" spans="1:73" x14ac:dyDescent="0.2">
      <c r="A1969" t="s">
        <v>59</v>
      </c>
      <c r="B1969">
        <v>1610612751</v>
      </c>
      <c r="C1969" t="s">
        <v>89</v>
      </c>
      <c r="D1969" t="s">
        <v>90</v>
      </c>
      <c r="E1969">
        <v>22400956</v>
      </c>
      <c r="F1969" s="1">
        <v>45729</v>
      </c>
      <c r="G1969" t="s">
        <v>686</v>
      </c>
      <c r="H1969" t="s">
        <v>70</v>
      </c>
      <c r="I1969">
        <v>48</v>
      </c>
      <c r="J1969">
        <v>43</v>
      </c>
      <c r="K1969">
        <v>96</v>
      </c>
      <c r="L1969">
        <v>0.44800000000000001</v>
      </c>
      <c r="M1969">
        <v>11</v>
      </c>
      <c r="N1969">
        <v>34</v>
      </c>
      <c r="O1969">
        <v>0.32400000000000001</v>
      </c>
      <c r="P1969">
        <v>13</v>
      </c>
      <c r="Q1969">
        <v>18</v>
      </c>
      <c r="R1969">
        <v>0.72199999999999998</v>
      </c>
      <c r="S1969">
        <v>15</v>
      </c>
      <c r="T1969">
        <v>35</v>
      </c>
      <c r="U1969">
        <v>50</v>
      </c>
      <c r="V1969">
        <v>32</v>
      </c>
      <c r="W1969">
        <v>9</v>
      </c>
      <c r="X1969">
        <v>6</v>
      </c>
      <c r="Y1969">
        <v>7</v>
      </c>
      <c r="Z1969">
        <v>4</v>
      </c>
      <c r="AA1969">
        <v>26</v>
      </c>
      <c r="AB1969">
        <v>16</v>
      </c>
      <c r="AC1969">
        <v>110</v>
      </c>
      <c r="AD1969">
        <v>-6</v>
      </c>
      <c r="AE1969">
        <v>1</v>
      </c>
      <c r="AF1969">
        <v>1231</v>
      </c>
      <c r="AG1969">
        <v>1231</v>
      </c>
      <c r="AH1969">
        <v>1231</v>
      </c>
      <c r="AI1969">
        <v>121</v>
      </c>
      <c r="AJ1969">
        <v>866</v>
      </c>
      <c r="AK1969">
        <v>392</v>
      </c>
      <c r="AL1969">
        <v>1574</v>
      </c>
      <c r="AM1969">
        <v>1661</v>
      </c>
      <c r="AN1969">
        <v>1627</v>
      </c>
      <c r="AO1969">
        <v>1646</v>
      </c>
      <c r="AP1969">
        <v>1755</v>
      </c>
      <c r="AQ1969">
        <v>1617</v>
      </c>
      <c r="AR1969">
        <v>1787</v>
      </c>
      <c r="AS1969">
        <v>332</v>
      </c>
      <c r="AT1969">
        <v>769</v>
      </c>
      <c r="AU1969">
        <v>427</v>
      </c>
      <c r="AV1969">
        <v>322</v>
      </c>
      <c r="AW1969">
        <v>152</v>
      </c>
      <c r="AX1969">
        <v>1702</v>
      </c>
      <c r="AY1969">
        <v>346</v>
      </c>
      <c r="AZ1969">
        <v>750</v>
      </c>
      <c r="BA1969">
        <v>2319</v>
      </c>
      <c r="BB1969">
        <v>1670</v>
      </c>
      <c r="BC1969">
        <v>1479</v>
      </c>
      <c r="BD1969">
        <v>1540</v>
      </c>
      <c r="BE1969">
        <v>1</v>
      </c>
      <c r="BF1969" t="s">
        <v>71</v>
      </c>
      <c r="BG1969" t="s">
        <v>1404</v>
      </c>
      <c r="BH1969" t="s">
        <v>1498</v>
      </c>
      <c r="BI1969" s="4">
        <f xml:space="preserve"> _2025teamgamelogs[[#This Row],[FGA]] + (0.44 * _2025teamgamelogs[[#This Row],[FTA]]) + _2025teamgamelogs[[#This Row],[TOV]] - _2025teamgamelogs[[#This Row],[OREB]]</f>
        <v>97.92</v>
      </c>
      <c r="BJ1969" s="3">
        <f>_2025teamgamelogs[[#This Row],[TOV]]/_2025teamgamelogs[[#This Row],[POSSESIONS]]</f>
        <v>9.1911764705882346E-2</v>
      </c>
      <c r="BK1969" s="4">
        <f>_2025teamgamelogs[[#This Row],[PTS]]/_2025teamgamelogs[[#This Row],[POSSESIONS]]</f>
        <v>1.1233660130718954</v>
      </c>
      <c r="BL1969" s="4">
        <f xml:space="preserve"> 100 * _2025teamgamelogs[[#This Row],[POINTS_PER_POSSESSION]]</f>
        <v>112.33660130718954</v>
      </c>
      <c r="BM1969" s="4">
        <f xml:space="preserve"> _2025teamgamelogs[[#This Row],[POSSESIONS]] / (_2025teamgamelogs[[#This Row],[MIN]]/48)</f>
        <v>97.92</v>
      </c>
      <c r="BN1969" s="3">
        <f>_2025teamgamelogs[[#This Row],[PTS]] / (2 * (_2025teamgamelogs[[#This Row],[FGA]] + 0.44 * _2025teamgamelogs[[#This Row],[FTA]]))</f>
        <v>0.52925327174749803</v>
      </c>
      <c r="BO1969" s="4">
        <f>VLOOKUP(_2025teamgamelogs[[#This Row],[MONTH]], LEAGUE_AVERAGES!$A$2:$B$8, 2, FALSE)</f>
        <v>113.5005303155976</v>
      </c>
      <c r="BP1969" s="5">
        <f>VLOOKUP(_2025teamgamelogs[[#This Row],[TEAM_NAME]], LEAGUE_AVERAGES!$A$14:$C$43, 2, FALSE)</f>
        <v>0.337609756097561</v>
      </c>
      <c r="BQ1969" s="5">
        <f>VLOOKUP(_2025teamgamelogs[[#This Row],[TEAM_NAME]], LEAGUE_AVERAGES!$A$14:$C$43, 3, FALSE)</f>
        <v>0.34709756097560968</v>
      </c>
      <c r="BR1969" s="5">
        <f>VLOOKUP(_2025teamgamelogs[[#This Row],[TEAM_NAME]], LEAGUE_AVERAGES!$F$14:$H$43, 2, FALSE)</f>
        <v>0.43748780487804872</v>
      </c>
      <c r="BS1969" s="5">
        <f>VLOOKUP(_2025teamgamelogs[[#This Row],[TEAM_NAME]], LEAGUE_AVERAGES!$F$14:$H$43, 3, FALSE)</f>
        <v>0.43895121951219529</v>
      </c>
      <c r="BT1969" s="5">
        <f>VLOOKUP(_2025teamgamelogs[[#This Row],[TEAM_NAME]], LEAGUE_AVERAGES!$K$14:$M$43, 2, FALSE)</f>
        <v>0.54767404365624284</v>
      </c>
      <c r="BU1969" s="5">
        <f>VLOOKUP(_2025teamgamelogs[[#This Row],[TEAM_NAME]], LEAGUE_AVERAGES!$K$14:$M$43, 3, FALSE)</f>
        <v>0.5592142433904097</v>
      </c>
    </row>
    <row r="1970" spans="1:73" x14ac:dyDescent="0.2">
      <c r="A1970" t="s">
        <v>59</v>
      </c>
      <c r="B1970">
        <v>1610612758</v>
      </c>
      <c r="C1970" t="s">
        <v>142</v>
      </c>
      <c r="D1970" t="s">
        <v>143</v>
      </c>
      <c r="E1970">
        <v>22400957</v>
      </c>
      <c r="F1970" s="1">
        <v>45729</v>
      </c>
      <c r="G1970" t="s">
        <v>999</v>
      </c>
      <c r="H1970" t="s">
        <v>70</v>
      </c>
      <c r="I1970">
        <v>48</v>
      </c>
      <c r="J1970">
        <v>37</v>
      </c>
      <c r="K1970">
        <v>79</v>
      </c>
      <c r="L1970">
        <v>0.46800000000000003</v>
      </c>
      <c r="M1970">
        <v>14</v>
      </c>
      <c r="N1970">
        <v>37</v>
      </c>
      <c r="O1970">
        <v>0.378</v>
      </c>
      <c r="P1970">
        <v>16</v>
      </c>
      <c r="Q1970">
        <v>22</v>
      </c>
      <c r="R1970">
        <v>0.72699999999999998</v>
      </c>
      <c r="S1970">
        <v>5</v>
      </c>
      <c r="T1970">
        <v>25</v>
      </c>
      <c r="U1970">
        <v>30</v>
      </c>
      <c r="V1970">
        <v>25</v>
      </c>
      <c r="W1970">
        <v>15</v>
      </c>
      <c r="X1970">
        <v>7</v>
      </c>
      <c r="Y1970">
        <v>4</v>
      </c>
      <c r="Z1970">
        <v>5</v>
      </c>
      <c r="AA1970">
        <v>15</v>
      </c>
      <c r="AB1970">
        <v>21</v>
      </c>
      <c r="AC1970">
        <v>104</v>
      </c>
      <c r="AD1970">
        <v>-26</v>
      </c>
      <c r="AE1970">
        <v>1</v>
      </c>
      <c r="AF1970">
        <v>1231</v>
      </c>
      <c r="AG1970">
        <v>1231</v>
      </c>
      <c r="AH1970">
        <v>1231</v>
      </c>
      <c r="AI1970">
        <v>121</v>
      </c>
      <c r="AJ1970">
        <v>1946</v>
      </c>
      <c r="AK1970">
        <v>2245</v>
      </c>
      <c r="AL1970">
        <v>1223</v>
      </c>
      <c r="AM1970">
        <v>934</v>
      </c>
      <c r="AN1970">
        <v>1227</v>
      </c>
      <c r="AO1970">
        <v>993</v>
      </c>
      <c r="AP1970">
        <v>1228</v>
      </c>
      <c r="AQ1970">
        <v>1008</v>
      </c>
      <c r="AR1970">
        <v>1740</v>
      </c>
      <c r="AS1970">
        <v>2299</v>
      </c>
      <c r="AT1970">
        <v>2271</v>
      </c>
      <c r="AU1970">
        <v>2432</v>
      </c>
      <c r="AV1970">
        <v>1358</v>
      </c>
      <c r="AW1970">
        <v>1341</v>
      </c>
      <c r="AX1970">
        <v>1360</v>
      </c>
      <c r="AY1970">
        <v>1274</v>
      </c>
      <c r="AZ1970">
        <v>1188</v>
      </c>
      <c r="BA1970">
        <v>398</v>
      </c>
      <c r="BB1970">
        <v>575</v>
      </c>
      <c r="BC1970">
        <v>1870</v>
      </c>
      <c r="BD1970">
        <v>2327</v>
      </c>
      <c r="BE1970">
        <v>1</v>
      </c>
      <c r="BF1970" t="s">
        <v>71</v>
      </c>
      <c r="BG1970" t="s">
        <v>1404</v>
      </c>
      <c r="BH1970" t="s">
        <v>1498</v>
      </c>
      <c r="BI1970" s="4">
        <f xml:space="preserve"> _2025teamgamelogs[[#This Row],[FGA]] + (0.44 * _2025teamgamelogs[[#This Row],[FTA]]) + _2025teamgamelogs[[#This Row],[TOV]] - _2025teamgamelogs[[#This Row],[OREB]]</f>
        <v>98.68</v>
      </c>
      <c r="BJ1970" s="3">
        <f>_2025teamgamelogs[[#This Row],[TOV]]/_2025teamgamelogs[[#This Row],[POSSESIONS]]</f>
        <v>0.15200648561005267</v>
      </c>
      <c r="BK1970" s="4">
        <f>_2025teamgamelogs[[#This Row],[PTS]]/_2025teamgamelogs[[#This Row],[POSSESIONS]]</f>
        <v>1.0539116335630319</v>
      </c>
      <c r="BL1970" s="4">
        <f xml:space="preserve"> 100 * _2025teamgamelogs[[#This Row],[POINTS_PER_POSSESSION]]</f>
        <v>105.39116335630318</v>
      </c>
      <c r="BM1970" s="4">
        <f xml:space="preserve"> _2025teamgamelogs[[#This Row],[POSSESIONS]] / (_2025teamgamelogs[[#This Row],[MIN]]/48)</f>
        <v>98.68</v>
      </c>
      <c r="BN1970" s="3">
        <f>_2025teamgamelogs[[#This Row],[PTS]] / (2 * (_2025teamgamelogs[[#This Row],[FGA]] + 0.44 * _2025teamgamelogs[[#This Row],[FTA]]))</f>
        <v>0.58637798827244014</v>
      </c>
      <c r="BO1970" s="4">
        <f>VLOOKUP(_2025teamgamelogs[[#This Row],[MONTH]], LEAGUE_AVERAGES!$A$2:$B$8, 2, FALSE)</f>
        <v>113.5005303155976</v>
      </c>
      <c r="BP1970" s="5">
        <f>VLOOKUP(_2025teamgamelogs[[#This Row],[TEAM_NAME]], LEAGUE_AVERAGES!$A$14:$C$43, 2, FALSE)</f>
        <v>0.37158536585365853</v>
      </c>
      <c r="BQ1970" s="5">
        <f>VLOOKUP(_2025teamgamelogs[[#This Row],[TEAM_NAME]], LEAGUE_AVERAGES!$A$14:$C$43, 3, FALSE)</f>
        <v>0.34029268292682929</v>
      </c>
      <c r="BR1970" s="5">
        <f>VLOOKUP(_2025teamgamelogs[[#This Row],[TEAM_NAME]], LEAGUE_AVERAGES!$F$14:$H$43, 2, FALSE)</f>
        <v>0.4831951219512195</v>
      </c>
      <c r="BS1970" s="5">
        <f>VLOOKUP(_2025teamgamelogs[[#This Row],[TEAM_NAME]], LEAGUE_AVERAGES!$F$14:$H$43, 3, FALSE)</f>
        <v>0.47492682926829272</v>
      </c>
      <c r="BT1970" s="5">
        <f>VLOOKUP(_2025teamgamelogs[[#This Row],[TEAM_NAME]], LEAGUE_AVERAGES!$K$14:$M$43, 2, FALSE)</f>
        <v>0.59195463864629394</v>
      </c>
      <c r="BU1970" s="5">
        <f>VLOOKUP(_2025teamgamelogs[[#This Row],[TEAM_NAME]], LEAGUE_AVERAGES!$K$14:$M$43, 3, FALSE)</f>
        <v>0.57517865161129356</v>
      </c>
    </row>
    <row r="1971" spans="1:73" x14ac:dyDescent="0.2">
      <c r="A1971" t="s">
        <v>59</v>
      </c>
      <c r="B1971">
        <v>1610612741</v>
      </c>
      <c r="C1971" t="s">
        <v>86</v>
      </c>
      <c r="D1971" t="s">
        <v>87</v>
      </c>
      <c r="E1971">
        <v>22400956</v>
      </c>
      <c r="F1971" s="1">
        <v>45729</v>
      </c>
      <c r="G1971" t="s">
        <v>680</v>
      </c>
      <c r="H1971" t="s">
        <v>63</v>
      </c>
      <c r="I1971">
        <v>48</v>
      </c>
      <c r="J1971">
        <v>41</v>
      </c>
      <c r="K1971">
        <v>90</v>
      </c>
      <c r="L1971">
        <v>0.45600000000000002</v>
      </c>
      <c r="M1971">
        <v>11</v>
      </c>
      <c r="N1971">
        <v>37</v>
      </c>
      <c r="O1971">
        <v>0.29699999999999999</v>
      </c>
      <c r="P1971">
        <v>23</v>
      </c>
      <c r="Q1971">
        <v>26</v>
      </c>
      <c r="R1971">
        <v>0.88500000000000001</v>
      </c>
      <c r="S1971">
        <v>13</v>
      </c>
      <c r="T1971">
        <v>34</v>
      </c>
      <c r="U1971">
        <v>47</v>
      </c>
      <c r="V1971">
        <v>24</v>
      </c>
      <c r="W1971">
        <v>8</v>
      </c>
      <c r="X1971">
        <v>8</v>
      </c>
      <c r="Y1971">
        <v>4</v>
      </c>
      <c r="Z1971">
        <v>7</v>
      </c>
      <c r="AA1971">
        <v>16</v>
      </c>
      <c r="AB1971">
        <v>26</v>
      </c>
      <c r="AC1971">
        <v>116</v>
      </c>
      <c r="AD1971">
        <v>6</v>
      </c>
      <c r="AE1971">
        <v>1</v>
      </c>
      <c r="AF1971">
        <v>1</v>
      </c>
      <c r="AG1971">
        <v>1</v>
      </c>
      <c r="AH1971">
        <v>1</v>
      </c>
      <c r="AI1971">
        <v>121</v>
      </c>
      <c r="AJ1971">
        <v>1234</v>
      </c>
      <c r="AK1971">
        <v>1029</v>
      </c>
      <c r="AL1971">
        <v>1449</v>
      </c>
      <c r="AM1971">
        <v>1661</v>
      </c>
      <c r="AN1971">
        <v>1227</v>
      </c>
      <c r="AO1971">
        <v>1927</v>
      </c>
      <c r="AP1971">
        <v>314</v>
      </c>
      <c r="AQ1971">
        <v>570</v>
      </c>
      <c r="AR1971">
        <v>352</v>
      </c>
      <c r="AS1971">
        <v>652</v>
      </c>
      <c r="AT1971">
        <v>926</v>
      </c>
      <c r="AU1971">
        <v>705</v>
      </c>
      <c r="AV1971">
        <v>1570</v>
      </c>
      <c r="AW1971">
        <v>78</v>
      </c>
      <c r="AX1971">
        <v>1073</v>
      </c>
      <c r="AY1971">
        <v>1274</v>
      </c>
      <c r="AZ1971">
        <v>1902</v>
      </c>
      <c r="BA1971">
        <v>570</v>
      </c>
      <c r="BB1971">
        <v>94</v>
      </c>
      <c r="BC1971">
        <v>1025</v>
      </c>
      <c r="BD1971">
        <v>854</v>
      </c>
      <c r="BE1971">
        <v>1</v>
      </c>
      <c r="BF1971" t="s">
        <v>64</v>
      </c>
      <c r="BG1971" t="s">
        <v>1404</v>
      </c>
      <c r="BH1971" t="s">
        <v>1498</v>
      </c>
      <c r="BI1971" s="4">
        <f xml:space="preserve"> _2025teamgamelogs[[#This Row],[FGA]] + (0.44 * _2025teamgamelogs[[#This Row],[FTA]]) + _2025teamgamelogs[[#This Row],[TOV]] - _2025teamgamelogs[[#This Row],[OREB]]</f>
        <v>96.44</v>
      </c>
      <c r="BJ1971" s="3">
        <f>_2025teamgamelogs[[#This Row],[TOV]]/_2025teamgamelogs[[#This Row],[POSSESIONS]]</f>
        <v>8.2953131480713399E-2</v>
      </c>
      <c r="BK1971" s="4">
        <f>_2025teamgamelogs[[#This Row],[PTS]]/_2025teamgamelogs[[#This Row],[POSSESIONS]]</f>
        <v>1.2028204064703443</v>
      </c>
      <c r="BL1971" s="4">
        <f xml:space="preserve"> 100 * _2025teamgamelogs[[#This Row],[POINTS_PER_POSSESSION]]</f>
        <v>120.28204064703442</v>
      </c>
      <c r="BM1971" s="4">
        <f xml:space="preserve"> _2025teamgamelogs[[#This Row],[POSSESIONS]] / (_2025teamgamelogs[[#This Row],[MIN]]/48)</f>
        <v>96.44</v>
      </c>
      <c r="BN1971" s="3">
        <f>_2025teamgamelogs[[#This Row],[PTS]] / (2 * (_2025teamgamelogs[[#This Row],[FGA]] + 0.44 * _2025teamgamelogs[[#This Row],[FTA]]))</f>
        <v>0.57176656151419558</v>
      </c>
      <c r="BO1971" s="4">
        <f>VLOOKUP(_2025teamgamelogs[[#This Row],[MONTH]], LEAGUE_AVERAGES!$A$2:$B$8, 2, FALSE)</f>
        <v>113.5005303155976</v>
      </c>
      <c r="BP1971" s="5">
        <f>VLOOKUP(_2025teamgamelogs[[#This Row],[TEAM_NAME]], LEAGUE_AVERAGES!$A$14:$C$43, 2, FALSE)</f>
        <v>0.36141463414634156</v>
      </c>
      <c r="BQ1971" s="5">
        <f>VLOOKUP(_2025teamgamelogs[[#This Row],[TEAM_NAME]], LEAGUE_AVERAGES!$A$14:$C$43, 3, FALSE)</f>
        <v>0.37548780487804878</v>
      </c>
      <c r="BR1971" s="5">
        <f>VLOOKUP(_2025teamgamelogs[[#This Row],[TEAM_NAME]], LEAGUE_AVERAGES!$F$14:$H$43, 2, FALSE)</f>
        <v>0.46404878048780479</v>
      </c>
      <c r="BS1971" s="5">
        <f>VLOOKUP(_2025teamgamelogs[[#This Row],[TEAM_NAME]], LEAGUE_AVERAGES!$F$14:$H$43, 3, FALSE)</f>
        <v>0.47712195121951223</v>
      </c>
      <c r="BT1971" s="5">
        <f>VLOOKUP(_2025teamgamelogs[[#This Row],[TEAM_NAME]], LEAGUE_AVERAGES!$K$14:$M$43, 2, FALSE)</f>
        <v>0.57631003599073594</v>
      </c>
      <c r="BU1971" s="5">
        <f>VLOOKUP(_2025teamgamelogs[[#This Row],[TEAM_NAME]], LEAGUE_AVERAGES!$K$14:$M$43, 3, FALSE)</f>
        <v>0.59556361257988066</v>
      </c>
    </row>
    <row r="1972" spans="1:73" x14ac:dyDescent="0.2">
      <c r="A1972" t="s">
        <v>59</v>
      </c>
      <c r="B1972">
        <v>1610612753</v>
      </c>
      <c r="C1972" t="s">
        <v>83</v>
      </c>
      <c r="D1972" t="s">
        <v>84</v>
      </c>
      <c r="E1972">
        <v>22401141</v>
      </c>
      <c r="F1972" s="1">
        <v>45729</v>
      </c>
      <c r="G1972" t="s">
        <v>1600</v>
      </c>
      <c r="H1972" t="s">
        <v>63</v>
      </c>
      <c r="I1972">
        <v>48</v>
      </c>
      <c r="J1972">
        <v>43</v>
      </c>
      <c r="K1972">
        <v>83</v>
      </c>
      <c r="L1972">
        <v>0.51800000000000002</v>
      </c>
      <c r="M1972">
        <v>13</v>
      </c>
      <c r="N1972">
        <v>33</v>
      </c>
      <c r="O1972">
        <v>0.39400000000000002</v>
      </c>
      <c r="P1972">
        <v>14</v>
      </c>
      <c r="Q1972">
        <v>18</v>
      </c>
      <c r="R1972">
        <v>0.77800000000000002</v>
      </c>
      <c r="S1972">
        <v>8</v>
      </c>
      <c r="T1972">
        <v>31</v>
      </c>
      <c r="U1972">
        <v>39</v>
      </c>
      <c r="V1972">
        <v>25</v>
      </c>
      <c r="W1972">
        <v>11</v>
      </c>
      <c r="X1972">
        <v>7</v>
      </c>
      <c r="Y1972">
        <v>7</v>
      </c>
      <c r="Z1972">
        <v>4</v>
      </c>
      <c r="AA1972">
        <v>20</v>
      </c>
      <c r="AB1972">
        <v>16</v>
      </c>
      <c r="AC1972">
        <v>113</v>
      </c>
      <c r="AD1972">
        <v>20</v>
      </c>
      <c r="AE1972">
        <v>1</v>
      </c>
      <c r="AF1972">
        <v>1</v>
      </c>
      <c r="AG1972">
        <v>1</v>
      </c>
      <c r="AH1972">
        <v>1</v>
      </c>
      <c r="AI1972">
        <v>121</v>
      </c>
      <c r="AJ1972">
        <v>866</v>
      </c>
      <c r="AK1972">
        <v>1922</v>
      </c>
      <c r="AL1972">
        <v>422</v>
      </c>
      <c r="AM1972">
        <v>1171</v>
      </c>
      <c r="AN1972">
        <v>1749</v>
      </c>
      <c r="AO1972">
        <v>813</v>
      </c>
      <c r="AP1972">
        <v>1571</v>
      </c>
      <c r="AQ1972">
        <v>1617</v>
      </c>
      <c r="AR1972">
        <v>1292</v>
      </c>
      <c r="AS1972">
        <v>1800</v>
      </c>
      <c r="AT1972">
        <v>1488</v>
      </c>
      <c r="AU1972">
        <v>1833</v>
      </c>
      <c r="AV1972">
        <v>1358</v>
      </c>
      <c r="AW1972">
        <v>429</v>
      </c>
      <c r="AX1972">
        <v>1360</v>
      </c>
      <c r="AY1972">
        <v>346</v>
      </c>
      <c r="AZ1972">
        <v>750</v>
      </c>
      <c r="BA1972">
        <v>1491</v>
      </c>
      <c r="BB1972">
        <v>1670</v>
      </c>
      <c r="BC1972">
        <v>1250</v>
      </c>
      <c r="BD1972">
        <v>231</v>
      </c>
      <c r="BE1972">
        <v>1</v>
      </c>
      <c r="BF1972" t="s">
        <v>71</v>
      </c>
      <c r="BG1972" t="s">
        <v>1404</v>
      </c>
      <c r="BH1972" t="s">
        <v>1498</v>
      </c>
      <c r="BI1972" s="4">
        <f xml:space="preserve"> _2025teamgamelogs[[#This Row],[FGA]] + (0.44 * _2025teamgamelogs[[#This Row],[FTA]]) + _2025teamgamelogs[[#This Row],[TOV]] - _2025teamgamelogs[[#This Row],[OREB]]</f>
        <v>93.92</v>
      </c>
      <c r="BJ1972" s="3">
        <f>_2025teamgamelogs[[#This Row],[TOV]]/_2025teamgamelogs[[#This Row],[POSSESIONS]]</f>
        <v>0.11712095400340715</v>
      </c>
      <c r="BK1972" s="4">
        <f>_2025teamgamelogs[[#This Row],[PTS]]/_2025teamgamelogs[[#This Row],[POSSESIONS]]</f>
        <v>1.203151618398637</v>
      </c>
      <c r="BL1972" s="4">
        <f xml:space="preserve"> 100 * _2025teamgamelogs[[#This Row],[POINTS_PER_POSSESSION]]</f>
        <v>120.31516183986371</v>
      </c>
      <c r="BM1972" s="4">
        <f xml:space="preserve"> _2025teamgamelogs[[#This Row],[POSSESIONS]] / (_2025teamgamelogs[[#This Row],[MIN]]/48)</f>
        <v>93.92</v>
      </c>
      <c r="BN1972" s="3">
        <f>_2025teamgamelogs[[#This Row],[PTS]] / (2 * (_2025teamgamelogs[[#This Row],[FGA]] + 0.44 * _2025teamgamelogs[[#This Row],[FTA]]))</f>
        <v>0.62142542894852615</v>
      </c>
      <c r="BO1972" s="4">
        <f>VLOOKUP(_2025teamgamelogs[[#This Row],[MONTH]], LEAGUE_AVERAGES!$A$2:$B$8, 2, FALSE)</f>
        <v>113.5005303155976</v>
      </c>
      <c r="BP1972" s="5">
        <f>VLOOKUP(_2025teamgamelogs[[#This Row],[TEAM_NAME]], LEAGUE_AVERAGES!$A$14:$C$43, 2, FALSE)</f>
        <v>0.32192682926829269</v>
      </c>
      <c r="BQ1972" s="5">
        <f>VLOOKUP(_2025teamgamelogs[[#This Row],[TEAM_NAME]], LEAGUE_AVERAGES!$A$14:$C$43, 3, FALSE)</f>
        <v>0.31129268292682932</v>
      </c>
      <c r="BR1972" s="5">
        <f>VLOOKUP(_2025teamgamelogs[[#This Row],[TEAM_NAME]], LEAGUE_AVERAGES!$F$14:$H$43, 2, FALSE)</f>
        <v>0.44641463414634147</v>
      </c>
      <c r="BS1972" s="5">
        <f>VLOOKUP(_2025teamgamelogs[[#This Row],[TEAM_NAME]], LEAGUE_AVERAGES!$F$14:$H$43, 3, FALSE)</f>
        <v>0.44524390243902434</v>
      </c>
      <c r="BT1972" s="5">
        <f>VLOOKUP(_2025teamgamelogs[[#This Row],[TEAM_NAME]], LEAGUE_AVERAGES!$K$14:$M$43, 2, FALSE)</f>
        <v>0.55194019912665027</v>
      </c>
      <c r="BU1972" s="5">
        <f>VLOOKUP(_2025teamgamelogs[[#This Row],[TEAM_NAME]], LEAGUE_AVERAGES!$K$14:$M$43, 3, FALSE)</f>
        <v>0.54874950227645525</v>
      </c>
    </row>
    <row r="1973" spans="1:73" x14ac:dyDescent="0.2">
      <c r="A1973" t="s">
        <v>59</v>
      </c>
      <c r="B1973">
        <v>1610612740</v>
      </c>
      <c r="C1973" t="s">
        <v>77</v>
      </c>
      <c r="D1973" t="s">
        <v>78</v>
      </c>
      <c r="E1973">
        <v>22401141</v>
      </c>
      <c r="F1973" s="1">
        <v>45729</v>
      </c>
      <c r="G1973" t="s">
        <v>1601</v>
      </c>
      <c r="H1973" t="s">
        <v>70</v>
      </c>
      <c r="I1973">
        <v>48</v>
      </c>
      <c r="J1973">
        <v>35</v>
      </c>
      <c r="K1973">
        <v>79</v>
      </c>
      <c r="L1973">
        <v>0.443</v>
      </c>
      <c r="M1973">
        <v>7</v>
      </c>
      <c r="N1973">
        <v>25</v>
      </c>
      <c r="O1973">
        <v>0.28000000000000003</v>
      </c>
      <c r="P1973">
        <v>16</v>
      </c>
      <c r="Q1973">
        <v>21</v>
      </c>
      <c r="R1973">
        <v>0.76200000000000001</v>
      </c>
      <c r="S1973">
        <v>11</v>
      </c>
      <c r="T1973">
        <v>29</v>
      </c>
      <c r="U1973">
        <v>40</v>
      </c>
      <c r="V1973">
        <v>23</v>
      </c>
      <c r="W1973">
        <v>13</v>
      </c>
      <c r="X1973">
        <v>3</v>
      </c>
      <c r="Y1973">
        <v>4</v>
      </c>
      <c r="Z1973">
        <v>7</v>
      </c>
      <c r="AA1973">
        <v>16</v>
      </c>
      <c r="AB1973">
        <v>20</v>
      </c>
      <c r="AC1973">
        <v>93</v>
      </c>
      <c r="AD1973">
        <v>-20</v>
      </c>
      <c r="AE1973">
        <v>1</v>
      </c>
      <c r="AF1973">
        <v>1231</v>
      </c>
      <c r="AG1973">
        <v>1231</v>
      </c>
      <c r="AH1973">
        <v>1231</v>
      </c>
      <c r="AI1973">
        <v>121</v>
      </c>
      <c r="AJ1973">
        <v>2164</v>
      </c>
      <c r="AK1973">
        <v>2245</v>
      </c>
      <c r="AL1973">
        <v>1671</v>
      </c>
      <c r="AM1973">
        <v>2338</v>
      </c>
      <c r="AN1973">
        <v>2375</v>
      </c>
      <c r="AO1973">
        <v>2073</v>
      </c>
      <c r="AP1973">
        <v>1228</v>
      </c>
      <c r="AQ1973">
        <v>1164</v>
      </c>
      <c r="AR1973">
        <v>1465</v>
      </c>
      <c r="AS1973">
        <v>1051</v>
      </c>
      <c r="AT1973">
        <v>1807</v>
      </c>
      <c r="AU1973">
        <v>1715</v>
      </c>
      <c r="AV1973">
        <v>1759</v>
      </c>
      <c r="AW1973">
        <v>850</v>
      </c>
      <c r="AX1973">
        <v>2344</v>
      </c>
      <c r="AY1973">
        <v>1274</v>
      </c>
      <c r="AZ1973">
        <v>1902</v>
      </c>
      <c r="BA1973">
        <v>570</v>
      </c>
      <c r="BB1973">
        <v>767</v>
      </c>
      <c r="BC1973">
        <v>2330</v>
      </c>
      <c r="BD1973">
        <v>2202</v>
      </c>
      <c r="BE1973">
        <v>1</v>
      </c>
      <c r="BF1973" t="s">
        <v>64</v>
      </c>
      <c r="BG1973" t="s">
        <v>1404</v>
      </c>
      <c r="BH1973" t="s">
        <v>1498</v>
      </c>
      <c r="BI1973" s="4">
        <f xml:space="preserve"> _2025teamgamelogs[[#This Row],[FGA]] + (0.44 * _2025teamgamelogs[[#This Row],[FTA]]) + _2025teamgamelogs[[#This Row],[TOV]] - _2025teamgamelogs[[#This Row],[OREB]]</f>
        <v>90.24</v>
      </c>
      <c r="BJ1973" s="3">
        <f>_2025teamgamelogs[[#This Row],[TOV]]/_2025teamgamelogs[[#This Row],[POSSESIONS]]</f>
        <v>0.14406028368794327</v>
      </c>
      <c r="BK1973" s="4">
        <f>_2025teamgamelogs[[#This Row],[PTS]]/_2025teamgamelogs[[#This Row],[POSSESIONS]]</f>
        <v>1.0305851063829787</v>
      </c>
      <c r="BL1973" s="4">
        <f xml:space="preserve"> 100 * _2025teamgamelogs[[#This Row],[POINTS_PER_POSSESSION]]</f>
        <v>103.05851063829788</v>
      </c>
      <c r="BM1973" s="4">
        <f xml:space="preserve"> _2025teamgamelogs[[#This Row],[POSSESIONS]] / (_2025teamgamelogs[[#This Row],[MIN]]/48)</f>
        <v>90.24</v>
      </c>
      <c r="BN1973" s="3">
        <f>_2025teamgamelogs[[#This Row],[PTS]] / (2 * (_2025teamgamelogs[[#This Row],[FGA]] + 0.44 * _2025teamgamelogs[[#This Row],[FTA]]))</f>
        <v>0.52697189483227569</v>
      </c>
      <c r="BO1973" s="4">
        <f>VLOOKUP(_2025teamgamelogs[[#This Row],[MONTH]], LEAGUE_AVERAGES!$A$2:$B$8, 2, FALSE)</f>
        <v>113.5005303155976</v>
      </c>
      <c r="BP1973" s="5">
        <f>VLOOKUP(_2025teamgamelogs[[#This Row],[TEAM_NAME]], LEAGUE_AVERAGES!$A$14:$C$43, 2, FALSE)</f>
        <v>0.35068292682926827</v>
      </c>
      <c r="BQ1973" s="5">
        <f>VLOOKUP(_2025teamgamelogs[[#This Row],[TEAM_NAME]], LEAGUE_AVERAGES!$A$14:$C$43, 3, FALSE)</f>
        <v>0.33902439024390252</v>
      </c>
      <c r="BR1973" s="5">
        <f>VLOOKUP(_2025teamgamelogs[[#This Row],[TEAM_NAME]], LEAGUE_AVERAGES!$F$14:$H$43, 2, FALSE)</f>
        <v>0.44770731707317085</v>
      </c>
      <c r="BS1973" s="5">
        <f>VLOOKUP(_2025teamgamelogs[[#This Row],[TEAM_NAME]], LEAGUE_AVERAGES!$F$14:$H$43, 3, FALSE)</f>
        <v>0.45721951219512191</v>
      </c>
      <c r="BT1973" s="5">
        <f>VLOOKUP(_2025teamgamelogs[[#This Row],[TEAM_NAME]], LEAGUE_AVERAGES!$K$14:$M$43, 2, FALSE)</f>
        <v>0.55230036801172144</v>
      </c>
      <c r="BU1973" s="5">
        <f>VLOOKUP(_2025teamgamelogs[[#This Row],[TEAM_NAME]], LEAGUE_AVERAGES!$K$14:$M$43, 3, FALSE)</f>
        <v>0.55239725408654039</v>
      </c>
    </row>
    <row r="1974" spans="1:73" x14ac:dyDescent="0.2">
      <c r="A1974" t="s">
        <v>59</v>
      </c>
      <c r="B1974">
        <v>1610612762</v>
      </c>
      <c r="C1974" t="s">
        <v>125</v>
      </c>
      <c r="D1974" t="s">
        <v>126</v>
      </c>
      <c r="E1974">
        <v>22400966</v>
      </c>
      <c r="F1974" s="1">
        <v>45730</v>
      </c>
      <c r="G1974" t="s">
        <v>1602</v>
      </c>
      <c r="H1974" t="s">
        <v>70</v>
      </c>
      <c r="I1974">
        <v>48</v>
      </c>
      <c r="J1974">
        <v>39</v>
      </c>
      <c r="K1974">
        <v>89</v>
      </c>
      <c r="L1974">
        <v>0.438</v>
      </c>
      <c r="M1974">
        <v>16</v>
      </c>
      <c r="N1974">
        <v>38</v>
      </c>
      <c r="O1974">
        <v>0.42099999999999999</v>
      </c>
      <c r="P1974">
        <v>24</v>
      </c>
      <c r="Q1974">
        <v>31</v>
      </c>
      <c r="R1974">
        <v>0.77400000000000002</v>
      </c>
      <c r="S1974">
        <v>6</v>
      </c>
      <c r="T1974">
        <v>29</v>
      </c>
      <c r="U1974">
        <v>35</v>
      </c>
      <c r="V1974">
        <v>23</v>
      </c>
      <c r="W1974">
        <v>17</v>
      </c>
      <c r="X1974">
        <v>12</v>
      </c>
      <c r="Y1974">
        <v>2</v>
      </c>
      <c r="Z1974">
        <v>6</v>
      </c>
      <c r="AA1974">
        <v>25</v>
      </c>
      <c r="AB1974">
        <v>26</v>
      </c>
      <c r="AC1974">
        <v>118</v>
      </c>
      <c r="AD1974">
        <v>-8</v>
      </c>
      <c r="AE1974">
        <v>1</v>
      </c>
      <c r="AF1974">
        <v>1231</v>
      </c>
      <c r="AG1974">
        <v>1231</v>
      </c>
      <c r="AH1974">
        <v>1231</v>
      </c>
      <c r="AI1974">
        <v>121</v>
      </c>
      <c r="AJ1974">
        <v>1609</v>
      </c>
      <c r="AK1974">
        <v>1176</v>
      </c>
      <c r="AL1974">
        <v>1728</v>
      </c>
      <c r="AM1974">
        <v>567</v>
      </c>
      <c r="AN1974">
        <v>1078</v>
      </c>
      <c r="AO1974">
        <v>527</v>
      </c>
      <c r="AP1974">
        <v>238</v>
      </c>
      <c r="AQ1974">
        <v>202</v>
      </c>
      <c r="AR1974">
        <v>1354</v>
      </c>
      <c r="AS1974">
        <v>2189</v>
      </c>
      <c r="AT1974">
        <v>1807</v>
      </c>
      <c r="AU1974">
        <v>2225</v>
      </c>
      <c r="AV1974">
        <v>1759</v>
      </c>
      <c r="AW1974">
        <v>1759</v>
      </c>
      <c r="AX1974">
        <v>217</v>
      </c>
      <c r="AY1974">
        <v>2078</v>
      </c>
      <c r="AZ1974">
        <v>1573</v>
      </c>
      <c r="BA1974">
        <v>2247</v>
      </c>
      <c r="BB1974">
        <v>94</v>
      </c>
      <c r="BC1974">
        <v>891</v>
      </c>
      <c r="BD1974">
        <v>1667</v>
      </c>
      <c r="BE1974">
        <v>1</v>
      </c>
      <c r="BF1974" t="s">
        <v>64</v>
      </c>
      <c r="BG1974" t="s">
        <v>1404</v>
      </c>
      <c r="BH1974" t="s">
        <v>1498</v>
      </c>
      <c r="BI1974" s="4">
        <f xml:space="preserve"> _2025teamgamelogs[[#This Row],[FGA]] + (0.44 * _2025teamgamelogs[[#This Row],[FTA]]) + _2025teamgamelogs[[#This Row],[TOV]] - _2025teamgamelogs[[#This Row],[OREB]]</f>
        <v>113.64</v>
      </c>
      <c r="BJ1974" s="3">
        <f>_2025teamgamelogs[[#This Row],[TOV]]/_2025teamgamelogs[[#This Row],[POSSESIONS]]</f>
        <v>0.14959521295318551</v>
      </c>
      <c r="BK1974" s="4">
        <f>_2025teamgamelogs[[#This Row],[PTS]]/_2025teamgamelogs[[#This Row],[POSSESIONS]]</f>
        <v>1.0383667722632877</v>
      </c>
      <c r="BL1974" s="4">
        <f xml:space="preserve"> 100 * _2025teamgamelogs[[#This Row],[POINTS_PER_POSSESSION]]</f>
        <v>103.83667722632876</v>
      </c>
      <c r="BM1974" s="4">
        <f xml:space="preserve"> _2025teamgamelogs[[#This Row],[POSSESIONS]] / (_2025teamgamelogs[[#This Row],[MIN]]/48)</f>
        <v>113.64</v>
      </c>
      <c r="BN1974" s="3">
        <f>_2025teamgamelogs[[#This Row],[PTS]] / (2 * (_2025teamgamelogs[[#This Row],[FGA]] + 0.44 * _2025teamgamelogs[[#This Row],[FTA]]))</f>
        <v>0.57482462977396731</v>
      </c>
      <c r="BO1974" s="4">
        <f>VLOOKUP(_2025teamgamelogs[[#This Row],[MONTH]], LEAGUE_AVERAGES!$A$2:$B$8, 2, FALSE)</f>
        <v>113.5005303155976</v>
      </c>
      <c r="BP1974" s="5">
        <f>VLOOKUP(_2025teamgamelogs[[#This Row],[TEAM_NAME]], LEAGUE_AVERAGES!$A$14:$C$43, 2, FALSE)</f>
        <v>0.36446341463414633</v>
      </c>
      <c r="BQ1974" s="5">
        <f>VLOOKUP(_2025teamgamelogs[[#This Row],[TEAM_NAME]], LEAGUE_AVERAGES!$A$14:$C$43, 3, FALSE)</f>
        <v>0.3413170731707319</v>
      </c>
      <c r="BR1974" s="5">
        <f>VLOOKUP(_2025teamgamelogs[[#This Row],[TEAM_NAME]], LEAGUE_AVERAGES!$F$14:$H$43, 2, FALSE)</f>
        <v>0.4583902439024391</v>
      </c>
      <c r="BS1974" s="5">
        <f>VLOOKUP(_2025teamgamelogs[[#This Row],[TEAM_NAME]], LEAGUE_AVERAGES!$F$14:$H$43, 3, FALSE)</f>
        <v>0.45390243902439031</v>
      </c>
      <c r="BT1974" s="5">
        <f>VLOOKUP(_2025teamgamelogs[[#This Row],[TEAM_NAME]], LEAGUE_AVERAGES!$K$14:$M$43, 2, FALSE)</f>
        <v>0.57104853563970659</v>
      </c>
      <c r="BU1974" s="5">
        <f>VLOOKUP(_2025teamgamelogs[[#This Row],[TEAM_NAME]], LEAGUE_AVERAGES!$K$14:$M$43, 3, FALSE)</f>
        <v>0.56826296147062372</v>
      </c>
    </row>
    <row r="1975" spans="1:73" x14ac:dyDescent="0.2">
      <c r="A1975" t="s">
        <v>59</v>
      </c>
      <c r="B1975">
        <v>1610612748</v>
      </c>
      <c r="C1975" t="s">
        <v>101</v>
      </c>
      <c r="D1975" t="s">
        <v>102</v>
      </c>
      <c r="E1975">
        <v>22400958</v>
      </c>
      <c r="F1975" s="1">
        <v>45730</v>
      </c>
      <c r="G1975" t="s">
        <v>1366</v>
      </c>
      <c r="H1975" t="s">
        <v>70</v>
      </c>
      <c r="I1975">
        <v>48</v>
      </c>
      <c r="J1975">
        <v>34</v>
      </c>
      <c r="K1975">
        <v>75</v>
      </c>
      <c r="L1975">
        <v>0.45300000000000001</v>
      </c>
      <c r="M1975">
        <v>13</v>
      </c>
      <c r="N1975">
        <v>34</v>
      </c>
      <c r="O1975">
        <v>0.38200000000000001</v>
      </c>
      <c r="P1975">
        <v>10</v>
      </c>
      <c r="Q1975">
        <v>17</v>
      </c>
      <c r="R1975">
        <v>0.58799999999999997</v>
      </c>
      <c r="S1975">
        <v>7</v>
      </c>
      <c r="T1975">
        <v>31</v>
      </c>
      <c r="U1975">
        <v>38</v>
      </c>
      <c r="V1975">
        <v>18</v>
      </c>
      <c r="W1975">
        <v>18</v>
      </c>
      <c r="X1975">
        <v>10</v>
      </c>
      <c r="Y1975">
        <v>4</v>
      </c>
      <c r="Z1975">
        <v>4</v>
      </c>
      <c r="AA1975">
        <v>12</v>
      </c>
      <c r="AB1975">
        <v>17</v>
      </c>
      <c r="AC1975">
        <v>91</v>
      </c>
      <c r="AD1975">
        <v>-12</v>
      </c>
      <c r="AE1975">
        <v>1</v>
      </c>
      <c r="AF1975">
        <v>1231</v>
      </c>
      <c r="AG1975">
        <v>1231</v>
      </c>
      <c r="AH1975">
        <v>1231</v>
      </c>
      <c r="AI1975">
        <v>121</v>
      </c>
      <c r="AJ1975">
        <v>2258</v>
      </c>
      <c r="AK1975">
        <v>2395</v>
      </c>
      <c r="AL1975">
        <v>1505</v>
      </c>
      <c r="AM1975">
        <v>1171</v>
      </c>
      <c r="AN1975">
        <v>1627</v>
      </c>
      <c r="AO1975">
        <v>943</v>
      </c>
      <c r="AP1975">
        <v>2148</v>
      </c>
      <c r="AQ1975">
        <v>1778</v>
      </c>
      <c r="AR1975">
        <v>2371</v>
      </c>
      <c r="AS1975">
        <v>2024</v>
      </c>
      <c r="AT1975">
        <v>1488</v>
      </c>
      <c r="AU1975">
        <v>1966</v>
      </c>
      <c r="AV1975">
        <v>2327</v>
      </c>
      <c r="AW1975">
        <v>1953</v>
      </c>
      <c r="AX1975">
        <v>539</v>
      </c>
      <c r="AY1975">
        <v>1274</v>
      </c>
      <c r="AZ1975">
        <v>750</v>
      </c>
      <c r="BA1975">
        <v>92</v>
      </c>
      <c r="BB1975">
        <v>1444</v>
      </c>
      <c r="BC1975">
        <v>2370</v>
      </c>
      <c r="BD1975">
        <v>1899</v>
      </c>
      <c r="BE1975">
        <v>1</v>
      </c>
      <c r="BF1975" t="s">
        <v>64</v>
      </c>
      <c r="BG1975" t="s">
        <v>1404</v>
      </c>
      <c r="BH1975" t="s">
        <v>1498</v>
      </c>
      <c r="BI1975" s="4">
        <f xml:space="preserve"> _2025teamgamelogs[[#This Row],[FGA]] + (0.44 * _2025teamgamelogs[[#This Row],[FTA]]) + _2025teamgamelogs[[#This Row],[TOV]] - _2025teamgamelogs[[#This Row],[OREB]]</f>
        <v>93.48</v>
      </c>
      <c r="BJ1975" s="3">
        <f>_2025teamgamelogs[[#This Row],[TOV]]/_2025teamgamelogs[[#This Row],[POSSESIONS]]</f>
        <v>0.1925545571245186</v>
      </c>
      <c r="BK1975" s="4">
        <f>_2025teamgamelogs[[#This Row],[PTS]]/_2025teamgamelogs[[#This Row],[POSSESIONS]]</f>
        <v>0.97347026101839962</v>
      </c>
      <c r="BL1975" s="4">
        <f xml:space="preserve"> 100 * _2025teamgamelogs[[#This Row],[POINTS_PER_POSSESSION]]</f>
        <v>97.347026101839958</v>
      </c>
      <c r="BM1975" s="4">
        <f xml:space="preserve"> _2025teamgamelogs[[#This Row],[POSSESIONS]] / (_2025teamgamelogs[[#This Row],[MIN]]/48)</f>
        <v>93.48</v>
      </c>
      <c r="BN1975" s="3">
        <f>_2025teamgamelogs[[#This Row],[PTS]] / (2 * (_2025teamgamelogs[[#This Row],[FGA]] + 0.44 * _2025teamgamelogs[[#This Row],[FTA]]))</f>
        <v>0.55164888457807948</v>
      </c>
      <c r="BO1975" s="4">
        <f>VLOOKUP(_2025teamgamelogs[[#This Row],[MONTH]], LEAGUE_AVERAGES!$A$2:$B$8, 2, FALSE)</f>
        <v>113.5005303155976</v>
      </c>
      <c r="BP1975" s="5">
        <f>VLOOKUP(_2025teamgamelogs[[#This Row],[TEAM_NAME]], LEAGUE_AVERAGES!$A$14:$C$43, 2, FALSE)</f>
        <v>0.38887804878048787</v>
      </c>
      <c r="BQ1975" s="5">
        <f>VLOOKUP(_2025teamgamelogs[[#This Row],[TEAM_NAME]], LEAGUE_AVERAGES!$A$14:$C$43, 3, FALSE)</f>
        <v>0.35180487804878063</v>
      </c>
      <c r="BR1975" s="5">
        <f>VLOOKUP(_2025teamgamelogs[[#This Row],[TEAM_NAME]], LEAGUE_AVERAGES!$F$14:$H$43, 2, FALSE)</f>
        <v>0.48178048780487814</v>
      </c>
      <c r="BS1975" s="5">
        <f>VLOOKUP(_2025teamgamelogs[[#This Row],[TEAM_NAME]], LEAGUE_AVERAGES!$F$14:$H$43, 3, FALSE)</f>
        <v>0.44997560975609752</v>
      </c>
      <c r="BT1975" s="5">
        <f>VLOOKUP(_2025teamgamelogs[[#This Row],[TEAM_NAME]], LEAGUE_AVERAGES!$K$14:$M$43, 2, FALSE)</f>
        <v>0.59307433364150897</v>
      </c>
      <c r="BU1975" s="5">
        <f>VLOOKUP(_2025teamgamelogs[[#This Row],[TEAM_NAME]], LEAGUE_AVERAGES!$K$14:$M$43, 3, FALSE)</f>
        <v>0.56311679796954139</v>
      </c>
    </row>
    <row r="1976" spans="1:73" x14ac:dyDescent="0.2">
      <c r="A1976" t="s">
        <v>59</v>
      </c>
      <c r="B1976">
        <v>1610612739</v>
      </c>
      <c r="C1976" t="s">
        <v>119</v>
      </c>
      <c r="D1976" t="s">
        <v>120</v>
      </c>
      <c r="E1976">
        <v>22400962</v>
      </c>
      <c r="F1976" s="1">
        <v>45730</v>
      </c>
      <c r="G1976" t="s">
        <v>1603</v>
      </c>
      <c r="H1976" t="s">
        <v>63</v>
      </c>
      <c r="I1976">
        <v>48</v>
      </c>
      <c r="J1976">
        <v>44</v>
      </c>
      <c r="K1976">
        <v>88</v>
      </c>
      <c r="L1976">
        <v>0.5</v>
      </c>
      <c r="M1976">
        <v>19</v>
      </c>
      <c r="N1976">
        <v>51</v>
      </c>
      <c r="O1976">
        <v>0.373</v>
      </c>
      <c r="P1976">
        <v>26</v>
      </c>
      <c r="Q1976">
        <v>33</v>
      </c>
      <c r="R1976">
        <v>0.78800000000000003</v>
      </c>
      <c r="S1976">
        <v>8</v>
      </c>
      <c r="T1976">
        <v>35</v>
      </c>
      <c r="U1976">
        <v>43</v>
      </c>
      <c r="V1976">
        <v>32</v>
      </c>
      <c r="W1976">
        <v>16</v>
      </c>
      <c r="X1976">
        <v>9</v>
      </c>
      <c r="Y1976">
        <v>4</v>
      </c>
      <c r="Z1976">
        <v>3</v>
      </c>
      <c r="AA1976">
        <v>17</v>
      </c>
      <c r="AB1976">
        <v>25</v>
      </c>
      <c r="AC1976">
        <v>133</v>
      </c>
      <c r="AD1976">
        <v>9</v>
      </c>
      <c r="AE1976">
        <v>1</v>
      </c>
      <c r="AF1976">
        <v>1</v>
      </c>
      <c r="AG1976">
        <v>1</v>
      </c>
      <c r="AH1976">
        <v>1</v>
      </c>
      <c r="AI1976">
        <v>121</v>
      </c>
      <c r="AJ1976">
        <v>703</v>
      </c>
      <c r="AK1976">
        <v>1314</v>
      </c>
      <c r="AL1976">
        <v>663</v>
      </c>
      <c r="AM1976">
        <v>182</v>
      </c>
      <c r="AN1976">
        <v>83</v>
      </c>
      <c r="AO1976">
        <v>1066</v>
      </c>
      <c r="AP1976">
        <v>133</v>
      </c>
      <c r="AQ1976">
        <v>134</v>
      </c>
      <c r="AR1976">
        <v>1213</v>
      </c>
      <c r="AS1976">
        <v>1800</v>
      </c>
      <c r="AT1976">
        <v>769</v>
      </c>
      <c r="AU1976">
        <v>1282</v>
      </c>
      <c r="AV1976">
        <v>322</v>
      </c>
      <c r="AW1976">
        <v>1583</v>
      </c>
      <c r="AX1976">
        <v>797</v>
      </c>
      <c r="AY1976">
        <v>1274</v>
      </c>
      <c r="AZ1976">
        <v>384</v>
      </c>
      <c r="BA1976">
        <v>792</v>
      </c>
      <c r="BB1976">
        <v>143</v>
      </c>
      <c r="BC1976">
        <v>150</v>
      </c>
      <c r="BD1976">
        <v>672</v>
      </c>
      <c r="BE1976">
        <v>1</v>
      </c>
      <c r="BF1976" t="s">
        <v>71</v>
      </c>
      <c r="BG1976" t="s">
        <v>1404</v>
      </c>
      <c r="BH1976" t="s">
        <v>1498</v>
      </c>
      <c r="BI1976" s="4">
        <f xml:space="preserve"> _2025teamgamelogs[[#This Row],[FGA]] + (0.44 * _2025teamgamelogs[[#This Row],[FTA]]) + _2025teamgamelogs[[#This Row],[TOV]] - _2025teamgamelogs[[#This Row],[OREB]]</f>
        <v>110.52</v>
      </c>
      <c r="BJ1976" s="3">
        <f>_2025teamgamelogs[[#This Row],[TOV]]/_2025teamgamelogs[[#This Row],[POSSESIONS]]</f>
        <v>0.14477017734346725</v>
      </c>
      <c r="BK1976" s="4">
        <f>_2025teamgamelogs[[#This Row],[PTS]]/_2025teamgamelogs[[#This Row],[POSSESIONS]]</f>
        <v>1.2034020991675716</v>
      </c>
      <c r="BL1976" s="4">
        <f xml:space="preserve"> 100 * _2025teamgamelogs[[#This Row],[POINTS_PER_POSSESSION]]</f>
        <v>120.34020991675716</v>
      </c>
      <c r="BM1976" s="4">
        <f xml:space="preserve"> _2025teamgamelogs[[#This Row],[POSSESIONS]] / (_2025teamgamelogs[[#This Row],[MIN]]/48)</f>
        <v>110.52</v>
      </c>
      <c r="BN1976" s="3">
        <f>_2025teamgamelogs[[#This Row],[PTS]] / (2 * (_2025teamgamelogs[[#This Row],[FGA]] + 0.44 * _2025teamgamelogs[[#This Row],[FTA]]))</f>
        <v>0.64865392118611009</v>
      </c>
      <c r="BO1976" s="4">
        <f>VLOOKUP(_2025teamgamelogs[[#This Row],[MONTH]], LEAGUE_AVERAGES!$A$2:$B$8, 2, FALSE)</f>
        <v>113.5005303155976</v>
      </c>
      <c r="BP1976" s="5">
        <f>VLOOKUP(_2025teamgamelogs[[#This Row],[TEAM_NAME]], LEAGUE_AVERAGES!$A$14:$C$43, 2, FALSE)</f>
        <v>0.38409756097560971</v>
      </c>
      <c r="BQ1976" s="5">
        <f>VLOOKUP(_2025teamgamelogs[[#This Row],[TEAM_NAME]], LEAGUE_AVERAGES!$A$14:$C$43, 3, FALSE)</f>
        <v>0.38512195121951209</v>
      </c>
      <c r="BR1976" s="5">
        <f>VLOOKUP(_2025teamgamelogs[[#This Row],[TEAM_NAME]], LEAGUE_AVERAGES!$F$14:$H$43, 2, FALSE)</f>
        <v>0.49482926829268303</v>
      </c>
      <c r="BS1976" s="5">
        <f>VLOOKUP(_2025teamgamelogs[[#This Row],[TEAM_NAME]], LEAGUE_AVERAGES!$F$14:$H$43, 3, FALSE)</f>
        <v>0.4880731707317072</v>
      </c>
      <c r="BT1976" s="5">
        <f>VLOOKUP(_2025teamgamelogs[[#This Row],[TEAM_NAME]], LEAGUE_AVERAGES!$K$14:$M$43, 2, FALSE)</f>
        <v>0.61027349880699666</v>
      </c>
      <c r="BU1976" s="5">
        <f>VLOOKUP(_2025teamgamelogs[[#This Row],[TEAM_NAME]], LEAGUE_AVERAGES!$K$14:$M$43, 3, FALSE)</f>
        <v>0.60680781397749251</v>
      </c>
    </row>
    <row r="1977" spans="1:73" x14ac:dyDescent="0.2">
      <c r="A1977" t="s">
        <v>59</v>
      </c>
      <c r="B1977">
        <v>1610612742</v>
      </c>
      <c r="C1977" t="s">
        <v>154</v>
      </c>
      <c r="D1977" t="s">
        <v>155</v>
      </c>
      <c r="E1977">
        <v>22400961</v>
      </c>
      <c r="F1977" s="1">
        <v>45730</v>
      </c>
      <c r="G1977" t="s">
        <v>948</v>
      </c>
      <c r="H1977" t="s">
        <v>70</v>
      </c>
      <c r="I1977">
        <v>48</v>
      </c>
      <c r="J1977">
        <v>39</v>
      </c>
      <c r="K1977">
        <v>94</v>
      </c>
      <c r="L1977">
        <v>0.41499999999999998</v>
      </c>
      <c r="M1977">
        <v>8</v>
      </c>
      <c r="N1977">
        <v>22</v>
      </c>
      <c r="O1977">
        <v>0.36399999999999999</v>
      </c>
      <c r="P1977">
        <v>10</v>
      </c>
      <c r="Q1977">
        <v>12</v>
      </c>
      <c r="R1977">
        <v>0.83299999999999996</v>
      </c>
      <c r="S1977">
        <v>6</v>
      </c>
      <c r="T1977">
        <v>28</v>
      </c>
      <c r="U1977">
        <v>34</v>
      </c>
      <c r="V1977">
        <v>14</v>
      </c>
      <c r="W1977">
        <v>8</v>
      </c>
      <c r="X1977">
        <v>4</v>
      </c>
      <c r="Y1977">
        <v>6</v>
      </c>
      <c r="Z1977">
        <v>6</v>
      </c>
      <c r="AA1977">
        <v>11</v>
      </c>
      <c r="AB1977">
        <v>13</v>
      </c>
      <c r="AC1977">
        <v>96</v>
      </c>
      <c r="AD1977">
        <v>-37</v>
      </c>
      <c r="AE1977">
        <v>1</v>
      </c>
      <c r="AF1977">
        <v>1231</v>
      </c>
      <c r="AG1977">
        <v>1231</v>
      </c>
      <c r="AH1977">
        <v>1231</v>
      </c>
      <c r="AI1977">
        <v>121</v>
      </c>
      <c r="AJ1977">
        <v>1609</v>
      </c>
      <c r="AK1977">
        <v>570</v>
      </c>
      <c r="AL1977">
        <v>2043</v>
      </c>
      <c r="AM1977">
        <v>2251</v>
      </c>
      <c r="AN1977">
        <v>2436</v>
      </c>
      <c r="AO1977">
        <v>1156</v>
      </c>
      <c r="AP1977">
        <v>2148</v>
      </c>
      <c r="AQ1977">
        <v>2282</v>
      </c>
      <c r="AR1977">
        <v>699</v>
      </c>
      <c r="AS1977">
        <v>2189</v>
      </c>
      <c r="AT1977">
        <v>1951</v>
      </c>
      <c r="AU1977">
        <v>2282</v>
      </c>
      <c r="AV1977">
        <v>2444</v>
      </c>
      <c r="AW1977">
        <v>78</v>
      </c>
      <c r="AX1977">
        <v>2190</v>
      </c>
      <c r="AY1977">
        <v>560</v>
      </c>
      <c r="AZ1977">
        <v>1573</v>
      </c>
      <c r="BA1977">
        <v>52</v>
      </c>
      <c r="BB1977">
        <v>2202</v>
      </c>
      <c r="BC1977">
        <v>2258</v>
      </c>
      <c r="BD1977">
        <v>2427</v>
      </c>
      <c r="BE1977">
        <v>1</v>
      </c>
      <c r="BF1977" t="s">
        <v>71</v>
      </c>
      <c r="BG1977" t="s">
        <v>1404</v>
      </c>
      <c r="BH1977" t="s">
        <v>1498</v>
      </c>
      <c r="BI1977" s="4">
        <f xml:space="preserve"> _2025teamgamelogs[[#This Row],[FGA]] + (0.44 * _2025teamgamelogs[[#This Row],[FTA]]) + _2025teamgamelogs[[#This Row],[TOV]] - _2025teamgamelogs[[#This Row],[OREB]]</f>
        <v>101.28</v>
      </c>
      <c r="BJ1977" s="3">
        <f>_2025teamgamelogs[[#This Row],[TOV]]/_2025teamgamelogs[[#This Row],[POSSESIONS]]</f>
        <v>7.8988941548183256E-2</v>
      </c>
      <c r="BK1977" s="4">
        <f>_2025teamgamelogs[[#This Row],[PTS]]/_2025teamgamelogs[[#This Row],[POSSESIONS]]</f>
        <v>0.94786729857819907</v>
      </c>
      <c r="BL1977" s="4">
        <f xml:space="preserve"> 100 * _2025teamgamelogs[[#This Row],[POINTS_PER_POSSESSION]]</f>
        <v>94.786729857819907</v>
      </c>
      <c r="BM1977" s="4">
        <f xml:space="preserve"> _2025teamgamelogs[[#This Row],[POSSESIONS]] / (_2025teamgamelogs[[#This Row],[MIN]]/48)</f>
        <v>101.28</v>
      </c>
      <c r="BN1977" s="3">
        <f>_2025teamgamelogs[[#This Row],[PTS]] / (2 * (_2025teamgamelogs[[#This Row],[FGA]] + 0.44 * _2025teamgamelogs[[#This Row],[FTA]]))</f>
        <v>0.48348106365834004</v>
      </c>
      <c r="BO1977" s="4">
        <f>VLOOKUP(_2025teamgamelogs[[#This Row],[MONTH]], LEAGUE_AVERAGES!$A$2:$B$8, 2, FALSE)</f>
        <v>113.5005303155976</v>
      </c>
      <c r="BP1977" s="5">
        <f>VLOOKUP(_2025teamgamelogs[[#This Row],[TEAM_NAME]], LEAGUE_AVERAGES!$A$14:$C$43, 2, FALSE)</f>
        <v>0.362375</v>
      </c>
      <c r="BQ1977" s="5">
        <f>VLOOKUP(_2025teamgamelogs[[#This Row],[TEAM_NAME]], LEAGUE_AVERAGES!$A$14:$C$43, 3, FALSE)</f>
        <v>0.36252380952380958</v>
      </c>
      <c r="BR1977" s="5">
        <f>VLOOKUP(_2025teamgamelogs[[#This Row],[TEAM_NAME]], LEAGUE_AVERAGES!$F$14:$H$43, 2, FALSE)</f>
        <v>0.47777500000000001</v>
      </c>
      <c r="BS1977" s="5">
        <f>VLOOKUP(_2025teamgamelogs[[#This Row],[TEAM_NAME]], LEAGUE_AVERAGES!$F$14:$H$43, 3, FALSE)</f>
        <v>0.48176190476190472</v>
      </c>
      <c r="BT1977" s="5">
        <f>VLOOKUP(_2025teamgamelogs[[#This Row],[TEAM_NAME]], LEAGUE_AVERAGES!$K$14:$M$43, 2, FALSE)</f>
        <v>0.58283558931438928</v>
      </c>
      <c r="BU1977" s="5">
        <f>VLOOKUP(_2025teamgamelogs[[#This Row],[TEAM_NAME]], LEAGUE_AVERAGES!$K$14:$M$43, 3, FALSE)</f>
        <v>0.5856179003364903</v>
      </c>
    </row>
    <row r="1978" spans="1:73" x14ac:dyDescent="0.2">
      <c r="A1978" t="s">
        <v>59</v>
      </c>
      <c r="B1978">
        <v>1610612738</v>
      </c>
      <c r="C1978" t="s">
        <v>74</v>
      </c>
      <c r="D1978" t="s">
        <v>75</v>
      </c>
      <c r="E1978">
        <v>22400958</v>
      </c>
      <c r="F1978" s="1">
        <v>45730</v>
      </c>
      <c r="G1978" t="s">
        <v>1376</v>
      </c>
      <c r="H1978" t="s">
        <v>63</v>
      </c>
      <c r="I1978">
        <v>48</v>
      </c>
      <c r="J1978">
        <v>36</v>
      </c>
      <c r="K1978">
        <v>83</v>
      </c>
      <c r="L1978">
        <v>0.434</v>
      </c>
      <c r="M1978">
        <v>19</v>
      </c>
      <c r="N1978">
        <v>50</v>
      </c>
      <c r="O1978">
        <v>0.38</v>
      </c>
      <c r="P1978">
        <v>12</v>
      </c>
      <c r="Q1978">
        <v>13</v>
      </c>
      <c r="R1978">
        <v>0.92300000000000004</v>
      </c>
      <c r="S1978">
        <v>9</v>
      </c>
      <c r="T1978">
        <v>32</v>
      </c>
      <c r="U1978">
        <v>41</v>
      </c>
      <c r="V1978">
        <v>18</v>
      </c>
      <c r="W1978">
        <v>15</v>
      </c>
      <c r="X1978">
        <v>8</v>
      </c>
      <c r="Y1978">
        <v>4</v>
      </c>
      <c r="Z1978">
        <v>4</v>
      </c>
      <c r="AA1978">
        <v>17</v>
      </c>
      <c r="AB1978">
        <v>12</v>
      </c>
      <c r="AC1978">
        <v>103</v>
      </c>
      <c r="AD1978">
        <v>12</v>
      </c>
      <c r="AE1978">
        <v>1</v>
      </c>
      <c r="AF1978">
        <v>1</v>
      </c>
      <c r="AG1978">
        <v>1</v>
      </c>
      <c r="AH1978">
        <v>1</v>
      </c>
      <c r="AI1978">
        <v>121</v>
      </c>
      <c r="AJ1978">
        <v>2070</v>
      </c>
      <c r="AK1978">
        <v>1922</v>
      </c>
      <c r="AL1978">
        <v>1790</v>
      </c>
      <c r="AM1978">
        <v>182</v>
      </c>
      <c r="AN1978">
        <v>104</v>
      </c>
      <c r="AO1978">
        <v>975</v>
      </c>
      <c r="AP1978">
        <v>1889</v>
      </c>
      <c r="AQ1978">
        <v>2188</v>
      </c>
      <c r="AR1978">
        <v>155</v>
      </c>
      <c r="AS1978">
        <v>1566</v>
      </c>
      <c r="AT1978">
        <v>1307</v>
      </c>
      <c r="AU1978">
        <v>1563</v>
      </c>
      <c r="AV1978">
        <v>2327</v>
      </c>
      <c r="AW1978">
        <v>1341</v>
      </c>
      <c r="AX1978">
        <v>1073</v>
      </c>
      <c r="AY1978">
        <v>1274</v>
      </c>
      <c r="AZ1978">
        <v>750</v>
      </c>
      <c r="BA1978">
        <v>792</v>
      </c>
      <c r="BB1978">
        <v>2314</v>
      </c>
      <c r="BC1978">
        <v>1945</v>
      </c>
      <c r="BD1978">
        <v>517</v>
      </c>
      <c r="BE1978">
        <v>1</v>
      </c>
      <c r="BF1978" t="s">
        <v>71</v>
      </c>
      <c r="BG1978" t="s">
        <v>1404</v>
      </c>
      <c r="BH1978" t="s">
        <v>1498</v>
      </c>
      <c r="BI1978" s="4">
        <f xml:space="preserve"> _2025teamgamelogs[[#This Row],[FGA]] + (0.44 * _2025teamgamelogs[[#This Row],[FTA]]) + _2025teamgamelogs[[#This Row],[TOV]] - _2025teamgamelogs[[#This Row],[OREB]]</f>
        <v>94.72</v>
      </c>
      <c r="BJ1978" s="3">
        <f>_2025teamgamelogs[[#This Row],[TOV]]/_2025teamgamelogs[[#This Row],[POSSESIONS]]</f>
        <v>0.15836148648648649</v>
      </c>
      <c r="BK1978" s="4">
        <f>_2025teamgamelogs[[#This Row],[PTS]]/_2025teamgamelogs[[#This Row],[POSSESIONS]]</f>
        <v>1.0874155405405406</v>
      </c>
      <c r="BL1978" s="4">
        <f xml:space="preserve"> 100 * _2025teamgamelogs[[#This Row],[POINTS_PER_POSSESSION]]</f>
        <v>108.74155405405406</v>
      </c>
      <c r="BM1978" s="4">
        <f xml:space="preserve"> _2025teamgamelogs[[#This Row],[POSSESIONS]] / (_2025teamgamelogs[[#This Row],[MIN]]/48)</f>
        <v>94.72</v>
      </c>
      <c r="BN1978" s="3">
        <f>_2025teamgamelogs[[#This Row],[PTS]] / (2 * (_2025teamgamelogs[[#This Row],[FGA]] + 0.44 * _2025teamgamelogs[[#This Row],[FTA]]))</f>
        <v>0.58047790802524801</v>
      </c>
      <c r="BO1978" s="4">
        <f>VLOOKUP(_2025teamgamelogs[[#This Row],[MONTH]], LEAGUE_AVERAGES!$A$2:$B$8, 2, FALSE)</f>
        <v>113.5005303155976</v>
      </c>
      <c r="BP1978" s="5">
        <f>VLOOKUP(_2025teamgamelogs[[#This Row],[TEAM_NAME]], LEAGUE_AVERAGES!$A$14:$C$43, 2, FALSE)</f>
        <v>0.3739024390243903</v>
      </c>
      <c r="BQ1978" s="5">
        <f>VLOOKUP(_2025teamgamelogs[[#This Row],[TEAM_NAME]], LEAGUE_AVERAGES!$A$14:$C$43, 3, FALSE)</f>
        <v>0.36424390243902455</v>
      </c>
      <c r="BR1978" s="5">
        <f>VLOOKUP(_2025teamgamelogs[[#This Row],[TEAM_NAME]], LEAGUE_AVERAGES!$F$14:$H$43, 2, FALSE)</f>
        <v>0.46717073170731704</v>
      </c>
      <c r="BS1978" s="5">
        <f>VLOOKUP(_2025teamgamelogs[[#This Row],[TEAM_NAME]], LEAGUE_AVERAGES!$F$14:$H$43, 3, FALSE)</f>
        <v>0.45907317073170728</v>
      </c>
      <c r="BT1978" s="5">
        <f>VLOOKUP(_2025teamgamelogs[[#This Row],[TEAM_NAME]], LEAGUE_AVERAGES!$K$14:$M$43, 2, FALSE)</f>
        <v>0.59645910798675039</v>
      </c>
      <c r="BU1978" s="5">
        <f>VLOOKUP(_2025teamgamelogs[[#This Row],[TEAM_NAME]], LEAGUE_AVERAGES!$K$14:$M$43, 3, FALSE)</f>
        <v>0.58679053151616523</v>
      </c>
    </row>
    <row r="1979" spans="1:73" x14ac:dyDescent="0.2">
      <c r="A1979" t="s">
        <v>59</v>
      </c>
      <c r="B1979">
        <v>1610612747</v>
      </c>
      <c r="C1979" t="s">
        <v>60</v>
      </c>
      <c r="D1979" t="s">
        <v>61</v>
      </c>
      <c r="E1979">
        <v>22400965</v>
      </c>
      <c r="F1979" s="1">
        <v>45730</v>
      </c>
      <c r="G1979" t="s">
        <v>1430</v>
      </c>
      <c r="H1979" t="s">
        <v>70</v>
      </c>
      <c r="I1979">
        <v>48</v>
      </c>
      <c r="J1979">
        <v>49</v>
      </c>
      <c r="K1979">
        <v>105</v>
      </c>
      <c r="L1979">
        <v>0.46700000000000003</v>
      </c>
      <c r="M1979">
        <v>15</v>
      </c>
      <c r="N1979">
        <v>40</v>
      </c>
      <c r="O1979">
        <v>0.375</v>
      </c>
      <c r="P1979">
        <v>13</v>
      </c>
      <c r="Q1979">
        <v>16</v>
      </c>
      <c r="R1979">
        <v>0.81299999999999994</v>
      </c>
      <c r="S1979">
        <v>19</v>
      </c>
      <c r="T1979">
        <v>28</v>
      </c>
      <c r="U1979">
        <v>47</v>
      </c>
      <c r="V1979">
        <v>32</v>
      </c>
      <c r="W1979">
        <v>9</v>
      </c>
      <c r="X1979">
        <v>10</v>
      </c>
      <c r="Y1979">
        <v>2</v>
      </c>
      <c r="Z1979">
        <v>5</v>
      </c>
      <c r="AA1979">
        <v>25</v>
      </c>
      <c r="AB1979">
        <v>15</v>
      </c>
      <c r="AC1979">
        <v>126</v>
      </c>
      <c r="AD1979">
        <v>-5</v>
      </c>
      <c r="AE1979">
        <v>1</v>
      </c>
      <c r="AF1979">
        <v>1231</v>
      </c>
      <c r="AG1979">
        <v>1231</v>
      </c>
      <c r="AH1979">
        <v>1231</v>
      </c>
      <c r="AI1979">
        <v>121</v>
      </c>
      <c r="AJ1979">
        <v>174</v>
      </c>
      <c r="AK1979">
        <v>44</v>
      </c>
      <c r="AL1979">
        <v>1245</v>
      </c>
      <c r="AM1979">
        <v>733</v>
      </c>
      <c r="AN1979">
        <v>795</v>
      </c>
      <c r="AO1979">
        <v>1024</v>
      </c>
      <c r="AP1979">
        <v>1755</v>
      </c>
      <c r="AQ1979">
        <v>1907</v>
      </c>
      <c r="AR1979">
        <v>924</v>
      </c>
      <c r="AS1979">
        <v>61</v>
      </c>
      <c r="AT1979">
        <v>1951</v>
      </c>
      <c r="AU1979">
        <v>705</v>
      </c>
      <c r="AV1979">
        <v>322</v>
      </c>
      <c r="AW1979">
        <v>152</v>
      </c>
      <c r="AX1979">
        <v>539</v>
      </c>
      <c r="AY1979">
        <v>2078</v>
      </c>
      <c r="AZ1979">
        <v>1188</v>
      </c>
      <c r="BA1979">
        <v>2247</v>
      </c>
      <c r="BB1979">
        <v>1892</v>
      </c>
      <c r="BC1979">
        <v>389</v>
      </c>
      <c r="BD1979">
        <v>1476</v>
      </c>
      <c r="BE1979">
        <v>1</v>
      </c>
      <c r="BF1979" t="s">
        <v>71</v>
      </c>
      <c r="BG1979" t="s">
        <v>1404</v>
      </c>
      <c r="BH1979" t="s">
        <v>1498</v>
      </c>
      <c r="BI1979" s="4">
        <f xml:space="preserve"> _2025teamgamelogs[[#This Row],[FGA]] + (0.44 * _2025teamgamelogs[[#This Row],[FTA]]) + _2025teamgamelogs[[#This Row],[TOV]] - _2025teamgamelogs[[#This Row],[OREB]]</f>
        <v>102.04</v>
      </c>
      <c r="BJ1979" s="3">
        <f>_2025teamgamelogs[[#This Row],[TOV]]/_2025teamgamelogs[[#This Row],[POSSESIONS]]</f>
        <v>8.8200705605644844E-2</v>
      </c>
      <c r="BK1979" s="4">
        <f>_2025teamgamelogs[[#This Row],[PTS]]/_2025teamgamelogs[[#This Row],[POSSESIONS]]</f>
        <v>1.2348098784790278</v>
      </c>
      <c r="BL1979" s="4">
        <f xml:space="preserve"> 100 * _2025teamgamelogs[[#This Row],[POINTS_PER_POSSESSION]]</f>
        <v>123.48098784790278</v>
      </c>
      <c r="BM1979" s="4">
        <f xml:space="preserve"> _2025teamgamelogs[[#This Row],[POSSESIONS]] / (_2025teamgamelogs[[#This Row],[MIN]]/48)</f>
        <v>102.04</v>
      </c>
      <c r="BN1979" s="3">
        <f>_2025teamgamelogs[[#This Row],[PTS]] / (2 * (_2025teamgamelogs[[#This Row],[FGA]] + 0.44 * _2025teamgamelogs[[#This Row],[FTA]]))</f>
        <v>0.56229917886469116</v>
      </c>
      <c r="BO1979" s="4">
        <f>VLOOKUP(_2025teamgamelogs[[#This Row],[MONTH]], LEAGUE_AVERAGES!$A$2:$B$8, 2, FALSE)</f>
        <v>113.5005303155976</v>
      </c>
      <c r="BP1979" s="5">
        <f>VLOOKUP(_2025teamgamelogs[[#This Row],[TEAM_NAME]], LEAGUE_AVERAGES!$A$14:$C$43, 2, FALSE)</f>
        <v>0.37419512195121946</v>
      </c>
      <c r="BQ1979" s="5">
        <f>VLOOKUP(_2025teamgamelogs[[#This Row],[TEAM_NAME]], LEAGUE_AVERAGES!$A$14:$C$43, 3, FALSE)</f>
        <v>0.35536585365853657</v>
      </c>
      <c r="BR1979" s="5">
        <f>VLOOKUP(_2025teamgamelogs[[#This Row],[TEAM_NAME]], LEAGUE_AVERAGES!$F$14:$H$43, 2, FALSE)</f>
        <v>0.48560975609756091</v>
      </c>
      <c r="BS1979" s="5">
        <f>VLOOKUP(_2025teamgamelogs[[#This Row],[TEAM_NAME]], LEAGUE_AVERAGES!$F$14:$H$43, 3, FALSE)</f>
        <v>0.47373170731707315</v>
      </c>
      <c r="BT1979" s="5">
        <f>VLOOKUP(_2025teamgamelogs[[#This Row],[TEAM_NAME]], LEAGUE_AVERAGES!$K$14:$M$43, 2, FALSE)</f>
        <v>0.60200661119778875</v>
      </c>
      <c r="BU1979" s="5">
        <f>VLOOKUP(_2025teamgamelogs[[#This Row],[TEAM_NAME]], LEAGUE_AVERAGES!$K$14:$M$43, 3, FALSE)</f>
        <v>0.58416138772693449</v>
      </c>
    </row>
    <row r="1980" spans="1:73" x14ac:dyDescent="0.2">
      <c r="A1980" t="s">
        <v>59</v>
      </c>
      <c r="B1980">
        <v>1610612754</v>
      </c>
      <c r="C1980" t="s">
        <v>110</v>
      </c>
      <c r="D1980" t="s">
        <v>111</v>
      </c>
      <c r="E1980">
        <v>22400959</v>
      </c>
      <c r="F1980" s="1">
        <v>45730</v>
      </c>
      <c r="G1980" t="s">
        <v>784</v>
      </c>
      <c r="H1980" t="s">
        <v>63</v>
      </c>
      <c r="I1980">
        <v>48</v>
      </c>
      <c r="J1980">
        <v>44</v>
      </c>
      <c r="K1980">
        <v>89</v>
      </c>
      <c r="L1980">
        <v>0.49399999999999999</v>
      </c>
      <c r="M1980">
        <v>10</v>
      </c>
      <c r="N1980">
        <v>35</v>
      </c>
      <c r="O1980">
        <v>0.28599999999999998</v>
      </c>
      <c r="P1980">
        <v>14</v>
      </c>
      <c r="Q1980">
        <v>18</v>
      </c>
      <c r="R1980">
        <v>0.77800000000000002</v>
      </c>
      <c r="S1980">
        <v>12</v>
      </c>
      <c r="T1980">
        <v>33</v>
      </c>
      <c r="U1980">
        <v>45</v>
      </c>
      <c r="V1980">
        <v>31</v>
      </c>
      <c r="W1980">
        <v>11</v>
      </c>
      <c r="X1980">
        <v>6</v>
      </c>
      <c r="Y1980">
        <v>4</v>
      </c>
      <c r="Z1980">
        <v>9</v>
      </c>
      <c r="AA1980">
        <v>17</v>
      </c>
      <c r="AB1980">
        <v>19</v>
      </c>
      <c r="AC1980">
        <v>112</v>
      </c>
      <c r="AD1980">
        <v>12</v>
      </c>
      <c r="AE1980">
        <v>1</v>
      </c>
      <c r="AF1980">
        <v>1</v>
      </c>
      <c r="AG1980">
        <v>1</v>
      </c>
      <c r="AH1980">
        <v>1</v>
      </c>
      <c r="AI1980">
        <v>121</v>
      </c>
      <c r="AJ1980">
        <v>703</v>
      </c>
      <c r="AK1980">
        <v>1176</v>
      </c>
      <c r="AL1980">
        <v>766</v>
      </c>
      <c r="AM1980">
        <v>1891</v>
      </c>
      <c r="AN1980">
        <v>1495</v>
      </c>
      <c r="AO1980">
        <v>2019</v>
      </c>
      <c r="AP1980">
        <v>1571</v>
      </c>
      <c r="AQ1980">
        <v>1617</v>
      </c>
      <c r="AR1980">
        <v>1292</v>
      </c>
      <c r="AS1980">
        <v>848</v>
      </c>
      <c r="AT1980">
        <v>1131</v>
      </c>
      <c r="AU1980">
        <v>976</v>
      </c>
      <c r="AV1980">
        <v>426</v>
      </c>
      <c r="AW1980">
        <v>429</v>
      </c>
      <c r="AX1980">
        <v>1702</v>
      </c>
      <c r="AY1980">
        <v>1274</v>
      </c>
      <c r="AZ1980">
        <v>2275</v>
      </c>
      <c r="BA1980">
        <v>792</v>
      </c>
      <c r="BB1980">
        <v>971</v>
      </c>
      <c r="BC1980">
        <v>1331</v>
      </c>
      <c r="BD1980">
        <v>517</v>
      </c>
      <c r="BE1980">
        <v>1</v>
      </c>
      <c r="BF1980" t="s">
        <v>71</v>
      </c>
      <c r="BG1980" t="s">
        <v>1404</v>
      </c>
      <c r="BH1980" t="s">
        <v>1498</v>
      </c>
      <c r="BI1980" s="4">
        <f xml:space="preserve"> _2025teamgamelogs[[#This Row],[FGA]] + (0.44 * _2025teamgamelogs[[#This Row],[FTA]]) + _2025teamgamelogs[[#This Row],[TOV]] - _2025teamgamelogs[[#This Row],[OREB]]</f>
        <v>95.92</v>
      </c>
      <c r="BJ1980" s="3">
        <f>_2025teamgamelogs[[#This Row],[TOV]]/_2025teamgamelogs[[#This Row],[POSSESIONS]]</f>
        <v>0.1146788990825688</v>
      </c>
      <c r="BK1980" s="4">
        <f>_2025teamgamelogs[[#This Row],[PTS]]/_2025teamgamelogs[[#This Row],[POSSESIONS]]</f>
        <v>1.1676396997497915</v>
      </c>
      <c r="BL1980" s="4">
        <f xml:space="preserve"> 100 * _2025teamgamelogs[[#This Row],[POINTS_PER_POSSESSION]]</f>
        <v>116.76396997497915</v>
      </c>
      <c r="BM1980" s="4">
        <f xml:space="preserve"> _2025teamgamelogs[[#This Row],[POSSESIONS]] / (_2025teamgamelogs[[#This Row],[MIN]]/48)</f>
        <v>95.92</v>
      </c>
      <c r="BN1980" s="3">
        <f>_2025teamgamelogs[[#This Row],[PTS]] / (2 * (_2025teamgamelogs[[#This Row],[FGA]] + 0.44 * _2025teamgamelogs[[#This Row],[FTA]]))</f>
        <v>0.57779612051176232</v>
      </c>
      <c r="BO1980" s="4">
        <f>VLOOKUP(_2025teamgamelogs[[#This Row],[MONTH]], LEAGUE_AVERAGES!$A$2:$B$8, 2, FALSE)</f>
        <v>113.5005303155976</v>
      </c>
      <c r="BP1980" s="5">
        <f>VLOOKUP(_2025teamgamelogs[[#This Row],[TEAM_NAME]], LEAGUE_AVERAGES!$A$14:$C$43, 2, FALSE)</f>
        <v>0.37909999999999999</v>
      </c>
      <c r="BQ1980" s="5">
        <f>VLOOKUP(_2025teamgamelogs[[#This Row],[TEAM_NAME]], LEAGUE_AVERAGES!$A$14:$C$43, 3, FALSE)</f>
        <v>0.35511904761904761</v>
      </c>
      <c r="BR1980" s="5">
        <f>VLOOKUP(_2025teamgamelogs[[#This Row],[TEAM_NAME]], LEAGUE_AVERAGES!$F$14:$H$43, 2, FALSE)</f>
        <v>0.49785000000000013</v>
      </c>
      <c r="BS1980" s="5">
        <f>VLOOKUP(_2025teamgamelogs[[#This Row],[TEAM_NAME]], LEAGUE_AVERAGES!$F$14:$H$43, 3, FALSE)</f>
        <v>0.47942857142857148</v>
      </c>
      <c r="BT1980" s="5">
        <f>VLOOKUP(_2025teamgamelogs[[#This Row],[TEAM_NAME]], LEAGUE_AVERAGES!$K$14:$M$43, 2, FALSE)</f>
        <v>0.60805571751162091</v>
      </c>
      <c r="BU1980" s="5">
        <f>VLOOKUP(_2025teamgamelogs[[#This Row],[TEAM_NAME]], LEAGUE_AVERAGES!$K$14:$M$43, 3, FALSE)</f>
        <v>0.58190704341109034</v>
      </c>
    </row>
    <row r="1981" spans="1:73" x14ac:dyDescent="0.2">
      <c r="A1981" t="s">
        <v>59</v>
      </c>
      <c r="B1981">
        <v>1610612759</v>
      </c>
      <c r="C1981" t="s">
        <v>145</v>
      </c>
      <c r="D1981" t="s">
        <v>146</v>
      </c>
      <c r="E1981">
        <v>22400964</v>
      </c>
      <c r="F1981" s="1">
        <v>45730</v>
      </c>
      <c r="G1981" t="s">
        <v>1604</v>
      </c>
      <c r="H1981" t="s">
        <v>70</v>
      </c>
      <c r="I1981">
        <v>48</v>
      </c>
      <c r="J1981">
        <v>48</v>
      </c>
      <c r="K1981">
        <v>95</v>
      </c>
      <c r="L1981">
        <v>0.505</v>
      </c>
      <c r="M1981">
        <v>21</v>
      </c>
      <c r="N1981">
        <v>46</v>
      </c>
      <c r="O1981">
        <v>0.45700000000000002</v>
      </c>
      <c r="P1981">
        <v>17</v>
      </c>
      <c r="Q1981">
        <v>22</v>
      </c>
      <c r="R1981">
        <v>0.77300000000000002</v>
      </c>
      <c r="S1981">
        <v>17</v>
      </c>
      <c r="T1981">
        <v>19</v>
      </c>
      <c r="U1981">
        <v>36</v>
      </c>
      <c r="V1981">
        <v>27</v>
      </c>
      <c r="W1981">
        <v>14</v>
      </c>
      <c r="X1981">
        <v>14</v>
      </c>
      <c r="Y1981">
        <v>5</v>
      </c>
      <c r="Z1981">
        <v>2</v>
      </c>
      <c r="AA1981">
        <v>17</v>
      </c>
      <c r="AB1981">
        <v>17</v>
      </c>
      <c r="AC1981">
        <v>134</v>
      </c>
      <c r="AD1981">
        <v>-11</v>
      </c>
      <c r="AE1981">
        <v>1</v>
      </c>
      <c r="AF1981">
        <v>1231</v>
      </c>
      <c r="AG1981">
        <v>1231</v>
      </c>
      <c r="AH1981">
        <v>1231</v>
      </c>
      <c r="AI1981">
        <v>121</v>
      </c>
      <c r="AJ1981">
        <v>242</v>
      </c>
      <c r="AK1981">
        <v>477</v>
      </c>
      <c r="AL1981">
        <v>649</v>
      </c>
      <c r="AM1981">
        <v>74</v>
      </c>
      <c r="AN1981">
        <v>249</v>
      </c>
      <c r="AO1981">
        <v>296</v>
      </c>
      <c r="AP1981">
        <v>1052</v>
      </c>
      <c r="AQ1981">
        <v>1008</v>
      </c>
      <c r="AR1981">
        <v>1363</v>
      </c>
      <c r="AS1981">
        <v>160</v>
      </c>
      <c r="AT1981">
        <v>2449</v>
      </c>
      <c r="AU1981">
        <v>2164</v>
      </c>
      <c r="AV1981">
        <v>1013</v>
      </c>
      <c r="AW1981">
        <v>1092</v>
      </c>
      <c r="AX1981">
        <v>81</v>
      </c>
      <c r="AY1981">
        <v>889</v>
      </c>
      <c r="AZ1981">
        <v>158</v>
      </c>
      <c r="BA1981">
        <v>792</v>
      </c>
      <c r="BB1981">
        <v>1444</v>
      </c>
      <c r="BC1981">
        <v>126</v>
      </c>
      <c r="BD1981">
        <v>1848</v>
      </c>
      <c r="BE1981">
        <v>1</v>
      </c>
      <c r="BF1981" t="s">
        <v>64</v>
      </c>
      <c r="BG1981" t="s">
        <v>1404</v>
      </c>
      <c r="BH1981" t="s">
        <v>1498</v>
      </c>
      <c r="BI1981" s="4">
        <f xml:space="preserve"> _2025teamgamelogs[[#This Row],[FGA]] + (0.44 * _2025teamgamelogs[[#This Row],[FTA]]) + _2025teamgamelogs[[#This Row],[TOV]] - _2025teamgamelogs[[#This Row],[OREB]]</f>
        <v>101.68</v>
      </c>
      <c r="BJ1981" s="3">
        <f>_2025teamgamelogs[[#This Row],[TOV]]/_2025teamgamelogs[[#This Row],[POSSESIONS]]</f>
        <v>0.13768686073957512</v>
      </c>
      <c r="BK1981" s="4">
        <f>_2025teamgamelogs[[#This Row],[PTS]]/_2025teamgamelogs[[#This Row],[POSSESIONS]]</f>
        <v>1.3178599527930763</v>
      </c>
      <c r="BL1981" s="4">
        <f xml:space="preserve"> 100 * _2025teamgamelogs[[#This Row],[POINTS_PER_POSSESSION]]</f>
        <v>131.78599527930763</v>
      </c>
      <c r="BM1981" s="4">
        <f xml:space="preserve"> _2025teamgamelogs[[#This Row],[POSSESIONS]] / (_2025teamgamelogs[[#This Row],[MIN]]/48)</f>
        <v>101.68</v>
      </c>
      <c r="BN1981" s="3">
        <f>_2025teamgamelogs[[#This Row],[PTS]] / (2 * (_2025teamgamelogs[[#This Row],[FGA]] + 0.44 * _2025teamgamelogs[[#This Row],[FTA]]))</f>
        <v>0.64004585403133352</v>
      </c>
      <c r="BO1981" s="4">
        <f>VLOOKUP(_2025teamgamelogs[[#This Row],[MONTH]], LEAGUE_AVERAGES!$A$2:$B$8, 2, FALSE)</f>
        <v>113.5005303155976</v>
      </c>
      <c r="BP1981" s="5">
        <f>VLOOKUP(_2025teamgamelogs[[#This Row],[TEAM_NAME]], LEAGUE_AVERAGES!$A$14:$C$43, 2, FALSE)</f>
        <v>0.36502500000000004</v>
      </c>
      <c r="BQ1981" s="5">
        <f>VLOOKUP(_2025teamgamelogs[[#This Row],[TEAM_NAME]], LEAGUE_AVERAGES!$A$14:$C$43, 3, FALSE)</f>
        <v>0.35016666666666663</v>
      </c>
      <c r="BR1981" s="5">
        <f>VLOOKUP(_2025teamgamelogs[[#This Row],[TEAM_NAME]], LEAGUE_AVERAGES!$F$14:$H$43, 2, FALSE)</f>
        <v>0.47877500000000017</v>
      </c>
      <c r="BS1981" s="5">
        <f>VLOOKUP(_2025teamgamelogs[[#This Row],[TEAM_NAME]], LEAGUE_AVERAGES!$F$14:$H$43, 3, FALSE)</f>
        <v>0.45407142857142868</v>
      </c>
      <c r="BT1981" s="5">
        <f>VLOOKUP(_2025teamgamelogs[[#This Row],[TEAM_NAME]], LEAGUE_AVERAGES!$K$14:$M$43, 2, FALSE)</f>
        <v>0.59112459331758582</v>
      </c>
      <c r="BU1981" s="5">
        <f>VLOOKUP(_2025teamgamelogs[[#This Row],[TEAM_NAME]], LEAGUE_AVERAGES!$K$14:$M$43, 3, FALSE)</f>
        <v>0.56254759440180246</v>
      </c>
    </row>
    <row r="1982" spans="1:73" x14ac:dyDescent="0.2">
      <c r="A1982" t="s">
        <v>59</v>
      </c>
      <c r="B1982">
        <v>1610612763</v>
      </c>
      <c r="C1982" t="s">
        <v>128</v>
      </c>
      <c r="D1982" t="s">
        <v>129</v>
      </c>
      <c r="E1982">
        <v>22400962</v>
      </c>
      <c r="F1982" s="1">
        <v>45730</v>
      </c>
      <c r="G1982" t="s">
        <v>1605</v>
      </c>
      <c r="H1982" t="s">
        <v>70</v>
      </c>
      <c r="I1982">
        <v>48</v>
      </c>
      <c r="J1982">
        <v>48</v>
      </c>
      <c r="K1982">
        <v>97</v>
      </c>
      <c r="L1982">
        <v>0.495</v>
      </c>
      <c r="M1982">
        <v>11</v>
      </c>
      <c r="N1982">
        <v>36</v>
      </c>
      <c r="O1982">
        <v>0.30599999999999999</v>
      </c>
      <c r="P1982">
        <v>17</v>
      </c>
      <c r="Q1982">
        <v>21</v>
      </c>
      <c r="R1982">
        <v>0.81</v>
      </c>
      <c r="S1982">
        <v>10</v>
      </c>
      <c r="T1982">
        <v>35</v>
      </c>
      <c r="U1982">
        <v>45</v>
      </c>
      <c r="V1982">
        <v>25</v>
      </c>
      <c r="W1982">
        <v>14</v>
      </c>
      <c r="X1982">
        <v>11</v>
      </c>
      <c r="Y1982">
        <v>3</v>
      </c>
      <c r="Z1982">
        <v>4</v>
      </c>
      <c r="AA1982">
        <v>25</v>
      </c>
      <c r="AB1982">
        <v>17</v>
      </c>
      <c r="AC1982">
        <v>124</v>
      </c>
      <c r="AD1982">
        <v>-9</v>
      </c>
      <c r="AE1982">
        <v>1</v>
      </c>
      <c r="AF1982">
        <v>1231</v>
      </c>
      <c r="AG1982">
        <v>1231</v>
      </c>
      <c r="AH1982">
        <v>1231</v>
      </c>
      <c r="AI1982">
        <v>121</v>
      </c>
      <c r="AJ1982">
        <v>242</v>
      </c>
      <c r="AK1982">
        <v>324</v>
      </c>
      <c r="AL1982">
        <v>746</v>
      </c>
      <c r="AM1982">
        <v>1661</v>
      </c>
      <c r="AN1982">
        <v>1366</v>
      </c>
      <c r="AO1982">
        <v>1845</v>
      </c>
      <c r="AP1982">
        <v>1052</v>
      </c>
      <c r="AQ1982">
        <v>1164</v>
      </c>
      <c r="AR1982">
        <v>957</v>
      </c>
      <c r="AS1982">
        <v>1308</v>
      </c>
      <c r="AT1982">
        <v>769</v>
      </c>
      <c r="AU1982">
        <v>976</v>
      </c>
      <c r="AV1982">
        <v>1358</v>
      </c>
      <c r="AW1982">
        <v>1092</v>
      </c>
      <c r="AX1982">
        <v>346</v>
      </c>
      <c r="AY1982">
        <v>1712</v>
      </c>
      <c r="AZ1982">
        <v>750</v>
      </c>
      <c r="BA1982">
        <v>2247</v>
      </c>
      <c r="BB1982">
        <v>1444</v>
      </c>
      <c r="BC1982">
        <v>497</v>
      </c>
      <c r="BD1982">
        <v>1735</v>
      </c>
      <c r="BE1982">
        <v>1</v>
      </c>
      <c r="BF1982" t="s">
        <v>64</v>
      </c>
      <c r="BG1982" t="s">
        <v>1404</v>
      </c>
      <c r="BH1982" t="s">
        <v>1498</v>
      </c>
      <c r="BI1982" s="4">
        <f xml:space="preserve"> _2025teamgamelogs[[#This Row],[FGA]] + (0.44 * _2025teamgamelogs[[#This Row],[FTA]]) + _2025teamgamelogs[[#This Row],[TOV]] - _2025teamgamelogs[[#This Row],[OREB]]</f>
        <v>110.24</v>
      </c>
      <c r="BJ1982" s="3">
        <f>_2025teamgamelogs[[#This Row],[TOV]]/_2025teamgamelogs[[#This Row],[POSSESIONS]]</f>
        <v>0.1269956458635704</v>
      </c>
      <c r="BK1982" s="4">
        <f>_2025teamgamelogs[[#This Row],[PTS]]/_2025teamgamelogs[[#This Row],[POSSESIONS]]</f>
        <v>1.1248185776487665</v>
      </c>
      <c r="BL1982" s="4">
        <f xml:space="preserve"> 100 * _2025teamgamelogs[[#This Row],[POINTS_PER_POSSESSION]]</f>
        <v>112.48185776487665</v>
      </c>
      <c r="BM1982" s="4">
        <f xml:space="preserve"> _2025teamgamelogs[[#This Row],[POSSESIONS]] / (_2025teamgamelogs[[#This Row],[MIN]]/48)</f>
        <v>110.24</v>
      </c>
      <c r="BN1982" s="3">
        <f>_2025teamgamelogs[[#This Row],[PTS]] / (2 * (_2025teamgamelogs[[#This Row],[FGA]] + 0.44 * _2025teamgamelogs[[#This Row],[FTA]]))</f>
        <v>0.58358433734939763</v>
      </c>
      <c r="BO1982" s="4">
        <f>VLOOKUP(_2025teamgamelogs[[#This Row],[MONTH]], LEAGUE_AVERAGES!$A$2:$B$8, 2, FALSE)</f>
        <v>113.5005303155976</v>
      </c>
      <c r="BP1982" s="5">
        <f>VLOOKUP(_2025teamgamelogs[[#This Row],[TEAM_NAME]], LEAGUE_AVERAGES!$A$14:$C$43, 2, FALSE)</f>
        <v>0.36546341463414628</v>
      </c>
      <c r="BQ1982" s="5">
        <f>VLOOKUP(_2025teamgamelogs[[#This Row],[TEAM_NAME]], LEAGUE_AVERAGES!$A$14:$C$43, 3, FALSE)</f>
        <v>0.36639024390243902</v>
      </c>
      <c r="BR1982" s="5">
        <f>VLOOKUP(_2025teamgamelogs[[#This Row],[TEAM_NAME]], LEAGUE_AVERAGES!$F$14:$H$43, 2, FALSE)</f>
        <v>0.48997560975609772</v>
      </c>
      <c r="BS1982" s="5">
        <f>VLOOKUP(_2025teamgamelogs[[#This Row],[TEAM_NAME]], LEAGUE_AVERAGES!$F$14:$H$43, 3, FALSE)</f>
        <v>0.46951219512195119</v>
      </c>
      <c r="BT1982" s="5">
        <f>VLOOKUP(_2025teamgamelogs[[#This Row],[TEAM_NAME]], LEAGUE_AVERAGES!$K$14:$M$43, 2, FALSE)</f>
        <v>0.59919613060605748</v>
      </c>
      <c r="BU1982" s="5">
        <f>VLOOKUP(_2025teamgamelogs[[#This Row],[TEAM_NAME]], LEAGUE_AVERAGES!$K$14:$M$43, 3, FALSE)</f>
        <v>0.57758119053457602</v>
      </c>
    </row>
    <row r="1983" spans="1:73" x14ac:dyDescent="0.2">
      <c r="A1983" t="s">
        <v>59</v>
      </c>
      <c r="B1983">
        <v>1610612766</v>
      </c>
      <c r="C1983" t="s">
        <v>122</v>
      </c>
      <c r="D1983" t="s">
        <v>123</v>
      </c>
      <c r="E1983">
        <v>22400964</v>
      </c>
      <c r="F1983" s="1">
        <v>45730</v>
      </c>
      <c r="G1983" t="s">
        <v>1606</v>
      </c>
      <c r="H1983" t="s">
        <v>63</v>
      </c>
      <c r="I1983">
        <v>48</v>
      </c>
      <c r="J1983">
        <v>51</v>
      </c>
      <c r="K1983">
        <v>85</v>
      </c>
      <c r="L1983">
        <v>0.6</v>
      </c>
      <c r="M1983">
        <v>26</v>
      </c>
      <c r="N1983">
        <v>46</v>
      </c>
      <c r="O1983">
        <v>0.56499999999999995</v>
      </c>
      <c r="P1983">
        <v>17</v>
      </c>
      <c r="Q1983">
        <v>19</v>
      </c>
      <c r="R1983">
        <v>0.89500000000000002</v>
      </c>
      <c r="S1983">
        <v>8</v>
      </c>
      <c r="T1983">
        <v>26</v>
      </c>
      <c r="U1983">
        <v>34</v>
      </c>
      <c r="V1983">
        <v>42</v>
      </c>
      <c r="W1983">
        <v>20</v>
      </c>
      <c r="X1983">
        <v>7</v>
      </c>
      <c r="Y1983">
        <v>2</v>
      </c>
      <c r="Z1983">
        <v>5</v>
      </c>
      <c r="AA1983">
        <v>17</v>
      </c>
      <c r="AB1983">
        <v>17</v>
      </c>
      <c r="AC1983">
        <v>145</v>
      </c>
      <c r="AD1983">
        <v>11</v>
      </c>
      <c r="AE1983">
        <v>1</v>
      </c>
      <c r="AF1983">
        <v>1</v>
      </c>
      <c r="AG1983">
        <v>1</v>
      </c>
      <c r="AH1983">
        <v>1</v>
      </c>
      <c r="AI1983">
        <v>121</v>
      </c>
      <c r="AJ1983">
        <v>94</v>
      </c>
      <c r="AK1983">
        <v>1709</v>
      </c>
      <c r="AL1983">
        <v>19</v>
      </c>
      <c r="AM1983">
        <v>6</v>
      </c>
      <c r="AN1983">
        <v>249</v>
      </c>
      <c r="AO1983">
        <v>15</v>
      </c>
      <c r="AP1983">
        <v>1052</v>
      </c>
      <c r="AQ1983">
        <v>1458</v>
      </c>
      <c r="AR1983">
        <v>284</v>
      </c>
      <c r="AS1983">
        <v>1800</v>
      </c>
      <c r="AT1983">
        <v>2171</v>
      </c>
      <c r="AU1983">
        <v>2282</v>
      </c>
      <c r="AV1983">
        <v>10</v>
      </c>
      <c r="AW1983">
        <v>2199</v>
      </c>
      <c r="AX1983">
        <v>1360</v>
      </c>
      <c r="AY1983">
        <v>2078</v>
      </c>
      <c r="AZ1983">
        <v>1188</v>
      </c>
      <c r="BA1983">
        <v>792</v>
      </c>
      <c r="BB1983">
        <v>1444</v>
      </c>
      <c r="BC1983">
        <v>18</v>
      </c>
      <c r="BD1983">
        <v>563</v>
      </c>
      <c r="BE1983">
        <v>1</v>
      </c>
      <c r="BF1983" t="s">
        <v>71</v>
      </c>
      <c r="BG1983" t="s">
        <v>1404</v>
      </c>
      <c r="BH1983" t="s">
        <v>1498</v>
      </c>
      <c r="BI1983" s="4">
        <f xml:space="preserve"> _2025teamgamelogs[[#This Row],[FGA]] + (0.44 * _2025teamgamelogs[[#This Row],[FTA]]) + _2025teamgamelogs[[#This Row],[TOV]] - _2025teamgamelogs[[#This Row],[OREB]]</f>
        <v>105.36</v>
      </c>
      <c r="BJ1983" s="3">
        <f>_2025teamgamelogs[[#This Row],[TOV]]/_2025teamgamelogs[[#This Row],[POSSESIONS]]</f>
        <v>0.18982536066818528</v>
      </c>
      <c r="BK1983" s="4">
        <f>_2025teamgamelogs[[#This Row],[PTS]]/_2025teamgamelogs[[#This Row],[POSSESIONS]]</f>
        <v>1.3762338648443433</v>
      </c>
      <c r="BL1983" s="4">
        <f xml:space="preserve"> 100 * _2025teamgamelogs[[#This Row],[POINTS_PER_POSSESSION]]</f>
        <v>137.62338648443432</v>
      </c>
      <c r="BM1983" s="4">
        <f xml:space="preserve"> _2025teamgamelogs[[#This Row],[POSSESIONS]] / (_2025teamgamelogs[[#This Row],[MIN]]/48)</f>
        <v>105.36</v>
      </c>
      <c r="BN1983" s="3">
        <f>_2025teamgamelogs[[#This Row],[PTS]] / (2 * (_2025teamgamelogs[[#This Row],[FGA]] + 0.44 * _2025teamgamelogs[[#This Row],[FTA]]))</f>
        <v>0.77656383890317049</v>
      </c>
      <c r="BO1983" s="4">
        <f>VLOOKUP(_2025teamgamelogs[[#This Row],[MONTH]], LEAGUE_AVERAGES!$A$2:$B$8, 2, FALSE)</f>
        <v>113.5005303155976</v>
      </c>
      <c r="BP1983" s="5">
        <f>VLOOKUP(_2025teamgamelogs[[#This Row],[TEAM_NAME]], LEAGUE_AVERAGES!$A$14:$C$43, 2, FALSE)</f>
        <v>0.33860975609756089</v>
      </c>
      <c r="BQ1983" s="5">
        <f>VLOOKUP(_2025teamgamelogs[[#This Row],[TEAM_NAME]], LEAGUE_AVERAGES!$A$14:$C$43, 3, FALSE)</f>
        <v>0.33580487804878045</v>
      </c>
      <c r="BR1983" s="5">
        <f>VLOOKUP(_2025teamgamelogs[[#This Row],[TEAM_NAME]], LEAGUE_AVERAGES!$F$14:$H$43, 2, FALSE)</f>
        <v>0.43492682926829268</v>
      </c>
      <c r="BS1983" s="5">
        <f>VLOOKUP(_2025teamgamelogs[[#This Row],[TEAM_NAME]], LEAGUE_AVERAGES!$F$14:$H$43, 3, FALSE)</f>
        <v>0.42697560975609755</v>
      </c>
      <c r="BT1983" s="5">
        <f>VLOOKUP(_2025teamgamelogs[[#This Row],[TEAM_NAME]], LEAGUE_AVERAGES!$K$14:$M$43, 2, FALSE)</f>
        <v>0.5424635833805308</v>
      </c>
      <c r="BU1983" s="5">
        <f>VLOOKUP(_2025teamgamelogs[[#This Row],[TEAM_NAME]], LEAGUE_AVERAGES!$K$14:$M$43, 3, FALSE)</f>
        <v>0.53419164265445196</v>
      </c>
    </row>
    <row r="1984" spans="1:73" x14ac:dyDescent="0.2">
      <c r="A1984" t="s">
        <v>59</v>
      </c>
      <c r="B1984">
        <v>1610612745</v>
      </c>
      <c r="C1984" t="s">
        <v>104</v>
      </c>
      <c r="D1984" t="s">
        <v>105</v>
      </c>
      <c r="E1984">
        <v>22400961</v>
      </c>
      <c r="F1984" s="1">
        <v>45730</v>
      </c>
      <c r="G1984" t="s">
        <v>940</v>
      </c>
      <c r="H1984" t="s">
        <v>63</v>
      </c>
      <c r="I1984">
        <v>48</v>
      </c>
      <c r="J1984">
        <v>54</v>
      </c>
      <c r="K1984">
        <v>105</v>
      </c>
      <c r="L1984">
        <v>0.51400000000000001</v>
      </c>
      <c r="M1984">
        <v>15</v>
      </c>
      <c r="N1984">
        <v>31</v>
      </c>
      <c r="O1984">
        <v>0.48399999999999999</v>
      </c>
      <c r="P1984">
        <v>10</v>
      </c>
      <c r="Q1984">
        <v>12</v>
      </c>
      <c r="R1984">
        <v>0.83299999999999996</v>
      </c>
      <c r="S1984">
        <v>17</v>
      </c>
      <c r="T1984">
        <v>50</v>
      </c>
      <c r="U1984">
        <v>67</v>
      </c>
      <c r="V1984">
        <v>27</v>
      </c>
      <c r="W1984">
        <v>11</v>
      </c>
      <c r="X1984">
        <v>5</v>
      </c>
      <c r="Y1984">
        <v>6</v>
      </c>
      <c r="Z1984">
        <v>6</v>
      </c>
      <c r="AA1984">
        <v>13</v>
      </c>
      <c r="AB1984">
        <v>11</v>
      </c>
      <c r="AC1984">
        <v>133</v>
      </c>
      <c r="AD1984">
        <v>37</v>
      </c>
      <c r="AE1984">
        <v>1</v>
      </c>
      <c r="AF1984">
        <v>1</v>
      </c>
      <c r="AG1984">
        <v>1</v>
      </c>
      <c r="AH1984">
        <v>1</v>
      </c>
      <c r="AI1984">
        <v>121</v>
      </c>
      <c r="AJ1984">
        <v>29</v>
      </c>
      <c r="AK1984">
        <v>44</v>
      </c>
      <c r="AL1984">
        <v>483</v>
      </c>
      <c r="AM1984">
        <v>733</v>
      </c>
      <c r="AN1984">
        <v>1971</v>
      </c>
      <c r="AO1984">
        <v>161</v>
      </c>
      <c r="AP1984">
        <v>2148</v>
      </c>
      <c r="AQ1984">
        <v>2282</v>
      </c>
      <c r="AR1984">
        <v>699</v>
      </c>
      <c r="AS1984">
        <v>160</v>
      </c>
      <c r="AT1984">
        <v>3</v>
      </c>
      <c r="AU1984">
        <v>4</v>
      </c>
      <c r="AV1984">
        <v>1013</v>
      </c>
      <c r="AW1984">
        <v>429</v>
      </c>
      <c r="AX1984">
        <v>1998</v>
      </c>
      <c r="AY1984">
        <v>560</v>
      </c>
      <c r="AZ1984">
        <v>1573</v>
      </c>
      <c r="BA1984">
        <v>148</v>
      </c>
      <c r="BB1984">
        <v>2370</v>
      </c>
      <c r="BC1984">
        <v>150</v>
      </c>
      <c r="BD1984">
        <v>28</v>
      </c>
      <c r="BE1984">
        <v>1</v>
      </c>
      <c r="BF1984" t="s">
        <v>64</v>
      </c>
      <c r="BG1984" t="s">
        <v>1404</v>
      </c>
      <c r="BH1984" t="s">
        <v>1498</v>
      </c>
      <c r="BI1984" s="4">
        <f xml:space="preserve"> _2025teamgamelogs[[#This Row],[FGA]] + (0.44 * _2025teamgamelogs[[#This Row],[FTA]]) + _2025teamgamelogs[[#This Row],[TOV]] - _2025teamgamelogs[[#This Row],[OREB]]</f>
        <v>104.28</v>
      </c>
      <c r="BJ1984" s="3">
        <f>_2025teamgamelogs[[#This Row],[TOV]]/_2025teamgamelogs[[#This Row],[POSSESIONS]]</f>
        <v>0.10548523206751055</v>
      </c>
      <c r="BK1984" s="4">
        <f>_2025teamgamelogs[[#This Row],[PTS]]/_2025teamgamelogs[[#This Row],[POSSESIONS]]</f>
        <v>1.2754123513617184</v>
      </c>
      <c r="BL1984" s="4">
        <f xml:space="preserve"> 100 * _2025teamgamelogs[[#This Row],[POINTS_PER_POSSESSION]]</f>
        <v>127.54123513617184</v>
      </c>
      <c r="BM1984" s="4">
        <f xml:space="preserve"> _2025teamgamelogs[[#This Row],[POSSESIONS]] / (_2025teamgamelogs[[#This Row],[MIN]]/48)</f>
        <v>104.28</v>
      </c>
      <c r="BN1984" s="3">
        <f>_2025teamgamelogs[[#This Row],[PTS]] / (2 * (_2025teamgamelogs[[#This Row],[FGA]] + 0.44 * _2025teamgamelogs[[#This Row],[FTA]]))</f>
        <v>0.60301051867972433</v>
      </c>
      <c r="BO1984" s="4">
        <f>VLOOKUP(_2025teamgamelogs[[#This Row],[MONTH]], LEAGUE_AVERAGES!$A$2:$B$8, 2, FALSE)</f>
        <v>113.5005303155976</v>
      </c>
      <c r="BP1984" s="5">
        <f>VLOOKUP(_2025teamgamelogs[[#This Row],[TEAM_NAME]], LEAGUE_AVERAGES!$A$14:$C$43, 2, FALSE)</f>
        <v>0.35034146341463424</v>
      </c>
      <c r="BQ1984" s="5">
        <f>VLOOKUP(_2025teamgamelogs[[#This Row],[TEAM_NAME]], LEAGUE_AVERAGES!$A$14:$C$43, 3, FALSE)</f>
        <v>0.35473170731707321</v>
      </c>
      <c r="BR1984" s="5">
        <f>VLOOKUP(_2025teamgamelogs[[#This Row],[TEAM_NAME]], LEAGUE_AVERAGES!$F$14:$H$43, 2, FALSE)</f>
        <v>0.45260975609756104</v>
      </c>
      <c r="BS1984" s="5">
        <f>VLOOKUP(_2025teamgamelogs[[#This Row],[TEAM_NAME]], LEAGUE_AVERAGES!$F$14:$H$43, 3, FALSE)</f>
        <v>0.45763414634146338</v>
      </c>
      <c r="BT1984" s="5">
        <f>VLOOKUP(_2025teamgamelogs[[#This Row],[TEAM_NAME]], LEAGUE_AVERAGES!$K$14:$M$43, 2, FALSE)</f>
        <v>0.55103752047014554</v>
      </c>
      <c r="BU1984" s="5">
        <f>VLOOKUP(_2025teamgamelogs[[#This Row],[TEAM_NAME]], LEAGUE_AVERAGES!$K$14:$M$43, 3, FALSE)</f>
        <v>0.55544482411316332</v>
      </c>
    </row>
    <row r="1985" spans="1:73" x14ac:dyDescent="0.2">
      <c r="A1985" t="s">
        <v>59</v>
      </c>
      <c r="B1985">
        <v>1610612750</v>
      </c>
      <c r="C1985" t="s">
        <v>8</v>
      </c>
      <c r="D1985" t="s">
        <v>72</v>
      </c>
      <c r="E1985">
        <v>22400963</v>
      </c>
      <c r="F1985" s="1">
        <v>45730</v>
      </c>
      <c r="G1985" t="s">
        <v>1607</v>
      </c>
      <c r="H1985" t="s">
        <v>63</v>
      </c>
      <c r="I1985">
        <v>48</v>
      </c>
      <c r="J1985">
        <v>42</v>
      </c>
      <c r="K1985">
        <v>80</v>
      </c>
      <c r="L1985">
        <v>0.52500000000000002</v>
      </c>
      <c r="M1985">
        <v>14</v>
      </c>
      <c r="N1985">
        <v>33</v>
      </c>
      <c r="O1985">
        <v>0.42399999999999999</v>
      </c>
      <c r="P1985">
        <v>20</v>
      </c>
      <c r="Q1985">
        <v>28</v>
      </c>
      <c r="R1985">
        <v>0.71399999999999997</v>
      </c>
      <c r="S1985">
        <v>6</v>
      </c>
      <c r="T1985">
        <v>39</v>
      </c>
      <c r="U1985">
        <v>45</v>
      </c>
      <c r="V1985">
        <v>26</v>
      </c>
      <c r="W1985">
        <v>16</v>
      </c>
      <c r="X1985">
        <v>8</v>
      </c>
      <c r="Y1985">
        <v>6</v>
      </c>
      <c r="Z1985">
        <v>5</v>
      </c>
      <c r="AA1985">
        <v>21</v>
      </c>
      <c r="AB1985">
        <v>22</v>
      </c>
      <c r="AC1985">
        <v>118</v>
      </c>
      <c r="AD1985">
        <v>7</v>
      </c>
      <c r="AE1985">
        <v>1</v>
      </c>
      <c r="AF1985">
        <v>1</v>
      </c>
      <c r="AG1985">
        <v>1</v>
      </c>
      <c r="AH1985">
        <v>1</v>
      </c>
      <c r="AI1985">
        <v>121</v>
      </c>
      <c r="AJ1985">
        <v>1068</v>
      </c>
      <c r="AK1985">
        <v>2190</v>
      </c>
      <c r="AL1985">
        <v>353</v>
      </c>
      <c r="AM1985">
        <v>934</v>
      </c>
      <c r="AN1985">
        <v>1749</v>
      </c>
      <c r="AO1985">
        <v>508</v>
      </c>
      <c r="AP1985">
        <v>623</v>
      </c>
      <c r="AQ1985">
        <v>377</v>
      </c>
      <c r="AR1985">
        <v>1839</v>
      </c>
      <c r="AS1985">
        <v>2189</v>
      </c>
      <c r="AT1985">
        <v>277</v>
      </c>
      <c r="AU1985">
        <v>976</v>
      </c>
      <c r="AV1985">
        <v>1195</v>
      </c>
      <c r="AW1985">
        <v>1583</v>
      </c>
      <c r="AX1985">
        <v>1073</v>
      </c>
      <c r="AY1985">
        <v>560</v>
      </c>
      <c r="AZ1985">
        <v>1188</v>
      </c>
      <c r="BA1985">
        <v>1694</v>
      </c>
      <c r="BB1985">
        <v>416</v>
      </c>
      <c r="BC1985">
        <v>891</v>
      </c>
      <c r="BD1985">
        <v>795</v>
      </c>
      <c r="BE1985">
        <v>1</v>
      </c>
      <c r="BF1985" t="s">
        <v>64</v>
      </c>
      <c r="BG1985" t="s">
        <v>1404</v>
      </c>
      <c r="BH1985" t="s">
        <v>1498</v>
      </c>
      <c r="BI1985" s="4">
        <f xml:space="preserve"> _2025teamgamelogs[[#This Row],[FGA]] + (0.44 * _2025teamgamelogs[[#This Row],[FTA]]) + _2025teamgamelogs[[#This Row],[TOV]] - _2025teamgamelogs[[#This Row],[OREB]]</f>
        <v>102.32</v>
      </c>
      <c r="BJ1985" s="3">
        <f>_2025teamgamelogs[[#This Row],[TOV]]/_2025teamgamelogs[[#This Row],[POSSESIONS]]</f>
        <v>0.15637216575449572</v>
      </c>
      <c r="BK1985" s="4">
        <f>_2025teamgamelogs[[#This Row],[PTS]]/_2025teamgamelogs[[#This Row],[POSSESIONS]]</f>
        <v>1.1532447224394058</v>
      </c>
      <c r="BL1985" s="4">
        <f xml:space="preserve"> 100 * _2025teamgamelogs[[#This Row],[POINTS_PER_POSSESSION]]</f>
        <v>115.32447224394058</v>
      </c>
      <c r="BM1985" s="4">
        <f xml:space="preserve"> _2025teamgamelogs[[#This Row],[POSSESIONS]] / (_2025teamgamelogs[[#This Row],[MIN]]/48)</f>
        <v>102.32</v>
      </c>
      <c r="BN1985" s="3">
        <f>_2025teamgamelogs[[#This Row],[PTS]] / (2 * (_2025teamgamelogs[[#This Row],[FGA]] + 0.44 * _2025teamgamelogs[[#This Row],[FTA]]))</f>
        <v>0.6390814558058926</v>
      </c>
      <c r="BO1985" s="4">
        <f>VLOOKUP(_2025teamgamelogs[[#This Row],[MONTH]], LEAGUE_AVERAGES!$A$2:$B$8, 2, FALSE)</f>
        <v>113.5005303155976</v>
      </c>
      <c r="BP1985" s="5">
        <f>VLOOKUP(_2025teamgamelogs[[#This Row],[TEAM_NAME]], LEAGUE_AVERAGES!$A$14:$C$43, 2, FALSE)</f>
        <v>0.38256097560975622</v>
      </c>
      <c r="BQ1985" s="5">
        <f>VLOOKUP(_2025teamgamelogs[[#This Row],[TEAM_NAME]], LEAGUE_AVERAGES!$A$14:$C$43, 3, FALSE)</f>
        <v>0.37156097560975615</v>
      </c>
      <c r="BR1985" s="5">
        <f>VLOOKUP(_2025teamgamelogs[[#This Row],[TEAM_NAME]], LEAGUE_AVERAGES!$F$14:$H$43, 2, FALSE)</f>
        <v>0.47402439024390242</v>
      </c>
      <c r="BS1985" s="5">
        <f>VLOOKUP(_2025teamgamelogs[[#This Row],[TEAM_NAME]], LEAGUE_AVERAGES!$F$14:$H$43, 3, FALSE)</f>
        <v>0.46580487804878057</v>
      </c>
      <c r="BT1985" s="5">
        <f>VLOOKUP(_2025teamgamelogs[[#This Row],[TEAM_NAME]], LEAGUE_AVERAGES!$K$14:$M$43, 2, FALSE)</f>
        <v>0.59446350940954662</v>
      </c>
      <c r="BU1985" s="5">
        <f>VLOOKUP(_2025teamgamelogs[[#This Row],[TEAM_NAME]], LEAGUE_AVERAGES!$K$14:$M$43, 3, FALSE)</f>
        <v>0.58583417827298701</v>
      </c>
    </row>
    <row r="1986" spans="1:73" x14ac:dyDescent="0.2">
      <c r="A1986" t="s">
        <v>59</v>
      </c>
      <c r="B1986">
        <v>1610612743</v>
      </c>
      <c r="C1986" t="s">
        <v>151</v>
      </c>
      <c r="D1986" t="s">
        <v>152</v>
      </c>
      <c r="E1986">
        <v>22400965</v>
      </c>
      <c r="F1986" s="1">
        <v>45730</v>
      </c>
      <c r="G1986" t="s">
        <v>1434</v>
      </c>
      <c r="H1986" t="s">
        <v>63</v>
      </c>
      <c r="I1986">
        <v>48</v>
      </c>
      <c r="J1986">
        <v>44</v>
      </c>
      <c r="K1986">
        <v>85</v>
      </c>
      <c r="L1986">
        <v>0.51800000000000002</v>
      </c>
      <c r="M1986">
        <v>13</v>
      </c>
      <c r="N1986">
        <v>31</v>
      </c>
      <c r="O1986">
        <v>0.41899999999999998</v>
      </c>
      <c r="P1986">
        <v>30</v>
      </c>
      <c r="Q1986">
        <v>38</v>
      </c>
      <c r="R1986">
        <v>0.78900000000000003</v>
      </c>
      <c r="S1986">
        <v>9</v>
      </c>
      <c r="T1986">
        <v>30</v>
      </c>
      <c r="U1986">
        <v>39</v>
      </c>
      <c r="V1986">
        <v>30</v>
      </c>
      <c r="W1986">
        <v>12</v>
      </c>
      <c r="X1986">
        <v>7</v>
      </c>
      <c r="Y1986">
        <v>5</v>
      </c>
      <c r="Z1986">
        <v>2</v>
      </c>
      <c r="AA1986">
        <v>15</v>
      </c>
      <c r="AB1986">
        <v>25</v>
      </c>
      <c r="AC1986">
        <v>131</v>
      </c>
      <c r="AD1986">
        <v>5</v>
      </c>
      <c r="AE1986">
        <v>1</v>
      </c>
      <c r="AF1986">
        <v>1</v>
      </c>
      <c r="AG1986">
        <v>1</v>
      </c>
      <c r="AH1986">
        <v>1</v>
      </c>
      <c r="AI1986">
        <v>121</v>
      </c>
      <c r="AJ1986">
        <v>703</v>
      </c>
      <c r="AK1986">
        <v>1709</v>
      </c>
      <c r="AL1986">
        <v>433</v>
      </c>
      <c r="AM1986">
        <v>1171</v>
      </c>
      <c r="AN1986">
        <v>1971</v>
      </c>
      <c r="AO1986">
        <v>554</v>
      </c>
      <c r="AP1986">
        <v>37</v>
      </c>
      <c r="AQ1986">
        <v>39</v>
      </c>
      <c r="AR1986">
        <v>1180</v>
      </c>
      <c r="AS1986">
        <v>1566</v>
      </c>
      <c r="AT1986">
        <v>1652</v>
      </c>
      <c r="AU1986">
        <v>1833</v>
      </c>
      <c r="AV1986">
        <v>541</v>
      </c>
      <c r="AW1986">
        <v>640</v>
      </c>
      <c r="AX1986">
        <v>1360</v>
      </c>
      <c r="AY1986">
        <v>889</v>
      </c>
      <c r="AZ1986">
        <v>158</v>
      </c>
      <c r="BA1986">
        <v>398</v>
      </c>
      <c r="BB1986">
        <v>143</v>
      </c>
      <c r="BC1986">
        <v>218</v>
      </c>
      <c r="BD1986">
        <v>922</v>
      </c>
      <c r="BE1986">
        <v>1</v>
      </c>
      <c r="BF1986" t="s">
        <v>64</v>
      </c>
      <c r="BG1986" t="s">
        <v>1404</v>
      </c>
      <c r="BH1986" t="s">
        <v>1498</v>
      </c>
      <c r="BI1986" s="4">
        <f xml:space="preserve"> _2025teamgamelogs[[#This Row],[FGA]] + (0.44 * _2025teamgamelogs[[#This Row],[FTA]]) + _2025teamgamelogs[[#This Row],[TOV]] - _2025teamgamelogs[[#This Row],[OREB]]</f>
        <v>104.72</v>
      </c>
      <c r="BJ1986" s="3">
        <f>_2025teamgamelogs[[#This Row],[TOV]]/_2025teamgamelogs[[#This Row],[POSSESIONS]]</f>
        <v>0.11459129106187931</v>
      </c>
      <c r="BK1986" s="4">
        <f>_2025teamgamelogs[[#This Row],[PTS]]/_2025teamgamelogs[[#This Row],[POSSESIONS]]</f>
        <v>1.2509549274255156</v>
      </c>
      <c r="BL1986" s="4">
        <f xml:space="preserve"> 100 * _2025teamgamelogs[[#This Row],[POINTS_PER_POSSESSION]]</f>
        <v>125.09549274255156</v>
      </c>
      <c r="BM1986" s="4">
        <f xml:space="preserve"> _2025teamgamelogs[[#This Row],[POSSESIONS]] / (_2025teamgamelogs[[#This Row],[MIN]]/48)</f>
        <v>104.72</v>
      </c>
      <c r="BN1986" s="3">
        <f>_2025teamgamelogs[[#This Row],[PTS]] / (2 * (_2025teamgamelogs[[#This Row],[FGA]] + 0.44 * _2025teamgamelogs[[#This Row],[FTA]]))</f>
        <v>0.64392449862367285</v>
      </c>
      <c r="BO1986" s="4">
        <f>VLOOKUP(_2025teamgamelogs[[#This Row],[MONTH]], LEAGUE_AVERAGES!$A$2:$B$8, 2, FALSE)</f>
        <v>113.5005303155976</v>
      </c>
      <c r="BP1986" s="5">
        <f>VLOOKUP(_2025teamgamelogs[[#This Row],[TEAM_NAME]], LEAGUE_AVERAGES!$A$14:$C$43, 2, FALSE)</f>
        <v>0.39036585365853654</v>
      </c>
      <c r="BQ1986" s="5">
        <f>VLOOKUP(_2025teamgamelogs[[#This Row],[TEAM_NAME]], LEAGUE_AVERAGES!$A$14:$C$43, 3, FALSE)</f>
        <v>0.36282926829268303</v>
      </c>
      <c r="BR1986" s="5">
        <f>VLOOKUP(_2025teamgamelogs[[#This Row],[TEAM_NAME]], LEAGUE_AVERAGES!$F$14:$H$43, 2, FALSE)</f>
        <v>0.50741463414634147</v>
      </c>
      <c r="BS1986" s="5">
        <f>VLOOKUP(_2025teamgamelogs[[#This Row],[TEAM_NAME]], LEAGUE_AVERAGES!$F$14:$H$43, 3, FALSE)</f>
        <v>0.50717073170731708</v>
      </c>
      <c r="BT1986" s="5">
        <f>VLOOKUP(_2025teamgamelogs[[#This Row],[TEAM_NAME]], LEAGUE_AVERAGES!$K$14:$M$43, 2, FALSE)</f>
        <v>0.61183675116028358</v>
      </c>
      <c r="BU1986" s="5">
        <f>VLOOKUP(_2025teamgamelogs[[#This Row],[TEAM_NAME]], LEAGUE_AVERAGES!$K$14:$M$43, 3, FALSE)</f>
        <v>0.59871853787111373</v>
      </c>
    </row>
    <row r="1987" spans="1:73" x14ac:dyDescent="0.2">
      <c r="A1987" t="s">
        <v>59</v>
      </c>
      <c r="B1987">
        <v>1610612746</v>
      </c>
      <c r="C1987" t="s">
        <v>131</v>
      </c>
      <c r="D1987" t="s">
        <v>132</v>
      </c>
      <c r="E1987">
        <v>22400960</v>
      </c>
      <c r="F1987" s="1">
        <v>45730</v>
      </c>
      <c r="G1987" t="s">
        <v>1608</v>
      </c>
      <c r="H1987" t="s">
        <v>63</v>
      </c>
      <c r="I1987">
        <v>48</v>
      </c>
      <c r="J1987">
        <v>47</v>
      </c>
      <c r="K1987">
        <v>86</v>
      </c>
      <c r="L1987">
        <v>0.54700000000000004</v>
      </c>
      <c r="M1987">
        <v>12</v>
      </c>
      <c r="N1987">
        <v>27</v>
      </c>
      <c r="O1987">
        <v>0.44400000000000001</v>
      </c>
      <c r="P1987">
        <v>15</v>
      </c>
      <c r="Q1987">
        <v>20</v>
      </c>
      <c r="R1987">
        <v>0.75</v>
      </c>
      <c r="S1987">
        <v>7</v>
      </c>
      <c r="T1987">
        <v>33</v>
      </c>
      <c r="U1987">
        <v>40</v>
      </c>
      <c r="V1987">
        <v>27</v>
      </c>
      <c r="W1987">
        <v>14</v>
      </c>
      <c r="X1987">
        <v>14</v>
      </c>
      <c r="Y1987">
        <v>5</v>
      </c>
      <c r="Z1987">
        <v>6</v>
      </c>
      <c r="AA1987">
        <v>15</v>
      </c>
      <c r="AB1987">
        <v>18</v>
      </c>
      <c r="AC1987">
        <v>121</v>
      </c>
      <c r="AD1987">
        <v>23</v>
      </c>
      <c r="AE1987">
        <v>1</v>
      </c>
      <c r="AF1987">
        <v>1</v>
      </c>
      <c r="AG1987">
        <v>1</v>
      </c>
      <c r="AH1987">
        <v>1</v>
      </c>
      <c r="AI1987">
        <v>121</v>
      </c>
      <c r="AJ1987">
        <v>335</v>
      </c>
      <c r="AK1987">
        <v>1580</v>
      </c>
      <c r="AL1987">
        <v>181</v>
      </c>
      <c r="AM1987">
        <v>1413</v>
      </c>
      <c r="AN1987">
        <v>2292</v>
      </c>
      <c r="AO1987">
        <v>359</v>
      </c>
      <c r="AP1987">
        <v>1416</v>
      </c>
      <c r="AQ1987">
        <v>1301</v>
      </c>
      <c r="AR1987">
        <v>1525</v>
      </c>
      <c r="AS1987">
        <v>2024</v>
      </c>
      <c r="AT1987">
        <v>1131</v>
      </c>
      <c r="AU1987">
        <v>1715</v>
      </c>
      <c r="AV1987">
        <v>1013</v>
      </c>
      <c r="AW1987">
        <v>1092</v>
      </c>
      <c r="AX1987">
        <v>81</v>
      </c>
      <c r="AY1987">
        <v>889</v>
      </c>
      <c r="AZ1987">
        <v>1573</v>
      </c>
      <c r="BA1987">
        <v>398</v>
      </c>
      <c r="BB1987">
        <v>1204</v>
      </c>
      <c r="BC1987">
        <v>672</v>
      </c>
      <c r="BD1987">
        <v>168</v>
      </c>
      <c r="BE1987">
        <v>1</v>
      </c>
      <c r="BF1987" t="s">
        <v>71</v>
      </c>
      <c r="BG1987" t="s">
        <v>1404</v>
      </c>
      <c r="BH1987" t="s">
        <v>1498</v>
      </c>
      <c r="BI1987" s="4">
        <f xml:space="preserve"> _2025teamgamelogs[[#This Row],[FGA]] + (0.44 * _2025teamgamelogs[[#This Row],[FTA]]) + _2025teamgamelogs[[#This Row],[TOV]] - _2025teamgamelogs[[#This Row],[OREB]]</f>
        <v>101.8</v>
      </c>
      <c r="BJ1987" s="3">
        <f>_2025teamgamelogs[[#This Row],[TOV]]/_2025teamgamelogs[[#This Row],[POSSESIONS]]</f>
        <v>0.13752455795677801</v>
      </c>
      <c r="BK1987" s="4">
        <f>_2025teamgamelogs[[#This Row],[PTS]]/_2025teamgamelogs[[#This Row],[POSSESIONS]]</f>
        <v>1.18860510805501</v>
      </c>
      <c r="BL1987" s="4">
        <f xml:space="preserve"> 100 * _2025teamgamelogs[[#This Row],[POINTS_PER_POSSESSION]]</f>
        <v>118.86051080550099</v>
      </c>
      <c r="BM1987" s="4">
        <f xml:space="preserve"> _2025teamgamelogs[[#This Row],[POSSESIONS]] / (_2025teamgamelogs[[#This Row],[MIN]]/48)</f>
        <v>101.8</v>
      </c>
      <c r="BN1987" s="3">
        <f>_2025teamgamelogs[[#This Row],[PTS]] / (2 * (_2025teamgamelogs[[#This Row],[FGA]] + 0.44 * _2025teamgamelogs[[#This Row],[FTA]]))</f>
        <v>0.63818565400843885</v>
      </c>
      <c r="BO1987" s="4">
        <f>VLOOKUP(_2025teamgamelogs[[#This Row],[MONTH]], LEAGUE_AVERAGES!$A$2:$B$8, 2, FALSE)</f>
        <v>113.5005303155976</v>
      </c>
      <c r="BP1987" s="5">
        <f>VLOOKUP(_2025teamgamelogs[[#This Row],[TEAM_NAME]], LEAGUE_AVERAGES!$A$14:$C$43, 2, FALSE)</f>
        <v>0.38978048780487806</v>
      </c>
      <c r="BQ1987" s="5">
        <f>VLOOKUP(_2025teamgamelogs[[#This Row],[TEAM_NAME]], LEAGUE_AVERAGES!$A$14:$C$43, 3, FALSE)</f>
        <v>0.36475609756097566</v>
      </c>
      <c r="BR1987" s="5">
        <f>VLOOKUP(_2025teamgamelogs[[#This Row],[TEAM_NAME]], LEAGUE_AVERAGES!$F$14:$H$43, 2, FALSE)</f>
        <v>0.49036585365853652</v>
      </c>
      <c r="BS1987" s="5">
        <f>VLOOKUP(_2025teamgamelogs[[#This Row],[TEAM_NAME]], LEAGUE_AVERAGES!$F$14:$H$43, 3, FALSE)</f>
        <v>0.47582926829268285</v>
      </c>
      <c r="BT1987" s="5">
        <f>VLOOKUP(_2025teamgamelogs[[#This Row],[TEAM_NAME]], LEAGUE_AVERAGES!$K$14:$M$43, 2, FALSE)</f>
        <v>0.59895938905835644</v>
      </c>
      <c r="BU1987" s="5">
        <f>VLOOKUP(_2025teamgamelogs[[#This Row],[TEAM_NAME]], LEAGUE_AVERAGES!$K$14:$M$43, 3, FALSE)</f>
        <v>0.58126724036545818</v>
      </c>
    </row>
    <row r="1988" spans="1:73" x14ac:dyDescent="0.2">
      <c r="A1988" t="s">
        <v>59</v>
      </c>
      <c r="B1988">
        <v>1610612753</v>
      </c>
      <c r="C1988" t="s">
        <v>83</v>
      </c>
      <c r="D1988" t="s">
        <v>84</v>
      </c>
      <c r="E1988">
        <v>22400963</v>
      </c>
      <c r="F1988" s="1">
        <v>45730</v>
      </c>
      <c r="G1988" t="s">
        <v>1609</v>
      </c>
      <c r="H1988" t="s">
        <v>70</v>
      </c>
      <c r="I1988">
        <v>48</v>
      </c>
      <c r="J1988">
        <v>40</v>
      </c>
      <c r="K1988">
        <v>89</v>
      </c>
      <c r="L1988">
        <v>0.44900000000000001</v>
      </c>
      <c r="M1988">
        <v>12</v>
      </c>
      <c r="N1988">
        <v>28</v>
      </c>
      <c r="O1988">
        <v>0.42899999999999999</v>
      </c>
      <c r="P1988">
        <v>19</v>
      </c>
      <c r="Q1988">
        <v>22</v>
      </c>
      <c r="R1988">
        <v>0.86399999999999999</v>
      </c>
      <c r="S1988">
        <v>6</v>
      </c>
      <c r="T1988">
        <v>25</v>
      </c>
      <c r="U1988">
        <v>31</v>
      </c>
      <c r="V1988">
        <v>18</v>
      </c>
      <c r="W1988">
        <v>11</v>
      </c>
      <c r="X1988">
        <v>9</v>
      </c>
      <c r="Y1988">
        <v>5</v>
      </c>
      <c r="Z1988">
        <v>6</v>
      </c>
      <c r="AA1988">
        <v>22</v>
      </c>
      <c r="AB1988">
        <v>21</v>
      </c>
      <c r="AC1988">
        <v>111</v>
      </c>
      <c r="AD1988">
        <v>-7</v>
      </c>
      <c r="AE1988">
        <v>1</v>
      </c>
      <c r="AF1988">
        <v>1231</v>
      </c>
      <c r="AG1988">
        <v>1231</v>
      </c>
      <c r="AH1988">
        <v>1231</v>
      </c>
      <c r="AI1988">
        <v>121</v>
      </c>
      <c r="AJ1988">
        <v>1438</v>
      </c>
      <c r="AK1988">
        <v>1176</v>
      </c>
      <c r="AL1988">
        <v>1552</v>
      </c>
      <c r="AM1988">
        <v>1413</v>
      </c>
      <c r="AN1988">
        <v>2228</v>
      </c>
      <c r="AO1988">
        <v>461</v>
      </c>
      <c r="AP1988">
        <v>756</v>
      </c>
      <c r="AQ1988">
        <v>1008</v>
      </c>
      <c r="AR1988">
        <v>482</v>
      </c>
      <c r="AS1988">
        <v>2189</v>
      </c>
      <c r="AT1988">
        <v>2271</v>
      </c>
      <c r="AU1988">
        <v>2414</v>
      </c>
      <c r="AV1988">
        <v>2327</v>
      </c>
      <c r="AW1988">
        <v>429</v>
      </c>
      <c r="AX1988">
        <v>797</v>
      </c>
      <c r="AY1988">
        <v>889</v>
      </c>
      <c r="AZ1988">
        <v>1573</v>
      </c>
      <c r="BA1988">
        <v>1887</v>
      </c>
      <c r="BB1988">
        <v>575</v>
      </c>
      <c r="BC1988">
        <v>1402</v>
      </c>
      <c r="BD1988">
        <v>1608</v>
      </c>
      <c r="BE1988">
        <v>1</v>
      </c>
      <c r="BF1988" t="s">
        <v>71</v>
      </c>
      <c r="BG1988" t="s">
        <v>1404</v>
      </c>
      <c r="BH1988" t="s">
        <v>1498</v>
      </c>
      <c r="BI1988" s="4">
        <f xml:space="preserve"> _2025teamgamelogs[[#This Row],[FGA]] + (0.44 * _2025teamgamelogs[[#This Row],[FTA]]) + _2025teamgamelogs[[#This Row],[TOV]] - _2025teamgamelogs[[#This Row],[OREB]]</f>
        <v>103.68</v>
      </c>
      <c r="BJ1988" s="3">
        <f>_2025teamgamelogs[[#This Row],[TOV]]/_2025teamgamelogs[[#This Row],[POSSESIONS]]</f>
        <v>0.10609567901234568</v>
      </c>
      <c r="BK1988" s="4">
        <f>_2025teamgamelogs[[#This Row],[PTS]]/_2025teamgamelogs[[#This Row],[POSSESIONS]]</f>
        <v>1.0706018518518519</v>
      </c>
      <c r="BL1988" s="4">
        <f xml:space="preserve"> 100 * _2025teamgamelogs[[#This Row],[POINTS_PER_POSSESSION]]</f>
        <v>107.06018518518519</v>
      </c>
      <c r="BM1988" s="4">
        <f xml:space="preserve"> _2025teamgamelogs[[#This Row],[POSSESIONS]] / (_2025teamgamelogs[[#This Row],[MIN]]/48)</f>
        <v>103.68</v>
      </c>
      <c r="BN1988" s="3">
        <f>_2025teamgamelogs[[#This Row],[PTS]] / (2 * (_2025teamgamelogs[[#This Row],[FGA]] + 0.44 * _2025teamgamelogs[[#This Row],[FTA]]))</f>
        <v>0.5624239967571949</v>
      </c>
      <c r="BO1988" s="4">
        <f>VLOOKUP(_2025teamgamelogs[[#This Row],[MONTH]], LEAGUE_AVERAGES!$A$2:$B$8, 2, FALSE)</f>
        <v>113.5005303155976</v>
      </c>
      <c r="BP1988" s="5">
        <f>VLOOKUP(_2025teamgamelogs[[#This Row],[TEAM_NAME]], LEAGUE_AVERAGES!$A$14:$C$43, 2, FALSE)</f>
        <v>0.32192682926829269</v>
      </c>
      <c r="BQ1988" s="5">
        <f>VLOOKUP(_2025teamgamelogs[[#This Row],[TEAM_NAME]], LEAGUE_AVERAGES!$A$14:$C$43, 3, FALSE)</f>
        <v>0.31129268292682932</v>
      </c>
      <c r="BR1988" s="5">
        <f>VLOOKUP(_2025teamgamelogs[[#This Row],[TEAM_NAME]], LEAGUE_AVERAGES!$F$14:$H$43, 2, FALSE)</f>
        <v>0.44641463414634147</v>
      </c>
      <c r="BS1988" s="5">
        <f>VLOOKUP(_2025teamgamelogs[[#This Row],[TEAM_NAME]], LEAGUE_AVERAGES!$F$14:$H$43, 3, FALSE)</f>
        <v>0.44524390243902434</v>
      </c>
      <c r="BT1988" s="5">
        <f>VLOOKUP(_2025teamgamelogs[[#This Row],[TEAM_NAME]], LEAGUE_AVERAGES!$K$14:$M$43, 2, FALSE)</f>
        <v>0.55194019912665027</v>
      </c>
      <c r="BU1988" s="5">
        <f>VLOOKUP(_2025teamgamelogs[[#This Row],[TEAM_NAME]], LEAGUE_AVERAGES!$K$14:$M$43, 3, FALSE)</f>
        <v>0.54874950227645525</v>
      </c>
    </row>
    <row r="1989" spans="1:73" x14ac:dyDescent="0.2">
      <c r="A1989" t="s">
        <v>59</v>
      </c>
      <c r="B1989">
        <v>1610612756</v>
      </c>
      <c r="C1989" t="s">
        <v>80</v>
      </c>
      <c r="D1989" t="s">
        <v>81</v>
      </c>
      <c r="E1989">
        <v>22400967</v>
      </c>
      <c r="F1989" s="1">
        <v>45730</v>
      </c>
      <c r="G1989" t="s">
        <v>404</v>
      </c>
      <c r="H1989" t="s">
        <v>63</v>
      </c>
      <c r="I1989">
        <v>48</v>
      </c>
      <c r="J1989">
        <v>41</v>
      </c>
      <c r="K1989">
        <v>79</v>
      </c>
      <c r="L1989">
        <v>0.51900000000000002</v>
      </c>
      <c r="M1989">
        <v>24</v>
      </c>
      <c r="N1989">
        <v>43</v>
      </c>
      <c r="O1989">
        <v>0.55800000000000005</v>
      </c>
      <c r="P1989">
        <v>16</v>
      </c>
      <c r="Q1989">
        <v>19</v>
      </c>
      <c r="R1989">
        <v>0.84199999999999997</v>
      </c>
      <c r="S1989">
        <v>7</v>
      </c>
      <c r="T1989">
        <v>27</v>
      </c>
      <c r="U1989">
        <v>34</v>
      </c>
      <c r="V1989">
        <v>33</v>
      </c>
      <c r="W1989">
        <v>14</v>
      </c>
      <c r="X1989">
        <v>12</v>
      </c>
      <c r="Y1989">
        <v>3</v>
      </c>
      <c r="Z1989">
        <v>1</v>
      </c>
      <c r="AA1989">
        <v>15</v>
      </c>
      <c r="AB1989">
        <v>18</v>
      </c>
      <c r="AC1989">
        <v>122</v>
      </c>
      <c r="AD1989">
        <v>16</v>
      </c>
      <c r="AE1989">
        <v>1</v>
      </c>
      <c r="AF1989">
        <v>1</v>
      </c>
      <c r="AG1989">
        <v>1</v>
      </c>
      <c r="AH1989">
        <v>1</v>
      </c>
      <c r="AI1989">
        <v>121</v>
      </c>
      <c r="AJ1989">
        <v>1234</v>
      </c>
      <c r="AK1989">
        <v>2245</v>
      </c>
      <c r="AL1989">
        <v>414</v>
      </c>
      <c r="AM1989">
        <v>12</v>
      </c>
      <c r="AN1989">
        <v>471</v>
      </c>
      <c r="AO1989">
        <v>24</v>
      </c>
      <c r="AP1989">
        <v>1228</v>
      </c>
      <c r="AQ1989">
        <v>1458</v>
      </c>
      <c r="AR1989">
        <v>642</v>
      </c>
      <c r="AS1989">
        <v>2024</v>
      </c>
      <c r="AT1989">
        <v>2068</v>
      </c>
      <c r="AU1989">
        <v>2282</v>
      </c>
      <c r="AV1989">
        <v>240</v>
      </c>
      <c r="AW1989">
        <v>1092</v>
      </c>
      <c r="AX1989">
        <v>217</v>
      </c>
      <c r="AY1989">
        <v>1712</v>
      </c>
      <c r="AZ1989">
        <v>35</v>
      </c>
      <c r="BA1989">
        <v>398</v>
      </c>
      <c r="BB1989">
        <v>1204</v>
      </c>
      <c r="BC1989">
        <v>609</v>
      </c>
      <c r="BD1989">
        <v>338</v>
      </c>
      <c r="BE1989">
        <v>1</v>
      </c>
      <c r="BF1989" t="s">
        <v>64</v>
      </c>
      <c r="BG1989" t="s">
        <v>1404</v>
      </c>
      <c r="BH1989" t="s">
        <v>1498</v>
      </c>
      <c r="BI1989" s="4">
        <f xml:space="preserve"> _2025teamgamelogs[[#This Row],[FGA]] + (0.44 * _2025teamgamelogs[[#This Row],[FTA]]) + _2025teamgamelogs[[#This Row],[TOV]] - _2025teamgamelogs[[#This Row],[OREB]]</f>
        <v>94.36</v>
      </c>
      <c r="BJ1989" s="3">
        <f>_2025teamgamelogs[[#This Row],[TOV]]/_2025teamgamelogs[[#This Row],[POSSESIONS]]</f>
        <v>0.14836795252225518</v>
      </c>
      <c r="BK1989" s="4">
        <f>_2025teamgamelogs[[#This Row],[PTS]]/_2025teamgamelogs[[#This Row],[POSSESIONS]]</f>
        <v>1.2929207291225095</v>
      </c>
      <c r="BL1989" s="4">
        <f xml:space="preserve"> 100 * _2025teamgamelogs[[#This Row],[POINTS_PER_POSSESSION]]</f>
        <v>129.29207291225094</v>
      </c>
      <c r="BM1989" s="4">
        <f xml:space="preserve"> _2025teamgamelogs[[#This Row],[POSSESIONS]] / (_2025teamgamelogs[[#This Row],[MIN]]/48)</f>
        <v>94.36</v>
      </c>
      <c r="BN1989" s="3">
        <f>_2025teamgamelogs[[#This Row],[PTS]] / (2 * (_2025teamgamelogs[[#This Row],[FGA]] + 0.44 * _2025teamgamelogs[[#This Row],[FTA]]))</f>
        <v>0.69826007326007322</v>
      </c>
      <c r="BO1989" s="4">
        <f>VLOOKUP(_2025teamgamelogs[[#This Row],[MONTH]], LEAGUE_AVERAGES!$A$2:$B$8, 2, FALSE)</f>
        <v>113.5005303155976</v>
      </c>
      <c r="BP1989" s="5">
        <f>VLOOKUP(_2025teamgamelogs[[#This Row],[TEAM_NAME]], LEAGUE_AVERAGES!$A$14:$C$43, 2, FALSE)</f>
        <v>0.37692682926829268</v>
      </c>
      <c r="BQ1989" s="5">
        <f>VLOOKUP(_2025teamgamelogs[[#This Row],[TEAM_NAME]], LEAGUE_AVERAGES!$A$14:$C$43, 3, FALSE)</f>
        <v>0.37741463414634141</v>
      </c>
      <c r="BR1989" s="5">
        <f>VLOOKUP(_2025teamgamelogs[[#This Row],[TEAM_NAME]], LEAGUE_AVERAGES!$F$14:$H$43, 2, FALSE)</f>
        <v>0.4768536585365854</v>
      </c>
      <c r="BS1989" s="5">
        <f>VLOOKUP(_2025teamgamelogs[[#This Row],[TEAM_NAME]], LEAGUE_AVERAGES!$F$14:$H$43, 3, FALSE)</f>
        <v>0.48056097560975608</v>
      </c>
      <c r="BT1989" s="5">
        <f>VLOOKUP(_2025teamgamelogs[[#This Row],[TEAM_NAME]], LEAGUE_AVERAGES!$K$14:$M$43, 2, FALSE)</f>
        <v>0.59622840480117467</v>
      </c>
      <c r="BU1989" s="5">
        <f>VLOOKUP(_2025teamgamelogs[[#This Row],[TEAM_NAME]], LEAGUE_AVERAGES!$K$14:$M$43, 3, FALSE)</f>
        <v>0.59682738613401276</v>
      </c>
    </row>
    <row r="1990" spans="1:73" x14ac:dyDescent="0.2">
      <c r="A1990" t="s">
        <v>59</v>
      </c>
      <c r="B1990">
        <v>1610612737</v>
      </c>
      <c r="C1990" t="s">
        <v>92</v>
      </c>
      <c r="D1990" t="s">
        <v>93</v>
      </c>
      <c r="E1990">
        <v>22400960</v>
      </c>
      <c r="F1990" s="1">
        <v>45730</v>
      </c>
      <c r="G1990" t="s">
        <v>1610</v>
      </c>
      <c r="H1990" t="s">
        <v>70</v>
      </c>
      <c r="I1990">
        <v>48</v>
      </c>
      <c r="J1990">
        <v>37</v>
      </c>
      <c r="K1990">
        <v>88</v>
      </c>
      <c r="L1990">
        <v>0.42</v>
      </c>
      <c r="M1990">
        <v>9</v>
      </c>
      <c r="N1990">
        <v>33</v>
      </c>
      <c r="O1990">
        <v>0.27300000000000002</v>
      </c>
      <c r="P1990">
        <v>15</v>
      </c>
      <c r="Q1990">
        <v>17</v>
      </c>
      <c r="R1990">
        <v>0.88200000000000001</v>
      </c>
      <c r="S1990">
        <v>13</v>
      </c>
      <c r="T1990">
        <v>31</v>
      </c>
      <c r="U1990">
        <v>44</v>
      </c>
      <c r="V1990">
        <v>25</v>
      </c>
      <c r="W1990">
        <v>18</v>
      </c>
      <c r="X1990">
        <v>8</v>
      </c>
      <c r="Y1990">
        <v>6</v>
      </c>
      <c r="Z1990">
        <v>5</v>
      </c>
      <c r="AA1990">
        <v>18</v>
      </c>
      <c r="AB1990">
        <v>15</v>
      </c>
      <c r="AC1990">
        <v>98</v>
      </c>
      <c r="AD1990">
        <v>-23</v>
      </c>
      <c r="AE1990">
        <v>1</v>
      </c>
      <c r="AF1990">
        <v>1231</v>
      </c>
      <c r="AG1990">
        <v>1231</v>
      </c>
      <c r="AH1990">
        <v>1231</v>
      </c>
      <c r="AI1990">
        <v>121</v>
      </c>
      <c r="AJ1990">
        <v>1946</v>
      </c>
      <c r="AK1990">
        <v>1314</v>
      </c>
      <c r="AL1990">
        <v>1969</v>
      </c>
      <c r="AM1990">
        <v>2097</v>
      </c>
      <c r="AN1990">
        <v>1749</v>
      </c>
      <c r="AO1990">
        <v>2122</v>
      </c>
      <c r="AP1990">
        <v>1416</v>
      </c>
      <c r="AQ1990">
        <v>1778</v>
      </c>
      <c r="AR1990">
        <v>362</v>
      </c>
      <c r="AS1990">
        <v>652</v>
      </c>
      <c r="AT1990">
        <v>1488</v>
      </c>
      <c r="AU1990">
        <v>1127</v>
      </c>
      <c r="AV1990">
        <v>1358</v>
      </c>
      <c r="AW1990">
        <v>1953</v>
      </c>
      <c r="AX1990">
        <v>1073</v>
      </c>
      <c r="AY1990">
        <v>560</v>
      </c>
      <c r="AZ1990">
        <v>1188</v>
      </c>
      <c r="BA1990">
        <v>1018</v>
      </c>
      <c r="BB1990">
        <v>1892</v>
      </c>
      <c r="BC1990">
        <v>2178</v>
      </c>
      <c r="BD1990">
        <v>2268</v>
      </c>
      <c r="BE1990">
        <v>1</v>
      </c>
      <c r="BF1990" t="s">
        <v>64</v>
      </c>
      <c r="BG1990" t="s">
        <v>1404</v>
      </c>
      <c r="BH1990" t="s">
        <v>1498</v>
      </c>
      <c r="BI1990" s="4">
        <f xml:space="preserve"> _2025teamgamelogs[[#This Row],[FGA]] + (0.44 * _2025teamgamelogs[[#This Row],[FTA]]) + _2025teamgamelogs[[#This Row],[TOV]] - _2025teamgamelogs[[#This Row],[OREB]]</f>
        <v>100.48</v>
      </c>
      <c r="BJ1990" s="3">
        <f>_2025teamgamelogs[[#This Row],[TOV]]/_2025teamgamelogs[[#This Row],[POSSESIONS]]</f>
        <v>0.17914012738853502</v>
      </c>
      <c r="BK1990" s="4">
        <f>_2025teamgamelogs[[#This Row],[PTS]]/_2025teamgamelogs[[#This Row],[POSSESIONS]]</f>
        <v>0.97531847133757954</v>
      </c>
      <c r="BL1990" s="4">
        <f xml:space="preserve"> 100 * _2025teamgamelogs[[#This Row],[POINTS_PER_POSSESSION]]</f>
        <v>97.53184713375795</v>
      </c>
      <c r="BM1990" s="4">
        <f xml:space="preserve"> _2025teamgamelogs[[#This Row],[POSSESIONS]] / (_2025teamgamelogs[[#This Row],[MIN]]/48)</f>
        <v>100.48</v>
      </c>
      <c r="BN1990" s="3">
        <f>_2025teamgamelogs[[#This Row],[PTS]] / (2 * (_2025teamgamelogs[[#This Row],[FGA]] + 0.44 * _2025teamgamelogs[[#This Row],[FTA]]))</f>
        <v>0.51319648093841641</v>
      </c>
      <c r="BO1990" s="4">
        <f>VLOOKUP(_2025teamgamelogs[[#This Row],[MONTH]], LEAGUE_AVERAGES!$A$2:$B$8, 2, FALSE)</f>
        <v>113.5005303155976</v>
      </c>
      <c r="BP1990" s="5">
        <f>VLOOKUP(_2025teamgamelogs[[#This Row],[TEAM_NAME]], LEAGUE_AVERAGES!$A$14:$C$43, 2, FALSE)</f>
        <v>0.35092500000000004</v>
      </c>
      <c r="BQ1990" s="5">
        <f>VLOOKUP(_2025teamgamelogs[[#This Row],[TEAM_NAME]], LEAGUE_AVERAGES!$A$14:$C$43, 3, FALSE)</f>
        <v>0.36290476190476195</v>
      </c>
      <c r="BR1990" s="5">
        <f>VLOOKUP(_2025teamgamelogs[[#This Row],[TEAM_NAME]], LEAGUE_AVERAGES!$F$14:$H$43, 2, FALSE)</f>
        <v>0.47670000000000012</v>
      </c>
      <c r="BS1990" s="5">
        <f>VLOOKUP(_2025teamgamelogs[[#This Row],[TEAM_NAME]], LEAGUE_AVERAGES!$F$14:$H$43, 3, FALSE)</f>
        <v>0.47069047619047621</v>
      </c>
      <c r="BT1990" s="5">
        <f>VLOOKUP(_2025teamgamelogs[[#This Row],[TEAM_NAME]], LEAGUE_AVERAGES!$K$14:$M$43, 2, FALSE)</f>
        <v>0.58493933923263275</v>
      </c>
      <c r="BU1990" s="5">
        <f>VLOOKUP(_2025teamgamelogs[[#This Row],[TEAM_NAME]], LEAGUE_AVERAGES!$K$14:$M$43, 3, FALSE)</f>
        <v>0.57722862424766153</v>
      </c>
    </row>
    <row r="1991" spans="1:73" x14ac:dyDescent="0.2">
      <c r="A1991" t="s">
        <v>59</v>
      </c>
      <c r="B1991">
        <v>1610612761</v>
      </c>
      <c r="C1991" t="s">
        <v>95</v>
      </c>
      <c r="D1991" t="s">
        <v>96</v>
      </c>
      <c r="E1991">
        <v>22400966</v>
      </c>
      <c r="F1991" s="1">
        <v>45730</v>
      </c>
      <c r="G1991" t="s">
        <v>1611</v>
      </c>
      <c r="H1991" t="s">
        <v>63</v>
      </c>
      <c r="I1991">
        <v>48</v>
      </c>
      <c r="J1991">
        <v>44</v>
      </c>
      <c r="K1991">
        <v>91</v>
      </c>
      <c r="L1991">
        <v>0.48399999999999999</v>
      </c>
      <c r="M1991">
        <v>12</v>
      </c>
      <c r="N1991">
        <v>32</v>
      </c>
      <c r="O1991">
        <v>0.375</v>
      </c>
      <c r="P1991">
        <v>26</v>
      </c>
      <c r="Q1991">
        <v>35</v>
      </c>
      <c r="R1991">
        <v>0.74299999999999999</v>
      </c>
      <c r="S1991">
        <v>10</v>
      </c>
      <c r="T1991">
        <v>41</v>
      </c>
      <c r="U1991">
        <v>51</v>
      </c>
      <c r="V1991">
        <v>28</v>
      </c>
      <c r="W1991">
        <v>15</v>
      </c>
      <c r="X1991">
        <v>9</v>
      </c>
      <c r="Y1991">
        <v>6</v>
      </c>
      <c r="Z1991">
        <v>2</v>
      </c>
      <c r="AA1991">
        <v>26</v>
      </c>
      <c r="AB1991">
        <v>25</v>
      </c>
      <c r="AC1991">
        <v>126</v>
      </c>
      <c r="AD1991">
        <v>8</v>
      </c>
      <c r="AE1991">
        <v>1</v>
      </c>
      <c r="AF1991">
        <v>1</v>
      </c>
      <c r="AG1991">
        <v>1</v>
      </c>
      <c r="AH1991">
        <v>1</v>
      </c>
      <c r="AI1991">
        <v>121</v>
      </c>
      <c r="AJ1991">
        <v>703</v>
      </c>
      <c r="AK1991">
        <v>899</v>
      </c>
      <c r="AL1991">
        <v>941</v>
      </c>
      <c r="AM1991">
        <v>1413</v>
      </c>
      <c r="AN1991">
        <v>1863</v>
      </c>
      <c r="AO1991">
        <v>1024</v>
      </c>
      <c r="AP1991">
        <v>133</v>
      </c>
      <c r="AQ1991">
        <v>80</v>
      </c>
      <c r="AR1991">
        <v>1635</v>
      </c>
      <c r="AS1991">
        <v>1308</v>
      </c>
      <c r="AT1991">
        <v>148</v>
      </c>
      <c r="AU1991">
        <v>340</v>
      </c>
      <c r="AV1991">
        <v>840</v>
      </c>
      <c r="AW1991">
        <v>1341</v>
      </c>
      <c r="AX1991">
        <v>797</v>
      </c>
      <c r="AY1991">
        <v>560</v>
      </c>
      <c r="AZ1991">
        <v>158</v>
      </c>
      <c r="BA1991">
        <v>2319</v>
      </c>
      <c r="BB1991">
        <v>143</v>
      </c>
      <c r="BC1991">
        <v>389</v>
      </c>
      <c r="BD1991">
        <v>727</v>
      </c>
      <c r="BE1991">
        <v>1</v>
      </c>
      <c r="BF1991" t="s">
        <v>71</v>
      </c>
      <c r="BG1991" t="s">
        <v>1404</v>
      </c>
      <c r="BH1991" t="s">
        <v>1498</v>
      </c>
      <c r="BI1991" s="4">
        <f xml:space="preserve"> _2025teamgamelogs[[#This Row],[FGA]] + (0.44 * _2025teamgamelogs[[#This Row],[FTA]]) + _2025teamgamelogs[[#This Row],[TOV]] - _2025teamgamelogs[[#This Row],[OREB]]</f>
        <v>111.4</v>
      </c>
      <c r="BJ1991" s="3">
        <f>_2025teamgamelogs[[#This Row],[TOV]]/_2025teamgamelogs[[#This Row],[POSSESIONS]]</f>
        <v>0.13464991023339318</v>
      </c>
      <c r="BK1991" s="4">
        <f>_2025teamgamelogs[[#This Row],[PTS]]/_2025teamgamelogs[[#This Row],[POSSESIONS]]</f>
        <v>1.1310592459605027</v>
      </c>
      <c r="BL1991" s="4">
        <f xml:space="preserve"> 100 * _2025teamgamelogs[[#This Row],[POINTS_PER_POSSESSION]]</f>
        <v>113.10592459605027</v>
      </c>
      <c r="BM1991" s="4">
        <f xml:space="preserve"> _2025teamgamelogs[[#This Row],[POSSESIONS]] / (_2025teamgamelogs[[#This Row],[MIN]]/48)</f>
        <v>111.4</v>
      </c>
      <c r="BN1991" s="3">
        <f>_2025teamgamelogs[[#This Row],[PTS]] / (2 * (_2025teamgamelogs[[#This Row],[FGA]] + 0.44 * _2025teamgamelogs[[#This Row],[FTA]]))</f>
        <v>0.59210526315789469</v>
      </c>
      <c r="BO1991" s="4">
        <f>VLOOKUP(_2025teamgamelogs[[#This Row],[MONTH]], LEAGUE_AVERAGES!$A$2:$B$8, 2, FALSE)</f>
        <v>113.5005303155976</v>
      </c>
      <c r="BP1991" s="5">
        <f>VLOOKUP(_2025teamgamelogs[[#This Row],[TEAM_NAME]], LEAGUE_AVERAGES!$A$14:$C$43, 2, FALSE)</f>
        <v>0.35443902439024388</v>
      </c>
      <c r="BQ1991" s="5">
        <f>VLOOKUP(_2025teamgamelogs[[#This Row],[TEAM_NAME]], LEAGUE_AVERAGES!$A$14:$C$43, 3, FALSE)</f>
        <v>0.34512195121951217</v>
      </c>
      <c r="BR1991" s="5">
        <f>VLOOKUP(_2025teamgamelogs[[#This Row],[TEAM_NAME]], LEAGUE_AVERAGES!$F$14:$H$43, 2, FALSE)</f>
        <v>0.46104878048780484</v>
      </c>
      <c r="BS1991" s="5">
        <f>VLOOKUP(_2025teamgamelogs[[#This Row],[TEAM_NAME]], LEAGUE_AVERAGES!$F$14:$H$43, 3, FALSE)</f>
        <v>0.45834146341463411</v>
      </c>
      <c r="BT1991" s="5">
        <f>VLOOKUP(_2025teamgamelogs[[#This Row],[TEAM_NAME]], LEAGUE_AVERAGES!$K$14:$M$43, 2, FALSE)</f>
        <v>0.55942918094792793</v>
      </c>
      <c r="BU1991" s="5">
        <f>VLOOKUP(_2025teamgamelogs[[#This Row],[TEAM_NAME]], LEAGUE_AVERAGES!$K$14:$M$43, 3, FALSE)</f>
        <v>0.54979583097447959</v>
      </c>
    </row>
    <row r="1992" spans="1:73" x14ac:dyDescent="0.2">
      <c r="A1992" t="s">
        <v>59</v>
      </c>
      <c r="B1992">
        <v>1610612755</v>
      </c>
      <c r="C1992" t="s">
        <v>134</v>
      </c>
      <c r="D1992" t="s">
        <v>135</v>
      </c>
      <c r="E1992">
        <v>22400959</v>
      </c>
      <c r="F1992" s="1">
        <v>45730</v>
      </c>
      <c r="G1992" t="s">
        <v>783</v>
      </c>
      <c r="H1992" t="s">
        <v>70</v>
      </c>
      <c r="I1992">
        <v>48</v>
      </c>
      <c r="J1992">
        <v>37</v>
      </c>
      <c r="K1992">
        <v>82</v>
      </c>
      <c r="L1992">
        <v>0.45100000000000001</v>
      </c>
      <c r="M1992">
        <v>11</v>
      </c>
      <c r="N1992">
        <v>38</v>
      </c>
      <c r="O1992">
        <v>0.28899999999999998</v>
      </c>
      <c r="P1992">
        <v>15</v>
      </c>
      <c r="Q1992">
        <v>22</v>
      </c>
      <c r="R1992">
        <v>0.68200000000000005</v>
      </c>
      <c r="S1992">
        <v>11</v>
      </c>
      <c r="T1992">
        <v>32</v>
      </c>
      <c r="U1992">
        <v>43</v>
      </c>
      <c r="V1992">
        <v>13</v>
      </c>
      <c r="W1992">
        <v>16</v>
      </c>
      <c r="X1992">
        <v>7</v>
      </c>
      <c r="Y1992">
        <v>9</v>
      </c>
      <c r="Z1992">
        <v>4</v>
      </c>
      <c r="AA1992">
        <v>19</v>
      </c>
      <c r="AB1992">
        <v>17</v>
      </c>
      <c r="AC1992">
        <v>100</v>
      </c>
      <c r="AD1992">
        <v>-12</v>
      </c>
      <c r="AE1992">
        <v>1</v>
      </c>
      <c r="AF1992">
        <v>1231</v>
      </c>
      <c r="AG1992">
        <v>1231</v>
      </c>
      <c r="AH1992">
        <v>1231</v>
      </c>
      <c r="AI1992">
        <v>121</v>
      </c>
      <c r="AJ1992">
        <v>1946</v>
      </c>
      <c r="AK1992">
        <v>2022</v>
      </c>
      <c r="AL1992">
        <v>1525</v>
      </c>
      <c r="AM1992">
        <v>1661</v>
      </c>
      <c r="AN1992">
        <v>1078</v>
      </c>
      <c r="AO1992">
        <v>2001</v>
      </c>
      <c r="AP1992">
        <v>1416</v>
      </c>
      <c r="AQ1992">
        <v>1008</v>
      </c>
      <c r="AR1992">
        <v>2059</v>
      </c>
      <c r="AS1992">
        <v>1051</v>
      </c>
      <c r="AT1992">
        <v>1307</v>
      </c>
      <c r="AU1992">
        <v>1282</v>
      </c>
      <c r="AV1992">
        <v>2453</v>
      </c>
      <c r="AW1992">
        <v>1583</v>
      </c>
      <c r="AX1992">
        <v>1360</v>
      </c>
      <c r="AY1992">
        <v>109</v>
      </c>
      <c r="AZ1992">
        <v>750</v>
      </c>
      <c r="BA1992">
        <v>1258</v>
      </c>
      <c r="BB1992">
        <v>1444</v>
      </c>
      <c r="BC1992">
        <v>2099</v>
      </c>
      <c r="BD1992">
        <v>1899</v>
      </c>
      <c r="BE1992">
        <v>1</v>
      </c>
      <c r="BF1992" t="s">
        <v>64</v>
      </c>
      <c r="BG1992" t="s">
        <v>1404</v>
      </c>
      <c r="BH1992" t="s">
        <v>1498</v>
      </c>
      <c r="BI1992" s="4">
        <f xml:space="preserve"> _2025teamgamelogs[[#This Row],[FGA]] + (0.44 * _2025teamgamelogs[[#This Row],[FTA]]) + _2025teamgamelogs[[#This Row],[TOV]] - _2025teamgamelogs[[#This Row],[OREB]]</f>
        <v>96.68</v>
      </c>
      <c r="BJ1992" s="3">
        <f>_2025teamgamelogs[[#This Row],[TOV]]/_2025teamgamelogs[[#This Row],[POSSESIONS]]</f>
        <v>0.16549441456350847</v>
      </c>
      <c r="BK1992" s="4">
        <f>_2025teamgamelogs[[#This Row],[PTS]]/_2025teamgamelogs[[#This Row],[POSSESIONS]]</f>
        <v>1.034340091021928</v>
      </c>
      <c r="BL1992" s="4">
        <f xml:space="preserve"> 100 * _2025teamgamelogs[[#This Row],[POINTS_PER_POSSESSION]]</f>
        <v>103.4340091021928</v>
      </c>
      <c r="BM1992" s="4">
        <f xml:space="preserve"> _2025teamgamelogs[[#This Row],[POSSESIONS]] / (_2025teamgamelogs[[#This Row],[MIN]]/48)</f>
        <v>96.68</v>
      </c>
      <c r="BN1992" s="3">
        <f>_2025teamgamelogs[[#This Row],[PTS]] / (2 * (_2025teamgamelogs[[#This Row],[FGA]] + 0.44 * _2025teamgamelogs[[#This Row],[FTA]]))</f>
        <v>0.54537521815008727</v>
      </c>
      <c r="BO1992" s="4">
        <f>VLOOKUP(_2025teamgamelogs[[#This Row],[MONTH]], LEAGUE_AVERAGES!$A$2:$B$8, 2, FALSE)</f>
        <v>113.5005303155976</v>
      </c>
      <c r="BP1992" s="5">
        <f>VLOOKUP(_2025teamgamelogs[[#This Row],[TEAM_NAME]], LEAGUE_AVERAGES!$A$14:$C$43, 2, FALSE)</f>
        <v>0.34129268292682929</v>
      </c>
      <c r="BQ1992" s="5">
        <f>VLOOKUP(_2025teamgamelogs[[#This Row],[TEAM_NAME]], LEAGUE_AVERAGES!$A$14:$C$43, 3, FALSE)</f>
        <v>0.34026829268292691</v>
      </c>
      <c r="BR1992" s="5">
        <f>VLOOKUP(_2025teamgamelogs[[#This Row],[TEAM_NAME]], LEAGUE_AVERAGES!$F$14:$H$43, 2, FALSE)</f>
        <v>0.45178048780487812</v>
      </c>
      <c r="BS1992" s="5">
        <f>VLOOKUP(_2025teamgamelogs[[#This Row],[TEAM_NAME]], LEAGUE_AVERAGES!$F$14:$H$43, 3, FALSE)</f>
        <v>0.45797560975609758</v>
      </c>
      <c r="BT1992" s="5">
        <f>VLOOKUP(_2025teamgamelogs[[#This Row],[TEAM_NAME]], LEAGUE_AVERAGES!$K$14:$M$43, 2, FALSE)</f>
        <v>0.55774018976963147</v>
      </c>
      <c r="BU1992" s="5">
        <f>VLOOKUP(_2025teamgamelogs[[#This Row],[TEAM_NAME]], LEAGUE_AVERAGES!$K$14:$M$43, 3, FALSE)</f>
        <v>0.57066794818423772</v>
      </c>
    </row>
    <row r="1993" spans="1:73" x14ac:dyDescent="0.2">
      <c r="A1993" t="s">
        <v>59</v>
      </c>
      <c r="B1993">
        <v>1610612758</v>
      </c>
      <c r="C1993" t="s">
        <v>142</v>
      </c>
      <c r="D1993" t="s">
        <v>143</v>
      </c>
      <c r="E1993">
        <v>22400967</v>
      </c>
      <c r="F1993" s="1">
        <v>45730</v>
      </c>
      <c r="G1993" t="s">
        <v>407</v>
      </c>
      <c r="H1993" t="s">
        <v>70</v>
      </c>
      <c r="I1993">
        <v>48</v>
      </c>
      <c r="J1993">
        <v>40</v>
      </c>
      <c r="K1993">
        <v>81</v>
      </c>
      <c r="L1993">
        <v>0.49399999999999999</v>
      </c>
      <c r="M1993">
        <v>8</v>
      </c>
      <c r="N1993">
        <v>32</v>
      </c>
      <c r="O1993">
        <v>0.25</v>
      </c>
      <c r="P1993">
        <v>18</v>
      </c>
      <c r="Q1993">
        <v>20</v>
      </c>
      <c r="R1993">
        <v>0.9</v>
      </c>
      <c r="S1993">
        <v>12</v>
      </c>
      <c r="T1993">
        <v>28</v>
      </c>
      <c r="U1993">
        <v>40</v>
      </c>
      <c r="V1993">
        <v>25</v>
      </c>
      <c r="W1993">
        <v>19</v>
      </c>
      <c r="X1993">
        <v>7</v>
      </c>
      <c r="Y1993">
        <v>1</v>
      </c>
      <c r="Z1993">
        <v>3</v>
      </c>
      <c r="AA1993">
        <v>18</v>
      </c>
      <c r="AB1993">
        <v>15</v>
      </c>
      <c r="AC1993">
        <v>106</v>
      </c>
      <c r="AD1993">
        <v>-16</v>
      </c>
      <c r="AE1993">
        <v>1</v>
      </c>
      <c r="AF1993">
        <v>1231</v>
      </c>
      <c r="AG1993">
        <v>1231</v>
      </c>
      <c r="AH1993">
        <v>1231</v>
      </c>
      <c r="AI1993">
        <v>121</v>
      </c>
      <c r="AJ1993">
        <v>1438</v>
      </c>
      <c r="AK1993">
        <v>2117</v>
      </c>
      <c r="AL1993">
        <v>798</v>
      </c>
      <c r="AM1993">
        <v>2251</v>
      </c>
      <c r="AN1993">
        <v>1863</v>
      </c>
      <c r="AO1993">
        <v>2236</v>
      </c>
      <c r="AP1993">
        <v>889</v>
      </c>
      <c r="AQ1993">
        <v>1301</v>
      </c>
      <c r="AR1993">
        <v>246</v>
      </c>
      <c r="AS1993">
        <v>848</v>
      </c>
      <c r="AT1993">
        <v>1951</v>
      </c>
      <c r="AU1993">
        <v>1715</v>
      </c>
      <c r="AV1993">
        <v>1358</v>
      </c>
      <c r="AW1993">
        <v>2098</v>
      </c>
      <c r="AX1993">
        <v>1360</v>
      </c>
      <c r="AY1993">
        <v>2304</v>
      </c>
      <c r="AZ1993">
        <v>384</v>
      </c>
      <c r="BA1993">
        <v>1018</v>
      </c>
      <c r="BB1993">
        <v>1892</v>
      </c>
      <c r="BC1993">
        <v>1723</v>
      </c>
      <c r="BD1993">
        <v>2086</v>
      </c>
      <c r="BE1993">
        <v>1</v>
      </c>
      <c r="BF1993" t="s">
        <v>71</v>
      </c>
      <c r="BG1993" t="s">
        <v>1404</v>
      </c>
      <c r="BH1993" t="s">
        <v>1498</v>
      </c>
      <c r="BI1993" s="4">
        <f xml:space="preserve"> _2025teamgamelogs[[#This Row],[FGA]] + (0.44 * _2025teamgamelogs[[#This Row],[FTA]]) + _2025teamgamelogs[[#This Row],[TOV]] - _2025teamgamelogs[[#This Row],[OREB]]</f>
        <v>96.8</v>
      </c>
      <c r="BJ1993" s="3">
        <f>_2025teamgamelogs[[#This Row],[TOV]]/_2025teamgamelogs[[#This Row],[POSSESIONS]]</f>
        <v>0.1962809917355372</v>
      </c>
      <c r="BK1993" s="4">
        <f>_2025teamgamelogs[[#This Row],[PTS]]/_2025teamgamelogs[[#This Row],[POSSESIONS]]</f>
        <v>1.0950413223140496</v>
      </c>
      <c r="BL1993" s="4">
        <f xml:space="preserve"> 100 * _2025teamgamelogs[[#This Row],[POINTS_PER_POSSESSION]]</f>
        <v>109.50413223140497</v>
      </c>
      <c r="BM1993" s="4">
        <f xml:space="preserve"> _2025teamgamelogs[[#This Row],[POSSESIONS]] / (_2025teamgamelogs[[#This Row],[MIN]]/48)</f>
        <v>96.8</v>
      </c>
      <c r="BN1993" s="3">
        <f>_2025teamgamelogs[[#This Row],[PTS]] / (2 * (_2025teamgamelogs[[#This Row],[FGA]] + 0.44 * _2025teamgamelogs[[#This Row],[FTA]]))</f>
        <v>0.5902004454342985</v>
      </c>
      <c r="BO1993" s="4">
        <f>VLOOKUP(_2025teamgamelogs[[#This Row],[MONTH]], LEAGUE_AVERAGES!$A$2:$B$8, 2, FALSE)</f>
        <v>113.5005303155976</v>
      </c>
      <c r="BP1993" s="5">
        <f>VLOOKUP(_2025teamgamelogs[[#This Row],[TEAM_NAME]], LEAGUE_AVERAGES!$A$14:$C$43, 2, FALSE)</f>
        <v>0.37158536585365853</v>
      </c>
      <c r="BQ1993" s="5">
        <f>VLOOKUP(_2025teamgamelogs[[#This Row],[TEAM_NAME]], LEAGUE_AVERAGES!$A$14:$C$43, 3, FALSE)</f>
        <v>0.34029268292682929</v>
      </c>
      <c r="BR1993" s="5">
        <f>VLOOKUP(_2025teamgamelogs[[#This Row],[TEAM_NAME]], LEAGUE_AVERAGES!$F$14:$H$43, 2, FALSE)</f>
        <v>0.4831951219512195</v>
      </c>
      <c r="BS1993" s="5">
        <f>VLOOKUP(_2025teamgamelogs[[#This Row],[TEAM_NAME]], LEAGUE_AVERAGES!$F$14:$H$43, 3, FALSE)</f>
        <v>0.47492682926829272</v>
      </c>
      <c r="BT1993" s="5">
        <f>VLOOKUP(_2025teamgamelogs[[#This Row],[TEAM_NAME]], LEAGUE_AVERAGES!$K$14:$M$43, 2, FALSE)</f>
        <v>0.59195463864629394</v>
      </c>
      <c r="BU1993" s="5">
        <f>VLOOKUP(_2025teamgamelogs[[#This Row],[TEAM_NAME]], LEAGUE_AVERAGES!$K$14:$M$43, 3, FALSE)</f>
        <v>0.57517865161129356</v>
      </c>
    </row>
    <row r="1994" spans="1:73" x14ac:dyDescent="0.2">
      <c r="A1994" t="s">
        <v>59</v>
      </c>
      <c r="B1994">
        <v>1610612765</v>
      </c>
      <c r="C1994" t="s">
        <v>107</v>
      </c>
      <c r="D1994" t="s">
        <v>108</v>
      </c>
      <c r="E1994">
        <v>22400969</v>
      </c>
      <c r="F1994" s="1">
        <v>45731</v>
      </c>
      <c r="G1994" t="s">
        <v>1612</v>
      </c>
      <c r="H1994" t="s">
        <v>70</v>
      </c>
      <c r="I1994">
        <v>48</v>
      </c>
      <c r="J1994">
        <v>42</v>
      </c>
      <c r="K1994">
        <v>88</v>
      </c>
      <c r="L1994">
        <v>0.47699999999999998</v>
      </c>
      <c r="M1994">
        <v>14</v>
      </c>
      <c r="N1994">
        <v>33</v>
      </c>
      <c r="O1994">
        <v>0.42399999999999999</v>
      </c>
      <c r="P1994">
        <v>9</v>
      </c>
      <c r="Q1994">
        <v>13</v>
      </c>
      <c r="R1994">
        <v>0.69199999999999995</v>
      </c>
      <c r="S1994">
        <v>6</v>
      </c>
      <c r="T1994">
        <v>33</v>
      </c>
      <c r="U1994">
        <v>39</v>
      </c>
      <c r="V1994">
        <v>29</v>
      </c>
      <c r="W1994">
        <v>17</v>
      </c>
      <c r="X1994">
        <v>8</v>
      </c>
      <c r="Y1994">
        <v>3</v>
      </c>
      <c r="Z1994">
        <v>8</v>
      </c>
      <c r="AA1994">
        <v>21</v>
      </c>
      <c r="AB1994">
        <v>20</v>
      </c>
      <c r="AC1994">
        <v>107</v>
      </c>
      <c r="AD1994">
        <v>-6</v>
      </c>
      <c r="AE1994">
        <v>1</v>
      </c>
      <c r="AF1994">
        <v>1231</v>
      </c>
      <c r="AG1994">
        <v>1231</v>
      </c>
      <c r="AH1994">
        <v>1231</v>
      </c>
      <c r="AI1994">
        <v>121</v>
      </c>
      <c r="AJ1994">
        <v>1068</v>
      </c>
      <c r="AK1994">
        <v>1314</v>
      </c>
      <c r="AL1994">
        <v>1049</v>
      </c>
      <c r="AM1994">
        <v>934</v>
      </c>
      <c r="AN1994">
        <v>1749</v>
      </c>
      <c r="AO1994">
        <v>508</v>
      </c>
      <c r="AP1994">
        <v>2256</v>
      </c>
      <c r="AQ1994">
        <v>2188</v>
      </c>
      <c r="AR1994">
        <v>1984</v>
      </c>
      <c r="AS1994">
        <v>2189</v>
      </c>
      <c r="AT1994">
        <v>1131</v>
      </c>
      <c r="AU1994">
        <v>1833</v>
      </c>
      <c r="AV1994">
        <v>687</v>
      </c>
      <c r="AW1994">
        <v>1759</v>
      </c>
      <c r="AX1994">
        <v>1073</v>
      </c>
      <c r="AY1994">
        <v>1712</v>
      </c>
      <c r="AZ1994">
        <v>2116</v>
      </c>
      <c r="BA1994">
        <v>1694</v>
      </c>
      <c r="BB1994">
        <v>767</v>
      </c>
      <c r="BC1994">
        <v>1677</v>
      </c>
      <c r="BD1994">
        <v>1540</v>
      </c>
      <c r="BE1994">
        <v>1</v>
      </c>
      <c r="BF1994" t="s">
        <v>64</v>
      </c>
      <c r="BG1994" t="s">
        <v>1404</v>
      </c>
      <c r="BH1994" t="s">
        <v>1498</v>
      </c>
      <c r="BI1994" s="4">
        <f xml:space="preserve"> _2025teamgamelogs[[#This Row],[FGA]] + (0.44 * _2025teamgamelogs[[#This Row],[FTA]]) + _2025teamgamelogs[[#This Row],[TOV]] - _2025teamgamelogs[[#This Row],[OREB]]</f>
        <v>104.72</v>
      </c>
      <c r="BJ1994" s="3">
        <f>_2025teamgamelogs[[#This Row],[TOV]]/_2025teamgamelogs[[#This Row],[POSSESIONS]]</f>
        <v>0.16233766233766234</v>
      </c>
      <c r="BK1994" s="4">
        <f>_2025teamgamelogs[[#This Row],[PTS]]/_2025teamgamelogs[[#This Row],[POSSESIONS]]</f>
        <v>1.0217723453017571</v>
      </c>
      <c r="BL1994" s="4">
        <f xml:space="preserve"> 100 * _2025teamgamelogs[[#This Row],[POINTS_PER_POSSESSION]]</f>
        <v>102.17723453017571</v>
      </c>
      <c r="BM1994" s="4">
        <f xml:space="preserve"> _2025teamgamelogs[[#This Row],[POSSESIONS]] / (_2025teamgamelogs[[#This Row],[MIN]]/48)</f>
        <v>104.72</v>
      </c>
      <c r="BN1994" s="3">
        <f>_2025teamgamelogs[[#This Row],[PTS]] / (2 * (_2025teamgamelogs[[#This Row],[FGA]] + 0.44 * _2025teamgamelogs[[#This Row],[FTA]]))</f>
        <v>0.57084933845497221</v>
      </c>
      <c r="BO1994" s="4">
        <f>VLOOKUP(_2025teamgamelogs[[#This Row],[MONTH]], LEAGUE_AVERAGES!$A$2:$B$8, 2, FALSE)</f>
        <v>113.5005303155976</v>
      </c>
      <c r="BP1994" s="5">
        <f>VLOOKUP(_2025teamgamelogs[[#This Row],[TEAM_NAME]], LEAGUE_AVERAGES!$A$14:$C$43, 2, FALSE)</f>
        <v>0.3560731707317073</v>
      </c>
      <c r="BQ1994" s="5">
        <f>VLOOKUP(_2025teamgamelogs[[#This Row],[TEAM_NAME]], LEAGUE_AVERAGES!$A$14:$C$43, 3, FALSE)</f>
        <v>0.3687804878048781</v>
      </c>
      <c r="BR1994" s="5">
        <f>VLOOKUP(_2025teamgamelogs[[#This Row],[TEAM_NAME]], LEAGUE_AVERAGES!$F$14:$H$43, 2, FALSE)</f>
        <v>0.47321951219512204</v>
      </c>
      <c r="BS1994" s="5">
        <f>VLOOKUP(_2025teamgamelogs[[#This Row],[TEAM_NAME]], LEAGUE_AVERAGES!$F$14:$H$43, 3, FALSE)</f>
        <v>0.48104878048780486</v>
      </c>
      <c r="BT1994" s="5">
        <f>VLOOKUP(_2025teamgamelogs[[#This Row],[TEAM_NAME]], LEAGUE_AVERAGES!$K$14:$M$43, 2, FALSE)</f>
        <v>0.57634444021190001</v>
      </c>
      <c r="BU1994" s="5">
        <f>VLOOKUP(_2025teamgamelogs[[#This Row],[TEAM_NAME]], LEAGUE_AVERAGES!$K$14:$M$43, 3, FALSE)</f>
        <v>0.58621097107374254</v>
      </c>
    </row>
    <row r="1995" spans="1:73" x14ac:dyDescent="0.2">
      <c r="A1995" t="s">
        <v>59</v>
      </c>
      <c r="B1995">
        <v>1610612763</v>
      </c>
      <c r="C1995" t="s">
        <v>128</v>
      </c>
      <c r="D1995" t="s">
        <v>129</v>
      </c>
      <c r="E1995">
        <v>22400971</v>
      </c>
      <c r="F1995" s="1">
        <v>45731</v>
      </c>
      <c r="G1995" t="s">
        <v>1613</v>
      </c>
      <c r="H1995" t="s">
        <v>63</v>
      </c>
      <c r="I1995">
        <v>48</v>
      </c>
      <c r="J1995">
        <v>51</v>
      </c>
      <c r="K1995">
        <v>92</v>
      </c>
      <c r="L1995">
        <v>0.55400000000000005</v>
      </c>
      <c r="M1995">
        <v>12</v>
      </c>
      <c r="N1995">
        <v>31</v>
      </c>
      <c r="O1995">
        <v>0.38700000000000001</v>
      </c>
      <c r="P1995">
        <v>11</v>
      </c>
      <c r="Q1995">
        <v>12</v>
      </c>
      <c r="R1995">
        <v>0.91700000000000004</v>
      </c>
      <c r="S1995">
        <v>11</v>
      </c>
      <c r="T1995">
        <v>40</v>
      </c>
      <c r="U1995">
        <v>51</v>
      </c>
      <c r="V1995">
        <v>31</v>
      </c>
      <c r="W1995">
        <v>11</v>
      </c>
      <c r="X1995">
        <v>7</v>
      </c>
      <c r="Y1995">
        <v>6</v>
      </c>
      <c r="Z1995">
        <v>4</v>
      </c>
      <c r="AA1995">
        <v>16</v>
      </c>
      <c r="AB1995">
        <v>16</v>
      </c>
      <c r="AC1995">
        <v>125</v>
      </c>
      <c r="AD1995">
        <v>34</v>
      </c>
      <c r="AE1995">
        <v>1</v>
      </c>
      <c r="AF1995">
        <v>1</v>
      </c>
      <c r="AG1995">
        <v>1</v>
      </c>
      <c r="AH1995">
        <v>1</v>
      </c>
      <c r="AI1995">
        <v>121</v>
      </c>
      <c r="AJ1995">
        <v>94</v>
      </c>
      <c r="AK1995">
        <v>768</v>
      </c>
      <c r="AL1995">
        <v>138</v>
      </c>
      <c r="AM1995">
        <v>1413</v>
      </c>
      <c r="AN1995">
        <v>1971</v>
      </c>
      <c r="AO1995">
        <v>887</v>
      </c>
      <c r="AP1995">
        <v>2028</v>
      </c>
      <c r="AQ1995">
        <v>2282</v>
      </c>
      <c r="AR1995">
        <v>182</v>
      </c>
      <c r="AS1995">
        <v>1051</v>
      </c>
      <c r="AT1995">
        <v>210</v>
      </c>
      <c r="AU1995">
        <v>340</v>
      </c>
      <c r="AV1995">
        <v>426</v>
      </c>
      <c r="AW1995">
        <v>429</v>
      </c>
      <c r="AX1995">
        <v>1360</v>
      </c>
      <c r="AY1995">
        <v>560</v>
      </c>
      <c r="AZ1995">
        <v>750</v>
      </c>
      <c r="BA1995">
        <v>570</v>
      </c>
      <c r="BB1995">
        <v>1670</v>
      </c>
      <c r="BC1995">
        <v>437</v>
      </c>
      <c r="BD1995">
        <v>48</v>
      </c>
      <c r="BE1995">
        <v>1</v>
      </c>
      <c r="BF1995" t="s">
        <v>64</v>
      </c>
      <c r="BG1995" t="s">
        <v>1404</v>
      </c>
      <c r="BH1995" t="s">
        <v>1498</v>
      </c>
      <c r="BI1995" s="4">
        <f xml:space="preserve"> _2025teamgamelogs[[#This Row],[FGA]] + (0.44 * _2025teamgamelogs[[#This Row],[FTA]]) + _2025teamgamelogs[[#This Row],[TOV]] - _2025teamgamelogs[[#This Row],[OREB]]</f>
        <v>97.28</v>
      </c>
      <c r="BJ1995" s="3">
        <f>_2025teamgamelogs[[#This Row],[TOV]]/_2025teamgamelogs[[#This Row],[POSSESIONS]]</f>
        <v>0.11307565789473684</v>
      </c>
      <c r="BK1995" s="4">
        <f>_2025teamgamelogs[[#This Row],[PTS]]/_2025teamgamelogs[[#This Row],[POSSESIONS]]</f>
        <v>1.2849506578947367</v>
      </c>
      <c r="BL1995" s="4">
        <f xml:space="preserve"> 100 * _2025teamgamelogs[[#This Row],[POINTS_PER_POSSESSION]]</f>
        <v>128.49506578947367</v>
      </c>
      <c r="BM1995" s="4">
        <f xml:space="preserve"> _2025teamgamelogs[[#This Row],[POSSESIONS]] / (_2025teamgamelogs[[#This Row],[MIN]]/48)</f>
        <v>97.28</v>
      </c>
      <c r="BN1995" s="3">
        <f>_2025teamgamelogs[[#This Row],[PTS]] / (2 * (_2025teamgamelogs[[#This Row],[FGA]] + 0.44 * _2025teamgamelogs[[#This Row],[FTA]]))</f>
        <v>0.64247532894736836</v>
      </c>
      <c r="BO1995" s="4">
        <f>VLOOKUP(_2025teamgamelogs[[#This Row],[MONTH]], LEAGUE_AVERAGES!$A$2:$B$8, 2, FALSE)</f>
        <v>113.5005303155976</v>
      </c>
      <c r="BP1995" s="5">
        <f>VLOOKUP(_2025teamgamelogs[[#This Row],[TEAM_NAME]], LEAGUE_AVERAGES!$A$14:$C$43, 2, FALSE)</f>
        <v>0.36546341463414628</v>
      </c>
      <c r="BQ1995" s="5">
        <f>VLOOKUP(_2025teamgamelogs[[#This Row],[TEAM_NAME]], LEAGUE_AVERAGES!$A$14:$C$43, 3, FALSE)</f>
        <v>0.36639024390243902</v>
      </c>
      <c r="BR1995" s="5">
        <f>VLOOKUP(_2025teamgamelogs[[#This Row],[TEAM_NAME]], LEAGUE_AVERAGES!$F$14:$H$43, 2, FALSE)</f>
        <v>0.48997560975609772</v>
      </c>
      <c r="BS1995" s="5">
        <f>VLOOKUP(_2025teamgamelogs[[#This Row],[TEAM_NAME]], LEAGUE_AVERAGES!$F$14:$H$43, 3, FALSE)</f>
        <v>0.46951219512195119</v>
      </c>
      <c r="BT1995" s="5">
        <f>VLOOKUP(_2025teamgamelogs[[#This Row],[TEAM_NAME]], LEAGUE_AVERAGES!$K$14:$M$43, 2, FALSE)</f>
        <v>0.59919613060605748</v>
      </c>
      <c r="BU1995" s="5">
        <f>VLOOKUP(_2025teamgamelogs[[#This Row],[TEAM_NAME]], LEAGUE_AVERAGES!$K$14:$M$43, 3, FALSE)</f>
        <v>0.57758119053457602</v>
      </c>
    </row>
    <row r="1996" spans="1:73" x14ac:dyDescent="0.2">
      <c r="A1996" t="s">
        <v>59</v>
      </c>
      <c r="B1996">
        <v>1610612764</v>
      </c>
      <c r="C1996" t="s">
        <v>148</v>
      </c>
      <c r="D1996" t="s">
        <v>149</v>
      </c>
      <c r="E1996">
        <v>22400975</v>
      </c>
      <c r="F1996" s="1">
        <v>45731</v>
      </c>
      <c r="G1996" t="s">
        <v>1614</v>
      </c>
      <c r="H1996" t="s">
        <v>63</v>
      </c>
      <c r="I1996">
        <v>48</v>
      </c>
      <c r="J1996">
        <v>46</v>
      </c>
      <c r="K1996">
        <v>95</v>
      </c>
      <c r="L1996">
        <v>0.48399999999999999</v>
      </c>
      <c r="M1996">
        <v>19</v>
      </c>
      <c r="N1996">
        <v>45</v>
      </c>
      <c r="O1996">
        <v>0.42199999999999999</v>
      </c>
      <c r="P1996">
        <v>15</v>
      </c>
      <c r="Q1996">
        <v>17</v>
      </c>
      <c r="R1996">
        <v>0.88200000000000001</v>
      </c>
      <c r="S1996">
        <v>13</v>
      </c>
      <c r="T1996">
        <v>31</v>
      </c>
      <c r="U1996">
        <v>44</v>
      </c>
      <c r="V1996">
        <v>34</v>
      </c>
      <c r="W1996">
        <v>17</v>
      </c>
      <c r="X1996">
        <v>11</v>
      </c>
      <c r="Y1996">
        <v>4</v>
      </c>
      <c r="Z1996">
        <v>8</v>
      </c>
      <c r="AA1996">
        <v>17</v>
      </c>
      <c r="AB1996">
        <v>20</v>
      </c>
      <c r="AC1996">
        <v>126</v>
      </c>
      <c r="AD1996">
        <v>3</v>
      </c>
      <c r="AE1996">
        <v>1</v>
      </c>
      <c r="AF1996">
        <v>1</v>
      </c>
      <c r="AG1996">
        <v>1</v>
      </c>
      <c r="AH1996">
        <v>1</v>
      </c>
      <c r="AI1996">
        <v>121</v>
      </c>
      <c r="AJ1996">
        <v>437</v>
      </c>
      <c r="AK1996">
        <v>477</v>
      </c>
      <c r="AL1996">
        <v>917</v>
      </c>
      <c r="AM1996">
        <v>182</v>
      </c>
      <c r="AN1996">
        <v>312</v>
      </c>
      <c r="AO1996">
        <v>524</v>
      </c>
      <c r="AP1996">
        <v>1416</v>
      </c>
      <c r="AQ1996">
        <v>1778</v>
      </c>
      <c r="AR1996">
        <v>362</v>
      </c>
      <c r="AS1996">
        <v>652</v>
      </c>
      <c r="AT1996">
        <v>1488</v>
      </c>
      <c r="AU1996">
        <v>1127</v>
      </c>
      <c r="AV1996">
        <v>186</v>
      </c>
      <c r="AW1996">
        <v>1759</v>
      </c>
      <c r="AX1996">
        <v>346</v>
      </c>
      <c r="AY1996">
        <v>1274</v>
      </c>
      <c r="AZ1996">
        <v>2116</v>
      </c>
      <c r="BA1996">
        <v>792</v>
      </c>
      <c r="BB1996">
        <v>767</v>
      </c>
      <c r="BC1996">
        <v>389</v>
      </c>
      <c r="BD1996">
        <v>1047</v>
      </c>
      <c r="BE1996">
        <v>1</v>
      </c>
      <c r="BF1996" t="s">
        <v>71</v>
      </c>
      <c r="BG1996" t="s">
        <v>1404</v>
      </c>
      <c r="BH1996" t="s">
        <v>1498</v>
      </c>
      <c r="BI1996" s="4">
        <f xml:space="preserve"> _2025teamgamelogs[[#This Row],[FGA]] + (0.44 * _2025teamgamelogs[[#This Row],[FTA]]) + _2025teamgamelogs[[#This Row],[TOV]] - _2025teamgamelogs[[#This Row],[OREB]]</f>
        <v>106.48</v>
      </c>
      <c r="BJ1996" s="3">
        <f>_2025teamgamelogs[[#This Row],[TOV]]/_2025teamgamelogs[[#This Row],[POSSESIONS]]</f>
        <v>0.15965439519158528</v>
      </c>
      <c r="BK1996" s="4">
        <f>_2025teamgamelogs[[#This Row],[PTS]]/_2025teamgamelogs[[#This Row],[POSSESIONS]]</f>
        <v>1.1833208114199849</v>
      </c>
      <c r="BL1996" s="4">
        <f xml:space="preserve"> 100 * _2025teamgamelogs[[#This Row],[POINTS_PER_POSSESSION]]</f>
        <v>118.33208114199849</v>
      </c>
      <c r="BM1996" s="4">
        <f xml:space="preserve"> _2025teamgamelogs[[#This Row],[POSSESIONS]] / (_2025teamgamelogs[[#This Row],[MIN]]/48)</f>
        <v>106.48</v>
      </c>
      <c r="BN1996" s="3">
        <f>_2025teamgamelogs[[#This Row],[PTS]] / (2 * (_2025teamgamelogs[[#This Row],[FGA]] + 0.44 * _2025teamgamelogs[[#This Row],[FTA]]))</f>
        <v>0.61475409836065575</v>
      </c>
      <c r="BO1996" s="4">
        <f>VLOOKUP(_2025teamgamelogs[[#This Row],[MONTH]], LEAGUE_AVERAGES!$A$2:$B$8, 2, FALSE)</f>
        <v>113.5005303155976</v>
      </c>
      <c r="BP1996" s="5">
        <f>VLOOKUP(_2025teamgamelogs[[#This Row],[TEAM_NAME]], LEAGUE_AVERAGES!$A$14:$C$43, 2, FALSE)</f>
        <v>0.32842499999999997</v>
      </c>
      <c r="BQ1996" s="5">
        <f>VLOOKUP(_2025teamgamelogs[[#This Row],[TEAM_NAME]], LEAGUE_AVERAGES!$A$14:$C$43, 3, FALSE)</f>
        <v>0.33730952380952384</v>
      </c>
      <c r="BR1996" s="5">
        <f>VLOOKUP(_2025teamgamelogs[[#This Row],[TEAM_NAME]], LEAGUE_AVERAGES!$F$14:$H$43, 2, FALSE)</f>
        <v>0.44209999999999994</v>
      </c>
      <c r="BS1996" s="5">
        <f>VLOOKUP(_2025teamgamelogs[[#This Row],[TEAM_NAME]], LEAGUE_AVERAGES!$F$14:$H$43, 3, FALSE)</f>
        <v>0.4362619047619048</v>
      </c>
      <c r="BT1996" s="5">
        <f>VLOOKUP(_2025teamgamelogs[[#This Row],[TEAM_NAME]], LEAGUE_AVERAGES!$K$14:$M$43, 2, FALSE)</f>
        <v>0.55099578881797462</v>
      </c>
      <c r="BU1996" s="5">
        <f>VLOOKUP(_2025teamgamelogs[[#This Row],[TEAM_NAME]], LEAGUE_AVERAGES!$K$14:$M$43, 3, FALSE)</f>
        <v>0.54201342555394594</v>
      </c>
    </row>
    <row r="1997" spans="1:73" x14ac:dyDescent="0.2">
      <c r="A1997" t="s">
        <v>59</v>
      </c>
      <c r="B1997">
        <v>1610612760</v>
      </c>
      <c r="C1997" t="s">
        <v>137</v>
      </c>
      <c r="D1997" t="s">
        <v>138</v>
      </c>
      <c r="E1997">
        <v>22400969</v>
      </c>
      <c r="F1997" s="1">
        <v>45731</v>
      </c>
      <c r="G1997" t="s">
        <v>1615</v>
      </c>
      <c r="H1997" t="s">
        <v>63</v>
      </c>
      <c r="I1997">
        <v>48</v>
      </c>
      <c r="J1997">
        <v>43</v>
      </c>
      <c r="K1997">
        <v>89</v>
      </c>
      <c r="L1997">
        <v>0.48299999999999998</v>
      </c>
      <c r="M1997">
        <v>10</v>
      </c>
      <c r="N1997">
        <v>34</v>
      </c>
      <c r="O1997">
        <v>0.29399999999999998</v>
      </c>
      <c r="P1997">
        <v>17</v>
      </c>
      <c r="Q1997">
        <v>22</v>
      </c>
      <c r="R1997">
        <v>0.77300000000000002</v>
      </c>
      <c r="S1997">
        <v>10</v>
      </c>
      <c r="T1997">
        <v>34</v>
      </c>
      <c r="U1997">
        <v>44</v>
      </c>
      <c r="V1997">
        <v>17</v>
      </c>
      <c r="W1997">
        <v>18</v>
      </c>
      <c r="X1997">
        <v>11</v>
      </c>
      <c r="Y1997">
        <v>8</v>
      </c>
      <c r="Z1997">
        <v>3</v>
      </c>
      <c r="AA1997">
        <v>20</v>
      </c>
      <c r="AB1997">
        <v>21</v>
      </c>
      <c r="AC1997">
        <v>113</v>
      </c>
      <c r="AD1997">
        <v>6</v>
      </c>
      <c r="AE1997">
        <v>1</v>
      </c>
      <c r="AF1997">
        <v>1</v>
      </c>
      <c r="AG1997">
        <v>1</v>
      </c>
      <c r="AH1997">
        <v>1</v>
      </c>
      <c r="AI1997">
        <v>121</v>
      </c>
      <c r="AJ1997">
        <v>866</v>
      </c>
      <c r="AK1997">
        <v>1176</v>
      </c>
      <c r="AL1997">
        <v>953</v>
      </c>
      <c r="AM1997">
        <v>1891</v>
      </c>
      <c r="AN1997">
        <v>1627</v>
      </c>
      <c r="AO1997">
        <v>1954</v>
      </c>
      <c r="AP1997">
        <v>1052</v>
      </c>
      <c r="AQ1997">
        <v>1008</v>
      </c>
      <c r="AR1997">
        <v>1363</v>
      </c>
      <c r="AS1997">
        <v>1308</v>
      </c>
      <c r="AT1997">
        <v>926</v>
      </c>
      <c r="AU1997">
        <v>1127</v>
      </c>
      <c r="AV1997">
        <v>2380</v>
      </c>
      <c r="AW1997">
        <v>1953</v>
      </c>
      <c r="AX1997">
        <v>346</v>
      </c>
      <c r="AY1997">
        <v>187</v>
      </c>
      <c r="AZ1997">
        <v>384</v>
      </c>
      <c r="BA1997">
        <v>1491</v>
      </c>
      <c r="BB1997">
        <v>575</v>
      </c>
      <c r="BC1997">
        <v>1250</v>
      </c>
      <c r="BD1997">
        <v>854</v>
      </c>
      <c r="BE1997">
        <v>1</v>
      </c>
      <c r="BF1997" t="s">
        <v>71</v>
      </c>
      <c r="BG1997" t="s">
        <v>1404</v>
      </c>
      <c r="BH1997" t="s">
        <v>1498</v>
      </c>
      <c r="BI1997" s="4">
        <f xml:space="preserve"> _2025teamgamelogs[[#This Row],[FGA]] + (0.44 * _2025teamgamelogs[[#This Row],[FTA]]) + _2025teamgamelogs[[#This Row],[TOV]] - _2025teamgamelogs[[#This Row],[OREB]]</f>
        <v>106.68</v>
      </c>
      <c r="BJ1997" s="3">
        <f>_2025teamgamelogs[[#This Row],[TOV]]/_2025teamgamelogs[[#This Row],[POSSESIONS]]</f>
        <v>0.1687289088863892</v>
      </c>
      <c r="BK1997" s="4">
        <f>_2025teamgamelogs[[#This Row],[PTS]]/_2025teamgamelogs[[#This Row],[POSSESIONS]]</f>
        <v>1.0592425946756654</v>
      </c>
      <c r="BL1997" s="4">
        <f xml:space="preserve"> 100 * _2025teamgamelogs[[#This Row],[POINTS_PER_POSSESSION]]</f>
        <v>105.92425946756654</v>
      </c>
      <c r="BM1997" s="4">
        <f xml:space="preserve"> _2025teamgamelogs[[#This Row],[POSSESIONS]] / (_2025teamgamelogs[[#This Row],[MIN]]/48)</f>
        <v>106.68</v>
      </c>
      <c r="BN1997" s="3">
        <f>_2025teamgamelogs[[#This Row],[PTS]] / (2 * (_2025teamgamelogs[[#This Row],[FGA]] + 0.44 * _2025teamgamelogs[[#This Row],[FTA]]))</f>
        <v>0.57255776246453183</v>
      </c>
      <c r="BO1997" s="4">
        <f>VLOOKUP(_2025teamgamelogs[[#This Row],[MONTH]], LEAGUE_AVERAGES!$A$2:$B$8, 2, FALSE)</f>
        <v>113.5005303155976</v>
      </c>
      <c r="BP1997" s="5">
        <f>VLOOKUP(_2025teamgamelogs[[#This Row],[TEAM_NAME]], LEAGUE_AVERAGES!$A$14:$C$43, 2, FALSE)</f>
        <v>0.38229268292682927</v>
      </c>
      <c r="BQ1997" s="5">
        <f>VLOOKUP(_2025teamgamelogs[[#This Row],[TEAM_NAME]], LEAGUE_AVERAGES!$A$14:$C$43, 3, FALSE)</f>
        <v>0.36500000000000005</v>
      </c>
      <c r="BR1997" s="5">
        <f>VLOOKUP(_2025teamgamelogs[[#This Row],[TEAM_NAME]], LEAGUE_AVERAGES!$F$14:$H$43, 2, FALSE)</f>
        <v>0.48607317073170736</v>
      </c>
      <c r="BS1997" s="5">
        <f>VLOOKUP(_2025teamgamelogs[[#This Row],[TEAM_NAME]], LEAGUE_AVERAGES!$F$14:$H$43, 3, FALSE)</f>
        <v>0.4780731707317073</v>
      </c>
      <c r="BT1997" s="5">
        <f>VLOOKUP(_2025teamgamelogs[[#This Row],[TEAM_NAME]], LEAGUE_AVERAGES!$K$14:$M$43, 2, FALSE)</f>
        <v>0.59971838422440138</v>
      </c>
      <c r="BU1997" s="5">
        <f>VLOOKUP(_2025teamgamelogs[[#This Row],[TEAM_NAME]], LEAGUE_AVERAGES!$K$14:$M$43, 3, FALSE)</f>
        <v>0.58679992881439635</v>
      </c>
    </row>
    <row r="1998" spans="1:73" x14ac:dyDescent="0.2">
      <c r="A1998" t="s">
        <v>59</v>
      </c>
      <c r="B1998">
        <v>1610612738</v>
      </c>
      <c r="C1998" t="s">
        <v>74</v>
      </c>
      <c r="D1998" t="s">
        <v>75</v>
      </c>
      <c r="E1998">
        <v>22400968</v>
      </c>
      <c r="F1998" s="1">
        <v>45731</v>
      </c>
      <c r="G1998" t="s">
        <v>453</v>
      </c>
      <c r="H1998" t="s">
        <v>63</v>
      </c>
      <c r="I1998">
        <v>48</v>
      </c>
      <c r="J1998">
        <v>44</v>
      </c>
      <c r="K1998">
        <v>84</v>
      </c>
      <c r="L1998">
        <v>0.52400000000000002</v>
      </c>
      <c r="M1998">
        <v>13</v>
      </c>
      <c r="N1998">
        <v>38</v>
      </c>
      <c r="O1998">
        <v>0.34200000000000003</v>
      </c>
      <c r="P1998">
        <v>14</v>
      </c>
      <c r="Q1998">
        <v>19</v>
      </c>
      <c r="R1998">
        <v>0.73699999999999999</v>
      </c>
      <c r="S1998">
        <v>13</v>
      </c>
      <c r="T1998">
        <v>25</v>
      </c>
      <c r="U1998">
        <v>38</v>
      </c>
      <c r="V1998">
        <v>29</v>
      </c>
      <c r="W1998">
        <v>8</v>
      </c>
      <c r="X1998">
        <v>5</v>
      </c>
      <c r="Y1998">
        <v>7</v>
      </c>
      <c r="Z1998">
        <v>3</v>
      </c>
      <c r="AA1998">
        <v>14</v>
      </c>
      <c r="AB1998">
        <v>21</v>
      </c>
      <c r="AC1998">
        <v>115</v>
      </c>
      <c r="AD1998">
        <v>2</v>
      </c>
      <c r="AE1998">
        <v>1</v>
      </c>
      <c r="AF1998">
        <v>1</v>
      </c>
      <c r="AG1998">
        <v>1</v>
      </c>
      <c r="AH1998">
        <v>1</v>
      </c>
      <c r="AI1998">
        <v>121</v>
      </c>
      <c r="AJ1998">
        <v>703</v>
      </c>
      <c r="AK1998">
        <v>1815</v>
      </c>
      <c r="AL1998">
        <v>363</v>
      </c>
      <c r="AM1998">
        <v>1171</v>
      </c>
      <c r="AN1998">
        <v>1078</v>
      </c>
      <c r="AO1998">
        <v>1411</v>
      </c>
      <c r="AP1998">
        <v>1571</v>
      </c>
      <c r="AQ1998">
        <v>1458</v>
      </c>
      <c r="AR1998">
        <v>1674</v>
      </c>
      <c r="AS1998">
        <v>652</v>
      </c>
      <c r="AT1998">
        <v>2271</v>
      </c>
      <c r="AU1998">
        <v>1966</v>
      </c>
      <c r="AV1998">
        <v>687</v>
      </c>
      <c r="AW1998">
        <v>78</v>
      </c>
      <c r="AX1998">
        <v>1998</v>
      </c>
      <c r="AY1998">
        <v>346</v>
      </c>
      <c r="AZ1998">
        <v>384</v>
      </c>
      <c r="BA1998">
        <v>260</v>
      </c>
      <c r="BB1998">
        <v>575</v>
      </c>
      <c r="BC1998">
        <v>1095</v>
      </c>
      <c r="BD1998">
        <v>1106</v>
      </c>
      <c r="BE1998">
        <v>1</v>
      </c>
      <c r="BF1998" t="s">
        <v>71</v>
      </c>
      <c r="BG1998" t="s">
        <v>1404</v>
      </c>
      <c r="BH1998" t="s">
        <v>1498</v>
      </c>
      <c r="BI1998" s="4">
        <f xml:space="preserve"> _2025teamgamelogs[[#This Row],[FGA]] + (0.44 * _2025teamgamelogs[[#This Row],[FTA]]) + _2025teamgamelogs[[#This Row],[TOV]] - _2025teamgamelogs[[#This Row],[OREB]]</f>
        <v>87.36</v>
      </c>
      <c r="BJ1998" s="3">
        <f>_2025teamgamelogs[[#This Row],[TOV]]/_2025teamgamelogs[[#This Row],[POSSESIONS]]</f>
        <v>9.1575091575091569E-2</v>
      </c>
      <c r="BK1998" s="4">
        <f>_2025teamgamelogs[[#This Row],[PTS]]/_2025teamgamelogs[[#This Row],[POSSESIONS]]</f>
        <v>1.3163919413919414</v>
      </c>
      <c r="BL1998" s="4">
        <f xml:space="preserve"> 100 * _2025teamgamelogs[[#This Row],[POINTS_PER_POSSESSION]]</f>
        <v>131.63919413919413</v>
      </c>
      <c r="BM1998" s="4">
        <f xml:space="preserve"> _2025teamgamelogs[[#This Row],[POSSESIONS]] / (_2025teamgamelogs[[#This Row],[MIN]]/48)</f>
        <v>87.36</v>
      </c>
      <c r="BN1998" s="3">
        <f>_2025teamgamelogs[[#This Row],[PTS]] / (2 * (_2025teamgamelogs[[#This Row],[FGA]] + 0.44 * _2025teamgamelogs[[#This Row],[FTA]]))</f>
        <v>0.62256388046773492</v>
      </c>
      <c r="BO1998" s="4">
        <f>VLOOKUP(_2025teamgamelogs[[#This Row],[MONTH]], LEAGUE_AVERAGES!$A$2:$B$8, 2, FALSE)</f>
        <v>113.5005303155976</v>
      </c>
      <c r="BP1998" s="5">
        <f>VLOOKUP(_2025teamgamelogs[[#This Row],[TEAM_NAME]], LEAGUE_AVERAGES!$A$14:$C$43, 2, FALSE)</f>
        <v>0.3739024390243903</v>
      </c>
      <c r="BQ1998" s="5">
        <f>VLOOKUP(_2025teamgamelogs[[#This Row],[TEAM_NAME]], LEAGUE_AVERAGES!$A$14:$C$43, 3, FALSE)</f>
        <v>0.36424390243902455</v>
      </c>
      <c r="BR1998" s="5">
        <f>VLOOKUP(_2025teamgamelogs[[#This Row],[TEAM_NAME]], LEAGUE_AVERAGES!$F$14:$H$43, 2, FALSE)</f>
        <v>0.46717073170731704</v>
      </c>
      <c r="BS1998" s="5">
        <f>VLOOKUP(_2025teamgamelogs[[#This Row],[TEAM_NAME]], LEAGUE_AVERAGES!$F$14:$H$43, 3, FALSE)</f>
        <v>0.45907317073170728</v>
      </c>
      <c r="BT1998" s="5">
        <f>VLOOKUP(_2025teamgamelogs[[#This Row],[TEAM_NAME]], LEAGUE_AVERAGES!$K$14:$M$43, 2, FALSE)</f>
        <v>0.59645910798675039</v>
      </c>
      <c r="BU1998" s="5">
        <f>VLOOKUP(_2025teamgamelogs[[#This Row],[TEAM_NAME]], LEAGUE_AVERAGES!$K$14:$M$43, 3, FALSE)</f>
        <v>0.58679053151616523</v>
      </c>
    </row>
    <row r="1999" spans="1:73" x14ac:dyDescent="0.2">
      <c r="A1999" t="s">
        <v>59</v>
      </c>
      <c r="B1999">
        <v>1610612741</v>
      </c>
      <c r="C1999" t="s">
        <v>86</v>
      </c>
      <c r="D1999" t="s">
        <v>87</v>
      </c>
      <c r="E1999">
        <v>22400970</v>
      </c>
      <c r="F1999" s="1">
        <v>45731</v>
      </c>
      <c r="G1999" t="s">
        <v>1616</v>
      </c>
      <c r="H1999" t="s">
        <v>70</v>
      </c>
      <c r="I1999">
        <v>48</v>
      </c>
      <c r="J1999">
        <v>43</v>
      </c>
      <c r="K1999">
        <v>93</v>
      </c>
      <c r="L1999">
        <v>0.46200000000000002</v>
      </c>
      <c r="M1999">
        <v>14</v>
      </c>
      <c r="N1999">
        <v>38</v>
      </c>
      <c r="O1999">
        <v>0.36799999999999999</v>
      </c>
      <c r="P1999">
        <v>14</v>
      </c>
      <c r="Q1999">
        <v>16</v>
      </c>
      <c r="R1999">
        <v>0.875</v>
      </c>
      <c r="S1999">
        <v>5</v>
      </c>
      <c r="T1999">
        <v>31</v>
      </c>
      <c r="U1999">
        <v>36</v>
      </c>
      <c r="V1999">
        <v>24</v>
      </c>
      <c r="W1999">
        <v>11</v>
      </c>
      <c r="X1999">
        <v>6</v>
      </c>
      <c r="Y1999">
        <v>5</v>
      </c>
      <c r="Z1999">
        <v>6</v>
      </c>
      <c r="AA1999">
        <v>23</v>
      </c>
      <c r="AB1999">
        <v>18</v>
      </c>
      <c r="AC1999">
        <v>114</v>
      </c>
      <c r="AD1999">
        <v>-3</v>
      </c>
      <c r="AE1999">
        <v>1</v>
      </c>
      <c r="AF1999">
        <v>1231</v>
      </c>
      <c r="AG1999">
        <v>1231</v>
      </c>
      <c r="AH1999">
        <v>1231</v>
      </c>
      <c r="AI1999">
        <v>121</v>
      </c>
      <c r="AJ1999">
        <v>866</v>
      </c>
      <c r="AK1999">
        <v>664</v>
      </c>
      <c r="AL1999">
        <v>1333</v>
      </c>
      <c r="AM1999">
        <v>934</v>
      </c>
      <c r="AN1999">
        <v>1078</v>
      </c>
      <c r="AO1999">
        <v>1109</v>
      </c>
      <c r="AP1999">
        <v>1571</v>
      </c>
      <c r="AQ1999">
        <v>1907</v>
      </c>
      <c r="AR1999">
        <v>401</v>
      </c>
      <c r="AS1999">
        <v>2299</v>
      </c>
      <c r="AT1999">
        <v>1488</v>
      </c>
      <c r="AU1999">
        <v>2164</v>
      </c>
      <c r="AV1999">
        <v>1570</v>
      </c>
      <c r="AW1999">
        <v>429</v>
      </c>
      <c r="AX1999">
        <v>1702</v>
      </c>
      <c r="AY1999">
        <v>889</v>
      </c>
      <c r="AZ1999">
        <v>1573</v>
      </c>
      <c r="BA1999">
        <v>2046</v>
      </c>
      <c r="BB1999">
        <v>1204</v>
      </c>
      <c r="BC1999">
        <v>1168</v>
      </c>
      <c r="BD1999">
        <v>1356</v>
      </c>
      <c r="BE1999">
        <v>1</v>
      </c>
      <c r="BF1999" t="s">
        <v>71</v>
      </c>
      <c r="BG1999" t="s">
        <v>1404</v>
      </c>
      <c r="BH1999" t="s">
        <v>1498</v>
      </c>
      <c r="BI1999" s="4">
        <f xml:space="preserve"> _2025teamgamelogs[[#This Row],[FGA]] + (0.44 * _2025teamgamelogs[[#This Row],[FTA]]) + _2025teamgamelogs[[#This Row],[TOV]] - _2025teamgamelogs[[#This Row],[OREB]]</f>
        <v>106.04</v>
      </c>
      <c r="BJ1999" s="3">
        <f>_2025teamgamelogs[[#This Row],[TOV]]/_2025teamgamelogs[[#This Row],[POSSESIONS]]</f>
        <v>0.10373443983402489</v>
      </c>
      <c r="BK1999" s="4">
        <f>_2025teamgamelogs[[#This Row],[PTS]]/_2025teamgamelogs[[#This Row],[POSSESIONS]]</f>
        <v>1.0750660128253489</v>
      </c>
      <c r="BL1999" s="4">
        <f xml:space="preserve"> 100 * _2025teamgamelogs[[#This Row],[POINTS_PER_POSSESSION]]</f>
        <v>107.50660128253489</v>
      </c>
      <c r="BM1999" s="4">
        <f xml:space="preserve"> _2025teamgamelogs[[#This Row],[POSSESIONS]] / (_2025teamgamelogs[[#This Row],[MIN]]/48)</f>
        <v>106.04</v>
      </c>
      <c r="BN1999" s="3">
        <f>_2025teamgamelogs[[#This Row],[PTS]] / (2 * (_2025teamgamelogs[[#This Row],[FGA]] + 0.44 * _2025teamgamelogs[[#This Row],[FTA]]))</f>
        <v>0.56977209116353456</v>
      </c>
      <c r="BO1999" s="4">
        <f>VLOOKUP(_2025teamgamelogs[[#This Row],[MONTH]], LEAGUE_AVERAGES!$A$2:$B$8, 2, FALSE)</f>
        <v>113.5005303155976</v>
      </c>
      <c r="BP1999" s="5">
        <f>VLOOKUP(_2025teamgamelogs[[#This Row],[TEAM_NAME]], LEAGUE_AVERAGES!$A$14:$C$43, 2, FALSE)</f>
        <v>0.36141463414634156</v>
      </c>
      <c r="BQ1999" s="5">
        <f>VLOOKUP(_2025teamgamelogs[[#This Row],[TEAM_NAME]], LEAGUE_AVERAGES!$A$14:$C$43, 3, FALSE)</f>
        <v>0.37548780487804878</v>
      </c>
      <c r="BR1999" s="5">
        <f>VLOOKUP(_2025teamgamelogs[[#This Row],[TEAM_NAME]], LEAGUE_AVERAGES!$F$14:$H$43, 2, FALSE)</f>
        <v>0.46404878048780479</v>
      </c>
      <c r="BS1999" s="5">
        <f>VLOOKUP(_2025teamgamelogs[[#This Row],[TEAM_NAME]], LEAGUE_AVERAGES!$F$14:$H$43, 3, FALSE)</f>
        <v>0.47712195121951223</v>
      </c>
      <c r="BT1999" s="5">
        <f>VLOOKUP(_2025teamgamelogs[[#This Row],[TEAM_NAME]], LEAGUE_AVERAGES!$K$14:$M$43, 2, FALSE)</f>
        <v>0.57631003599073594</v>
      </c>
      <c r="BU1999" s="5">
        <f>VLOOKUP(_2025teamgamelogs[[#This Row],[TEAM_NAME]], LEAGUE_AVERAGES!$K$14:$M$43, 3, FALSE)</f>
        <v>0.59556361257988066</v>
      </c>
    </row>
    <row r="2000" spans="1:73" x14ac:dyDescent="0.2">
      <c r="A2000" t="s">
        <v>59</v>
      </c>
      <c r="B2000">
        <v>1610612745</v>
      </c>
      <c r="C2000" t="s">
        <v>104</v>
      </c>
      <c r="D2000" t="s">
        <v>105</v>
      </c>
      <c r="E2000">
        <v>22400970</v>
      </c>
      <c r="F2000" s="1">
        <v>45731</v>
      </c>
      <c r="G2000" t="s">
        <v>1617</v>
      </c>
      <c r="H2000" t="s">
        <v>63</v>
      </c>
      <c r="I2000">
        <v>48</v>
      </c>
      <c r="J2000">
        <v>44</v>
      </c>
      <c r="K2000">
        <v>98</v>
      </c>
      <c r="L2000">
        <v>0.44900000000000001</v>
      </c>
      <c r="M2000">
        <v>14</v>
      </c>
      <c r="N2000">
        <v>44</v>
      </c>
      <c r="O2000">
        <v>0.318</v>
      </c>
      <c r="P2000">
        <v>15</v>
      </c>
      <c r="Q2000">
        <v>26</v>
      </c>
      <c r="R2000">
        <v>0.57699999999999996</v>
      </c>
      <c r="S2000">
        <v>16</v>
      </c>
      <c r="T2000">
        <v>38</v>
      </c>
      <c r="U2000">
        <v>54</v>
      </c>
      <c r="V2000">
        <v>24</v>
      </c>
      <c r="W2000">
        <v>14</v>
      </c>
      <c r="X2000">
        <v>4</v>
      </c>
      <c r="Y2000">
        <v>6</v>
      </c>
      <c r="Z2000">
        <v>5</v>
      </c>
      <c r="AA2000">
        <v>18</v>
      </c>
      <c r="AB2000">
        <v>23</v>
      </c>
      <c r="AC2000">
        <v>117</v>
      </c>
      <c r="AD2000">
        <v>3</v>
      </c>
      <c r="AE2000">
        <v>1</v>
      </c>
      <c r="AF2000">
        <v>1</v>
      </c>
      <c r="AG2000">
        <v>1</v>
      </c>
      <c r="AH2000">
        <v>1</v>
      </c>
      <c r="AI2000">
        <v>121</v>
      </c>
      <c r="AJ2000">
        <v>703</v>
      </c>
      <c r="AK2000">
        <v>251</v>
      </c>
      <c r="AL2000">
        <v>1559</v>
      </c>
      <c r="AM2000">
        <v>934</v>
      </c>
      <c r="AN2000">
        <v>384</v>
      </c>
      <c r="AO2000">
        <v>1711</v>
      </c>
      <c r="AP2000">
        <v>1416</v>
      </c>
      <c r="AQ2000">
        <v>570</v>
      </c>
      <c r="AR2000">
        <v>2396</v>
      </c>
      <c r="AS2000">
        <v>234</v>
      </c>
      <c r="AT2000">
        <v>377</v>
      </c>
      <c r="AU2000">
        <v>165</v>
      </c>
      <c r="AV2000">
        <v>1570</v>
      </c>
      <c r="AW2000">
        <v>1092</v>
      </c>
      <c r="AX2000">
        <v>2190</v>
      </c>
      <c r="AY2000">
        <v>560</v>
      </c>
      <c r="AZ2000">
        <v>1188</v>
      </c>
      <c r="BA2000">
        <v>1018</v>
      </c>
      <c r="BB2000">
        <v>300</v>
      </c>
      <c r="BC2000">
        <v>960</v>
      </c>
      <c r="BD2000">
        <v>1047</v>
      </c>
      <c r="BE2000">
        <v>1</v>
      </c>
      <c r="BF2000" t="s">
        <v>64</v>
      </c>
      <c r="BG2000" t="s">
        <v>1404</v>
      </c>
      <c r="BH2000" t="s">
        <v>1498</v>
      </c>
      <c r="BI2000" s="4">
        <f xml:space="preserve"> _2025teamgamelogs[[#This Row],[FGA]] + (0.44 * _2025teamgamelogs[[#This Row],[FTA]]) + _2025teamgamelogs[[#This Row],[TOV]] - _2025teamgamelogs[[#This Row],[OREB]]</f>
        <v>107.44</v>
      </c>
      <c r="BJ2000" s="3">
        <f>_2025teamgamelogs[[#This Row],[TOV]]/_2025teamgamelogs[[#This Row],[POSSESIONS]]</f>
        <v>0.13030528667163069</v>
      </c>
      <c r="BK2000" s="4">
        <f>_2025teamgamelogs[[#This Row],[PTS]]/_2025teamgamelogs[[#This Row],[POSSESIONS]]</f>
        <v>1.0889798957557706</v>
      </c>
      <c r="BL2000" s="4">
        <f xml:space="preserve"> 100 * _2025teamgamelogs[[#This Row],[POINTS_PER_POSSESSION]]</f>
        <v>108.89798957557706</v>
      </c>
      <c r="BM2000" s="4">
        <f xml:space="preserve"> _2025teamgamelogs[[#This Row],[POSSESIONS]] / (_2025teamgamelogs[[#This Row],[MIN]]/48)</f>
        <v>107.44</v>
      </c>
      <c r="BN2000" s="3">
        <f>_2025teamgamelogs[[#This Row],[PTS]] / (2 * (_2025teamgamelogs[[#This Row],[FGA]] + 0.44 * _2025teamgamelogs[[#This Row],[FTA]]))</f>
        <v>0.53453947368421051</v>
      </c>
      <c r="BO2000" s="4">
        <f>VLOOKUP(_2025teamgamelogs[[#This Row],[MONTH]], LEAGUE_AVERAGES!$A$2:$B$8, 2, FALSE)</f>
        <v>113.5005303155976</v>
      </c>
      <c r="BP2000" s="5">
        <f>VLOOKUP(_2025teamgamelogs[[#This Row],[TEAM_NAME]], LEAGUE_AVERAGES!$A$14:$C$43, 2, FALSE)</f>
        <v>0.35034146341463424</v>
      </c>
      <c r="BQ2000" s="5">
        <f>VLOOKUP(_2025teamgamelogs[[#This Row],[TEAM_NAME]], LEAGUE_AVERAGES!$A$14:$C$43, 3, FALSE)</f>
        <v>0.35473170731707321</v>
      </c>
      <c r="BR2000" s="5">
        <f>VLOOKUP(_2025teamgamelogs[[#This Row],[TEAM_NAME]], LEAGUE_AVERAGES!$F$14:$H$43, 2, FALSE)</f>
        <v>0.45260975609756104</v>
      </c>
      <c r="BS2000" s="5">
        <f>VLOOKUP(_2025teamgamelogs[[#This Row],[TEAM_NAME]], LEAGUE_AVERAGES!$F$14:$H$43, 3, FALSE)</f>
        <v>0.45763414634146338</v>
      </c>
      <c r="BT2000" s="5">
        <f>VLOOKUP(_2025teamgamelogs[[#This Row],[TEAM_NAME]], LEAGUE_AVERAGES!$K$14:$M$43, 2, FALSE)</f>
        <v>0.55103752047014554</v>
      </c>
      <c r="BU2000" s="5">
        <f>VLOOKUP(_2025teamgamelogs[[#This Row],[TEAM_NAME]], LEAGUE_AVERAGES!$K$14:$M$43, 3, FALSE)</f>
        <v>0.55544482411316332</v>
      </c>
    </row>
    <row r="2001" spans="1:73" x14ac:dyDescent="0.2">
      <c r="A2001" t="s">
        <v>59</v>
      </c>
      <c r="B2001">
        <v>1610612744</v>
      </c>
      <c r="C2001" t="s">
        <v>98</v>
      </c>
      <c r="D2001" t="s">
        <v>99</v>
      </c>
      <c r="E2001">
        <v>22400974</v>
      </c>
      <c r="F2001" s="1">
        <v>45731</v>
      </c>
      <c r="G2001" t="s">
        <v>1618</v>
      </c>
      <c r="H2001" t="s">
        <v>63</v>
      </c>
      <c r="I2001">
        <v>48</v>
      </c>
      <c r="J2001">
        <v>33</v>
      </c>
      <c r="K2001">
        <v>83</v>
      </c>
      <c r="L2001">
        <v>0.39800000000000002</v>
      </c>
      <c r="M2001">
        <v>13</v>
      </c>
      <c r="N2001">
        <v>41</v>
      </c>
      <c r="O2001">
        <v>0.317</v>
      </c>
      <c r="P2001">
        <v>18</v>
      </c>
      <c r="Q2001">
        <v>22</v>
      </c>
      <c r="R2001">
        <v>0.81799999999999995</v>
      </c>
      <c r="S2001">
        <v>10</v>
      </c>
      <c r="T2001">
        <v>35</v>
      </c>
      <c r="U2001">
        <v>45</v>
      </c>
      <c r="V2001">
        <v>25</v>
      </c>
      <c r="W2001">
        <v>11</v>
      </c>
      <c r="X2001">
        <v>7</v>
      </c>
      <c r="Y2001">
        <v>5</v>
      </c>
      <c r="Z2001">
        <v>6</v>
      </c>
      <c r="AA2001">
        <v>13</v>
      </c>
      <c r="AB2001">
        <v>16</v>
      </c>
      <c r="AC2001">
        <v>97</v>
      </c>
      <c r="AD2001">
        <v>3</v>
      </c>
      <c r="AE2001">
        <v>1</v>
      </c>
      <c r="AF2001">
        <v>1</v>
      </c>
      <c r="AG2001">
        <v>1</v>
      </c>
      <c r="AH2001">
        <v>1</v>
      </c>
      <c r="AI2001">
        <v>121</v>
      </c>
      <c r="AJ2001">
        <v>2321</v>
      </c>
      <c r="AK2001">
        <v>1922</v>
      </c>
      <c r="AL2001">
        <v>2227</v>
      </c>
      <c r="AM2001">
        <v>1171</v>
      </c>
      <c r="AN2001">
        <v>681</v>
      </c>
      <c r="AO2001">
        <v>1724</v>
      </c>
      <c r="AP2001">
        <v>889</v>
      </c>
      <c r="AQ2001">
        <v>1008</v>
      </c>
      <c r="AR2001">
        <v>864</v>
      </c>
      <c r="AS2001">
        <v>1308</v>
      </c>
      <c r="AT2001">
        <v>769</v>
      </c>
      <c r="AU2001">
        <v>976</v>
      </c>
      <c r="AV2001">
        <v>1358</v>
      </c>
      <c r="AW2001">
        <v>429</v>
      </c>
      <c r="AX2001">
        <v>1360</v>
      </c>
      <c r="AY2001">
        <v>889</v>
      </c>
      <c r="AZ2001">
        <v>1573</v>
      </c>
      <c r="BA2001">
        <v>148</v>
      </c>
      <c r="BB2001">
        <v>1670</v>
      </c>
      <c r="BC2001">
        <v>2224</v>
      </c>
      <c r="BD2001">
        <v>1047</v>
      </c>
      <c r="BE2001">
        <v>1</v>
      </c>
      <c r="BF2001" t="s">
        <v>64</v>
      </c>
      <c r="BG2001" t="s">
        <v>1404</v>
      </c>
      <c r="BH2001" t="s">
        <v>1498</v>
      </c>
      <c r="BI2001" s="4">
        <f xml:space="preserve"> _2025teamgamelogs[[#This Row],[FGA]] + (0.44 * _2025teamgamelogs[[#This Row],[FTA]]) + _2025teamgamelogs[[#This Row],[TOV]] - _2025teamgamelogs[[#This Row],[OREB]]</f>
        <v>93.68</v>
      </c>
      <c r="BJ2001" s="3">
        <f>_2025teamgamelogs[[#This Row],[TOV]]/_2025teamgamelogs[[#This Row],[POSSESIONS]]</f>
        <v>0.11742100768573868</v>
      </c>
      <c r="BK2001" s="4">
        <f>_2025teamgamelogs[[#This Row],[PTS]]/_2025teamgamelogs[[#This Row],[POSSESIONS]]</f>
        <v>1.0354397950469683</v>
      </c>
      <c r="BL2001" s="4">
        <f xml:space="preserve"> 100 * _2025teamgamelogs[[#This Row],[POINTS_PER_POSSESSION]]</f>
        <v>103.54397950469682</v>
      </c>
      <c r="BM2001" s="4">
        <f xml:space="preserve"> _2025teamgamelogs[[#This Row],[POSSESIONS]] / (_2025teamgamelogs[[#This Row],[MIN]]/48)</f>
        <v>93.68</v>
      </c>
      <c r="BN2001" s="3">
        <f>_2025teamgamelogs[[#This Row],[PTS]] / (2 * (_2025teamgamelogs[[#This Row],[FGA]] + 0.44 * _2025teamgamelogs[[#This Row],[FTA]]))</f>
        <v>0.52330599913681486</v>
      </c>
      <c r="BO2001" s="4">
        <f>VLOOKUP(_2025teamgamelogs[[#This Row],[MONTH]], LEAGUE_AVERAGES!$A$2:$B$8, 2, FALSE)</f>
        <v>113.5005303155976</v>
      </c>
      <c r="BP2001" s="5">
        <f>VLOOKUP(_2025teamgamelogs[[#This Row],[TEAM_NAME]], LEAGUE_AVERAGES!$A$14:$C$43, 2, FALSE)</f>
        <v>0.36843902439024395</v>
      </c>
      <c r="BQ2001" s="5">
        <f>VLOOKUP(_2025teamgamelogs[[#This Row],[TEAM_NAME]], LEAGUE_AVERAGES!$A$14:$C$43, 3, FALSE)</f>
        <v>0.35765853658536584</v>
      </c>
      <c r="BR2001" s="5">
        <f>VLOOKUP(_2025teamgamelogs[[#This Row],[TEAM_NAME]], LEAGUE_AVERAGES!$F$14:$H$43, 2, FALSE)</f>
        <v>0.45136585365853665</v>
      </c>
      <c r="BS2001" s="5">
        <f>VLOOKUP(_2025teamgamelogs[[#This Row],[TEAM_NAME]], LEAGUE_AVERAGES!$F$14:$H$43, 3, FALSE)</f>
        <v>0.45180487804878061</v>
      </c>
      <c r="BT2001" s="5">
        <f>VLOOKUP(_2025teamgamelogs[[#This Row],[TEAM_NAME]], LEAGUE_AVERAGES!$K$14:$M$43, 2, FALSE)</f>
        <v>0.56832140437053513</v>
      </c>
      <c r="BU2001" s="5">
        <f>VLOOKUP(_2025teamgamelogs[[#This Row],[TEAM_NAME]], LEAGUE_AVERAGES!$K$14:$M$43, 3, FALSE)</f>
        <v>0.56980808391386595</v>
      </c>
    </row>
    <row r="2002" spans="1:73" x14ac:dyDescent="0.2">
      <c r="A2002" t="s">
        <v>59</v>
      </c>
      <c r="B2002">
        <v>1610612743</v>
      </c>
      <c r="C2002" t="s">
        <v>151</v>
      </c>
      <c r="D2002" t="s">
        <v>152</v>
      </c>
      <c r="E2002">
        <v>22400975</v>
      </c>
      <c r="F2002" s="1">
        <v>45731</v>
      </c>
      <c r="G2002" t="s">
        <v>1619</v>
      </c>
      <c r="H2002" t="s">
        <v>70</v>
      </c>
      <c r="I2002">
        <v>48</v>
      </c>
      <c r="J2002">
        <v>48</v>
      </c>
      <c r="K2002">
        <v>95</v>
      </c>
      <c r="L2002">
        <v>0.505</v>
      </c>
      <c r="M2002">
        <v>12</v>
      </c>
      <c r="N2002">
        <v>34</v>
      </c>
      <c r="O2002">
        <v>0.35299999999999998</v>
      </c>
      <c r="P2002">
        <v>15</v>
      </c>
      <c r="Q2002">
        <v>17</v>
      </c>
      <c r="R2002">
        <v>0.88200000000000001</v>
      </c>
      <c r="S2002">
        <v>10</v>
      </c>
      <c r="T2002">
        <v>32</v>
      </c>
      <c r="U2002">
        <v>42</v>
      </c>
      <c r="V2002">
        <v>40</v>
      </c>
      <c r="W2002">
        <v>18</v>
      </c>
      <c r="X2002">
        <v>12</v>
      </c>
      <c r="Y2002">
        <v>8</v>
      </c>
      <c r="Z2002">
        <v>4</v>
      </c>
      <c r="AA2002">
        <v>20</v>
      </c>
      <c r="AB2002">
        <v>17</v>
      </c>
      <c r="AC2002">
        <v>123</v>
      </c>
      <c r="AD2002">
        <v>-3</v>
      </c>
      <c r="AE2002">
        <v>1</v>
      </c>
      <c r="AF2002">
        <v>1231</v>
      </c>
      <c r="AG2002">
        <v>1231</v>
      </c>
      <c r="AH2002">
        <v>1231</v>
      </c>
      <c r="AI2002">
        <v>121</v>
      </c>
      <c r="AJ2002">
        <v>242</v>
      </c>
      <c r="AK2002">
        <v>477</v>
      </c>
      <c r="AL2002">
        <v>649</v>
      </c>
      <c r="AM2002">
        <v>1413</v>
      </c>
      <c r="AN2002">
        <v>1627</v>
      </c>
      <c r="AO2002">
        <v>1275</v>
      </c>
      <c r="AP2002">
        <v>1416</v>
      </c>
      <c r="AQ2002">
        <v>1778</v>
      </c>
      <c r="AR2002">
        <v>362</v>
      </c>
      <c r="AS2002">
        <v>1308</v>
      </c>
      <c r="AT2002">
        <v>1307</v>
      </c>
      <c r="AU2002">
        <v>1443</v>
      </c>
      <c r="AV2002">
        <v>17</v>
      </c>
      <c r="AW2002">
        <v>1953</v>
      </c>
      <c r="AX2002">
        <v>217</v>
      </c>
      <c r="AY2002">
        <v>187</v>
      </c>
      <c r="AZ2002">
        <v>750</v>
      </c>
      <c r="BA2002">
        <v>1491</v>
      </c>
      <c r="BB2002">
        <v>1444</v>
      </c>
      <c r="BC2002">
        <v>549</v>
      </c>
      <c r="BD2002">
        <v>1356</v>
      </c>
      <c r="BE2002">
        <v>1</v>
      </c>
      <c r="BF2002" t="s">
        <v>64</v>
      </c>
      <c r="BG2002" t="s">
        <v>1404</v>
      </c>
      <c r="BH2002" t="s">
        <v>1498</v>
      </c>
      <c r="BI2002" s="4">
        <f xml:space="preserve"> _2025teamgamelogs[[#This Row],[FGA]] + (0.44 * _2025teamgamelogs[[#This Row],[FTA]]) + _2025teamgamelogs[[#This Row],[TOV]] - _2025teamgamelogs[[#This Row],[OREB]]</f>
        <v>110.48</v>
      </c>
      <c r="BJ2002" s="3">
        <f>_2025teamgamelogs[[#This Row],[TOV]]/_2025teamgamelogs[[#This Row],[POSSESIONS]]</f>
        <v>0.16292541636495292</v>
      </c>
      <c r="BK2002" s="4">
        <f>_2025teamgamelogs[[#This Row],[PTS]]/_2025teamgamelogs[[#This Row],[POSSESIONS]]</f>
        <v>1.1133236784938449</v>
      </c>
      <c r="BL2002" s="4">
        <f xml:space="preserve"> 100 * _2025teamgamelogs[[#This Row],[POINTS_PER_POSSESSION]]</f>
        <v>111.3323678493845</v>
      </c>
      <c r="BM2002" s="4">
        <f xml:space="preserve"> _2025teamgamelogs[[#This Row],[POSSESIONS]] / (_2025teamgamelogs[[#This Row],[MIN]]/48)</f>
        <v>110.48</v>
      </c>
      <c r="BN2002" s="3">
        <f>_2025teamgamelogs[[#This Row],[PTS]] / (2 * (_2025teamgamelogs[[#This Row],[FGA]] + 0.44 * _2025teamgamelogs[[#This Row],[FTA]]))</f>
        <v>0.60011709601873531</v>
      </c>
      <c r="BO2002" s="4">
        <f>VLOOKUP(_2025teamgamelogs[[#This Row],[MONTH]], LEAGUE_AVERAGES!$A$2:$B$8, 2, FALSE)</f>
        <v>113.5005303155976</v>
      </c>
      <c r="BP2002" s="5">
        <f>VLOOKUP(_2025teamgamelogs[[#This Row],[TEAM_NAME]], LEAGUE_AVERAGES!$A$14:$C$43, 2, FALSE)</f>
        <v>0.39036585365853654</v>
      </c>
      <c r="BQ2002" s="5">
        <f>VLOOKUP(_2025teamgamelogs[[#This Row],[TEAM_NAME]], LEAGUE_AVERAGES!$A$14:$C$43, 3, FALSE)</f>
        <v>0.36282926829268303</v>
      </c>
      <c r="BR2002" s="5">
        <f>VLOOKUP(_2025teamgamelogs[[#This Row],[TEAM_NAME]], LEAGUE_AVERAGES!$F$14:$H$43, 2, FALSE)</f>
        <v>0.50741463414634147</v>
      </c>
      <c r="BS2002" s="5">
        <f>VLOOKUP(_2025teamgamelogs[[#This Row],[TEAM_NAME]], LEAGUE_AVERAGES!$F$14:$H$43, 3, FALSE)</f>
        <v>0.50717073170731708</v>
      </c>
      <c r="BT2002" s="5">
        <f>VLOOKUP(_2025teamgamelogs[[#This Row],[TEAM_NAME]], LEAGUE_AVERAGES!$K$14:$M$43, 2, FALSE)</f>
        <v>0.61183675116028358</v>
      </c>
      <c r="BU2002" s="5">
        <f>VLOOKUP(_2025teamgamelogs[[#This Row],[TEAM_NAME]], LEAGUE_AVERAGES!$K$14:$M$43, 3, FALSE)</f>
        <v>0.59871853787111373</v>
      </c>
    </row>
    <row r="2003" spans="1:73" x14ac:dyDescent="0.2">
      <c r="A2003" t="s">
        <v>59</v>
      </c>
      <c r="B2003">
        <v>1610612752</v>
      </c>
      <c r="C2003" t="s">
        <v>67</v>
      </c>
      <c r="D2003" t="s">
        <v>68</v>
      </c>
      <c r="E2003">
        <v>22400974</v>
      </c>
      <c r="F2003" s="1">
        <v>45731</v>
      </c>
      <c r="G2003" t="s">
        <v>1620</v>
      </c>
      <c r="H2003" t="s">
        <v>70</v>
      </c>
      <c r="I2003">
        <v>48</v>
      </c>
      <c r="J2003">
        <v>37</v>
      </c>
      <c r="K2003">
        <v>86</v>
      </c>
      <c r="L2003">
        <v>0.43</v>
      </c>
      <c r="M2003">
        <v>9</v>
      </c>
      <c r="N2003">
        <v>24</v>
      </c>
      <c r="O2003">
        <v>0.375</v>
      </c>
      <c r="P2003">
        <v>11</v>
      </c>
      <c r="Q2003">
        <v>13</v>
      </c>
      <c r="R2003">
        <v>0.84599999999999997</v>
      </c>
      <c r="S2003">
        <v>13</v>
      </c>
      <c r="T2003">
        <v>36</v>
      </c>
      <c r="U2003">
        <v>49</v>
      </c>
      <c r="V2003">
        <v>20</v>
      </c>
      <c r="W2003">
        <v>13</v>
      </c>
      <c r="X2003">
        <v>6</v>
      </c>
      <c r="Y2003">
        <v>6</v>
      </c>
      <c r="Z2003">
        <v>5</v>
      </c>
      <c r="AA2003">
        <v>16</v>
      </c>
      <c r="AB2003">
        <v>13</v>
      </c>
      <c r="AC2003">
        <v>94</v>
      </c>
      <c r="AD2003">
        <v>-3</v>
      </c>
      <c r="AE2003">
        <v>1</v>
      </c>
      <c r="AF2003">
        <v>1231</v>
      </c>
      <c r="AG2003">
        <v>1231</v>
      </c>
      <c r="AH2003">
        <v>1231</v>
      </c>
      <c r="AI2003">
        <v>121</v>
      </c>
      <c r="AJ2003">
        <v>1946</v>
      </c>
      <c r="AK2003">
        <v>1580</v>
      </c>
      <c r="AL2003">
        <v>1840</v>
      </c>
      <c r="AM2003">
        <v>2097</v>
      </c>
      <c r="AN2003">
        <v>2400</v>
      </c>
      <c r="AO2003">
        <v>1024</v>
      </c>
      <c r="AP2003">
        <v>2028</v>
      </c>
      <c r="AQ2003">
        <v>2188</v>
      </c>
      <c r="AR2003">
        <v>605</v>
      </c>
      <c r="AS2003">
        <v>652</v>
      </c>
      <c r="AT2003">
        <v>640</v>
      </c>
      <c r="AU2003">
        <v>505</v>
      </c>
      <c r="AV2003">
        <v>2163</v>
      </c>
      <c r="AW2003">
        <v>850</v>
      </c>
      <c r="AX2003">
        <v>1702</v>
      </c>
      <c r="AY2003">
        <v>560</v>
      </c>
      <c r="AZ2003">
        <v>1188</v>
      </c>
      <c r="BA2003">
        <v>570</v>
      </c>
      <c r="BB2003">
        <v>2202</v>
      </c>
      <c r="BC2003">
        <v>2304</v>
      </c>
      <c r="BD2003">
        <v>1356</v>
      </c>
      <c r="BE2003">
        <v>1</v>
      </c>
      <c r="BF2003" t="s">
        <v>71</v>
      </c>
      <c r="BG2003" t="s">
        <v>1404</v>
      </c>
      <c r="BH2003" t="s">
        <v>1498</v>
      </c>
      <c r="BI2003" s="4">
        <f xml:space="preserve"> _2025teamgamelogs[[#This Row],[FGA]] + (0.44 * _2025teamgamelogs[[#This Row],[FTA]]) + _2025teamgamelogs[[#This Row],[TOV]] - _2025teamgamelogs[[#This Row],[OREB]]</f>
        <v>91.72</v>
      </c>
      <c r="BJ2003" s="3">
        <f>_2025teamgamelogs[[#This Row],[TOV]]/_2025teamgamelogs[[#This Row],[POSSESIONS]]</f>
        <v>0.141735717400785</v>
      </c>
      <c r="BK2003" s="4">
        <f>_2025teamgamelogs[[#This Row],[PTS]]/_2025teamgamelogs[[#This Row],[POSSESIONS]]</f>
        <v>1.0248582642825992</v>
      </c>
      <c r="BL2003" s="4">
        <f xml:space="preserve"> 100 * _2025teamgamelogs[[#This Row],[POINTS_PER_POSSESSION]]</f>
        <v>102.48582642825991</v>
      </c>
      <c r="BM2003" s="4">
        <f xml:space="preserve"> _2025teamgamelogs[[#This Row],[POSSESIONS]] / (_2025teamgamelogs[[#This Row],[MIN]]/48)</f>
        <v>91.72</v>
      </c>
      <c r="BN2003" s="3">
        <f>_2025teamgamelogs[[#This Row],[PTS]] / (2 * (_2025teamgamelogs[[#This Row],[FGA]] + 0.44 * _2025teamgamelogs[[#This Row],[FTA]]))</f>
        <v>0.51242913214129959</v>
      </c>
      <c r="BO2003" s="4">
        <f>VLOOKUP(_2025teamgamelogs[[#This Row],[MONTH]], LEAGUE_AVERAGES!$A$2:$B$8, 2, FALSE)</f>
        <v>113.5005303155976</v>
      </c>
      <c r="BP2003" s="5">
        <f>VLOOKUP(_2025teamgamelogs[[#This Row],[TEAM_NAME]], LEAGUE_AVERAGES!$A$14:$C$43, 2, FALSE)</f>
        <v>0.370219512195122</v>
      </c>
      <c r="BQ2003" s="5">
        <f>VLOOKUP(_2025teamgamelogs[[#This Row],[TEAM_NAME]], LEAGUE_AVERAGES!$A$14:$C$43, 3, FALSE)</f>
        <v>0.36224390243902438</v>
      </c>
      <c r="BR2003" s="5">
        <f>VLOOKUP(_2025teamgamelogs[[#This Row],[TEAM_NAME]], LEAGUE_AVERAGES!$F$14:$H$43, 2, FALSE)</f>
        <v>0.49358536585365859</v>
      </c>
      <c r="BS2003" s="5">
        <f>VLOOKUP(_2025teamgamelogs[[#This Row],[TEAM_NAME]], LEAGUE_AVERAGES!$F$14:$H$43, 3, FALSE)</f>
        <v>0.47975609756097559</v>
      </c>
      <c r="BT2003" s="5">
        <f>VLOOKUP(_2025teamgamelogs[[#This Row],[TEAM_NAME]], LEAGUE_AVERAGES!$K$14:$M$43, 2, FALSE)</f>
        <v>0.59525043511857889</v>
      </c>
      <c r="BU2003" s="5">
        <f>VLOOKUP(_2025teamgamelogs[[#This Row],[TEAM_NAME]], LEAGUE_AVERAGES!$K$14:$M$43, 3, FALSE)</f>
        <v>0.58413739951743537</v>
      </c>
    </row>
    <row r="2004" spans="1:73" x14ac:dyDescent="0.2">
      <c r="A2004" t="s">
        <v>59</v>
      </c>
      <c r="B2004">
        <v>1610612748</v>
      </c>
      <c r="C2004" t="s">
        <v>101</v>
      </c>
      <c r="D2004" t="s">
        <v>102</v>
      </c>
      <c r="E2004">
        <v>22400971</v>
      </c>
      <c r="F2004" s="1">
        <v>45731</v>
      </c>
      <c r="G2004" t="s">
        <v>1621</v>
      </c>
      <c r="H2004" t="s">
        <v>70</v>
      </c>
      <c r="I2004">
        <v>48</v>
      </c>
      <c r="J2004">
        <v>35</v>
      </c>
      <c r="K2004">
        <v>88</v>
      </c>
      <c r="L2004">
        <v>0.39800000000000002</v>
      </c>
      <c r="M2004">
        <v>9</v>
      </c>
      <c r="N2004">
        <v>37</v>
      </c>
      <c r="O2004">
        <v>0.24299999999999999</v>
      </c>
      <c r="P2004">
        <v>12</v>
      </c>
      <c r="Q2004">
        <v>15</v>
      </c>
      <c r="R2004">
        <v>0.8</v>
      </c>
      <c r="S2004">
        <v>10</v>
      </c>
      <c r="T2004">
        <v>27</v>
      </c>
      <c r="U2004">
        <v>37</v>
      </c>
      <c r="V2004">
        <v>24</v>
      </c>
      <c r="W2004">
        <v>14</v>
      </c>
      <c r="X2004">
        <v>6</v>
      </c>
      <c r="Y2004">
        <v>4</v>
      </c>
      <c r="Z2004">
        <v>6</v>
      </c>
      <c r="AA2004">
        <v>16</v>
      </c>
      <c r="AB2004">
        <v>16</v>
      </c>
      <c r="AC2004">
        <v>91</v>
      </c>
      <c r="AD2004">
        <v>-34</v>
      </c>
      <c r="AE2004">
        <v>1</v>
      </c>
      <c r="AF2004">
        <v>1231</v>
      </c>
      <c r="AG2004">
        <v>1231</v>
      </c>
      <c r="AH2004">
        <v>1231</v>
      </c>
      <c r="AI2004">
        <v>121</v>
      </c>
      <c r="AJ2004">
        <v>2164</v>
      </c>
      <c r="AK2004">
        <v>1314</v>
      </c>
      <c r="AL2004">
        <v>2221</v>
      </c>
      <c r="AM2004">
        <v>2097</v>
      </c>
      <c r="AN2004">
        <v>1227</v>
      </c>
      <c r="AO2004">
        <v>2283</v>
      </c>
      <c r="AP2004">
        <v>1889</v>
      </c>
      <c r="AQ2004">
        <v>2021</v>
      </c>
      <c r="AR2004">
        <v>1029</v>
      </c>
      <c r="AS2004">
        <v>1308</v>
      </c>
      <c r="AT2004">
        <v>2068</v>
      </c>
      <c r="AU2004">
        <v>2073</v>
      </c>
      <c r="AV2004">
        <v>1570</v>
      </c>
      <c r="AW2004">
        <v>1092</v>
      </c>
      <c r="AX2004">
        <v>1702</v>
      </c>
      <c r="AY2004">
        <v>1274</v>
      </c>
      <c r="AZ2004">
        <v>1573</v>
      </c>
      <c r="BA2004">
        <v>570</v>
      </c>
      <c r="BB2004">
        <v>1670</v>
      </c>
      <c r="BC2004">
        <v>2370</v>
      </c>
      <c r="BD2004">
        <v>2407</v>
      </c>
      <c r="BE2004">
        <v>1</v>
      </c>
      <c r="BF2004" t="s">
        <v>71</v>
      </c>
      <c r="BG2004" t="s">
        <v>1404</v>
      </c>
      <c r="BH2004" t="s">
        <v>1498</v>
      </c>
      <c r="BI2004" s="4">
        <f xml:space="preserve"> _2025teamgamelogs[[#This Row],[FGA]] + (0.44 * _2025teamgamelogs[[#This Row],[FTA]]) + _2025teamgamelogs[[#This Row],[TOV]] - _2025teamgamelogs[[#This Row],[OREB]]</f>
        <v>98.6</v>
      </c>
      <c r="BJ2004" s="3">
        <f>_2025teamgamelogs[[#This Row],[TOV]]/_2025teamgamelogs[[#This Row],[POSSESIONS]]</f>
        <v>0.14198782961460446</v>
      </c>
      <c r="BK2004" s="4">
        <f>_2025teamgamelogs[[#This Row],[PTS]]/_2025teamgamelogs[[#This Row],[POSSESIONS]]</f>
        <v>0.92292089249492903</v>
      </c>
      <c r="BL2004" s="4">
        <f xml:space="preserve"> 100 * _2025teamgamelogs[[#This Row],[POINTS_PER_POSSESSION]]</f>
        <v>92.292089249492903</v>
      </c>
      <c r="BM2004" s="4">
        <f xml:space="preserve"> _2025teamgamelogs[[#This Row],[POSSESIONS]] / (_2025teamgamelogs[[#This Row],[MIN]]/48)</f>
        <v>98.6</v>
      </c>
      <c r="BN2004" s="3">
        <f>_2025teamgamelogs[[#This Row],[PTS]] / (2 * (_2025teamgamelogs[[#This Row],[FGA]] + 0.44 * _2025teamgamelogs[[#This Row],[FTA]]))</f>
        <v>0.48097251585623679</v>
      </c>
      <c r="BO2004" s="4">
        <f>VLOOKUP(_2025teamgamelogs[[#This Row],[MONTH]], LEAGUE_AVERAGES!$A$2:$B$8, 2, FALSE)</f>
        <v>113.5005303155976</v>
      </c>
      <c r="BP2004" s="5">
        <f>VLOOKUP(_2025teamgamelogs[[#This Row],[TEAM_NAME]], LEAGUE_AVERAGES!$A$14:$C$43, 2, FALSE)</f>
        <v>0.38887804878048787</v>
      </c>
      <c r="BQ2004" s="5">
        <f>VLOOKUP(_2025teamgamelogs[[#This Row],[TEAM_NAME]], LEAGUE_AVERAGES!$A$14:$C$43, 3, FALSE)</f>
        <v>0.35180487804878063</v>
      </c>
      <c r="BR2004" s="5">
        <f>VLOOKUP(_2025teamgamelogs[[#This Row],[TEAM_NAME]], LEAGUE_AVERAGES!$F$14:$H$43, 2, FALSE)</f>
        <v>0.48178048780487814</v>
      </c>
      <c r="BS2004" s="5">
        <f>VLOOKUP(_2025teamgamelogs[[#This Row],[TEAM_NAME]], LEAGUE_AVERAGES!$F$14:$H$43, 3, FALSE)</f>
        <v>0.44997560975609752</v>
      </c>
      <c r="BT2004" s="5">
        <f>VLOOKUP(_2025teamgamelogs[[#This Row],[TEAM_NAME]], LEAGUE_AVERAGES!$K$14:$M$43, 2, FALSE)</f>
        <v>0.59307433364150897</v>
      </c>
      <c r="BU2004" s="5">
        <f>VLOOKUP(_2025teamgamelogs[[#This Row],[TEAM_NAME]], LEAGUE_AVERAGES!$K$14:$M$43, 3, FALSE)</f>
        <v>0.56311679796954139</v>
      </c>
    </row>
    <row r="2005" spans="1:73" x14ac:dyDescent="0.2">
      <c r="A2005" t="s">
        <v>59</v>
      </c>
      <c r="B2005">
        <v>1610612749</v>
      </c>
      <c r="C2005" t="s">
        <v>113</v>
      </c>
      <c r="D2005" t="s">
        <v>114</v>
      </c>
      <c r="E2005">
        <v>22400972</v>
      </c>
      <c r="F2005" s="1">
        <v>45731</v>
      </c>
      <c r="G2005" t="s">
        <v>548</v>
      </c>
      <c r="H2005" t="s">
        <v>63</v>
      </c>
      <c r="I2005">
        <v>48</v>
      </c>
      <c r="J2005">
        <v>43</v>
      </c>
      <c r="K2005">
        <v>79</v>
      </c>
      <c r="L2005">
        <v>0.54400000000000004</v>
      </c>
      <c r="M2005">
        <v>15</v>
      </c>
      <c r="N2005">
        <v>37</v>
      </c>
      <c r="O2005">
        <v>0.40500000000000003</v>
      </c>
      <c r="P2005">
        <v>25</v>
      </c>
      <c r="Q2005">
        <v>26</v>
      </c>
      <c r="R2005">
        <v>0.96199999999999997</v>
      </c>
      <c r="S2005">
        <v>7</v>
      </c>
      <c r="T2005">
        <v>38</v>
      </c>
      <c r="U2005">
        <v>45</v>
      </c>
      <c r="V2005">
        <v>28</v>
      </c>
      <c r="W2005">
        <v>17</v>
      </c>
      <c r="X2005">
        <v>9</v>
      </c>
      <c r="Y2005">
        <v>4</v>
      </c>
      <c r="Z2005">
        <v>4</v>
      </c>
      <c r="AA2005">
        <v>16</v>
      </c>
      <c r="AB2005">
        <v>15</v>
      </c>
      <c r="AC2005">
        <v>126</v>
      </c>
      <c r="AD2005">
        <v>7</v>
      </c>
      <c r="AE2005">
        <v>1</v>
      </c>
      <c r="AF2005">
        <v>1</v>
      </c>
      <c r="AG2005">
        <v>1</v>
      </c>
      <c r="AH2005">
        <v>1</v>
      </c>
      <c r="AI2005">
        <v>121</v>
      </c>
      <c r="AJ2005">
        <v>866</v>
      </c>
      <c r="AK2005">
        <v>2245</v>
      </c>
      <c r="AL2005">
        <v>202</v>
      </c>
      <c r="AM2005">
        <v>733</v>
      </c>
      <c r="AN2005">
        <v>1227</v>
      </c>
      <c r="AO2005">
        <v>684</v>
      </c>
      <c r="AP2005">
        <v>183</v>
      </c>
      <c r="AQ2005">
        <v>570</v>
      </c>
      <c r="AR2005">
        <v>56</v>
      </c>
      <c r="AS2005">
        <v>2024</v>
      </c>
      <c r="AT2005">
        <v>377</v>
      </c>
      <c r="AU2005">
        <v>976</v>
      </c>
      <c r="AV2005">
        <v>840</v>
      </c>
      <c r="AW2005">
        <v>1759</v>
      </c>
      <c r="AX2005">
        <v>797</v>
      </c>
      <c r="AY2005">
        <v>1274</v>
      </c>
      <c r="AZ2005">
        <v>750</v>
      </c>
      <c r="BA2005">
        <v>570</v>
      </c>
      <c r="BB2005">
        <v>1892</v>
      </c>
      <c r="BC2005">
        <v>389</v>
      </c>
      <c r="BD2005">
        <v>795</v>
      </c>
      <c r="BE2005">
        <v>1</v>
      </c>
      <c r="BF2005" t="s">
        <v>64</v>
      </c>
      <c r="BG2005" t="s">
        <v>1404</v>
      </c>
      <c r="BH2005" t="s">
        <v>1498</v>
      </c>
      <c r="BI2005" s="4">
        <f xml:space="preserve"> _2025teamgamelogs[[#This Row],[FGA]] + (0.44 * _2025teamgamelogs[[#This Row],[FTA]]) + _2025teamgamelogs[[#This Row],[TOV]] - _2025teamgamelogs[[#This Row],[OREB]]</f>
        <v>100.44</v>
      </c>
      <c r="BJ2005" s="3">
        <f>_2025teamgamelogs[[#This Row],[TOV]]/_2025teamgamelogs[[#This Row],[POSSESIONS]]</f>
        <v>0.16925527678215851</v>
      </c>
      <c r="BK2005" s="4">
        <f>_2025teamgamelogs[[#This Row],[PTS]]/_2025teamgamelogs[[#This Row],[POSSESIONS]]</f>
        <v>1.2544802867383513</v>
      </c>
      <c r="BL2005" s="4">
        <f xml:space="preserve"> 100 * _2025teamgamelogs[[#This Row],[POINTS_PER_POSSESSION]]</f>
        <v>125.44802867383513</v>
      </c>
      <c r="BM2005" s="4">
        <f xml:space="preserve"> _2025teamgamelogs[[#This Row],[POSSESIONS]] / (_2025teamgamelogs[[#This Row],[MIN]]/48)</f>
        <v>100.44</v>
      </c>
      <c r="BN2005" s="3">
        <f>_2025teamgamelogs[[#This Row],[PTS]] / (2 * (_2025teamgamelogs[[#This Row],[FGA]] + 0.44 * _2025teamgamelogs[[#This Row],[FTA]]))</f>
        <v>0.69659442724458209</v>
      </c>
      <c r="BO2005" s="4">
        <f>VLOOKUP(_2025teamgamelogs[[#This Row],[MONTH]], LEAGUE_AVERAGES!$A$2:$B$8, 2, FALSE)</f>
        <v>113.5005303155976</v>
      </c>
      <c r="BP2005" s="5">
        <f>VLOOKUP(_2025teamgamelogs[[#This Row],[TEAM_NAME]], LEAGUE_AVERAGES!$A$14:$C$43, 2, FALSE)</f>
        <v>0.4062926829268293</v>
      </c>
      <c r="BQ2005" s="5">
        <f>VLOOKUP(_2025teamgamelogs[[#This Row],[TEAM_NAME]], LEAGUE_AVERAGES!$A$14:$C$43, 3, FALSE)</f>
        <v>0.36926829268292688</v>
      </c>
      <c r="BR2005" s="5">
        <f>VLOOKUP(_2025teamgamelogs[[#This Row],[TEAM_NAME]], LEAGUE_AVERAGES!$F$14:$H$43, 2, FALSE)</f>
        <v>0.49804878048780482</v>
      </c>
      <c r="BS2005" s="5">
        <f>VLOOKUP(_2025teamgamelogs[[#This Row],[TEAM_NAME]], LEAGUE_AVERAGES!$F$14:$H$43, 3, FALSE)</f>
        <v>0.47917073170731711</v>
      </c>
      <c r="BT2005" s="5">
        <f>VLOOKUP(_2025teamgamelogs[[#This Row],[TEAM_NAME]], LEAGUE_AVERAGES!$K$14:$M$43, 2, FALSE)</f>
        <v>0.61475494156948829</v>
      </c>
      <c r="BU2005" s="5">
        <f>VLOOKUP(_2025teamgamelogs[[#This Row],[TEAM_NAME]], LEAGUE_AVERAGES!$K$14:$M$43, 3, FALSE)</f>
        <v>0.58586037801226176</v>
      </c>
    </row>
    <row r="2006" spans="1:73" x14ac:dyDescent="0.2">
      <c r="A2006" t="s">
        <v>59</v>
      </c>
      <c r="B2006">
        <v>1610612754</v>
      </c>
      <c r="C2006" t="s">
        <v>110</v>
      </c>
      <c r="D2006" t="s">
        <v>111</v>
      </c>
      <c r="E2006">
        <v>22400972</v>
      </c>
      <c r="F2006" s="1">
        <v>45731</v>
      </c>
      <c r="G2006" t="s">
        <v>555</v>
      </c>
      <c r="H2006" t="s">
        <v>70</v>
      </c>
      <c r="I2006">
        <v>48</v>
      </c>
      <c r="J2006">
        <v>46</v>
      </c>
      <c r="K2006">
        <v>96</v>
      </c>
      <c r="L2006">
        <v>0.47899999999999998</v>
      </c>
      <c r="M2006">
        <v>17</v>
      </c>
      <c r="N2006">
        <v>43</v>
      </c>
      <c r="O2006">
        <v>0.39500000000000002</v>
      </c>
      <c r="P2006">
        <v>10</v>
      </c>
      <c r="Q2006">
        <v>13</v>
      </c>
      <c r="R2006">
        <v>0.76900000000000002</v>
      </c>
      <c r="S2006">
        <v>10</v>
      </c>
      <c r="T2006">
        <v>22</v>
      </c>
      <c r="U2006">
        <v>32</v>
      </c>
      <c r="V2006">
        <v>29</v>
      </c>
      <c r="W2006">
        <v>12</v>
      </c>
      <c r="X2006">
        <v>9</v>
      </c>
      <c r="Y2006">
        <v>4</v>
      </c>
      <c r="Z2006">
        <v>4</v>
      </c>
      <c r="AA2006">
        <v>15</v>
      </c>
      <c r="AB2006">
        <v>16</v>
      </c>
      <c r="AC2006">
        <v>119</v>
      </c>
      <c r="AD2006">
        <v>-7</v>
      </c>
      <c r="AE2006">
        <v>1</v>
      </c>
      <c r="AF2006">
        <v>1231</v>
      </c>
      <c r="AG2006">
        <v>1231</v>
      </c>
      <c r="AH2006">
        <v>1231</v>
      </c>
      <c r="AI2006">
        <v>121</v>
      </c>
      <c r="AJ2006">
        <v>437</v>
      </c>
      <c r="AK2006">
        <v>392</v>
      </c>
      <c r="AL2006">
        <v>1015</v>
      </c>
      <c r="AM2006">
        <v>410</v>
      </c>
      <c r="AN2006">
        <v>471</v>
      </c>
      <c r="AO2006">
        <v>783</v>
      </c>
      <c r="AP2006">
        <v>2148</v>
      </c>
      <c r="AQ2006">
        <v>2188</v>
      </c>
      <c r="AR2006">
        <v>1388</v>
      </c>
      <c r="AS2006">
        <v>1308</v>
      </c>
      <c r="AT2006">
        <v>2412</v>
      </c>
      <c r="AU2006">
        <v>2378</v>
      </c>
      <c r="AV2006">
        <v>687</v>
      </c>
      <c r="AW2006">
        <v>640</v>
      </c>
      <c r="AX2006">
        <v>797</v>
      </c>
      <c r="AY2006">
        <v>1274</v>
      </c>
      <c r="AZ2006">
        <v>750</v>
      </c>
      <c r="BA2006">
        <v>398</v>
      </c>
      <c r="BB2006">
        <v>1670</v>
      </c>
      <c r="BC2006">
        <v>798</v>
      </c>
      <c r="BD2006">
        <v>1608</v>
      </c>
      <c r="BE2006">
        <v>1</v>
      </c>
      <c r="BF2006" t="s">
        <v>71</v>
      </c>
      <c r="BG2006" t="s">
        <v>1404</v>
      </c>
      <c r="BH2006" t="s">
        <v>1498</v>
      </c>
      <c r="BI2006" s="4">
        <f xml:space="preserve"> _2025teamgamelogs[[#This Row],[FGA]] + (0.44 * _2025teamgamelogs[[#This Row],[FTA]]) + _2025teamgamelogs[[#This Row],[TOV]] - _2025teamgamelogs[[#This Row],[OREB]]</f>
        <v>103.72</v>
      </c>
      <c r="BJ2006" s="3">
        <f>_2025teamgamelogs[[#This Row],[TOV]]/_2025teamgamelogs[[#This Row],[POSSESIONS]]</f>
        <v>0.11569610489780177</v>
      </c>
      <c r="BK2006" s="4">
        <f>_2025teamgamelogs[[#This Row],[PTS]]/_2025teamgamelogs[[#This Row],[POSSESIONS]]</f>
        <v>1.1473197069032008</v>
      </c>
      <c r="BL2006" s="4">
        <f xml:space="preserve"> 100 * _2025teamgamelogs[[#This Row],[POINTS_PER_POSSESSION]]</f>
        <v>114.73197069032008</v>
      </c>
      <c r="BM2006" s="4">
        <f xml:space="preserve"> _2025teamgamelogs[[#This Row],[POSSESIONS]] / (_2025teamgamelogs[[#This Row],[MIN]]/48)</f>
        <v>103.72</v>
      </c>
      <c r="BN2006" s="3">
        <f>_2025teamgamelogs[[#This Row],[PTS]] / (2 * (_2025teamgamelogs[[#This Row],[FGA]] + 0.44 * _2025teamgamelogs[[#This Row],[FTA]]))</f>
        <v>0.5849390483680692</v>
      </c>
      <c r="BO2006" s="4">
        <f>VLOOKUP(_2025teamgamelogs[[#This Row],[MONTH]], LEAGUE_AVERAGES!$A$2:$B$8, 2, FALSE)</f>
        <v>113.5005303155976</v>
      </c>
      <c r="BP2006" s="5">
        <f>VLOOKUP(_2025teamgamelogs[[#This Row],[TEAM_NAME]], LEAGUE_AVERAGES!$A$14:$C$43, 2, FALSE)</f>
        <v>0.37909999999999999</v>
      </c>
      <c r="BQ2006" s="5">
        <f>VLOOKUP(_2025teamgamelogs[[#This Row],[TEAM_NAME]], LEAGUE_AVERAGES!$A$14:$C$43, 3, FALSE)</f>
        <v>0.35511904761904761</v>
      </c>
      <c r="BR2006" s="5">
        <f>VLOOKUP(_2025teamgamelogs[[#This Row],[TEAM_NAME]], LEAGUE_AVERAGES!$F$14:$H$43, 2, FALSE)</f>
        <v>0.49785000000000013</v>
      </c>
      <c r="BS2006" s="5">
        <f>VLOOKUP(_2025teamgamelogs[[#This Row],[TEAM_NAME]], LEAGUE_AVERAGES!$F$14:$H$43, 3, FALSE)</f>
        <v>0.47942857142857148</v>
      </c>
      <c r="BT2006" s="5">
        <f>VLOOKUP(_2025teamgamelogs[[#This Row],[TEAM_NAME]], LEAGUE_AVERAGES!$K$14:$M$43, 2, FALSE)</f>
        <v>0.60805571751162091</v>
      </c>
      <c r="BU2006" s="5">
        <f>VLOOKUP(_2025teamgamelogs[[#This Row],[TEAM_NAME]], LEAGUE_AVERAGES!$K$14:$M$43, 3, FALSE)</f>
        <v>0.58190704341109034</v>
      </c>
    </row>
    <row r="2007" spans="1:73" x14ac:dyDescent="0.2">
      <c r="A2007" t="s">
        <v>59</v>
      </c>
      <c r="B2007">
        <v>1610612759</v>
      </c>
      <c r="C2007" t="s">
        <v>145</v>
      </c>
      <c r="D2007" t="s">
        <v>146</v>
      </c>
      <c r="E2007">
        <v>22400973</v>
      </c>
      <c r="F2007" s="1">
        <v>45731</v>
      </c>
      <c r="G2007" t="s">
        <v>768</v>
      </c>
      <c r="H2007" t="s">
        <v>63</v>
      </c>
      <c r="I2007">
        <v>48</v>
      </c>
      <c r="J2007">
        <v>39</v>
      </c>
      <c r="K2007">
        <v>84</v>
      </c>
      <c r="L2007">
        <v>0.46400000000000002</v>
      </c>
      <c r="M2007">
        <v>16</v>
      </c>
      <c r="N2007">
        <v>39</v>
      </c>
      <c r="O2007">
        <v>0.41</v>
      </c>
      <c r="P2007">
        <v>25</v>
      </c>
      <c r="Q2007">
        <v>33</v>
      </c>
      <c r="R2007">
        <v>0.75800000000000001</v>
      </c>
      <c r="S2007">
        <v>8</v>
      </c>
      <c r="T2007">
        <v>29</v>
      </c>
      <c r="U2007">
        <v>37</v>
      </c>
      <c r="V2007">
        <v>26</v>
      </c>
      <c r="W2007">
        <v>10</v>
      </c>
      <c r="X2007">
        <v>10</v>
      </c>
      <c r="Y2007">
        <v>2</v>
      </c>
      <c r="Z2007">
        <v>3</v>
      </c>
      <c r="AA2007">
        <v>15</v>
      </c>
      <c r="AB2007">
        <v>20</v>
      </c>
      <c r="AC2007">
        <v>119</v>
      </c>
      <c r="AD2007">
        <v>4</v>
      </c>
      <c r="AE2007">
        <v>1</v>
      </c>
      <c r="AF2007">
        <v>1</v>
      </c>
      <c r="AG2007">
        <v>1</v>
      </c>
      <c r="AH2007">
        <v>1</v>
      </c>
      <c r="AI2007">
        <v>121</v>
      </c>
      <c r="AJ2007">
        <v>1609</v>
      </c>
      <c r="AK2007">
        <v>1815</v>
      </c>
      <c r="AL2007">
        <v>1290</v>
      </c>
      <c r="AM2007">
        <v>567</v>
      </c>
      <c r="AN2007">
        <v>933</v>
      </c>
      <c r="AO2007">
        <v>645</v>
      </c>
      <c r="AP2007">
        <v>183</v>
      </c>
      <c r="AQ2007">
        <v>134</v>
      </c>
      <c r="AR2007">
        <v>1517</v>
      </c>
      <c r="AS2007">
        <v>1800</v>
      </c>
      <c r="AT2007">
        <v>1807</v>
      </c>
      <c r="AU2007">
        <v>2073</v>
      </c>
      <c r="AV2007">
        <v>1195</v>
      </c>
      <c r="AW2007">
        <v>264</v>
      </c>
      <c r="AX2007">
        <v>539</v>
      </c>
      <c r="AY2007">
        <v>2078</v>
      </c>
      <c r="AZ2007">
        <v>384</v>
      </c>
      <c r="BA2007">
        <v>398</v>
      </c>
      <c r="BB2007">
        <v>767</v>
      </c>
      <c r="BC2007">
        <v>798</v>
      </c>
      <c r="BD2007">
        <v>986</v>
      </c>
      <c r="BE2007">
        <v>1</v>
      </c>
      <c r="BF2007" t="s">
        <v>64</v>
      </c>
      <c r="BG2007" t="s">
        <v>1404</v>
      </c>
      <c r="BH2007" t="s">
        <v>1498</v>
      </c>
      <c r="BI2007" s="4">
        <f xml:space="preserve"> _2025teamgamelogs[[#This Row],[FGA]] + (0.44 * _2025teamgamelogs[[#This Row],[FTA]]) + _2025teamgamelogs[[#This Row],[TOV]] - _2025teamgamelogs[[#This Row],[OREB]]</f>
        <v>100.52</v>
      </c>
      <c r="BJ2007" s="3">
        <f>_2025teamgamelogs[[#This Row],[TOV]]/_2025teamgamelogs[[#This Row],[POSSESIONS]]</f>
        <v>9.9482690011937921E-2</v>
      </c>
      <c r="BK2007" s="4">
        <f>_2025teamgamelogs[[#This Row],[PTS]]/_2025teamgamelogs[[#This Row],[POSSESIONS]]</f>
        <v>1.1838440111420614</v>
      </c>
      <c r="BL2007" s="4">
        <f xml:space="preserve"> 100 * _2025teamgamelogs[[#This Row],[POINTS_PER_POSSESSION]]</f>
        <v>118.38440111420614</v>
      </c>
      <c r="BM2007" s="4">
        <f xml:space="preserve"> _2025teamgamelogs[[#This Row],[POSSESIONS]] / (_2025teamgamelogs[[#This Row],[MIN]]/48)</f>
        <v>100.52</v>
      </c>
      <c r="BN2007" s="3">
        <f>_2025teamgamelogs[[#This Row],[PTS]] / (2 * (_2025teamgamelogs[[#This Row],[FGA]] + 0.44 * _2025teamgamelogs[[#This Row],[FTA]]))</f>
        <v>0.6039382866423062</v>
      </c>
      <c r="BO2007" s="4">
        <f>VLOOKUP(_2025teamgamelogs[[#This Row],[MONTH]], LEAGUE_AVERAGES!$A$2:$B$8, 2, FALSE)</f>
        <v>113.5005303155976</v>
      </c>
      <c r="BP2007" s="5">
        <f>VLOOKUP(_2025teamgamelogs[[#This Row],[TEAM_NAME]], LEAGUE_AVERAGES!$A$14:$C$43, 2, FALSE)</f>
        <v>0.36502500000000004</v>
      </c>
      <c r="BQ2007" s="5">
        <f>VLOOKUP(_2025teamgamelogs[[#This Row],[TEAM_NAME]], LEAGUE_AVERAGES!$A$14:$C$43, 3, FALSE)</f>
        <v>0.35016666666666663</v>
      </c>
      <c r="BR2007" s="5">
        <f>VLOOKUP(_2025teamgamelogs[[#This Row],[TEAM_NAME]], LEAGUE_AVERAGES!$F$14:$H$43, 2, FALSE)</f>
        <v>0.47877500000000017</v>
      </c>
      <c r="BS2007" s="5">
        <f>VLOOKUP(_2025teamgamelogs[[#This Row],[TEAM_NAME]], LEAGUE_AVERAGES!$F$14:$H$43, 3, FALSE)</f>
        <v>0.45407142857142868</v>
      </c>
      <c r="BT2007" s="5">
        <f>VLOOKUP(_2025teamgamelogs[[#This Row],[TEAM_NAME]], LEAGUE_AVERAGES!$K$14:$M$43, 2, FALSE)</f>
        <v>0.59112459331758582</v>
      </c>
      <c r="BU2007" s="5">
        <f>VLOOKUP(_2025teamgamelogs[[#This Row],[TEAM_NAME]], LEAGUE_AVERAGES!$K$14:$M$43, 3, FALSE)</f>
        <v>0.56254759440180246</v>
      </c>
    </row>
    <row r="2008" spans="1:73" x14ac:dyDescent="0.2">
      <c r="A2008" t="s">
        <v>59</v>
      </c>
      <c r="B2008">
        <v>1610612740</v>
      </c>
      <c r="C2008" t="s">
        <v>77</v>
      </c>
      <c r="D2008" t="s">
        <v>78</v>
      </c>
      <c r="E2008">
        <v>22400973</v>
      </c>
      <c r="F2008" s="1">
        <v>45731</v>
      </c>
      <c r="G2008" t="s">
        <v>763</v>
      </c>
      <c r="H2008" t="s">
        <v>70</v>
      </c>
      <c r="I2008">
        <v>48</v>
      </c>
      <c r="J2008">
        <v>46</v>
      </c>
      <c r="K2008">
        <v>92</v>
      </c>
      <c r="L2008">
        <v>0.5</v>
      </c>
      <c r="M2008">
        <v>12</v>
      </c>
      <c r="N2008">
        <v>35</v>
      </c>
      <c r="O2008">
        <v>0.34300000000000003</v>
      </c>
      <c r="P2008">
        <v>11</v>
      </c>
      <c r="Q2008">
        <v>11</v>
      </c>
      <c r="R2008">
        <v>1</v>
      </c>
      <c r="S2008">
        <v>12</v>
      </c>
      <c r="T2008">
        <v>40</v>
      </c>
      <c r="U2008">
        <v>52</v>
      </c>
      <c r="V2008">
        <v>34</v>
      </c>
      <c r="W2008">
        <v>18</v>
      </c>
      <c r="X2008">
        <v>2</v>
      </c>
      <c r="Y2008">
        <v>3</v>
      </c>
      <c r="Z2008">
        <v>2</v>
      </c>
      <c r="AA2008">
        <v>20</v>
      </c>
      <c r="AB2008">
        <v>15</v>
      </c>
      <c r="AC2008">
        <v>115</v>
      </c>
      <c r="AD2008">
        <v>-4</v>
      </c>
      <c r="AE2008">
        <v>1</v>
      </c>
      <c r="AF2008">
        <v>1231</v>
      </c>
      <c r="AG2008">
        <v>1231</v>
      </c>
      <c r="AH2008">
        <v>1231</v>
      </c>
      <c r="AI2008">
        <v>121</v>
      </c>
      <c r="AJ2008">
        <v>437</v>
      </c>
      <c r="AK2008">
        <v>768</v>
      </c>
      <c r="AL2008">
        <v>663</v>
      </c>
      <c r="AM2008">
        <v>1413</v>
      </c>
      <c r="AN2008">
        <v>1495</v>
      </c>
      <c r="AO2008">
        <v>1391</v>
      </c>
      <c r="AP2008">
        <v>2028</v>
      </c>
      <c r="AQ2008">
        <v>2344</v>
      </c>
      <c r="AR2008">
        <v>1</v>
      </c>
      <c r="AS2008">
        <v>848</v>
      </c>
      <c r="AT2008">
        <v>210</v>
      </c>
      <c r="AU2008">
        <v>267</v>
      </c>
      <c r="AV2008">
        <v>186</v>
      </c>
      <c r="AW2008">
        <v>1953</v>
      </c>
      <c r="AX2008">
        <v>2421</v>
      </c>
      <c r="AY2008">
        <v>1712</v>
      </c>
      <c r="AZ2008">
        <v>158</v>
      </c>
      <c r="BA2008">
        <v>1491</v>
      </c>
      <c r="BB2008">
        <v>1892</v>
      </c>
      <c r="BC2008">
        <v>1095</v>
      </c>
      <c r="BD2008">
        <v>1415</v>
      </c>
      <c r="BE2008">
        <v>1</v>
      </c>
      <c r="BF2008" t="s">
        <v>71</v>
      </c>
      <c r="BG2008" t="s">
        <v>1404</v>
      </c>
      <c r="BH2008" t="s">
        <v>1498</v>
      </c>
      <c r="BI2008" s="4">
        <f xml:space="preserve"> _2025teamgamelogs[[#This Row],[FGA]] + (0.44 * _2025teamgamelogs[[#This Row],[FTA]]) + _2025teamgamelogs[[#This Row],[TOV]] - _2025teamgamelogs[[#This Row],[OREB]]</f>
        <v>102.84</v>
      </c>
      <c r="BJ2008" s="3">
        <f>_2025teamgamelogs[[#This Row],[TOV]]/_2025teamgamelogs[[#This Row],[POSSESIONS]]</f>
        <v>0.1750291715285881</v>
      </c>
      <c r="BK2008" s="4">
        <f>_2025teamgamelogs[[#This Row],[PTS]]/_2025teamgamelogs[[#This Row],[POSSESIONS]]</f>
        <v>1.118241929210424</v>
      </c>
      <c r="BL2008" s="4">
        <f xml:space="preserve"> 100 * _2025teamgamelogs[[#This Row],[POINTS_PER_POSSESSION]]</f>
        <v>111.8241929210424</v>
      </c>
      <c r="BM2008" s="4">
        <f xml:space="preserve"> _2025teamgamelogs[[#This Row],[POSSESIONS]] / (_2025teamgamelogs[[#This Row],[MIN]]/48)</f>
        <v>102.84</v>
      </c>
      <c r="BN2008" s="3">
        <f>_2025teamgamelogs[[#This Row],[PTS]] / (2 * (_2025teamgamelogs[[#This Row],[FGA]] + 0.44 * _2025teamgamelogs[[#This Row],[FTA]]))</f>
        <v>0.59376290788930197</v>
      </c>
      <c r="BO2008" s="4">
        <f>VLOOKUP(_2025teamgamelogs[[#This Row],[MONTH]], LEAGUE_AVERAGES!$A$2:$B$8, 2, FALSE)</f>
        <v>113.5005303155976</v>
      </c>
      <c r="BP2008" s="5">
        <f>VLOOKUP(_2025teamgamelogs[[#This Row],[TEAM_NAME]], LEAGUE_AVERAGES!$A$14:$C$43, 2, FALSE)</f>
        <v>0.35068292682926827</v>
      </c>
      <c r="BQ2008" s="5">
        <f>VLOOKUP(_2025teamgamelogs[[#This Row],[TEAM_NAME]], LEAGUE_AVERAGES!$A$14:$C$43, 3, FALSE)</f>
        <v>0.33902439024390252</v>
      </c>
      <c r="BR2008" s="5">
        <f>VLOOKUP(_2025teamgamelogs[[#This Row],[TEAM_NAME]], LEAGUE_AVERAGES!$F$14:$H$43, 2, FALSE)</f>
        <v>0.44770731707317085</v>
      </c>
      <c r="BS2008" s="5">
        <f>VLOOKUP(_2025teamgamelogs[[#This Row],[TEAM_NAME]], LEAGUE_AVERAGES!$F$14:$H$43, 3, FALSE)</f>
        <v>0.45721951219512191</v>
      </c>
      <c r="BT2008" s="5">
        <f>VLOOKUP(_2025teamgamelogs[[#This Row],[TEAM_NAME]], LEAGUE_AVERAGES!$K$14:$M$43, 2, FALSE)</f>
        <v>0.55230036801172144</v>
      </c>
      <c r="BU2008" s="5">
        <f>VLOOKUP(_2025teamgamelogs[[#This Row],[TEAM_NAME]], LEAGUE_AVERAGES!$K$14:$M$43, 3, FALSE)</f>
        <v>0.55239725408654039</v>
      </c>
    </row>
    <row r="2009" spans="1:73" x14ac:dyDescent="0.2">
      <c r="A2009" t="s">
        <v>59</v>
      </c>
      <c r="B2009">
        <v>1610612751</v>
      </c>
      <c r="C2009" t="s">
        <v>89</v>
      </c>
      <c r="D2009" t="s">
        <v>90</v>
      </c>
      <c r="E2009">
        <v>22400968</v>
      </c>
      <c r="F2009" s="1">
        <v>45731</v>
      </c>
      <c r="G2009" t="s">
        <v>447</v>
      </c>
      <c r="H2009" t="s">
        <v>70</v>
      </c>
      <c r="I2009">
        <v>48</v>
      </c>
      <c r="J2009">
        <v>42</v>
      </c>
      <c r="K2009">
        <v>90</v>
      </c>
      <c r="L2009">
        <v>0.46700000000000003</v>
      </c>
      <c r="M2009">
        <v>20</v>
      </c>
      <c r="N2009">
        <v>46</v>
      </c>
      <c r="O2009">
        <v>0.435</v>
      </c>
      <c r="P2009">
        <v>9</v>
      </c>
      <c r="Q2009">
        <v>13</v>
      </c>
      <c r="R2009">
        <v>0.69199999999999995</v>
      </c>
      <c r="S2009">
        <v>18</v>
      </c>
      <c r="T2009">
        <v>27</v>
      </c>
      <c r="U2009">
        <v>45</v>
      </c>
      <c r="V2009">
        <v>34</v>
      </c>
      <c r="W2009">
        <v>9</v>
      </c>
      <c r="X2009">
        <v>4</v>
      </c>
      <c r="Y2009">
        <v>3</v>
      </c>
      <c r="Z2009">
        <v>7</v>
      </c>
      <c r="AA2009">
        <v>21</v>
      </c>
      <c r="AB2009">
        <v>14</v>
      </c>
      <c r="AC2009">
        <v>113</v>
      </c>
      <c r="AD2009">
        <v>-2</v>
      </c>
      <c r="AE2009">
        <v>1</v>
      </c>
      <c r="AF2009">
        <v>1231</v>
      </c>
      <c r="AG2009">
        <v>1231</v>
      </c>
      <c r="AH2009">
        <v>1231</v>
      </c>
      <c r="AI2009">
        <v>121</v>
      </c>
      <c r="AJ2009">
        <v>1068</v>
      </c>
      <c r="AK2009">
        <v>1029</v>
      </c>
      <c r="AL2009">
        <v>1245</v>
      </c>
      <c r="AM2009">
        <v>114</v>
      </c>
      <c r="AN2009">
        <v>249</v>
      </c>
      <c r="AO2009">
        <v>428</v>
      </c>
      <c r="AP2009">
        <v>2256</v>
      </c>
      <c r="AQ2009">
        <v>2188</v>
      </c>
      <c r="AR2009">
        <v>1984</v>
      </c>
      <c r="AS2009">
        <v>100</v>
      </c>
      <c r="AT2009">
        <v>2068</v>
      </c>
      <c r="AU2009">
        <v>976</v>
      </c>
      <c r="AV2009">
        <v>186</v>
      </c>
      <c r="AW2009">
        <v>152</v>
      </c>
      <c r="AX2009">
        <v>2190</v>
      </c>
      <c r="AY2009">
        <v>1712</v>
      </c>
      <c r="AZ2009">
        <v>1902</v>
      </c>
      <c r="BA2009">
        <v>1694</v>
      </c>
      <c r="BB2009">
        <v>2064</v>
      </c>
      <c r="BC2009">
        <v>1250</v>
      </c>
      <c r="BD2009">
        <v>1286</v>
      </c>
      <c r="BE2009">
        <v>1</v>
      </c>
      <c r="BF2009" t="s">
        <v>64</v>
      </c>
      <c r="BG2009" t="s">
        <v>1404</v>
      </c>
      <c r="BH2009" t="s">
        <v>1498</v>
      </c>
      <c r="BI2009" s="4">
        <f xml:space="preserve"> _2025teamgamelogs[[#This Row],[FGA]] + (0.44 * _2025teamgamelogs[[#This Row],[FTA]]) + _2025teamgamelogs[[#This Row],[TOV]] - _2025teamgamelogs[[#This Row],[OREB]]</f>
        <v>86.72</v>
      </c>
      <c r="BJ2009" s="3">
        <f>_2025teamgamelogs[[#This Row],[TOV]]/_2025teamgamelogs[[#This Row],[POSSESIONS]]</f>
        <v>0.10378228782287822</v>
      </c>
      <c r="BK2009" s="4">
        <f>_2025teamgamelogs[[#This Row],[PTS]]/_2025teamgamelogs[[#This Row],[POSSESIONS]]</f>
        <v>1.3030442804428044</v>
      </c>
      <c r="BL2009" s="4">
        <f xml:space="preserve"> 100 * _2025teamgamelogs[[#This Row],[POINTS_PER_POSSESSION]]</f>
        <v>130.30442804428043</v>
      </c>
      <c r="BM2009" s="4">
        <f xml:space="preserve"> _2025teamgamelogs[[#This Row],[POSSESIONS]] / (_2025teamgamelogs[[#This Row],[MIN]]/48)</f>
        <v>86.72</v>
      </c>
      <c r="BN2009" s="3">
        <f>_2025teamgamelogs[[#This Row],[PTS]] / (2 * (_2025teamgamelogs[[#This Row],[FGA]] + 0.44 * _2025teamgamelogs[[#This Row],[FTA]]))</f>
        <v>0.59026326786460515</v>
      </c>
      <c r="BO2009" s="4">
        <f>VLOOKUP(_2025teamgamelogs[[#This Row],[MONTH]], LEAGUE_AVERAGES!$A$2:$B$8, 2, FALSE)</f>
        <v>113.5005303155976</v>
      </c>
      <c r="BP2009" s="5">
        <f>VLOOKUP(_2025teamgamelogs[[#This Row],[TEAM_NAME]], LEAGUE_AVERAGES!$A$14:$C$43, 2, FALSE)</f>
        <v>0.337609756097561</v>
      </c>
      <c r="BQ2009" s="5">
        <f>VLOOKUP(_2025teamgamelogs[[#This Row],[TEAM_NAME]], LEAGUE_AVERAGES!$A$14:$C$43, 3, FALSE)</f>
        <v>0.34709756097560968</v>
      </c>
      <c r="BR2009" s="5">
        <f>VLOOKUP(_2025teamgamelogs[[#This Row],[TEAM_NAME]], LEAGUE_AVERAGES!$F$14:$H$43, 2, FALSE)</f>
        <v>0.43748780487804872</v>
      </c>
      <c r="BS2009" s="5">
        <f>VLOOKUP(_2025teamgamelogs[[#This Row],[TEAM_NAME]], LEAGUE_AVERAGES!$F$14:$H$43, 3, FALSE)</f>
        <v>0.43895121951219529</v>
      </c>
      <c r="BT2009" s="5">
        <f>VLOOKUP(_2025teamgamelogs[[#This Row],[TEAM_NAME]], LEAGUE_AVERAGES!$K$14:$M$43, 2, FALSE)</f>
        <v>0.54767404365624284</v>
      </c>
      <c r="BU2009" s="5">
        <f>VLOOKUP(_2025teamgamelogs[[#This Row],[TEAM_NAME]], LEAGUE_AVERAGES!$K$14:$M$43, 3, FALSE)</f>
        <v>0.5592142433904097</v>
      </c>
    </row>
    <row r="2010" spans="1:73" x14ac:dyDescent="0.2">
      <c r="A2010" t="s">
        <v>59</v>
      </c>
      <c r="B2010">
        <v>1610612749</v>
      </c>
      <c r="C2010" t="s">
        <v>113</v>
      </c>
      <c r="D2010" t="s">
        <v>114</v>
      </c>
      <c r="E2010">
        <v>22400982</v>
      </c>
      <c r="F2010" s="1">
        <v>45732</v>
      </c>
      <c r="G2010" t="s">
        <v>1622</v>
      </c>
      <c r="H2010" t="s">
        <v>70</v>
      </c>
      <c r="I2010">
        <v>48</v>
      </c>
      <c r="J2010">
        <v>33</v>
      </c>
      <c r="K2010">
        <v>83</v>
      </c>
      <c r="L2010">
        <v>0.39800000000000002</v>
      </c>
      <c r="M2010">
        <v>13</v>
      </c>
      <c r="N2010">
        <v>34</v>
      </c>
      <c r="O2010">
        <v>0.38200000000000001</v>
      </c>
      <c r="P2010">
        <v>26</v>
      </c>
      <c r="Q2010">
        <v>33</v>
      </c>
      <c r="R2010">
        <v>0.78800000000000003</v>
      </c>
      <c r="S2010">
        <v>9</v>
      </c>
      <c r="T2010">
        <v>25</v>
      </c>
      <c r="U2010">
        <v>34</v>
      </c>
      <c r="V2010">
        <v>21</v>
      </c>
      <c r="W2010">
        <v>9</v>
      </c>
      <c r="X2010">
        <v>7</v>
      </c>
      <c r="Y2010">
        <v>8</v>
      </c>
      <c r="Z2010">
        <v>3</v>
      </c>
      <c r="AA2010">
        <v>23</v>
      </c>
      <c r="AB2010">
        <v>20</v>
      </c>
      <c r="AC2010">
        <v>105</v>
      </c>
      <c r="AD2010">
        <v>-16</v>
      </c>
      <c r="AE2010">
        <v>1</v>
      </c>
      <c r="AF2010">
        <v>1231</v>
      </c>
      <c r="AG2010">
        <v>1231</v>
      </c>
      <c r="AH2010">
        <v>1231</v>
      </c>
      <c r="AI2010">
        <v>121</v>
      </c>
      <c r="AJ2010">
        <v>2321</v>
      </c>
      <c r="AK2010">
        <v>1922</v>
      </c>
      <c r="AL2010">
        <v>2227</v>
      </c>
      <c r="AM2010">
        <v>1171</v>
      </c>
      <c r="AN2010">
        <v>1627</v>
      </c>
      <c r="AO2010">
        <v>943</v>
      </c>
      <c r="AP2010">
        <v>133</v>
      </c>
      <c r="AQ2010">
        <v>134</v>
      </c>
      <c r="AR2010">
        <v>1213</v>
      </c>
      <c r="AS2010">
        <v>1566</v>
      </c>
      <c r="AT2010">
        <v>2271</v>
      </c>
      <c r="AU2010">
        <v>2282</v>
      </c>
      <c r="AV2010">
        <v>2031</v>
      </c>
      <c r="AW2010">
        <v>152</v>
      </c>
      <c r="AX2010">
        <v>1360</v>
      </c>
      <c r="AY2010">
        <v>187</v>
      </c>
      <c r="AZ2010">
        <v>384</v>
      </c>
      <c r="BA2010">
        <v>2046</v>
      </c>
      <c r="BB2010">
        <v>767</v>
      </c>
      <c r="BC2010">
        <v>1790</v>
      </c>
      <c r="BD2010">
        <v>2086</v>
      </c>
      <c r="BE2010">
        <v>1</v>
      </c>
      <c r="BF2010" t="s">
        <v>64</v>
      </c>
      <c r="BG2010" t="s">
        <v>1404</v>
      </c>
      <c r="BH2010" t="s">
        <v>1498</v>
      </c>
      <c r="BI2010" s="4">
        <f xml:space="preserve"> _2025teamgamelogs[[#This Row],[FGA]] + (0.44 * _2025teamgamelogs[[#This Row],[FTA]]) + _2025teamgamelogs[[#This Row],[TOV]] - _2025teamgamelogs[[#This Row],[OREB]]</f>
        <v>97.52</v>
      </c>
      <c r="BJ2010" s="3">
        <f>_2025teamgamelogs[[#This Row],[TOV]]/_2025teamgamelogs[[#This Row],[POSSESIONS]]</f>
        <v>9.2288761279737494E-2</v>
      </c>
      <c r="BK2010" s="4">
        <f>_2025teamgamelogs[[#This Row],[PTS]]/_2025teamgamelogs[[#This Row],[POSSESIONS]]</f>
        <v>1.0767022149302707</v>
      </c>
      <c r="BL2010" s="4">
        <f xml:space="preserve"> 100 * _2025teamgamelogs[[#This Row],[POINTS_PER_POSSESSION]]</f>
        <v>107.67022149302707</v>
      </c>
      <c r="BM2010" s="4">
        <f xml:space="preserve"> _2025teamgamelogs[[#This Row],[POSSESIONS]] / (_2025teamgamelogs[[#This Row],[MIN]]/48)</f>
        <v>97.52</v>
      </c>
      <c r="BN2010" s="3">
        <f>_2025teamgamelogs[[#This Row],[PTS]] / (2 * (_2025teamgamelogs[[#This Row],[FGA]] + 0.44 * _2025teamgamelogs[[#This Row],[FTA]]))</f>
        <v>0.53835110746513537</v>
      </c>
      <c r="BO2010" s="4">
        <f>VLOOKUP(_2025teamgamelogs[[#This Row],[MONTH]], LEAGUE_AVERAGES!$A$2:$B$8, 2, FALSE)</f>
        <v>113.5005303155976</v>
      </c>
      <c r="BP2010" s="5">
        <f>VLOOKUP(_2025teamgamelogs[[#This Row],[TEAM_NAME]], LEAGUE_AVERAGES!$A$14:$C$43, 2, FALSE)</f>
        <v>0.4062926829268293</v>
      </c>
      <c r="BQ2010" s="5">
        <f>VLOOKUP(_2025teamgamelogs[[#This Row],[TEAM_NAME]], LEAGUE_AVERAGES!$A$14:$C$43, 3, FALSE)</f>
        <v>0.36926829268292688</v>
      </c>
      <c r="BR2010" s="5">
        <f>VLOOKUP(_2025teamgamelogs[[#This Row],[TEAM_NAME]], LEAGUE_AVERAGES!$F$14:$H$43, 2, FALSE)</f>
        <v>0.49804878048780482</v>
      </c>
      <c r="BS2010" s="5">
        <f>VLOOKUP(_2025teamgamelogs[[#This Row],[TEAM_NAME]], LEAGUE_AVERAGES!$F$14:$H$43, 3, FALSE)</f>
        <v>0.47917073170731711</v>
      </c>
      <c r="BT2010" s="5">
        <f>VLOOKUP(_2025teamgamelogs[[#This Row],[TEAM_NAME]], LEAGUE_AVERAGES!$K$14:$M$43, 2, FALSE)</f>
        <v>0.61475494156948829</v>
      </c>
      <c r="BU2010" s="5">
        <f>VLOOKUP(_2025teamgamelogs[[#This Row],[TEAM_NAME]], LEAGUE_AVERAGES!$K$14:$M$43, 3, FALSE)</f>
        <v>0.58586037801226176</v>
      </c>
    </row>
    <row r="2011" spans="1:73" x14ac:dyDescent="0.2">
      <c r="A2011" t="s">
        <v>59</v>
      </c>
      <c r="B2011">
        <v>1610612753</v>
      </c>
      <c r="C2011" t="s">
        <v>83</v>
      </c>
      <c r="D2011" t="s">
        <v>84</v>
      </c>
      <c r="E2011">
        <v>22400979</v>
      </c>
      <c r="F2011" s="1">
        <v>45732</v>
      </c>
      <c r="G2011" t="s">
        <v>269</v>
      </c>
      <c r="H2011" t="s">
        <v>63</v>
      </c>
      <c r="I2011">
        <v>48</v>
      </c>
      <c r="J2011">
        <v>34</v>
      </c>
      <c r="K2011">
        <v>81</v>
      </c>
      <c r="L2011">
        <v>0.42</v>
      </c>
      <c r="M2011">
        <v>13</v>
      </c>
      <c r="N2011">
        <v>31</v>
      </c>
      <c r="O2011">
        <v>0.41899999999999998</v>
      </c>
      <c r="P2011">
        <v>27</v>
      </c>
      <c r="Q2011">
        <v>34</v>
      </c>
      <c r="R2011">
        <v>0.79400000000000004</v>
      </c>
      <c r="S2011">
        <v>13</v>
      </c>
      <c r="T2011">
        <v>34</v>
      </c>
      <c r="U2011">
        <v>47</v>
      </c>
      <c r="V2011">
        <v>21</v>
      </c>
      <c r="W2011">
        <v>18</v>
      </c>
      <c r="X2011">
        <v>11</v>
      </c>
      <c r="Y2011">
        <v>3</v>
      </c>
      <c r="Z2011">
        <v>1</v>
      </c>
      <c r="AA2011">
        <v>20</v>
      </c>
      <c r="AB2011">
        <v>22</v>
      </c>
      <c r="AC2011">
        <v>108</v>
      </c>
      <c r="AD2011">
        <v>5</v>
      </c>
      <c r="AE2011">
        <v>1</v>
      </c>
      <c r="AF2011">
        <v>1</v>
      </c>
      <c r="AG2011">
        <v>1</v>
      </c>
      <c r="AH2011">
        <v>1</v>
      </c>
      <c r="AI2011">
        <v>121</v>
      </c>
      <c r="AJ2011">
        <v>2258</v>
      </c>
      <c r="AK2011">
        <v>2117</v>
      </c>
      <c r="AL2011">
        <v>1979</v>
      </c>
      <c r="AM2011">
        <v>1171</v>
      </c>
      <c r="AN2011">
        <v>1971</v>
      </c>
      <c r="AO2011">
        <v>554</v>
      </c>
      <c r="AP2011">
        <v>104</v>
      </c>
      <c r="AQ2011">
        <v>106</v>
      </c>
      <c r="AR2011">
        <v>1145</v>
      </c>
      <c r="AS2011">
        <v>652</v>
      </c>
      <c r="AT2011">
        <v>926</v>
      </c>
      <c r="AU2011">
        <v>705</v>
      </c>
      <c r="AV2011">
        <v>2031</v>
      </c>
      <c r="AW2011">
        <v>1953</v>
      </c>
      <c r="AX2011">
        <v>346</v>
      </c>
      <c r="AY2011">
        <v>1712</v>
      </c>
      <c r="AZ2011">
        <v>35</v>
      </c>
      <c r="BA2011">
        <v>1491</v>
      </c>
      <c r="BB2011">
        <v>416</v>
      </c>
      <c r="BC2011">
        <v>1616</v>
      </c>
      <c r="BD2011">
        <v>922</v>
      </c>
      <c r="BE2011">
        <v>1</v>
      </c>
      <c r="BF2011" t="s">
        <v>71</v>
      </c>
      <c r="BG2011" t="s">
        <v>1404</v>
      </c>
      <c r="BH2011" t="s">
        <v>1498</v>
      </c>
      <c r="BI2011" s="4">
        <f xml:space="preserve"> _2025teamgamelogs[[#This Row],[FGA]] + (0.44 * _2025teamgamelogs[[#This Row],[FTA]]) + _2025teamgamelogs[[#This Row],[TOV]] - _2025teamgamelogs[[#This Row],[OREB]]</f>
        <v>100.96000000000001</v>
      </c>
      <c r="BJ2011" s="3">
        <f>_2025teamgamelogs[[#This Row],[TOV]]/_2025teamgamelogs[[#This Row],[POSSESIONS]]</f>
        <v>0.17828843106180664</v>
      </c>
      <c r="BK2011" s="4">
        <f>_2025teamgamelogs[[#This Row],[PTS]]/_2025teamgamelogs[[#This Row],[POSSESIONS]]</f>
        <v>1.06973058637084</v>
      </c>
      <c r="BL2011" s="4">
        <f xml:space="preserve"> 100 * _2025teamgamelogs[[#This Row],[POINTS_PER_POSSESSION]]</f>
        <v>106.97305863708399</v>
      </c>
      <c r="BM2011" s="4">
        <f xml:space="preserve"> _2025teamgamelogs[[#This Row],[POSSESIONS]] / (_2025teamgamelogs[[#This Row],[MIN]]/48)</f>
        <v>100.96000000000001</v>
      </c>
      <c r="BN2011" s="3">
        <f>_2025teamgamelogs[[#This Row],[PTS]] / (2 * (_2025teamgamelogs[[#This Row],[FGA]] + 0.44 * _2025teamgamelogs[[#This Row],[FTA]]))</f>
        <v>0.56273447269695698</v>
      </c>
      <c r="BO2011" s="4">
        <f>VLOOKUP(_2025teamgamelogs[[#This Row],[MONTH]], LEAGUE_AVERAGES!$A$2:$B$8, 2, FALSE)</f>
        <v>113.5005303155976</v>
      </c>
      <c r="BP2011" s="5">
        <f>VLOOKUP(_2025teamgamelogs[[#This Row],[TEAM_NAME]], LEAGUE_AVERAGES!$A$14:$C$43, 2, FALSE)</f>
        <v>0.32192682926829269</v>
      </c>
      <c r="BQ2011" s="5">
        <f>VLOOKUP(_2025teamgamelogs[[#This Row],[TEAM_NAME]], LEAGUE_AVERAGES!$A$14:$C$43, 3, FALSE)</f>
        <v>0.31129268292682932</v>
      </c>
      <c r="BR2011" s="5">
        <f>VLOOKUP(_2025teamgamelogs[[#This Row],[TEAM_NAME]], LEAGUE_AVERAGES!$F$14:$H$43, 2, FALSE)</f>
        <v>0.44641463414634147</v>
      </c>
      <c r="BS2011" s="5">
        <f>VLOOKUP(_2025teamgamelogs[[#This Row],[TEAM_NAME]], LEAGUE_AVERAGES!$F$14:$H$43, 3, FALSE)</f>
        <v>0.44524390243902434</v>
      </c>
      <c r="BT2011" s="5">
        <f>VLOOKUP(_2025teamgamelogs[[#This Row],[TEAM_NAME]], LEAGUE_AVERAGES!$K$14:$M$43, 2, FALSE)</f>
        <v>0.55194019912665027</v>
      </c>
      <c r="BU2011" s="5">
        <f>VLOOKUP(_2025teamgamelogs[[#This Row],[TEAM_NAME]], LEAGUE_AVERAGES!$K$14:$M$43, 3, FALSE)</f>
        <v>0.54874950227645525</v>
      </c>
    </row>
    <row r="2012" spans="1:73" x14ac:dyDescent="0.2">
      <c r="A2012" t="s">
        <v>59</v>
      </c>
      <c r="B2012">
        <v>1610612737</v>
      </c>
      <c r="C2012" t="s">
        <v>92</v>
      </c>
      <c r="D2012" t="s">
        <v>93</v>
      </c>
      <c r="E2012">
        <v>22400978</v>
      </c>
      <c r="F2012" s="1">
        <v>45732</v>
      </c>
      <c r="G2012" t="s">
        <v>1623</v>
      </c>
      <c r="H2012" t="s">
        <v>70</v>
      </c>
      <c r="I2012">
        <v>48</v>
      </c>
      <c r="J2012">
        <v>42</v>
      </c>
      <c r="K2012">
        <v>90</v>
      </c>
      <c r="L2012">
        <v>0.46700000000000003</v>
      </c>
      <c r="M2012">
        <v>11</v>
      </c>
      <c r="N2012">
        <v>37</v>
      </c>
      <c r="O2012">
        <v>0.29699999999999999</v>
      </c>
      <c r="P2012">
        <v>19</v>
      </c>
      <c r="Q2012">
        <v>24</v>
      </c>
      <c r="R2012">
        <v>0.79200000000000004</v>
      </c>
      <c r="S2012">
        <v>10</v>
      </c>
      <c r="T2012">
        <v>28</v>
      </c>
      <c r="U2012">
        <v>38</v>
      </c>
      <c r="V2012">
        <v>27</v>
      </c>
      <c r="W2012">
        <v>14</v>
      </c>
      <c r="X2012">
        <v>12</v>
      </c>
      <c r="Y2012">
        <v>11</v>
      </c>
      <c r="Z2012">
        <v>5</v>
      </c>
      <c r="AA2012">
        <v>17</v>
      </c>
      <c r="AB2012">
        <v>18</v>
      </c>
      <c r="AC2012">
        <v>114</v>
      </c>
      <c r="AD2012">
        <v>-8</v>
      </c>
      <c r="AE2012">
        <v>1</v>
      </c>
      <c r="AF2012">
        <v>1231</v>
      </c>
      <c r="AG2012">
        <v>1231</v>
      </c>
      <c r="AH2012">
        <v>1231</v>
      </c>
      <c r="AI2012">
        <v>121</v>
      </c>
      <c r="AJ2012">
        <v>1068</v>
      </c>
      <c r="AK2012">
        <v>1029</v>
      </c>
      <c r="AL2012">
        <v>1245</v>
      </c>
      <c r="AM2012">
        <v>1661</v>
      </c>
      <c r="AN2012">
        <v>1227</v>
      </c>
      <c r="AO2012">
        <v>1927</v>
      </c>
      <c r="AP2012">
        <v>756</v>
      </c>
      <c r="AQ2012">
        <v>791</v>
      </c>
      <c r="AR2012">
        <v>1160</v>
      </c>
      <c r="AS2012">
        <v>1308</v>
      </c>
      <c r="AT2012">
        <v>1951</v>
      </c>
      <c r="AU2012">
        <v>1966</v>
      </c>
      <c r="AV2012">
        <v>1013</v>
      </c>
      <c r="AW2012">
        <v>1092</v>
      </c>
      <c r="AX2012">
        <v>217</v>
      </c>
      <c r="AY2012">
        <v>32</v>
      </c>
      <c r="AZ2012">
        <v>1188</v>
      </c>
      <c r="BA2012">
        <v>792</v>
      </c>
      <c r="BB2012">
        <v>1204</v>
      </c>
      <c r="BC2012">
        <v>1168</v>
      </c>
      <c r="BD2012">
        <v>1667</v>
      </c>
      <c r="BE2012">
        <v>1</v>
      </c>
      <c r="BF2012" t="s">
        <v>71</v>
      </c>
      <c r="BG2012" t="s">
        <v>1404</v>
      </c>
      <c r="BH2012" t="s">
        <v>1498</v>
      </c>
      <c r="BI2012" s="4">
        <f xml:space="preserve"> _2025teamgamelogs[[#This Row],[FGA]] + (0.44 * _2025teamgamelogs[[#This Row],[FTA]]) + _2025teamgamelogs[[#This Row],[TOV]] - _2025teamgamelogs[[#This Row],[OREB]]</f>
        <v>104.56</v>
      </c>
      <c r="BJ2012" s="3">
        <f>_2025teamgamelogs[[#This Row],[TOV]]/_2025teamgamelogs[[#This Row],[POSSESIONS]]</f>
        <v>0.13389441469013005</v>
      </c>
      <c r="BK2012" s="4">
        <f>_2025teamgamelogs[[#This Row],[PTS]]/_2025teamgamelogs[[#This Row],[POSSESIONS]]</f>
        <v>1.090283091048202</v>
      </c>
      <c r="BL2012" s="4">
        <f xml:space="preserve"> 100 * _2025teamgamelogs[[#This Row],[POINTS_PER_POSSESSION]]</f>
        <v>109.0283091048202</v>
      </c>
      <c r="BM2012" s="4">
        <f xml:space="preserve"> _2025teamgamelogs[[#This Row],[POSSESIONS]] / (_2025teamgamelogs[[#This Row],[MIN]]/48)</f>
        <v>104.56</v>
      </c>
      <c r="BN2012" s="3">
        <f>_2025teamgamelogs[[#This Row],[PTS]] / (2 * (_2025teamgamelogs[[#This Row],[FGA]] + 0.44 * _2025teamgamelogs[[#This Row],[FTA]]))</f>
        <v>0.56682577565632453</v>
      </c>
      <c r="BO2012" s="4">
        <f>VLOOKUP(_2025teamgamelogs[[#This Row],[MONTH]], LEAGUE_AVERAGES!$A$2:$B$8, 2, FALSE)</f>
        <v>113.5005303155976</v>
      </c>
      <c r="BP2012" s="5">
        <f>VLOOKUP(_2025teamgamelogs[[#This Row],[TEAM_NAME]], LEAGUE_AVERAGES!$A$14:$C$43, 2, FALSE)</f>
        <v>0.35092500000000004</v>
      </c>
      <c r="BQ2012" s="5">
        <f>VLOOKUP(_2025teamgamelogs[[#This Row],[TEAM_NAME]], LEAGUE_AVERAGES!$A$14:$C$43, 3, FALSE)</f>
        <v>0.36290476190476195</v>
      </c>
      <c r="BR2012" s="5">
        <f>VLOOKUP(_2025teamgamelogs[[#This Row],[TEAM_NAME]], LEAGUE_AVERAGES!$F$14:$H$43, 2, FALSE)</f>
        <v>0.47670000000000012</v>
      </c>
      <c r="BS2012" s="5">
        <f>VLOOKUP(_2025teamgamelogs[[#This Row],[TEAM_NAME]], LEAGUE_AVERAGES!$F$14:$H$43, 3, FALSE)</f>
        <v>0.47069047619047621</v>
      </c>
      <c r="BT2012" s="5">
        <f>VLOOKUP(_2025teamgamelogs[[#This Row],[TEAM_NAME]], LEAGUE_AVERAGES!$K$14:$M$43, 2, FALSE)</f>
        <v>0.58493933923263275</v>
      </c>
      <c r="BU2012" s="5">
        <f>VLOOKUP(_2025teamgamelogs[[#This Row],[TEAM_NAME]], LEAGUE_AVERAGES!$K$14:$M$43, 3, FALSE)</f>
        <v>0.57722862424766153</v>
      </c>
    </row>
    <row r="2013" spans="1:73" x14ac:dyDescent="0.2">
      <c r="A2013" t="s">
        <v>59</v>
      </c>
      <c r="B2013">
        <v>1610612756</v>
      </c>
      <c r="C2013" t="s">
        <v>80</v>
      </c>
      <c r="D2013" t="s">
        <v>81</v>
      </c>
      <c r="E2013">
        <v>22400977</v>
      </c>
      <c r="F2013" s="1">
        <v>45732</v>
      </c>
      <c r="G2013" t="s">
        <v>175</v>
      </c>
      <c r="H2013" t="s">
        <v>70</v>
      </c>
      <c r="I2013">
        <v>48</v>
      </c>
      <c r="J2013">
        <v>35</v>
      </c>
      <c r="K2013">
        <v>89</v>
      </c>
      <c r="L2013">
        <v>0.39300000000000002</v>
      </c>
      <c r="M2013">
        <v>9</v>
      </c>
      <c r="N2013">
        <v>41</v>
      </c>
      <c r="O2013">
        <v>0.22</v>
      </c>
      <c r="P2013">
        <v>17</v>
      </c>
      <c r="Q2013">
        <v>21</v>
      </c>
      <c r="R2013">
        <v>0.81</v>
      </c>
      <c r="S2013">
        <v>14</v>
      </c>
      <c r="T2013">
        <v>37</v>
      </c>
      <c r="U2013">
        <v>51</v>
      </c>
      <c r="V2013">
        <v>25</v>
      </c>
      <c r="W2013">
        <v>14</v>
      </c>
      <c r="X2013">
        <v>4</v>
      </c>
      <c r="Y2013">
        <v>4</v>
      </c>
      <c r="Z2013">
        <v>5</v>
      </c>
      <c r="AA2013">
        <v>27</v>
      </c>
      <c r="AB2013">
        <v>20</v>
      </c>
      <c r="AC2013">
        <v>96</v>
      </c>
      <c r="AD2013">
        <v>-11</v>
      </c>
      <c r="AE2013">
        <v>1</v>
      </c>
      <c r="AF2013">
        <v>1231</v>
      </c>
      <c r="AG2013">
        <v>1231</v>
      </c>
      <c r="AH2013">
        <v>1231</v>
      </c>
      <c r="AI2013">
        <v>121</v>
      </c>
      <c r="AJ2013">
        <v>2164</v>
      </c>
      <c r="AK2013">
        <v>1176</v>
      </c>
      <c r="AL2013">
        <v>2270</v>
      </c>
      <c r="AM2013">
        <v>2097</v>
      </c>
      <c r="AN2013">
        <v>681</v>
      </c>
      <c r="AO2013">
        <v>2365</v>
      </c>
      <c r="AP2013">
        <v>1052</v>
      </c>
      <c r="AQ2013">
        <v>1164</v>
      </c>
      <c r="AR2013">
        <v>957</v>
      </c>
      <c r="AS2013">
        <v>466</v>
      </c>
      <c r="AT2013">
        <v>489</v>
      </c>
      <c r="AU2013">
        <v>340</v>
      </c>
      <c r="AV2013">
        <v>1358</v>
      </c>
      <c r="AW2013">
        <v>1092</v>
      </c>
      <c r="AX2013">
        <v>2190</v>
      </c>
      <c r="AY2013">
        <v>1274</v>
      </c>
      <c r="AZ2013">
        <v>1188</v>
      </c>
      <c r="BA2013">
        <v>2368</v>
      </c>
      <c r="BB2013">
        <v>767</v>
      </c>
      <c r="BC2013">
        <v>2258</v>
      </c>
      <c r="BD2013">
        <v>1848</v>
      </c>
      <c r="BE2013">
        <v>1</v>
      </c>
      <c r="BF2013" t="s">
        <v>71</v>
      </c>
      <c r="BG2013" t="s">
        <v>1404</v>
      </c>
      <c r="BH2013" t="s">
        <v>1498</v>
      </c>
      <c r="BI2013" s="4">
        <f xml:space="preserve"> _2025teamgamelogs[[#This Row],[FGA]] + (0.44 * _2025teamgamelogs[[#This Row],[FTA]]) + _2025teamgamelogs[[#This Row],[TOV]] - _2025teamgamelogs[[#This Row],[OREB]]</f>
        <v>98.24</v>
      </c>
      <c r="BJ2013" s="3">
        <f>_2025teamgamelogs[[#This Row],[TOV]]/_2025teamgamelogs[[#This Row],[POSSESIONS]]</f>
        <v>0.14250814332247558</v>
      </c>
      <c r="BK2013" s="4">
        <f>_2025teamgamelogs[[#This Row],[PTS]]/_2025teamgamelogs[[#This Row],[POSSESIONS]]</f>
        <v>0.97719869706840401</v>
      </c>
      <c r="BL2013" s="4">
        <f xml:space="preserve"> 100 * _2025teamgamelogs[[#This Row],[POINTS_PER_POSSESSION]]</f>
        <v>97.719869706840399</v>
      </c>
      <c r="BM2013" s="4">
        <f xml:space="preserve"> _2025teamgamelogs[[#This Row],[POSSESIONS]] / (_2025teamgamelogs[[#This Row],[MIN]]/48)</f>
        <v>98.24</v>
      </c>
      <c r="BN2013" s="3">
        <f>_2025teamgamelogs[[#This Row],[PTS]] / (2 * (_2025teamgamelogs[[#This Row],[FGA]] + 0.44 * _2025teamgamelogs[[#This Row],[FTA]]))</f>
        <v>0.488599348534202</v>
      </c>
      <c r="BO2013" s="4">
        <f>VLOOKUP(_2025teamgamelogs[[#This Row],[MONTH]], LEAGUE_AVERAGES!$A$2:$B$8, 2, FALSE)</f>
        <v>113.5005303155976</v>
      </c>
      <c r="BP2013" s="5">
        <f>VLOOKUP(_2025teamgamelogs[[#This Row],[TEAM_NAME]], LEAGUE_AVERAGES!$A$14:$C$43, 2, FALSE)</f>
        <v>0.37692682926829268</v>
      </c>
      <c r="BQ2013" s="5">
        <f>VLOOKUP(_2025teamgamelogs[[#This Row],[TEAM_NAME]], LEAGUE_AVERAGES!$A$14:$C$43, 3, FALSE)</f>
        <v>0.37741463414634141</v>
      </c>
      <c r="BR2013" s="5">
        <f>VLOOKUP(_2025teamgamelogs[[#This Row],[TEAM_NAME]], LEAGUE_AVERAGES!$F$14:$H$43, 2, FALSE)</f>
        <v>0.4768536585365854</v>
      </c>
      <c r="BS2013" s="5">
        <f>VLOOKUP(_2025teamgamelogs[[#This Row],[TEAM_NAME]], LEAGUE_AVERAGES!$F$14:$H$43, 3, FALSE)</f>
        <v>0.48056097560975608</v>
      </c>
      <c r="BT2013" s="5">
        <f>VLOOKUP(_2025teamgamelogs[[#This Row],[TEAM_NAME]], LEAGUE_AVERAGES!$K$14:$M$43, 2, FALSE)</f>
        <v>0.59622840480117467</v>
      </c>
      <c r="BU2013" s="5">
        <f>VLOOKUP(_2025teamgamelogs[[#This Row],[TEAM_NAME]], LEAGUE_AVERAGES!$K$14:$M$43, 3, FALSE)</f>
        <v>0.59682738613401276</v>
      </c>
    </row>
    <row r="2014" spans="1:73" x14ac:dyDescent="0.2">
      <c r="A2014" t="s">
        <v>59</v>
      </c>
      <c r="B2014">
        <v>1610612762</v>
      </c>
      <c r="C2014" t="s">
        <v>125</v>
      </c>
      <c r="D2014" t="s">
        <v>126</v>
      </c>
      <c r="E2014">
        <v>22400981</v>
      </c>
      <c r="F2014" s="1">
        <v>45732</v>
      </c>
      <c r="G2014" t="s">
        <v>1624</v>
      </c>
      <c r="H2014" t="s">
        <v>70</v>
      </c>
      <c r="I2014">
        <v>48</v>
      </c>
      <c r="J2014">
        <v>39</v>
      </c>
      <c r="K2014">
        <v>90</v>
      </c>
      <c r="L2014">
        <v>0.433</v>
      </c>
      <c r="M2014">
        <v>12</v>
      </c>
      <c r="N2014">
        <v>38</v>
      </c>
      <c r="O2014">
        <v>0.316</v>
      </c>
      <c r="P2014">
        <v>12</v>
      </c>
      <c r="Q2014">
        <v>15</v>
      </c>
      <c r="R2014">
        <v>0.8</v>
      </c>
      <c r="S2014">
        <v>10</v>
      </c>
      <c r="T2014">
        <v>34</v>
      </c>
      <c r="U2014">
        <v>44</v>
      </c>
      <c r="V2014">
        <v>23</v>
      </c>
      <c r="W2014">
        <v>22</v>
      </c>
      <c r="X2014">
        <v>4</v>
      </c>
      <c r="Y2014">
        <v>0</v>
      </c>
      <c r="Z2014">
        <v>6</v>
      </c>
      <c r="AA2014">
        <v>20</v>
      </c>
      <c r="AB2014">
        <v>16</v>
      </c>
      <c r="AC2014">
        <v>102</v>
      </c>
      <c r="AD2014">
        <v>-26</v>
      </c>
      <c r="AE2014">
        <v>1</v>
      </c>
      <c r="AF2014">
        <v>1231</v>
      </c>
      <c r="AG2014">
        <v>1231</v>
      </c>
      <c r="AH2014">
        <v>1231</v>
      </c>
      <c r="AI2014">
        <v>121</v>
      </c>
      <c r="AJ2014">
        <v>1609</v>
      </c>
      <c r="AK2014">
        <v>1029</v>
      </c>
      <c r="AL2014">
        <v>1796</v>
      </c>
      <c r="AM2014">
        <v>1413</v>
      </c>
      <c r="AN2014">
        <v>1078</v>
      </c>
      <c r="AO2014">
        <v>1737</v>
      </c>
      <c r="AP2014">
        <v>1889</v>
      </c>
      <c r="AQ2014">
        <v>2021</v>
      </c>
      <c r="AR2014">
        <v>1029</v>
      </c>
      <c r="AS2014">
        <v>1308</v>
      </c>
      <c r="AT2014">
        <v>926</v>
      </c>
      <c r="AU2014">
        <v>1127</v>
      </c>
      <c r="AV2014">
        <v>1759</v>
      </c>
      <c r="AW2014">
        <v>2345</v>
      </c>
      <c r="AX2014">
        <v>2190</v>
      </c>
      <c r="AY2014">
        <v>2427</v>
      </c>
      <c r="AZ2014">
        <v>1573</v>
      </c>
      <c r="BA2014">
        <v>1491</v>
      </c>
      <c r="BB2014">
        <v>1670</v>
      </c>
      <c r="BC2014">
        <v>2003</v>
      </c>
      <c r="BD2014">
        <v>2327</v>
      </c>
      <c r="BE2014">
        <v>1</v>
      </c>
      <c r="BF2014" t="s">
        <v>71</v>
      </c>
      <c r="BG2014" t="s">
        <v>1404</v>
      </c>
      <c r="BH2014" t="s">
        <v>1498</v>
      </c>
      <c r="BI2014" s="4">
        <f xml:space="preserve"> _2025teamgamelogs[[#This Row],[FGA]] + (0.44 * _2025teamgamelogs[[#This Row],[FTA]]) + _2025teamgamelogs[[#This Row],[TOV]] - _2025teamgamelogs[[#This Row],[OREB]]</f>
        <v>108.6</v>
      </c>
      <c r="BJ2014" s="3">
        <f>_2025teamgamelogs[[#This Row],[TOV]]/_2025teamgamelogs[[#This Row],[POSSESIONS]]</f>
        <v>0.20257826887661143</v>
      </c>
      <c r="BK2014" s="4">
        <f>_2025teamgamelogs[[#This Row],[PTS]]/_2025teamgamelogs[[#This Row],[POSSESIONS]]</f>
        <v>0.93922651933701662</v>
      </c>
      <c r="BL2014" s="4">
        <f xml:space="preserve"> 100 * _2025teamgamelogs[[#This Row],[POINTS_PER_POSSESSION]]</f>
        <v>93.922651933701658</v>
      </c>
      <c r="BM2014" s="4">
        <f xml:space="preserve"> _2025teamgamelogs[[#This Row],[POSSESIONS]] / (_2025teamgamelogs[[#This Row],[MIN]]/48)</f>
        <v>108.6</v>
      </c>
      <c r="BN2014" s="3">
        <f>_2025teamgamelogs[[#This Row],[PTS]] / (2 * (_2025teamgamelogs[[#This Row],[FGA]] + 0.44 * _2025teamgamelogs[[#This Row],[FTA]]))</f>
        <v>0.52795031055900621</v>
      </c>
      <c r="BO2014" s="4">
        <f>VLOOKUP(_2025teamgamelogs[[#This Row],[MONTH]], LEAGUE_AVERAGES!$A$2:$B$8, 2, FALSE)</f>
        <v>113.5005303155976</v>
      </c>
      <c r="BP2014" s="5">
        <f>VLOOKUP(_2025teamgamelogs[[#This Row],[TEAM_NAME]], LEAGUE_AVERAGES!$A$14:$C$43, 2, FALSE)</f>
        <v>0.36446341463414633</v>
      </c>
      <c r="BQ2014" s="5">
        <f>VLOOKUP(_2025teamgamelogs[[#This Row],[TEAM_NAME]], LEAGUE_AVERAGES!$A$14:$C$43, 3, FALSE)</f>
        <v>0.3413170731707319</v>
      </c>
      <c r="BR2014" s="5">
        <f>VLOOKUP(_2025teamgamelogs[[#This Row],[TEAM_NAME]], LEAGUE_AVERAGES!$F$14:$H$43, 2, FALSE)</f>
        <v>0.4583902439024391</v>
      </c>
      <c r="BS2014" s="5">
        <f>VLOOKUP(_2025teamgamelogs[[#This Row],[TEAM_NAME]], LEAGUE_AVERAGES!$F$14:$H$43, 3, FALSE)</f>
        <v>0.45390243902439031</v>
      </c>
      <c r="BT2014" s="5">
        <f>VLOOKUP(_2025teamgamelogs[[#This Row],[TEAM_NAME]], LEAGUE_AVERAGES!$K$14:$M$43, 2, FALSE)</f>
        <v>0.57104853563970659</v>
      </c>
      <c r="BU2014" s="5">
        <f>VLOOKUP(_2025teamgamelogs[[#This Row],[TEAM_NAME]], LEAGUE_AVERAGES!$K$14:$M$43, 3, FALSE)</f>
        <v>0.56826296147062372</v>
      </c>
    </row>
    <row r="2015" spans="1:73" x14ac:dyDescent="0.2">
      <c r="A2015" t="s">
        <v>59</v>
      </c>
      <c r="B2015">
        <v>1610612742</v>
      </c>
      <c r="C2015" t="s">
        <v>154</v>
      </c>
      <c r="D2015" t="s">
        <v>155</v>
      </c>
      <c r="E2015">
        <v>22400976</v>
      </c>
      <c r="F2015" s="1">
        <v>45732</v>
      </c>
      <c r="G2015" t="s">
        <v>1625</v>
      </c>
      <c r="H2015" t="s">
        <v>70</v>
      </c>
      <c r="I2015">
        <v>48</v>
      </c>
      <c r="J2015">
        <v>46</v>
      </c>
      <c r="K2015">
        <v>87</v>
      </c>
      <c r="L2015">
        <v>0.52900000000000003</v>
      </c>
      <c r="M2015">
        <v>10</v>
      </c>
      <c r="N2015">
        <v>34</v>
      </c>
      <c r="O2015">
        <v>0.29399999999999998</v>
      </c>
      <c r="P2015">
        <v>23</v>
      </c>
      <c r="Q2015">
        <v>30</v>
      </c>
      <c r="R2015">
        <v>0.76700000000000002</v>
      </c>
      <c r="S2015">
        <v>10</v>
      </c>
      <c r="T2015">
        <v>35</v>
      </c>
      <c r="U2015">
        <v>45</v>
      </c>
      <c r="V2015">
        <v>26</v>
      </c>
      <c r="W2015">
        <v>15</v>
      </c>
      <c r="X2015">
        <v>4</v>
      </c>
      <c r="Y2015">
        <v>3</v>
      </c>
      <c r="Z2015">
        <v>3</v>
      </c>
      <c r="AA2015">
        <v>19</v>
      </c>
      <c r="AB2015">
        <v>21</v>
      </c>
      <c r="AC2015">
        <v>125</v>
      </c>
      <c r="AD2015">
        <v>-5</v>
      </c>
      <c r="AE2015">
        <v>1</v>
      </c>
      <c r="AF2015">
        <v>1231</v>
      </c>
      <c r="AG2015">
        <v>1231</v>
      </c>
      <c r="AH2015">
        <v>1231</v>
      </c>
      <c r="AI2015">
        <v>121</v>
      </c>
      <c r="AJ2015">
        <v>437</v>
      </c>
      <c r="AK2015">
        <v>1449</v>
      </c>
      <c r="AL2015">
        <v>323</v>
      </c>
      <c r="AM2015">
        <v>1891</v>
      </c>
      <c r="AN2015">
        <v>1627</v>
      </c>
      <c r="AO2015">
        <v>1954</v>
      </c>
      <c r="AP2015">
        <v>314</v>
      </c>
      <c r="AQ2015">
        <v>259</v>
      </c>
      <c r="AR2015">
        <v>1428</v>
      </c>
      <c r="AS2015">
        <v>1308</v>
      </c>
      <c r="AT2015">
        <v>769</v>
      </c>
      <c r="AU2015">
        <v>976</v>
      </c>
      <c r="AV2015">
        <v>1195</v>
      </c>
      <c r="AW2015">
        <v>1341</v>
      </c>
      <c r="AX2015">
        <v>2190</v>
      </c>
      <c r="AY2015">
        <v>1712</v>
      </c>
      <c r="AZ2015">
        <v>384</v>
      </c>
      <c r="BA2015">
        <v>1258</v>
      </c>
      <c r="BB2015">
        <v>575</v>
      </c>
      <c r="BC2015">
        <v>437</v>
      </c>
      <c r="BD2015">
        <v>1476</v>
      </c>
      <c r="BE2015">
        <v>1</v>
      </c>
      <c r="BF2015" t="s">
        <v>64</v>
      </c>
      <c r="BG2015" t="s">
        <v>1404</v>
      </c>
      <c r="BH2015" t="s">
        <v>1498</v>
      </c>
      <c r="BI2015" s="4">
        <f xml:space="preserve"> _2025teamgamelogs[[#This Row],[FGA]] + (0.44 * _2025teamgamelogs[[#This Row],[FTA]]) + _2025teamgamelogs[[#This Row],[TOV]] - _2025teamgamelogs[[#This Row],[OREB]]</f>
        <v>105.2</v>
      </c>
      <c r="BJ2015" s="3">
        <f>_2025teamgamelogs[[#This Row],[TOV]]/_2025teamgamelogs[[#This Row],[POSSESIONS]]</f>
        <v>0.14258555133079848</v>
      </c>
      <c r="BK2015" s="4">
        <f>_2025teamgamelogs[[#This Row],[PTS]]/_2025teamgamelogs[[#This Row],[POSSESIONS]]</f>
        <v>1.188212927756654</v>
      </c>
      <c r="BL2015" s="4">
        <f xml:space="preserve"> 100 * _2025teamgamelogs[[#This Row],[POINTS_PER_POSSESSION]]</f>
        <v>118.8212927756654</v>
      </c>
      <c r="BM2015" s="4">
        <f xml:space="preserve"> _2025teamgamelogs[[#This Row],[POSSESIONS]] / (_2025teamgamelogs[[#This Row],[MIN]]/48)</f>
        <v>105.2</v>
      </c>
      <c r="BN2015" s="3">
        <f>_2025teamgamelogs[[#This Row],[PTS]] / (2 * (_2025teamgamelogs[[#This Row],[FGA]] + 0.44 * _2025teamgamelogs[[#This Row],[FTA]]))</f>
        <v>0.62375249500997998</v>
      </c>
      <c r="BO2015" s="4">
        <f>VLOOKUP(_2025teamgamelogs[[#This Row],[MONTH]], LEAGUE_AVERAGES!$A$2:$B$8, 2, FALSE)</f>
        <v>113.5005303155976</v>
      </c>
      <c r="BP2015" s="5">
        <f>VLOOKUP(_2025teamgamelogs[[#This Row],[TEAM_NAME]], LEAGUE_AVERAGES!$A$14:$C$43, 2, FALSE)</f>
        <v>0.362375</v>
      </c>
      <c r="BQ2015" s="5">
        <f>VLOOKUP(_2025teamgamelogs[[#This Row],[TEAM_NAME]], LEAGUE_AVERAGES!$A$14:$C$43, 3, FALSE)</f>
        <v>0.36252380952380958</v>
      </c>
      <c r="BR2015" s="5">
        <f>VLOOKUP(_2025teamgamelogs[[#This Row],[TEAM_NAME]], LEAGUE_AVERAGES!$F$14:$H$43, 2, FALSE)</f>
        <v>0.47777500000000001</v>
      </c>
      <c r="BS2015" s="5">
        <f>VLOOKUP(_2025teamgamelogs[[#This Row],[TEAM_NAME]], LEAGUE_AVERAGES!$F$14:$H$43, 3, FALSE)</f>
        <v>0.48176190476190472</v>
      </c>
      <c r="BT2015" s="5">
        <f>VLOOKUP(_2025teamgamelogs[[#This Row],[TEAM_NAME]], LEAGUE_AVERAGES!$K$14:$M$43, 2, FALSE)</f>
        <v>0.58283558931438928</v>
      </c>
      <c r="BU2015" s="5">
        <f>VLOOKUP(_2025teamgamelogs[[#This Row],[TEAM_NAME]], LEAGUE_AVERAGES!$K$14:$M$43, 3, FALSE)</f>
        <v>0.5856179003364903</v>
      </c>
    </row>
    <row r="2016" spans="1:73" x14ac:dyDescent="0.2">
      <c r="A2016" t="s">
        <v>59</v>
      </c>
      <c r="B2016">
        <v>1610612761</v>
      </c>
      <c r="C2016" t="s">
        <v>95</v>
      </c>
      <c r="D2016" t="s">
        <v>96</v>
      </c>
      <c r="E2016">
        <v>22400980</v>
      </c>
      <c r="F2016" s="1">
        <v>45732</v>
      </c>
      <c r="G2016" t="s">
        <v>1626</v>
      </c>
      <c r="H2016" t="s">
        <v>70</v>
      </c>
      <c r="I2016">
        <v>48</v>
      </c>
      <c r="J2016">
        <v>38</v>
      </c>
      <c r="K2016">
        <v>94</v>
      </c>
      <c r="L2016">
        <v>0.40400000000000003</v>
      </c>
      <c r="M2016">
        <v>10</v>
      </c>
      <c r="N2016">
        <v>31</v>
      </c>
      <c r="O2016">
        <v>0.32300000000000001</v>
      </c>
      <c r="P2016">
        <v>16</v>
      </c>
      <c r="Q2016">
        <v>20</v>
      </c>
      <c r="R2016">
        <v>0.8</v>
      </c>
      <c r="S2016">
        <v>19</v>
      </c>
      <c r="T2016">
        <v>28</v>
      </c>
      <c r="U2016">
        <v>47</v>
      </c>
      <c r="V2016">
        <v>29</v>
      </c>
      <c r="W2016">
        <v>18</v>
      </c>
      <c r="X2016">
        <v>12</v>
      </c>
      <c r="Y2016">
        <v>0</v>
      </c>
      <c r="Z2016">
        <v>7</v>
      </c>
      <c r="AA2016">
        <v>22</v>
      </c>
      <c r="AB2016">
        <v>20</v>
      </c>
      <c r="AC2016">
        <v>102</v>
      </c>
      <c r="AD2016">
        <v>-3</v>
      </c>
      <c r="AE2016">
        <v>1</v>
      </c>
      <c r="AF2016">
        <v>1231</v>
      </c>
      <c r="AG2016">
        <v>1231</v>
      </c>
      <c r="AH2016">
        <v>1231</v>
      </c>
      <c r="AI2016">
        <v>121</v>
      </c>
      <c r="AJ2016">
        <v>1796</v>
      </c>
      <c r="AK2016">
        <v>570</v>
      </c>
      <c r="AL2016">
        <v>2166</v>
      </c>
      <c r="AM2016">
        <v>1891</v>
      </c>
      <c r="AN2016">
        <v>1971</v>
      </c>
      <c r="AO2016">
        <v>1671</v>
      </c>
      <c r="AP2016">
        <v>1228</v>
      </c>
      <c r="AQ2016">
        <v>1301</v>
      </c>
      <c r="AR2016">
        <v>1029</v>
      </c>
      <c r="AS2016">
        <v>61</v>
      </c>
      <c r="AT2016">
        <v>1951</v>
      </c>
      <c r="AU2016">
        <v>705</v>
      </c>
      <c r="AV2016">
        <v>687</v>
      </c>
      <c r="AW2016">
        <v>1953</v>
      </c>
      <c r="AX2016">
        <v>217</v>
      </c>
      <c r="AY2016">
        <v>2427</v>
      </c>
      <c r="AZ2016">
        <v>1902</v>
      </c>
      <c r="BA2016">
        <v>1887</v>
      </c>
      <c r="BB2016">
        <v>767</v>
      </c>
      <c r="BC2016">
        <v>2003</v>
      </c>
      <c r="BD2016">
        <v>1356</v>
      </c>
      <c r="BE2016">
        <v>1</v>
      </c>
      <c r="BF2016" t="s">
        <v>71</v>
      </c>
      <c r="BG2016" t="s">
        <v>1404</v>
      </c>
      <c r="BH2016" t="s">
        <v>1498</v>
      </c>
      <c r="BI2016" s="4">
        <f xml:space="preserve"> _2025teamgamelogs[[#This Row],[FGA]] + (0.44 * _2025teamgamelogs[[#This Row],[FTA]]) + _2025teamgamelogs[[#This Row],[TOV]] - _2025teamgamelogs[[#This Row],[OREB]]</f>
        <v>101.8</v>
      </c>
      <c r="BJ2016" s="3">
        <f>_2025teamgamelogs[[#This Row],[TOV]]/_2025teamgamelogs[[#This Row],[POSSESIONS]]</f>
        <v>0.17681728880157171</v>
      </c>
      <c r="BK2016" s="4">
        <f>_2025teamgamelogs[[#This Row],[PTS]]/_2025teamgamelogs[[#This Row],[POSSESIONS]]</f>
        <v>1.0019646365422397</v>
      </c>
      <c r="BL2016" s="4">
        <f xml:space="preserve"> 100 * _2025teamgamelogs[[#This Row],[POINTS_PER_POSSESSION]]</f>
        <v>100.19646365422396</v>
      </c>
      <c r="BM2016" s="4">
        <f xml:space="preserve"> _2025teamgamelogs[[#This Row],[POSSESIONS]] / (_2025teamgamelogs[[#This Row],[MIN]]/48)</f>
        <v>101.8</v>
      </c>
      <c r="BN2016" s="3">
        <f>_2025teamgamelogs[[#This Row],[PTS]] / (2 * (_2025teamgamelogs[[#This Row],[FGA]] + 0.44 * _2025teamgamelogs[[#This Row],[FTA]]))</f>
        <v>0.49610894941634243</v>
      </c>
      <c r="BO2016" s="4">
        <f>VLOOKUP(_2025teamgamelogs[[#This Row],[MONTH]], LEAGUE_AVERAGES!$A$2:$B$8, 2, FALSE)</f>
        <v>113.5005303155976</v>
      </c>
      <c r="BP2016" s="5">
        <f>VLOOKUP(_2025teamgamelogs[[#This Row],[TEAM_NAME]], LEAGUE_AVERAGES!$A$14:$C$43, 2, FALSE)</f>
        <v>0.35443902439024388</v>
      </c>
      <c r="BQ2016" s="5">
        <f>VLOOKUP(_2025teamgamelogs[[#This Row],[TEAM_NAME]], LEAGUE_AVERAGES!$A$14:$C$43, 3, FALSE)</f>
        <v>0.34512195121951217</v>
      </c>
      <c r="BR2016" s="5">
        <f>VLOOKUP(_2025teamgamelogs[[#This Row],[TEAM_NAME]], LEAGUE_AVERAGES!$F$14:$H$43, 2, FALSE)</f>
        <v>0.46104878048780484</v>
      </c>
      <c r="BS2016" s="5">
        <f>VLOOKUP(_2025teamgamelogs[[#This Row],[TEAM_NAME]], LEAGUE_AVERAGES!$F$14:$H$43, 3, FALSE)</f>
        <v>0.45834146341463411</v>
      </c>
      <c r="BT2016" s="5">
        <f>VLOOKUP(_2025teamgamelogs[[#This Row],[TEAM_NAME]], LEAGUE_AVERAGES!$K$14:$M$43, 2, FALSE)</f>
        <v>0.55942918094792793</v>
      </c>
      <c r="BU2016" s="5">
        <f>VLOOKUP(_2025teamgamelogs[[#This Row],[TEAM_NAME]], LEAGUE_AVERAGES!$K$14:$M$43, 3, FALSE)</f>
        <v>0.54979583097447959</v>
      </c>
    </row>
    <row r="2017" spans="1:73" x14ac:dyDescent="0.2">
      <c r="A2017" t="s">
        <v>59</v>
      </c>
      <c r="B2017">
        <v>1610612755</v>
      </c>
      <c r="C2017" t="s">
        <v>134</v>
      </c>
      <c r="D2017" t="s">
        <v>135</v>
      </c>
      <c r="E2017">
        <v>22400976</v>
      </c>
      <c r="F2017" s="1">
        <v>45732</v>
      </c>
      <c r="G2017" t="s">
        <v>1627</v>
      </c>
      <c r="H2017" t="s">
        <v>63</v>
      </c>
      <c r="I2017">
        <v>48</v>
      </c>
      <c r="J2017">
        <v>48</v>
      </c>
      <c r="K2017">
        <v>92</v>
      </c>
      <c r="L2017">
        <v>0.52200000000000002</v>
      </c>
      <c r="M2017">
        <v>14</v>
      </c>
      <c r="N2017">
        <v>36</v>
      </c>
      <c r="O2017">
        <v>0.38900000000000001</v>
      </c>
      <c r="P2017">
        <v>20</v>
      </c>
      <c r="Q2017">
        <v>24</v>
      </c>
      <c r="R2017">
        <v>0.83299999999999996</v>
      </c>
      <c r="S2017">
        <v>9</v>
      </c>
      <c r="T2017">
        <v>30</v>
      </c>
      <c r="U2017">
        <v>39</v>
      </c>
      <c r="V2017">
        <v>21</v>
      </c>
      <c r="W2017">
        <v>11</v>
      </c>
      <c r="X2017">
        <v>13</v>
      </c>
      <c r="Y2017">
        <v>3</v>
      </c>
      <c r="Z2017">
        <v>3</v>
      </c>
      <c r="AA2017">
        <v>21</v>
      </c>
      <c r="AB2017">
        <v>19</v>
      </c>
      <c r="AC2017">
        <v>130</v>
      </c>
      <c r="AD2017">
        <v>5</v>
      </c>
      <c r="AE2017">
        <v>1</v>
      </c>
      <c r="AF2017">
        <v>1</v>
      </c>
      <c r="AG2017">
        <v>1</v>
      </c>
      <c r="AH2017">
        <v>1</v>
      </c>
      <c r="AI2017">
        <v>121</v>
      </c>
      <c r="AJ2017">
        <v>242</v>
      </c>
      <c r="AK2017">
        <v>768</v>
      </c>
      <c r="AL2017">
        <v>389</v>
      </c>
      <c r="AM2017">
        <v>934</v>
      </c>
      <c r="AN2017">
        <v>1366</v>
      </c>
      <c r="AO2017">
        <v>865</v>
      </c>
      <c r="AP2017">
        <v>623</v>
      </c>
      <c r="AQ2017">
        <v>791</v>
      </c>
      <c r="AR2017">
        <v>699</v>
      </c>
      <c r="AS2017">
        <v>1566</v>
      </c>
      <c r="AT2017">
        <v>1652</v>
      </c>
      <c r="AU2017">
        <v>1833</v>
      </c>
      <c r="AV2017">
        <v>2031</v>
      </c>
      <c r="AW2017">
        <v>429</v>
      </c>
      <c r="AX2017">
        <v>137</v>
      </c>
      <c r="AY2017">
        <v>1712</v>
      </c>
      <c r="AZ2017">
        <v>384</v>
      </c>
      <c r="BA2017">
        <v>1694</v>
      </c>
      <c r="BB2017">
        <v>971</v>
      </c>
      <c r="BC2017">
        <v>239</v>
      </c>
      <c r="BD2017">
        <v>922</v>
      </c>
      <c r="BE2017">
        <v>1</v>
      </c>
      <c r="BF2017" t="s">
        <v>71</v>
      </c>
      <c r="BG2017" t="s">
        <v>1404</v>
      </c>
      <c r="BH2017" t="s">
        <v>1498</v>
      </c>
      <c r="BI2017" s="4">
        <f xml:space="preserve"> _2025teamgamelogs[[#This Row],[FGA]] + (0.44 * _2025teamgamelogs[[#This Row],[FTA]]) + _2025teamgamelogs[[#This Row],[TOV]] - _2025teamgamelogs[[#This Row],[OREB]]</f>
        <v>104.56</v>
      </c>
      <c r="BJ2017" s="3">
        <f>_2025teamgamelogs[[#This Row],[TOV]]/_2025teamgamelogs[[#This Row],[POSSESIONS]]</f>
        <v>0.10520275439938791</v>
      </c>
      <c r="BK2017" s="4">
        <f>_2025teamgamelogs[[#This Row],[PTS]]/_2025teamgamelogs[[#This Row],[POSSESIONS]]</f>
        <v>1.2433052792654935</v>
      </c>
      <c r="BL2017" s="4">
        <f xml:space="preserve"> 100 * _2025teamgamelogs[[#This Row],[POINTS_PER_POSSESSION]]</f>
        <v>124.33052792654935</v>
      </c>
      <c r="BM2017" s="4">
        <f xml:space="preserve"> _2025teamgamelogs[[#This Row],[POSSESIONS]] / (_2025teamgamelogs[[#This Row],[MIN]]/48)</f>
        <v>104.56</v>
      </c>
      <c r="BN2017" s="3">
        <f>_2025teamgamelogs[[#This Row],[PTS]] / (2 * (_2025teamgamelogs[[#This Row],[FGA]] + 0.44 * _2025teamgamelogs[[#This Row],[FTA]]))</f>
        <v>0.63377535101404059</v>
      </c>
      <c r="BO2017" s="4">
        <f>VLOOKUP(_2025teamgamelogs[[#This Row],[MONTH]], LEAGUE_AVERAGES!$A$2:$B$8, 2, FALSE)</f>
        <v>113.5005303155976</v>
      </c>
      <c r="BP2017" s="5">
        <f>VLOOKUP(_2025teamgamelogs[[#This Row],[TEAM_NAME]], LEAGUE_AVERAGES!$A$14:$C$43, 2, FALSE)</f>
        <v>0.34129268292682929</v>
      </c>
      <c r="BQ2017" s="5">
        <f>VLOOKUP(_2025teamgamelogs[[#This Row],[TEAM_NAME]], LEAGUE_AVERAGES!$A$14:$C$43, 3, FALSE)</f>
        <v>0.34026829268292691</v>
      </c>
      <c r="BR2017" s="5">
        <f>VLOOKUP(_2025teamgamelogs[[#This Row],[TEAM_NAME]], LEAGUE_AVERAGES!$F$14:$H$43, 2, FALSE)</f>
        <v>0.45178048780487812</v>
      </c>
      <c r="BS2017" s="5">
        <f>VLOOKUP(_2025teamgamelogs[[#This Row],[TEAM_NAME]], LEAGUE_AVERAGES!$F$14:$H$43, 3, FALSE)</f>
        <v>0.45797560975609758</v>
      </c>
      <c r="BT2017" s="5">
        <f>VLOOKUP(_2025teamgamelogs[[#This Row],[TEAM_NAME]], LEAGUE_AVERAGES!$K$14:$M$43, 2, FALSE)</f>
        <v>0.55774018976963147</v>
      </c>
      <c r="BU2017" s="5">
        <f>VLOOKUP(_2025teamgamelogs[[#This Row],[TEAM_NAME]], LEAGUE_AVERAGES!$K$14:$M$43, 3, FALSE)</f>
        <v>0.57066794818423772</v>
      </c>
    </row>
    <row r="2018" spans="1:73" x14ac:dyDescent="0.2">
      <c r="A2018" t="s">
        <v>59</v>
      </c>
      <c r="B2018">
        <v>1610612760</v>
      </c>
      <c r="C2018" t="s">
        <v>137</v>
      </c>
      <c r="D2018" t="s">
        <v>138</v>
      </c>
      <c r="E2018">
        <v>22400982</v>
      </c>
      <c r="F2018" s="1">
        <v>45732</v>
      </c>
      <c r="G2018" t="s">
        <v>1628</v>
      </c>
      <c r="H2018" t="s">
        <v>63</v>
      </c>
      <c r="I2018">
        <v>48</v>
      </c>
      <c r="J2018">
        <v>46</v>
      </c>
      <c r="K2018">
        <v>89</v>
      </c>
      <c r="L2018">
        <v>0.51700000000000002</v>
      </c>
      <c r="M2018">
        <v>10</v>
      </c>
      <c r="N2018">
        <v>29</v>
      </c>
      <c r="O2018">
        <v>0.34499999999999997</v>
      </c>
      <c r="P2018">
        <v>19</v>
      </c>
      <c r="Q2018">
        <v>25</v>
      </c>
      <c r="R2018">
        <v>0.76</v>
      </c>
      <c r="S2018">
        <v>8</v>
      </c>
      <c r="T2018">
        <v>42</v>
      </c>
      <c r="U2018">
        <v>50</v>
      </c>
      <c r="V2018">
        <v>30</v>
      </c>
      <c r="W2018">
        <v>10</v>
      </c>
      <c r="X2018">
        <v>3</v>
      </c>
      <c r="Y2018">
        <v>3</v>
      </c>
      <c r="Z2018">
        <v>8</v>
      </c>
      <c r="AA2018">
        <v>20</v>
      </c>
      <c r="AB2018">
        <v>23</v>
      </c>
      <c r="AC2018">
        <v>121</v>
      </c>
      <c r="AD2018">
        <v>16</v>
      </c>
      <c r="AE2018">
        <v>1</v>
      </c>
      <c r="AF2018">
        <v>1</v>
      </c>
      <c r="AG2018">
        <v>1</v>
      </c>
      <c r="AH2018">
        <v>1</v>
      </c>
      <c r="AI2018">
        <v>121</v>
      </c>
      <c r="AJ2018">
        <v>437</v>
      </c>
      <c r="AK2018">
        <v>1176</v>
      </c>
      <c r="AL2018">
        <v>449</v>
      </c>
      <c r="AM2018">
        <v>1891</v>
      </c>
      <c r="AN2018">
        <v>2163</v>
      </c>
      <c r="AO2018">
        <v>1357</v>
      </c>
      <c r="AP2018">
        <v>756</v>
      </c>
      <c r="AQ2018">
        <v>666</v>
      </c>
      <c r="AR2018">
        <v>1491</v>
      </c>
      <c r="AS2018">
        <v>1800</v>
      </c>
      <c r="AT2018">
        <v>105</v>
      </c>
      <c r="AU2018">
        <v>427</v>
      </c>
      <c r="AV2018">
        <v>541</v>
      </c>
      <c r="AW2018">
        <v>264</v>
      </c>
      <c r="AX2018">
        <v>2344</v>
      </c>
      <c r="AY2018">
        <v>1712</v>
      </c>
      <c r="AZ2018">
        <v>2116</v>
      </c>
      <c r="BA2018">
        <v>1491</v>
      </c>
      <c r="BB2018">
        <v>300</v>
      </c>
      <c r="BC2018">
        <v>672</v>
      </c>
      <c r="BD2018">
        <v>338</v>
      </c>
      <c r="BE2018">
        <v>1</v>
      </c>
      <c r="BF2018" t="s">
        <v>71</v>
      </c>
      <c r="BG2018" t="s">
        <v>1404</v>
      </c>
      <c r="BH2018" t="s">
        <v>1498</v>
      </c>
      <c r="BI2018" s="4">
        <f xml:space="preserve"> _2025teamgamelogs[[#This Row],[FGA]] + (0.44 * _2025teamgamelogs[[#This Row],[FTA]]) + _2025teamgamelogs[[#This Row],[TOV]] - _2025teamgamelogs[[#This Row],[OREB]]</f>
        <v>102</v>
      </c>
      <c r="BJ2018" s="3">
        <f>_2025teamgamelogs[[#This Row],[TOV]]/_2025teamgamelogs[[#This Row],[POSSESIONS]]</f>
        <v>9.8039215686274508E-2</v>
      </c>
      <c r="BK2018" s="4">
        <f>_2025teamgamelogs[[#This Row],[PTS]]/_2025teamgamelogs[[#This Row],[POSSESIONS]]</f>
        <v>1.1862745098039216</v>
      </c>
      <c r="BL2018" s="4">
        <f xml:space="preserve"> 100 * _2025teamgamelogs[[#This Row],[POINTS_PER_POSSESSION]]</f>
        <v>118.62745098039215</v>
      </c>
      <c r="BM2018" s="4">
        <f xml:space="preserve"> _2025teamgamelogs[[#This Row],[POSSESIONS]] / (_2025teamgamelogs[[#This Row],[MIN]]/48)</f>
        <v>102</v>
      </c>
      <c r="BN2018" s="3">
        <f>_2025teamgamelogs[[#This Row],[PTS]] / (2 * (_2025teamgamelogs[[#This Row],[FGA]] + 0.44 * _2025teamgamelogs[[#This Row],[FTA]]))</f>
        <v>0.60499999999999998</v>
      </c>
      <c r="BO2018" s="4">
        <f>VLOOKUP(_2025teamgamelogs[[#This Row],[MONTH]], LEAGUE_AVERAGES!$A$2:$B$8, 2, FALSE)</f>
        <v>113.5005303155976</v>
      </c>
      <c r="BP2018" s="5">
        <f>VLOOKUP(_2025teamgamelogs[[#This Row],[TEAM_NAME]], LEAGUE_AVERAGES!$A$14:$C$43, 2, FALSE)</f>
        <v>0.38229268292682927</v>
      </c>
      <c r="BQ2018" s="5">
        <f>VLOOKUP(_2025teamgamelogs[[#This Row],[TEAM_NAME]], LEAGUE_AVERAGES!$A$14:$C$43, 3, FALSE)</f>
        <v>0.36500000000000005</v>
      </c>
      <c r="BR2018" s="5">
        <f>VLOOKUP(_2025teamgamelogs[[#This Row],[TEAM_NAME]], LEAGUE_AVERAGES!$F$14:$H$43, 2, FALSE)</f>
        <v>0.48607317073170736</v>
      </c>
      <c r="BS2018" s="5">
        <f>VLOOKUP(_2025teamgamelogs[[#This Row],[TEAM_NAME]], LEAGUE_AVERAGES!$F$14:$H$43, 3, FALSE)</f>
        <v>0.4780731707317073</v>
      </c>
      <c r="BT2018" s="5">
        <f>VLOOKUP(_2025teamgamelogs[[#This Row],[TEAM_NAME]], LEAGUE_AVERAGES!$K$14:$M$43, 2, FALSE)</f>
        <v>0.59971838422440138</v>
      </c>
      <c r="BU2018" s="5">
        <f>VLOOKUP(_2025teamgamelogs[[#This Row],[TEAM_NAME]], LEAGUE_AVERAGES!$K$14:$M$43, 3, FALSE)</f>
        <v>0.58679992881439635</v>
      </c>
    </row>
    <row r="2019" spans="1:73" x14ac:dyDescent="0.2">
      <c r="A2019" t="s">
        <v>59</v>
      </c>
      <c r="B2019">
        <v>1610612739</v>
      </c>
      <c r="C2019" t="s">
        <v>119</v>
      </c>
      <c r="D2019" t="s">
        <v>120</v>
      </c>
      <c r="E2019">
        <v>22400979</v>
      </c>
      <c r="F2019" s="1">
        <v>45732</v>
      </c>
      <c r="G2019" t="s">
        <v>263</v>
      </c>
      <c r="H2019" t="s">
        <v>70</v>
      </c>
      <c r="I2019">
        <v>48</v>
      </c>
      <c r="J2019">
        <v>40</v>
      </c>
      <c r="K2019">
        <v>96</v>
      </c>
      <c r="L2019">
        <v>0.41699999999999998</v>
      </c>
      <c r="M2019">
        <v>10</v>
      </c>
      <c r="N2019">
        <v>40</v>
      </c>
      <c r="O2019">
        <v>0.25</v>
      </c>
      <c r="P2019">
        <v>13</v>
      </c>
      <c r="Q2019">
        <v>20</v>
      </c>
      <c r="R2019">
        <v>0.65</v>
      </c>
      <c r="S2019">
        <v>16</v>
      </c>
      <c r="T2019">
        <v>32</v>
      </c>
      <c r="U2019">
        <v>48</v>
      </c>
      <c r="V2019">
        <v>21</v>
      </c>
      <c r="W2019">
        <v>14</v>
      </c>
      <c r="X2019">
        <v>7</v>
      </c>
      <c r="Y2019">
        <v>1</v>
      </c>
      <c r="Z2019">
        <v>3</v>
      </c>
      <c r="AA2019">
        <v>22</v>
      </c>
      <c r="AB2019">
        <v>20</v>
      </c>
      <c r="AC2019">
        <v>103</v>
      </c>
      <c r="AD2019">
        <v>-5</v>
      </c>
      <c r="AE2019">
        <v>1</v>
      </c>
      <c r="AF2019">
        <v>1231</v>
      </c>
      <c r="AG2019">
        <v>1231</v>
      </c>
      <c r="AH2019">
        <v>1231</v>
      </c>
      <c r="AI2019">
        <v>121</v>
      </c>
      <c r="AJ2019">
        <v>1438</v>
      </c>
      <c r="AK2019">
        <v>392</v>
      </c>
      <c r="AL2019">
        <v>2025</v>
      </c>
      <c r="AM2019">
        <v>1891</v>
      </c>
      <c r="AN2019">
        <v>795</v>
      </c>
      <c r="AO2019">
        <v>2236</v>
      </c>
      <c r="AP2019">
        <v>1755</v>
      </c>
      <c r="AQ2019">
        <v>1301</v>
      </c>
      <c r="AR2019">
        <v>2199</v>
      </c>
      <c r="AS2019">
        <v>234</v>
      </c>
      <c r="AT2019">
        <v>1307</v>
      </c>
      <c r="AU2019">
        <v>604</v>
      </c>
      <c r="AV2019">
        <v>2031</v>
      </c>
      <c r="AW2019">
        <v>1092</v>
      </c>
      <c r="AX2019">
        <v>1360</v>
      </c>
      <c r="AY2019">
        <v>2304</v>
      </c>
      <c r="AZ2019">
        <v>384</v>
      </c>
      <c r="BA2019">
        <v>1887</v>
      </c>
      <c r="BB2019">
        <v>767</v>
      </c>
      <c r="BC2019">
        <v>1945</v>
      </c>
      <c r="BD2019">
        <v>1476</v>
      </c>
      <c r="BE2019">
        <v>1</v>
      </c>
      <c r="BF2019" t="s">
        <v>64</v>
      </c>
      <c r="BG2019" t="s">
        <v>1404</v>
      </c>
      <c r="BH2019" t="s">
        <v>1498</v>
      </c>
      <c r="BI2019" s="4">
        <f xml:space="preserve"> _2025teamgamelogs[[#This Row],[FGA]] + (0.44 * _2025teamgamelogs[[#This Row],[FTA]]) + _2025teamgamelogs[[#This Row],[TOV]] - _2025teamgamelogs[[#This Row],[OREB]]</f>
        <v>102.8</v>
      </c>
      <c r="BJ2019" s="3">
        <f>_2025teamgamelogs[[#This Row],[TOV]]/_2025teamgamelogs[[#This Row],[POSSESIONS]]</f>
        <v>0.13618677042801558</v>
      </c>
      <c r="BK2019" s="4">
        <f>_2025teamgamelogs[[#This Row],[PTS]]/_2025teamgamelogs[[#This Row],[POSSESIONS]]</f>
        <v>1.0019455252918288</v>
      </c>
      <c r="BL2019" s="4">
        <f xml:space="preserve"> 100 * _2025teamgamelogs[[#This Row],[POINTS_PER_POSSESSION]]</f>
        <v>100.19455252918289</v>
      </c>
      <c r="BM2019" s="4">
        <f xml:space="preserve"> _2025teamgamelogs[[#This Row],[POSSESIONS]] / (_2025teamgamelogs[[#This Row],[MIN]]/48)</f>
        <v>102.8</v>
      </c>
      <c r="BN2019" s="3">
        <f>_2025teamgamelogs[[#This Row],[PTS]] / (2 * (_2025teamgamelogs[[#This Row],[FGA]] + 0.44 * _2025teamgamelogs[[#This Row],[FTA]]))</f>
        <v>0.49141221374045801</v>
      </c>
      <c r="BO2019" s="4">
        <f>VLOOKUP(_2025teamgamelogs[[#This Row],[MONTH]], LEAGUE_AVERAGES!$A$2:$B$8, 2, FALSE)</f>
        <v>113.5005303155976</v>
      </c>
      <c r="BP2019" s="5">
        <f>VLOOKUP(_2025teamgamelogs[[#This Row],[TEAM_NAME]], LEAGUE_AVERAGES!$A$14:$C$43, 2, FALSE)</f>
        <v>0.38409756097560971</v>
      </c>
      <c r="BQ2019" s="5">
        <f>VLOOKUP(_2025teamgamelogs[[#This Row],[TEAM_NAME]], LEAGUE_AVERAGES!$A$14:$C$43, 3, FALSE)</f>
        <v>0.38512195121951209</v>
      </c>
      <c r="BR2019" s="5">
        <f>VLOOKUP(_2025teamgamelogs[[#This Row],[TEAM_NAME]], LEAGUE_AVERAGES!$F$14:$H$43, 2, FALSE)</f>
        <v>0.49482926829268303</v>
      </c>
      <c r="BS2019" s="5">
        <f>VLOOKUP(_2025teamgamelogs[[#This Row],[TEAM_NAME]], LEAGUE_AVERAGES!$F$14:$H$43, 3, FALSE)</f>
        <v>0.4880731707317072</v>
      </c>
      <c r="BT2019" s="5">
        <f>VLOOKUP(_2025teamgamelogs[[#This Row],[TEAM_NAME]], LEAGUE_AVERAGES!$K$14:$M$43, 2, FALSE)</f>
        <v>0.61027349880699666</v>
      </c>
      <c r="BU2019" s="5">
        <f>VLOOKUP(_2025teamgamelogs[[#This Row],[TEAM_NAME]], LEAGUE_AVERAGES!$K$14:$M$43, 3, FALSE)</f>
        <v>0.60680781397749251</v>
      </c>
    </row>
    <row r="2020" spans="1:73" x14ac:dyDescent="0.2">
      <c r="A2020" t="s">
        <v>59</v>
      </c>
      <c r="B2020">
        <v>1610612757</v>
      </c>
      <c r="C2020" t="s">
        <v>116</v>
      </c>
      <c r="D2020" t="s">
        <v>117</v>
      </c>
      <c r="E2020">
        <v>22400980</v>
      </c>
      <c r="F2020" s="1">
        <v>45732</v>
      </c>
      <c r="G2020" t="s">
        <v>1629</v>
      </c>
      <c r="H2020" t="s">
        <v>63</v>
      </c>
      <c r="I2020">
        <v>48</v>
      </c>
      <c r="J2020">
        <v>36</v>
      </c>
      <c r="K2020">
        <v>88</v>
      </c>
      <c r="L2020">
        <v>0.40899999999999997</v>
      </c>
      <c r="M2020">
        <v>18</v>
      </c>
      <c r="N2020">
        <v>50</v>
      </c>
      <c r="O2020">
        <v>0.36</v>
      </c>
      <c r="P2020">
        <v>15</v>
      </c>
      <c r="Q2020">
        <v>18</v>
      </c>
      <c r="R2020">
        <v>0.83299999999999996</v>
      </c>
      <c r="S2020">
        <v>19</v>
      </c>
      <c r="T2020">
        <v>32</v>
      </c>
      <c r="U2020">
        <v>51</v>
      </c>
      <c r="V2020">
        <v>21</v>
      </c>
      <c r="W2020">
        <v>22</v>
      </c>
      <c r="X2020">
        <v>10</v>
      </c>
      <c r="Y2020">
        <v>7</v>
      </c>
      <c r="Z2020">
        <v>0</v>
      </c>
      <c r="AA2020">
        <v>20</v>
      </c>
      <c r="AB2020">
        <v>22</v>
      </c>
      <c r="AC2020">
        <v>105</v>
      </c>
      <c r="AD2020">
        <v>3</v>
      </c>
      <c r="AE2020">
        <v>1</v>
      </c>
      <c r="AF2020">
        <v>1</v>
      </c>
      <c r="AG2020">
        <v>1</v>
      </c>
      <c r="AH2020">
        <v>1</v>
      </c>
      <c r="AI2020">
        <v>121</v>
      </c>
      <c r="AJ2020">
        <v>2070</v>
      </c>
      <c r="AK2020">
        <v>1314</v>
      </c>
      <c r="AL2020">
        <v>2106</v>
      </c>
      <c r="AM2020">
        <v>288</v>
      </c>
      <c r="AN2020">
        <v>104</v>
      </c>
      <c r="AO2020">
        <v>1210</v>
      </c>
      <c r="AP2020">
        <v>1416</v>
      </c>
      <c r="AQ2020">
        <v>1617</v>
      </c>
      <c r="AR2020">
        <v>699</v>
      </c>
      <c r="AS2020">
        <v>61</v>
      </c>
      <c r="AT2020">
        <v>1307</v>
      </c>
      <c r="AU2020">
        <v>340</v>
      </c>
      <c r="AV2020">
        <v>2031</v>
      </c>
      <c r="AW2020">
        <v>2345</v>
      </c>
      <c r="AX2020">
        <v>539</v>
      </c>
      <c r="AY2020">
        <v>346</v>
      </c>
      <c r="AZ2020">
        <v>1</v>
      </c>
      <c r="BA2020">
        <v>1491</v>
      </c>
      <c r="BB2020">
        <v>416</v>
      </c>
      <c r="BC2020">
        <v>1790</v>
      </c>
      <c r="BD2020">
        <v>1047</v>
      </c>
      <c r="BE2020">
        <v>1</v>
      </c>
      <c r="BF2020" t="s">
        <v>64</v>
      </c>
      <c r="BG2020" t="s">
        <v>1404</v>
      </c>
      <c r="BH2020" t="s">
        <v>1498</v>
      </c>
      <c r="BI2020" s="4">
        <f xml:space="preserve"> _2025teamgamelogs[[#This Row],[FGA]] + (0.44 * _2025teamgamelogs[[#This Row],[FTA]]) + _2025teamgamelogs[[#This Row],[TOV]] - _2025teamgamelogs[[#This Row],[OREB]]</f>
        <v>98.92</v>
      </c>
      <c r="BJ2020" s="3">
        <f>_2025teamgamelogs[[#This Row],[TOV]]/_2025teamgamelogs[[#This Row],[POSSESIONS]]</f>
        <v>0.22240194096239385</v>
      </c>
      <c r="BK2020" s="4">
        <f>_2025teamgamelogs[[#This Row],[PTS]]/_2025teamgamelogs[[#This Row],[POSSESIONS]]</f>
        <v>1.0614638091386979</v>
      </c>
      <c r="BL2020" s="4">
        <f xml:space="preserve"> 100 * _2025teamgamelogs[[#This Row],[POINTS_PER_POSSESSION]]</f>
        <v>106.14638091386979</v>
      </c>
      <c r="BM2020" s="4">
        <f xml:space="preserve"> _2025teamgamelogs[[#This Row],[POSSESIONS]] / (_2025teamgamelogs[[#This Row],[MIN]]/48)</f>
        <v>98.92</v>
      </c>
      <c r="BN2020" s="3">
        <f>_2025teamgamelogs[[#This Row],[PTS]] / (2 * (_2025teamgamelogs[[#This Row],[FGA]] + 0.44 * _2025teamgamelogs[[#This Row],[FTA]]))</f>
        <v>0.54733110925771478</v>
      </c>
      <c r="BO2020" s="4">
        <f>VLOOKUP(_2025teamgamelogs[[#This Row],[MONTH]], LEAGUE_AVERAGES!$A$2:$B$8, 2, FALSE)</f>
        <v>113.5005303155976</v>
      </c>
      <c r="BP2020" s="5">
        <f>VLOOKUP(_2025teamgamelogs[[#This Row],[TEAM_NAME]], LEAGUE_AVERAGES!$A$14:$C$43, 2, FALSE)</f>
        <v>0.3617317073170731</v>
      </c>
      <c r="BQ2020" s="5">
        <f>VLOOKUP(_2025teamgamelogs[[#This Row],[TEAM_NAME]], LEAGUE_AVERAGES!$A$14:$C$43, 3, FALSE)</f>
        <v>0.32368292682926825</v>
      </c>
      <c r="BR2020" s="5">
        <f>VLOOKUP(_2025teamgamelogs[[#This Row],[TEAM_NAME]], LEAGUE_AVERAGES!$F$14:$H$43, 2, FALSE)</f>
        <v>0.4560243902439024</v>
      </c>
      <c r="BS2020" s="5">
        <f>VLOOKUP(_2025teamgamelogs[[#This Row],[TEAM_NAME]], LEAGUE_AVERAGES!$F$14:$H$43, 3, FALSE)</f>
        <v>0.4473414634146341</v>
      </c>
      <c r="BT2020" s="5">
        <f>VLOOKUP(_2025teamgamelogs[[#This Row],[TEAM_NAME]], LEAGUE_AVERAGES!$K$14:$M$43, 2, FALSE)</f>
        <v>0.56794360073860606</v>
      </c>
      <c r="BU2020" s="5">
        <f>VLOOKUP(_2025teamgamelogs[[#This Row],[TEAM_NAME]], LEAGUE_AVERAGES!$K$14:$M$43, 3, FALSE)</f>
        <v>0.54561285519601899</v>
      </c>
    </row>
    <row r="2021" spans="1:73" x14ac:dyDescent="0.2">
      <c r="A2021" t="s">
        <v>59</v>
      </c>
      <c r="B2021">
        <v>1610612746</v>
      </c>
      <c r="C2021" t="s">
        <v>131</v>
      </c>
      <c r="D2021" t="s">
        <v>132</v>
      </c>
      <c r="E2021">
        <v>22400538</v>
      </c>
      <c r="F2021" s="1">
        <v>45732</v>
      </c>
      <c r="G2021" t="s">
        <v>1630</v>
      </c>
      <c r="H2021" t="s">
        <v>63</v>
      </c>
      <c r="I2021">
        <v>48</v>
      </c>
      <c r="J2021">
        <v>45</v>
      </c>
      <c r="K2021">
        <v>93</v>
      </c>
      <c r="L2021">
        <v>0.48399999999999999</v>
      </c>
      <c r="M2021">
        <v>13</v>
      </c>
      <c r="N2021">
        <v>26</v>
      </c>
      <c r="O2021">
        <v>0.5</v>
      </c>
      <c r="P2021">
        <v>20</v>
      </c>
      <c r="Q2021">
        <v>23</v>
      </c>
      <c r="R2021">
        <v>0.87</v>
      </c>
      <c r="S2021">
        <v>17</v>
      </c>
      <c r="T2021">
        <v>41</v>
      </c>
      <c r="U2021">
        <v>58</v>
      </c>
      <c r="V2021">
        <v>30</v>
      </c>
      <c r="W2021">
        <v>11</v>
      </c>
      <c r="X2021">
        <v>10</v>
      </c>
      <c r="Y2021">
        <v>5</v>
      </c>
      <c r="Z2021">
        <v>5</v>
      </c>
      <c r="AA2021">
        <v>12</v>
      </c>
      <c r="AB2021">
        <v>18</v>
      </c>
      <c r="AC2021">
        <v>123</v>
      </c>
      <c r="AD2021">
        <v>35</v>
      </c>
      <c r="AE2021">
        <v>1</v>
      </c>
      <c r="AF2021">
        <v>1</v>
      </c>
      <c r="AG2021">
        <v>1</v>
      </c>
      <c r="AH2021">
        <v>1</v>
      </c>
      <c r="AI2021">
        <v>121</v>
      </c>
      <c r="AJ2021">
        <v>564</v>
      </c>
      <c r="AK2021">
        <v>664</v>
      </c>
      <c r="AL2021">
        <v>926</v>
      </c>
      <c r="AM2021">
        <v>1171</v>
      </c>
      <c r="AN2021">
        <v>2340</v>
      </c>
      <c r="AO2021">
        <v>94</v>
      </c>
      <c r="AP2021">
        <v>623</v>
      </c>
      <c r="AQ2021">
        <v>899</v>
      </c>
      <c r="AR2021">
        <v>444</v>
      </c>
      <c r="AS2021">
        <v>160</v>
      </c>
      <c r="AT2021">
        <v>148</v>
      </c>
      <c r="AU2021">
        <v>57</v>
      </c>
      <c r="AV2021">
        <v>541</v>
      </c>
      <c r="AW2021">
        <v>429</v>
      </c>
      <c r="AX2021">
        <v>539</v>
      </c>
      <c r="AY2021">
        <v>889</v>
      </c>
      <c r="AZ2021">
        <v>1188</v>
      </c>
      <c r="BA2021">
        <v>92</v>
      </c>
      <c r="BB2021">
        <v>1204</v>
      </c>
      <c r="BC2021">
        <v>549</v>
      </c>
      <c r="BD2021">
        <v>44</v>
      </c>
      <c r="BE2021">
        <v>1</v>
      </c>
      <c r="BF2021" t="s">
        <v>64</v>
      </c>
      <c r="BG2021" t="s">
        <v>1404</v>
      </c>
      <c r="BH2021" t="s">
        <v>1498</v>
      </c>
      <c r="BI2021" s="4">
        <f xml:space="preserve"> _2025teamgamelogs[[#This Row],[FGA]] + (0.44 * _2025teamgamelogs[[#This Row],[FTA]]) + _2025teamgamelogs[[#This Row],[TOV]] - _2025teamgamelogs[[#This Row],[OREB]]</f>
        <v>97.12</v>
      </c>
      <c r="BJ2021" s="3">
        <f>_2025teamgamelogs[[#This Row],[TOV]]/_2025teamgamelogs[[#This Row],[POSSESIONS]]</f>
        <v>0.11326194398682042</v>
      </c>
      <c r="BK2021" s="4">
        <f>_2025teamgamelogs[[#This Row],[PTS]]/_2025teamgamelogs[[#This Row],[POSSESIONS]]</f>
        <v>1.2664744645799011</v>
      </c>
      <c r="BL2021" s="4">
        <f xml:space="preserve"> 100 * _2025teamgamelogs[[#This Row],[POINTS_PER_POSSESSION]]</f>
        <v>126.64744645799011</v>
      </c>
      <c r="BM2021" s="4">
        <f xml:space="preserve"> _2025teamgamelogs[[#This Row],[POSSESIONS]] / (_2025teamgamelogs[[#This Row],[MIN]]/48)</f>
        <v>97.12</v>
      </c>
      <c r="BN2021" s="3">
        <f>_2025teamgamelogs[[#This Row],[PTS]] / (2 * (_2025teamgamelogs[[#This Row],[FGA]] + 0.44 * _2025teamgamelogs[[#This Row],[FTA]]))</f>
        <v>0.59639255236617528</v>
      </c>
      <c r="BO2021" s="4">
        <f>VLOOKUP(_2025teamgamelogs[[#This Row],[MONTH]], LEAGUE_AVERAGES!$A$2:$B$8, 2, FALSE)</f>
        <v>113.5005303155976</v>
      </c>
      <c r="BP2021" s="5">
        <f>VLOOKUP(_2025teamgamelogs[[#This Row],[TEAM_NAME]], LEAGUE_AVERAGES!$A$14:$C$43, 2, FALSE)</f>
        <v>0.38978048780487806</v>
      </c>
      <c r="BQ2021" s="5">
        <f>VLOOKUP(_2025teamgamelogs[[#This Row],[TEAM_NAME]], LEAGUE_AVERAGES!$A$14:$C$43, 3, FALSE)</f>
        <v>0.36475609756097566</v>
      </c>
      <c r="BR2021" s="5">
        <f>VLOOKUP(_2025teamgamelogs[[#This Row],[TEAM_NAME]], LEAGUE_AVERAGES!$F$14:$H$43, 2, FALSE)</f>
        <v>0.49036585365853652</v>
      </c>
      <c r="BS2021" s="5">
        <f>VLOOKUP(_2025teamgamelogs[[#This Row],[TEAM_NAME]], LEAGUE_AVERAGES!$F$14:$H$43, 3, FALSE)</f>
        <v>0.47582926829268285</v>
      </c>
      <c r="BT2021" s="5">
        <f>VLOOKUP(_2025teamgamelogs[[#This Row],[TEAM_NAME]], LEAGUE_AVERAGES!$K$14:$M$43, 2, FALSE)</f>
        <v>0.59895938905835644</v>
      </c>
      <c r="BU2021" s="5">
        <f>VLOOKUP(_2025teamgamelogs[[#This Row],[TEAM_NAME]], LEAGUE_AVERAGES!$K$14:$M$43, 3, FALSE)</f>
        <v>0.58126724036545818</v>
      </c>
    </row>
    <row r="2022" spans="1:73" x14ac:dyDescent="0.2">
      <c r="A2022" t="s">
        <v>59</v>
      </c>
      <c r="B2022">
        <v>1610612747</v>
      </c>
      <c r="C2022" t="s">
        <v>60</v>
      </c>
      <c r="D2022" t="s">
        <v>61</v>
      </c>
      <c r="E2022">
        <v>22400977</v>
      </c>
      <c r="F2022" s="1">
        <v>45732</v>
      </c>
      <c r="G2022" t="s">
        <v>158</v>
      </c>
      <c r="H2022" t="s">
        <v>63</v>
      </c>
      <c r="I2022">
        <v>48</v>
      </c>
      <c r="J2022">
        <v>35</v>
      </c>
      <c r="K2022">
        <v>81</v>
      </c>
      <c r="L2022">
        <v>0.432</v>
      </c>
      <c r="M2022">
        <v>14</v>
      </c>
      <c r="N2022">
        <v>39</v>
      </c>
      <c r="O2022">
        <v>0.35899999999999999</v>
      </c>
      <c r="P2022">
        <v>23</v>
      </c>
      <c r="Q2022">
        <v>32</v>
      </c>
      <c r="R2022">
        <v>0.71899999999999997</v>
      </c>
      <c r="S2022">
        <v>7</v>
      </c>
      <c r="T2022">
        <v>33</v>
      </c>
      <c r="U2022">
        <v>40</v>
      </c>
      <c r="V2022">
        <v>22</v>
      </c>
      <c r="W2022">
        <v>10</v>
      </c>
      <c r="X2022">
        <v>7</v>
      </c>
      <c r="Y2022">
        <v>5</v>
      </c>
      <c r="Z2022">
        <v>4</v>
      </c>
      <c r="AA2022">
        <v>20</v>
      </c>
      <c r="AB2022">
        <v>27</v>
      </c>
      <c r="AC2022">
        <v>107</v>
      </c>
      <c r="AD2022">
        <v>11</v>
      </c>
      <c r="AE2022">
        <v>1</v>
      </c>
      <c r="AF2022">
        <v>1</v>
      </c>
      <c r="AG2022">
        <v>1</v>
      </c>
      <c r="AH2022">
        <v>1</v>
      </c>
      <c r="AI2022">
        <v>121</v>
      </c>
      <c r="AJ2022">
        <v>2164</v>
      </c>
      <c r="AK2022">
        <v>2117</v>
      </c>
      <c r="AL2022">
        <v>1816</v>
      </c>
      <c r="AM2022">
        <v>934</v>
      </c>
      <c r="AN2022">
        <v>933</v>
      </c>
      <c r="AO2022">
        <v>1217</v>
      </c>
      <c r="AP2022">
        <v>314</v>
      </c>
      <c r="AQ2022">
        <v>163</v>
      </c>
      <c r="AR2022">
        <v>1830</v>
      </c>
      <c r="AS2022">
        <v>2024</v>
      </c>
      <c r="AT2022">
        <v>1131</v>
      </c>
      <c r="AU2022">
        <v>1715</v>
      </c>
      <c r="AV2022">
        <v>1909</v>
      </c>
      <c r="AW2022">
        <v>264</v>
      </c>
      <c r="AX2022">
        <v>1360</v>
      </c>
      <c r="AY2022">
        <v>889</v>
      </c>
      <c r="AZ2022">
        <v>750</v>
      </c>
      <c r="BA2022">
        <v>1491</v>
      </c>
      <c r="BB2022">
        <v>59</v>
      </c>
      <c r="BC2022">
        <v>1677</v>
      </c>
      <c r="BD2022">
        <v>563</v>
      </c>
      <c r="BE2022">
        <v>1</v>
      </c>
      <c r="BF2022" t="s">
        <v>64</v>
      </c>
      <c r="BG2022" t="s">
        <v>1404</v>
      </c>
      <c r="BH2022" t="s">
        <v>1498</v>
      </c>
      <c r="BI2022" s="4">
        <f xml:space="preserve"> _2025teamgamelogs[[#This Row],[FGA]] + (0.44 * _2025teamgamelogs[[#This Row],[FTA]]) + _2025teamgamelogs[[#This Row],[TOV]] - _2025teamgamelogs[[#This Row],[OREB]]</f>
        <v>98.08</v>
      </c>
      <c r="BJ2022" s="3">
        <f>_2025teamgamelogs[[#This Row],[TOV]]/_2025teamgamelogs[[#This Row],[POSSESIONS]]</f>
        <v>0.10195758564437195</v>
      </c>
      <c r="BK2022" s="4">
        <f>_2025teamgamelogs[[#This Row],[PTS]]/_2025teamgamelogs[[#This Row],[POSSESIONS]]</f>
        <v>1.0909461663947797</v>
      </c>
      <c r="BL2022" s="4">
        <f xml:space="preserve"> 100 * _2025teamgamelogs[[#This Row],[POINTS_PER_POSSESSION]]</f>
        <v>109.09461663947798</v>
      </c>
      <c r="BM2022" s="4">
        <f xml:space="preserve"> _2025teamgamelogs[[#This Row],[POSSESIONS]] / (_2025teamgamelogs[[#This Row],[MIN]]/48)</f>
        <v>98.08</v>
      </c>
      <c r="BN2022" s="3">
        <f>_2025teamgamelogs[[#This Row],[PTS]] / (2 * (_2025teamgamelogs[[#This Row],[FGA]] + 0.44 * _2025teamgamelogs[[#This Row],[FTA]]))</f>
        <v>0.56268405553218348</v>
      </c>
      <c r="BO2022" s="4">
        <f>VLOOKUP(_2025teamgamelogs[[#This Row],[MONTH]], LEAGUE_AVERAGES!$A$2:$B$8, 2, FALSE)</f>
        <v>113.5005303155976</v>
      </c>
      <c r="BP2022" s="5">
        <f>VLOOKUP(_2025teamgamelogs[[#This Row],[TEAM_NAME]], LEAGUE_AVERAGES!$A$14:$C$43, 2, FALSE)</f>
        <v>0.37419512195121946</v>
      </c>
      <c r="BQ2022" s="5">
        <f>VLOOKUP(_2025teamgamelogs[[#This Row],[TEAM_NAME]], LEAGUE_AVERAGES!$A$14:$C$43, 3, FALSE)</f>
        <v>0.35536585365853657</v>
      </c>
      <c r="BR2022" s="5">
        <f>VLOOKUP(_2025teamgamelogs[[#This Row],[TEAM_NAME]], LEAGUE_AVERAGES!$F$14:$H$43, 2, FALSE)</f>
        <v>0.48560975609756091</v>
      </c>
      <c r="BS2022" s="5">
        <f>VLOOKUP(_2025teamgamelogs[[#This Row],[TEAM_NAME]], LEAGUE_AVERAGES!$F$14:$H$43, 3, FALSE)</f>
        <v>0.47373170731707315</v>
      </c>
      <c r="BT2022" s="5">
        <f>VLOOKUP(_2025teamgamelogs[[#This Row],[TEAM_NAME]], LEAGUE_AVERAGES!$K$14:$M$43, 2, FALSE)</f>
        <v>0.60200661119778875</v>
      </c>
      <c r="BU2022" s="5">
        <f>VLOOKUP(_2025teamgamelogs[[#This Row],[TEAM_NAME]], LEAGUE_AVERAGES!$K$14:$M$43, 3, FALSE)</f>
        <v>0.58416138772693449</v>
      </c>
    </row>
    <row r="2023" spans="1:73" x14ac:dyDescent="0.2">
      <c r="A2023" t="s">
        <v>59</v>
      </c>
      <c r="B2023">
        <v>1610612751</v>
      </c>
      <c r="C2023" t="s">
        <v>89</v>
      </c>
      <c r="D2023" t="s">
        <v>90</v>
      </c>
      <c r="E2023">
        <v>22400978</v>
      </c>
      <c r="F2023" s="1">
        <v>45732</v>
      </c>
      <c r="G2023" t="s">
        <v>1631</v>
      </c>
      <c r="H2023" t="s">
        <v>63</v>
      </c>
      <c r="I2023">
        <v>48</v>
      </c>
      <c r="J2023">
        <v>43</v>
      </c>
      <c r="K2023">
        <v>90</v>
      </c>
      <c r="L2023">
        <v>0.47799999999999998</v>
      </c>
      <c r="M2023">
        <v>17</v>
      </c>
      <c r="N2023">
        <v>35</v>
      </c>
      <c r="O2023">
        <v>0.48599999999999999</v>
      </c>
      <c r="P2023">
        <v>19</v>
      </c>
      <c r="Q2023">
        <v>23</v>
      </c>
      <c r="R2023">
        <v>0.82599999999999996</v>
      </c>
      <c r="S2023">
        <v>12</v>
      </c>
      <c r="T2023">
        <v>28</v>
      </c>
      <c r="U2023">
        <v>40</v>
      </c>
      <c r="V2023">
        <v>33</v>
      </c>
      <c r="W2023">
        <v>17</v>
      </c>
      <c r="X2023">
        <v>7</v>
      </c>
      <c r="Y2023">
        <v>5</v>
      </c>
      <c r="Z2023">
        <v>11</v>
      </c>
      <c r="AA2023">
        <v>18</v>
      </c>
      <c r="AB2023">
        <v>17</v>
      </c>
      <c r="AC2023">
        <v>122</v>
      </c>
      <c r="AD2023">
        <v>8</v>
      </c>
      <c r="AE2023">
        <v>1</v>
      </c>
      <c r="AF2023">
        <v>1</v>
      </c>
      <c r="AG2023">
        <v>1</v>
      </c>
      <c r="AH2023">
        <v>1</v>
      </c>
      <c r="AI2023">
        <v>121</v>
      </c>
      <c r="AJ2023">
        <v>866</v>
      </c>
      <c r="AK2023">
        <v>1029</v>
      </c>
      <c r="AL2023">
        <v>1036</v>
      </c>
      <c r="AM2023">
        <v>410</v>
      </c>
      <c r="AN2023">
        <v>1495</v>
      </c>
      <c r="AO2023">
        <v>155</v>
      </c>
      <c r="AP2023">
        <v>756</v>
      </c>
      <c r="AQ2023">
        <v>899</v>
      </c>
      <c r="AR2023">
        <v>794</v>
      </c>
      <c r="AS2023">
        <v>848</v>
      </c>
      <c r="AT2023">
        <v>1951</v>
      </c>
      <c r="AU2023">
        <v>1715</v>
      </c>
      <c r="AV2023">
        <v>240</v>
      </c>
      <c r="AW2023">
        <v>1759</v>
      </c>
      <c r="AX2023">
        <v>1360</v>
      </c>
      <c r="AY2023">
        <v>889</v>
      </c>
      <c r="AZ2023">
        <v>2405</v>
      </c>
      <c r="BA2023">
        <v>1018</v>
      </c>
      <c r="BB2023">
        <v>1444</v>
      </c>
      <c r="BC2023">
        <v>609</v>
      </c>
      <c r="BD2023">
        <v>727</v>
      </c>
      <c r="BE2023">
        <v>1</v>
      </c>
      <c r="BF2023" t="s">
        <v>64</v>
      </c>
      <c r="BG2023" t="s">
        <v>1404</v>
      </c>
      <c r="BH2023" t="s">
        <v>1498</v>
      </c>
      <c r="BI2023" s="4">
        <f xml:space="preserve"> _2025teamgamelogs[[#This Row],[FGA]] + (0.44 * _2025teamgamelogs[[#This Row],[FTA]]) + _2025teamgamelogs[[#This Row],[TOV]] - _2025teamgamelogs[[#This Row],[OREB]]</f>
        <v>105.12</v>
      </c>
      <c r="BJ2023" s="3">
        <f>_2025teamgamelogs[[#This Row],[TOV]]/_2025teamgamelogs[[#This Row],[POSSESIONS]]</f>
        <v>0.1617199391171994</v>
      </c>
      <c r="BK2023" s="4">
        <f>_2025teamgamelogs[[#This Row],[PTS]]/_2025teamgamelogs[[#This Row],[POSSESIONS]]</f>
        <v>1.1605783866057837</v>
      </c>
      <c r="BL2023" s="4">
        <f xml:space="preserve"> 100 * _2025teamgamelogs[[#This Row],[POINTS_PER_POSSESSION]]</f>
        <v>116.05783866057837</v>
      </c>
      <c r="BM2023" s="4">
        <f xml:space="preserve"> _2025teamgamelogs[[#This Row],[POSSESIONS]] / (_2025teamgamelogs[[#This Row],[MIN]]/48)</f>
        <v>105.12</v>
      </c>
      <c r="BN2023" s="3">
        <f>_2025teamgamelogs[[#This Row],[PTS]] / (2 * (_2025teamgamelogs[[#This Row],[FGA]] + 0.44 * _2025teamgamelogs[[#This Row],[FTA]]))</f>
        <v>0.60926887734718338</v>
      </c>
      <c r="BO2023" s="4">
        <f>VLOOKUP(_2025teamgamelogs[[#This Row],[MONTH]], LEAGUE_AVERAGES!$A$2:$B$8, 2, FALSE)</f>
        <v>113.5005303155976</v>
      </c>
      <c r="BP2023" s="5">
        <f>VLOOKUP(_2025teamgamelogs[[#This Row],[TEAM_NAME]], LEAGUE_AVERAGES!$A$14:$C$43, 2, FALSE)</f>
        <v>0.337609756097561</v>
      </c>
      <c r="BQ2023" s="5">
        <f>VLOOKUP(_2025teamgamelogs[[#This Row],[TEAM_NAME]], LEAGUE_AVERAGES!$A$14:$C$43, 3, FALSE)</f>
        <v>0.34709756097560968</v>
      </c>
      <c r="BR2023" s="5">
        <f>VLOOKUP(_2025teamgamelogs[[#This Row],[TEAM_NAME]], LEAGUE_AVERAGES!$F$14:$H$43, 2, FALSE)</f>
        <v>0.43748780487804872</v>
      </c>
      <c r="BS2023" s="5">
        <f>VLOOKUP(_2025teamgamelogs[[#This Row],[TEAM_NAME]], LEAGUE_AVERAGES!$F$14:$H$43, 3, FALSE)</f>
        <v>0.43895121951219529</v>
      </c>
      <c r="BT2023" s="5">
        <f>VLOOKUP(_2025teamgamelogs[[#This Row],[TEAM_NAME]], LEAGUE_AVERAGES!$K$14:$M$43, 2, FALSE)</f>
        <v>0.54767404365624284</v>
      </c>
      <c r="BU2023" s="5">
        <f>VLOOKUP(_2025teamgamelogs[[#This Row],[TEAM_NAME]], LEAGUE_AVERAGES!$K$14:$M$43, 3, FALSE)</f>
        <v>0.5592142433904097</v>
      </c>
    </row>
    <row r="2024" spans="1:73" x14ac:dyDescent="0.2">
      <c r="A2024" t="s">
        <v>59</v>
      </c>
      <c r="B2024">
        <v>1610612750</v>
      </c>
      <c r="C2024" t="s">
        <v>8</v>
      </c>
      <c r="D2024" t="s">
        <v>72</v>
      </c>
      <c r="E2024">
        <v>22400981</v>
      </c>
      <c r="F2024" s="1">
        <v>45732</v>
      </c>
      <c r="G2024" t="s">
        <v>1632</v>
      </c>
      <c r="H2024" t="s">
        <v>63</v>
      </c>
      <c r="I2024">
        <v>48</v>
      </c>
      <c r="J2024">
        <v>48</v>
      </c>
      <c r="K2024">
        <v>97</v>
      </c>
      <c r="L2024">
        <v>0.495</v>
      </c>
      <c r="M2024">
        <v>14</v>
      </c>
      <c r="N2024">
        <v>43</v>
      </c>
      <c r="O2024">
        <v>0.32600000000000001</v>
      </c>
      <c r="P2024">
        <v>18</v>
      </c>
      <c r="Q2024">
        <v>26</v>
      </c>
      <c r="R2024">
        <v>0.69199999999999995</v>
      </c>
      <c r="S2024">
        <v>16</v>
      </c>
      <c r="T2024">
        <v>33</v>
      </c>
      <c r="U2024">
        <v>49</v>
      </c>
      <c r="V2024">
        <v>30</v>
      </c>
      <c r="W2024">
        <v>10</v>
      </c>
      <c r="X2024">
        <v>14</v>
      </c>
      <c r="Y2024">
        <v>6</v>
      </c>
      <c r="Z2024">
        <v>0</v>
      </c>
      <c r="AA2024">
        <v>16</v>
      </c>
      <c r="AB2024">
        <v>20</v>
      </c>
      <c r="AC2024">
        <v>128</v>
      </c>
      <c r="AD2024">
        <v>26</v>
      </c>
      <c r="AE2024">
        <v>1</v>
      </c>
      <c r="AF2024">
        <v>1</v>
      </c>
      <c r="AG2024">
        <v>1</v>
      </c>
      <c r="AH2024">
        <v>1</v>
      </c>
      <c r="AI2024">
        <v>121</v>
      </c>
      <c r="AJ2024">
        <v>242</v>
      </c>
      <c r="AK2024">
        <v>324</v>
      </c>
      <c r="AL2024">
        <v>746</v>
      </c>
      <c r="AM2024">
        <v>934</v>
      </c>
      <c r="AN2024">
        <v>471</v>
      </c>
      <c r="AO2024">
        <v>1599</v>
      </c>
      <c r="AP2024">
        <v>889</v>
      </c>
      <c r="AQ2024">
        <v>570</v>
      </c>
      <c r="AR2024">
        <v>1984</v>
      </c>
      <c r="AS2024">
        <v>234</v>
      </c>
      <c r="AT2024">
        <v>1131</v>
      </c>
      <c r="AU2024">
        <v>505</v>
      </c>
      <c r="AV2024">
        <v>541</v>
      </c>
      <c r="AW2024">
        <v>264</v>
      </c>
      <c r="AX2024">
        <v>81</v>
      </c>
      <c r="AY2024">
        <v>560</v>
      </c>
      <c r="AZ2024">
        <v>1</v>
      </c>
      <c r="BA2024">
        <v>570</v>
      </c>
      <c r="BB2024">
        <v>767</v>
      </c>
      <c r="BC2024">
        <v>299</v>
      </c>
      <c r="BD2024">
        <v>120</v>
      </c>
      <c r="BE2024">
        <v>1</v>
      </c>
      <c r="BF2024" t="s">
        <v>64</v>
      </c>
      <c r="BG2024" t="s">
        <v>1404</v>
      </c>
      <c r="BH2024" t="s">
        <v>1498</v>
      </c>
      <c r="BI2024" s="4">
        <f xml:space="preserve"> _2025teamgamelogs[[#This Row],[FGA]] + (0.44 * _2025teamgamelogs[[#This Row],[FTA]]) + _2025teamgamelogs[[#This Row],[TOV]] - _2025teamgamelogs[[#This Row],[OREB]]</f>
        <v>102.44</v>
      </c>
      <c r="BJ2024" s="3">
        <f>_2025teamgamelogs[[#This Row],[TOV]]/_2025teamgamelogs[[#This Row],[POSSESIONS]]</f>
        <v>9.7618117922686459E-2</v>
      </c>
      <c r="BK2024" s="4">
        <f>_2025teamgamelogs[[#This Row],[PTS]]/_2025teamgamelogs[[#This Row],[POSSESIONS]]</f>
        <v>1.2495119094103866</v>
      </c>
      <c r="BL2024" s="4">
        <f xml:space="preserve"> 100 * _2025teamgamelogs[[#This Row],[POINTS_PER_POSSESSION]]</f>
        <v>124.95119094103866</v>
      </c>
      <c r="BM2024" s="4">
        <f xml:space="preserve"> _2025teamgamelogs[[#This Row],[POSSESIONS]] / (_2025teamgamelogs[[#This Row],[MIN]]/48)</f>
        <v>102.44</v>
      </c>
      <c r="BN2024" s="3">
        <f>_2025teamgamelogs[[#This Row],[PTS]] / (2 * (_2025teamgamelogs[[#This Row],[FGA]] + 0.44 * _2025teamgamelogs[[#This Row],[FTA]]))</f>
        <v>0.5901881224640354</v>
      </c>
      <c r="BO2024" s="4">
        <f>VLOOKUP(_2025teamgamelogs[[#This Row],[MONTH]], LEAGUE_AVERAGES!$A$2:$B$8, 2, FALSE)</f>
        <v>113.5005303155976</v>
      </c>
      <c r="BP2024" s="5">
        <f>VLOOKUP(_2025teamgamelogs[[#This Row],[TEAM_NAME]], LEAGUE_AVERAGES!$A$14:$C$43, 2, FALSE)</f>
        <v>0.38256097560975622</v>
      </c>
      <c r="BQ2024" s="5">
        <f>VLOOKUP(_2025teamgamelogs[[#This Row],[TEAM_NAME]], LEAGUE_AVERAGES!$A$14:$C$43, 3, FALSE)</f>
        <v>0.37156097560975615</v>
      </c>
      <c r="BR2024" s="5">
        <f>VLOOKUP(_2025teamgamelogs[[#This Row],[TEAM_NAME]], LEAGUE_AVERAGES!$F$14:$H$43, 2, FALSE)</f>
        <v>0.47402439024390242</v>
      </c>
      <c r="BS2024" s="5">
        <f>VLOOKUP(_2025teamgamelogs[[#This Row],[TEAM_NAME]], LEAGUE_AVERAGES!$F$14:$H$43, 3, FALSE)</f>
        <v>0.46580487804878057</v>
      </c>
      <c r="BT2024" s="5">
        <f>VLOOKUP(_2025teamgamelogs[[#This Row],[TEAM_NAME]], LEAGUE_AVERAGES!$K$14:$M$43, 2, FALSE)</f>
        <v>0.59446350940954662</v>
      </c>
      <c r="BU2024" s="5">
        <f>VLOOKUP(_2025teamgamelogs[[#This Row],[TEAM_NAME]], LEAGUE_AVERAGES!$K$14:$M$43, 3, FALSE)</f>
        <v>0.58583417827298701</v>
      </c>
    </row>
    <row r="2025" spans="1:73" x14ac:dyDescent="0.2">
      <c r="A2025" t="s">
        <v>59</v>
      </c>
      <c r="B2025">
        <v>1610612766</v>
      </c>
      <c r="C2025" t="s">
        <v>122</v>
      </c>
      <c r="D2025" t="s">
        <v>123</v>
      </c>
      <c r="E2025">
        <v>22400538</v>
      </c>
      <c r="F2025" s="1">
        <v>45732</v>
      </c>
      <c r="G2025" t="s">
        <v>1633</v>
      </c>
      <c r="H2025" t="s">
        <v>70</v>
      </c>
      <c r="I2025">
        <v>48</v>
      </c>
      <c r="J2025">
        <v>37</v>
      </c>
      <c r="K2025">
        <v>94</v>
      </c>
      <c r="L2025">
        <v>0.39400000000000002</v>
      </c>
      <c r="M2025">
        <v>6</v>
      </c>
      <c r="N2025">
        <v>33</v>
      </c>
      <c r="O2025">
        <v>0.182</v>
      </c>
      <c r="P2025">
        <v>8</v>
      </c>
      <c r="Q2025">
        <v>9</v>
      </c>
      <c r="R2025">
        <v>0.88900000000000001</v>
      </c>
      <c r="S2025">
        <v>11</v>
      </c>
      <c r="T2025">
        <v>33</v>
      </c>
      <c r="U2025">
        <v>44</v>
      </c>
      <c r="V2025">
        <v>27</v>
      </c>
      <c r="W2025">
        <v>11</v>
      </c>
      <c r="X2025">
        <v>5</v>
      </c>
      <c r="Y2025">
        <v>5</v>
      </c>
      <c r="Z2025">
        <v>5</v>
      </c>
      <c r="AA2025">
        <v>18</v>
      </c>
      <c r="AB2025">
        <v>12</v>
      </c>
      <c r="AC2025">
        <v>88</v>
      </c>
      <c r="AD2025">
        <v>-35</v>
      </c>
      <c r="AE2025">
        <v>1</v>
      </c>
      <c r="AF2025">
        <v>1231</v>
      </c>
      <c r="AG2025">
        <v>1231</v>
      </c>
      <c r="AH2025">
        <v>1231</v>
      </c>
      <c r="AI2025">
        <v>121</v>
      </c>
      <c r="AJ2025">
        <v>1946</v>
      </c>
      <c r="AK2025">
        <v>570</v>
      </c>
      <c r="AL2025">
        <v>2264</v>
      </c>
      <c r="AM2025">
        <v>2400</v>
      </c>
      <c r="AN2025">
        <v>1749</v>
      </c>
      <c r="AO2025">
        <v>2423</v>
      </c>
      <c r="AP2025">
        <v>2336</v>
      </c>
      <c r="AQ2025">
        <v>2406</v>
      </c>
      <c r="AR2025">
        <v>316</v>
      </c>
      <c r="AS2025">
        <v>1051</v>
      </c>
      <c r="AT2025">
        <v>1131</v>
      </c>
      <c r="AU2025">
        <v>1127</v>
      </c>
      <c r="AV2025">
        <v>1013</v>
      </c>
      <c r="AW2025">
        <v>429</v>
      </c>
      <c r="AX2025">
        <v>1998</v>
      </c>
      <c r="AY2025">
        <v>889</v>
      </c>
      <c r="AZ2025">
        <v>1188</v>
      </c>
      <c r="BA2025">
        <v>1018</v>
      </c>
      <c r="BB2025">
        <v>2314</v>
      </c>
      <c r="BC2025">
        <v>2411</v>
      </c>
      <c r="BD2025">
        <v>2414</v>
      </c>
      <c r="BE2025">
        <v>1</v>
      </c>
      <c r="BF2025" t="s">
        <v>71</v>
      </c>
      <c r="BG2025" t="s">
        <v>1404</v>
      </c>
      <c r="BH2025" t="s">
        <v>1498</v>
      </c>
      <c r="BI2025" s="4">
        <f xml:space="preserve"> _2025teamgamelogs[[#This Row],[FGA]] + (0.44 * _2025teamgamelogs[[#This Row],[FTA]]) + _2025teamgamelogs[[#This Row],[TOV]] - _2025teamgamelogs[[#This Row],[OREB]]</f>
        <v>97.96</v>
      </c>
      <c r="BJ2025" s="3">
        <f>_2025teamgamelogs[[#This Row],[TOV]]/_2025teamgamelogs[[#This Row],[POSSESIONS]]</f>
        <v>0.11229073091057576</v>
      </c>
      <c r="BK2025" s="4">
        <f>_2025teamgamelogs[[#This Row],[PTS]]/_2025teamgamelogs[[#This Row],[POSSESIONS]]</f>
        <v>0.89832584728460607</v>
      </c>
      <c r="BL2025" s="4">
        <f xml:space="preserve"> 100 * _2025teamgamelogs[[#This Row],[POINTS_PER_POSSESSION]]</f>
        <v>89.832584728460603</v>
      </c>
      <c r="BM2025" s="4">
        <f xml:space="preserve"> _2025teamgamelogs[[#This Row],[POSSESIONS]] / (_2025teamgamelogs[[#This Row],[MIN]]/48)</f>
        <v>97.96</v>
      </c>
      <c r="BN2025" s="3">
        <f>_2025teamgamelogs[[#This Row],[PTS]] / (2 * (_2025teamgamelogs[[#This Row],[FGA]] + 0.44 * _2025teamgamelogs[[#This Row],[FTA]]))</f>
        <v>0.44916292364230304</v>
      </c>
      <c r="BO2025" s="4">
        <f>VLOOKUP(_2025teamgamelogs[[#This Row],[MONTH]], LEAGUE_AVERAGES!$A$2:$B$8, 2, FALSE)</f>
        <v>113.5005303155976</v>
      </c>
      <c r="BP2025" s="5">
        <f>VLOOKUP(_2025teamgamelogs[[#This Row],[TEAM_NAME]], LEAGUE_AVERAGES!$A$14:$C$43, 2, FALSE)</f>
        <v>0.33860975609756089</v>
      </c>
      <c r="BQ2025" s="5">
        <f>VLOOKUP(_2025teamgamelogs[[#This Row],[TEAM_NAME]], LEAGUE_AVERAGES!$A$14:$C$43, 3, FALSE)</f>
        <v>0.33580487804878045</v>
      </c>
      <c r="BR2025" s="5">
        <f>VLOOKUP(_2025teamgamelogs[[#This Row],[TEAM_NAME]], LEAGUE_AVERAGES!$F$14:$H$43, 2, FALSE)</f>
        <v>0.43492682926829268</v>
      </c>
      <c r="BS2025" s="5">
        <f>VLOOKUP(_2025teamgamelogs[[#This Row],[TEAM_NAME]], LEAGUE_AVERAGES!$F$14:$H$43, 3, FALSE)</f>
        <v>0.42697560975609755</v>
      </c>
      <c r="BT2025" s="5">
        <f>VLOOKUP(_2025teamgamelogs[[#This Row],[TEAM_NAME]], LEAGUE_AVERAGES!$K$14:$M$43, 2, FALSE)</f>
        <v>0.5424635833805308</v>
      </c>
      <c r="BU2025" s="5">
        <f>VLOOKUP(_2025teamgamelogs[[#This Row],[TEAM_NAME]], LEAGUE_AVERAGES!$K$14:$M$43, 3, FALSE)</f>
        <v>0.53419164265445196</v>
      </c>
    </row>
    <row r="2026" spans="1:73" x14ac:dyDescent="0.2">
      <c r="A2026" t="s">
        <v>59</v>
      </c>
      <c r="B2026">
        <v>1610612756</v>
      </c>
      <c r="C2026" t="s">
        <v>80</v>
      </c>
      <c r="D2026" t="s">
        <v>81</v>
      </c>
      <c r="E2026">
        <v>22400991</v>
      </c>
      <c r="F2026" s="1">
        <v>45733</v>
      </c>
      <c r="G2026" t="s">
        <v>1634</v>
      </c>
      <c r="H2026" t="s">
        <v>63</v>
      </c>
      <c r="I2026">
        <v>48</v>
      </c>
      <c r="J2026">
        <v>47</v>
      </c>
      <c r="K2026">
        <v>92</v>
      </c>
      <c r="L2026">
        <v>0.51100000000000001</v>
      </c>
      <c r="M2026">
        <v>20</v>
      </c>
      <c r="N2026">
        <v>39</v>
      </c>
      <c r="O2026">
        <v>0.51300000000000001</v>
      </c>
      <c r="P2026">
        <v>15</v>
      </c>
      <c r="Q2026">
        <v>15</v>
      </c>
      <c r="R2026">
        <v>1</v>
      </c>
      <c r="S2026">
        <v>12</v>
      </c>
      <c r="T2026">
        <v>42</v>
      </c>
      <c r="U2026">
        <v>54</v>
      </c>
      <c r="V2026">
        <v>34</v>
      </c>
      <c r="W2026">
        <v>10</v>
      </c>
      <c r="X2026">
        <v>7</v>
      </c>
      <c r="Y2026">
        <v>4</v>
      </c>
      <c r="Z2026">
        <v>2</v>
      </c>
      <c r="AA2026">
        <v>21</v>
      </c>
      <c r="AB2026">
        <v>15</v>
      </c>
      <c r="AC2026">
        <v>129</v>
      </c>
      <c r="AD2026">
        <v>40</v>
      </c>
      <c r="AE2026">
        <v>1</v>
      </c>
      <c r="AF2026">
        <v>1</v>
      </c>
      <c r="AG2026">
        <v>1</v>
      </c>
      <c r="AH2026">
        <v>1</v>
      </c>
      <c r="AI2026">
        <v>121</v>
      </c>
      <c r="AJ2026">
        <v>335</v>
      </c>
      <c r="AK2026">
        <v>768</v>
      </c>
      <c r="AL2026">
        <v>554</v>
      </c>
      <c r="AM2026">
        <v>114</v>
      </c>
      <c r="AN2026">
        <v>933</v>
      </c>
      <c r="AO2026">
        <v>85</v>
      </c>
      <c r="AP2026">
        <v>1416</v>
      </c>
      <c r="AQ2026">
        <v>2021</v>
      </c>
      <c r="AR2026">
        <v>1</v>
      </c>
      <c r="AS2026">
        <v>848</v>
      </c>
      <c r="AT2026">
        <v>105</v>
      </c>
      <c r="AU2026">
        <v>165</v>
      </c>
      <c r="AV2026">
        <v>186</v>
      </c>
      <c r="AW2026">
        <v>264</v>
      </c>
      <c r="AX2026">
        <v>1360</v>
      </c>
      <c r="AY2026">
        <v>1274</v>
      </c>
      <c r="AZ2026">
        <v>158</v>
      </c>
      <c r="BA2026">
        <v>1694</v>
      </c>
      <c r="BB2026">
        <v>1892</v>
      </c>
      <c r="BC2026">
        <v>270</v>
      </c>
      <c r="BD2026">
        <v>19</v>
      </c>
      <c r="BE2026">
        <v>1</v>
      </c>
      <c r="BF2026" t="s">
        <v>64</v>
      </c>
      <c r="BG2026" t="s">
        <v>1404</v>
      </c>
      <c r="BH2026" t="s">
        <v>1498</v>
      </c>
      <c r="BI2026" s="4">
        <f xml:space="preserve"> _2025teamgamelogs[[#This Row],[FGA]] + (0.44 * _2025teamgamelogs[[#This Row],[FTA]]) + _2025teamgamelogs[[#This Row],[TOV]] - _2025teamgamelogs[[#This Row],[OREB]]</f>
        <v>96.6</v>
      </c>
      <c r="BJ2026" s="3">
        <f>_2025teamgamelogs[[#This Row],[TOV]]/_2025teamgamelogs[[#This Row],[POSSESIONS]]</f>
        <v>0.10351966873706005</v>
      </c>
      <c r="BK2026" s="4">
        <f>_2025teamgamelogs[[#This Row],[PTS]]/_2025teamgamelogs[[#This Row],[POSSESIONS]]</f>
        <v>1.3354037267080747</v>
      </c>
      <c r="BL2026" s="4">
        <f xml:space="preserve"> 100 * _2025teamgamelogs[[#This Row],[POINTS_PER_POSSESSION]]</f>
        <v>133.54037267080747</v>
      </c>
      <c r="BM2026" s="4">
        <f xml:space="preserve"> _2025teamgamelogs[[#This Row],[POSSESIONS]] / (_2025teamgamelogs[[#This Row],[MIN]]/48)</f>
        <v>96.6</v>
      </c>
      <c r="BN2026" s="3">
        <f>_2025teamgamelogs[[#This Row],[PTS]] / (2 * (_2025teamgamelogs[[#This Row],[FGA]] + 0.44 * _2025teamgamelogs[[#This Row],[FTA]]))</f>
        <v>0.65415821501014204</v>
      </c>
      <c r="BO2026" s="4">
        <f>VLOOKUP(_2025teamgamelogs[[#This Row],[MONTH]], LEAGUE_AVERAGES!$A$2:$B$8, 2, FALSE)</f>
        <v>113.5005303155976</v>
      </c>
      <c r="BP2026" s="5">
        <f>VLOOKUP(_2025teamgamelogs[[#This Row],[TEAM_NAME]], LEAGUE_AVERAGES!$A$14:$C$43, 2, FALSE)</f>
        <v>0.37692682926829268</v>
      </c>
      <c r="BQ2026" s="5">
        <f>VLOOKUP(_2025teamgamelogs[[#This Row],[TEAM_NAME]], LEAGUE_AVERAGES!$A$14:$C$43, 3, FALSE)</f>
        <v>0.37741463414634141</v>
      </c>
      <c r="BR2026" s="5">
        <f>VLOOKUP(_2025teamgamelogs[[#This Row],[TEAM_NAME]], LEAGUE_AVERAGES!$F$14:$H$43, 2, FALSE)</f>
        <v>0.4768536585365854</v>
      </c>
      <c r="BS2026" s="5">
        <f>VLOOKUP(_2025teamgamelogs[[#This Row],[TEAM_NAME]], LEAGUE_AVERAGES!$F$14:$H$43, 3, FALSE)</f>
        <v>0.48056097560975608</v>
      </c>
      <c r="BT2026" s="5">
        <f>VLOOKUP(_2025teamgamelogs[[#This Row],[TEAM_NAME]], LEAGUE_AVERAGES!$K$14:$M$43, 2, FALSE)</f>
        <v>0.59622840480117467</v>
      </c>
      <c r="BU2026" s="5">
        <f>VLOOKUP(_2025teamgamelogs[[#This Row],[TEAM_NAME]], LEAGUE_AVERAGES!$K$14:$M$43, 3, FALSE)</f>
        <v>0.59682738613401276</v>
      </c>
    </row>
    <row r="2027" spans="1:73" x14ac:dyDescent="0.2">
      <c r="A2027" t="s">
        <v>59</v>
      </c>
      <c r="B2027">
        <v>1610612759</v>
      </c>
      <c r="C2027" t="s">
        <v>145</v>
      </c>
      <c r="D2027" t="s">
        <v>146</v>
      </c>
      <c r="E2027">
        <v>22400537</v>
      </c>
      <c r="F2027" s="1">
        <v>45733</v>
      </c>
      <c r="G2027" t="s">
        <v>1081</v>
      </c>
      <c r="H2027" t="s">
        <v>70</v>
      </c>
      <c r="I2027">
        <v>48</v>
      </c>
      <c r="J2027">
        <v>41</v>
      </c>
      <c r="K2027">
        <v>88</v>
      </c>
      <c r="L2027">
        <v>0.46600000000000003</v>
      </c>
      <c r="M2027">
        <v>15</v>
      </c>
      <c r="N2027">
        <v>38</v>
      </c>
      <c r="O2027">
        <v>0.39500000000000002</v>
      </c>
      <c r="P2027">
        <v>12</v>
      </c>
      <c r="Q2027">
        <v>14</v>
      </c>
      <c r="R2027">
        <v>0.85699999999999998</v>
      </c>
      <c r="S2027">
        <v>9</v>
      </c>
      <c r="T2027">
        <v>35</v>
      </c>
      <c r="U2027">
        <v>44</v>
      </c>
      <c r="V2027">
        <v>30</v>
      </c>
      <c r="W2027">
        <v>17</v>
      </c>
      <c r="X2027">
        <v>6</v>
      </c>
      <c r="Y2027">
        <v>5</v>
      </c>
      <c r="Z2027">
        <v>4</v>
      </c>
      <c r="AA2027">
        <v>18</v>
      </c>
      <c r="AB2027">
        <v>10</v>
      </c>
      <c r="AC2027">
        <v>109</v>
      </c>
      <c r="AD2027">
        <v>-16</v>
      </c>
      <c r="AE2027">
        <v>1</v>
      </c>
      <c r="AF2027">
        <v>1231</v>
      </c>
      <c r="AG2027">
        <v>1231</v>
      </c>
      <c r="AH2027">
        <v>1231</v>
      </c>
      <c r="AI2027">
        <v>121</v>
      </c>
      <c r="AJ2027">
        <v>1234</v>
      </c>
      <c r="AK2027">
        <v>1314</v>
      </c>
      <c r="AL2027">
        <v>1262</v>
      </c>
      <c r="AM2027">
        <v>733</v>
      </c>
      <c r="AN2027">
        <v>1078</v>
      </c>
      <c r="AO2027">
        <v>794</v>
      </c>
      <c r="AP2027">
        <v>1889</v>
      </c>
      <c r="AQ2027">
        <v>2113</v>
      </c>
      <c r="AR2027">
        <v>515</v>
      </c>
      <c r="AS2027">
        <v>1566</v>
      </c>
      <c r="AT2027">
        <v>769</v>
      </c>
      <c r="AU2027">
        <v>1127</v>
      </c>
      <c r="AV2027">
        <v>541</v>
      </c>
      <c r="AW2027">
        <v>1759</v>
      </c>
      <c r="AX2027">
        <v>1702</v>
      </c>
      <c r="AY2027">
        <v>889</v>
      </c>
      <c r="AZ2027">
        <v>750</v>
      </c>
      <c r="BA2027">
        <v>1018</v>
      </c>
      <c r="BB2027">
        <v>2410</v>
      </c>
      <c r="BC2027">
        <v>1548</v>
      </c>
      <c r="BD2027">
        <v>2086</v>
      </c>
      <c r="BE2027">
        <v>1</v>
      </c>
      <c r="BF2027" t="s">
        <v>71</v>
      </c>
      <c r="BG2027" t="s">
        <v>1404</v>
      </c>
      <c r="BH2027" t="s">
        <v>1498</v>
      </c>
      <c r="BI2027" s="4">
        <f xml:space="preserve"> _2025teamgamelogs[[#This Row],[FGA]] + (0.44 * _2025teamgamelogs[[#This Row],[FTA]]) + _2025teamgamelogs[[#This Row],[TOV]] - _2025teamgamelogs[[#This Row],[OREB]]</f>
        <v>102.16</v>
      </c>
      <c r="BJ2027" s="3">
        <f>_2025teamgamelogs[[#This Row],[TOV]]/_2025teamgamelogs[[#This Row],[POSSESIONS]]</f>
        <v>0.16640563821456539</v>
      </c>
      <c r="BK2027" s="4">
        <f>_2025teamgamelogs[[#This Row],[PTS]]/_2025teamgamelogs[[#This Row],[POSSESIONS]]</f>
        <v>1.066953797963978</v>
      </c>
      <c r="BL2027" s="4">
        <f xml:space="preserve"> 100 * _2025teamgamelogs[[#This Row],[POINTS_PER_POSSESSION]]</f>
        <v>106.6953797963978</v>
      </c>
      <c r="BM2027" s="4">
        <f xml:space="preserve"> _2025teamgamelogs[[#This Row],[POSSESIONS]] / (_2025teamgamelogs[[#This Row],[MIN]]/48)</f>
        <v>102.16</v>
      </c>
      <c r="BN2027" s="3">
        <f>_2025teamgamelogs[[#This Row],[PTS]] / (2 * (_2025teamgamelogs[[#This Row],[FGA]] + 0.44 * _2025teamgamelogs[[#This Row],[FTA]]))</f>
        <v>0.5788020390824129</v>
      </c>
      <c r="BO2027" s="4">
        <f>VLOOKUP(_2025teamgamelogs[[#This Row],[MONTH]], LEAGUE_AVERAGES!$A$2:$B$8, 2, FALSE)</f>
        <v>113.5005303155976</v>
      </c>
      <c r="BP2027" s="5">
        <f>VLOOKUP(_2025teamgamelogs[[#This Row],[TEAM_NAME]], LEAGUE_AVERAGES!$A$14:$C$43, 2, FALSE)</f>
        <v>0.36502500000000004</v>
      </c>
      <c r="BQ2027" s="5">
        <f>VLOOKUP(_2025teamgamelogs[[#This Row],[TEAM_NAME]], LEAGUE_AVERAGES!$A$14:$C$43, 3, FALSE)</f>
        <v>0.35016666666666663</v>
      </c>
      <c r="BR2027" s="5">
        <f>VLOOKUP(_2025teamgamelogs[[#This Row],[TEAM_NAME]], LEAGUE_AVERAGES!$F$14:$H$43, 2, FALSE)</f>
        <v>0.47877500000000017</v>
      </c>
      <c r="BS2027" s="5">
        <f>VLOOKUP(_2025teamgamelogs[[#This Row],[TEAM_NAME]], LEAGUE_AVERAGES!$F$14:$H$43, 3, FALSE)</f>
        <v>0.45407142857142868</v>
      </c>
      <c r="BT2027" s="5">
        <f>VLOOKUP(_2025teamgamelogs[[#This Row],[TEAM_NAME]], LEAGUE_AVERAGES!$K$14:$M$43, 2, FALSE)</f>
        <v>0.59112459331758582</v>
      </c>
      <c r="BU2027" s="5">
        <f>VLOOKUP(_2025teamgamelogs[[#This Row],[TEAM_NAME]], LEAGUE_AVERAGES!$K$14:$M$43, 3, FALSE)</f>
        <v>0.56254759440180246</v>
      </c>
    </row>
    <row r="2028" spans="1:73" x14ac:dyDescent="0.2">
      <c r="A2028" t="s">
        <v>59</v>
      </c>
      <c r="B2028">
        <v>1610612761</v>
      </c>
      <c r="C2028" t="s">
        <v>95</v>
      </c>
      <c r="D2028" t="s">
        <v>96</v>
      </c>
      <c r="E2028">
        <v>22400991</v>
      </c>
      <c r="F2028" s="1">
        <v>45733</v>
      </c>
      <c r="G2028" t="s">
        <v>1635</v>
      </c>
      <c r="H2028" t="s">
        <v>70</v>
      </c>
      <c r="I2028">
        <v>48</v>
      </c>
      <c r="J2028">
        <v>31</v>
      </c>
      <c r="K2028">
        <v>87</v>
      </c>
      <c r="L2028">
        <v>0.35599999999999998</v>
      </c>
      <c r="M2028">
        <v>10</v>
      </c>
      <c r="N2028">
        <v>35</v>
      </c>
      <c r="O2028">
        <v>0.28599999999999998</v>
      </c>
      <c r="P2028">
        <v>17</v>
      </c>
      <c r="Q2028">
        <v>23</v>
      </c>
      <c r="R2028">
        <v>0.73899999999999999</v>
      </c>
      <c r="S2028">
        <v>12</v>
      </c>
      <c r="T2028">
        <v>28</v>
      </c>
      <c r="U2028">
        <v>40</v>
      </c>
      <c r="V2028">
        <v>20</v>
      </c>
      <c r="W2028">
        <v>12</v>
      </c>
      <c r="X2028">
        <v>4</v>
      </c>
      <c r="Y2028">
        <v>2</v>
      </c>
      <c r="Z2028">
        <v>4</v>
      </c>
      <c r="AA2028">
        <v>15</v>
      </c>
      <c r="AB2028">
        <v>21</v>
      </c>
      <c r="AC2028">
        <v>89</v>
      </c>
      <c r="AD2028">
        <v>-40</v>
      </c>
      <c r="AE2028">
        <v>1</v>
      </c>
      <c r="AF2028">
        <v>1231</v>
      </c>
      <c r="AG2028">
        <v>1231</v>
      </c>
      <c r="AH2028">
        <v>1231</v>
      </c>
      <c r="AI2028">
        <v>121</v>
      </c>
      <c r="AJ2028">
        <v>2413</v>
      </c>
      <c r="AK2028">
        <v>1449</v>
      </c>
      <c r="AL2028">
        <v>2415</v>
      </c>
      <c r="AM2028">
        <v>1891</v>
      </c>
      <c r="AN2028">
        <v>1495</v>
      </c>
      <c r="AO2028">
        <v>2019</v>
      </c>
      <c r="AP2028">
        <v>1052</v>
      </c>
      <c r="AQ2028">
        <v>899</v>
      </c>
      <c r="AR2028">
        <v>1655</v>
      </c>
      <c r="AS2028">
        <v>848</v>
      </c>
      <c r="AT2028">
        <v>1951</v>
      </c>
      <c r="AU2028">
        <v>1715</v>
      </c>
      <c r="AV2028">
        <v>2163</v>
      </c>
      <c r="AW2028">
        <v>640</v>
      </c>
      <c r="AX2028">
        <v>2190</v>
      </c>
      <c r="AY2028">
        <v>2078</v>
      </c>
      <c r="AZ2028">
        <v>750</v>
      </c>
      <c r="BA2028">
        <v>398</v>
      </c>
      <c r="BB2028">
        <v>575</v>
      </c>
      <c r="BC2028">
        <v>2395</v>
      </c>
      <c r="BD2028">
        <v>2439</v>
      </c>
      <c r="BE2028">
        <v>1</v>
      </c>
      <c r="BF2028" t="s">
        <v>71</v>
      </c>
      <c r="BG2028" t="s">
        <v>1404</v>
      </c>
      <c r="BH2028" t="s">
        <v>1498</v>
      </c>
      <c r="BI2028" s="4">
        <f xml:space="preserve"> _2025teamgamelogs[[#This Row],[FGA]] + (0.44 * _2025teamgamelogs[[#This Row],[FTA]]) + _2025teamgamelogs[[#This Row],[TOV]] - _2025teamgamelogs[[#This Row],[OREB]]</f>
        <v>97.12</v>
      </c>
      <c r="BJ2028" s="3">
        <f>_2025teamgamelogs[[#This Row],[TOV]]/_2025teamgamelogs[[#This Row],[POSSESIONS]]</f>
        <v>0.12355848434925865</v>
      </c>
      <c r="BK2028" s="4">
        <f>_2025teamgamelogs[[#This Row],[PTS]]/_2025teamgamelogs[[#This Row],[POSSESIONS]]</f>
        <v>0.91639209225700158</v>
      </c>
      <c r="BL2028" s="4">
        <f xml:space="preserve"> 100 * _2025teamgamelogs[[#This Row],[POINTS_PER_POSSESSION]]</f>
        <v>91.639209225700156</v>
      </c>
      <c r="BM2028" s="4">
        <f xml:space="preserve"> _2025teamgamelogs[[#This Row],[POSSESIONS]] / (_2025teamgamelogs[[#This Row],[MIN]]/48)</f>
        <v>97.12</v>
      </c>
      <c r="BN2028" s="3">
        <f>_2025teamgamelogs[[#This Row],[PTS]] / (2 * (_2025teamgamelogs[[#This Row],[FGA]] + 0.44 * _2025teamgamelogs[[#This Row],[FTA]]))</f>
        <v>0.45819604612850079</v>
      </c>
      <c r="BO2028" s="4">
        <f>VLOOKUP(_2025teamgamelogs[[#This Row],[MONTH]], LEAGUE_AVERAGES!$A$2:$B$8, 2, FALSE)</f>
        <v>113.5005303155976</v>
      </c>
      <c r="BP2028" s="5">
        <f>VLOOKUP(_2025teamgamelogs[[#This Row],[TEAM_NAME]], LEAGUE_AVERAGES!$A$14:$C$43, 2, FALSE)</f>
        <v>0.35443902439024388</v>
      </c>
      <c r="BQ2028" s="5">
        <f>VLOOKUP(_2025teamgamelogs[[#This Row],[TEAM_NAME]], LEAGUE_AVERAGES!$A$14:$C$43, 3, FALSE)</f>
        <v>0.34512195121951217</v>
      </c>
      <c r="BR2028" s="5">
        <f>VLOOKUP(_2025teamgamelogs[[#This Row],[TEAM_NAME]], LEAGUE_AVERAGES!$F$14:$H$43, 2, FALSE)</f>
        <v>0.46104878048780484</v>
      </c>
      <c r="BS2028" s="5">
        <f>VLOOKUP(_2025teamgamelogs[[#This Row],[TEAM_NAME]], LEAGUE_AVERAGES!$F$14:$H$43, 3, FALSE)</f>
        <v>0.45834146341463411</v>
      </c>
      <c r="BT2028" s="5">
        <f>VLOOKUP(_2025teamgamelogs[[#This Row],[TEAM_NAME]], LEAGUE_AVERAGES!$K$14:$M$43, 2, FALSE)</f>
        <v>0.55942918094792793</v>
      </c>
      <c r="BU2028" s="5">
        <f>VLOOKUP(_2025teamgamelogs[[#This Row],[TEAM_NAME]], LEAGUE_AVERAGES!$K$14:$M$43, 3, FALSE)</f>
        <v>0.54979583097447959</v>
      </c>
    </row>
    <row r="2029" spans="1:73" x14ac:dyDescent="0.2">
      <c r="A2029" t="s">
        <v>59</v>
      </c>
      <c r="B2029">
        <v>1610612764</v>
      </c>
      <c r="C2029" t="s">
        <v>148</v>
      </c>
      <c r="D2029" t="s">
        <v>149</v>
      </c>
      <c r="E2029">
        <v>22400995</v>
      </c>
      <c r="F2029" s="1">
        <v>45733</v>
      </c>
      <c r="G2029" t="s">
        <v>1636</v>
      </c>
      <c r="H2029" t="s">
        <v>70</v>
      </c>
      <c r="I2029">
        <v>48</v>
      </c>
      <c r="J2029">
        <v>38</v>
      </c>
      <c r="K2029">
        <v>92</v>
      </c>
      <c r="L2029">
        <v>0.41299999999999998</v>
      </c>
      <c r="M2029">
        <v>12</v>
      </c>
      <c r="N2029">
        <v>40</v>
      </c>
      <c r="O2029">
        <v>0.3</v>
      </c>
      <c r="P2029">
        <v>9</v>
      </c>
      <c r="Q2029">
        <v>12</v>
      </c>
      <c r="R2029">
        <v>0.75</v>
      </c>
      <c r="S2029">
        <v>11</v>
      </c>
      <c r="T2029">
        <v>38</v>
      </c>
      <c r="U2029">
        <v>49</v>
      </c>
      <c r="V2029">
        <v>27</v>
      </c>
      <c r="W2029">
        <v>16</v>
      </c>
      <c r="X2029">
        <v>6</v>
      </c>
      <c r="Y2029">
        <v>7</v>
      </c>
      <c r="Z2029">
        <v>3</v>
      </c>
      <c r="AA2029">
        <v>16</v>
      </c>
      <c r="AB2029">
        <v>10</v>
      </c>
      <c r="AC2029">
        <v>97</v>
      </c>
      <c r="AD2029">
        <v>-15</v>
      </c>
      <c r="AE2029">
        <v>1</v>
      </c>
      <c r="AF2029">
        <v>1231</v>
      </c>
      <c r="AG2029">
        <v>1231</v>
      </c>
      <c r="AH2029">
        <v>1231</v>
      </c>
      <c r="AI2029">
        <v>121</v>
      </c>
      <c r="AJ2029">
        <v>1796</v>
      </c>
      <c r="AK2029">
        <v>768</v>
      </c>
      <c r="AL2029">
        <v>2061</v>
      </c>
      <c r="AM2029">
        <v>1413</v>
      </c>
      <c r="AN2029">
        <v>795</v>
      </c>
      <c r="AO2029">
        <v>1895</v>
      </c>
      <c r="AP2029">
        <v>2256</v>
      </c>
      <c r="AQ2029">
        <v>2282</v>
      </c>
      <c r="AR2029">
        <v>1525</v>
      </c>
      <c r="AS2029">
        <v>1051</v>
      </c>
      <c r="AT2029">
        <v>377</v>
      </c>
      <c r="AU2029">
        <v>505</v>
      </c>
      <c r="AV2029">
        <v>1013</v>
      </c>
      <c r="AW2029">
        <v>1583</v>
      </c>
      <c r="AX2029">
        <v>1702</v>
      </c>
      <c r="AY2029">
        <v>346</v>
      </c>
      <c r="AZ2029">
        <v>384</v>
      </c>
      <c r="BA2029">
        <v>570</v>
      </c>
      <c r="BB2029">
        <v>2410</v>
      </c>
      <c r="BC2029">
        <v>2224</v>
      </c>
      <c r="BD2029">
        <v>2041</v>
      </c>
      <c r="BE2029">
        <v>1</v>
      </c>
      <c r="BF2029" t="s">
        <v>71</v>
      </c>
      <c r="BG2029" t="s">
        <v>1404</v>
      </c>
      <c r="BH2029" t="s">
        <v>1498</v>
      </c>
      <c r="BI2029" s="4">
        <f xml:space="preserve"> _2025teamgamelogs[[#This Row],[FGA]] + (0.44 * _2025teamgamelogs[[#This Row],[FTA]]) + _2025teamgamelogs[[#This Row],[TOV]] - _2025teamgamelogs[[#This Row],[OREB]]</f>
        <v>102.28</v>
      </c>
      <c r="BJ2029" s="3">
        <f>_2025teamgamelogs[[#This Row],[TOV]]/_2025teamgamelogs[[#This Row],[POSSESIONS]]</f>
        <v>0.15643332029722332</v>
      </c>
      <c r="BK2029" s="4">
        <f>_2025teamgamelogs[[#This Row],[PTS]]/_2025teamgamelogs[[#This Row],[POSSESIONS]]</f>
        <v>0.94837700430191629</v>
      </c>
      <c r="BL2029" s="4">
        <f xml:space="preserve"> 100 * _2025teamgamelogs[[#This Row],[POINTS_PER_POSSESSION]]</f>
        <v>94.837700430191632</v>
      </c>
      <c r="BM2029" s="4">
        <f xml:space="preserve"> _2025teamgamelogs[[#This Row],[POSSESIONS]] / (_2025teamgamelogs[[#This Row],[MIN]]/48)</f>
        <v>102.28</v>
      </c>
      <c r="BN2029" s="3">
        <f>_2025teamgamelogs[[#This Row],[PTS]] / (2 * (_2025teamgamelogs[[#This Row],[FGA]] + 0.44 * _2025teamgamelogs[[#This Row],[FTA]]))</f>
        <v>0.49856085526315791</v>
      </c>
      <c r="BO2029" s="4">
        <f>VLOOKUP(_2025teamgamelogs[[#This Row],[MONTH]], LEAGUE_AVERAGES!$A$2:$B$8, 2, FALSE)</f>
        <v>113.5005303155976</v>
      </c>
      <c r="BP2029" s="5">
        <f>VLOOKUP(_2025teamgamelogs[[#This Row],[TEAM_NAME]], LEAGUE_AVERAGES!$A$14:$C$43, 2, FALSE)</f>
        <v>0.32842499999999997</v>
      </c>
      <c r="BQ2029" s="5">
        <f>VLOOKUP(_2025teamgamelogs[[#This Row],[TEAM_NAME]], LEAGUE_AVERAGES!$A$14:$C$43, 3, FALSE)</f>
        <v>0.33730952380952384</v>
      </c>
      <c r="BR2029" s="5">
        <f>VLOOKUP(_2025teamgamelogs[[#This Row],[TEAM_NAME]], LEAGUE_AVERAGES!$F$14:$H$43, 2, FALSE)</f>
        <v>0.44209999999999994</v>
      </c>
      <c r="BS2029" s="5">
        <f>VLOOKUP(_2025teamgamelogs[[#This Row],[TEAM_NAME]], LEAGUE_AVERAGES!$F$14:$H$43, 3, FALSE)</f>
        <v>0.4362619047619048</v>
      </c>
      <c r="BT2029" s="5">
        <f>VLOOKUP(_2025teamgamelogs[[#This Row],[TEAM_NAME]], LEAGUE_AVERAGES!$K$14:$M$43, 2, FALSE)</f>
        <v>0.55099578881797462</v>
      </c>
      <c r="BU2029" s="5">
        <f>VLOOKUP(_2025teamgamelogs[[#This Row],[TEAM_NAME]], LEAGUE_AVERAGES!$K$14:$M$43, 3, FALSE)</f>
        <v>0.54201342555394594</v>
      </c>
    </row>
    <row r="2030" spans="1:73" x14ac:dyDescent="0.2">
      <c r="A2030" t="s">
        <v>59</v>
      </c>
      <c r="B2030">
        <v>1610612765</v>
      </c>
      <c r="C2030" t="s">
        <v>107</v>
      </c>
      <c r="D2030" t="s">
        <v>108</v>
      </c>
      <c r="E2030">
        <v>22400987</v>
      </c>
      <c r="F2030" s="1">
        <v>45733</v>
      </c>
      <c r="G2030" t="s">
        <v>1637</v>
      </c>
      <c r="H2030" t="s">
        <v>63</v>
      </c>
      <c r="I2030">
        <v>48</v>
      </c>
      <c r="J2030">
        <v>46</v>
      </c>
      <c r="K2030">
        <v>84</v>
      </c>
      <c r="L2030">
        <v>0.54800000000000004</v>
      </c>
      <c r="M2030">
        <v>13</v>
      </c>
      <c r="N2030">
        <v>35</v>
      </c>
      <c r="O2030">
        <v>0.371</v>
      </c>
      <c r="P2030">
        <v>22</v>
      </c>
      <c r="Q2030">
        <v>29</v>
      </c>
      <c r="R2030">
        <v>0.75900000000000001</v>
      </c>
      <c r="S2030">
        <v>11</v>
      </c>
      <c r="T2030">
        <v>39</v>
      </c>
      <c r="U2030">
        <v>50</v>
      </c>
      <c r="V2030">
        <v>33</v>
      </c>
      <c r="W2030">
        <v>14</v>
      </c>
      <c r="X2030">
        <v>10</v>
      </c>
      <c r="Y2030">
        <v>7</v>
      </c>
      <c r="Z2030">
        <v>6</v>
      </c>
      <c r="AA2030">
        <v>19</v>
      </c>
      <c r="AB2030">
        <v>15</v>
      </c>
      <c r="AC2030">
        <v>127</v>
      </c>
      <c r="AD2030">
        <v>46</v>
      </c>
      <c r="AE2030">
        <v>1</v>
      </c>
      <c r="AF2030">
        <v>1</v>
      </c>
      <c r="AG2030">
        <v>1</v>
      </c>
      <c r="AH2030">
        <v>1</v>
      </c>
      <c r="AI2030">
        <v>121</v>
      </c>
      <c r="AJ2030">
        <v>437</v>
      </c>
      <c r="AK2030">
        <v>1815</v>
      </c>
      <c r="AL2030">
        <v>171</v>
      </c>
      <c r="AM2030">
        <v>1171</v>
      </c>
      <c r="AN2030">
        <v>1495</v>
      </c>
      <c r="AO2030">
        <v>1077</v>
      </c>
      <c r="AP2030">
        <v>406</v>
      </c>
      <c r="AQ2030">
        <v>325</v>
      </c>
      <c r="AR2030">
        <v>1506</v>
      </c>
      <c r="AS2030">
        <v>1051</v>
      </c>
      <c r="AT2030">
        <v>277</v>
      </c>
      <c r="AU2030">
        <v>427</v>
      </c>
      <c r="AV2030">
        <v>240</v>
      </c>
      <c r="AW2030">
        <v>1092</v>
      </c>
      <c r="AX2030">
        <v>539</v>
      </c>
      <c r="AY2030">
        <v>346</v>
      </c>
      <c r="AZ2030">
        <v>1573</v>
      </c>
      <c r="BA2030">
        <v>1258</v>
      </c>
      <c r="BB2030">
        <v>1892</v>
      </c>
      <c r="BC2030">
        <v>341</v>
      </c>
      <c r="BD2030">
        <v>7</v>
      </c>
      <c r="BE2030">
        <v>1</v>
      </c>
      <c r="BF2030" t="s">
        <v>71</v>
      </c>
      <c r="BG2030" t="s">
        <v>1404</v>
      </c>
      <c r="BH2030" t="s">
        <v>1498</v>
      </c>
      <c r="BI2030" s="4">
        <f xml:space="preserve"> _2025teamgamelogs[[#This Row],[FGA]] + (0.44 * _2025teamgamelogs[[#This Row],[FTA]]) + _2025teamgamelogs[[#This Row],[TOV]] - _2025teamgamelogs[[#This Row],[OREB]]</f>
        <v>99.76</v>
      </c>
      <c r="BJ2030" s="3">
        <f>_2025teamgamelogs[[#This Row],[TOV]]/_2025teamgamelogs[[#This Row],[POSSESIONS]]</f>
        <v>0.14033680834001602</v>
      </c>
      <c r="BK2030" s="4">
        <f>_2025teamgamelogs[[#This Row],[PTS]]/_2025teamgamelogs[[#This Row],[POSSESIONS]]</f>
        <v>1.2730553327987169</v>
      </c>
      <c r="BL2030" s="4">
        <f xml:space="preserve"> 100 * _2025teamgamelogs[[#This Row],[POINTS_PER_POSSESSION]]</f>
        <v>127.30553327987168</v>
      </c>
      <c r="BM2030" s="4">
        <f xml:space="preserve"> _2025teamgamelogs[[#This Row],[POSSESIONS]] / (_2025teamgamelogs[[#This Row],[MIN]]/48)</f>
        <v>99.76</v>
      </c>
      <c r="BN2030" s="3">
        <f>_2025teamgamelogs[[#This Row],[PTS]] / (2 * (_2025teamgamelogs[[#This Row],[FGA]] + 0.44 * _2025teamgamelogs[[#This Row],[FTA]]))</f>
        <v>0.65626291856138896</v>
      </c>
      <c r="BO2030" s="4">
        <f>VLOOKUP(_2025teamgamelogs[[#This Row],[MONTH]], LEAGUE_AVERAGES!$A$2:$B$8, 2, FALSE)</f>
        <v>113.5005303155976</v>
      </c>
      <c r="BP2030" s="5">
        <f>VLOOKUP(_2025teamgamelogs[[#This Row],[TEAM_NAME]], LEAGUE_AVERAGES!$A$14:$C$43, 2, FALSE)</f>
        <v>0.3560731707317073</v>
      </c>
      <c r="BQ2030" s="5">
        <f>VLOOKUP(_2025teamgamelogs[[#This Row],[TEAM_NAME]], LEAGUE_AVERAGES!$A$14:$C$43, 3, FALSE)</f>
        <v>0.3687804878048781</v>
      </c>
      <c r="BR2030" s="5">
        <f>VLOOKUP(_2025teamgamelogs[[#This Row],[TEAM_NAME]], LEAGUE_AVERAGES!$F$14:$H$43, 2, FALSE)</f>
        <v>0.47321951219512204</v>
      </c>
      <c r="BS2030" s="5">
        <f>VLOOKUP(_2025teamgamelogs[[#This Row],[TEAM_NAME]], LEAGUE_AVERAGES!$F$14:$H$43, 3, FALSE)</f>
        <v>0.48104878048780486</v>
      </c>
      <c r="BT2030" s="5">
        <f>VLOOKUP(_2025teamgamelogs[[#This Row],[TEAM_NAME]], LEAGUE_AVERAGES!$K$14:$M$43, 2, FALSE)</f>
        <v>0.57634444021190001</v>
      </c>
      <c r="BU2030" s="5">
        <f>VLOOKUP(_2025teamgamelogs[[#This Row],[TEAM_NAME]], LEAGUE_AVERAGES!$K$14:$M$43, 3, FALSE)</f>
        <v>0.58621097107374254</v>
      </c>
    </row>
    <row r="2031" spans="1:73" x14ac:dyDescent="0.2">
      <c r="A2031" t="s">
        <v>59</v>
      </c>
      <c r="B2031">
        <v>1610612747</v>
      </c>
      <c r="C2031" t="s">
        <v>60</v>
      </c>
      <c r="D2031" t="s">
        <v>61</v>
      </c>
      <c r="E2031">
        <v>22400537</v>
      </c>
      <c r="F2031" s="1">
        <v>45733</v>
      </c>
      <c r="G2031" t="s">
        <v>1082</v>
      </c>
      <c r="H2031" t="s">
        <v>63</v>
      </c>
      <c r="I2031">
        <v>48</v>
      </c>
      <c r="J2031">
        <v>44</v>
      </c>
      <c r="K2031">
        <v>90</v>
      </c>
      <c r="L2031">
        <v>0.48899999999999999</v>
      </c>
      <c r="M2031">
        <v>19</v>
      </c>
      <c r="N2031">
        <v>48</v>
      </c>
      <c r="O2031">
        <v>0.39600000000000002</v>
      </c>
      <c r="P2031">
        <v>18</v>
      </c>
      <c r="Q2031">
        <v>24</v>
      </c>
      <c r="R2031">
        <v>0.75</v>
      </c>
      <c r="S2031">
        <v>8</v>
      </c>
      <c r="T2031">
        <v>34</v>
      </c>
      <c r="U2031">
        <v>42</v>
      </c>
      <c r="V2031">
        <v>34</v>
      </c>
      <c r="W2031">
        <v>9</v>
      </c>
      <c r="X2031">
        <v>13</v>
      </c>
      <c r="Y2031">
        <v>4</v>
      </c>
      <c r="Z2031">
        <v>5</v>
      </c>
      <c r="AA2031">
        <v>10</v>
      </c>
      <c r="AB2031">
        <v>18</v>
      </c>
      <c r="AC2031">
        <v>125</v>
      </c>
      <c r="AD2031">
        <v>16</v>
      </c>
      <c r="AE2031">
        <v>1</v>
      </c>
      <c r="AF2031">
        <v>1</v>
      </c>
      <c r="AG2031">
        <v>1</v>
      </c>
      <c r="AH2031">
        <v>1</v>
      </c>
      <c r="AI2031">
        <v>121</v>
      </c>
      <c r="AJ2031">
        <v>703</v>
      </c>
      <c r="AK2031">
        <v>1029</v>
      </c>
      <c r="AL2031">
        <v>844</v>
      </c>
      <c r="AM2031">
        <v>182</v>
      </c>
      <c r="AN2031">
        <v>163</v>
      </c>
      <c r="AO2031">
        <v>777</v>
      </c>
      <c r="AP2031">
        <v>889</v>
      </c>
      <c r="AQ2031">
        <v>791</v>
      </c>
      <c r="AR2031">
        <v>1525</v>
      </c>
      <c r="AS2031">
        <v>1800</v>
      </c>
      <c r="AT2031">
        <v>926</v>
      </c>
      <c r="AU2031">
        <v>1443</v>
      </c>
      <c r="AV2031">
        <v>186</v>
      </c>
      <c r="AW2031">
        <v>152</v>
      </c>
      <c r="AX2031">
        <v>137</v>
      </c>
      <c r="AY2031">
        <v>1274</v>
      </c>
      <c r="AZ2031">
        <v>1188</v>
      </c>
      <c r="BA2031">
        <v>25</v>
      </c>
      <c r="BB2031">
        <v>1204</v>
      </c>
      <c r="BC2031">
        <v>437</v>
      </c>
      <c r="BD2031">
        <v>338</v>
      </c>
      <c r="BE2031">
        <v>1</v>
      </c>
      <c r="BF2031" t="s">
        <v>64</v>
      </c>
      <c r="BG2031" t="s">
        <v>1404</v>
      </c>
      <c r="BH2031" t="s">
        <v>1498</v>
      </c>
      <c r="BI2031" s="4">
        <f xml:space="preserve"> _2025teamgamelogs[[#This Row],[FGA]] + (0.44 * _2025teamgamelogs[[#This Row],[FTA]]) + _2025teamgamelogs[[#This Row],[TOV]] - _2025teamgamelogs[[#This Row],[OREB]]</f>
        <v>101.56</v>
      </c>
      <c r="BJ2031" s="3">
        <f>_2025teamgamelogs[[#This Row],[TOV]]/_2025teamgamelogs[[#This Row],[POSSESIONS]]</f>
        <v>8.861756597085467E-2</v>
      </c>
      <c r="BK2031" s="4">
        <f>_2025teamgamelogs[[#This Row],[PTS]]/_2025teamgamelogs[[#This Row],[POSSESIONS]]</f>
        <v>1.2307995273729815</v>
      </c>
      <c r="BL2031" s="4">
        <f xml:space="preserve"> 100 * _2025teamgamelogs[[#This Row],[POINTS_PER_POSSESSION]]</f>
        <v>123.07995273729814</v>
      </c>
      <c r="BM2031" s="4">
        <f xml:space="preserve"> _2025teamgamelogs[[#This Row],[POSSESIONS]] / (_2025teamgamelogs[[#This Row],[MIN]]/48)</f>
        <v>101.56</v>
      </c>
      <c r="BN2031" s="3">
        <f>_2025teamgamelogs[[#This Row],[PTS]] / (2 * (_2025teamgamelogs[[#This Row],[FGA]] + 0.44 * _2025teamgamelogs[[#This Row],[FTA]]))</f>
        <v>0.62151949085123304</v>
      </c>
      <c r="BO2031" s="4">
        <f>VLOOKUP(_2025teamgamelogs[[#This Row],[MONTH]], LEAGUE_AVERAGES!$A$2:$B$8, 2, FALSE)</f>
        <v>113.5005303155976</v>
      </c>
      <c r="BP2031" s="5">
        <f>VLOOKUP(_2025teamgamelogs[[#This Row],[TEAM_NAME]], LEAGUE_AVERAGES!$A$14:$C$43, 2, FALSE)</f>
        <v>0.37419512195121946</v>
      </c>
      <c r="BQ2031" s="5">
        <f>VLOOKUP(_2025teamgamelogs[[#This Row],[TEAM_NAME]], LEAGUE_AVERAGES!$A$14:$C$43, 3, FALSE)</f>
        <v>0.35536585365853657</v>
      </c>
      <c r="BR2031" s="5">
        <f>VLOOKUP(_2025teamgamelogs[[#This Row],[TEAM_NAME]], LEAGUE_AVERAGES!$F$14:$H$43, 2, FALSE)</f>
        <v>0.48560975609756091</v>
      </c>
      <c r="BS2031" s="5">
        <f>VLOOKUP(_2025teamgamelogs[[#This Row],[TEAM_NAME]], LEAGUE_AVERAGES!$F$14:$H$43, 3, FALSE)</f>
        <v>0.47373170731707315</v>
      </c>
      <c r="BT2031" s="5">
        <f>VLOOKUP(_2025teamgamelogs[[#This Row],[TEAM_NAME]], LEAGUE_AVERAGES!$K$14:$M$43, 2, FALSE)</f>
        <v>0.60200661119778875</v>
      </c>
      <c r="BU2031" s="5">
        <f>VLOOKUP(_2025teamgamelogs[[#This Row],[TEAM_NAME]], LEAGUE_AVERAGES!$K$14:$M$43, 3, FALSE)</f>
        <v>0.58416138772693449</v>
      </c>
    </row>
    <row r="2032" spans="1:73" x14ac:dyDescent="0.2">
      <c r="A2032" t="s">
        <v>59</v>
      </c>
      <c r="B2032">
        <v>1610612748</v>
      </c>
      <c r="C2032" t="s">
        <v>101</v>
      </c>
      <c r="D2032" t="s">
        <v>102</v>
      </c>
      <c r="E2032">
        <v>22400984</v>
      </c>
      <c r="F2032" s="1">
        <v>45733</v>
      </c>
      <c r="G2032" t="s">
        <v>1638</v>
      </c>
      <c r="H2032" t="s">
        <v>70</v>
      </c>
      <c r="I2032">
        <v>48</v>
      </c>
      <c r="J2032">
        <v>39</v>
      </c>
      <c r="K2032">
        <v>82</v>
      </c>
      <c r="L2032">
        <v>0.47599999999999998</v>
      </c>
      <c r="M2032">
        <v>6</v>
      </c>
      <c r="N2032">
        <v>23</v>
      </c>
      <c r="O2032">
        <v>0.26100000000000001</v>
      </c>
      <c r="P2032">
        <v>11</v>
      </c>
      <c r="Q2032">
        <v>12</v>
      </c>
      <c r="R2032">
        <v>0.91700000000000004</v>
      </c>
      <c r="S2032">
        <v>9</v>
      </c>
      <c r="T2032">
        <v>30</v>
      </c>
      <c r="U2032">
        <v>39</v>
      </c>
      <c r="V2032">
        <v>23</v>
      </c>
      <c r="W2032">
        <v>21</v>
      </c>
      <c r="X2032">
        <v>9</v>
      </c>
      <c r="Y2032">
        <v>6</v>
      </c>
      <c r="Z2032">
        <v>6</v>
      </c>
      <c r="AA2032">
        <v>11</v>
      </c>
      <c r="AB2032">
        <v>14</v>
      </c>
      <c r="AC2032">
        <v>95</v>
      </c>
      <c r="AD2032">
        <v>-21</v>
      </c>
      <c r="AE2032">
        <v>1</v>
      </c>
      <c r="AF2032">
        <v>1231</v>
      </c>
      <c r="AG2032">
        <v>1231</v>
      </c>
      <c r="AH2032">
        <v>1231</v>
      </c>
      <c r="AI2032">
        <v>121</v>
      </c>
      <c r="AJ2032">
        <v>1609</v>
      </c>
      <c r="AK2032">
        <v>2022</v>
      </c>
      <c r="AL2032">
        <v>1092</v>
      </c>
      <c r="AM2032">
        <v>2400</v>
      </c>
      <c r="AN2032">
        <v>2421</v>
      </c>
      <c r="AO2032">
        <v>2198</v>
      </c>
      <c r="AP2032">
        <v>2028</v>
      </c>
      <c r="AQ2032">
        <v>2282</v>
      </c>
      <c r="AR2032">
        <v>182</v>
      </c>
      <c r="AS2032">
        <v>1566</v>
      </c>
      <c r="AT2032">
        <v>1652</v>
      </c>
      <c r="AU2032">
        <v>1833</v>
      </c>
      <c r="AV2032">
        <v>1759</v>
      </c>
      <c r="AW2032">
        <v>2289</v>
      </c>
      <c r="AX2032">
        <v>797</v>
      </c>
      <c r="AY2032">
        <v>560</v>
      </c>
      <c r="AZ2032">
        <v>1573</v>
      </c>
      <c r="BA2032">
        <v>52</v>
      </c>
      <c r="BB2032">
        <v>2064</v>
      </c>
      <c r="BC2032">
        <v>2285</v>
      </c>
      <c r="BD2032">
        <v>2231</v>
      </c>
      <c r="BE2032">
        <v>1</v>
      </c>
      <c r="BF2032" t="s">
        <v>71</v>
      </c>
      <c r="BG2032" t="s">
        <v>1404</v>
      </c>
      <c r="BH2032" t="s">
        <v>1498</v>
      </c>
      <c r="BI2032" s="4">
        <f xml:space="preserve"> _2025teamgamelogs[[#This Row],[FGA]] + (0.44 * _2025teamgamelogs[[#This Row],[FTA]]) + _2025teamgamelogs[[#This Row],[TOV]] - _2025teamgamelogs[[#This Row],[OREB]]</f>
        <v>99.28</v>
      </c>
      <c r="BJ2032" s="3">
        <f>_2025teamgamelogs[[#This Row],[TOV]]/_2025teamgamelogs[[#This Row],[POSSESIONS]]</f>
        <v>0.21152296535052376</v>
      </c>
      <c r="BK2032" s="4">
        <f>_2025teamgamelogs[[#This Row],[PTS]]/_2025teamgamelogs[[#This Row],[POSSESIONS]]</f>
        <v>0.95688960515713128</v>
      </c>
      <c r="BL2032" s="4">
        <f xml:space="preserve"> 100 * _2025teamgamelogs[[#This Row],[POINTS_PER_POSSESSION]]</f>
        <v>95.688960515713134</v>
      </c>
      <c r="BM2032" s="4">
        <f xml:space="preserve"> _2025teamgamelogs[[#This Row],[POSSESIONS]] / (_2025teamgamelogs[[#This Row],[MIN]]/48)</f>
        <v>99.28</v>
      </c>
      <c r="BN2032" s="3">
        <f>_2025teamgamelogs[[#This Row],[PTS]] / (2 * (_2025teamgamelogs[[#This Row],[FGA]] + 0.44 * _2025teamgamelogs[[#This Row],[FTA]]))</f>
        <v>0.54422548120989922</v>
      </c>
      <c r="BO2032" s="4">
        <f>VLOOKUP(_2025teamgamelogs[[#This Row],[MONTH]], LEAGUE_AVERAGES!$A$2:$B$8, 2, FALSE)</f>
        <v>113.5005303155976</v>
      </c>
      <c r="BP2032" s="5">
        <f>VLOOKUP(_2025teamgamelogs[[#This Row],[TEAM_NAME]], LEAGUE_AVERAGES!$A$14:$C$43, 2, FALSE)</f>
        <v>0.38887804878048787</v>
      </c>
      <c r="BQ2032" s="5">
        <f>VLOOKUP(_2025teamgamelogs[[#This Row],[TEAM_NAME]], LEAGUE_AVERAGES!$A$14:$C$43, 3, FALSE)</f>
        <v>0.35180487804878063</v>
      </c>
      <c r="BR2032" s="5">
        <f>VLOOKUP(_2025teamgamelogs[[#This Row],[TEAM_NAME]], LEAGUE_AVERAGES!$F$14:$H$43, 2, FALSE)</f>
        <v>0.48178048780487814</v>
      </c>
      <c r="BS2032" s="5">
        <f>VLOOKUP(_2025teamgamelogs[[#This Row],[TEAM_NAME]], LEAGUE_AVERAGES!$F$14:$H$43, 3, FALSE)</f>
        <v>0.44997560975609752</v>
      </c>
      <c r="BT2032" s="5">
        <f>VLOOKUP(_2025teamgamelogs[[#This Row],[TEAM_NAME]], LEAGUE_AVERAGES!$K$14:$M$43, 2, FALSE)</f>
        <v>0.59307433364150897</v>
      </c>
      <c r="BU2032" s="5">
        <f>VLOOKUP(_2025teamgamelogs[[#This Row],[TEAM_NAME]], LEAGUE_AVERAGES!$K$14:$M$43, 3, FALSE)</f>
        <v>0.56311679796954139</v>
      </c>
    </row>
    <row r="2033" spans="1:73" x14ac:dyDescent="0.2">
      <c r="A2033" t="s">
        <v>59</v>
      </c>
      <c r="B2033">
        <v>1610612740</v>
      </c>
      <c r="C2033" t="s">
        <v>77</v>
      </c>
      <c r="D2033" t="s">
        <v>78</v>
      </c>
      <c r="E2033">
        <v>22400987</v>
      </c>
      <c r="F2033" s="1">
        <v>45733</v>
      </c>
      <c r="G2033" t="s">
        <v>1639</v>
      </c>
      <c r="H2033" t="s">
        <v>70</v>
      </c>
      <c r="I2033">
        <v>48</v>
      </c>
      <c r="J2033">
        <v>28</v>
      </c>
      <c r="K2033">
        <v>86</v>
      </c>
      <c r="L2033">
        <v>0.32600000000000001</v>
      </c>
      <c r="M2033">
        <v>5</v>
      </c>
      <c r="N2033">
        <v>32</v>
      </c>
      <c r="O2033">
        <v>0.156</v>
      </c>
      <c r="P2033">
        <v>20</v>
      </c>
      <c r="Q2033">
        <v>30</v>
      </c>
      <c r="R2033">
        <v>0.66700000000000004</v>
      </c>
      <c r="S2033">
        <v>13</v>
      </c>
      <c r="T2033">
        <v>26</v>
      </c>
      <c r="U2033">
        <v>39</v>
      </c>
      <c r="V2033">
        <v>18</v>
      </c>
      <c r="W2033">
        <v>17</v>
      </c>
      <c r="X2033">
        <v>7</v>
      </c>
      <c r="Y2033">
        <v>6</v>
      </c>
      <c r="Z2033">
        <v>7</v>
      </c>
      <c r="AA2033">
        <v>15</v>
      </c>
      <c r="AB2033">
        <v>19</v>
      </c>
      <c r="AC2033">
        <v>81</v>
      </c>
      <c r="AD2033">
        <v>-46</v>
      </c>
      <c r="AE2033">
        <v>1</v>
      </c>
      <c r="AF2033">
        <v>1231</v>
      </c>
      <c r="AG2033">
        <v>1231</v>
      </c>
      <c r="AH2033">
        <v>1231</v>
      </c>
      <c r="AI2033">
        <v>121</v>
      </c>
      <c r="AJ2033">
        <v>2450</v>
      </c>
      <c r="AK2033">
        <v>1580</v>
      </c>
      <c r="AL2033">
        <v>2451</v>
      </c>
      <c r="AM2033">
        <v>2427</v>
      </c>
      <c r="AN2033">
        <v>1863</v>
      </c>
      <c r="AO2033">
        <v>2447</v>
      </c>
      <c r="AP2033">
        <v>623</v>
      </c>
      <c r="AQ2033">
        <v>259</v>
      </c>
      <c r="AR2033">
        <v>2105</v>
      </c>
      <c r="AS2033">
        <v>652</v>
      </c>
      <c r="AT2033">
        <v>2171</v>
      </c>
      <c r="AU2033">
        <v>1833</v>
      </c>
      <c r="AV2033">
        <v>2327</v>
      </c>
      <c r="AW2033">
        <v>1759</v>
      </c>
      <c r="AX2033">
        <v>1360</v>
      </c>
      <c r="AY2033">
        <v>560</v>
      </c>
      <c r="AZ2033">
        <v>1902</v>
      </c>
      <c r="BA2033">
        <v>398</v>
      </c>
      <c r="BB2033">
        <v>971</v>
      </c>
      <c r="BC2033">
        <v>2453</v>
      </c>
      <c r="BD2033">
        <v>2454</v>
      </c>
      <c r="BE2033">
        <v>1</v>
      </c>
      <c r="BF2033" t="s">
        <v>64</v>
      </c>
      <c r="BG2033" t="s">
        <v>1404</v>
      </c>
      <c r="BH2033" t="s">
        <v>1498</v>
      </c>
      <c r="BI2033" s="4">
        <f xml:space="preserve"> _2025teamgamelogs[[#This Row],[FGA]] + (0.44 * _2025teamgamelogs[[#This Row],[FTA]]) + _2025teamgamelogs[[#This Row],[TOV]] - _2025teamgamelogs[[#This Row],[OREB]]</f>
        <v>103.2</v>
      </c>
      <c r="BJ2033" s="3">
        <f>_2025teamgamelogs[[#This Row],[TOV]]/_2025teamgamelogs[[#This Row],[POSSESIONS]]</f>
        <v>0.16472868217054262</v>
      </c>
      <c r="BK2033" s="4">
        <f>_2025teamgamelogs[[#This Row],[PTS]]/_2025teamgamelogs[[#This Row],[POSSESIONS]]</f>
        <v>0.78488372093023251</v>
      </c>
      <c r="BL2033" s="4">
        <f xml:space="preserve"> 100 * _2025teamgamelogs[[#This Row],[POINTS_PER_POSSESSION]]</f>
        <v>78.488372093023244</v>
      </c>
      <c r="BM2033" s="4">
        <f xml:space="preserve"> _2025teamgamelogs[[#This Row],[POSSESIONS]] / (_2025teamgamelogs[[#This Row],[MIN]]/48)</f>
        <v>103.2</v>
      </c>
      <c r="BN2033" s="3">
        <f>_2025teamgamelogs[[#This Row],[PTS]] / (2 * (_2025teamgamelogs[[#This Row],[FGA]] + 0.44 * _2025teamgamelogs[[#This Row],[FTA]]))</f>
        <v>0.40826612903225806</v>
      </c>
      <c r="BO2033" s="4">
        <f>VLOOKUP(_2025teamgamelogs[[#This Row],[MONTH]], LEAGUE_AVERAGES!$A$2:$B$8, 2, FALSE)</f>
        <v>113.5005303155976</v>
      </c>
      <c r="BP2033" s="5">
        <f>VLOOKUP(_2025teamgamelogs[[#This Row],[TEAM_NAME]], LEAGUE_AVERAGES!$A$14:$C$43, 2, FALSE)</f>
        <v>0.35068292682926827</v>
      </c>
      <c r="BQ2033" s="5">
        <f>VLOOKUP(_2025teamgamelogs[[#This Row],[TEAM_NAME]], LEAGUE_AVERAGES!$A$14:$C$43, 3, FALSE)</f>
        <v>0.33902439024390252</v>
      </c>
      <c r="BR2033" s="5">
        <f>VLOOKUP(_2025teamgamelogs[[#This Row],[TEAM_NAME]], LEAGUE_AVERAGES!$F$14:$H$43, 2, FALSE)</f>
        <v>0.44770731707317085</v>
      </c>
      <c r="BS2033" s="5">
        <f>VLOOKUP(_2025teamgamelogs[[#This Row],[TEAM_NAME]], LEAGUE_AVERAGES!$F$14:$H$43, 3, FALSE)</f>
        <v>0.45721951219512191</v>
      </c>
      <c r="BT2033" s="5">
        <f>VLOOKUP(_2025teamgamelogs[[#This Row],[TEAM_NAME]], LEAGUE_AVERAGES!$K$14:$M$43, 2, FALSE)</f>
        <v>0.55230036801172144</v>
      </c>
      <c r="BU2033" s="5">
        <f>VLOOKUP(_2025teamgamelogs[[#This Row],[TEAM_NAME]], LEAGUE_AVERAGES!$K$14:$M$43, 3, FALSE)</f>
        <v>0.55239725408654039</v>
      </c>
    </row>
    <row r="2034" spans="1:73" x14ac:dyDescent="0.2">
      <c r="A2034" t="s">
        <v>59</v>
      </c>
      <c r="B2034">
        <v>1610612754</v>
      </c>
      <c r="C2034" t="s">
        <v>110</v>
      </c>
      <c r="D2034" t="s">
        <v>111</v>
      </c>
      <c r="E2034">
        <v>22400986</v>
      </c>
      <c r="F2034" s="1">
        <v>45733</v>
      </c>
      <c r="G2034" t="s">
        <v>1640</v>
      </c>
      <c r="H2034" t="s">
        <v>63</v>
      </c>
      <c r="I2034">
        <v>53</v>
      </c>
      <c r="J2034">
        <v>48</v>
      </c>
      <c r="K2034">
        <v>97</v>
      </c>
      <c r="L2034">
        <v>0.495</v>
      </c>
      <c r="M2034">
        <v>17</v>
      </c>
      <c r="N2034">
        <v>37</v>
      </c>
      <c r="O2034">
        <v>0.45900000000000002</v>
      </c>
      <c r="P2034">
        <v>19</v>
      </c>
      <c r="Q2034">
        <v>23</v>
      </c>
      <c r="R2034">
        <v>0.82599999999999996</v>
      </c>
      <c r="S2034">
        <v>14</v>
      </c>
      <c r="T2034">
        <v>34</v>
      </c>
      <c r="U2034">
        <v>48</v>
      </c>
      <c r="V2034">
        <v>28</v>
      </c>
      <c r="W2034">
        <v>20</v>
      </c>
      <c r="X2034">
        <v>7</v>
      </c>
      <c r="Y2034">
        <v>6</v>
      </c>
      <c r="Z2034">
        <v>7</v>
      </c>
      <c r="AA2034">
        <v>25</v>
      </c>
      <c r="AB2034">
        <v>22</v>
      </c>
      <c r="AC2034">
        <v>132</v>
      </c>
      <c r="AD2034">
        <v>2</v>
      </c>
      <c r="AE2034">
        <v>1</v>
      </c>
      <c r="AF2034">
        <v>1</v>
      </c>
      <c r="AG2034">
        <v>1</v>
      </c>
      <c r="AH2034">
        <v>1</v>
      </c>
      <c r="AI2034">
        <v>9</v>
      </c>
      <c r="AJ2034">
        <v>242</v>
      </c>
      <c r="AK2034">
        <v>324</v>
      </c>
      <c r="AL2034">
        <v>746</v>
      </c>
      <c r="AM2034">
        <v>410</v>
      </c>
      <c r="AN2034">
        <v>1227</v>
      </c>
      <c r="AO2034">
        <v>263</v>
      </c>
      <c r="AP2034">
        <v>756</v>
      </c>
      <c r="AQ2034">
        <v>899</v>
      </c>
      <c r="AR2034">
        <v>794</v>
      </c>
      <c r="AS2034">
        <v>466</v>
      </c>
      <c r="AT2034">
        <v>926</v>
      </c>
      <c r="AU2034">
        <v>604</v>
      </c>
      <c r="AV2034">
        <v>840</v>
      </c>
      <c r="AW2034">
        <v>2199</v>
      </c>
      <c r="AX2034">
        <v>1360</v>
      </c>
      <c r="AY2034">
        <v>560</v>
      </c>
      <c r="AZ2034">
        <v>1902</v>
      </c>
      <c r="BA2034">
        <v>2247</v>
      </c>
      <c r="BB2034">
        <v>416</v>
      </c>
      <c r="BC2034">
        <v>179</v>
      </c>
      <c r="BD2034">
        <v>1106</v>
      </c>
      <c r="BE2034">
        <v>1</v>
      </c>
      <c r="BF2034" t="s">
        <v>71</v>
      </c>
      <c r="BG2034" t="s">
        <v>1404</v>
      </c>
      <c r="BH2034" t="s">
        <v>1498</v>
      </c>
      <c r="BI2034" s="4">
        <f xml:space="preserve"> _2025teamgamelogs[[#This Row],[FGA]] + (0.44 * _2025teamgamelogs[[#This Row],[FTA]]) + _2025teamgamelogs[[#This Row],[TOV]] - _2025teamgamelogs[[#This Row],[OREB]]</f>
        <v>113.12</v>
      </c>
      <c r="BJ2034" s="3">
        <f>_2025teamgamelogs[[#This Row],[TOV]]/_2025teamgamelogs[[#This Row],[POSSESIONS]]</f>
        <v>0.1768033946251768</v>
      </c>
      <c r="BK2034" s="4">
        <f>_2025teamgamelogs[[#This Row],[PTS]]/_2025teamgamelogs[[#This Row],[POSSESIONS]]</f>
        <v>1.1669024045261669</v>
      </c>
      <c r="BL2034" s="4">
        <f xml:space="preserve"> 100 * _2025teamgamelogs[[#This Row],[POINTS_PER_POSSESSION]]</f>
        <v>116.69024045261669</v>
      </c>
      <c r="BM2034" s="4">
        <f xml:space="preserve"> _2025teamgamelogs[[#This Row],[POSSESIONS]] / (_2025teamgamelogs[[#This Row],[MIN]]/48)</f>
        <v>102.44830188679245</v>
      </c>
      <c r="BN2034" s="3">
        <f>_2025teamgamelogs[[#This Row],[PTS]] / (2 * (_2025teamgamelogs[[#This Row],[FGA]] + 0.44 * _2025teamgamelogs[[#This Row],[FTA]]))</f>
        <v>0.61613144137415976</v>
      </c>
      <c r="BO2034" s="4">
        <f>VLOOKUP(_2025teamgamelogs[[#This Row],[MONTH]], LEAGUE_AVERAGES!$A$2:$B$8, 2, FALSE)</f>
        <v>113.5005303155976</v>
      </c>
      <c r="BP2034" s="5">
        <f>VLOOKUP(_2025teamgamelogs[[#This Row],[TEAM_NAME]], LEAGUE_AVERAGES!$A$14:$C$43, 2, FALSE)</f>
        <v>0.37909999999999999</v>
      </c>
      <c r="BQ2034" s="5">
        <f>VLOOKUP(_2025teamgamelogs[[#This Row],[TEAM_NAME]], LEAGUE_AVERAGES!$A$14:$C$43, 3, FALSE)</f>
        <v>0.35511904761904761</v>
      </c>
      <c r="BR2034" s="5">
        <f>VLOOKUP(_2025teamgamelogs[[#This Row],[TEAM_NAME]], LEAGUE_AVERAGES!$F$14:$H$43, 2, FALSE)</f>
        <v>0.49785000000000013</v>
      </c>
      <c r="BS2034" s="5">
        <f>VLOOKUP(_2025teamgamelogs[[#This Row],[TEAM_NAME]], LEAGUE_AVERAGES!$F$14:$H$43, 3, FALSE)</f>
        <v>0.47942857142857148</v>
      </c>
      <c r="BT2034" s="5">
        <f>VLOOKUP(_2025teamgamelogs[[#This Row],[TEAM_NAME]], LEAGUE_AVERAGES!$K$14:$M$43, 2, FALSE)</f>
        <v>0.60805571751162091</v>
      </c>
      <c r="BU2034" s="5">
        <f>VLOOKUP(_2025teamgamelogs[[#This Row],[TEAM_NAME]], LEAGUE_AVERAGES!$K$14:$M$43, 3, FALSE)</f>
        <v>0.58190704341109034</v>
      </c>
    </row>
    <row r="2035" spans="1:73" x14ac:dyDescent="0.2">
      <c r="A2035" t="s">
        <v>59</v>
      </c>
      <c r="B2035">
        <v>1610612743</v>
      </c>
      <c r="C2035" t="s">
        <v>151</v>
      </c>
      <c r="D2035" t="s">
        <v>152</v>
      </c>
      <c r="E2035">
        <v>22400990</v>
      </c>
      <c r="F2035" s="1">
        <v>45733</v>
      </c>
      <c r="G2035" t="s">
        <v>1641</v>
      </c>
      <c r="H2035" t="s">
        <v>63</v>
      </c>
      <c r="I2035">
        <v>48</v>
      </c>
      <c r="J2035">
        <v>43</v>
      </c>
      <c r="K2035">
        <v>92</v>
      </c>
      <c r="L2035">
        <v>0.46700000000000003</v>
      </c>
      <c r="M2035">
        <v>14</v>
      </c>
      <c r="N2035">
        <v>39</v>
      </c>
      <c r="O2035">
        <v>0.35899999999999999</v>
      </c>
      <c r="P2035">
        <v>14</v>
      </c>
      <c r="Q2035">
        <v>18</v>
      </c>
      <c r="R2035">
        <v>0.77800000000000002</v>
      </c>
      <c r="S2035">
        <v>19</v>
      </c>
      <c r="T2035">
        <v>34</v>
      </c>
      <c r="U2035">
        <v>53</v>
      </c>
      <c r="V2035">
        <v>32</v>
      </c>
      <c r="W2035">
        <v>22</v>
      </c>
      <c r="X2035">
        <v>12</v>
      </c>
      <c r="Y2035">
        <v>7</v>
      </c>
      <c r="Z2035">
        <v>10</v>
      </c>
      <c r="AA2035">
        <v>24</v>
      </c>
      <c r="AB2035">
        <v>21</v>
      </c>
      <c r="AC2035">
        <v>114</v>
      </c>
      <c r="AD2035">
        <v>9</v>
      </c>
      <c r="AE2035">
        <v>1</v>
      </c>
      <c r="AF2035">
        <v>1</v>
      </c>
      <c r="AG2035">
        <v>1</v>
      </c>
      <c r="AH2035">
        <v>1</v>
      </c>
      <c r="AI2035">
        <v>121</v>
      </c>
      <c r="AJ2035">
        <v>866</v>
      </c>
      <c r="AK2035">
        <v>768</v>
      </c>
      <c r="AL2035">
        <v>1235</v>
      </c>
      <c r="AM2035">
        <v>934</v>
      </c>
      <c r="AN2035">
        <v>933</v>
      </c>
      <c r="AO2035">
        <v>1217</v>
      </c>
      <c r="AP2035">
        <v>1571</v>
      </c>
      <c r="AQ2035">
        <v>1617</v>
      </c>
      <c r="AR2035">
        <v>1292</v>
      </c>
      <c r="AS2035">
        <v>61</v>
      </c>
      <c r="AT2035">
        <v>926</v>
      </c>
      <c r="AU2035">
        <v>209</v>
      </c>
      <c r="AV2035">
        <v>322</v>
      </c>
      <c r="AW2035">
        <v>2345</v>
      </c>
      <c r="AX2035">
        <v>217</v>
      </c>
      <c r="AY2035">
        <v>346</v>
      </c>
      <c r="AZ2035">
        <v>2353</v>
      </c>
      <c r="BA2035">
        <v>2162</v>
      </c>
      <c r="BB2035">
        <v>575</v>
      </c>
      <c r="BC2035">
        <v>1168</v>
      </c>
      <c r="BD2035">
        <v>672</v>
      </c>
      <c r="BE2035">
        <v>1</v>
      </c>
      <c r="BF2035" t="s">
        <v>71</v>
      </c>
      <c r="BG2035" t="s">
        <v>1404</v>
      </c>
      <c r="BH2035" t="s">
        <v>1498</v>
      </c>
      <c r="BI2035" s="4">
        <f xml:space="preserve"> _2025teamgamelogs[[#This Row],[FGA]] + (0.44 * _2025teamgamelogs[[#This Row],[FTA]]) + _2025teamgamelogs[[#This Row],[TOV]] - _2025teamgamelogs[[#This Row],[OREB]]</f>
        <v>102.92</v>
      </c>
      <c r="BJ2035" s="3">
        <f>_2025teamgamelogs[[#This Row],[TOV]]/_2025teamgamelogs[[#This Row],[POSSESIONS]]</f>
        <v>0.21375825884181887</v>
      </c>
      <c r="BK2035" s="4">
        <f>_2025teamgamelogs[[#This Row],[PTS]]/_2025teamgamelogs[[#This Row],[POSSESIONS]]</f>
        <v>1.1076564321803342</v>
      </c>
      <c r="BL2035" s="4">
        <f xml:space="preserve"> 100 * _2025teamgamelogs[[#This Row],[POINTS_PER_POSSESSION]]</f>
        <v>110.76564321803342</v>
      </c>
      <c r="BM2035" s="4">
        <f xml:space="preserve"> _2025teamgamelogs[[#This Row],[POSSESIONS]] / (_2025teamgamelogs[[#This Row],[MIN]]/48)</f>
        <v>102.92</v>
      </c>
      <c r="BN2035" s="3">
        <f>_2025teamgamelogs[[#This Row],[PTS]] / (2 * (_2025teamgamelogs[[#This Row],[FGA]] + 0.44 * _2025teamgamelogs[[#This Row],[FTA]]))</f>
        <v>0.57045636509207365</v>
      </c>
      <c r="BO2035" s="4">
        <f>VLOOKUP(_2025teamgamelogs[[#This Row],[MONTH]], LEAGUE_AVERAGES!$A$2:$B$8, 2, FALSE)</f>
        <v>113.5005303155976</v>
      </c>
      <c r="BP2035" s="5">
        <f>VLOOKUP(_2025teamgamelogs[[#This Row],[TEAM_NAME]], LEAGUE_AVERAGES!$A$14:$C$43, 2, FALSE)</f>
        <v>0.39036585365853654</v>
      </c>
      <c r="BQ2035" s="5">
        <f>VLOOKUP(_2025teamgamelogs[[#This Row],[TEAM_NAME]], LEAGUE_AVERAGES!$A$14:$C$43, 3, FALSE)</f>
        <v>0.36282926829268303</v>
      </c>
      <c r="BR2035" s="5">
        <f>VLOOKUP(_2025teamgamelogs[[#This Row],[TEAM_NAME]], LEAGUE_AVERAGES!$F$14:$H$43, 2, FALSE)</f>
        <v>0.50741463414634147</v>
      </c>
      <c r="BS2035" s="5">
        <f>VLOOKUP(_2025teamgamelogs[[#This Row],[TEAM_NAME]], LEAGUE_AVERAGES!$F$14:$H$43, 3, FALSE)</f>
        <v>0.50717073170731708</v>
      </c>
      <c r="BT2035" s="5">
        <f>VLOOKUP(_2025teamgamelogs[[#This Row],[TEAM_NAME]], LEAGUE_AVERAGES!$K$14:$M$43, 2, FALSE)</f>
        <v>0.61183675116028358</v>
      </c>
      <c r="BU2035" s="5">
        <f>VLOOKUP(_2025teamgamelogs[[#This Row],[TEAM_NAME]], LEAGUE_AVERAGES!$K$14:$M$43, 3, FALSE)</f>
        <v>0.59871853787111373</v>
      </c>
    </row>
    <row r="2036" spans="1:73" x14ac:dyDescent="0.2">
      <c r="A2036" t="s">
        <v>59</v>
      </c>
      <c r="B2036">
        <v>1610612762</v>
      </c>
      <c r="C2036" t="s">
        <v>125</v>
      </c>
      <c r="D2036" t="s">
        <v>126</v>
      </c>
      <c r="E2036">
        <v>22400989</v>
      </c>
      <c r="F2036" s="1">
        <v>45733</v>
      </c>
      <c r="G2036" t="s">
        <v>1642</v>
      </c>
      <c r="H2036" t="s">
        <v>70</v>
      </c>
      <c r="I2036">
        <v>48</v>
      </c>
      <c r="J2036">
        <v>35</v>
      </c>
      <c r="K2036">
        <v>86</v>
      </c>
      <c r="L2036">
        <v>0.40699999999999997</v>
      </c>
      <c r="M2036">
        <v>9</v>
      </c>
      <c r="N2036">
        <v>42</v>
      </c>
      <c r="O2036">
        <v>0.214</v>
      </c>
      <c r="P2036">
        <v>18</v>
      </c>
      <c r="Q2036">
        <v>22</v>
      </c>
      <c r="R2036">
        <v>0.81799999999999995</v>
      </c>
      <c r="S2036">
        <v>4</v>
      </c>
      <c r="T2036">
        <v>44</v>
      </c>
      <c r="U2036">
        <v>48</v>
      </c>
      <c r="V2036">
        <v>20</v>
      </c>
      <c r="W2036">
        <v>17</v>
      </c>
      <c r="X2036">
        <v>4</v>
      </c>
      <c r="Y2036">
        <v>4</v>
      </c>
      <c r="Z2036">
        <v>3</v>
      </c>
      <c r="AA2036">
        <v>19</v>
      </c>
      <c r="AB2036">
        <v>14</v>
      </c>
      <c r="AC2036">
        <v>97</v>
      </c>
      <c r="AD2036">
        <v>-14</v>
      </c>
      <c r="AE2036">
        <v>1</v>
      </c>
      <c r="AF2036">
        <v>1231</v>
      </c>
      <c r="AG2036">
        <v>1231</v>
      </c>
      <c r="AH2036">
        <v>1231</v>
      </c>
      <c r="AI2036">
        <v>121</v>
      </c>
      <c r="AJ2036">
        <v>2164</v>
      </c>
      <c r="AK2036">
        <v>1580</v>
      </c>
      <c r="AL2036">
        <v>2131</v>
      </c>
      <c r="AM2036">
        <v>2097</v>
      </c>
      <c r="AN2036">
        <v>568</v>
      </c>
      <c r="AO2036">
        <v>2374</v>
      </c>
      <c r="AP2036">
        <v>889</v>
      </c>
      <c r="AQ2036">
        <v>1008</v>
      </c>
      <c r="AR2036">
        <v>864</v>
      </c>
      <c r="AS2036">
        <v>2385</v>
      </c>
      <c r="AT2036">
        <v>50</v>
      </c>
      <c r="AU2036">
        <v>604</v>
      </c>
      <c r="AV2036">
        <v>2163</v>
      </c>
      <c r="AW2036">
        <v>1759</v>
      </c>
      <c r="AX2036">
        <v>2190</v>
      </c>
      <c r="AY2036">
        <v>1274</v>
      </c>
      <c r="AZ2036">
        <v>384</v>
      </c>
      <c r="BA2036">
        <v>1258</v>
      </c>
      <c r="BB2036">
        <v>2064</v>
      </c>
      <c r="BC2036">
        <v>2224</v>
      </c>
      <c r="BD2036">
        <v>1995</v>
      </c>
      <c r="BE2036">
        <v>1</v>
      </c>
      <c r="BF2036" t="s">
        <v>64</v>
      </c>
      <c r="BG2036" t="s">
        <v>1404</v>
      </c>
      <c r="BH2036" t="s">
        <v>1498</v>
      </c>
      <c r="BI2036" s="4">
        <f xml:space="preserve"> _2025teamgamelogs[[#This Row],[FGA]] + (0.44 * _2025teamgamelogs[[#This Row],[FTA]]) + _2025teamgamelogs[[#This Row],[TOV]] - _2025teamgamelogs[[#This Row],[OREB]]</f>
        <v>108.68</v>
      </c>
      <c r="BJ2036" s="3">
        <f>_2025teamgamelogs[[#This Row],[TOV]]/_2025teamgamelogs[[#This Row],[POSSESIONS]]</f>
        <v>0.15642252484357747</v>
      </c>
      <c r="BK2036" s="4">
        <f>_2025teamgamelogs[[#This Row],[PTS]]/_2025teamgamelogs[[#This Row],[POSSESIONS]]</f>
        <v>0.89252852410747141</v>
      </c>
      <c r="BL2036" s="4">
        <f xml:space="preserve"> 100 * _2025teamgamelogs[[#This Row],[POINTS_PER_POSSESSION]]</f>
        <v>89.252852410747138</v>
      </c>
      <c r="BM2036" s="4">
        <f xml:space="preserve"> _2025teamgamelogs[[#This Row],[POSSESIONS]] / (_2025teamgamelogs[[#This Row],[MIN]]/48)</f>
        <v>108.68</v>
      </c>
      <c r="BN2036" s="3">
        <f>_2025teamgamelogs[[#This Row],[PTS]] / (2 * (_2025teamgamelogs[[#This Row],[FGA]] + 0.44 * _2025teamgamelogs[[#This Row],[FTA]]))</f>
        <v>0.5068979933110368</v>
      </c>
      <c r="BO2036" s="4">
        <f>VLOOKUP(_2025teamgamelogs[[#This Row],[MONTH]], LEAGUE_AVERAGES!$A$2:$B$8, 2, FALSE)</f>
        <v>113.5005303155976</v>
      </c>
      <c r="BP2036" s="5">
        <f>VLOOKUP(_2025teamgamelogs[[#This Row],[TEAM_NAME]], LEAGUE_AVERAGES!$A$14:$C$43, 2, FALSE)</f>
        <v>0.36446341463414633</v>
      </c>
      <c r="BQ2036" s="5">
        <f>VLOOKUP(_2025teamgamelogs[[#This Row],[TEAM_NAME]], LEAGUE_AVERAGES!$A$14:$C$43, 3, FALSE)</f>
        <v>0.3413170731707319</v>
      </c>
      <c r="BR2036" s="5">
        <f>VLOOKUP(_2025teamgamelogs[[#This Row],[TEAM_NAME]], LEAGUE_AVERAGES!$F$14:$H$43, 2, FALSE)</f>
        <v>0.4583902439024391</v>
      </c>
      <c r="BS2036" s="5">
        <f>VLOOKUP(_2025teamgamelogs[[#This Row],[TEAM_NAME]], LEAGUE_AVERAGES!$F$14:$H$43, 3, FALSE)</f>
        <v>0.45390243902439031</v>
      </c>
      <c r="BT2036" s="5">
        <f>VLOOKUP(_2025teamgamelogs[[#This Row],[TEAM_NAME]], LEAGUE_AVERAGES!$K$14:$M$43, 2, FALSE)</f>
        <v>0.57104853563970659</v>
      </c>
      <c r="BU2036" s="5">
        <f>VLOOKUP(_2025teamgamelogs[[#This Row],[TEAM_NAME]], LEAGUE_AVERAGES!$K$14:$M$43, 3, FALSE)</f>
        <v>0.56826296147062372</v>
      </c>
    </row>
    <row r="2037" spans="1:73" x14ac:dyDescent="0.2">
      <c r="A2037" t="s">
        <v>59</v>
      </c>
      <c r="B2037">
        <v>1610612741</v>
      </c>
      <c r="C2037" t="s">
        <v>86</v>
      </c>
      <c r="D2037" t="s">
        <v>87</v>
      </c>
      <c r="E2037">
        <v>22400989</v>
      </c>
      <c r="F2037" s="1">
        <v>45733</v>
      </c>
      <c r="G2037" t="s">
        <v>1643</v>
      </c>
      <c r="H2037" t="s">
        <v>63</v>
      </c>
      <c r="I2037">
        <v>48</v>
      </c>
      <c r="J2037">
        <v>42</v>
      </c>
      <c r="K2037">
        <v>97</v>
      </c>
      <c r="L2037">
        <v>0.433</v>
      </c>
      <c r="M2037">
        <v>14</v>
      </c>
      <c r="N2037">
        <v>45</v>
      </c>
      <c r="O2037">
        <v>0.311</v>
      </c>
      <c r="P2037">
        <v>13</v>
      </c>
      <c r="Q2037">
        <v>16</v>
      </c>
      <c r="R2037">
        <v>0.81299999999999994</v>
      </c>
      <c r="S2037">
        <v>9</v>
      </c>
      <c r="T2037">
        <v>40</v>
      </c>
      <c r="U2037">
        <v>49</v>
      </c>
      <c r="V2037">
        <v>29</v>
      </c>
      <c r="W2037">
        <v>11</v>
      </c>
      <c r="X2037">
        <v>12</v>
      </c>
      <c r="Y2037">
        <v>3</v>
      </c>
      <c r="Z2037">
        <v>4</v>
      </c>
      <c r="AA2037">
        <v>14</v>
      </c>
      <c r="AB2037">
        <v>19</v>
      </c>
      <c r="AC2037">
        <v>111</v>
      </c>
      <c r="AD2037">
        <v>14</v>
      </c>
      <c r="AE2037">
        <v>1</v>
      </c>
      <c r="AF2037">
        <v>1</v>
      </c>
      <c r="AG2037">
        <v>1</v>
      </c>
      <c r="AH2037">
        <v>1</v>
      </c>
      <c r="AI2037">
        <v>121</v>
      </c>
      <c r="AJ2037">
        <v>1068</v>
      </c>
      <c r="AK2037">
        <v>324</v>
      </c>
      <c r="AL2037">
        <v>1810</v>
      </c>
      <c r="AM2037">
        <v>934</v>
      </c>
      <c r="AN2037">
        <v>312</v>
      </c>
      <c r="AO2037">
        <v>1790</v>
      </c>
      <c r="AP2037">
        <v>1755</v>
      </c>
      <c r="AQ2037">
        <v>1907</v>
      </c>
      <c r="AR2037">
        <v>924</v>
      </c>
      <c r="AS2037">
        <v>1566</v>
      </c>
      <c r="AT2037">
        <v>210</v>
      </c>
      <c r="AU2037">
        <v>505</v>
      </c>
      <c r="AV2037">
        <v>687</v>
      </c>
      <c r="AW2037">
        <v>429</v>
      </c>
      <c r="AX2037">
        <v>217</v>
      </c>
      <c r="AY2037">
        <v>1712</v>
      </c>
      <c r="AZ2037">
        <v>750</v>
      </c>
      <c r="BA2037">
        <v>260</v>
      </c>
      <c r="BB2037">
        <v>971</v>
      </c>
      <c r="BC2037">
        <v>1402</v>
      </c>
      <c r="BD2037">
        <v>421</v>
      </c>
      <c r="BE2037">
        <v>1</v>
      </c>
      <c r="BF2037" t="s">
        <v>71</v>
      </c>
      <c r="BG2037" t="s">
        <v>1404</v>
      </c>
      <c r="BH2037" t="s">
        <v>1498</v>
      </c>
      <c r="BI2037" s="4">
        <f xml:space="preserve"> _2025teamgamelogs[[#This Row],[FGA]] + (0.44 * _2025teamgamelogs[[#This Row],[FTA]]) + _2025teamgamelogs[[#This Row],[TOV]] - _2025teamgamelogs[[#This Row],[OREB]]</f>
        <v>106.04</v>
      </c>
      <c r="BJ2037" s="3">
        <f>_2025teamgamelogs[[#This Row],[TOV]]/_2025teamgamelogs[[#This Row],[POSSESIONS]]</f>
        <v>0.10373443983402489</v>
      </c>
      <c r="BK2037" s="4">
        <f>_2025teamgamelogs[[#This Row],[PTS]]/_2025teamgamelogs[[#This Row],[POSSESIONS]]</f>
        <v>1.0467748019615239</v>
      </c>
      <c r="BL2037" s="4">
        <f xml:space="preserve"> 100 * _2025teamgamelogs[[#This Row],[POINTS_PER_POSSESSION]]</f>
        <v>104.6774801961524</v>
      </c>
      <c r="BM2037" s="4">
        <f xml:space="preserve"> _2025teamgamelogs[[#This Row],[POSSESIONS]] / (_2025teamgamelogs[[#This Row],[MIN]]/48)</f>
        <v>106.04</v>
      </c>
      <c r="BN2037" s="3">
        <f>_2025teamgamelogs[[#This Row],[PTS]] / (2 * (_2025teamgamelogs[[#This Row],[FGA]] + 0.44 * _2025teamgamelogs[[#This Row],[FTA]]))</f>
        <v>0.53344867358708181</v>
      </c>
      <c r="BO2037" s="4">
        <f>VLOOKUP(_2025teamgamelogs[[#This Row],[MONTH]], LEAGUE_AVERAGES!$A$2:$B$8, 2, FALSE)</f>
        <v>113.5005303155976</v>
      </c>
      <c r="BP2037" s="5">
        <f>VLOOKUP(_2025teamgamelogs[[#This Row],[TEAM_NAME]], LEAGUE_AVERAGES!$A$14:$C$43, 2, FALSE)</f>
        <v>0.36141463414634156</v>
      </c>
      <c r="BQ2037" s="5">
        <f>VLOOKUP(_2025teamgamelogs[[#This Row],[TEAM_NAME]], LEAGUE_AVERAGES!$A$14:$C$43, 3, FALSE)</f>
        <v>0.37548780487804878</v>
      </c>
      <c r="BR2037" s="5">
        <f>VLOOKUP(_2025teamgamelogs[[#This Row],[TEAM_NAME]], LEAGUE_AVERAGES!$F$14:$H$43, 2, FALSE)</f>
        <v>0.46404878048780479</v>
      </c>
      <c r="BS2037" s="5">
        <f>VLOOKUP(_2025teamgamelogs[[#This Row],[TEAM_NAME]], LEAGUE_AVERAGES!$F$14:$H$43, 3, FALSE)</f>
        <v>0.47712195121951223</v>
      </c>
      <c r="BT2037" s="5">
        <f>VLOOKUP(_2025teamgamelogs[[#This Row],[TEAM_NAME]], LEAGUE_AVERAGES!$K$14:$M$43, 2, FALSE)</f>
        <v>0.57631003599073594</v>
      </c>
      <c r="BU2037" s="5">
        <f>VLOOKUP(_2025teamgamelogs[[#This Row],[TEAM_NAME]], LEAGUE_AVERAGES!$K$14:$M$43, 3, FALSE)</f>
        <v>0.59556361257988066</v>
      </c>
    </row>
    <row r="2038" spans="1:73" x14ac:dyDescent="0.2">
      <c r="A2038" t="s">
        <v>59</v>
      </c>
      <c r="B2038">
        <v>1610612758</v>
      </c>
      <c r="C2038" t="s">
        <v>142</v>
      </c>
      <c r="D2038" t="s">
        <v>143</v>
      </c>
      <c r="E2038">
        <v>22400992</v>
      </c>
      <c r="F2038" s="1">
        <v>45733</v>
      </c>
      <c r="G2038" t="s">
        <v>972</v>
      </c>
      <c r="H2038" t="s">
        <v>63</v>
      </c>
      <c r="I2038">
        <v>48</v>
      </c>
      <c r="J2038">
        <v>46</v>
      </c>
      <c r="K2038">
        <v>88</v>
      </c>
      <c r="L2038">
        <v>0.52300000000000002</v>
      </c>
      <c r="M2038">
        <v>20</v>
      </c>
      <c r="N2038">
        <v>41</v>
      </c>
      <c r="O2038">
        <v>0.48799999999999999</v>
      </c>
      <c r="P2038">
        <v>20</v>
      </c>
      <c r="Q2038">
        <v>30</v>
      </c>
      <c r="R2038">
        <v>0.66700000000000004</v>
      </c>
      <c r="S2038">
        <v>10</v>
      </c>
      <c r="T2038">
        <v>28</v>
      </c>
      <c r="U2038">
        <v>38</v>
      </c>
      <c r="V2038">
        <v>35</v>
      </c>
      <c r="W2038">
        <v>14</v>
      </c>
      <c r="X2038">
        <v>11</v>
      </c>
      <c r="Y2038">
        <v>7</v>
      </c>
      <c r="Z2038">
        <v>7</v>
      </c>
      <c r="AA2038">
        <v>21</v>
      </c>
      <c r="AB2038">
        <v>22</v>
      </c>
      <c r="AC2038">
        <v>132</v>
      </c>
      <c r="AD2038">
        <v>10</v>
      </c>
      <c r="AE2038">
        <v>1</v>
      </c>
      <c r="AF2038">
        <v>1</v>
      </c>
      <c r="AG2038">
        <v>1</v>
      </c>
      <c r="AH2038">
        <v>1</v>
      </c>
      <c r="AI2038">
        <v>121</v>
      </c>
      <c r="AJ2038">
        <v>437</v>
      </c>
      <c r="AK2038">
        <v>1314</v>
      </c>
      <c r="AL2038">
        <v>378</v>
      </c>
      <c r="AM2038">
        <v>114</v>
      </c>
      <c r="AN2038">
        <v>681</v>
      </c>
      <c r="AO2038">
        <v>138</v>
      </c>
      <c r="AP2038">
        <v>623</v>
      </c>
      <c r="AQ2038">
        <v>259</v>
      </c>
      <c r="AR2038">
        <v>2105</v>
      </c>
      <c r="AS2038">
        <v>1308</v>
      </c>
      <c r="AT2038">
        <v>1951</v>
      </c>
      <c r="AU2038">
        <v>1966</v>
      </c>
      <c r="AV2038">
        <v>132</v>
      </c>
      <c r="AW2038">
        <v>1092</v>
      </c>
      <c r="AX2038">
        <v>346</v>
      </c>
      <c r="AY2038">
        <v>346</v>
      </c>
      <c r="AZ2038">
        <v>1902</v>
      </c>
      <c r="BA2038">
        <v>1694</v>
      </c>
      <c r="BB2038">
        <v>416</v>
      </c>
      <c r="BC2038">
        <v>179</v>
      </c>
      <c r="BD2038">
        <v>614</v>
      </c>
      <c r="BE2038">
        <v>1</v>
      </c>
      <c r="BF2038" t="s">
        <v>64</v>
      </c>
      <c r="BG2038" t="s">
        <v>1404</v>
      </c>
      <c r="BH2038" t="s">
        <v>1498</v>
      </c>
      <c r="BI2038" s="4">
        <f xml:space="preserve"> _2025teamgamelogs[[#This Row],[FGA]] + (0.44 * _2025teamgamelogs[[#This Row],[FTA]]) + _2025teamgamelogs[[#This Row],[TOV]] - _2025teamgamelogs[[#This Row],[OREB]]</f>
        <v>105.2</v>
      </c>
      <c r="BJ2038" s="3">
        <f>_2025teamgamelogs[[#This Row],[TOV]]/_2025teamgamelogs[[#This Row],[POSSESIONS]]</f>
        <v>0.13307984790874525</v>
      </c>
      <c r="BK2038" s="4">
        <f>_2025teamgamelogs[[#This Row],[PTS]]/_2025teamgamelogs[[#This Row],[POSSESIONS]]</f>
        <v>1.2547528517110267</v>
      </c>
      <c r="BL2038" s="4">
        <f xml:space="preserve"> 100 * _2025teamgamelogs[[#This Row],[POINTS_PER_POSSESSION]]</f>
        <v>125.47528517110267</v>
      </c>
      <c r="BM2038" s="4">
        <f xml:space="preserve"> _2025teamgamelogs[[#This Row],[POSSESIONS]] / (_2025teamgamelogs[[#This Row],[MIN]]/48)</f>
        <v>105.2</v>
      </c>
      <c r="BN2038" s="3">
        <f>_2025teamgamelogs[[#This Row],[PTS]] / (2 * (_2025teamgamelogs[[#This Row],[FGA]] + 0.44 * _2025teamgamelogs[[#This Row],[FTA]]))</f>
        <v>0.65217391304347827</v>
      </c>
      <c r="BO2038" s="4">
        <f>VLOOKUP(_2025teamgamelogs[[#This Row],[MONTH]], LEAGUE_AVERAGES!$A$2:$B$8, 2, FALSE)</f>
        <v>113.5005303155976</v>
      </c>
      <c r="BP2038" s="5">
        <f>VLOOKUP(_2025teamgamelogs[[#This Row],[TEAM_NAME]], LEAGUE_AVERAGES!$A$14:$C$43, 2, FALSE)</f>
        <v>0.37158536585365853</v>
      </c>
      <c r="BQ2038" s="5">
        <f>VLOOKUP(_2025teamgamelogs[[#This Row],[TEAM_NAME]], LEAGUE_AVERAGES!$A$14:$C$43, 3, FALSE)</f>
        <v>0.34029268292682929</v>
      </c>
      <c r="BR2038" s="5">
        <f>VLOOKUP(_2025teamgamelogs[[#This Row],[TEAM_NAME]], LEAGUE_AVERAGES!$F$14:$H$43, 2, FALSE)</f>
        <v>0.4831951219512195</v>
      </c>
      <c r="BS2038" s="5">
        <f>VLOOKUP(_2025teamgamelogs[[#This Row],[TEAM_NAME]], LEAGUE_AVERAGES!$F$14:$H$43, 3, FALSE)</f>
        <v>0.47492682926829272</v>
      </c>
      <c r="BT2038" s="5">
        <f>VLOOKUP(_2025teamgamelogs[[#This Row],[TEAM_NAME]], LEAGUE_AVERAGES!$K$14:$M$43, 2, FALSE)</f>
        <v>0.59195463864629394</v>
      </c>
      <c r="BU2038" s="5">
        <f>VLOOKUP(_2025teamgamelogs[[#This Row],[TEAM_NAME]], LEAGUE_AVERAGES!$K$14:$M$43, 3, FALSE)</f>
        <v>0.57517865161129356</v>
      </c>
    </row>
    <row r="2039" spans="1:73" x14ac:dyDescent="0.2">
      <c r="A2039" t="s">
        <v>59</v>
      </c>
      <c r="B2039">
        <v>1610612744</v>
      </c>
      <c r="C2039" t="s">
        <v>98</v>
      </c>
      <c r="D2039" t="s">
        <v>99</v>
      </c>
      <c r="E2039">
        <v>22400990</v>
      </c>
      <c r="F2039" s="1">
        <v>45733</v>
      </c>
      <c r="G2039" t="s">
        <v>1644</v>
      </c>
      <c r="H2039" t="s">
        <v>70</v>
      </c>
      <c r="I2039">
        <v>48</v>
      </c>
      <c r="J2039">
        <v>41</v>
      </c>
      <c r="K2039">
        <v>84</v>
      </c>
      <c r="L2039">
        <v>0.48799999999999999</v>
      </c>
      <c r="M2039">
        <v>8</v>
      </c>
      <c r="N2039">
        <v>33</v>
      </c>
      <c r="O2039">
        <v>0.24199999999999999</v>
      </c>
      <c r="P2039">
        <v>15</v>
      </c>
      <c r="Q2039">
        <v>27</v>
      </c>
      <c r="R2039">
        <v>0.55600000000000005</v>
      </c>
      <c r="S2039">
        <v>11</v>
      </c>
      <c r="T2039">
        <v>27</v>
      </c>
      <c r="U2039">
        <v>38</v>
      </c>
      <c r="V2039">
        <v>24</v>
      </c>
      <c r="W2039">
        <v>20</v>
      </c>
      <c r="X2039">
        <v>16</v>
      </c>
      <c r="Y2039">
        <v>10</v>
      </c>
      <c r="Z2039">
        <v>7</v>
      </c>
      <c r="AA2039">
        <v>21</v>
      </c>
      <c r="AB2039">
        <v>24</v>
      </c>
      <c r="AC2039">
        <v>105</v>
      </c>
      <c r="AD2039">
        <v>-9</v>
      </c>
      <c r="AE2039">
        <v>1</v>
      </c>
      <c r="AF2039">
        <v>1231</v>
      </c>
      <c r="AG2039">
        <v>1231</v>
      </c>
      <c r="AH2039">
        <v>1231</v>
      </c>
      <c r="AI2039">
        <v>121</v>
      </c>
      <c r="AJ2039">
        <v>1234</v>
      </c>
      <c r="AK2039">
        <v>1815</v>
      </c>
      <c r="AL2039">
        <v>873</v>
      </c>
      <c r="AM2039">
        <v>2251</v>
      </c>
      <c r="AN2039">
        <v>1749</v>
      </c>
      <c r="AO2039">
        <v>2288</v>
      </c>
      <c r="AP2039">
        <v>1416</v>
      </c>
      <c r="AQ2039">
        <v>471</v>
      </c>
      <c r="AR2039">
        <v>2410</v>
      </c>
      <c r="AS2039">
        <v>1051</v>
      </c>
      <c r="AT2039">
        <v>2068</v>
      </c>
      <c r="AU2039">
        <v>1966</v>
      </c>
      <c r="AV2039">
        <v>1570</v>
      </c>
      <c r="AW2039">
        <v>2199</v>
      </c>
      <c r="AX2039">
        <v>21</v>
      </c>
      <c r="AY2039">
        <v>57</v>
      </c>
      <c r="AZ2039">
        <v>1902</v>
      </c>
      <c r="BA2039">
        <v>1694</v>
      </c>
      <c r="BB2039">
        <v>215</v>
      </c>
      <c r="BC2039">
        <v>1790</v>
      </c>
      <c r="BD2039">
        <v>1735</v>
      </c>
      <c r="BE2039">
        <v>1</v>
      </c>
      <c r="BF2039" t="s">
        <v>64</v>
      </c>
      <c r="BG2039" t="s">
        <v>1404</v>
      </c>
      <c r="BH2039" t="s">
        <v>1498</v>
      </c>
      <c r="BI2039" s="4">
        <f xml:space="preserve"> _2025teamgamelogs[[#This Row],[FGA]] + (0.44 * _2025teamgamelogs[[#This Row],[FTA]]) + _2025teamgamelogs[[#This Row],[TOV]] - _2025teamgamelogs[[#This Row],[OREB]]</f>
        <v>104.88</v>
      </c>
      <c r="BJ2039" s="3">
        <f>_2025teamgamelogs[[#This Row],[TOV]]/_2025teamgamelogs[[#This Row],[POSSESIONS]]</f>
        <v>0.19069412662090007</v>
      </c>
      <c r="BK2039" s="4">
        <f>_2025teamgamelogs[[#This Row],[PTS]]/_2025teamgamelogs[[#This Row],[POSSESIONS]]</f>
        <v>1.0011441647597255</v>
      </c>
      <c r="BL2039" s="4">
        <f xml:space="preserve"> 100 * _2025teamgamelogs[[#This Row],[POINTS_PER_POSSESSION]]</f>
        <v>100.11441647597255</v>
      </c>
      <c r="BM2039" s="4">
        <f xml:space="preserve"> _2025teamgamelogs[[#This Row],[POSSESIONS]] / (_2025teamgamelogs[[#This Row],[MIN]]/48)</f>
        <v>104.88</v>
      </c>
      <c r="BN2039" s="3">
        <f>_2025teamgamelogs[[#This Row],[PTS]] / (2 * (_2025teamgamelogs[[#This Row],[FGA]] + 0.44 * _2025teamgamelogs[[#This Row],[FTA]]))</f>
        <v>0.54755944931163958</v>
      </c>
      <c r="BO2039" s="4">
        <f>VLOOKUP(_2025teamgamelogs[[#This Row],[MONTH]], LEAGUE_AVERAGES!$A$2:$B$8, 2, FALSE)</f>
        <v>113.5005303155976</v>
      </c>
      <c r="BP2039" s="5">
        <f>VLOOKUP(_2025teamgamelogs[[#This Row],[TEAM_NAME]], LEAGUE_AVERAGES!$A$14:$C$43, 2, FALSE)</f>
        <v>0.36843902439024395</v>
      </c>
      <c r="BQ2039" s="5">
        <f>VLOOKUP(_2025teamgamelogs[[#This Row],[TEAM_NAME]], LEAGUE_AVERAGES!$A$14:$C$43, 3, FALSE)</f>
        <v>0.35765853658536584</v>
      </c>
      <c r="BR2039" s="5">
        <f>VLOOKUP(_2025teamgamelogs[[#This Row],[TEAM_NAME]], LEAGUE_AVERAGES!$F$14:$H$43, 2, FALSE)</f>
        <v>0.45136585365853665</v>
      </c>
      <c r="BS2039" s="5">
        <f>VLOOKUP(_2025teamgamelogs[[#This Row],[TEAM_NAME]], LEAGUE_AVERAGES!$F$14:$H$43, 3, FALSE)</f>
        <v>0.45180487804878061</v>
      </c>
      <c r="BT2039" s="5">
        <f>VLOOKUP(_2025teamgamelogs[[#This Row],[TEAM_NAME]], LEAGUE_AVERAGES!$K$14:$M$43, 2, FALSE)</f>
        <v>0.56832140437053513</v>
      </c>
      <c r="BU2039" s="5">
        <f>VLOOKUP(_2025teamgamelogs[[#This Row],[TEAM_NAME]], LEAGUE_AVERAGES!$K$14:$M$43, 3, FALSE)</f>
        <v>0.56980808391386595</v>
      </c>
    </row>
    <row r="2040" spans="1:73" x14ac:dyDescent="0.2">
      <c r="A2040" t="s">
        <v>59</v>
      </c>
      <c r="B2040">
        <v>1610612755</v>
      </c>
      <c r="C2040" t="s">
        <v>134</v>
      </c>
      <c r="D2040" t="s">
        <v>135</v>
      </c>
      <c r="E2040">
        <v>22400985</v>
      </c>
      <c r="F2040" s="1">
        <v>45733</v>
      </c>
      <c r="G2040" t="s">
        <v>1645</v>
      </c>
      <c r="H2040" t="s">
        <v>70</v>
      </c>
      <c r="I2040">
        <v>53</v>
      </c>
      <c r="J2040">
        <v>48</v>
      </c>
      <c r="K2040">
        <v>95</v>
      </c>
      <c r="L2040">
        <v>0.505</v>
      </c>
      <c r="M2040">
        <v>24</v>
      </c>
      <c r="N2040">
        <v>49</v>
      </c>
      <c r="O2040">
        <v>0.49</v>
      </c>
      <c r="P2040">
        <v>17</v>
      </c>
      <c r="Q2040">
        <v>25</v>
      </c>
      <c r="R2040">
        <v>0.68</v>
      </c>
      <c r="S2040">
        <v>8</v>
      </c>
      <c r="T2040">
        <v>27</v>
      </c>
      <c r="U2040">
        <v>35</v>
      </c>
      <c r="V2040">
        <v>21</v>
      </c>
      <c r="W2040">
        <v>16</v>
      </c>
      <c r="X2040">
        <v>8</v>
      </c>
      <c r="Y2040">
        <v>4</v>
      </c>
      <c r="Z2040">
        <v>5</v>
      </c>
      <c r="AA2040">
        <v>20</v>
      </c>
      <c r="AB2040">
        <v>27</v>
      </c>
      <c r="AC2040">
        <v>137</v>
      </c>
      <c r="AD2040">
        <v>-7</v>
      </c>
      <c r="AE2040">
        <v>1</v>
      </c>
      <c r="AF2040">
        <v>1231</v>
      </c>
      <c r="AG2040">
        <v>1231</v>
      </c>
      <c r="AH2040">
        <v>1231</v>
      </c>
      <c r="AI2040">
        <v>9</v>
      </c>
      <c r="AJ2040">
        <v>242</v>
      </c>
      <c r="AK2040">
        <v>477</v>
      </c>
      <c r="AL2040">
        <v>649</v>
      </c>
      <c r="AM2040">
        <v>12</v>
      </c>
      <c r="AN2040">
        <v>142</v>
      </c>
      <c r="AO2040">
        <v>130</v>
      </c>
      <c r="AP2040">
        <v>1052</v>
      </c>
      <c r="AQ2040">
        <v>666</v>
      </c>
      <c r="AR2040">
        <v>2067</v>
      </c>
      <c r="AS2040">
        <v>1800</v>
      </c>
      <c r="AT2040">
        <v>2068</v>
      </c>
      <c r="AU2040">
        <v>2225</v>
      </c>
      <c r="AV2040">
        <v>2031</v>
      </c>
      <c r="AW2040">
        <v>1583</v>
      </c>
      <c r="AX2040">
        <v>1073</v>
      </c>
      <c r="AY2040">
        <v>1274</v>
      </c>
      <c r="AZ2040">
        <v>1188</v>
      </c>
      <c r="BA2040">
        <v>1491</v>
      </c>
      <c r="BB2040">
        <v>59</v>
      </c>
      <c r="BC2040">
        <v>84</v>
      </c>
      <c r="BD2040">
        <v>1608</v>
      </c>
      <c r="BE2040">
        <v>1</v>
      </c>
      <c r="BF2040" t="s">
        <v>71</v>
      </c>
      <c r="BG2040" t="s">
        <v>1404</v>
      </c>
      <c r="BH2040" t="s">
        <v>1498</v>
      </c>
      <c r="BI2040" s="4">
        <f xml:space="preserve"> _2025teamgamelogs[[#This Row],[FGA]] + (0.44 * _2025teamgamelogs[[#This Row],[FTA]]) + _2025teamgamelogs[[#This Row],[TOV]] - _2025teamgamelogs[[#This Row],[OREB]]</f>
        <v>114</v>
      </c>
      <c r="BJ2040" s="3">
        <f>_2025teamgamelogs[[#This Row],[TOV]]/_2025teamgamelogs[[#This Row],[POSSESIONS]]</f>
        <v>0.14035087719298245</v>
      </c>
      <c r="BK2040" s="4">
        <f>_2025teamgamelogs[[#This Row],[PTS]]/_2025teamgamelogs[[#This Row],[POSSESIONS]]</f>
        <v>1.2017543859649122</v>
      </c>
      <c r="BL2040" s="4">
        <f xml:space="preserve"> 100 * _2025teamgamelogs[[#This Row],[POINTS_PER_POSSESSION]]</f>
        <v>120.17543859649122</v>
      </c>
      <c r="BM2040" s="4">
        <f xml:space="preserve"> _2025teamgamelogs[[#This Row],[POSSESIONS]] / (_2025teamgamelogs[[#This Row],[MIN]]/48)</f>
        <v>103.24528301886792</v>
      </c>
      <c r="BN2040" s="3">
        <f>_2025teamgamelogs[[#This Row],[PTS]] / (2 * (_2025teamgamelogs[[#This Row],[FGA]] + 0.44 * _2025teamgamelogs[[#This Row],[FTA]]))</f>
        <v>0.64622641509433965</v>
      </c>
      <c r="BO2040" s="4">
        <f>VLOOKUP(_2025teamgamelogs[[#This Row],[MONTH]], LEAGUE_AVERAGES!$A$2:$B$8, 2, FALSE)</f>
        <v>113.5005303155976</v>
      </c>
      <c r="BP2040" s="5">
        <f>VLOOKUP(_2025teamgamelogs[[#This Row],[TEAM_NAME]], LEAGUE_AVERAGES!$A$14:$C$43, 2, FALSE)</f>
        <v>0.34129268292682929</v>
      </c>
      <c r="BQ2040" s="5">
        <f>VLOOKUP(_2025teamgamelogs[[#This Row],[TEAM_NAME]], LEAGUE_AVERAGES!$A$14:$C$43, 3, FALSE)</f>
        <v>0.34026829268292691</v>
      </c>
      <c r="BR2040" s="5">
        <f>VLOOKUP(_2025teamgamelogs[[#This Row],[TEAM_NAME]], LEAGUE_AVERAGES!$F$14:$H$43, 2, FALSE)</f>
        <v>0.45178048780487812</v>
      </c>
      <c r="BS2040" s="5">
        <f>VLOOKUP(_2025teamgamelogs[[#This Row],[TEAM_NAME]], LEAGUE_AVERAGES!$F$14:$H$43, 3, FALSE)</f>
        <v>0.45797560975609758</v>
      </c>
      <c r="BT2040" s="5">
        <f>VLOOKUP(_2025teamgamelogs[[#This Row],[TEAM_NAME]], LEAGUE_AVERAGES!$K$14:$M$43, 2, FALSE)</f>
        <v>0.55774018976963147</v>
      </c>
      <c r="BU2040" s="5">
        <f>VLOOKUP(_2025teamgamelogs[[#This Row],[TEAM_NAME]], LEAGUE_AVERAGES!$K$14:$M$43, 3, FALSE)</f>
        <v>0.57066794818423772</v>
      </c>
    </row>
    <row r="2041" spans="1:73" x14ac:dyDescent="0.2">
      <c r="A2041" t="s">
        <v>59</v>
      </c>
      <c r="B2041">
        <v>1610612750</v>
      </c>
      <c r="C2041" t="s">
        <v>8</v>
      </c>
      <c r="D2041" t="s">
        <v>72</v>
      </c>
      <c r="E2041">
        <v>22400986</v>
      </c>
      <c r="F2041" s="1">
        <v>45733</v>
      </c>
      <c r="G2041" t="s">
        <v>1646</v>
      </c>
      <c r="H2041" t="s">
        <v>70</v>
      </c>
      <c r="I2041">
        <v>53</v>
      </c>
      <c r="J2041">
        <v>44</v>
      </c>
      <c r="K2041">
        <v>97</v>
      </c>
      <c r="L2041">
        <v>0.45400000000000001</v>
      </c>
      <c r="M2041">
        <v>13</v>
      </c>
      <c r="N2041">
        <v>42</v>
      </c>
      <c r="O2041">
        <v>0.31</v>
      </c>
      <c r="P2041">
        <v>29</v>
      </c>
      <c r="Q2041">
        <v>36</v>
      </c>
      <c r="R2041">
        <v>0.80600000000000005</v>
      </c>
      <c r="S2041">
        <v>9</v>
      </c>
      <c r="T2041">
        <v>35</v>
      </c>
      <c r="U2041">
        <v>44</v>
      </c>
      <c r="V2041">
        <v>25</v>
      </c>
      <c r="W2041">
        <v>15</v>
      </c>
      <c r="X2041">
        <v>11</v>
      </c>
      <c r="Y2041">
        <v>7</v>
      </c>
      <c r="Z2041">
        <v>6</v>
      </c>
      <c r="AA2041">
        <v>22</v>
      </c>
      <c r="AB2041">
        <v>25</v>
      </c>
      <c r="AC2041">
        <v>130</v>
      </c>
      <c r="AD2041">
        <v>-2</v>
      </c>
      <c r="AE2041">
        <v>1</v>
      </c>
      <c r="AF2041">
        <v>1231</v>
      </c>
      <c r="AG2041">
        <v>1231</v>
      </c>
      <c r="AH2041">
        <v>1231</v>
      </c>
      <c r="AI2041">
        <v>9</v>
      </c>
      <c r="AJ2041">
        <v>703</v>
      </c>
      <c r="AK2041">
        <v>324</v>
      </c>
      <c r="AL2041">
        <v>1487</v>
      </c>
      <c r="AM2041">
        <v>1171</v>
      </c>
      <c r="AN2041">
        <v>568</v>
      </c>
      <c r="AO2041">
        <v>1801</v>
      </c>
      <c r="AP2041">
        <v>56</v>
      </c>
      <c r="AQ2041">
        <v>62</v>
      </c>
      <c r="AR2041">
        <v>1022</v>
      </c>
      <c r="AS2041">
        <v>1566</v>
      </c>
      <c r="AT2041">
        <v>769</v>
      </c>
      <c r="AU2041">
        <v>1127</v>
      </c>
      <c r="AV2041">
        <v>1358</v>
      </c>
      <c r="AW2041">
        <v>1341</v>
      </c>
      <c r="AX2041">
        <v>346</v>
      </c>
      <c r="AY2041">
        <v>346</v>
      </c>
      <c r="AZ2041">
        <v>1573</v>
      </c>
      <c r="BA2041">
        <v>1887</v>
      </c>
      <c r="BB2041">
        <v>143</v>
      </c>
      <c r="BC2041">
        <v>239</v>
      </c>
      <c r="BD2041">
        <v>1286</v>
      </c>
      <c r="BE2041">
        <v>1</v>
      </c>
      <c r="BF2041" t="s">
        <v>64</v>
      </c>
      <c r="BG2041" t="s">
        <v>1404</v>
      </c>
      <c r="BH2041" t="s">
        <v>1498</v>
      </c>
      <c r="BI2041" s="4">
        <f xml:space="preserve"> _2025teamgamelogs[[#This Row],[FGA]] + (0.44 * _2025teamgamelogs[[#This Row],[FTA]]) + _2025teamgamelogs[[#This Row],[TOV]] - _2025teamgamelogs[[#This Row],[OREB]]</f>
        <v>118.84</v>
      </c>
      <c r="BJ2041" s="3">
        <f>_2025teamgamelogs[[#This Row],[TOV]]/_2025teamgamelogs[[#This Row],[POSSESIONS]]</f>
        <v>0.12622012790306295</v>
      </c>
      <c r="BK2041" s="4">
        <f>_2025teamgamelogs[[#This Row],[PTS]]/_2025teamgamelogs[[#This Row],[POSSESIONS]]</f>
        <v>1.0939077751598787</v>
      </c>
      <c r="BL2041" s="4">
        <f xml:space="preserve"> 100 * _2025teamgamelogs[[#This Row],[POINTS_PER_POSSESSION]]</f>
        <v>109.39077751598786</v>
      </c>
      <c r="BM2041" s="4">
        <f xml:space="preserve"> _2025teamgamelogs[[#This Row],[POSSESIONS]] / (_2025teamgamelogs[[#This Row],[MIN]]/48)</f>
        <v>107.62867924528301</v>
      </c>
      <c r="BN2041" s="3">
        <f>_2025teamgamelogs[[#This Row],[PTS]] / (2 * (_2025teamgamelogs[[#This Row],[FGA]] + 0.44 * _2025teamgamelogs[[#This Row],[FTA]]))</f>
        <v>0.57603686635944695</v>
      </c>
      <c r="BO2041" s="4">
        <f>VLOOKUP(_2025teamgamelogs[[#This Row],[MONTH]], LEAGUE_AVERAGES!$A$2:$B$8, 2, FALSE)</f>
        <v>113.5005303155976</v>
      </c>
      <c r="BP2041" s="5">
        <f>VLOOKUP(_2025teamgamelogs[[#This Row],[TEAM_NAME]], LEAGUE_AVERAGES!$A$14:$C$43, 2, FALSE)</f>
        <v>0.38256097560975622</v>
      </c>
      <c r="BQ2041" s="5">
        <f>VLOOKUP(_2025teamgamelogs[[#This Row],[TEAM_NAME]], LEAGUE_AVERAGES!$A$14:$C$43, 3, FALSE)</f>
        <v>0.37156097560975615</v>
      </c>
      <c r="BR2041" s="5">
        <f>VLOOKUP(_2025teamgamelogs[[#This Row],[TEAM_NAME]], LEAGUE_AVERAGES!$F$14:$H$43, 2, FALSE)</f>
        <v>0.47402439024390242</v>
      </c>
      <c r="BS2041" s="5">
        <f>VLOOKUP(_2025teamgamelogs[[#This Row],[TEAM_NAME]], LEAGUE_AVERAGES!$F$14:$H$43, 3, FALSE)</f>
        <v>0.46580487804878057</v>
      </c>
      <c r="BT2041" s="5">
        <f>VLOOKUP(_2025teamgamelogs[[#This Row],[TEAM_NAME]], LEAGUE_AVERAGES!$K$14:$M$43, 2, FALSE)</f>
        <v>0.59446350940954662</v>
      </c>
      <c r="BU2041" s="5">
        <f>VLOOKUP(_2025teamgamelogs[[#This Row],[TEAM_NAME]], LEAGUE_AVERAGES!$K$14:$M$43, 3, FALSE)</f>
        <v>0.58583417827298701</v>
      </c>
    </row>
    <row r="2042" spans="1:73" x14ac:dyDescent="0.2">
      <c r="A2042" t="s">
        <v>59</v>
      </c>
      <c r="B2042">
        <v>1610612752</v>
      </c>
      <c r="C2042" t="s">
        <v>67</v>
      </c>
      <c r="D2042" t="s">
        <v>68</v>
      </c>
      <c r="E2042">
        <v>22400984</v>
      </c>
      <c r="F2042" s="1">
        <v>45733</v>
      </c>
      <c r="G2042" t="s">
        <v>1647</v>
      </c>
      <c r="H2042" t="s">
        <v>63</v>
      </c>
      <c r="I2042">
        <v>48</v>
      </c>
      <c r="J2042">
        <v>47</v>
      </c>
      <c r="K2042">
        <v>95</v>
      </c>
      <c r="L2042">
        <v>0.495</v>
      </c>
      <c r="M2042">
        <v>16</v>
      </c>
      <c r="N2042">
        <v>34</v>
      </c>
      <c r="O2042">
        <v>0.47099999999999997</v>
      </c>
      <c r="P2042">
        <v>6</v>
      </c>
      <c r="Q2042">
        <v>6</v>
      </c>
      <c r="R2042">
        <v>1</v>
      </c>
      <c r="S2042">
        <v>13</v>
      </c>
      <c r="T2042">
        <v>28</v>
      </c>
      <c r="U2042">
        <v>41</v>
      </c>
      <c r="V2042">
        <v>30</v>
      </c>
      <c r="W2042">
        <v>14</v>
      </c>
      <c r="X2042">
        <v>12</v>
      </c>
      <c r="Y2042">
        <v>6</v>
      </c>
      <c r="Z2042">
        <v>6</v>
      </c>
      <c r="AA2042">
        <v>14</v>
      </c>
      <c r="AB2042">
        <v>11</v>
      </c>
      <c r="AC2042">
        <v>116</v>
      </c>
      <c r="AD2042">
        <v>21</v>
      </c>
      <c r="AE2042">
        <v>1</v>
      </c>
      <c r="AF2042">
        <v>1</v>
      </c>
      <c r="AG2042">
        <v>1</v>
      </c>
      <c r="AH2042">
        <v>1</v>
      </c>
      <c r="AI2042">
        <v>121</v>
      </c>
      <c r="AJ2042">
        <v>335</v>
      </c>
      <c r="AK2042">
        <v>477</v>
      </c>
      <c r="AL2042">
        <v>752</v>
      </c>
      <c r="AM2042">
        <v>567</v>
      </c>
      <c r="AN2042">
        <v>1627</v>
      </c>
      <c r="AO2042">
        <v>208</v>
      </c>
      <c r="AP2042">
        <v>2408</v>
      </c>
      <c r="AQ2042">
        <v>2444</v>
      </c>
      <c r="AR2042">
        <v>1</v>
      </c>
      <c r="AS2042">
        <v>652</v>
      </c>
      <c r="AT2042">
        <v>1951</v>
      </c>
      <c r="AU2042">
        <v>1563</v>
      </c>
      <c r="AV2042">
        <v>541</v>
      </c>
      <c r="AW2042">
        <v>1092</v>
      </c>
      <c r="AX2042">
        <v>217</v>
      </c>
      <c r="AY2042">
        <v>560</v>
      </c>
      <c r="AZ2042">
        <v>1573</v>
      </c>
      <c r="BA2042">
        <v>260</v>
      </c>
      <c r="BB2042">
        <v>2370</v>
      </c>
      <c r="BC2042">
        <v>1025</v>
      </c>
      <c r="BD2042">
        <v>211</v>
      </c>
      <c r="BE2042">
        <v>1</v>
      </c>
      <c r="BF2042" t="s">
        <v>64</v>
      </c>
      <c r="BG2042" t="s">
        <v>1404</v>
      </c>
      <c r="BH2042" t="s">
        <v>1498</v>
      </c>
      <c r="BI2042" s="4">
        <f xml:space="preserve"> _2025teamgamelogs[[#This Row],[FGA]] + (0.44 * _2025teamgamelogs[[#This Row],[FTA]]) + _2025teamgamelogs[[#This Row],[TOV]] - _2025teamgamelogs[[#This Row],[OREB]]</f>
        <v>98.64</v>
      </c>
      <c r="BJ2042" s="3">
        <f>_2025teamgamelogs[[#This Row],[TOV]]/_2025teamgamelogs[[#This Row],[POSSESIONS]]</f>
        <v>0.14193025141930252</v>
      </c>
      <c r="BK2042" s="4">
        <f>_2025teamgamelogs[[#This Row],[PTS]]/_2025teamgamelogs[[#This Row],[POSSESIONS]]</f>
        <v>1.1759935117599352</v>
      </c>
      <c r="BL2042" s="4">
        <f xml:space="preserve"> 100 * _2025teamgamelogs[[#This Row],[POINTS_PER_POSSESSION]]</f>
        <v>117.59935117599352</v>
      </c>
      <c r="BM2042" s="4">
        <f xml:space="preserve"> _2025teamgamelogs[[#This Row],[POSSESIONS]] / (_2025teamgamelogs[[#This Row],[MIN]]/48)</f>
        <v>98.64</v>
      </c>
      <c r="BN2042" s="3">
        <f>_2025teamgamelogs[[#This Row],[PTS]] / (2 * (_2025teamgamelogs[[#This Row],[FGA]] + 0.44 * _2025teamgamelogs[[#This Row],[FTA]]))</f>
        <v>0.59401884473576405</v>
      </c>
      <c r="BO2042" s="4">
        <f>VLOOKUP(_2025teamgamelogs[[#This Row],[MONTH]], LEAGUE_AVERAGES!$A$2:$B$8, 2, FALSE)</f>
        <v>113.5005303155976</v>
      </c>
      <c r="BP2042" s="5">
        <f>VLOOKUP(_2025teamgamelogs[[#This Row],[TEAM_NAME]], LEAGUE_AVERAGES!$A$14:$C$43, 2, FALSE)</f>
        <v>0.370219512195122</v>
      </c>
      <c r="BQ2042" s="5">
        <f>VLOOKUP(_2025teamgamelogs[[#This Row],[TEAM_NAME]], LEAGUE_AVERAGES!$A$14:$C$43, 3, FALSE)</f>
        <v>0.36224390243902438</v>
      </c>
      <c r="BR2042" s="5">
        <f>VLOOKUP(_2025teamgamelogs[[#This Row],[TEAM_NAME]], LEAGUE_AVERAGES!$F$14:$H$43, 2, FALSE)</f>
        <v>0.49358536585365859</v>
      </c>
      <c r="BS2042" s="5">
        <f>VLOOKUP(_2025teamgamelogs[[#This Row],[TEAM_NAME]], LEAGUE_AVERAGES!$F$14:$H$43, 3, FALSE)</f>
        <v>0.47975609756097559</v>
      </c>
      <c r="BT2042" s="5">
        <f>VLOOKUP(_2025teamgamelogs[[#This Row],[TEAM_NAME]], LEAGUE_AVERAGES!$K$14:$M$43, 2, FALSE)</f>
        <v>0.59525043511857889</v>
      </c>
      <c r="BU2042" s="5">
        <f>VLOOKUP(_2025teamgamelogs[[#This Row],[TEAM_NAME]], LEAGUE_AVERAGES!$K$14:$M$43, 3, FALSE)</f>
        <v>0.58413739951743537</v>
      </c>
    </row>
    <row r="2043" spans="1:73" x14ac:dyDescent="0.2">
      <c r="A2043" t="s">
        <v>59</v>
      </c>
      <c r="B2043">
        <v>1610612763</v>
      </c>
      <c r="C2043" t="s">
        <v>128</v>
      </c>
      <c r="D2043" t="s">
        <v>129</v>
      </c>
      <c r="E2043">
        <v>22400992</v>
      </c>
      <c r="F2043" s="1">
        <v>45733</v>
      </c>
      <c r="G2043" t="s">
        <v>971</v>
      </c>
      <c r="H2043" t="s">
        <v>70</v>
      </c>
      <c r="I2043">
        <v>48</v>
      </c>
      <c r="J2043">
        <v>44</v>
      </c>
      <c r="K2043">
        <v>90</v>
      </c>
      <c r="L2043">
        <v>0.48899999999999999</v>
      </c>
      <c r="M2043">
        <v>13</v>
      </c>
      <c r="N2043">
        <v>30</v>
      </c>
      <c r="O2043">
        <v>0.433</v>
      </c>
      <c r="P2043">
        <v>21</v>
      </c>
      <c r="Q2043">
        <v>21</v>
      </c>
      <c r="R2043">
        <v>1</v>
      </c>
      <c r="S2043">
        <v>15</v>
      </c>
      <c r="T2043">
        <v>33</v>
      </c>
      <c r="U2043">
        <v>48</v>
      </c>
      <c r="V2043">
        <v>24</v>
      </c>
      <c r="W2043">
        <v>18</v>
      </c>
      <c r="X2043">
        <v>8</v>
      </c>
      <c r="Y2043">
        <v>7</v>
      </c>
      <c r="Z2043">
        <v>7</v>
      </c>
      <c r="AA2043">
        <v>22</v>
      </c>
      <c r="AB2043">
        <v>21</v>
      </c>
      <c r="AC2043">
        <v>122</v>
      </c>
      <c r="AD2043">
        <v>-10</v>
      </c>
      <c r="AE2043">
        <v>1</v>
      </c>
      <c r="AF2043">
        <v>1231</v>
      </c>
      <c r="AG2043">
        <v>1231</v>
      </c>
      <c r="AH2043">
        <v>1231</v>
      </c>
      <c r="AI2043">
        <v>121</v>
      </c>
      <c r="AJ2043">
        <v>703</v>
      </c>
      <c r="AK2043">
        <v>1029</v>
      </c>
      <c r="AL2043">
        <v>844</v>
      </c>
      <c r="AM2043">
        <v>1171</v>
      </c>
      <c r="AN2043">
        <v>2077</v>
      </c>
      <c r="AO2043">
        <v>433</v>
      </c>
      <c r="AP2043">
        <v>506</v>
      </c>
      <c r="AQ2043">
        <v>1164</v>
      </c>
      <c r="AR2043">
        <v>1</v>
      </c>
      <c r="AS2043">
        <v>332</v>
      </c>
      <c r="AT2043">
        <v>1131</v>
      </c>
      <c r="AU2043">
        <v>604</v>
      </c>
      <c r="AV2043">
        <v>1570</v>
      </c>
      <c r="AW2043">
        <v>1953</v>
      </c>
      <c r="AX2043">
        <v>1073</v>
      </c>
      <c r="AY2043">
        <v>346</v>
      </c>
      <c r="AZ2043">
        <v>1902</v>
      </c>
      <c r="BA2043">
        <v>1887</v>
      </c>
      <c r="BB2043">
        <v>575</v>
      </c>
      <c r="BC2043">
        <v>609</v>
      </c>
      <c r="BD2043">
        <v>1790</v>
      </c>
      <c r="BE2043">
        <v>1</v>
      </c>
      <c r="BF2043" t="s">
        <v>71</v>
      </c>
      <c r="BG2043" t="s">
        <v>1404</v>
      </c>
      <c r="BH2043" t="s">
        <v>1498</v>
      </c>
      <c r="BI2043" s="4">
        <f xml:space="preserve"> _2025teamgamelogs[[#This Row],[FGA]] + (0.44 * _2025teamgamelogs[[#This Row],[FTA]]) + _2025teamgamelogs[[#This Row],[TOV]] - _2025teamgamelogs[[#This Row],[OREB]]</f>
        <v>102.24</v>
      </c>
      <c r="BJ2043" s="3">
        <f>_2025teamgamelogs[[#This Row],[TOV]]/_2025teamgamelogs[[#This Row],[POSSESIONS]]</f>
        <v>0.17605633802816903</v>
      </c>
      <c r="BK2043" s="4">
        <f>_2025teamgamelogs[[#This Row],[PTS]]/_2025teamgamelogs[[#This Row],[POSSESIONS]]</f>
        <v>1.1932707355242567</v>
      </c>
      <c r="BL2043" s="4">
        <f xml:space="preserve"> 100 * _2025teamgamelogs[[#This Row],[POINTS_PER_POSSESSION]]</f>
        <v>119.32707355242567</v>
      </c>
      <c r="BM2043" s="4">
        <f xml:space="preserve"> _2025teamgamelogs[[#This Row],[POSSESIONS]] / (_2025teamgamelogs[[#This Row],[MIN]]/48)</f>
        <v>102.24</v>
      </c>
      <c r="BN2043" s="3">
        <f>_2025teamgamelogs[[#This Row],[PTS]] / (2 * (_2025teamgamelogs[[#This Row],[FGA]] + 0.44 * _2025teamgamelogs[[#This Row],[FTA]]))</f>
        <v>0.61467150342603794</v>
      </c>
      <c r="BO2043" s="4">
        <f>VLOOKUP(_2025teamgamelogs[[#This Row],[MONTH]], LEAGUE_AVERAGES!$A$2:$B$8, 2, FALSE)</f>
        <v>113.5005303155976</v>
      </c>
      <c r="BP2043" s="5">
        <f>VLOOKUP(_2025teamgamelogs[[#This Row],[TEAM_NAME]], LEAGUE_AVERAGES!$A$14:$C$43, 2, FALSE)</f>
        <v>0.36546341463414628</v>
      </c>
      <c r="BQ2043" s="5">
        <f>VLOOKUP(_2025teamgamelogs[[#This Row],[TEAM_NAME]], LEAGUE_AVERAGES!$A$14:$C$43, 3, FALSE)</f>
        <v>0.36639024390243902</v>
      </c>
      <c r="BR2043" s="5">
        <f>VLOOKUP(_2025teamgamelogs[[#This Row],[TEAM_NAME]], LEAGUE_AVERAGES!$F$14:$H$43, 2, FALSE)</f>
        <v>0.48997560975609772</v>
      </c>
      <c r="BS2043" s="5">
        <f>VLOOKUP(_2025teamgamelogs[[#This Row],[TEAM_NAME]], LEAGUE_AVERAGES!$F$14:$H$43, 3, FALSE)</f>
        <v>0.46951219512195119</v>
      </c>
      <c r="BT2043" s="5">
        <f>VLOOKUP(_2025teamgamelogs[[#This Row],[TEAM_NAME]], LEAGUE_AVERAGES!$K$14:$M$43, 2, FALSE)</f>
        <v>0.59919613060605748</v>
      </c>
      <c r="BU2043" s="5">
        <f>VLOOKUP(_2025teamgamelogs[[#This Row],[TEAM_NAME]], LEAGUE_AVERAGES!$K$14:$M$43, 3, FALSE)</f>
        <v>0.57758119053457602</v>
      </c>
    </row>
    <row r="2044" spans="1:73" x14ac:dyDescent="0.2">
      <c r="A2044" t="s">
        <v>59</v>
      </c>
      <c r="B2044">
        <v>1610612757</v>
      </c>
      <c r="C2044" t="s">
        <v>116</v>
      </c>
      <c r="D2044" t="s">
        <v>117</v>
      </c>
      <c r="E2044">
        <v>22400995</v>
      </c>
      <c r="F2044" s="1">
        <v>45733</v>
      </c>
      <c r="G2044" t="s">
        <v>1648</v>
      </c>
      <c r="H2044" t="s">
        <v>63</v>
      </c>
      <c r="I2044">
        <v>48</v>
      </c>
      <c r="J2044">
        <v>42</v>
      </c>
      <c r="K2044">
        <v>99</v>
      </c>
      <c r="L2044">
        <v>0.42399999999999999</v>
      </c>
      <c r="M2044">
        <v>15</v>
      </c>
      <c r="N2044">
        <v>46</v>
      </c>
      <c r="O2044">
        <v>0.32600000000000001</v>
      </c>
      <c r="P2044">
        <v>13</v>
      </c>
      <c r="Q2044">
        <v>19</v>
      </c>
      <c r="R2044">
        <v>0.68400000000000005</v>
      </c>
      <c r="S2044">
        <v>14</v>
      </c>
      <c r="T2044">
        <v>36</v>
      </c>
      <c r="U2044">
        <v>50</v>
      </c>
      <c r="V2044">
        <v>25</v>
      </c>
      <c r="W2044">
        <v>9</v>
      </c>
      <c r="X2044">
        <v>15</v>
      </c>
      <c r="Y2044">
        <v>3</v>
      </c>
      <c r="Z2044">
        <v>7</v>
      </c>
      <c r="AA2044">
        <v>10</v>
      </c>
      <c r="AB2044">
        <v>16</v>
      </c>
      <c r="AC2044">
        <v>112</v>
      </c>
      <c r="AD2044">
        <v>15</v>
      </c>
      <c r="AE2044">
        <v>1</v>
      </c>
      <c r="AF2044">
        <v>1</v>
      </c>
      <c r="AG2044">
        <v>1</v>
      </c>
      <c r="AH2044">
        <v>1</v>
      </c>
      <c r="AI2044">
        <v>121</v>
      </c>
      <c r="AJ2044">
        <v>1068</v>
      </c>
      <c r="AK2044">
        <v>206</v>
      </c>
      <c r="AL2044">
        <v>1920</v>
      </c>
      <c r="AM2044">
        <v>733</v>
      </c>
      <c r="AN2044">
        <v>249</v>
      </c>
      <c r="AO2044">
        <v>1594</v>
      </c>
      <c r="AP2044">
        <v>1755</v>
      </c>
      <c r="AQ2044">
        <v>1458</v>
      </c>
      <c r="AR2044">
        <v>2037</v>
      </c>
      <c r="AS2044">
        <v>466</v>
      </c>
      <c r="AT2044">
        <v>640</v>
      </c>
      <c r="AU2044">
        <v>427</v>
      </c>
      <c r="AV2044">
        <v>1358</v>
      </c>
      <c r="AW2044">
        <v>152</v>
      </c>
      <c r="AX2044">
        <v>46</v>
      </c>
      <c r="AY2044">
        <v>1712</v>
      </c>
      <c r="AZ2044">
        <v>1902</v>
      </c>
      <c r="BA2044">
        <v>25</v>
      </c>
      <c r="BB2044">
        <v>1670</v>
      </c>
      <c r="BC2044">
        <v>1331</v>
      </c>
      <c r="BD2044">
        <v>376</v>
      </c>
      <c r="BE2044">
        <v>1</v>
      </c>
      <c r="BF2044" t="s">
        <v>64</v>
      </c>
      <c r="BG2044" t="s">
        <v>1404</v>
      </c>
      <c r="BH2044" t="s">
        <v>1498</v>
      </c>
      <c r="BI2044" s="4">
        <f xml:space="preserve"> _2025teamgamelogs[[#This Row],[FGA]] + (0.44 * _2025teamgamelogs[[#This Row],[FTA]]) + _2025teamgamelogs[[#This Row],[TOV]] - _2025teamgamelogs[[#This Row],[OREB]]</f>
        <v>102.36</v>
      </c>
      <c r="BJ2044" s="3">
        <f>_2025teamgamelogs[[#This Row],[TOV]]/_2025teamgamelogs[[#This Row],[POSSESIONS]]</f>
        <v>8.7924970691676443E-2</v>
      </c>
      <c r="BK2044" s="4">
        <f>_2025teamgamelogs[[#This Row],[PTS]]/_2025teamgamelogs[[#This Row],[POSSESIONS]]</f>
        <v>1.0941774130519735</v>
      </c>
      <c r="BL2044" s="4">
        <f xml:space="preserve"> 100 * _2025teamgamelogs[[#This Row],[POINTS_PER_POSSESSION]]</f>
        <v>109.41774130519735</v>
      </c>
      <c r="BM2044" s="4">
        <f xml:space="preserve"> _2025teamgamelogs[[#This Row],[POSSESIONS]] / (_2025teamgamelogs[[#This Row],[MIN]]/48)</f>
        <v>102.36</v>
      </c>
      <c r="BN2044" s="3">
        <f>_2025teamgamelogs[[#This Row],[PTS]] / (2 * (_2025teamgamelogs[[#This Row],[FGA]] + 0.44 * _2025teamgamelogs[[#This Row],[FTA]]))</f>
        <v>0.5216095380029806</v>
      </c>
      <c r="BO2044" s="4">
        <f>VLOOKUP(_2025teamgamelogs[[#This Row],[MONTH]], LEAGUE_AVERAGES!$A$2:$B$8, 2, FALSE)</f>
        <v>113.5005303155976</v>
      </c>
      <c r="BP2044" s="5">
        <f>VLOOKUP(_2025teamgamelogs[[#This Row],[TEAM_NAME]], LEAGUE_AVERAGES!$A$14:$C$43, 2, FALSE)</f>
        <v>0.3617317073170731</v>
      </c>
      <c r="BQ2044" s="5">
        <f>VLOOKUP(_2025teamgamelogs[[#This Row],[TEAM_NAME]], LEAGUE_AVERAGES!$A$14:$C$43, 3, FALSE)</f>
        <v>0.32368292682926825</v>
      </c>
      <c r="BR2044" s="5">
        <f>VLOOKUP(_2025teamgamelogs[[#This Row],[TEAM_NAME]], LEAGUE_AVERAGES!$F$14:$H$43, 2, FALSE)</f>
        <v>0.4560243902439024</v>
      </c>
      <c r="BS2044" s="5">
        <f>VLOOKUP(_2025teamgamelogs[[#This Row],[TEAM_NAME]], LEAGUE_AVERAGES!$F$14:$H$43, 3, FALSE)</f>
        <v>0.4473414634146341</v>
      </c>
      <c r="BT2044" s="5">
        <f>VLOOKUP(_2025teamgamelogs[[#This Row],[TEAM_NAME]], LEAGUE_AVERAGES!$K$14:$M$43, 2, FALSE)</f>
        <v>0.56794360073860606</v>
      </c>
      <c r="BU2044" s="5">
        <f>VLOOKUP(_2025teamgamelogs[[#This Row],[TEAM_NAME]], LEAGUE_AVERAGES!$K$14:$M$43, 3, FALSE)</f>
        <v>0.54561285519601899</v>
      </c>
    </row>
    <row r="2045" spans="1:73" x14ac:dyDescent="0.2">
      <c r="A2045" t="s">
        <v>59</v>
      </c>
      <c r="B2045">
        <v>1610612745</v>
      </c>
      <c r="C2045" t="s">
        <v>104</v>
      </c>
      <c r="D2045" t="s">
        <v>105</v>
      </c>
      <c r="E2045">
        <v>22400985</v>
      </c>
      <c r="F2045" s="1">
        <v>45733</v>
      </c>
      <c r="G2045" t="s">
        <v>1649</v>
      </c>
      <c r="H2045" t="s">
        <v>63</v>
      </c>
      <c r="I2045">
        <v>53</v>
      </c>
      <c r="J2045">
        <v>51</v>
      </c>
      <c r="K2045">
        <v>107</v>
      </c>
      <c r="L2045">
        <v>0.47699999999999998</v>
      </c>
      <c r="M2045">
        <v>22</v>
      </c>
      <c r="N2045">
        <v>53</v>
      </c>
      <c r="O2045">
        <v>0.41499999999999998</v>
      </c>
      <c r="P2045">
        <v>20</v>
      </c>
      <c r="Q2045">
        <v>24</v>
      </c>
      <c r="R2045">
        <v>0.83299999999999996</v>
      </c>
      <c r="S2045">
        <v>23</v>
      </c>
      <c r="T2045">
        <v>35</v>
      </c>
      <c r="U2045">
        <v>58</v>
      </c>
      <c r="V2045">
        <v>35</v>
      </c>
      <c r="W2045">
        <v>15</v>
      </c>
      <c r="X2045">
        <v>8</v>
      </c>
      <c r="Y2045">
        <v>5</v>
      </c>
      <c r="Z2045">
        <v>4</v>
      </c>
      <c r="AA2045">
        <v>27</v>
      </c>
      <c r="AB2045">
        <v>20</v>
      </c>
      <c r="AC2045">
        <v>144</v>
      </c>
      <c r="AD2045">
        <v>7</v>
      </c>
      <c r="AE2045">
        <v>1</v>
      </c>
      <c r="AF2045">
        <v>1</v>
      </c>
      <c r="AG2045">
        <v>1</v>
      </c>
      <c r="AH2045">
        <v>1</v>
      </c>
      <c r="AI2045">
        <v>9</v>
      </c>
      <c r="AJ2045">
        <v>94</v>
      </c>
      <c r="AK2045">
        <v>21</v>
      </c>
      <c r="AL2045">
        <v>1077</v>
      </c>
      <c r="AM2045">
        <v>40</v>
      </c>
      <c r="AN2045">
        <v>41</v>
      </c>
      <c r="AO2045">
        <v>595</v>
      </c>
      <c r="AP2045">
        <v>623</v>
      </c>
      <c r="AQ2045">
        <v>791</v>
      </c>
      <c r="AR2045">
        <v>699</v>
      </c>
      <c r="AS2045">
        <v>8</v>
      </c>
      <c r="AT2045">
        <v>769</v>
      </c>
      <c r="AU2045">
        <v>57</v>
      </c>
      <c r="AV2045">
        <v>132</v>
      </c>
      <c r="AW2045">
        <v>1341</v>
      </c>
      <c r="AX2045">
        <v>1073</v>
      </c>
      <c r="AY2045">
        <v>889</v>
      </c>
      <c r="AZ2045">
        <v>750</v>
      </c>
      <c r="BA2045">
        <v>2368</v>
      </c>
      <c r="BB2045">
        <v>767</v>
      </c>
      <c r="BC2045">
        <v>23</v>
      </c>
      <c r="BD2045">
        <v>795</v>
      </c>
      <c r="BE2045">
        <v>1</v>
      </c>
      <c r="BF2045" t="s">
        <v>64</v>
      </c>
      <c r="BG2045" t="s">
        <v>1404</v>
      </c>
      <c r="BH2045" t="s">
        <v>1498</v>
      </c>
      <c r="BI2045" s="4">
        <f xml:space="preserve"> _2025teamgamelogs[[#This Row],[FGA]] + (0.44 * _2025teamgamelogs[[#This Row],[FTA]]) + _2025teamgamelogs[[#This Row],[TOV]] - _2025teamgamelogs[[#This Row],[OREB]]</f>
        <v>109.56</v>
      </c>
      <c r="BJ2045" s="3">
        <f>_2025teamgamelogs[[#This Row],[TOV]]/_2025teamgamelogs[[#This Row],[POSSESIONS]]</f>
        <v>0.13691128148959475</v>
      </c>
      <c r="BK2045" s="4">
        <f>_2025teamgamelogs[[#This Row],[PTS]]/_2025teamgamelogs[[#This Row],[POSSESIONS]]</f>
        <v>1.3143483023001095</v>
      </c>
      <c r="BL2045" s="4">
        <f xml:space="preserve"> 100 * _2025teamgamelogs[[#This Row],[POINTS_PER_POSSESSION]]</f>
        <v>131.43483023001096</v>
      </c>
      <c r="BM2045" s="4">
        <f xml:space="preserve"> _2025teamgamelogs[[#This Row],[POSSESIONS]] / (_2025teamgamelogs[[#This Row],[MIN]]/48)</f>
        <v>99.224150943396225</v>
      </c>
      <c r="BN2045" s="3">
        <f>_2025teamgamelogs[[#This Row],[PTS]] / (2 * (_2025teamgamelogs[[#This Row],[FGA]] + 0.44 * _2025teamgamelogs[[#This Row],[FTA]]))</f>
        <v>0.61245321537938069</v>
      </c>
      <c r="BO2045" s="4">
        <f>VLOOKUP(_2025teamgamelogs[[#This Row],[MONTH]], LEAGUE_AVERAGES!$A$2:$B$8, 2, FALSE)</f>
        <v>113.5005303155976</v>
      </c>
      <c r="BP2045" s="5">
        <f>VLOOKUP(_2025teamgamelogs[[#This Row],[TEAM_NAME]], LEAGUE_AVERAGES!$A$14:$C$43, 2, FALSE)</f>
        <v>0.35034146341463424</v>
      </c>
      <c r="BQ2045" s="5">
        <f>VLOOKUP(_2025teamgamelogs[[#This Row],[TEAM_NAME]], LEAGUE_AVERAGES!$A$14:$C$43, 3, FALSE)</f>
        <v>0.35473170731707321</v>
      </c>
      <c r="BR2045" s="5">
        <f>VLOOKUP(_2025teamgamelogs[[#This Row],[TEAM_NAME]], LEAGUE_AVERAGES!$F$14:$H$43, 2, FALSE)</f>
        <v>0.45260975609756104</v>
      </c>
      <c r="BS2045" s="5">
        <f>VLOOKUP(_2025teamgamelogs[[#This Row],[TEAM_NAME]], LEAGUE_AVERAGES!$F$14:$H$43, 3, FALSE)</f>
        <v>0.45763414634146338</v>
      </c>
      <c r="BT2045" s="5">
        <f>VLOOKUP(_2025teamgamelogs[[#This Row],[TEAM_NAME]], LEAGUE_AVERAGES!$K$14:$M$43, 2, FALSE)</f>
        <v>0.55103752047014554</v>
      </c>
      <c r="BU2045" s="5">
        <f>VLOOKUP(_2025teamgamelogs[[#This Row],[TEAM_NAME]], LEAGUE_AVERAGES!$K$14:$M$43, 3, FALSE)</f>
        <v>0.55544482411316332</v>
      </c>
    </row>
    <row r="2046" spans="1:73" x14ac:dyDescent="0.2">
      <c r="A2046" t="s">
        <v>59</v>
      </c>
      <c r="B2046">
        <v>1610612746</v>
      </c>
      <c r="C2046" t="s">
        <v>131</v>
      </c>
      <c r="D2046" t="s">
        <v>132</v>
      </c>
      <c r="E2046">
        <v>22400997</v>
      </c>
      <c r="F2046" s="1">
        <v>45734</v>
      </c>
      <c r="G2046" t="s">
        <v>1650</v>
      </c>
      <c r="H2046" t="s">
        <v>63</v>
      </c>
      <c r="I2046">
        <v>48</v>
      </c>
      <c r="J2046">
        <v>46</v>
      </c>
      <c r="K2046">
        <v>84</v>
      </c>
      <c r="L2046">
        <v>0.54800000000000004</v>
      </c>
      <c r="M2046">
        <v>16</v>
      </c>
      <c r="N2046">
        <v>35</v>
      </c>
      <c r="O2046">
        <v>0.45700000000000002</v>
      </c>
      <c r="P2046">
        <v>24</v>
      </c>
      <c r="Q2046">
        <v>28</v>
      </c>
      <c r="R2046">
        <v>0.85699999999999998</v>
      </c>
      <c r="S2046">
        <v>14</v>
      </c>
      <c r="T2046">
        <v>35</v>
      </c>
      <c r="U2046">
        <v>49</v>
      </c>
      <c r="V2046">
        <v>28</v>
      </c>
      <c r="W2046">
        <v>13</v>
      </c>
      <c r="X2046">
        <v>7</v>
      </c>
      <c r="Y2046">
        <v>5</v>
      </c>
      <c r="Z2046">
        <v>0</v>
      </c>
      <c r="AA2046">
        <v>26</v>
      </c>
      <c r="AB2046">
        <v>21</v>
      </c>
      <c r="AC2046">
        <v>132</v>
      </c>
      <c r="AD2046">
        <v>13</v>
      </c>
      <c r="AE2046">
        <v>1</v>
      </c>
      <c r="AF2046">
        <v>1</v>
      </c>
      <c r="AG2046">
        <v>1</v>
      </c>
      <c r="AH2046">
        <v>1</v>
      </c>
      <c r="AI2046">
        <v>121</v>
      </c>
      <c r="AJ2046">
        <v>437</v>
      </c>
      <c r="AK2046">
        <v>1815</v>
      </c>
      <c r="AL2046">
        <v>171</v>
      </c>
      <c r="AM2046">
        <v>567</v>
      </c>
      <c r="AN2046">
        <v>1495</v>
      </c>
      <c r="AO2046">
        <v>281</v>
      </c>
      <c r="AP2046">
        <v>238</v>
      </c>
      <c r="AQ2046">
        <v>377</v>
      </c>
      <c r="AR2046">
        <v>515</v>
      </c>
      <c r="AS2046">
        <v>466</v>
      </c>
      <c r="AT2046">
        <v>769</v>
      </c>
      <c r="AU2046">
        <v>505</v>
      </c>
      <c r="AV2046">
        <v>840</v>
      </c>
      <c r="AW2046">
        <v>850</v>
      </c>
      <c r="AX2046">
        <v>1360</v>
      </c>
      <c r="AY2046">
        <v>889</v>
      </c>
      <c r="AZ2046">
        <v>1</v>
      </c>
      <c r="BA2046">
        <v>2319</v>
      </c>
      <c r="BB2046">
        <v>575</v>
      </c>
      <c r="BC2046">
        <v>179</v>
      </c>
      <c r="BD2046">
        <v>467</v>
      </c>
      <c r="BE2046">
        <v>1</v>
      </c>
      <c r="BF2046" t="s">
        <v>64</v>
      </c>
      <c r="BG2046" t="s">
        <v>1404</v>
      </c>
      <c r="BH2046" t="s">
        <v>1498</v>
      </c>
      <c r="BI2046" s="4">
        <f xml:space="preserve"> _2025teamgamelogs[[#This Row],[FGA]] + (0.44 * _2025teamgamelogs[[#This Row],[FTA]]) + _2025teamgamelogs[[#This Row],[TOV]] - _2025teamgamelogs[[#This Row],[OREB]]</f>
        <v>95.32</v>
      </c>
      <c r="BJ2046" s="3">
        <f>_2025teamgamelogs[[#This Row],[TOV]]/_2025teamgamelogs[[#This Row],[POSSESIONS]]</f>
        <v>0.13638271086865297</v>
      </c>
      <c r="BK2046" s="4">
        <f>_2025teamgamelogs[[#This Row],[PTS]]/_2025teamgamelogs[[#This Row],[POSSESIONS]]</f>
        <v>1.3848090642047839</v>
      </c>
      <c r="BL2046" s="4">
        <f xml:space="preserve"> 100 * _2025teamgamelogs[[#This Row],[POINTS_PER_POSSESSION]]</f>
        <v>138.48090642047839</v>
      </c>
      <c r="BM2046" s="4">
        <f xml:space="preserve"> _2025teamgamelogs[[#This Row],[POSSESIONS]] / (_2025teamgamelogs[[#This Row],[MIN]]/48)</f>
        <v>95.32</v>
      </c>
      <c r="BN2046" s="3">
        <f>_2025teamgamelogs[[#This Row],[PTS]] / (2 * (_2025teamgamelogs[[#This Row],[FGA]] + 0.44 * _2025teamgamelogs[[#This Row],[FTA]]))</f>
        <v>0.6852159468438539</v>
      </c>
      <c r="BO2046" s="4">
        <f>VLOOKUP(_2025teamgamelogs[[#This Row],[MONTH]], LEAGUE_AVERAGES!$A$2:$B$8, 2, FALSE)</f>
        <v>113.5005303155976</v>
      </c>
      <c r="BP2046" s="5">
        <f>VLOOKUP(_2025teamgamelogs[[#This Row],[TEAM_NAME]], LEAGUE_AVERAGES!$A$14:$C$43, 2, FALSE)</f>
        <v>0.38978048780487806</v>
      </c>
      <c r="BQ2046" s="5">
        <f>VLOOKUP(_2025teamgamelogs[[#This Row],[TEAM_NAME]], LEAGUE_AVERAGES!$A$14:$C$43, 3, FALSE)</f>
        <v>0.36475609756097566</v>
      </c>
      <c r="BR2046" s="5">
        <f>VLOOKUP(_2025teamgamelogs[[#This Row],[TEAM_NAME]], LEAGUE_AVERAGES!$F$14:$H$43, 2, FALSE)</f>
        <v>0.49036585365853652</v>
      </c>
      <c r="BS2046" s="5">
        <f>VLOOKUP(_2025teamgamelogs[[#This Row],[TEAM_NAME]], LEAGUE_AVERAGES!$F$14:$H$43, 3, FALSE)</f>
        <v>0.47582926829268285</v>
      </c>
      <c r="BT2046" s="5">
        <f>VLOOKUP(_2025teamgamelogs[[#This Row],[TEAM_NAME]], LEAGUE_AVERAGES!$K$14:$M$43, 2, FALSE)</f>
        <v>0.59895938905835644</v>
      </c>
      <c r="BU2046" s="5">
        <f>VLOOKUP(_2025teamgamelogs[[#This Row],[TEAM_NAME]], LEAGUE_AVERAGES!$K$14:$M$43, 3, FALSE)</f>
        <v>0.58126724036545818</v>
      </c>
    </row>
    <row r="2047" spans="1:73" x14ac:dyDescent="0.2">
      <c r="A2047" t="s">
        <v>59</v>
      </c>
      <c r="B2047">
        <v>1610612751</v>
      </c>
      <c r="C2047" t="s">
        <v>89</v>
      </c>
      <c r="D2047" t="s">
        <v>90</v>
      </c>
      <c r="E2047">
        <v>22400994</v>
      </c>
      <c r="F2047" s="1">
        <v>45734</v>
      </c>
      <c r="G2047" t="s">
        <v>372</v>
      </c>
      <c r="H2047" t="s">
        <v>70</v>
      </c>
      <c r="I2047">
        <v>48</v>
      </c>
      <c r="J2047">
        <v>36</v>
      </c>
      <c r="K2047">
        <v>88</v>
      </c>
      <c r="L2047">
        <v>0.40899999999999997</v>
      </c>
      <c r="M2047">
        <v>13</v>
      </c>
      <c r="N2047">
        <v>45</v>
      </c>
      <c r="O2047">
        <v>0.28899999999999998</v>
      </c>
      <c r="P2047">
        <v>11</v>
      </c>
      <c r="Q2047">
        <v>17</v>
      </c>
      <c r="R2047">
        <v>0.64700000000000002</v>
      </c>
      <c r="S2047">
        <v>8</v>
      </c>
      <c r="T2047">
        <v>31</v>
      </c>
      <c r="U2047">
        <v>39</v>
      </c>
      <c r="V2047">
        <v>21</v>
      </c>
      <c r="W2047">
        <v>9</v>
      </c>
      <c r="X2047">
        <v>9</v>
      </c>
      <c r="Y2047">
        <v>2</v>
      </c>
      <c r="Z2047">
        <v>5</v>
      </c>
      <c r="AA2047">
        <v>19</v>
      </c>
      <c r="AB2047">
        <v>14</v>
      </c>
      <c r="AC2047">
        <v>96</v>
      </c>
      <c r="AD2047">
        <v>-8</v>
      </c>
      <c r="AE2047">
        <v>1</v>
      </c>
      <c r="AF2047">
        <v>1231</v>
      </c>
      <c r="AG2047">
        <v>1231</v>
      </c>
      <c r="AH2047">
        <v>1231</v>
      </c>
      <c r="AI2047">
        <v>121</v>
      </c>
      <c r="AJ2047">
        <v>2070</v>
      </c>
      <c r="AK2047">
        <v>1314</v>
      </c>
      <c r="AL2047">
        <v>2106</v>
      </c>
      <c r="AM2047">
        <v>1171</v>
      </c>
      <c r="AN2047">
        <v>312</v>
      </c>
      <c r="AO2047">
        <v>2012</v>
      </c>
      <c r="AP2047">
        <v>2028</v>
      </c>
      <c r="AQ2047">
        <v>1778</v>
      </c>
      <c r="AR2047">
        <v>2210</v>
      </c>
      <c r="AS2047">
        <v>1800</v>
      </c>
      <c r="AT2047">
        <v>1488</v>
      </c>
      <c r="AU2047">
        <v>1833</v>
      </c>
      <c r="AV2047">
        <v>2031</v>
      </c>
      <c r="AW2047">
        <v>152</v>
      </c>
      <c r="AX2047">
        <v>797</v>
      </c>
      <c r="AY2047">
        <v>2078</v>
      </c>
      <c r="AZ2047">
        <v>1188</v>
      </c>
      <c r="BA2047">
        <v>1258</v>
      </c>
      <c r="BB2047">
        <v>2064</v>
      </c>
      <c r="BC2047">
        <v>2258</v>
      </c>
      <c r="BD2047">
        <v>1667</v>
      </c>
      <c r="BE2047">
        <v>1</v>
      </c>
      <c r="BF2047" t="s">
        <v>71</v>
      </c>
      <c r="BG2047" t="s">
        <v>1404</v>
      </c>
      <c r="BH2047" t="s">
        <v>1498</v>
      </c>
      <c r="BI2047" s="4">
        <f xml:space="preserve"> _2025teamgamelogs[[#This Row],[FGA]] + (0.44 * _2025teamgamelogs[[#This Row],[FTA]]) + _2025teamgamelogs[[#This Row],[TOV]] - _2025teamgamelogs[[#This Row],[OREB]]</f>
        <v>96.48</v>
      </c>
      <c r="BJ2047" s="3">
        <f>_2025teamgamelogs[[#This Row],[TOV]]/_2025teamgamelogs[[#This Row],[POSSESIONS]]</f>
        <v>9.3283582089552231E-2</v>
      </c>
      <c r="BK2047" s="4">
        <f>_2025teamgamelogs[[#This Row],[PTS]]/_2025teamgamelogs[[#This Row],[POSSESIONS]]</f>
        <v>0.99502487562189046</v>
      </c>
      <c r="BL2047" s="4">
        <f xml:space="preserve"> 100 * _2025teamgamelogs[[#This Row],[POINTS_PER_POSSESSION]]</f>
        <v>99.502487562189046</v>
      </c>
      <c r="BM2047" s="4">
        <f xml:space="preserve"> _2025teamgamelogs[[#This Row],[POSSESIONS]] / (_2025teamgamelogs[[#This Row],[MIN]]/48)</f>
        <v>96.48</v>
      </c>
      <c r="BN2047" s="3">
        <f>_2025teamgamelogs[[#This Row],[PTS]] / (2 * (_2025teamgamelogs[[#This Row],[FGA]] + 0.44 * _2025teamgamelogs[[#This Row],[FTA]]))</f>
        <v>0.50272308336824467</v>
      </c>
      <c r="BO2047" s="4">
        <f>VLOOKUP(_2025teamgamelogs[[#This Row],[MONTH]], LEAGUE_AVERAGES!$A$2:$B$8, 2, FALSE)</f>
        <v>113.5005303155976</v>
      </c>
      <c r="BP2047" s="5">
        <f>VLOOKUP(_2025teamgamelogs[[#This Row],[TEAM_NAME]], LEAGUE_AVERAGES!$A$14:$C$43, 2, FALSE)</f>
        <v>0.337609756097561</v>
      </c>
      <c r="BQ2047" s="5">
        <f>VLOOKUP(_2025teamgamelogs[[#This Row],[TEAM_NAME]], LEAGUE_AVERAGES!$A$14:$C$43, 3, FALSE)</f>
        <v>0.34709756097560968</v>
      </c>
      <c r="BR2047" s="5">
        <f>VLOOKUP(_2025teamgamelogs[[#This Row],[TEAM_NAME]], LEAGUE_AVERAGES!$F$14:$H$43, 2, FALSE)</f>
        <v>0.43748780487804872</v>
      </c>
      <c r="BS2047" s="5">
        <f>VLOOKUP(_2025teamgamelogs[[#This Row],[TEAM_NAME]], LEAGUE_AVERAGES!$F$14:$H$43, 3, FALSE)</f>
        <v>0.43895121951219529</v>
      </c>
      <c r="BT2047" s="5">
        <f>VLOOKUP(_2025teamgamelogs[[#This Row],[TEAM_NAME]], LEAGUE_AVERAGES!$K$14:$M$43, 2, FALSE)</f>
        <v>0.54767404365624284</v>
      </c>
      <c r="BU2047" s="5">
        <f>VLOOKUP(_2025teamgamelogs[[#This Row],[TEAM_NAME]], LEAGUE_AVERAGES!$K$14:$M$43, 3, FALSE)</f>
        <v>0.5592142433904097</v>
      </c>
    </row>
    <row r="2048" spans="1:73" x14ac:dyDescent="0.2">
      <c r="A2048" t="s">
        <v>59</v>
      </c>
      <c r="B2048">
        <v>1610612737</v>
      </c>
      <c r="C2048" t="s">
        <v>92</v>
      </c>
      <c r="D2048" t="s">
        <v>93</v>
      </c>
      <c r="E2048">
        <v>22400993</v>
      </c>
      <c r="F2048" s="1">
        <v>45734</v>
      </c>
      <c r="G2048" t="s">
        <v>657</v>
      </c>
      <c r="H2048" t="s">
        <v>63</v>
      </c>
      <c r="I2048">
        <v>48</v>
      </c>
      <c r="J2048">
        <v>50</v>
      </c>
      <c r="K2048">
        <v>93</v>
      </c>
      <c r="L2048">
        <v>0.53800000000000003</v>
      </c>
      <c r="M2048">
        <v>22</v>
      </c>
      <c r="N2048">
        <v>45</v>
      </c>
      <c r="O2048">
        <v>0.48899999999999999</v>
      </c>
      <c r="P2048">
        <v>12</v>
      </c>
      <c r="Q2048">
        <v>15</v>
      </c>
      <c r="R2048">
        <v>0.8</v>
      </c>
      <c r="S2048">
        <v>11</v>
      </c>
      <c r="T2048">
        <v>35</v>
      </c>
      <c r="U2048">
        <v>46</v>
      </c>
      <c r="V2048">
        <v>27</v>
      </c>
      <c r="W2048">
        <v>11</v>
      </c>
      <c r="X2048">
        <v>12</v>
      </c>
      <c r="Y2048">
        <v>8</v>
      </c>
      <c r="Z2048">
        <v>8</v>
      </c>
      <c r="AA2048">
        <v>17</v>
      </c>
      <c r="AB2048">
        <v>16</v>
      </c>
      <c r="AC2048">
        <v>134</v>
      </c>
      <c r="AD2048">
        <v>32</v>
      </c>
      <c r="AE2048">
        <v>1</v>
      </c>
      <c r="AF2048">
        <v>1</v>
      </c>
      <c r="AG2048">
        <v>1</v>
      </c>
      <c r="AH2048">
        <v>1</v>
      </c>
      <c r="AI2048">
        <v>121</v>
      </c>
      <c r="AJ2048">
        <v>131</v>
      </c>
      <c r="AK2048">
        <v>664</v>
      </c>
      <c r="AL2048">
        <v>241</v>
      </c>
      <c r="AM2048">
        <v>40</v>
      </c>
      <c r="AN2048">
        <v>312</v>
      </c>
      <c r="AO2048">
        <v>132</v>
      </c>
      <c r="AP2048">
        <v>1889</v>
      </c>
      <c r="AQ2048">
        <v>2021</v>
      </c>
      <c r="AR2048">
        <v>1029</v>
      </c>
      <c r="AS2048">
        <v>1051</v>
      </c>
      <c r="AT2048">
        <v>769</v>
      </c>
      <c r="AU2048">
        <v>835</v>
      </c>
      <c r="AV2048">
        <v>1013</v>
      </c>
      <c r="AW2048">
        <v>429</v>
      </c>
      <c r="AX2048">
        <v>217</v>
      </c>
      <c r="AY2048">
        <v>187</v>
      </c>
      <c r="AZ2048">
        <v>2116</v>
      </c>
      <c r="BA2048">
        <v>792</v>
      </c>
      <c r="BB2048">
        <v>1670</v>
      </c>
      <c r="BC2048">
        <v>126</v>
      </c>
      <c r="BD2048">
        <v>58</v>
      </c>
      <c r="BE2048">
        <v>1</v>
      </c>
      <c r="BF2048" t="s">
        <v>71</v>
      </c>
      <c r="BG2048" t="s">
        <v>1404</v>
      </c>
      <c r="BH2048" t="s">
        <v>1498</v>
      </c>
      <c r="BI2048" s="4">
        <f xml:space="preserve"> _2025teamgamelogs[[#This Row],[FGA]] + (0.44 * _2025teamgamelogs[[#This Row],[FTA]]) + _2025teamgamelogs[[#This Row],[TOV]] - _2025teamgamelogs[[#This Row],[OREB]]</f>
        <v>99.6</v>
      </c>
      <c r="BJ2048" s="3">
        <f>_2025teamgamelogs[[#This Row],[TOV]]/_2025teamgamelogs[[#This Row],[POSSESIONS]]</f>
        <v>0.11044176706827309</v>
      </c>
      <c r="BK2048" s="4">
        <f>_2025teamgamelogs[[#This Row],[PTS]]/_2025teamgamelogs[[#This Row],[POSSESIONS]]</f>
        <v>1.3453815261044177</v>
      </c>
      <c r="BL2048" s="4">
        <f xml:space="preserve"> 100 * _2025teamgamelogs[[#This Row],[POINTS_PER_POSSESSION]]</f>
        <v>134.53815261044178</v>
      </c>
      <c r="BM2048" s="4">
        <f xml:space="preserve"> _2025teamgamelogs[[#This Row],[POSSESIONS]] / (_2025teamgamelogs[[#This Row],[MIN]]/48)</f>
        <v>99.6</v>
      </c>
      <c r="BN2048" s="3">
        <f>_2025teamgamelogs[[#This Row],[PTS]] / (2 * (_2025teamgamelogs[[#This Row],[FGA]] + 0.44 * _2025teamgamelogs[[#This Row],[FTA]]))</f>
        <v>0.67269076305220887</v>
      </c>
      <c r="BO2048" s="4">
        <f>VLOOKUP(_2025teamgamelogs[[#This Row],[MONTH]], LEAGUE_AVERAGES!$A$2:$B$8, 2, FALSE)</f>
        <v>113.5005303155976</v>
      </c>
      <c r="BP2048" s="5">
        <f>VLOOKUP(_2025teamgamelogs[[#This Row],[TEAM_NAME]], LEAGUE_AVERAGES!$A$14:$C$43, 2, FALSE)</f>
        <v>0.35092500000000004</v>
      </c>
      <c r="BQ2048" s="5">
        <f>VLOOKUP(_2025teamgamelogs[[#This Row],[TEAM_NAME]], LEAGUE_AVERAGES!$A$14:$C$43, 3, FALSE)</f>
        <v>0.36290476190476195</v>
      </c>
      <c r="BR2048" s="5">
        <f>VLOOKUP(_2025teamgamelogs[[#This Row],[TEAM_NAME]], LEAGUE_AVERAGES!$F$14:$H$43, 2, FALSE)</f>
        <v>0.47670000000000012</v>
      </c>
      <c r="BS2048" s="5">
        <f>VLOOKUP(_2025teamgamelogs[[#This Row],[TEAM_NAME]], LEAGUE_AVERAGES!$F$14:$H$43, 3, FALSE)</f>
        <v>0.47069047619047621</v>
      </c>
      <c r="BT2048" s="5">
        <f>VLOOKUP(_2025teamgamelogs[[#This Row],[TEAM_NAME]], LEAGUE_AVERAGES!$K$14:$M$43, 2, FALSE)</f>
        <v>0.58493933923263275</v>
      </c>
      <c r="BU2048" s="5">
        <f>VLOOKUP(_2025teamgamelogs[[#This Row],[TEAM_NAME]], LEAGUE_AVERAGES!$K$14:$M$43, 3, FALSE)</f>
        <v>0.57722862424766153</v>
      </c>
    </row>
    <row r="2049" spans="1:73" x14ac:dyDescent="0.2">
      <c r="A2049" t="s">
        <v>59</v>
      </c>
      <c r="B2049">
        <v>1610612739</v>
      </c>
      <c r="C2049" t="s">
        <v>119</v>
      </c>
      <c r="D2049" t="s">
        <v>120</v>
      </c>
      <c r="E2049">
        <v>22400997</v>
      </c>
      <c r="F2049" s="1">
        <v>45734</v>
      </c>
      <c r="G2049" t="s">
        <v>1651</v>
      </c>
      <c r="H2049" t="s">
        <v>70</v>
      </c>
      <c r="I2049">
        <v>48</v>
      </c>
      <c r="J2049">
        <v>44</v>
      </c>
      <c r="K2049">
        <v>90</v>
      </c>
      <c r="L2049">
        <v>0.48899999999999999</v>
      </c>
      <c r="M2049">
        <v>14</v>
      </c>
      <c r="N2049">
        <v>41</v>
      </c>
      <c r="O2049">
        <v>0.34100000000000003</v>
      </c>
      <c r="P2049">
        <v>17</v>
      </c>
      <c r="Q2049">
        <v>26</v>
      </c>
      <c r="R2049">
        <v>0.65400000000000003</v>
      </c>
      <c r="S2049">
        <v>10</v>
      </c>
      <c r="T2049">
        <v>19</v>
      </c>
      <c r="U2049">
        <v>29</v>
      </c>
      <c r="V2049">
        <v>29</v>
      </c>
      <c r="W2049">
        <v>9</v>
      </c>
      <c r="X2049">
        <v>6</v>
      </c>
      <c r="Y2049">
        <v>0</v>
      </c>
      <c r="Z2049">
        <v>5</v>
      </c>
      <c r="AA2049">
        <v>21</v>
      </c>
      <c r="AB2049">
        <v>26</v>
      </c>
      <c r="AC2049">
        <v>119</v>
      </c>
      <c r="AD2049">
        <v>-13</v>
      </c>
      <c r="AE2049">
        <v>1</v>
      </c>
      <c r="AF2049">
        <v>1231</v>
      </c>
      <c r="AG2049">
        <v>1231</v>
      </c>
      <c r="AH2049">
        <v>1231</v>
      </c>
      <c r="AI2049">
        <v>121</v>
      </c>
      <c r="AJ2049">
        <v>703</v>
      </c>
      <c r="AK2049">
        <v>1029</v>
      </c>
      <c r="AL2049">
        <v>844</v>
      </c>
      <c r="AM2049">
        <v>934</v>
      </c>
      <c r="AN2049">
        <v>681</v>
      </c>
      <c r="AO2049">
        <v>1431</v>
      </c>
      <c r="AP2049">
        <v>1052</v>
      </c>
      <c r="AQ2049">
        <v>570</v>
      </c>
      <c r="AR2049">
        <v>2185</v>
      </c>
      <c r="AS2049">
        <v>1308</v>
      </c>
      <c r="AT2049">
        <v>2449</v>
      </c>
      <c r="AU2049">
        <v>2442</v>
      </c>
      <c r="AV2049">
        <v>687</v>
      </c>
      <c r="AW2049">
        <v>152</v>
      </c>
      <c r="AX2049">
        <v>1702</v>
      </c>
      <c r="AY2049">
        <v>2427</v>
      </c>
      <c r="AZ2049">
        <v>1188</v>
      </c>
      <c r="BA2049">
        <v>1694</v>
      </c>
      <c r="BB2049">
        <v>94</v>
      </c>
      <c r="BC2049">
        <v>798</v>
      </c>
      <c r="BD2049">
        <v>1945</v>
      </c>
      <c r="BE2049">
        <v>1</v>
      </c>
      <c r="BF2049" t="s">
        <v>71</v>
      </c>
      <c r="BG2049" t="s">
        <v>1404</v>
      </c>
      <c r="BH2049" t="s">
        <v>1498</v>
      </c>
      <c r="BI2049" s="4">
        <f xml:space="preserve"> _2025teamgamelogs[[#This Row],[FGA]] + (0.44 * _2025teamgamelogs[[#This Row],[FTA]]) + _2025teamgamelogs[[#This Row],[TOV]] - _2025teamgamelogs[[#This Row],[OREB]]</f>
        <v>100.44</v>
      </c>
      <c r="BJ2049" s="3">
        <f>_2025teamgamelogs[[#This Row],[TOV]]/_2025teamgamelogs[[#This Row],[POSSESIONS]]</f>
        <v>8.9605734767025089E-2</v>
      </c>
      <c r="BK2049" s="4">
        <f>_2025teamgamelogs[[#This Row],[PTS]]/_2025teamgamelogs[[#This Row],[POSSESIONS]]</f>
        <v>1.1847869374751094</v>
      </c>
      <c r="BL2049" s="4">
        <f xml:space="preserve"> 100 * _2025teamgamelogs[[#This Row],[POINTS_PER_POSSESSION]]</f>
        <v>118.47869374751095</v>
      </c>
      <c r="BM2049" s="4">
        <f xml:space="preserve"> _2025teamgamelogs[[#This Row],[POSSESIONS]] / (_2025teamgamelogs[[#This Row],[MIN]]/48)</f>
        <v>100.44</v>
      </c>
      <c r="BN2049" s="3">
        <f>_2025teamgamelogs[[#This Row],[PTS]] / (2 * (_2025teamgamelogs[[#This Row],[FGA]] + 0.44 * _2025teamgamelogs[[#This Row],[FTA]]))</f>
        <v>0.58655362776025233</v>
      </c>
      <c r="BO2049" s="4">
        <f>VLOOKUP(_2025teamgamelogs[[#This Row],[MONTH]], LEAGUE_AVERAGES!$A$2:$B$8, 2, FALSE)</f>
        <v>113.5005303155976</v>
      </c>
      <c r="BP2049" s="5">
        <f>VLOOKUP(_2025teamgamelogs[[#This Row],[TEAM_NAME]], LEAGUE_AVERAGES!$A$14:$C$43, 2, FALSE)</f>
        <v>0.38409756097560971</v>
      </c>
      <c r="BQ2049" s="5">
        <f>VLOOKUP(_2025teamgamelogs[[#This Row],[TEAM_NAME]], LEAGUE_AVERAGES!$A$14:$C$43, 3, FALSE)</f>
        <v>0.38512195121951209</v>
      </c>
      <c r="BR2049" s="5">
        <f>VLOOKUP(_2025teamgamelogs[[#This Row],[TEAM_NAME]], LEAGUE_AVERAGES!$F$14:$H$43, 2, FALSE)</f>
        <v>0.49482926829268303</v>
      </c>
      <c r="BS2049" s="5">
        <f>VLOOKUP(_2025teamgamelogs[[#This Row],[TEAM_NAME]], LEAGUE_AVERAGES!$F$14:$H$43, 3, FALSE)</f>
        <v>0.4880731707317072</v>
      </c>
      <c r="BT2049" s="5">
        <f>VLOOKUP(_2025teamgamelogs[[#This Row],[TEAM_NAME]], LEAGUE_AVERAGES!$K$14:$M$43, 2, FALSE)</f>
        <v>0.61027349880699666</v>
      </c>
      <c r="BU2049" s="5">
        <f>VLOOKUP(_2025teamgamelogs[[#This Row],[TEAM_NAME]], LEAGUE_AVERAGES!$K$14:$M$43, 3, FALSE)</f>
        <v>0.60680781397749251</v>
      </c>
    </row>
    <row r="2050" spans="1:73" x14ac:dyDescent="0.2">
      <c r="A2050" t="s">
        <v>59</v>
      </c>
      <c r="B2050">
        <v>1610612749</v>
      </c>
      <c r="C2050" t="s">
        <v>113</v>
      </c>
      <c r="D2050" t="s">
        <v>114</v>
      </c>
      <c r="E2050">
        <v>22401012</v>
      </c>
      <c r="F2050" s="1">
        <v>45734</v>
      </c>
      <c r="G2050" t="s">
        <v>1652</v>
      </c>
      <c r="H2050" t="s">
        <v>70</v>
      </c>
      <c r="I2050">
        <v>48</v>
      </c>
      <c r="J2050">
        <v>31</v>
      </c>
      <c r="K2050">
        <v>79</v>
      </c>
      <c r="L2050">
        <v>0.39200000000000002</v>
      </c>
      <c r="M2050">
        <v>12</v>
      </c>
      <c r="N2050">
        <v>38</v>
      </c>
      <c r="O2050">
        <v>0.316</v>
      </c>
      <c r="P2050">
        <v>19</v>
      </c>
      <c r="Q2050">
        <v>27</v>
      </c>
      <c r="R2050">
        <v>0.70399999999999996</v>
      </c>
      <c r="S2050">
        <v>4</v>
      </c>
      <c r="T2050">
        <v>30</v>
      </c>
      <c r="U2050">
        <v>34</v>
      </c>
      <c r="V2050">
        <v>19</v>
      </c>
      <c r="W2050">
        <v>10</v>
      </c>
      <c r="X2050">
        <v>9</v>
      </c>
      <c r="Y2050">
        <v>4</v>
      </c>
      <c r="Z2050">
        <v>6</v>
      </c>
      <c r="AA2050">
        <v>15</v>
      </c>
      <c r="AB2050">
        <v>24</v>
      </c>
      <c r="AC2050">
        <v>93</v>
      </c>
      <c r="AD2050">
        <v>-11</v>
      </c>
      <c r="AE2050">
        <v>1</v>
      </c>
      <c r="AF2050">
        <v>1231</v>
      </c>
      <c r="AG2050">
        <v>1231</v>
      </c>
      <c r="AH2050">
        <v>1231</v>
      </c>
      <c r="AI2050">
        <v>121</v>
      </c>
      <c r="AJ2050">
        <v>2413</v>
      </c>
      <c r="AK2050">
        <v>2245</v>
      </c>
      <c r="AL2050">
        <v>2278</v>
      </c>
      <c r="AM2050">
        <v>1413</v>
      </c>
      <c r="AN2050">
        <v>1078</v>
      </c>
      <c r="AO2050">
        <v>1737</v>
      </c>
      <c r="AP2050">
        <v>756</v>
      </c>
      <c r="AQ2050">
        <v>471</v>
      </c>
      <c r="AR2050">
        <v>1923</v>
      </c>
      <c r="AS2050">
        <v>2385</v>
      </c>
      <c r="AT2050">
        <v>1652</v>
      </c>
      <c r="AU2050">
        <v>2282</v>
      </c>
      <c r="AV2050">
        <v>2257</v>
      </c>
      <c r="AW2050">
        <v>264</v>
      </c>
      <c r="AX2050">
        <v>797</v>
      </c>
      <c r="AY2050">
        <v>1274</v>
      </c>
      <c r="AZ2050">
        <v>1573</v>
      </c>
      <c r="BA2050">
        <v>398</v>
      </c>
      <c r="BB2050">
        <v>215</v>
      </c>
      <c r="BC2050">
        <v>2330</v>
      </c>
      <c r="BD2050">
        <v>1848</v>
      </c>
      <c r="BE2050">
        <v>1</v>
      </c>
      <c r="BF2050" t="s">
        <v>71</v>
      </c>
      <c r="BG2050" t="s">
        <v>1404</v>
      </c>
      <c r="BH2050" t="s">
        <v>1498</v>
      </c>
      <c r="BI2050" s="4">
        <f xml:space="preserve"> _2025teamgamelogs[[#This Row],[FGA]] + (0.44 * _2025teamgamelogs[[#This Row],[FTA]]) + _2025teamgamelogs[[#This Row],[TOV]] - _2025teamgamelogs[[#This Row],[OREB]]</f>
        <v>96.88</v>
      </c>
      <c r="BJ2050" s="3">
        <f>_2025teamgamelogs[[#This Row],[TOV]]/_2025teamgamelogs[[#This Row],[POSSESIONS]]</f>
        <v>0.1032204789430223</v>
      </c>
      <c r="BK2050" s="4">
        <f>_2025teamgamelogs[[#This Row],[PTS]]/_2025teamgamelogs[[#This Row],[POSSESIONS]]</f>
        <v>0.95995045417010738</v>
      </c>
      <c r="BL2050" s="4">
        <f xml:space="preserve"> 100 * _2025teamgamelogs[[#This Row],[POINTS_PER_POSSESSION]]</f>
        <v>95.995045417010743</v>
      </c>
      <c r="BM2050" s="4">
        <f xml:space="preserve"> _2025teamgamelogs[[#This Row],[POSSESIONS]] / (_2025teamgamelogs[[#This Row],[MIN]]/48)</f>
        <v>96.88</v>
      </c>
      <c r="BN2050" s="3">
        <f>_2025teamgamelogs[[#This Row],[PTS]] / (2 * (_2025teamgamelogs[[#This Row],[FGA]] + 0.44 * _2025teamgamelogs[[#This Row],[FTA]]))</f>
        <v>0.51166373239436624</v>
      </c>
      <c r="BO2050" s="4">
        <f>VLOOKUP(_2025teamgamelogs[[#This Row],[MONTH]], LEAGUE_AVERAGES!$A$2:$B$8, 2, FALSE)</f>
        <v>113.5005303155976</v>
      </c>
      <c r="BP2050" s="5">
        <f>VLOOKUP(_2025teamgamelogs[[#This Row],[TEAM_NAME]], LEAGUE_AVERAGES!$A$14:$C$43, 2, FALSE)</f>
        <v>0.4062926829268293</v>
      </c>
      <c r="BQ2050" s="5">
        <f>VLOOKUP(_2025teamgamelogs[[#This Row],[TEAM_NAME]], LEAGUE_AVERAGES!$A$14:$C$43, 3, FALSE)</f>
        <v>0.36926829268292688</v>
      </c>
      <c r="BR2050" s="5">
        <f>VLOOKUP(_2025teamgamelogs[[#This Row],[TEAM_NAME]], LEAGUE_AVERAGES!$F$14:$H$43, 2, FALSE)</f>
        <v>0.49804878048780482</v>
      </c>
      <c r="BS2050" s="5">
        <f>VLOOKUP(_2025teamgamelogs[[#This Row],[TEAM_NAME]], LEAGUE_AVERAGES!$F$14:$H$43, 3, FALSE)</f>
        <v>0.47917073170731711</v>
      </c>
      <c r="BT2050" s="5">
        <f>VLOOKUP(_2025teamgamelogs[[#This Row],[TEAM_NAME]], LEAGUE_AVERAGES!$K$14:$M$43, 2, FALSE)</f>
        <v>0.61475494156948829</v>
      </c>
      <c r="BU2050" s="5">
        <f>VLOOKUP(_2025teamgamelogs[[#This Row],[TEAM_NAME]], LEAGUE_AVERAGES!$K$14:$M$43, 3, FALSE)</f>
        <v>0.58586037801226176</v>
      </c>
    </row>
    <row r="2051" spans="1:73" x14ac:dyDescent="0.2">
      <c r="A2051" t="s">
        <v>59</v>
      </c>
      <c r="B2051">
        <v>1610612766</v>
      </c>
      <c r="C2051" t="s">
        <v>122</v>
      </c>
      <c r="D2051" t="s">
        <v>123</v>
      </c>
      <c r="E2051">
        <v>22400993</v>
      </c>
      <c r="F2051" s="1">
        <v>45734</v>
      </c>
      <c r="G2051" t="s">
        <v>655</v>
      </c>
      <c r="H2051" t="s">
        <v>70</v>
      </c>
      <c r="I2051">
        <v>48</v>
      </c>
      <c r="J2051">
        <v>38</v>
      </c>
      <c r="K2051">
        <v>84</v>
      </c>
      <c r="L2051">
        <v>0.45200000000000001</v>
      </c>
      <c r="M2051">
        <v>10</v>
      </c>
      <c r="N2051">
        <v>30</v>
      </c>
      <c r="O2051">
        <v>0.33300000000000002</v>
      </c>
      <c r="P2051">
        <v>16</v>
      </c>
      <c r="Q2051">
        <v>21</v>
      </c>
      <c r="R2051">
        <v>0.76200000000000001</v>
      </c>
      <c r="S2051">
        <v>10</v>
      </c>
      <c r="T2051">
        <v>29</v>
      </c>
      <c r="U2051">
        <v>39</v>
      </c>
      <c r="V2051">
        <v>25</v>
      </c>
      <c r="W2051">
        <v>17</v>
      </c>
      <c r="X2051">
        <v>7</v>
      </c>
      <c r="Y2051">
        <v>8</v>
      </c>
      <c r="Z2051">
        <v>8</v>
      </c>
      <c r="AA2051">
        <v>16</v>
      </c>
      <c r="AB2051">
        <v>17</v>
      </c>
      <c r="AC2051">
        <v>102</v>
      </c>
      <c r="AD2051">
        <v>-32</v>
      </c>
      <c r="AE2051">
        <v>1</v>
      </c>
      <c r="AF2051">
        <v>1231</v>
      </c>
      <c r="AG2051">
        <v>1231</v>
      </c>
      <c r="AH2051">
        <v>1231</v>
      </c>
      <c r="AI2051">
        <v>121</v>
      </c>
      <c r="AJ2051">
        <v>1796</v>
      </c>
      <c r="AK2051">
        <v>1815</v>
      </c>
      <c r="AL2051">
        <v>1512</v>
      </c>
      <c r="AM2051">
        <v>1891</v>
      </c>
      <c r="AN2051">
        <v>2077</v>
      </c>
      <c r="AO2051">
        <v>1468</v>
      </c>
      <c r="AP2051">
        <v>1228</v>
      </c>
      <c r="AQ2051">
        <v>1164</v>
      </c>
      <c r="AR2051">
        <v>1465</v>
      </c>
      <c r="AS2051">
        <v>1308</v>
      </c>
      <c r="AT2051">
        <v>1807</v>
      </c>
      <c r="AU2051">
        <v>1833</v>
      </c>
      <c r="AV2051">
        <v>1358</v>
      </c>
      <c r="AW2051">
        <v>1759</v>
      </c>
      <c r="AX2051">
        <v>1360</v>
      </c>
      <c r="AY2051">
        <v>187</v>
      </c>
      <c r="AZ2051">
        <v>2116</v>
      </c>
      <c r="BA2051">
        <v>570</v>
      </c>
      <c r="BB2051">
        <v>1444</v>
      </c>
      <c r="BC2051">
        <v>2003</v>
      </c>
      <c r="BD2051">
        <v>2400</v>
      </c>
      <c r="BE2051">
        <v>1</v>
      </c>
      <c r="BF2051" t="s">
        <v>64</v>
      </c>
      <c r="BG2051" t="s">
        <v>1404</v>
      </c>
      <c r="BH2051" t="s">
        <v>1498</v>
      </c>
      <c r="BI2051" s="4">
        <f xml:space="preserve"> _2025teamgamelogs[[#This Row],[FGA]] + (0.44 * _2025teamgamelogs[[#This Row],[FTA]]) + _2025teamgamelogs[[#This Row],[TOV]] - _2025teamgamelogs[[#This Row],[OREB]]</f>
        <v>100.24</v>
      </c>
      <c r="BJ2051" s="3">
        <f>_2025teamgamelogs[[#This Row],[TOV]]/_2025teamgamelogs[[#This Row],[POSSESIONS]]</f>
        <v>0.1695929768555467</v>
      </c>
      <c r="BK2051" s="4">
        <f>_2025teamgamelogs[[#This Row],[PTS]]/_2025teamgamelogs[[#This Row],[POSSESIONS]]</f>
        <v>1.0175578611332803</v>
      </c>
      <c r="BL2051" s="4">
        <f xml:space="preserve"> 100 * _2025teamgamelogs[[#This Row],[POINTS_PER_POSSESSION]]</f>
        <v>101.75578611332803</v>
      </c>
      <c r="BM2051" s="4">
        <f xml:space="preserve"> _2025teamgamelogs[[#This Row],[POSSESIONS]] / (_2025teamgamelogs[[#This Row],[MIN]]/48)</f>
        <v>100.24</v>
      </c>
      <c r="BN2051" s="3">
        <f>_2025teamgamelogs[[#This Row],[PTS]] / (2 * (_2025teamgamelogs[[#This Row],[FGA]] + 0.44 * _2025teamgamelogs[[#This Row],[FTA]]))</f>
        <v>0.54697554697554696</v>
      </c>
      <c r="BO2051" s="4">
        <f>VLOOKUP(_2025teamgamelogs[[#This Row],[MONTH]], LEAGUE_AVERAGES!$A$2:$B$8, 2, FALSE)</f>
        <v>113.5005303155976</v>
      </c>
      <c r="BP2051" s="5">
        <f>VLOOKUP(_2025teamgamelogs[[#This Row],[TEAM_NAME]], LEAGUE_AVERAGES!$A$14:$C$43, 2, FALSE)</f>
        <v>0.33860975609756089</v>
      </c>
      <c r="BQ2051" s="5">
        <f>VLOOKUP(_2025teamgamelogs[[#This Row],[TEAM_NAME]], LEAGUE_AVERAGES!$A$14:$C$43, 3, FALSE)</f>
        <v>0.33580487804878045</v>
      </c>
      <c r="BR2051" s="5">
        <f>VLOOKUP(_2025teamgamelogs[[#This Row],[TEAM_NAME]], LEAGUE_AVERAGES!$F$14:$H$43, 2, FALSE)</f>
        <v>0.43492682926829268</v>
      </c>
      <c r="BS2051" s="5">
        <f>VLOOKUP(_2025teamgamelogs[[#This Row],[TEAM_NAME]], LEAGUE_AVERAGES!$F$14:$H$43, 3, FALSE)</f>
        <v>0.42697560975609755</v>
      </c>
      <c r="BT2051" s="5">
        <f>VLOOKUP(_2025teamgamelogs[[#This Row],[TEAM_NAME]], LEAGUE_AVERAGES!$K$14:$M$43, 2, FALSE)</f>
        <v>0.5424635833805308</v>
      </c>
      <c r="BU2051" s="5">
        <f>VLOOKUP(_2025teamgamelogs[[#This Row],[TEAM_NAME]], LEAGUE_AVERAGES!$K$14:$M$43, 3, FALSE)</f>
        <v>0.53419164265445196</v>
      </c>
    </row>
    <row r="2052" spans="1:73" x14ac:dyDescent="0.2">
      <c r="A2052" t="s">
        <v>59</v>
      </c>
      <c r="B2052">
        <v>1610612738</v>
      </c>
      <c r="C2052" t="s">
        <v>74</v>
      </c>
      <c r="D2052" t="s">
        <v>75</v>
      </c>
      <c r="E2052">
        <v>22400994</v>
      </c>
      <c r="F2052" s="1">
        <v>45734</v>
      </c>
      <c r="G2052" t="s">
        <v>381</v>
      </c>
      <c r="H2052" t="s">
        <v>63</v>
      </c>
      <c r="I2052">
        <v>48</v>
      </c>
      <c r="J2052">
        <v>35</v>
      </c>
      <c r="K2052">
        <v>79</v>
      </c>
      <c r="L2052">
        <v>0.443</v>
      </c>
      <c r="M2052">
        <v>16</v>
      </c>
      <c r="N2052">
        <v>48</v>
      </c>
      <c r="O2052">
        <v>0.33300000000000002</v>
      </c>
      <c r="P2052">
        <v>18</v>
      </c>
      <c r="Q2052">
        <v>22</v>
      </c>
      <c r="R2052">
        <v>0.81799999999999995</v>
      </c>
      <c r="S2052">
        <v>6</v>
      </c>
      <c r="T2052">
        <v>42</v>
      </c>
      <c r="U2052">
        <v>48</v>
      </c>
      <c r="V2052">
        <v>24</v>
      </c>
      <c r="W2052">
        <v>13</v>
      </c>
      <c r="X2052">
        <v>6</v>
      </c>
      <c r="Y2052">
        <v>5</v>
      </c>
      <c r="Z2052">
        <v>2</v>
      </c>
      <c r="AA2052">
        <v>14</v>
      </c>
      <c r="AB2052">
        <v>19</v>
      </c>
      <c r="AC2052">
        <v>104</v>
      </c>
      <c r="AD2052">
        <v>8</v>
      </c>
      <c r="AE2052">
        <v>1</v>
      </c>
      <c r="AF2052">
        <v>1</v>
      </c>
      <c r="AG2052">
        <v>1</v>
      </c>
      <c r="AH2052">
        <v>1</v>
      </c>
      <c r="AI2052">
        <v>121</v>
      </c>
      <c r="AJ2052">
        <v>2164</v>
      </c>
      <c r="AK2052">
        <v>2245</v>
      </c>
      <c r="AL2052">
        <v>1671</v>
      </c>
      <c r="AM2052">
        <v>567</v>
      </c>
      <c r="AN2052">
        <v>163</v>
      </c>
      <c r="AO2052">
        <v>1468</v>
      </c>
      <c r="AP2052">
        <v>889</v>
      </c>
      <c r="AQ2052">
        <v>1008</v>
      </c>
      <c r="AR2052">
        <v>864</v>
      </c>
      <c r="AS2052">
        <v>2189</v>
      </c>
      <c r="AT2052">
        <v>105</v>
      </c>
      <c r="AU2052">
        <v>604</v>
      </c>
      <c r="AV2052">
        <v>1570</v>
      </c>
      <c r="AW2052">
        <v>850</v>
      </c>
      <c r="AX2052">
        <v>1702</v>
      </c>
      <c r="AY2052">
        <v>889</v>
      </c>
      <c r="AZ2052">
        <v>158</v>
      </c>
      <c r="BA2052">
        <v>260</v>
      </c>
      <c r="BB2052">
        <v>971</v>
      </c>
      <c r="BC2052">
        <v>1870</v>
      </c>
      <c r="BD2052">
        <v>727</v>
      </c>
      <c r="BE2052">
        <v>1</v>
      </c>
      <c r="BF2052" t="s">
        <v>64</v>
      </c>
      <c r="BG2052" t="s">
        <v>1404</v>
      </c>
      <c r="BH2052" t="s">
        <v>1498</v>
      </c>
      <c r="BI2052" s="4">
        <f xml:space="preserve"> _2025teamgamelogs[[#This Row],[FGA]] + (0.44 * _2025teamgamelogs[[#This Row],[FTA]]) + _2025teamgamelogs[[#This Row],[TOV]] - _2025teamgamelogs[[#This Row],[OREB]]</f>
        <v>95.68</v>
      </c>
      <c r="BJ2052" s="3">
        <f>_2025teamgamelogs[[#This Row],[TOV]]/_2025teamgamelogs[[#This Row],[POSSESIONS]]</f>
        <v>0.1358695652173913</v>
      </c>
      <c r="BK2052" s="4">
        <f>_2025teamgamelogs[[#This Row],[PTS]]/_2025teamgamelogs[[#This Row],[POSSESIONS]]</f>
        <v>1.0869565217391304</v>
      </c>
      <c r="BL2052" s="4">
        <f xml:space="preserve"> 100 * _2025teamgamelogs[[#This Row],[POINTS_PER_POSSESSION]]</f>
        <v>108.69565217391303</v>
      </c>
      <c r="BM2052" s="4">
        <f xml:space="preserve"> _2025teamgamelogs[[#This Row],[POSSESIONS]] / (_2025teamgamelogs[[#This Row],[MIN]]/48)</f>
        <v>95.68</v>
      </c>
      <c r="BN2052" s="3">
        <f>_2025teamgamelogs[[#This Row],[PTS]] / (2 * (_2025teamgamelogs[[#This Row],[FGA]] + 0.44 * _2025teamgamelogs[[#This Row],[FTA]]))</f>
        <v>0.58637798827244014</v>
      </c>
      <c r="BO2052" s="4">
        <f>VLOOKUP(_2025teamgamelogs[[#This Row],[MONTH]], LEAGUE_AVERAGES!$A$2:$B$8, 2, FALSE)</f>
        <v>113.5005303155976</v>
      </c>
      <c r="BP2052" s="5">
        <f>VLOOKUP(_2025teamgamelogs[[#This Row],[TEAM_NAME]], LEAGUE_AVERAGES!$A$14:$C$43, 2, FALSE)</f>
        <v>0.3739024390243903</v>
      </c>
      <c r="BQ2052" s="5">
        <f>VLOOKUP(_2025teamgamelogs[[#This Row],[TEAM_NAME]], LEAGUE_AVERAGES!$A$14:$C$43, 3, FALSE)</f>
        <v>0.36424390243902455</v>
      </c>
      <c r="BR2052" s="5">
        <f>VLOOKUP(_2025teamgamelogs[[#This Row],[TEAM_NAME]], LEAGUE_AVERAGES!$F$14:$H$43, 2, FALSE)</f>
        <v>0.46717073170731704</v>
      </c>
      <c r="BS2052" s="5">
        <f>VLOOKUP(_2025teamgamelogs[[#This Row],[TEAM_NAME]], LEAGUE_AVERAGES!$F$14:$H$43, 3, FALSE)</f>
        <v>0.45907317073170728</v>
      </c>
      <c r="BT2052" s="5">
        <f>VLOOKUP(_2025teamgamelogs[[#This Row],[TEAM_NAME]], LEAGUE_AVERAGES!$K$14:$M$43, 2, FALSE)</f>
        <v>0.59645910798675039</v>
      </c>
      <c r="BU2052" s="5">
        <f>VLOOKUP(_2025teamgamelogs[[#This Row],[TEAM_NAME]], LEAGUE_AVERAGES!$K$14:$M$43, 3, FALSE)</f>
        <v>0.58679053151616523</v>
      </c>
    </row>
    <row r="2053" spans="1:73" x14ac:dyDescent="0.2">
      <c r="A2053" t="s">
        <v>59</v>
      </c>
      <c r="B2053">
        <v>1610612744</v>
      </c>
      <c r="C2053" t="s">
        <v>98</v>
      </c>
      <c r="D2053" t="s">
        <v>99</v>
      </c>
      <c r="E2053">
        <v>22401012</v>
      </c>
      <c r="F2053" s="1">
        <v>45734</v>
      </c>
      <c r="G2053" t="s">
        <v>1653</v>
      </c>
      <c r="H2053" t="s">
        <v>63</v>
      </c>
      <c r="I2053">
        <v>48</v>
      </c>
      <c r="J2053">
        <v>32</v>
      </c>
      <c r="K2053">
        <v>77</v>
      </c>
      <c r="L2053">
        <v>0.41599999999999998</v>
      </c>
      <c r="M2053">
        <v>17</v>
      </c>
      <c r="N2053">
        <v>44</v>
      </c>
      <c r="O2053">
        <v>0.38600000000000001</v>
      </c>
      <c r="P2053">
        <v>23</v>
      </c>
      <c r="Q2053">
        <v>26</v>
      </c>
      <c r="R2053">
        <v>0.88500000000000001</v>
      </c>
      <c r="S2053">
        <v>9</v>
      </c>
      <c r="T2053">
        <v>43</v>
      </c>
      <c r="U2053">
        <v>52</v>
      </c>
      <c r="V2053">
        <v>25</v>
      </c>
      <c r="W2053">
        <v>19</v>
      </c>
      <c r="X2053">
        <v>7</v>
      </c>
      <c r="Y2053">
        <v>6</v>
      </c>
      <c r="Z2053">
        <v>4</v>
      </c>
      <c r="AA2053">
        <v>24</v>
      </c>
      <c r="AB2053">
        <v>15</v>
      </c>
      <c r="AC2053">
        <v>104</v>
      </c>
      <c r="AD2053">
        <v>11</v>
      </c>
      <c r="AE2053">
        <v>1</v>
      </c>
      <c r="AF2053">
        <v>1</v>
      </c>
      <c r="AG2053">
        <v>1</v>
      </c>
      <c r="AH2053">
        <v>1</v>
      </c>
      <c r="AI2053">
        <v>121</v>
      </c>
      <c r="AJ2053">
        <v>2370</v>
      </c>
      <c r="AK2053">
        <v>2335</v>
      </c>
      <c r="AL2053">
        <v>2041</v>
      </c>
      <c r="AM2053">
        <v>410</v>
      </c>
      <c r="AN2053">
        <v>384</v>
      </c>
      <c r="AO2053">
        <v>899</v>
      </c>
      <c r="AP2053">
        <v>314</v>
      </c>
      <c r="AQ2053">
        <v>570</v>
      </c>
      <c r="AR2053">
        <v>352</v>
      </c>
      <c r="AS2053">
        <v>1566</v>
      </c>
      <c r="AT2053">
        <v>78</v>
      </c>
      <c r="AU2053">
        <v>267</v>
      </c>
      <c r="AV2053">
        <v>1358</v>
      </c>
      <c r="AW2053">
        <v>2098</v>
      </c>
      <c r="AX2053">
        <v>1360</v>
      </c>
      <c r="AY2053">
        <v>560</v>
      </c>
      <c r="AZ2053">
        <v>750</v>
      </c>
      <c r="BA2053">
        <v>2162</v>
      </c>
      <c r="BB2053">
        <v>1892</v>
      </c>
      <c r="BC2053">
        <v>1870</v>
      </c>
      <c r="BD2053">
        <v>563</v>
      </c>
      <c r="BE2053">
        <v>1</v>
      </c>
      <c r="BF2053" t="s">
        <v>64</v>
      </c>
      <c r="BG2053" t="s">
        <v>1404</v>
      </c>
      <c r="BH2053" t="s">
        <v>1498</v>
      </c>
      <c r="BI2053" s="4">
        <f xml:space="preserve"> _2025teamgamelogs[[#This Row],[FGA]] + (0.44 * _2025teamgamelogs[[#This Row],[FTA]]) + _2025teamgamelogs[[#This Row],[TOV]] - _2025teamgamelogs[[#This Row],[OREB]]</f>
        <v>98.44</v>
      </c>
      <c r="BJ2053" s="3">
        <f>_2025teamgamelogs[[#This Row],[TOV]]/_2025teamgamelogs[[#This Row],[POSSESIONS]]</f>
        <v>0.19301097114993906</v>
      </c>
      <c r="BK2053" s="4">
        <f>_2025teamgamelogs[[#This Row],[PTS]]/_2025teamgamelogs[[#This Row],[POSSESIONS]]</f>
        <v>1.0564811052417717</v>
      </c>
      <c r="BL2053" s="4">
        <f xml:space="preserve"> 100 * _2025teamgamelogs[[#This Row],[POINTS_PER_POSSESSION]]</f>
        <v>105.64811052417717</v>
      </c>
      <c r="BM2053" s="4">
        <f xml:space="preserve"> _2025teamgamelogs[[#This Row],[POSSESIONS]] / (_2025teamgamelogs[[#This Row],[MIN]]/48)</f>
        <v>98.44</v>
      </c>
      <c r="BN2053" s="3">
        <f>_2025teamgamelogs[[#This Row],[PTS]] / (2 * (_2025teamgamelogs[[#This Row],[FGA]] + 0.44 * _2025teamgamelogs[[#This Row],[FTA]]))</f>
        <v>0.58796924468566258</v>
      </c>
      <c r="BO2053" s="4">
        <f>VLOOKUP(_2025teamgamelogs[[#This Row],[MONTH]], LEAGUE_AVERAGES!$A$2:$B$8, 2, FALSE)</f>
        <v>113.5005303155976</v>
      </c>
      <c r="BP2053" s="5">
        <f>VLOOKUP(_2025teamgamelogs[[#This Row],[TEAM_NAME]], LEAGUE_AVERAGES!$A$14:$C$43, 2, FALSE)</f>
        <v>0.36843902439024395</v>
      </c>
      <c r="BQ2053" s="5">
        <f>VLOOKUP(_2025teamgamelogs[[#This Row],[TEAM_NAME]], LEAGUE_AVERAGES!$A$14:$C$43, 3, FALSE)</f>
        <v>0.35765853658536584</v>
      </c>
      <c r="BR2053" s="5">
        <f>VLOOKUP(_2025teamgamelogs[[#This Row],[TEAM_NAME]], LEAGUE_AVERAGES!$F$14:$H$43, 2, FALSE)</f>
        <v>0.45136585365853665</v>
      </c>
      <c r="BS2053" s="5">
        <f>VLOOKUP(_2025teamgamelogs[[#This Row],[TEAM_NAME]], LEAGUE_AVERAGES!$F$14:$H$43, 3, FALSE)</f>
        <v>0.45180487804878061</v>
      </c>
      <c r="BT2053" s="5">
        <f>VLOOKUP(_2025teamgamelogs[[#This Row],[TEAM_NAME]], LEAGUE_AVERAGES!$K$14:$M$43, 2, FALSE)</f>
        <v>0.56832140437053513</v>
      </c>
      <c r="BU2053" s="5">
        <f>VLOOKUP(_2025teamgamelogs[[#This Row],[TEAM_NAME]], LEAGUE_AVERAGES!$K$14:$M$43, 3, FALSE)</f>
        <v>0.56980808391386595</v>
      </c>
    </row>
    <row r="2054" spans="1:73" x14ac:dyDescent="0.2">
      <c r="A2054" t="s">
        <v>59</v>
      </c>
      <c r="B2054">
        <v>1610612752</v>
      </c>
      <c r="C2054" t="s">
        <v>67</v>
      </c>
      <c r="D2054" t="s">
        <v>68</v>
      </c>
      <c r="E2054">
        <v>22401003</v>
      </c>
      <c r="F2054" s="1">
        <v>45735</v>
      </c>
      <c r="G2054" t="s">
        <v>1654</v>
      </c>
      <c r="H2054" t="s">
        <v>70</v>
      </c>
      <c r="I2054">
        <v>48</v>
      </c>
      <c r="J2054">
        <v>39</v>
      </c>
      <c r="K2054">
        <v>92</v>
      </c>
      <c r="L2054">
        <v>0.42399999999999999</v>
      </c>
      <c r="M2054">
        <v>11</v>
      </c>
      <c r="N2054">
        <v>37</v>
      </c>
      <c r="O2054">
        <v>0.29699999999999999</v>
      </c>
      <c r="P2054">
        <v>16</v>
      </c>
      <c r="Q2054">
        <v>21</v>
      </c>
      <c r="R2054">
        <v>0.76200000000000001</v>
      </c>
      <c r="S2054">
        <v>17</v>
      </c>
      <c r="T2054">
        <v>27</v>
      </c>
      <c r="U2054">
        <v>44</v>
      </c>
      <c r="V2054">
        <v>28</v>
      </c>
      <c r="W2054">
        <v>11</v>
      </c>
      <c r="X2054">
        <v>7</v>
      </c>
      <c r="Y2054">
        <v>7</v>
      </c>
      <c r="Z2054">
        <v>7</v>
      </c>
      <c r="AA2054">
        <v>18</v>
      </c>
      <c r="AB2054">
        <v>22</v>
      </c>
      <c r="AC2054">
        <v>105</v>
      </c>
      <c r="AD2054">
        <v>-15</v>
      </c>
      <c r="AE2054">
        <v>1</v>
      </c>
      <c r="AF2054">
        <v>1231</v>
      </c>
      <c r="AG2054">
        <v>1231</v>
      </c>
      <c r="AH2054">
        <v>1231</v>
      </c>
      <c r="AI2054">
        <v>121</v>
      </c>
      <c r="AJ2054">
        <v>1609</v>
      </c>
      <c r="AK2054">
        <v>768</v>
      </c>
      <c r="AL2054">
        <v>1924</v>
      </c>
      <c r="AM2054">
        <v>1661</v>
      </c>
      <c r="AN2054">
        <v>1227</v>
      </c>
      <c r="AO2054">
        <v>1927</v>
      </c>
      <c r="AP2054">
        <v>1228</v>
      </c>
      <c r="AQ2054">
        <v>1164</v>
      </c>
      <c r="AR2054">
        <v>1465</v>
      </c>
      <c r="AS2054">
        <v>160</v>
      </c>
      <c r="AT2054">
        <v>2068</v>
      </c>
      <c r="AU2054">
        <v>1127</v>
      </c>
      <c r="AV2054">
        <v>840</v>
      </c>
      <c r="AW2054">
        <v>429</v>
      </c>
      <c r="AX2054">
        <v>1360</v>
      </c>
      <c r="AY2054">
        <v>346</v>
      </c>
      <c r="AZ2054">
        <v>1902</v>
      </c>
      <c r="BA2054">
        <v>1018</v>
      </c>
      <c r="BB2054">
        <v>416</v>
      </c>
      <c r="BC2054">
        <v>1790</v>
      </c>
      <c r="BD2054">
        <v>2041</v>
      </c>
      <c r="BE2054">
        <v>1</v>
      </c>
      <c r="BF2054" t="s">
        <v>71</v>
      </c>
      <c r="BG2054" t="s">
        <v>1404</v>
      </c>
      <c r="BH2054" t="s">
        <v>1498</v>
      </c>
      <c r="BI2054" s="4">
        <f xml:space="preserve"> _2025teamgamelogs[[#This Row],[FGA]] + (0.44 * _2025teamgamelogs[[#This Row],[FTA]]) + _2025teamgamelogs[[#This Row],[TOV]] - _2025teamgamelogs[[#This Row],[OREB]]</f>
        <v>95.24</v>
      </c>
      <c r="BJ2054" s="3">
        <f>_2025teamgamelogs[[#This Row],[TOV]]/_2025teamgamelogs[[#This Row],[POSSESIONS]]</f>
        <v>0.11549769004619909</v>
      </c>
      <c r="BK2054" s="4">
        <f>_2025teamgamelogs[[#This Row],[PTS]]/_2025teamgamelogs[[#This Row],[POSSESIONS]]</f>
        <v>1.1024779504409912</v>
      </c>
      <c r="BL2054" s="4">
        <f xml:space="preserve"> 100 * _2025teamgamelogs[[#This Row],[POINTS_PER_POSSESSION]]</f>
        <v>110.24779504409912</v>
      </c>
      <c r="BM2054" s="4">
        <f xml:space="preserve"> _2025teamgamelogs[[#This Row],[POSSESIONS]] / (_2025teamgamelogs[[#This Row],[MIN]]/48)</f>
        <v>95.24</v>
      </c>
      <c r="BN2054" s="3">
        <f>_2025teamgamelogs[[#This Row],[PTS]] / (2 * (_2025teamgamelogs[[#This Row],[FGA]] + 0.44 * _2025teamgamelogs[[#This Row],[FTA]]))</f>
        <v>0.51856973528249706</v>
      </c>
      <c r="BO2054" s="4">
        <f>VLOOKUP(_2025teamgamelogs[[#This Row],[MONTH]], LEAGUE_AVERAGES!$A$2:$B$8, 2, FALSE)</f>
        <v>113.5005303155976</v>
      </c>
      <c r="BP2054" s="5">
        <f>VLOOKUP(_2025teamgamelogs[[#This Row],[TEAM_NAME]], LEAGUE_AVERAGES!$A$14:$C$43, 2, FALSE)</f>
        <v>0.370219512195122</v>
      </c>
      <c r="BQ2054" s="5">
        <f>VLOOKUP(_2025teamgamelogs[[#This Row],[TEAM_NAME]], LEAGUE_AVERAGES!$A$14:$C$43, 3, FALSE)</f>
        <v>0.36224390243902438</v>
      </c>
      <c r="BR2054" s="5">
        <f>VLOOKUP(_2025teamgamelogs[[#This Row],[TEAM_NAME]], LEAGUE_AVERAGES!$F$14:$H$43, 2, FALSE)</f>
        <v>0.49358536585365859</v>
      </c>
      <c r="BS2054" s="5">
        <f>VLOOKUP(_2025teamgamelogs[[#This Row],[TEAM_NAME]], LEAGUE_AVERAGES!$F$14:$H$43, 3, FALSE)</f>
        <v>0.47975609756097559</v>
      </c>
      <c r="BT2054" s="5">
        <f>VLOOKUP(_2025teamgamelogs[[#This Row],[TEAM_NAME]], LEAGUE_AVERAGES!$K$14:$M$43, 2, FALSE)</f>
        <v>0.59525043511857889</v>
      </c>
      <c r="BU2054" s="5">
        <f>VLOOKUP(_2025teamgamelogs[[#This Row],[TEAM_NAME]], LEAGUE_AVERAGES!$K$14:$M$43, 3, FALSE)</f>
        <v>0.58413739951743537</v>
      </c>
    </row>
    <row r="2055" spans="1:73" x14ac:dyDescent="0.2">
      <c r="A2055" t="s">
        <v>59</v>
      </c>
      <c r="B2055">
        <v>1610612756</v>
      </c>
      <c r="C2055" t="s">
        <v>80</v>
      </c>
      <c r="D2055" t="s">
        <v>81</v>
      </c>
      <c r="E2055">
        <v>22401007</v>
      </c>
      <c r="F2055" s="1">
        <v>45735</v>
      </c>
      <c r="G2055" t="s">
        <v>1655</v>
      </c>
      <c r="H2055" t="s">
        <v>63</v>
      </c>
      <c r="I2055">
        <v>48</v>
      </c>
      <c r="J2055">
        <v>47</v>
      </c>
      <c r="K2055">
        <v>96</v>
      </c>
      <c r="L2055">
        <v>0.49</v>
      </c>
      <c r="M2055">
        <v>15</v>
      </c>
      <c r="N2055">
        <v>40</v>
      </c>
      <c r="O2055">
        <v>0.375</v>
      </c>
      <c r="P2055">
        <v>18</v>
      </c>
      <c r="Q2055">
        <v>20</v>
      </c>
      <c r="R2055">
        <v>0.9</v>
      </c>
      <c r="S2055">
        <v>13</v>
      </c>
      <c r="T2055">
        <v>33</v>
      </c>
      <c r="U2055">
        <v>46</v>
      </c>
      <c r="V2055">
        <v>34</v>
      </c>
      <c r="W2055">
        <v>11</v>
      </c>
      <c r="X2055">
        <v>9</v>
      </c>
      <c r="Y2055">
        <v>6</v>
      </c>
      <c r="Z2055">
        <v>8</v>
      </c>
      <c r="AA2055">
        <v>13</v>
      </c>
      <c r="AB2055">
        <v>19</v>
      </c>
      <c r="AC2055">
        <v>127</v>
      </c>
      <c r="AD2055">
        <v>6</v>
      </c>
      <c r="AE2055">
        <v>1</v>
      </c>
      <c r="AF2055">
        <v>1</v>
      </c>
      <c r="AG2055">
        <v>1</v>
      </c>
      <c r="AH2055">
        <v>1</v>
      </c>
      <c r="AI2055">
        <v>121</v>
      </c>
      <c r="AJ2055">
        <v>335</v>
      </c>
      <c r="AK2055">
        <v>392</v>
      </c>
      <c r="AL2055">
        <v>822</v>
      </c>
      <c r="AM2055">
        <v>733</v>
      </c>
      <c r="AN2055">
        <v>795</v>
      </c>
      <c r="AO2055">
        <v>1024</v>
      </c>
      <c r="AP2055">
        <v>889</v>
      </c>
      <c r="AQ2055">
        <v>1301</v>
      </c>
      <c r="AR2055">
        <v>246</v>
      </c>
      <c r="AS2055">
        <v>652</v>
      </c>
      <c r="AT2055">
        <v>1131</v>
      </c>
      <c r="AU2055">
        <v>835</v>
      </c>
      <c r="AV2055">
        <v>186</v>
      </c>
      <c r="AW2055">
        <v>429</v>
      </c>
      <c r="AX2055">
        <v>797</v>
      </c>
      <c r="AY2055">
        <v>560</v>
      </c>
      <c r="AZ2055">
        <v>2116</v>
      </c>
      <c r="BA2055">
        <v>148</v>
      </c>
      <c r="BB2055">
        <v>971</v>
      </c>
      <c r="BC2055">
        <v>341</v>
      </c>
      <c r="BD2055">
        <v>854</v>
      </c>
      <c r="BE2055">
        <v>1</v>
      </c>
      <c r="BF2055" t="s">
        <v>64</v>
      </c>
      <c r="BG2055" t="s">
        <v>1404</v>
      </c>
      <c r="BH2055" t="s">
        <v>1498</v>
      </c>
      <c r="BI2055" s="4">
        <f xml:space="preserve"> _2025teamgamelogs[[#This Row],[FGA]] + (0.44 * _2025teamgamelogs[[#This Row],[FTA]]) + _2025teamgamelogs[[#This Row],[TOV]] - _2025teamgamelogs[[#This Row],[OREB]]</f>
        <v>102.8</v>
      </c>
      <c r="BJ2055" s="3">
        <f>_2025teamgamelogs[[#This Row],[TOV]]/_2025teamgamelogs[[#This Row],[POSSESIONS]]</f>
        <v>0.10700389105058367</v>
      </c>
      <c r="BK2055" s="4">
        <f>_2025teamgamelogs[[#This Row],[PTS]]/_2025teamgamelogs[[#This Row],[POSSESIONS]]</f>
        <v>1.2354085603112841</v>
      </c>
      <c r="BL2055" s="4">
        <f xml:space="preserve"> 100 * _2025teamgamelogs[[#This Row],[POINTS_PER_POSSESSION]]</f>
        <v>123.54085603112841</v>
      </c>
      <c r="BM2055" s="4">
        <f xml:space="preserve"> _2025teamgamelogs[[#This Row],[POSSESIONS]] / (_2025teamgamelogs[[#This Row],[MIN]]/48)</f>
        <v>102.8</v>
      </c>
      <c r="BN2055" s="3">
        <f>_2025teamgamelogs[[#This Row],[PTS]] / (2 * (_2025teamgamelogs[[#This Row],[FGA]] + 0.44 * _2025teamgamelogs[[#This Row],[FTA]]))</f>
        <v>0.60591603053435117</v>
      </c>
      <c r="BO2055" s="4">
        <f>VLOOKUP(_2025teamgamelogs[[#This Row],[MONTH]], LEAGUE_AVERAGES!$A$2:$B$8, 2, FALSE)</f>
        <v>113.5005303155976</v>
      </c>
      <c r="BP2055" s="5">
        <f>VLOOKUP(_2025teamgamelogs[[#This Row],[TEAM_NAME]], LEAGUE_AVERAGES!$A$14:$C$43, 2, FALSE)</f>
        <v>0.37692682926829268</v>
      </c>
      <c r="BQ2055" s="5">
        <f>VLOOKUP(_2025teamgamelogs[[#This Row],[TEAM_NAME]], LEAGUE_AVERAGES!$A$14:$C$43, 3, FALSE)</f>
        <v>0.37741463414634141</v>
      </c>
      <c r="BR2055" s="5">
        <f>VLOOKUP(_2025teamgamelogs[[#This Row],[TEAM_NAME]], LEAGUE_AVERAGES!$F$14:$H$43, 2, FALSE)</f>
        <v>0.4768536585365854</v>
      </c>
      <c r="BS2055" s="5">
        <f>VLOOKUP(_2025teamgamelogs[[#This Row],[TEAM_NAME]], LEAGUE_AVERAGES!$F$14:$H$43, 3, FALSE)</f>
        <v>0.48056097560975608</v>
      </c>
      <c r="BT2055" s="5">
        <f>VLOOKUP(_2025teamgamelogs[[#This Row],[TEAM_NAME]], LEAGUE_AVERAGES!$K$14:$M$43, 2, FALSE)</f>
        <v>0.59622840480117467</v>
      </c>
      <c r="BU2055" s="5">
        <f>VLOOKUP(_2025teamgamelogs[[#This Row],[TEAM_NAME]], LEAGUE_AVERAGES!$K$14:$M$43, 3, FALSE)</f>
        <v>0.59682738613401276</v>
      </c>
    </row>
    <row r="2056" spans="1:73" x14ac:dyDescent="0.2">
      <c r="A2056" t="s">
        <v>59</v>
      </c>
      <c r="B2056">
        <v>1610612763</v>
      </c>
      <c r="C2056" t="s">
        <v>128</v>
      </c>
      <c r="D2056" t="s">
        <v>129</v>
      </c>
      <c r="E2056">
        <v>22401008</v>
      </c>
      <c r="F2056" s="1">
        <v>45735</v>
      </c>
      <c r="G2056" t="s">
        <v>396</v>
      </c>
      <c r="H2056" t="s">
        <v>70</v>
      </c>
      <c r="I2056">
        <v>48</v>
      </c>
      <c r="J2056">
        <v>37</v>
      </c>
      <c r="K2056">
        <v>92</v>
      </c>
      <c r="L2056">
        <v>0.40200000000000002</v>
      </c>
      <c r="M2056">
        <v>8</v>
      </c>
      <c r="N2056">
        <v>30</v>
      </c>
      <c r="O2056">
        <v>0.26700000000000002</v>
      </c>
      <c r="P2056">
        <v>17</v>
      </c>
      <c r="Q2056">
        <v>21</v>
      </c>
      <c r="R2056">
        <v>0.81</v>
      </c>
      <c r="S2056">
        <v>10</v>
      </c>
      <c r="T2056">
        <v>30</v>
      </c>
      <c r="U2056">
        <v>40</v>
      </c>
      <c r="V2056">
        <v>23</v>
      </c>
      <c r="W2056">
        <v>10</v>
      </c>
      <c r="X2056">
        <v>11</v>
      </c>
      <c r="Y2056">
        <v>4</v>
      </c>
      <c r="Z2056">
        <v>6</v>
      </c>
      <c r="AA2056">
        <v>20</v>
      </c>
      <c r="AB2056">
        <v>17</v>
      </c>
      <c r="AC2056">
        <v>99</v>
      </c>
      <c r="AD2056">
        <v>-16</v>
      </c>
      <c r="AE2056">
        <v>1</v>
      </c>
      <c r="AF2056">
        <v>1231</v>
      </c>
      <c r="AG2056">
        <v>1231</v>
      </c>
      <c r="AH2056">
        <v>1231</v>
      </c>
      <c r="AI2056">
        <v>121</v>
      </c>
      <c r="AJ2056">
        <v>1946</v>
      </c>
      <c r="AK2056">
        <v>768</v>
      </c>
      <c r="AL2056">
        <v>2181</v>
      </c>
      <c r="AM2056">
        <v>2251</v>
      </c>
      <c r="AN2056">
        <v>2077</v>
      </c>
      <c r="AO2056">
        <v>2157</v>
      </c>
      <c r="AP2056">
        <v>1052</v>
      </c>
      <c r="AQ2056">
        <v>1164</v>
      </c>
      <c r="AR2056">
        <v>957</v>
      </c>
      <c r="AS2056">
        <v>1308</v>
      </c>
      <c r="AT2056">
        <v>1652</v>
      </c>
      <c r="AU2056">
        <v>1715</v>
      </c>
      <c r="AV2056">
        <v>1759</v>
      </c>
      <c r="AW2056">
        <v>264</v>
      </c>
      <c r="AX2056">
        <v>346</v>
      </c>
      <c r="AY2056">
        <v>1274</v>
      </c>
      <c r="AZ2056">
        <v>1573</v>
      </c>
      <c r="BA2056">
        <v>1491</v>
      </c>
      <c r="BB2056">
        <v>1444</v>
      </c>
      <c r="BC2056">
        <v>2137</v>
      </c>
      <c r="BD2056">
        <v>2086</v>
      </c>
      <c r="BE2056">
        <v>1</v>
      </c>
      <c r="BF2056" t="s">
        <v>71</v>
      </c>
      <c r="BG2056" t="s">
        <v>1404</v>
      </c>
      <c r="BH2056" t="s">
        <v>1498</v>
      </c>
      <c r="BI2056" s="4">
        <f xml:space="preserve"> _2025teamgamelogs[[#This Row],[FGA]] + (0.44 * _2025teamgamelogs[[#This Row],[FTA]]) + _2025teamgamelogs[[#This Row],[TOV]] - _2025teamgamelogs[[#This Row],[OREB]]</f>
        <v>101.24</v>
      </c>
      <c r="BJ2056" s="3">
        <f>_2025teamgamelogs[[#This Row],[TOV]]/_2025teamgamelogs[[#This Row],[POSSESIONS]]</f>
        <v>9.877518767285659E-2</v>
      </c>
      <c r="BK2056" s="4">
        <f>_2025teamgamelogs[[#This Row],[PTS]]/_2025teamgamelogs[[#This Row],[POSSESIONS]]</f>
        <v>0.97787435796128019</v>
      </c>
      <c r="BL2056" s="4">
        <f xml:space="preserve"> 100 * _2025teamgamelogs[[#This Row],[POINTS_PER_POSSESSION]]</f>
        <v>97.787435796128023</v>
      </c>
      <c r="BM2056" s="4">
        <f xml:space="preserve"> _2025teamgamelogs[[#This Row],[POSSESIONS]] / (_2025teamgamelogs[[#This Row],[MIN]]/48)</f>
        <v>101.24</v>
      </c>
      <c r="BN2056" s="3">
        <f>_2025teamgamelogs[[#This Row],[PTS]] / (2 * (_2025teamgamelogs[[#This Row],[FGA]] + 0.44 * _2025teamgamelogs[[#This Row],[FTA]]))</f>
        <v>0.4889371789806401</v>
      </c>
      <c r="BO2056" s="4">
        <f>VLOOKUP(_2025teamgamelogs[[#This Row],[MONTH]], LEAGUE_AVERAGES!$A$2:$B$8, 2, FALSE)</f>
        <v>113.5005303155976</v>
      </c>
      <c r="BP2056" s="5">
        <f>VLOOKUP(_2025teamgamelogs[[#This Row],[TEAM_NAME]], LEAGUE_AVERAGES!$A$14:$C$43, 2, FALSE)</f>
        <v>0.36546341463414628</v>
      </c>
      <c r="BQ2056" s="5">
        <f>VLOOKUP(_2025teamgamelogs[[#This Row],[TEAM_NAME]], LEAGUE_AVERAGES!$A$14:$C$43, 3, FALSE)</f>
        <v>0.36639024390243902</v>
      </c>
      <c r="BR2056" s="5">
        <f>VLOOKUP(_2025teamgamelogs[[#This Row],[TEAM_NAME]], LEAGUE_AVERAGES!$F$14:$H$43, 2, FALSE)</f>
        <v>0.48997560975609772</v>
      </c>
      <c r="BS2056" s="5">
        <f>VLOOKUP(_2025teamgamelogs[[#This Row],[TEAM_NAME]], LEAGUE_AVERAGES!$F$14:$H$43, 3, FALSE)</f>
        <v>0.46951219512195119</v>
      </c>
      <c r="BT2056" s="5">
        <f>VLOOKUP(_2025teamgamelogs[[#This Row],[TEAM_NAME]], LEAGUE_AVERAGES!$K$14:$M$43, 2, FALSE)</f>
        <v>0.59919613060605748</v>
      </c>
      <c r="BU2056" s="5">
        <f>VLOOKUP(_2025teamgamelogs[[#This Row],[TEAM_NAME]], LEAGUE_AVERAGES!$K$14:$M$43, 3, FALSE)</f>
        <v>0.57758119053457602</v>
      </c>
    </row>
    <row r="2057" spans="1:73" x14ac:dyDescent="0.2">
      <c r="A2057" t="s">
        <v>59</v>
      </c>
      <c r="B2057">
        <v>1610612739</v>
      </c>
      <c r="C2057" t="s">
        <v>119</v>
      </c>
      <c r="D2057" t="s">
        <v>120</v>
      </c>
      <c r="E2057">
        <v>22401009</v>
      </c>
      <c r="F2057" s="1">
        <v>45735</v>
      </c>
      <c r="G2057" t="s">
        <v>1656</v>
      </c>
      <c r="H2057" t="s">
        <v>70</v>
      </c>
      <c r="I2057">
        <v>48</v>
      </c>
      <c r="J2057">
        <v>46</v>
      </c>
      <c r="K2057">
        <v>84</v>
      </c>
      <c r="L2057">
        <v>0.54800000000000004</v>
      </c>
      <c r="M2057">
        <v>13</v>
      </c>
      <c r="N2057">
        <v>34</v>
      </c>
      <c r="O2057">
        <v>0.38200000000000001</v>
      </c>
      <c r="P2057">
        <v>14</v>
      </c>
      <c r="Q2057">
        <v>18</v>
      </c>
      <c r="R2057">
        <v>0.77800000000000002</v>
      </c>
      <c r="S2057">
        <v>8</v>
      </c>
      <c r="T2057">
        <v>29</v>
      </c>
      <c r="U2057">
        <v>37</v>
      </c>
      <c r="V2057">
        <v>24</v>
      </c>
      <c r="W2057">
        <v>12</v>
      </c>
      <c r="X2057">
        <v>7</v>
      </c>
      <c r="Y2057">
        <v>1</v>
      </c>
      <c r="Z2057">
        <v>1</v>
      </c>
      <c r="AA2057">
        <v>14</v>
      </c>
      <c r="AB2057">
        <v>20</v>
      </c>
      <c r="AC2057">
        <v>119</v>
      </c>
      <c r="AD2057">
        <v>-4</v>
      </c>
      <c r="AE2057">
        <v>1</v>
      </c>
      <c r="AF2057">
        <v>1231</v>
      </c>
      <c r="AG2057">
        <v>1231</v>
      </c>
      <c r="AH2057">
        <v>1231</v>
      </c>
      <c r="AI2057">
        <v>121</v>
      </c>
      <c r="AJ2057">
        <v>437</v>
      </c>
      <c r="AK2057">
        <v>1815</v>
      </c>
      <c r="AL2057">
        <v>171</v>
      </c>
      <c r="AM2057">
        <v>1171</v>
      </c>
      <c r="AN2057">
        <v>1627</v>
      </c>
      <c r="AO2057">
        <v>943</v>
      </c>
      <c r="AP2057">
        <v>1571</v>
      </c>
      <c r="AQ2057">
        <v>1617</v>
      </c>
      <c r="AR2057">
        <v>1292</v>
      </c>
      <c r="AS2057">
        <v>1800</v>
      </c>
      <c r="AT2057">
        <v>1807</v>
      </c>
      <c r="AU2057">
        <v>2073</v>
      </c>
      <c r="AV2057">
        <v>1570</v>
      </c>
      <c r="AW2057">
        <v>640</v>
      </c>
      <c r="AX2057">
        <v>1360</v>
      </c>
      <c r="AY2057">
        <v>2304</v>
      </c>
      <c r="AZ2057">
        <v>35</v>
      </c>
      <c r="BA2057">
        <v>260</v>
      </c>
      <c r="BB2057">
        <v>767</v>
      </c>
      <c r="BC2057">
        <v>798</v>
      </c>
      <c r="BD2057">
        <v>1415</v>
      </c>
      <c r="BE2057">
        <v>1</v>
      </c>
      <c r="BF2057" t="s">
        <v>71</v>
      </c>
      <c r="BG2057" t="s">
        <v>1404</v>
      </c>
      <c r="BH2057" t="s">
        <v>1498</v>
      </c>
      <c r="BI2057" s="4">
        <f xml:space="preserve"> _2025teamgamelogs[[#This Row],[FGA]] + (0.44 * _2025teamgamelogs[[#This Row],[FTA]]) + _2025teamgamelogs[[#This Row],[TOV]] - _2025teamgamelogs[[#This Row],[OREB]]</f>
        <v>95.92</v>
      </c>
      <c r="BJ2057" s="3">
        <f>_2025teamgamelogs[[#This Row],[TOV]]/_2025teamgamelogs[[#This Row],[POSSESIONS]]</f>
        <v>0.12510425354462051</v>
      </c>
      <c r="BK2057" s="4">
        <f>_2025teamgamelogs[[#This Row],[PTS]]/_2025teamgamelogs[[#This Row],[POSSESIONS]]</f>
        <v>1.2406171809841535</v>
      </c>
      <c r="BL2057" s="4">
        <f xml:space="preserve"> 100 * _2025teamgamelogs[[#This Row],[POINTS_PER_POSSESSION]]</f>
        <v>124.06171809841535</v>
      </c>
      <c r="BM2057" s="4">
        <f xml:space="preserve"> _2025teamgamelogs[[#This Row],[POSSESIONS]] / (_2025teamgamelogs[[#This Row],[MIN]]/48)</f>
        <v>95.92</v>
      </c>
      <c r="BN2057" s="3">
        <f>_2025teamgamelogs[[#This Row],[PTS]] / (2 * (_2025teamgamelogs[[#This Row],[FGA]] + 0.44 * _2025teamgamelogs[[#This Row],[FTA]]))</f>
        <v>0.64730200174064401</v>
      </c>
      <c r="BO2057" s="4">
        <f>VLOOKUP(_2025teamgamelogs[[#This Row],[MONTH]], LEAGUE_AVERAGES!$A$2:$B$8, 2, FALSE)</f>
        <v>113.5005303155976</v>
      </c>
      <c r="BP2057" s="5">
        <f>VLOOKUP(_2025teamgamelogs[[#This Row],[TEAM_NAME]], LEAGUE_AVERAGES!$A$14:$C$43, 2, FALSE)</f>
        <v>0.38409756097560971</v>
      </c>
      <c r="BQ2057" s="5">
        <f>VLOOKUP(_2025teamgamelogs[[#This Row],[TEAM_NAME]], LEAGUE_AVERAGES!$A$14:$C$43, 3, FALSE)</f>
        <v>0.38512195121951209</v>
      </c>
      <c r="BR2057" s="5">
        <f>VLOOKUP(_2025teamgamelogs[[#This Row],[TEAM_NAME]], LEAGUE_AVERAGES!$F$14:$H$43, 2, FALSE)</f>
        <v>0.49482926829268303</v>
      </c>
      <c r="BS2057" s="5">
        <f>VLOOKUP(_2025teamgamelogs[[#This Row],[TEAM_NAME]], LEAGUE_AVERAGES!$F$14:$H$43, 3, FALSE)</f>
        <v>0.4880731707317072</v>
      </c>
      <c r="BT2057" s="5">
        <f>VLOOKUP(_2025teamgamelogs[[#This Row],[TEAM_NAME]], LEAGUE_AVERAGES!$K$14:$M$43, 2, FALSE)</f>
        <v>0.61027349880699666</v>
      </c>
      <c r="BU2057" s="5">
        <f>VLOOKUP(_2025teamgamelogs[[#This Row],[TEAM_NAME]], LEAGUE_AVERAGES!$K$14:$M$43, 3, FALSE)</f>
        <v>0.60680781397749251</v>
      </c>
    </row>
    <row r="2058" spans="1:73" x14ac:dyDescent="0.2">
      <c r="A2058" t="s">
        <v>59</v>
      </c>
      <c r="B2058">
        <v>1610612750</v>
      </c>
      <c r="C2058" t="s">
        <v>8</v>
      </c>
      <c r="D2058" t="s">
        <v>72</v>
      </c>
      <c r="E2058">
        <v>22401001</v>
      </c>
      <c r="F2058" s="1">
        <v>45735</v>
      </c>
      <c r="G2058" t="s">
        <v>1657</v>
      </c>
      <c r="H2058" t="s">
        <v>70</v>
      </c>
      <c r="I2058">
        <v>48</v>
      </c>
      <c r="J2058">
        <v>35</v>
      </c>
      <c r="K2058">
        <v>77</v>
      </c>
      <c r="L2058">
        <v>0.45500000000000002</v>
      </c>
      <c r="M2058">
        <v>16</v>
      </c>
      <c r="N2058">
        <v>39</v>
      </c>
      <c r="O2058">
        <v>0.41</v>
      </c>
      <c r="P2058">
        <v>29</v>
      </c>
      <c r="Q2058">
        <v>36</v>
      </c>
      <c r="R2058">
        <v>0.80600000000000005</v>
      </c>
      <c r="S2058">
        <v>9</v>
      </c>
      <c r="T2058">
        <v>31</v>
      </c>
      <c r="U2058">
        <v>40</v>
      </c>
      <c r="V2058">
        <v>21</v>
      </c>
      <c r="W2058">
        <v>14</v>
      </c>
      <c r="X2058">
        <v>7</v>
      </c>
      <c r="Y2058">
        <v>6</v>
      </c>
      <c r="Z2058">
        <v>6</v>
      </c>
      <c r="AA2058">
        <v>19</v>
      </c>
      <c r="AB2058">
        <v>25</v>
      </c>
      <c r="AC2058">
        <v>115</v>
      </c>
      <c r="AD2058">
        <v>-4</v>
      </c>
      <c r="AE2058">
        <v>1</v>
      </c>
      <c r="AF2058">
        <v>1231</v>
      </c>
      <c r="AG2058">
        <v>1231</v>
      </c>
      <c r="AH2058">
        <v>1231</v>
      </c>
      <c r="AI2058">
        <v>121</v>
      </c>
      <c r="AJ2058">
        <v>2164</v>
      </c>
      <c r="AK2058">
        <v>2335</v>
      </c>
      <c r="AL2058">
        <v>1464</v>
      </c>
      <c r="AM2058">
        <v>567</v>
      </c>
      <c r="AN2058">
        <v>933</v>
      </c>
      <c r="AO2058">
        <v>645</v>
      </c>
      <c r="AP2058">
        <v>56</v>
      </c>
      <c r="AQ2058">
        <v>62</v>
      </c>
      <c r="AR2058">
        <v>1022</v>
      </c>
      <c r="AS2058">
        <v>1566</v>
      </c>
      <c r="AT2058">
        <v>1488</v>
      </c>
      <c r="AU2058">
        <v>1715</v>
      </c>
      <c r="AV2058">
        <v>2031</v>
      </c>
      <c r="AW2058">
        <v>1092</v>
      </c>
      <c r="AX2058">
        <v>1360</v>
      </c>
      <c r="AY2058">
        <v>560</v>
      </c>
      <c r="AZ2058">
        <v>1573</v>
      </c>
      <c r="BA2058">
        <v>1258</v>
      </c>
      <c r="BB2058">
        <v>143</v>
      </c>
      <c r="BC2058">
        <v>1095</v>
      </c>
      <c r="BD2058">
        <v>1415</v>
      </c>
      <c r="BE2058">
        <v>1</v>
      </c>
      <c r="BF2058" t="s">
        <v>64</v>
      </c>
      <c r="BG2058" t="s">
        <v>1404</v>
      </c>
      <c r="BH2058" t="s">
        <v>1498</v>
      </c>
      <c r="BI2058" s="4">
        <f xml:space="preserve"> _2025teamgamelogs[[#This Row],[FGA]] + (0.44 * _2025teamgamelogs[[#This Row],[FTA]]) + _2025teamgamelogs[[#This Row],[TOV]] - _2025teamgamelogs[[#This Row],[OREB]]</f>
        <v>97.84</v>
      </c>
      <c r="BJ2058" s="3">
        <f>_2025teamgamelogs[[#This Row],[TOV]]/_2025teamgamelogs[[#This Row],[POSSESIONS]]</f>
        <v>0.14309076042518398</v>
      </c>
      <c r="BK2058" s="4">
        <f>_2025teamgamelogs[[#This Row],[PTS]]/_2025teamgamelogs[[#This Row],[POSSESIONS]]</f>
        <v>1.1753883892068684</v>
      </c>
      <c r="BL2058" s="4">
        <f xml:space="preserve"> 100 * _2025teamgamelogs[[#This Row],[POINTS_PER_POSSESSION]]</f>
        <v>117.53883892068684</v>
      </c>
      <c r="BM2058" s="4">
        <f xml:space="preserve"> _2025teamgamelogs[[#This Row],[POSSESIONS]] / (_2025teamgamelogs[[#This Row],[MIN]]/48)</f>
        <v>97.84</v>
      </c>
      <c r="BN2058" s="3">
        <f>_2025teamgamelogs[[#This Row],[PTS]] / (2 * (_2025teamgamelogs[[#This Row],[FGA]] + 0.44 * _2025teamgamelogs[[#This Row],[FTA]]))</f>
        <v>0.61934510986643687</v>
      </c>
      <c r="BO2058" s="4">
        <f>VLOOKUP(_2025teamgamelogs[[#This Row],[MONTH]], LEAGUE_AVERAGES!$A$2:$B$8, 2, FALSE)</f>
        <v>113.5005303155976</v>
      </c>
      <c r="BP2058" s="5">
        <f>VLOOKUP(_2025teamgamelogs[[#This Row],[TEAM_NAME]], LEAGUE_AVERAGES!$A$14:$C$43, 2, FALSE)</f>
        <v>0.38256097560975622</v>
      </c>
      <c r="BQ2058" s="5">
        <f>VLOOKUP(_2025teamgamelogs[[#This Row],[TEAM_NAME]], LEAGUE_AVERAGES!$A$14:$C$43, 3, FALSE)</f>
        <v>0.37156097560975615</v>
      </c>
      <c r="BR2058" s="5">
        <f>VLOOKUP(_2025teamgamelogs[[#This Row],[TEAM_NAME]], LEAGUE_AVERAGES!$F$14:$H$43, 2, FALSE)</f>
        <v>0.47402439024390242</v>
      </c>
      <c r="BS2058" s="5">
        <f>VLOOKUP(_2025teamgamelogs[[#This Row],[TEAM_NAME]], LEAGUE_AVERAGES!$F$14:$H$43, 3, FALSE)</f>
        <v>0.46580487804878057</v>
      </c>
      <c r="BT2058" s="5">
        <f>VLOOKUP(_2025teamgamelogs[[#This Row],[TEAM_NAME]], LEAGUE_AVERAGES!$K$14:$M$43, 2, FALSE)</f>
        <v>0.59446350940954662</v>
      </c>
      <c r="BU2058" s="5">
        <f>VLOOKUP(_2025teamgamelogs[[#This Row],[TEAM_NAME]], LEAGUE_AVERAGES!$K$14:$M$43, 3, FALSE)</f>
        <v>0.58583417827298701</v>
      </c>
    </row>
    <row r="2059" spans="1:73" x14ac:dyDescent="0.2">
      <c r="A2059" t="s">
        <v>59</v>
      </c>
      <c r="B2059">
        <v>1610612747</v>
      </c>
      <c r="C2059" t="s">
        <v>60</v>
      </c>
      <c r="D2059" t="s">
        <v>61</v>
      </c>
      <c r="E2059">
        <v>22401006</v>
      </c>
      <c r="F2059" s="1">
        <v>45735</v>
      </c>
      <c r="G2059" t="s">
        <v>565</v>
      </c>
      <c r="H2059" t="s">
        <v>63</v>
      </c>
      <c r="I2059">
        <v>48</v>
      </c>
      <c r="J2059">
        <v>42</v>
      </c>
      <c r="K2059">
        <v>83</v>
      </c>
      <c r="L2059">
        <v>0.50600000000000001</v>
      </c>
      <c r="M2059">
        <v>16</v>
      </c>
      <c r="N2059">
        <v>38</v>
      </c>
      <c r="O2059">
        <v>0.42099999999999999</v>
      </c>
      <c r="P2059">
        <v>20</v>
      </c>
      <c r="Q2059">
        <v>28</v>
      </c>
      <c r="R2059">
        <v>0.71399999999999997</v>
      </c>
      <c r="S2059">
        <v>8</v>
      </c>
      <c r="T2059">
        <v>30</v>
      </c>
      <c r="U2059">
        <v>38</v>
      </c>
      <c r="V2059">
        <v>25</v>
      </c>
      <c r="W2059">
        <v>14</v>
      </c>
      <c r="X2059">
        <v>13</v>
      </c>
      <c r="Y2059">
        <v>3</v>
      </c>
      <c r="Z2059">
        <v>4</v>
      </c>
      <c r="AA2059">
        <v>17</v>
      </c>
      <c r="AB2059">
        <v>17</v>
      </c>
      <c r="AC2059">
        <v>120</v>
      </c>
      <c r="AD2059">
        <v>12</v>
      </c>
      <c r="AE2059">
        <v>1</v>
      </c>
      <c r="AF2059">
        <v>1</v>
      </c>
      <c r="AG2059">
        <v>1</v>
      </c>
      <c r="AH2059">
        <v>1</v>
      </c>
      <c r="AI2059">
        <v>121</v>
      </c>
      <c r="AJ2059">
        <v>1068</v>
      </c>
      <c r="AK2059">
        <v>1922</v>
      </c>
      <c r="AL2059">
        <v>594</v>
      </c>
      <c r="AM2059">
        <v>567</v>
      </c>
      <c r="AN2059">
        <v>1078</v>
      </c>
      <c r="AO2059">
        <v>527</v>
      </c>
      <c r="AP2059">
        <v>623</v>
      </c>
      <c r="AQ2059">
        <v>377</v>
      </c>
      <c r="AR2059">
        <v>1839</v>
      </c>
      <c r="AS2059">
        <v>1800</v>
      </c>
      <c r="AT2059">
        <v>1652</v>
      </c>
      <c r="AU2059">
        <v>1966</v>
      </c>
      <c r="AV2059">
        <v>1358</v>
      </c>
      <c r="AW2059">
        <v>1092</v>
      </c>
      <c r="AX2059">
        <v>137</v>
      </c>
      <c r="AY2059">
        <v>1712</v>
      </c>
      <c r="AZ2059">
        <v>750</v>
      </c>
      <c r="BA2059">
        <v>792</v>
      </c>
      <c r="BB2059">
        <v>1444</v>
      </c>
      <c r="BC2059">
        <v>735</v>
      </c>
      <c r="BD2059">
        <v>517</v>
      </c>
      <c r="BE2059">
        <v>1</v>
      </c>
      <c r="BF2059" t="s">
        <v>64</v>
      </c>
      <c r="BG2059" t="s">
        <v>1404</v>
      </c>
      <c r="BH2059" t="s">
        <v>1498</v>
      </c>
      <c r="BI2059" s="4">
        <f xml:space="preserve"> _2025teamgamelogs[[#This Row],[FGA]] + (0.44 * _2025teamgamelogs[[#This Row],[FTA]]) + _2025teamgamelogs[[#This Row],[TOV]] - _2025teamgamelogs[[#This Row],[OREB]]</f>
        <v>101.32</v>
      </c>
      <c r="BJ2059" s="3">
        <f>_2025teamgamelogs[[#This Row],[TOV]]/_2025teamgamelogs[[#This Row],[POSSESIONS]]</f>
        <v>0.1381760757994473</v>
      </c>
      <c r="BK2059" s="4">
        <f>_2025teamgamelogs[[#This Row],[PTS]]/_2025teamgamelogs[[#This Row],[POSSESIONS]]</f>
        <v>1.1843663639952626</v>
      </c>
      <c r="BL2059" s="4">
        <f xml:space="preserve"> 100 * _2025teamgamelogs[[#This Row],[POINTS_PER_POSSESSION]]</f>
        <v>118.43663639952626</v>
      </c>
      <c r="BM2059" s="4">
        <f xml:space="preserve"> _2025teamgamelogs[[#This Row],[POSSESIONS]] / (_2025teamgamelogs[[#This Row],[MIN]]/48)</f>
        <v>101.32</v>
      </c>
      <c r="BN2059" s="3">
        <f>_2025teamgamelogs[[#This Row],[PTS]] / (2 * (_2025teamgamelogs[[#This Row],[FGA]] + 0.44 * _2025teamgamelogs[[#This Row],[FTA]]))</f>
        <v>0.62945866554762908</v>
      </c>
      <c r="BO2059" s="4">
        <f>VLOOKUP(_2025teamgamelogs[[#This Row],[MONTH]], LEAGUE_AVERAGES!$A$2:$B$8, 2, FALSE)</f>
        <v>113.5005303155976</v>
      </c>
      <c r="BP2059" s="5">
        <f>VLOOKUP(_2025teamgamelogs[[#This Row],[TEAM_NAME]], LEAGUE_AVERAGES!$A$14:$C$43, 2, FALSE)</f>
        <v>0.37419512195121946</v>
      </c>
      <c r="BQ2059" s="5">
        <f>VLOOKUP(_2025teamgamelogs[[#This Row],[TEAM_NAME]], LEAGUE_AVERAGES!$A$14:$C$43, 3, FALSE)</f>
        <v>0.35536585365853657</v>
      </c>
      <c r="BR2059" s="5">
        <f>VLOOKUP(_2025teamgamelogs[[#This Row],[TEAM_NAME]], LEAGUE_AVERAGES!$F$14:$H$43, 2, FALSE)</f>
        <v>0.48560975609756091</v>
      </c>
      <c r="BS2059" s="5">
        <f>VLOOKUP(_2025teamgamelogs[[#This Row],[TEAM_NAME]], LEAGUE_AVERAGES!$F$14:$H$43, 3, FALSE)</f>
        <v>0.47373170731707315</v>
      </c>
      <c r="BT2059" s="5">
        <f>VLOOKUP(_2025teamgamelogs[[#This Row],[TEAM_NAME]], LEAGUE_AVERAGES!$K$14:$M$43, 2, FALSE)</f>
        <v>0.60200661119778875</v>
      </c>
      <c r="BU2059" s="5">
        <f>VLOOKUP(_2025teamgamelogs[[#This Row],[TEAM_NAME]], LEAGUE_AVERAGES!$K$14:$M$43, 3, FALSE)</f>
        <v>0.58416138772693449</v>
      </c>
    </row>
    <row r="2060" spans="1:73" x14ac:dyDescent="0.2">
      <c r="A2060" t="s">
        <v>59</v>
      </c>
      <c r="B2060">
        <v>1610612764</v>
      </c>
      <c r="C2060" t="s">
        <v>148</v>
      </c>
      <c r="D2060" t="s">
        <v>149</v>
      </c>
      <c r="E2060">
        <v>22400627</v>
      </c>
      <c r="F2060" s="1">
        <v>45735</v>
      </c>
      <c r="G2060" t="s">
        <v>1658</v>
      </c>
      <c r="H2060" t="s">
        <v>70</v>
      </c>
      <c r="I2060">
        <v>48</v>
      </c>
      <c r="J2060">
        <v>43</v>
      </c>
      <c r="K2060">
        <v>93</v>
      </c>
      <c r="L2060">
        <v>0.46200000000000002</v>
      </c>
      <c r="M2060">
        <v>12</v>
      </c>
      <c r="N2060">
        <v>45</v>
      </c>
      <c r="O2060">
        <v>0.26700000000000002</v>
      </c>
      <c r="P2060">
        <v>14</v>
      </c>
      <c r="Q2060">
        <v>18</v>
      </c>
      <c r="R2060">
        <v>0.77800000000000002</v>
      </c>
      <c r="S2060">
        <v>13</v>
      </c>
      <c r="T2060">
        <v>24</v>
      </c>
      <c r="U2060">
        <v>37</v>
      </c>
      <c r="V2060">
        <v>30</v>
      </c>
      <c r="W2060">
        <v>14</v>
      </c>
      <c r="X2060">
        <v>12</v>
      </c>
      <c r="Y2060">
        <v>4</v>
      </c>
      <c r="Z2060">
        <v>1</v>
      </c>
      <c r="AA2060">
        <v>13</v>
      </c>
      <c r="AB2060">
        <v>16</v>
      </c>
      <c r="AC2060">
        <v>112</v>
      </c>
      <c r="AD2060">
        <v>-16</v>
      </c>
      <c r="AE2060">
        <v>1</v>
      </c>
      <c r="AF2060">
        <v>1231</v>
      </c>
      <c r="AG2060">
        <v>1231</v>
      </c>
      <c r="AH2060">
        <v>1231</v>
      </c>
      <c r="AI2060">
        <v>121</v>
      </c>
      <c r="AJ2060">
        <v>866</v>
      </c>
      <c r="AK2060">
        <v>664</v>
      </c>
      <c r="AL2060">
        <v>1333</v>
      </c>
      <c r="AM2060">
        <v>1413</v>
      </c>
      <c r="AN2060">
        <v>312</v>
      </c>
      <c r="AO2060">
        <v>2157</v>
      </c>
      <c r="AP2060">
        <v>1571</v>
      </c>
      <c r="AQ2060">
        <v>1617</v>
      </c>
      <c r="AR2060">
        <v>1292</v>
      </c>
      <c r="AS2060">
        <v>652</v>
      </c>
      <c r="AT2060">
        <v>2333</v>
      </c>
      <c r="AU2060">
        <v>2073</v>
      </c>
      <c r="AV2060">
        <v>541</v>
      </c>
      <c r="AW2060">
        <v>1092</v>
      </c>
      <c r="AX2060">
        <v>217</v>
      </c>
      <c r="AY2060">
        <v>1274</v>
      </c>
      <c r="AZ2060">
        <v>35</v>
      </c>
      <c r="BA2060">
        <v>148</v>
      </c>
      <c r="BB2060">
        <v>1670</v>
      </c>
      <c r="BC2060">
        <v>1331</v>
      </c>
      <c r="BD2060">
        <v>2086</v>
      </c>
      <c r="BE2060">
        <v>1</v>
      </c>
      <c r="BF2060" t="s">
        <v>71</v>
      </c>
      <c r="BG2060" t="s">
        <v>1404</v>
      </c>
      <c r="BH2060" t="s">
        <v>1498</v>
      </c>
      <c r="BI2060" s="4">
        <f xml:space="preserve"> _2025teamgamelogs[[#This Row],[FGA]] + (0.44 * _2025teamgamelogs[[#This Row],[FTA]]) + _2025teamgamelogs[[#This Row],[TOV]] - _2025teamgamelogs[[#This Row],[OREB]]</f>
        <v>101.92</v>
      </c>
      <c r="BJ2060" s="3">
        <f>_2025teamgamelogs[[#This Row],[TOV]]/_2025teamgamelogs[[#This Row],[POSSESIONS]]</f>
        <v>0.13736263736263735</v>
      </c>
      <c r="BK2060" s="4">
        <f>_2025teamgamelogs[[#This Row],[PTS]]/_2025teamgamelogs[[#This Row],[POSSESIONS]]</f>
        <v>1.0989010989010988</v>
      </c>
      <c r="BL2060" s="4">
        <f xml:space="preserve"> 100 * _2025teamgamelogs[[#This Row],[POINTS_PER_POSSESSION]]</f>
        <v>109.89010989010988</v>
      </c>
      <c r="BM2060" s="4">
        <f xml:space="preserve"> _2025teamgamelogs[[#This Row],[POSSESIONS]] / (_2025teamgamelogs[[#This Row],[MIN]]/48)</f>
        <v>101.92</v>
      </c>
      <c r="BN2060" s="3">
        <f>_2025teamgamelogs[[#This Row],[PTS]] / (2 * (_2025teamgamelogs[[#This Row],[FGA]] + 0.44 * _2025teamgamelogs[[#This Row],[FTA]]))</f>
        <v>0.5548949663099485</v>
      </c>
      <c r="BO2060" s="4">
        <f>VLOOKUP(_2025teamgamelogs[[#This Row],[MONTH]], LEAGUE_AVERAGES!$A$2:$B$8, 2, FALSE)</f>
        <v>113.5005303155976</v>
      </c>
      <c r="BP2060" s="5">
        <f>VLOOKUP(_2025teamgamelogs[[#This Row],[TEAM_NAME]], LEAGUE_AVERAGES!$A$14:$C$43, 2, FALSE)</f>
        <v>0.32842499999999997</v>
      </c>
      <c r="BQ2060" s="5">
        <f>VLOOKUP(_2025teamgamelogs[[#This Row],[TEAM_NAME]], LEAGUE_AVERAGES!$A$14:$C$43, 3, FALSE)</f>
        <v>0.33730952380952384</v>
      </c>
      <c r="BR2060" s="5">
        <f>VLOOKUP(_2025teamgamelogs[[#This Row],[TEAM_NAME]], LEAGUE_AVERAGES!$F$14:$H$43, 2, FALSE)</f>
        <v>0.44209999999999994</v>
      </c>
      <c r="BS2060" s="5">
        <f>VLOOKUP(_2025teamgamelogs[[#This Row],[TEAM_NAME]], LEAGUE_AVERAGES!$F$14:$H$43, 3, FALSE)</f>
        <v>0.4362619047619048</v>
      </c>
      <c r="BT2060" s="5">
        <f>VLOOKUP(_2025teamgamelogs[[#This Row],[TEAM_NAME]], LEAGUE_AVERAGES!$K$14:$M$43, 2, FALSE)</f>
        <v>0.55099578881797462</v>
      </c>
      <c r="BU2060" s="5">
        <f>VLOOKUP(_2025teamgamelogs[[#This Row],[TEAM_NAME]], LEAGUE_AVERAGES!$K$14:$M$43, 3, FALSE)</f>
        <v>0.54201342555394594</v>
      </c>
    </row>
    <row r="2061" spans="1:73" x14ac:dyDescent="0.2">
      <c r="A2061" t="s">
        <v>59</v>
      </c>
      <c r="B2061">
        <v>1610612748</v>
      </c>
      <c r="C2061" t="s">
        <v>101</v>
      </c>
      <c r="D2061" t="s">
        <v>102</v>
      </c>
      <c r="E2061">
        <v>22401000</v>
      </c>
      <c r="F2061" s="1">
        <v>45735</v>
      </c>
      <c r="G2061" t="s">
        <v>222</v>
      </c>
      <c r="H2061" t="s">
        <v>70</v>
      </c>
      <c r="I2061">
        <v>48</v>
      </c>
      <c r="J2061">
        <v>44</v>
      </c>
      <c r="K2061">
        <v>90</v>
      </c>
      <c r="L2061">
        <v>0.48899999999999999</v>
      </c>
      <c r="M2061">
        <v>10</v>
      </c>
      <c r="N2061">
        <v>32</v>
      </c>
      <c r="O2061">
        <v>0.313</v>
      </c>
      <c r="P2061">
        <v>15</v>
      </c>
      <c r="Q2061">
        <v>18</v>
      </c>
      <c r="R2061">
        <v>0.83299999999999996</v>
      </c>
      <c r="S2061">
        <v>11</v>
      </c>
      <c r="T2061">
        <v>26</v>
      </c>
      <c r="U2061">
        <v>37</v>
      </c>
      <c r="V2061">
        <v>24</v>
      </c>
      <c r="W2061">
        <v>13</v>
      </c>
      <c r="X2061">
        <v>7</v>
      </c>
      <c r="Y2061">
        <v>5</v>
      </c>
      <c r="Z2061">
        <v>10</v>
      </c>
      <c r="AA2061">
        <v>15</v>
      </c>
      <c r="AB2061">
        <v>20</v>
      </c>
      <c r="AC2061">
        <v>113</v>
      </c>
      <c r="AD2061">
        <v>-3</v>
      </c>
      <c r="AE2061">
        <v>1</v>
      </c>
      <c r="AF2061">
        <v>1231</v>
      </c>
      <c r="AG2061">
        <v>1231</v>
      </c>
      <c r="AH2061">
        <v>1231</v>
      </c>
      <c r="AI2061">
        <v>121</v>
      </c>
      <c r="AJ2061">
        <v>703</v>
      </c>
      <c r="AK2061">
        <v>1029</v>
      </c>
      <c r="AL2061">
        <v>844</v>
      </c>
      <c r="AM2061">
        <v>1891</v>
      </c>
      <c r="AN2061">
        <v>1863</v>
      </c>
      <c r="AO2061">
        <v>1774</v>
      </c>
      <c r="AP2061">
        <v>1416</v>
      </c>
      <c r="AQ2061">
        <v>1617</v>
      </c>
      <c r="AR2061">
        <v>699</v>
      </c>
      <c r="AS2061">
        <v>1051</v>
      </c>
      <c r="AT2061">
        <v>2171</v>
      </c>
      <c r="AU2061">
        <v>2073</v>
      </c>
      <c r="AV2061">
        <v>1570</v>
      </c>
      <c r="AW2061">
        <v>850</v>
      </c>
      <c r="AX2061">
        <v>1360</v>
      </c>
      <c r="AY2061">
        <v>889</v>
      </c>
      <c r="AZ2061">
        <v>2353</v>
      </c>
      <c r="BA2061">
        <v>398</v>
      </c>
      <c r="BB2061">
        <v>767</v>
      </c>
      <c r="BC2061">
        <v>1250</v>
      </c>
      <c r="BD2061">
        <v>1356</v>
      </c>
      <c r="BE2061">
        <v>1</v>
      </c>
      <c r="BF2061" t="s">
        <v>64</v>
      </c>
      <c r="BG2061" t="s">
        <v>1404</v>
      </c>
      <c r="BH2061" t="s">
        <v>1498</v>
      </c>
      <c r="BI2061" s="4">
        <f xml:space="preserve"> _2025teamgamelogs[[#This Row],[FGA]] + (0.44 * _2025teamgamelogs[[#This Row],[FTA]]) + _2025teamgamelogs[[#This Row],[TOV]] - _2025teamgamelogs[[#This Row],[OREB]]</f>
        <v>99.92</v>
      </c>
      <c r="BJ2061" s="3">
        <f>_2025teamgamelogs[[#This Row],[TOV]]/_2025teamgamelogs[[#This Row],[POSSESIONS]]</f>
        <v>0.1301040832666133</v>
      </c>
      <c r="BK2061" s="4">
        <f>_2025teamgamelogs[[#This Row],[PTS]]/_2025teamgamelogs[[#This Row],[POSSESIONS]]</f>
        <v>1.1309047237790233</v>
      </c>
      <c r="BL2061" s="4">
        <f xml:space="preserve"> 100 * _2025teamgamelogs[[#This Row],[POINTS_PER_POSSESSION]]</f>
        <v>113.09047237790233</v>
      </c>
      <c r="BM2061" s="4">
        <f xml:space="preserve"> _2025teamgamelogs[[#This Row],[POSSESIONS]] / (_2025teamgamelogs[[#This Row],[MIN]]/48)</f>
        <v>99.92</v>
      </c>
      <c r="BN2061" s="3">
        <f>_2025teamgamelogs[[#This Row],[PTS]] / (2 * (_2025teamgamelogs[[#This Row],[FGA]] + 0.44 * _2025teamgamelogs[[#This Row],[FTA]]))</f>
        <v>0.57700163398692805</v>
      </c>
      <c r="BO2061" s="4">
        <f>VLOOKUP(_2025teamgamelogs[[#This Row],[MONTH]], LEAGUE_AVERAGES!$A$2:$B$8, 2, FALSE)</f>
        <v>113.5005303155976</v>
      </c>
      <c r="BP2061" s="5">
        <f>VLOOKUP(_2025teamgamelogs[[#This Row],[TEAM_NAME]], LEAGUE_AVERAGES!$A$14:$C$43, 2, FALSE)</f>
        <v>0.38887804878048787</v>
      </c>
      <c r="BQ2061" s="5">
        <f>VLOOKUP(_2025teamgamelogs[[#This Row],[TEAM_NAME]], LEAGUE_AVERAGES!$A$14:$C$43, 3, FALSE)</f>
        <v>0.35180487804878063</v>
      </c>
      <c r="BR2061" s="5">
        <f>VLOOKUP(_2025teamgamelogs[[#This Row],[TEAM_NAME]], LEAGUE_AVERAGES!$F$14:$H$43, 2, FALSE)</f>
        <v>0.48178048780487814</v>
      </c>
      <c r="BS2061" s="5">
        <f>VLOOKUP(_2025teamgamelogs[[#This Row],[TEAM_NAME]], LEAGUE_AVERAGES!$F$14:$H$43, 3, FALSE)</f>
        <v>0.44997560975609752</v>
      </c>
      <c r="BT2061" s="5">
        <f>VLOOKUP(_2025teamgamelogs[[#This Row],[TEAM_NAME]], LEAGUE_AVERAGES!$K$14:$M$43, 2, FALSE)</f>
        <v>0.59307433364150897</v>
      </c>
      <c r="BU2061" s="5">
        <f>VLOOKUP(_2025teamgamelogs[[#This Row],[TEAM_NAME]], LEAGUE_AVERAGES!$K$14:$M$43, 3, FALSE)</f>
        <v>0.56311679796954139</v>
      </c>
    </row>
    <row r="2062" spans="1:73" x14ac:dyDescent="0.2">
      <c r="A2062" t="s">
        <v>59</v>
      </c>
      <c r="B2062">
        <v>1610612757</v>
      </c>
      <c r="C2062" t="s">
        <v>116</v>
      </c>
      <c r="D2062" t="s">
        <v>117</v>
      </c>
      <c r="E2062">
        <v>22401008</v>
      </c>
      <c r="F2062" s="1">
        <v>45735</v>
      </c>
      <c r="G2062" t="s">
        <v>415</v>
      </c>
      <c r="H2062" t="s">
        <v>63</v>
      </c>
      <c r="I2062">
        <v>48</v>
      </c>
      <c r="J2062">
        <v>40</v>
      </c>
      <c r="K2062">
        <v>96</v>
      </c>
      <c r="L2062">
        <v>0.41699999999999998</v>
      </c>
      <c r="M2062">
        <v>18</v>
      </c>
      <c r="N2062">
        <v>46</v>
      </c>
      <c r="O2062">
        <v>0.39100000000000001</v>
      </c>
      <c r="P2062">
        <v>17</v>
      </c>
      <c r="Q2062">
        <v>21</v>
      </c>
      <c r="R2062">
        <v>0.81</v>
      </c>
      <c r="S2062">
        <v>22</v>
      </c>
      <c r="T2062">
        <v>43</v>
      </c>
      <c r="U2062">
        <v>65</v>
      </c>
      <c r="V2062">
        <v>25</v>
      </c>
      <c r="W2062">
        <v>17</v>
      </c>
      <c r="X2062">
        <v>3</v>
      </c>
      <c r="Y2062">
        <v>6</v>
      </c>
      <c r="Z2062">
        <v>4</v>
      </c>
      <c r="AA2062">
        <v>17</v>
      </c>
      <c r="AB2062">
        <v>20</v>
      </c>
      <c r="AC2062">
        <v>115</v>
      </c>
      <c r="AD2062">
        <v>16</v>
      </c>
      <c r="AE2062">
        <v>1</v>
      </c>
      <c r="AF2062">
        <v>1</v>
      </c>
      <c r="AG2062">
        <v>1</v>
      </c>
      <c r="AH2062">
        <v>1</v>
      </c>
      <c r="AI2062">
        <v>121</v>
      </c>
      <c r="AJ2062">
        <v>1438</v>
      </c>
      <c r="AK2062">
        <v>392</v>
      </c>
      <c r="AL2062">
        <v>2025</v>
      </c>
      <c r="AM2062">
        <v>288</v>
      </c>
      <c r="AN2062">
        <v>249</v>
      </c>
      <c r="AO2062">
        <v>836</v>
      </c>
      <c r="AP2062">
        <v>1052</v>
      </c>
      <c r="AQ2062">
        <v>1164</v>
      </c>
      <c r="AR2062">
        <v>957</v>
      </c>
      <c r="AS2062">
        <v>15</v>
      </c>
      <c r="AT2062">
        <v>78</v>
      </c>
      <c r="AU2062">
        <v>6</v>
      </c>
      <c r="AV2062">
        <v>1358</v>
      </c>
      <c r="AW2062">
        <v>1759</v>
      </c>
      <c r="AX2062">
        <v>2344</v>
      </c>
      <c r="AY2062">
        <v>560</v>
      </c>
      <c r="AZ2062">
        <v>750</v>
      </c>
      <c r="BA2062">
        <v>792</v>
      </c>
      <c r="BB2062">
        <v>767</v>
      </c>
      <c r="BC2062">
        <v>1095</v>
      </c>
      <c r="BD2062">
        <v>338</v>
      </c>
      <c r="BE2062">
        <v>1</v>
      </c>
      <c r="BF2062" t="s">
        <v>64</v>
      </c>
      <c r="BG2062" t="s">
        <v>1404</v>
      </c>
      <c r="BH2062" t="s">
        <v>1498</v>
      </c>
      <c r="BI2062" s="4">
        <f xml:space="preserve"> _2025teamgamelogs[[#This Row],[FGA]] + (0.44 * _2025teamgamelogs[[#This Row],[FTA]]) + _2025teamgamelogs[[#This Row],[TOV]] - _2025teamgamelogs[[#This Row],[OREB]]</f>
        <v>100.24</v>
      </c>
      <c r="BJ2062" s="3">
        <f>_2025teamgamelogs[[#This Row],[TOV]]/_2025teamgamelogs[[#This Row],[POSSESIONS]]</f>
        <v>0.1695929768555467</v>
      </c>
      <c r="BK2062" s="4">
        <f>_2025teamgamelogs[[#This Row],[PTS]]/_2025teamgamelogs[[#This Row],[POSSESIONS]]</f>
        <v>1.1472466081404629</v>
      </c>
      <c r="BL2062" s="4">
        <f xml:space="preserve"> 100 * _2025teamgamelogs[[#This Row],[POINTS_PER_POSSESSION]]</f>
        <v>114.72466081404629</v>
      </c>
      <c r="BM2062" s="4">
        <f xml:space="preserve"> _2025teamgamelogs[[#This Row],[POSSESIONS]] / (_2025teamgamelogs[[#This Row],[MIN]]/48)</f>
        <v>100.24</v>
      </c>
      <c r="BN2062" s="3">
        <f>_2025teamgamelogs[[#This Row],[PTS]] / (2 * (_2025teamgamelogs[[#This Row],[FGA]] + 0.44 * _2025teamgamelogs[[#This Row],[FTA]]))</f>
        <v>0.5463702014443178</v>
      </c>
      <c r="BO2062" s="4">
        <f>VLOOKUP(_2025teamgamelogs[[#This Row],[MONTH]], LEAGUE_AVERAGES!$A$2:$B$8, 2, FALSE)</f>
        <v>113.5005303155976</v>
      </c>
      <c r="BP2062" s="5">
        <f>VLOOKUP(_2025teamgamelogs[[#This Row],[TEAM_NAME]], LEAGUE_AVERAGES!$A$14:$C$43, 2, FALSE)</f>
        <v>0.3617317073170731</v>
      </c>
      <c r="BQ2062" s="5">
        <f>VLOOKUP(_2025teamgamelogs[[#This Row],[TEAM_NAME]], LEAGUE_AVERAGES!$A$14:$C$43, 3, FALSE)</f>
        <v>0.32368292682926825</v>
      </c>
      <c r="BR2062" s="5">
        <f>VLOOKUP(_2025teamgamelogs[[#This Row],[TEAM_NAME]], LEAGUE_AVERAGES!$F$14:$H$43, 2, FALSE)</f>
        <v>0.4560243902439024</v>
      </c>
      <c r="BS2062" s="5">
        <f>VLOOKUP(_2025teamgamelogs[[#This Row],[TEAM_NAME]], LEAGUE_AVERAGES!$F$14:$H$43, 3, FALSE)</f>
        <v>0.4473414634146341</v>
      </c>
      <c r="BT2062" s="5">
        <f>VLOOKUP(_2025teamgamelogs[[#This Row],[TEAM_NAME]], LEAGUE_AVERAGES!$K$14:$M$43, 2, FALSE)</f>
        <v>0.56794360073860606</v>
      </c>
      <c r="BU2062" s="5">
        <f>VLOOKUP(_2025teamgamelogs[[#This Row],[TEAM_NAME]], LEAGUE_AVERAGES!$K$14:$M$43, 3, FALSE)</f>
        <v>0.54561285519601899</v>
      </c>
    </row>
    <row r="2063" spans="1:73" x14ac:dyDescent="0.2">
      <c r="A2063" t="s">
        <v>59</v>
      </c>
      <c r="B2063">
        <v>1610612742</v>
      </c>
      <c r="C2063" t="s">
        <v>154</v>
      </c>
      <c r="D2063" t="s">
        <v>155</v>
      </c>
      <c r="E2063">
        <v>22400998</v>
      </c>
      <c r="F2063" s="1">
        <v>45735</v>
      </c>
      <c r="G2063" t="s">
        <v>1659</v>
      </c>
      <c r="H2063" t="s">
        <v>70</v>
      </c>
      <c r="I2063">
        <v>48</v>
      </c>
      <c r="J2063">
        <v>48</v>
      </c>
      <c r="K2063">
        <v>88</v>
      </c>
      <c r="L2063">
        <v>0.54500000000000004</v>
      </c>
      <c r="M2063">
        <v>11</v>
      </c>
      <c r="N2063">
        <v>27</v>
      </c>
      <c r="O2063">
        <v>0.40699999999999997</v>
      </c>
      <c r="P2063">
        <v>24</v>
      </c>
      <c r="Q2063">
        <v>32</v>
      </c>
      <c r="R2063">
        <v>0.75</v>
      </c>
      <c r="S2063">
        <v>7</v>
      </c>
      <c r="T2063">
        <v>34</v>
      </c>
      <c r="U2063">
        <v>41</v>
      </c>
      <c r="V2063">
        <v>23</v>
      </c>
      <c r="W2063">
        <v>13</v>
      </c>
      <c r="X2063">
        <v>6</v>
      </c>
      <c r="Y2063">
        <v>0</v>
      </c>
      <c r="Z2063">
        <v>5</v>
      </c>
      <c r="AA2063">
        <v>26</v>
      </c>
      <c r="AB2063">
        <v>26</v>
      </c>
      <c r="AC2063">
        <v>131</v>
      </c>
      <c r="AD2063">
        <v>-4</v>
      </c>
      <c r="AE2063">
        <v>1</v>
      </c>
      <c r="AF2063">
        <v>1231</v>
      </c>
      <c r="AG2063">
        <v>1231</v>
      </c>
      <c r="AH2063">
        <v>1231</v>
      </c>
      <c r="AI2063">
        <v>121</v>
      </c>
      <c r="AJ2063">
        <v>242</v>
      </c>
      <c r="AK2063">
        <v>1314</v>
      </c>
      <c r="AL2063">
        <v>186</v>
      </c>
      <c r="AM2063">
        <v>1661</v>
      </c>
      <c r="AN2063">
        <v>2292</v>
      </c>
      <c r="AO2063">
        <v>665</v>
      </c>
      <c r="AP2063">
        <v>238</v>
      </c>
      <c r="AQ2063">
        <v>163</v>
      </c>
      <c r="AR2063">
        <v>1525</v>
      </c>
      <c r="AS2063">
        <v>2024</v>
      </c>
      <c r="AT2063">
        <v>926</v>
      </c>
      <c r="AU2063">
        <v>1563</v>
      </c>
      <c r="AV2063">
        <v>1759</v>
      </c>
      <c r="AW2063">
        <v>850</v>
      </c>
      <c r="AX2063">
        <v>1702</v>
      </c>
      <c r="AY2063">
        <v>2427</v>
      </c>
      <c r="AZ2063">
        <v>1188</v>
      </c>
      <c r="BA2063">
        <v>2319</v>
      </c>
      <c r="BB2063">
        <v>94</v>
      </c>
      <c r="BC2063">
        <v>218</v>
      </c>
      <c r="BD2063">
        <v>1415</v>
      </c>
      <c r="BE2063">
        <v>1</v>
      </c>
      <c r="BF2063" t="s">
        <v>71</v>
      </c>
      <c r="BG2063" t="s">
        <v>1404</v>
      </c>
      <c r="BH2063" t="s">
        <v>1498</v>
      </c>
      <c r="BI2063" s="4">
        <f xml:space="preserve"> _2025teamgamelogs[[#This Row],[FGA]] + (0.44 * _2025teamgamelogs[[#This Row],[FTA]]) + _2025teamgamelogs[[#This Row],[TOV]] - _2025teamgamelogs[[#This Row],[OREB]]</f>
        <v>108.08</v>
      </c>
      <c r="BJ2063" s="3">
        <f>_2025teamgamelogs[[#This Row],[TOV]]/_2025teamgamelogs[[#This Row],[POSSESIONS]]</f>
        <v>0.12028127313101407</v>
      </c>
      <c r="BK2063" s="4">
        <f>_2025teamgamelogs[[#This Row],[PTS]]/_2025teamgamelogs[[#This Row],[POSSESIONS]]</f>
        <v>1.2120651369356032</v>
      </c>
      <c r="BL2063" s="4">
        <f xml:space="preserve"> 100 * _2025teamgamelogs[[#This Row],[POINTS_PER_POSSESSION]]</f>
        <v>121.20651369356032</v>
      </c>
      <c r="BM2063" s="4">
        <f xml:space="preserve"> _2025teamgamelogs[[#This Row],[POSSESIONS]] / (_2025teamgamelogs[[#This Row],[MIN]]/48)</f>
        <v>108.08</v>
      </c>
      <c r="BN2063" s="3">
        <f>_2025teamgamelogs[[#This Row],[PTS]] / (2 * (_2025teamgamelogs[[#This Row],[FGA]] + 0.44 * _2025teamgamelogs[[#This Row],[FTA]]))</f>
        <v>0.64165360501567403</v>
      </c>
      <c r="BO2063" s="4">
        <f>VLOOKUP(_2025teamgamelogs[[#This Row],[MONTH]], LEAGUE_AVERAGES!$A$2:$B$8, 2, FALSE)</f>
        <v>113.5005303155976</v>
      </c>
      <c r="BP2063" s="5">
        <f>VLOOKUP(_2025teamgamelogs[[#This Row],[TEAM_NAME]], LEAGUE_AVERAGES!$A$14:$C$43, 2, FALSE)</f>
        <v>0.362375</v>
      </c>
      <c r="BQ2063" s="5">
        <f>VLOOKUP(_2025teamgamelogs[[#This Row],[TEAM_NAME]], LEAGUE_AVERAGES!$A$14:$C$43, 3, FALSE)</f>
        <v>0.36252380952380958</v>
      </c>
      <c r="BR2063" s="5">
        <f>VLOOKUP(_2025teamgamelogs[[#This Row],[TEAM_NAME]], LEAGUE_AVERAGES!$F$14:$H$43, 2, FALSE)</f>
        <v>0.47777500000000001</v>
      </c>
      <c r="BS2063" s="5">
        <f>VLOOKUP(_2025teamgamelogs[[#This Row],[TEAM_NAME]], LEAGUE_AVERAGES!$F$14:$H$43, 3, FALSE)</f>
        <v>0.48176190476190472</v>
      </c>
      <c r="BT2063" s="5">
        <f>VLOOKUP(_2025teamgamelogs[[#This Row],[TEAM_NAME]], LEAGUE_AVERAGES!$K$14:$M$43, 2, FALSE)</f>
        <v>0.58283558931438928</v>
      </c>
      <c r="BU2063" s="5">
        <f>VLOOKUP(_2025teamgamelogs[[#This Row],[TEAM_NAME]], LEAGUE_AVERAGES!$K$14:$M$43, 3, FALSE)</f>
        <v>0.5856179003364903</v>
      </c>
    </row>
    <row r="2064" spans="1:73" x14ac:dyDescent="0.2">
      <c r="A2064" t="s">
        <v>59</v>
      </c>
      <c r="B2064">
        <v>1610612765</v>
      </c>
      <c r="C2064" t="s">
        <v>107</v>
      </c>
      <c r="D2064" t="s">
        <v>108</v>
      </c>
      <c r="E2064">
        <v>22401000</v>
      </c>
      <c r="F2064" s="1">
        <v>45735</v>
      </c>
      <c r="G2064" t="s">
        <v>209</v>
      </c>
      <c r="H2064" t="s">
        <v>63</v>
      </c>
      <c r="I2064">
        <v>48</v>
      </c>
      <c r="J2064">
        <v>46</v>
      </c>
      <c r="K2064">
        <v>91</v>
      </c>
      <c r="L2064">
        <v>0.505</v>
      </c>
      <c r="M2064">
        <v>9</v>
      </c>
      <c r="N2064">
        <v>23</v>
      </c>
      <c r="O2064">
        <v>0.39100000000000001</v>
      </c>
      <c r="P2064">
        <v>15</v>
      </c>
      <c r="Q2064">
        <v>18</v>
      </c>
      <c r="R2064">
        <v>0.83299999999999996</v>
      </c>
      <c r="S2064">
        <v>13</v>
      </c>
      <c r="T2064">
        <v>34</v>
      </c>
      <c r="U2064">
        <v>47</v>
      </c>
      <c r="V2064">
        <v>25</v>
      </c>
      <c r="W2064">
        <v>13</v>
      </c>
      <c r="X2064">
        <v>4</v>
      </c>
      <c r="Y2064">
        <v>10</v>
      </c>
      <c r="Z2064">
        <v>5</v>
      </c>
      <c r="AA2064">
        <v>20</v>
      </c>
      <c r="AB2064">
        <v>15</v>
      </c>
      <c r="AC2064">
        <v>116</v>
      </c>
      <c r="AD2064">
        <v>3</v>
      </c>
      <c r="AE2064">
        <v>1</v>
      </c>
      <c r="AF2064">
        <v>1</v>
      </c>
      <c r="AG2064">
        <v>1</v>
      </c>
      <c r="AH2064">
        <v>1</v>
      </c>
      <c r="AI2064">
        <v>121</v>
      </c>
      <c r="AJ2064">
        <v>437</v>
      </c>
      <c r="AK2064">
        <v>899</v>
      </c>
      <c r="AL2064">
        <v>636</v>
      </c>
      <c r="AM2064">
        <v>2097</v>
      </c>
      <c r="AN2064">
        <v>2421</v>
      </c>
      <c r="AO2064">
        <v>836</v>
      </c>
      <c r="AP2064">
        <v>1416</v>
      </c>
      <c r="AQ2064">
        <v>1617</v>
      </c>
      <c r="AR2064">
        <v>699</v>
      </c>
      <c r="AS2064">
        <v>652</v>
      </c>
      <c r="AT2064">
        <v>926</v>
      </c>
      <c r="AU2064">
        <v>705</v>
      </c>
      <c r="AV2064">
        <v>1358</v>
      </c>
      <c r="AW2064">
        <v>850</v>
      </c>
      <c r="AX2064">
        <v>2190</v>
      </c>
      <c r="AY2064">
        <v>57</v>
      </c>
      <c r="AZ2064">
        <v>1188</v>
      </c>
      <c r="BA2064">
        <v>1491</v>
      </c>
      <c r="BB2064">
        <v>1892</v>
      </c>
      <c r="BC2064">
        <v>1025</v>
      </c>
      <c r="BD2064">
        <v>1047</v>
      </c>
      <c r="BE2064">
        <v>1</v>
      </c>
      <c r="BF2064" t="s">
        <v>71</v>
      </c>
      <c r="BG2064" t="s">
        <v>1404</v>
      </c>
      <c r="BH2064" t="s">
        <v>1498</v>
      </c>
      <c r="BI2064" s="4">
        <f xml:space="preserve"> _2025teamgamelogs[[#This Row],[FGA]] + (0.44 * _2025teamgamelogs[[#This Row],[FTA]]) + _2025teamgamelogs[[#This Row],[TOV]] - _2025teamgamelogs[[#This Row],[OREB]]</f>
        <v>98.92</v>
      </c>
      <c r="BJ2064" s="3">
        <f>_2025teamgamelogs[[#This Row],[TOV]]/_2025teamgamelogs[[#This Row],[POSSESIONS]]</f>
        <v>0.13141932875050547</v>
      </c>
      <c r="BK2064" s="4">
        <f>_2025teamgamelogs[[#This Row],[PTS]]/_2025teamgamelogs[[#This Row],[POSSESIONS]]</f>
        <v>1.1726647796198948</v>
      </c>
      <c r="BL2064" s="4">
        <f xml:space="preserve"> 100 * _2025teamgamelogs[[#This Row],[POINTS_PER_POSSESSION]]</f>
        <v>117.26647796198948</v>
      </c>
      <c r="BM2064" s="4">
        <f xml:space="preserve"> _2025teamgamelogs[[#This Row],[POSSESIONS]] / (_2025teamgamelogs[[#This Row],[MIN]]/48)</f>
        <v>98.92</v>
      </c>
      <c r="BN2064" s="3">
        <f>_2025teamgamelogs[[#This Row],[PTS]] / (2 * (_2025teamgamelogs[[#This Row],[FGA]] + 0.44 * _2025teamgamelogs[[#This Row],[FTA]]))</f>
        <v>0.5863323898099474</v>
      </c>
      <c r="BO2064" s="4">
        <f>VLOOKUP(_2025teamgamelogs[[#This Row],[MONTH]], LEAGUE_AVERAGES!$A$2:$B$8, 2, FALSE)</f>
        <v>113.5005303155976</v>
      </c>
      <c r="BP2064" s="5">
        <f>VLOOKUP(_2025teamgamelogs[[#This Row],[TEAM_NAME]], LEAGUE_AVERAGES!$A$14:$C$43, 2, FALSE)</f>
        <v>0.3560731707317073</v>
      </c>
      <c r="BQ2064" s="5">
        <f>VLOOKUP(_2025teamgamelogs[[#This Row],[TEAM_NAME]], LEAGUE_AVERAGES!$A$14:$C$43, 3, FALSE)</f>
        <v>0.3687804878048781</v>
      </c>
      <c r="BR2064" s="5">
        <f>VLOOKUP(_2025teamgamelogs[[#This Row],[TEAM_NAME]], LEAGUE_AVERAGES!$F$14:$H$43, 2, FALSE)</f>
        <v>0.47321951219512204</v>
      </c>
      <c r="BS2064" s="5">
        <f>VLOOKUP(_2025teamgamelogs[[#This Row],[TEAM_NAME]], LEAGUE_AVERAGES!$F$14:$H$43, 3, FALSE)</f>
        <v>0.48104878048780486</v>
      </c>
      <c r="BT2064" s="5">
        <f>VLOOKUP(_2025teamgamelogs[[#This Row],[TEAM_NAME]], LEAGUE_AVERAGES!$K$14:$M$43, 2, FALSE)</f>
        <v>0.57634444021190001</v>
      </c>
      <c r="BU2064" s="5">
        <f>VLOOKUP(_2025teamgamelogs[[#This Row],[TEAM_NAME]], LEAGUE_AVERAGES!$K$14:$M$43, 3, FALSE)</f>
        <v>0.58621097107374254</v>
      </c>
    </row>
    <row r="2065" spans="1:73" x14ac:dyDescent="0.2">
      <c r="A2065" t="s">
        <v>59</v>
      </c>
      <c r="B2065">
        <v>1610612753</v>
      </c>
      <c r="C2065" t="s">
        <v>83</v>
      </c>
      <c r="D2065" t="s">
        <v>84</v>
      </c>
      <c r="E2065">
        <v>22400999</v>
      </c>
      <c r="F2065" s="1">
        <v>45735</v>
      </c>
      <c r="G2065" t="s">
        <v>1660</v>
      </c>
      <c r="H2065" t="s">
        <v>70</v>
      </c>
      <c r="I2065">
        <v>48</v>
      </c>
      <c r="J2065">
        <v>41</v>
      </c>
      <c r="K2065">
        <v>92</v>
      </c>
      <c r="L2065">
        <v>0.44600000000000001</v>
      </c>
      <c r="M2065">
        <v>9</v>
      </c>
      <c r="N2065">
        <v>35</v>
      </c>
      <c r="O2065">
        <v>0.25700000000000001</v>
      </c>
      <c r="P2065">
        <v>17</v>
      </c>
      <c r="Q2065">
        <v>20</v>
      </c>
      <c r="R2065">
        <v>0.85</v>
      </c>
      <c r="S2065">
        <v>14</v>
      </c>
      <c r="T2065">
        <v>27</v>
      </c>
      <c r="U2065">
        <v>41</v>
      </c>
      <c r="V2065">
        <v>23</v>
      </c>
      <c r="W2065">
        <v>12</v>
      </c>
      <c r="X2065">
        <v>7</v>
      </c>
      <c r="Y2065">
        <v>4</v>
      </c>
      <c r="Z2065">
        <v>5</v>
      </c>
      <c r="AA2065">
        <v>20</v>
      </c>
      <c r="AB2065">
        <v>18</v>
      </c>
      <c r="AC2065">
        <v>108</v>
      </c>
      <c r="AD2065">
        <v>-8</v>
      </c>
      <c r="AE2065">
        <v>1</v>
      </c>
      <c r="AF2065">
        <v>1231</v>
      </c>
      <c r="AG2065">
        <v>1231</v>
      </c>
      <c r="AH2065">
        <v>1231</v>
      </c>
      <c r="AI2065">
        <v>121</v>
      </c>
      <c r="AJ2065">
        <v>1234</v>
      </c>
      <c r="AK2065">
        <v>768</v>
      </c>
      <c r="AL2065">
        <v>1606</v>
      </c>
      <c r="AM2065">
        <v>2097</v>
      </c>
      <c r="AN2065">
        <v>1495</v>
      </c>
      <c r="AO2065">
        <v>2218</v>
      </c>
      <c r="AP2065">
        <v>1052</v>
      </c>
      <c r="AQ2065">
        <v>1301</v>
      </c>
      <c r="AR2065">
        <v>583</v>
      </c>
      <c r="AS2065">
        <v>466</v>
      </c>
      <c r="AT2065">
        <v>2068</v>
      </c>
      <c r="AU2065">
        <v>1563</v>
      </c>
      <c r="AV2065">
        <v>1759</v>
      </c>
      <c r="AW2065">
        <v>640</v>
      </c>
      <c r="AX2065">
        <v>1360</v>
      </c>
      <c r="AY2065">
        <v>1274</v>
      </c>
      <c r="AZ2065">
        <v>1188</v>
      </c>
      <c r="BA2065">
        <v>1491</v>
      </c>
      <c r="BB2065">
        <v>1204</v>
      </c>
      <c r="BC2065">
        <v>1616</v>
      </c>
      <c r="BD2065">
        <v>1667</v>
      </c>
      <c r="BE2065">
        <v>1</v>
      </c>
      <c r="BF2065" t="s">
        <v>64</v>
      </c>
      <c r="BG2065" t="s">
        <v>1404</v>
      </c>
      <c r="BH2065" t="s">
        <v>1498</v>
      </c>
      <c r="BI2065" s="4">
        <f xml:space="preserve"> _2025teamgamelogs[[#This Row],[FGA]] + (0.44 * _2025teamgamelogs[[#This Row],[FTA]]) + _2025teamgamelogs[[#This Row],[TOV]] - _2025teamgamelogs[[#This Row],[OREB]]</f>
        <v>98.8</v>
      </c>
      <c r="BJ2065" s="3">
        <f>_2025teamgamelogs[[#This Row],[TOV]]/_2025teamgamelogs[[#This Row],[POSSESIONS]]</f>
        <v>0.12145748987854252</v>
      </c>
      <c r="BK2065" s="4">
        <f>_2025teamgamelogs[[#This Row],[PTS]]/_2025teamgamelogs[[#This Row],[POSSESIONS]]</f>
        <v>1.0931174089068827</v>
      </c>
      <c r="BL2065" s="4">
        <f xml:space="preserve"> 100 * _2025teamgamelogs[[#This Row],[POINTS_PER_POSSESSION]]</f>
        <v>109.31174089068827</v>
      </c>
      <c r="BM2065" s="4">
        <f xml:space="preserve"> _2025teamgamelogs[[#This Row],[POSSESIONS]] / (_2025teamgamelogs[[#This Row],[MIN]]/48)</f>
        <v>98.8</v>
      </c>
      <c r="BN2065" s="3">
        <f>_2025teamgamelogs[[#This Row],[PTS]] / (2 * (_2025teamgamelogs[[#This Row],[FGA]] + 0.44 * _2025teamgamelogs[[#This Row],[FTA]]))</f>
        <v>0.5357142857142857</v>
      </c>
      <c r="BO2065" s="4">
        <f>VLOOKUP(_2025teamgamelogs[[#This Row],[MONTH]], LEAGUE_AVERAGES!$A$2:$B$8, 2, FALSE)</f>
        <v>113.5005303155976</v>
      </c>
      <c r="BP2065" s="5">
        <f>VLOOKUP(_2025teamgamelogs[[#This Row],[TEAM_NAME]], LEAGUE_AVERAGES!$A$14:$C$43, 2, FALSE)</f>
        <v>0.32192682926829269</v>
      </c>
      <c r="BQ2065" s="5">
        <f>VLOOKUP(_2025teamgamelogs[[#This Row],[TEAM_NAME]], LEAGUE_AVERAGES!$A$14:$C$43, 3, FALSE)</f>
        <v>0.31129268292682932</v>
      </c>
      <c r="BR2065" s="5">
        <f>VLOOKUP(_2025teamgamelogs[[#This Row],[TEAM_NAME]], LEAGUE_AVERAGES!$F$14:$H$43, 2, FALSE)</f>
        <v>0.44641463414634147</v>
      </c>
      <c r="BS2065" s="5">
        <f>VLOOKUP(_2025teamgamelogs[[#This Row],[TEAM_NAME]], LEAGUE_AVERAGES!$F$14:$H$43, 3, FALSE)</f>
        <v>0.44524390243902434</v>
      </c>
      <c r="BT2065" s="5">
        <f>VLOOKUP(_2025teamgamelogs[[#This Row],[TEAM_NAME]], LEAGUE_AVERAGES!$K$14:$M$43, 2, FALSE)</f>
        <v>0.55194019912665027</v>
      </c>
      <c r="BU2065" s="5">
        <f>VLOOKUP(_2025teamgamelogs[[#This Row],[TEAM_NAME]], LEAGUE_AVERAGES!$K$14:$M$43, 3, FALSE)</f>
        <v>0.54874950227645525</v>
      </c>
    </row>
    <row r="2066" spans="1:73" x14ac:dyDescent="0.2">
      <c r="A2066" t="s">
        <v>59</v>
      </c>
      <c r="B2066">
        <v>1610612755</v>
      </c>
      <c r="C2066" t="s">
        <v>134</v>
      </c>
      <c r="D2066" t="s">
        <v>135</v>
      </c>
      <c r="E2066">
        <v>22401002</v>
      </c>
      <c r="F2066" s="1">
        <v>45735</v>
      </c>
      <c r="G2066" t="s">
        <v>1661</v>
      </c>
      <c r="H2066" t="s">
        <v>70</v>
      </c>
      <c r="I2066">
        <v>48</v>
      </c>
      <c r="J2066">
        <v>35</v>
      </c>
      <c r="K2066">
        <v>95</v>
      </c>
      <c r="L2066">
        <v>0.36799999999999999</v>
      </c>
      <c r="M2066">
        <v>18</v>
      </c>
      <c r="N2066">
        <v>57</v>
      </c>
      <c r="O2066">
        <v>0.316</v>
      </c>
      <c r="P2066">
        <v>12</v>
      </c>
      <c r="Q2066">
        <v>16</v>
      </c>
      <c r="R2066">
        <v>0.75</v>
      </c>
      <c r="S2066">
        <v>12</v>
      </c>
      <c r="T2066">
        <v>29</v>
      </c>
      <c r="U2066">
        <v>41</v>
      </c>
      <c r="V2066">
        <v>24</v>
      </c>
      <c r="W2066">
        <v>12</v>
      </c>
      <c r="X2066">
        <v>8</v>
      </c>
      <c r="Y2066">
        <v>3</v>
      </c>
      <c r="Z2066">
        <v>5</v>
      </c>
      <c r="AA2066">
        <v>15</v>
      </c>
      <c r="AB2066">
        <v>12</v>
      </c>
      <c r="AC2066">
        <v>100</v>
      </c>
      <c r="AD2066">
        <v>-33</v>
      </c>
      <c r="AE2066">
        <v>1</v>
      </c>
      <c r="AF2066">
        <v>1231</v>
      </c>
      <c r="AG2066">
        <v>1231</v>
      </c>
      <c r="AH2066">
        <v>1231</v>
      </c>
      <c r="AI2066">
        <v>121</v>
      </c>
      <c r="AJ2066">
        <v>2164</v>
      </c>
      <c r="AK2066">
        <v>477</v>
      </c>
      <c r="AL2066">
        <v>2385</v>
      </c>
      <c r="AM2066">
        <v>288</v>
      </c>
      <c r="AN2066">
        <v>11</v>
      </c>
      <c r="AO2066">
        <v>1737</v>
      </c>
      <c r="AP2066">
        <v>1889</v>
      </c>
      <c r="AQ2066">
        <v>1907</v>
      </c>
      <c r="AR2066">
        <v>1525</v>
      </c>
      <c r="AS2066">
        <v>848</v>
      </c>
      <c r="AT2066">
        <v>1807</v>
      </c>
      <c r="AU2066">
        <v>1563</v>
      </c>
      <c r="AV2066">
        <v>1570</v>
      </c>
      <c r="AW2066">
        <v>640</v>
      </c>
      <c r="AX2066">
        <v>1073</v>
      </c>
      <c r="AY2066">
        <v>1712</v>
      </c>
      <c r="AZ2066">
        <v>1188</v>
      </c>
      <c r="BA2066">
        <v>398</v>
      </c>
      <c r="BB2066">
        <v>2314</v>
      </c>
      <c r="BC2066">
        <v>2099</v>
      </c>
      <c r="BD2066">
        <v>2404</v>
      </c>
      <c r="BE2066">
        <v>1</v>
      </c>
      <c r="BF2066" t="s">
        <v>71</v>
      </c>
      <c r="BG2066" t="s">
        <v>1404</v>
      </c>
      <c r="BH2066" t="s">
        <v>1498</v>
      </c>
      <c r="BI2066" s="4">
        <f xml:space="preserve"> _2025teamgamelogs[[#This Row],[FGA]] + (0.44 * _2025teamgamelogs[[#This Row],[FTA]]) + _2025teamgamelogs[[#This Row],[TOV]] - _2025teamgamelogs[[#This Row],[OREB]]</f>
        <v>102.04</v>
      </c>
      <c r="BJ2066" s="3">
        <f>_2025teamgamelogs[[#This Row],[TOV]]/_2025teamgamelogs[[#This Row],[POSSESIONS]]</f>
        <v>0.11760094080752645</v>
      </c>
      <c r="BK2066" s="4">
        <f>_2025teamgamelogs[[#This Row],[PTS]]/_2025teamgamelogs[[#This Row],[POSSESIONS]]</f>
        <v>0.98000784006272046</v>
      </c>
      <c r="BL2066" s="4">
        <f xml:space="preserve"> 100 * _2025teamgamelogs[[#This Row],[POINTS_PER_POSSESSION]]</f>
        <v>98.000784006272042</v>
      </c>
      <c r="BM2066" s="4">
        <f xml:space="preserve"> _2025teamgamelogs[[#This Row],[POSSESIONS]] / (_2025teamgamelogs[[#This Row],[MIN]]/48)</f>
        <v>102.04</v>
      </c>
      <c r="BN2066" s="3">
        <f>_2025teamgamelogs[[#This Row],[PTS]] / (2 * (_2025teamgamelogs[[#This Row],[FGA]] + 0.44 * _2025teamgamelogs[[#This Row],[FTA]]))</f>
        <v>0.49000392003136023</v>
      </c>
      <c r="BO2066" s="4">
        <f>VLOOKUP(_2025teamgamelogs[[#This Row],[MONTH]], LEAGUE_AVERAGES!$A$2:$B$8, 2, FALSE)</f>
        <v>113.5005303155976</v>
      </c>
      <c r="BP2066" s="5">
        <f>VLOOKUP(_2025teamgamelogs[[#This Row],[TEAM_NAME]], LEAGUE_AVERAGES!$A$14:$C$43, 2, FALSE)</f>
        <v>0.34129268292682929</v>
      </c>
      <c r="BQ2066" s="5">
        <f>VLOOKUP(_2025teamgamelogs[[#This Row],[TEAM_NAME]], LEAGUE_AVERAGES!$A$14:$C$43, 3, FALSE)</f>
        <v>0.34026829268292691</v>
      </c>
      <c r="BR2066" s="5">
        <f>VLOOKUP(_2025teamgamelogs[[#This Row],[TEAM_NAME]], LEAGUE_AVERAGES!$F$14:$H$43, 2, FALSE)</f>
        <v>0.45178048780487812</v>
      </c>
      <c r="BS2066" s="5">
        <f>VLOOKUP(_2025teamgamelogs[[#This Row],[TEAM_NAME]], LEAGUE_AVERAGES!$F$14:$H$43, 3, FALSE)</f>
        <v>0.45797560975609758</v>
      </c>
      <c r="BT2066" s="5">
        <f>VLOOKUP(_2025teamgamelogs[[#This Row],[TEAM_NAME]], LEAGUE_AVERAGES!$K$14:$M$43, 2, FALSE)</f>
        <v>0.55774018976963147</v>
      </c>
      <c r="BU2066" s="5">
        <f>VLOOKUP(_2025teamgamelogs[[#This Row],[TEAM_NAME]], LEAGUE_AVERAGES!$K$14:$M$43, 3, FALSE)</f>
        <v>0.57066794818423772</v>
      </c>
    </row>
    <row r="2067" spans="1:73" x14ac:dyDescent="0.2">
      <c r="A2067" t="s">
        <v>59</v>
      </c>
      <c r="B2067">
        <v>1610612754</v>
      </c>
      <c r="C2067" t="s">
        <v>110</v>
      </c>
      <c r="D2067" t="s">
        <v>111</v>
      </c>
      <c r="E2067">
        <v>22400998</v>
      </c>
      <c r="F2067" s="1">
        <v>45735</v>
      </c>
      <c r="G2067" t="s">
        <v>1662</v>
      </c>
      <c r="H2067" t="s">
        <v>63</v>
      </c>
      <c r="I2067">
        <v>48</v>
      </c>
      <c r="J2067">
        <v>45</v>
      </c>
      <c r="K2067">
        <v>82</v>
      </c>
      <c r="L2067">
        <v>0.54900000000000004</v>
      </c>
      <c r="M2067">
        <v>16</v>
      </c>
      <c r="N2067">
        <v>35</v>
      </c>
      <c r="O2067">
        <v>0.45700000000000002</v>
      </c>
      <c r="P2067">
        <v>29</v>
      </c>
      <c r="Q2067">
        <v>37</v>
      </c>
      <c r="R2067">
        <v>0.78400000000000003</v>
      </c>
      <c r="S2067">
        <v>6</v>
      </c>
      <c r="T2067">
        <v>32</v>
      </c>
      <c r="U2067">
        <v>38</v>
      </c>
      <c r="V2067">
        <v>29</v>
      </c>
      <c r="W2067">
        <v>11</v>
      </c>
      <c r="X2067">
        <v>4</v>
      </c>
      <c r="Y2067">
        <v>5</v>
      </c>
      <c r="Z2067">
        <v>0</v>
      </c>
      <c r="AA2067">
        <v>26</v>
      </c>
      <c r="AB2067">
        <v>26</v>
      </c>
      <c r="AC2067">
        <v>135</v>
      </c>
      <c r="AD2067">
        <v>4</v>
      </c>
      <c r="AE2067">
        <v>1</v>
      </c>
      <c r="AF2067">
        <v>1</v>
      </c>
      <c r="AG2067">
        <v>1</v>
      </c>
      <c r="AH2067">
        <v>1</v>
      </c>
      <c r="AI2067">
        <v>121</v>
      </c>
      <c r="AJ2067">
        <v>564</v>
      </c>
      <c r="AK2067">
        <v>2022</v>
      </c>
      <c r="AL2067">
        <v>164</v>
      </c>
      <c r="AM2067">
        <v>567</v>
      </c>
      <c r="AN2067">
        <v>1495</v>
      </c>
      <c r="AO2067">
        <v>281</v>
      </c>
      <c r="AP2067">
        <v>56</v>
      </c>
      <c r="AQ2067">
        <v>53</v>
      </c>
      <c r="AR2067">
        <v>1253</v>
      </c>
      <c r="AS2067">
        <v>2189</v>
      </c>
      <c r="AT2067">
        <v>1307</v>
      </c>
      <c r="AU2067">
        <v>1966</v>
      </c>
      <c r="AV2067">
        <v>687</v>
      </c>
      <c r="AW2067">
        <v>429</v>
      </c>
      <c r="AX2067">
        <v>2190</v>
      </c>
      <c r="AY2067">
        <v>889</v>
      </c>
      <c r="AZ2067">
        <v>1</v>
      </c>
      <c r="BA2067">
        <v>2319</v>
      </c>
      <c r="BB2067">
        <v>94</v>
      </c>
      <c r="BC2067">
        <v>110</v>
      </c>
      <c r="BD2067">
        <v>986</v>
      </c>
      <c r="BE2067">
        <v>1</v>
      </c>
      <c r="BF2067" t="s">
        <v>64</v>
      </c>
      <c r="BG2067" t="s">
        <v>1404</v>
      </c>
      <c r="BH2067" t="s">
        <v>1498</v>
      </c>
      <c r="BI2067" s="4">
        <f xml:space="preserve"> _2025teamgamelogs[[#This Row],[FGA]] + (0.44 * _2025teamgamelogs[[#This Row],[FTA]]) + _2025teamgamelogs[[#This Row],[TOV]] - _2025teamgamelogs[[#This Row],[OREB]]</f>
        <v>103.28</v>
      </c>
      <c r="BJ2067" s="3">
        <f>_2025teamgamelogs[[#This Row],[TOV]]/_2025teamgamelogs[[#This Row],[POSSESIONS]]</f>
        <v>0.10650658404337722</v>
      </c>
      <c r="BK2067" s="4">
        <f>_2025teamgamelogs[[#This Row],[PTS]]/_2025teamgamelogs[[#This Row],[POSSESIONS]]</f>
        <v>1.307126258714175</v>
      </c>
      <c r="BL2067" s="4">
        <f xml:space="preserve"> 100 * _2025teamgamelogs[[#This Row],[POINTS_PER_POSSESSION]]</f>
        <v>130.71262587141749</v>
      </c>
      <c r="BM2067" s="4">
        <f xml:space="preserve"> _2025teamgamelogs[[#This Row],[POSSESIONS]] / (_2025teamgamelogs[[#This Row],[MIN]]/48)</f>
        <v>103.28</v>
      </c>
      <c r="BN2067" s="3">
        <f>_2025teamgamelogs[[#This Row],[PTS]] / (2 * (_2025teamgamelogs[[#This Row],[FGA]] + 0.44 * _2025teamgamelogs[[#This Row],[FTA]]))</f>
        <v>0.68681318681318682</v>
      </c>
      <c r="BO2067" s="4">
        <f>VLOOKUP(_2025teamgamelogs[[#This Row],[MONTH]], LEAGUE_AVERAGES!$A$2:$B$8, 2, FALSE)</f>
        <v>113.5005303155976</v>
      </c>
      <c r="BP2067" s="5">
        <f>VLOOKUP(_2025teamgamelogs[[#This Row],[TEAM_NAME]], LEAGUE_AVERAGES!$A$14:$C$43, 2, FALSE)</f>
        <v>0.37909999999999999</v>
      </c>
      <c r="BQ2067" s="5">
        <f>VLOOKUP(_2025teamgamelogs[[#This Row],[TEAM_NAME]], LEAGUE_AVERAGES!$A$14:$C$43, 3, FALSE)</f>
        <v>0.35511904761904761</v>
      </c>
      <c r="BR2067" s="5">
        <f>VLOOKUP(_2025teamgamelogs[[#This Row],[TEAM_NAME]], LEAGUE_AVERAGES!$F$14:$H$43, 2, FALSE)</f>
        <v>0.49785000000000013</v>
      </c>
      <c r="BS2067" s="5">
        <f>VLOOKUP(_2025teamgamelogs[[#This Row],[TEAM_NAME]], LEAGUE_AVERAGES!$F$14:$H$43, 3, FALSE)</f>
        <v>0.47942857142857148</v>
      </c>
      <c r="BT2067" s="5">
        <f>VLOOKUP(_2025teamgamelogs[[#This Row],[TEAM_NAME]], LEAGUE_AVERAGES!$K$14:$M$43, 2, FALSE)</f>
        <v>0.60805571751162091</v>
      </c>
      <c r="BU2067" s="5">
        <f>VLOOKUP(_2025teamgamelogs[[#This Row],[TEAM_NAME]], LEAGUE_AVERAGES!$K$14:$M$43, 3, FALSE)</f>
        <v>0.58190704341109034</v>
      </c>
    </row>
    <row r="2068" spans="1:73" x14ac:dyDescent="0.2">
      <c r="A2068" t="s">
        <v>59</v>
      </c>
      <c r="B2068">
        <v>1610612743</v>
      </c>
      <c r="C2068" t="s">
        <v>151</v>
      </c>
      <c r="D2068" t="s">
        <v>152</v>
      </c>
      <c r="E2068">
        <v>22401006</v>
      </c>
      <c r="F2068" s="1">
        <v>45735</v>
      </c>
      <c r="G2068" t="s">
        <v>567</v>
      </c>
      <c r="H2068" t="s">
        <v>70</v>
      </c>
      <c r="I2068">
        <v>48</v>
      </c>
      <c r="J2068">
        <v>41</v>
      </c>
      <c r="K2068">
        <v>87</v>
      </c>
      <c r="L2068">
        <v>0.47099999999999997</v>
      </c>
      <c r="M2068">
        <v>13</v>
      </c>
      <c r="N2068">
        <v>39</v>
      </c>
      <c r="O2068">
        <v>0.33300000000000002</v>
      </c>
      <c r="P2068">
        <v>13</v>
      </c>
      <c r="Q2068">
        <v>21</v>
      </c>
      <c r="R2068">
        <v>0.61899999999999999</v>
      </c>
      <c r="S2068">
        <v>12</v>
      </c>
      <c r="T2068">
        <v>33</v>
      </c>
      <c r="U2068">
        <v>45</v>
      </c>
      <c r="V2068">
        <v>25</v>
      </c>
      <c r="W2068">
        <v>19</v>
      </c>
      <c r="X2068">
        <v>8</v>
      </c>
      <c r="Y2068">
        <v>4</v>
      </c>
      <c r="Z2068">
        <v>3</v>
      </c>
      <c r="AA2068">
        <v>17</v>
      </c>
      <c r="AB2068">
        <v>17</v>
      </c>
      <c r="AC2068">
        <v>108</v>
      </c>
      <c r="AD2068">
        <v>-12</v>
      </c>
      <c r="AE2068">
        <v>1</v>
      </c>
      <c r="AF2068">
        <v>1231</v>
      </c>
      <c r="AG2068">
        <v>1231</v>
      </c>
      <c r="AH2068">
        <v>1231</v>
      </c>
      <c r="AI2068">
        <v>121</v>
      </c>
      <c r="AJ2068">
        <v>1234</v>
      </c>
      <c r="AK2068">
        <v>1449</v>
      </c>
      <c r="AL2068">
        <v>1173</v>
      </c>
      <c r="AM2068">
        <v>1171</v>
      </c>
      <c r="AN2068">
        <v>933</v>
      </c>
      <c r="AO2068">
        <v>1468</v>
      </c>
      <c r="AP2068">
        <v>1755</v>
      </c>
      <c r="AQ2068">
        <v>1164</v>
      </c>
      <c r="AR2068">
        <v>2312</v>
      </c>
      <c r="AS2068">
        <v>848</v>
      </c>
      <c r="AT2068">
        <v>1131</v>
      </c>
      <c r="AU2068">
        <v>976</v>
      </c>
      <c r="AV2068">
        <v>1358</v>
      </c>
      <c r="AW2068">
        <v>2098</v>
      </c>
      <c r="AX2068">
        <v>1073</v>
      </c>
      <c r="AY2068">
        <v>1274</v>
      </c>
      <c r="AZ2068">
        <v>384</v>
      </c>
      <c r="BA2068">
        <v>792</v>
      </c>
      <c r="BB2068">
        <v>1444</v>
      </c>
      <c r="BC2068">
        <v>1616</v>
      </c>
      <c r="BD2068">
        <v>1899</v>
      </c>
      <c r="BE2068">
        <v>1</v>
      </c>
      <c r="BF2068" t="s">
        <v>71</v>
      </c>
      <c r="BG2068" t="s">
        <v>1404</v>
      </c>
      <c r="BH2068" t="s">
        <v>1498</v>
      </c>
      <c r="BI2068" s="4">
        <f xml:space="preserve"> _2025teamgamelogs[[#This Row],[FGA]] + (0.44 * _2025teamgamelogs[[#This Row],[FTA]]) + _2025teamgamelogs[[#This Row],[TOV]] - _2025teamgamelogs[[#This Row],[OREB]]</f>
        <v>103.24</v>
      </c>
      <c r="BJ2068" s="3">
        <f>_2025teamgamelogs[[#This Row],[TOV]]/_2025teamgamelogs[[#This Row],[POSSESIONS]]</f>
        <v>0.18403719488570322</v>
      </c>
      <c r="BK2068" s="4">
        <f>_2025teamgamelogs[[#This Row],[PTS]]/_2025teamgamelogs[[#This Row],[POSSESIONS]]</f>
        <v>1.0461061604029447</v>
      </c>
      <c r="BL2068" s="4">
        <f xml:space="preserve"> 100 * _2025teamgamelogs[[#This Row],[POINTS_PER_POSSESSION]]</f>
        <v>104.61061604029447</v>
      </c>
      <c r="BM2068" s="4">
        <f xml:space="preserve"> _2025teamgamelogs[[#This Row],[POSSESIONS]] / (_2025teamgamelogs[[#This Row],[MIN]]/48)</f>
        <v>103.24</v>
      </c>
      <c r="BN2068" s="3">
        <f>_2025teamgamelogs[[#This Row],[PTS]] / (2 * (_2025teamgamelogs[[#This Row],[FGA]] + 0.44 * _2025teamgamelogs[[#This Row],[FTA]]))</f>
        <v>0.56109725685785539</v>
      </c>
      <c r="BO2068" s="4">
        <f>VLOOKUP(_2025teamgamelogs[[#This Row],[MONTH]], LEAGUE_AVERAGES!$A$2:$B$8, 2, FALSE)</f>
        <v>113.5005303155976</v>
      </c>
      <c r="BP2068" s="5">
        <f>VLOOKUP(_2025teamgamelogs[[#This Row],[TEAM_NAME]], LEAGUE_AVERAGES!$A$14:$C$43, 2, FALSE)</f>
        <v>0.39036585365853654</v>
      </c>
      <c r="BQ2068" s="5">
        <f>VLOOKUP(_2025teamgamelogs[[#This Row],[TEAM_NAME]], LEAGUE_AVERAGES!$A$14:$C$43, 3, FALSE)</f>
        <v>0.36282926829268303</v>
      </c>
      <c r="BR2068" s="5">
        <f>VLOOKUP(_2025teamgamelogs[[#This Row],[TEAM_NAME]], LEAGUE_AVERAGES!$F$14:$H$43, 2, FALSE)</f>
        <v>0.50741463414634147</v>
      </c>
      <c r="BS2068" s="5">
        <f>VLOOKUP(_2025teamgamelogs[[#This Row],[TEAM_NAME]], LEAGUE_AVERAGES!$F$14:$H$43, 3, FALSE)</f>
        <v>0.50717073170731708</v>
      </c>
      <c r="BT2068" s="5">
        <f>VLOOKUP(_2025teamgamelogs[[#This Row],[TEAM_NAME]], LEAGUE_AVERAGES!$K$14:$M$43, 2, FALSE)</f>
        <v>0.61183675116028358</v>
      </c>
      <c r="BU2068" s="5">
        <f>VLOOKUP(_2025teamgamelogs[[#This Row],[TEAM_NAME]], LEAGUE_AVERAGES!$K$14:$M$43, 3, FALSE)</f>
        <v>0.59871853787111373</v>
      </c>
    </row>
    <row r="2069" spans="1:73" x14ac:dyDescent="0.2">
      <c r="A2069" t="s">
        <v>59</v>
      </c>
      <c r="B2069">
        <v>1610612760</v>
      </c>
      <c r="C2069" t="s">
        <v>137</v>
      </c>
      <c r="D2069" t="s">
        <v>138</v>
      </c>
      <c r="E2069">
        <v>22401002</v>
      </c>
      <c r="F2069" s="1">
        <v>45735</v>
      </c>
      <c r="G2069" t="s">
        <v>1663</v>
      </c>
      <c r="H2069" t="s">
        <v>63</v>
      </c>
      <c r="I2069">
        <v>48</v>
      </c>
      <c r="J2069">
        <v>47</v>
      </c>
      <c r="K2069">
        <v>90</v>
      </c>
      <c r="L2069">
        <v>0.52200000000000002</v>
      </c>
      <c r="M2069">
        <v>24</v>
      </c>
      <c r="N2069">
        <v>52</v>
      </c>
      <c r="O2069">
        <v>0.46200000000000002</v>
      </c>
      <c r="P2069">
        <v>15</v>
      </c>
      <c r="Q2069">
        <v>20</v>
      </c>
      <c r="R2069">
        <v>0.75</v>
      </c>
      <c r="S2069">
        <v>11</v>
      </c>
      <c r="T2069">
        <v>44</v>
      </c>
      <c r="U2069">
        <v>55</v>
      </c>
      <c r="V2069">
        <v>36</v>
      </c>
      <c r="W2069">
        <v>14</v>
      </c>
      <c r="X2069">
        <v>10</v>
      </c>
      <c r="Y2069">
        <v>5</v>
      </c>
      <c r="Z2069">
        <v>3</v>
      </c>
      <c r="AA2069">
        <v>12</v>
      </c>
      <c r="AB2069">
        <v>15</v>
      </c>
      <c r="AC2069">
        <v>133</v>
      </c>
      <c r="AD2069">
        <v>33</v>
      </c>
      <c r="AE2069">
        <v>1</v>
      </c>
      <c r="AF2069">
        <v>1</v>
      </c>
      <c r="AG2069">
        <v>1</v>
      </c>
      <c r="AH2069">
        <v>1</v>
      </c>
      <c r="AI2069">
        <v>121</v>
      </c>
      <c r="AJ2069">
        <v>335</v>
      </c>
      <c r="AK2069">
        <v>1029</v>
      </c>
      <c r="AL2069">
        <v>383</v>
      </c>
      <c r="AM2069">
        <v>12</v>
      </c>
      <c r="AN2069">
        <v>60</v>
      </c>
      <c r="AO2069">
        <v>249</v>
      </c>
      <c r="AP2069">
        <v>1416</v>
      </c>
      <c r="AQ2069">
        <v>1301</v>
      </c>
      <c r="AR2069">
        <v>1525</v>
      </c>
      <c r="AS2069">
        <v>1051</v>
      </c>
      <c r="AT2069">
        <v>50</v>
      </c>
      <c r="AU2069">
        <v>135</v>
      </c>
      <c r="AV2069">
        <v>95</v>
      </c>
      <c r="AW2069">
        <v>1092</v>
      </c>
      <c r="AX2069">
        <v>539</v>
      </c>
      <c r="AY2069">
        <v>889</v>
      </c>
      <c r="AZ2069">
        <v>384</v>
      </c>
      <c r="BA2069">
        <v>92</v>
      </c>
      <c r="BB2069">
        <v>1892</v>
      </c>
      <c r="BC2069">
        <v>150</v>
      </c>
      <c r="BD2069">
        <v>55</v>
      </c>
      <c r="BE2069">
        <v>1</v>
      </c>
      <c r="BF2069" t="s">
        <v>64</v>
      </c>
      <c r="BG2069" t="s">
        <v>1404</v>
      </c>
      <c r="BH2069" t="s">
        <v>1498</v>
      </c>
      <c r="BI2069" s="4">
        <f xml:space="preserve"> _2025teamgamelogs[[#This Row],[FGA]] + (0.44 * _2025teamgamelogs[[#This Row],[FTA]]) + _2025teamgamelogs[[#This Row],[TOV]] - _2025teamgamelogs[[#This Row],[OREB]]</f>
        <v>101.8</v>
      </c>
      <c r="BJ2069" s="3">
        <f>_2025teamgamelogs[[#This Row],[TOV]]/_2025teamgamelogs[[#This Row],[POSSESIONS]]</f>
        <v>0.13752455795677801</v>
      </c>
      <c r="BK2069" s="4">
        <f>_2025teamgamelogs[[#This Row],[PTS]]/_2025teamgamelogs[[#This Row],[POSSESIONS]]</f>
        <v>1.306483300589391</v>
      </c>
      <c r="BL2069" s="4">
        <f xml:space="preserve"> 100 * _2025teamgamelogs[[#This Row],[POINTS_PER_POSSESSION]]</f>
        <v>130.64833005893911</v>
      </c>
      <c r="BM2069" s="4">
        <f xml:space="preserve"> _2025teamgamelogs[[#This Row],[POSSESIONS]] / (_2025teamgamelogs[[#This Row],[MIN]]/48)</f>
        <v>101.8</v>
      </c>
      <c r="BN2069" s="3">
        <f>_2025teamgamelogs[[#This Row],[PTS]] / (2 * (_2025teamgamelogs[[#This Row],[FGA]] + 0.44 * _2025teamgamelogs[[#This Row],[FTA]]))</f>
        <v>0.67307692307692313</v>
      </c>
      <c r="BO2069" s="4">
        <f>VLOOKUP(_2025teamgamelogs[[#This Row],[MONTH]], LEAGUE_AVERAGES!$A$2:$B$8, 2, FALSE)</f>
        <v>113.5005303155976</v>
      </c>
      <c r="BP2069" s="5">
        <f>VLOOKUP(_2025teamgamelogs[[#This Row],[TEAM_NAME]], LEAGUE_AVERAGES!$A$14:$C$43, 2, FALSE)</f>
        <v>0.38229268292682927</v>
      </c>
      <c r="BQ2069" s="5">
        <f>VLOOKUP(_2025teamgamelogs[[#This Row],[TEAM_NAME]], LEAGUE_AVERAGES!$A$14:$C$43, 3, FALSE)</f>
        <v>0.36500000000000005</v>
      </c>
      <c r="BR2069" s="5">
        <f>VLOOKUP(_2025teamgamelogs[[#This Row],[TEAM_NAME]], LEAGUE_AVERAGES!$F$14:$H$43, 2, FALSE)</f>
        <v>0.48607317073170736</v>
      </c>
      <c r="BS2069" s="5">
        <f>VLOOKUP(_2025teamgamelogs[[#This Row],[TEAM_NAME]], LEAGUE_AVERAGES!$F$14:$H$43, 3, FALSE)</f>
        <v>0.4780731707317073</v>
      </c>
      <c r="BT2069" s="5">
        <f>VLOOKUP(_2025teamgamelogs[[#This Row],[TEAM_NAME]], LEAGUE_AVERAGES!$K$14:$M$43, 2, FALSE)</f>
        <v>0.59971838422440138</v>
      </c>
      <c r="BU2069" s="5">
        <f>VLOOKUP(_2025teamgamelogs[[#This Row],[TEAM_NAME]], LEAGUE_AVERAGES!$K$14:$M$43, 3, FALSE)</f>
        <v>0.58679992881439635</v>
      </c>
    </row>
    <row r="2070" spans="1:73" x14ac:dyDescent="0.2">
      <c r="A2070" t="s">
        <v>59</v>
      </c>
      <c r="B2070">
        <v>1610612745</v>
      </c>
      <c r="C2070" t="s">
        <v>104</v>
      </c>
      <c r="D2070" t="s">
        <v>105</v>
      </c>
      <c r="E2070">
        <v>22400999</v>
      </c>
      <c r="F2070" s="1">
        <v>45735</v>
      </c>
      <c r="G2070" t="s">
        <v>1664</v>
      </c>
      <c r="H2070" t="s">
        <v>63</v>
      </c>
      <c r="I2070">
        <v>48</v>
      </c>
      <c r="J2070">
        <v>38</v>
      </c>
      <c r="K2070">
        <v>81</v>
      </c>
      <c r="L2070">
        <v>0.46899999999999997</v>
      </c>
      <c r="M2070">
        <v>11</v>
      </c>
      <c r="N2070">
        <v>35</v>
      </c>
      <c r="O2070">
        <v>0.314</v>
      </c>
      <c r="P2070">
        <v>29</v>
      </c>
      <c r="Q2070">
        <v>32</v>
      </c>
      <c r="R2070">
        <v>0.90600000000000003</v>
      </c>
      <c r="S2070">
        <v>12</v>
      </c>
      <c r="T2070">
        <v>34</v>
      </c>
      <c r="U2070">
        <v>46</v>
      </c>
      <c r="V2070">
        <v>18</v>
      </c>
      <c r="W2070">
        <v>16</v>
      </c>
      <c r="X2070">
        <v>10</v>
      </c>
      <c r="Y2070">
        <v>5</v>
      </c>
      <c r="Z2070">
        <v>4</v>
      </c>
      <c r="AA2070">
        <v>18</v>
      </c>
      <c r="AB2070">
        <v>20</v>
      </c>
      <c r="AC2070">
        <v>116</v>
      </c>
      <c r="AD2070">
        <v>8</v>
      </c>
      <c r="AE2070">
        <v>1</v>
      </c>
      <c r="AF2070">
        <v>1</v>
      </c>
      <c r="AG2070">
        <v>1</v>
      </c>
      <c r="AH2070">
        <v>1</v>
      </c>
      <c r="AI2070">
        <v>121</v>
      </c>
      <c r="AJ2070">
        <v>1796</v>
      </c>
      <c r="AK2070">
        <v>2117</v>
      </c>
      <c r="AL2070">
        <v>1214</v>
      </c>
      <c r="AM2070">
        <v>1661</v>
      </c>
      <c r="AN2070">
        <v>1495</v>
      </c>
      <c r="AO2070">
        <v>1754</v>
      </c>
      <c r="AP2070">
        <v>56</v>
      </c>
      <c r="AQ2070">
        <v>163</v>
      </c>
      <c r="AR2070">
        <v>232</v>
      </c>
      <c r="AS2070">
        <v>848</v>
      </c>
      <c r="AT2070">
        <v>926</v>
      </c>
      <c r="AU2070">
        <v>835</v>
      </c>
      <c r="AV2070">
        <v>2327</v>
      </c>
      <c r="AW2070">
        <v>1583</v>
      </c>
      <c r="AX2070">
        <v>539</v>
      </c>
      <c r="AY2070">
        <v>889</v>
      </c>
      <c r="AZ2070">
        <v>750</v>
      </c>
      <c r="BA2070">
        <v>1018</v>
      </c>
      <c r="BB2070">
        <v>767</v>
      </c>
      <c r="BC2070">
        <v>1025</v>
      </c>
      <c r="BD2070">
        <v>727</v>
      </c>
      <c r="BE2070">
        <v>1</v>
      </c>
      <c r="BF2070" t="s">
        <v>71</v>
      </c>
      <c r="BG2070" t="s">
        <v>1404</v>
      </c>
      <c r="BH2070" t="s">
        <v>1498</v>
      </c>
      <c r="BI2070" s="4">
        <f xml:space="preserve"> _2025teamgamelogs[[#This Row],[FGA]] + (0.44 * _2025teamgamelogs[[#This Row],[FTA]]) + _2025teamgamelogs[[#This Row],[TOV]] - _2025teamgamelogs[[#This Row],[OREB]]</f>
        <v>99.08</v>
      </c>
      <c r="BJ2070" s="3">
        <f>_2025teamgamelogs[[#This Row],[TOV]]/_2025teamgamelogs[[#This Row],[POSSESIONS]]</f>
        <v>0.16148566814695195</v>
      </c>
      <c r="BK2070" s="4">
        <f>_2025teamgamelogs[[#This Row],[PTS]]/_2025teamgamelogs[[#This Row],[POSSESIONS]]</f>
        <v>1.1707710940654017</v>
      </c>
      <c r="BL2070" s="4">
        <f xml:space="preserve"> 100 * _2025teamgamelogs[[#This Row],[POINTS_PER_POSSESSION]]</f>
        <v>117.07710940654017</v>
      </c>
      <c r="BM2070" s="4">
        <f xml:space="preserve"> _2025teamgamelogs[[#This Row],[POSSESIONS]] / (_2025teamgamelogs[[#This Row],[MIN]]/48)</f>
        <v>99.08</v>
      </c>
      <c r="BN2070" s="3">
        <f>_2025teamgamelogs[[#This Row],[PTS]] / (2 * (_2025teamgamelogs[[#This Row],[FGA]] + 0.44 * _2025teamgamelogs[[#This Row],[FTA]]))</f>
        <v>0.61001262095077835</v>
      </c>
      <c r="BO2070" s="4">
        <f>VLOOKUP(_2025teamgamelogs[[#This Row],[MONTH]], LEAGUE_AVERAGES!$A$2:$B$8, 2, FALSE)</f>
        <v>113.5005303155976</v>
      </c>
      <c r="BP2070" s="5">
        <f>VLOOKUP(_2025teamgamelogs[[#This Row],[TEAM_NAME]], LEAGUE_AVERAGES!$A$14:$C$43, 2, FALSE)</f>
        <v>0.35034146341463424</v>
      </c>
      <c r="BQ2070" s="5">
        <f>VLOOKUP(_2025teamgamelogs[[#This Row],[TEAM_NAME]], LEAGUE_AVERAGES!$A$14:$C$43, 3, FALSE)</f>
        <v>0.35473170731707321</v>
      </c>
      <c r="BR2070" s="5">
        <f>VLOOKUP(_2025teamgamelogs[[#This Row],[TEAM_NAME]], LEAGUE_AVERAGES!$F$14:$H$43, 2, FALSE)</f>
        <v>0.45260975609756104</v>
      </c>
      <c r="BS2070" s="5">
        <f>VLOOKUP(_2025teamgamelogs[[#This Row],[TEAM_NAME]], LEAGUE_AVERAGES!$F$14:$H$43, 3, FALSE)</f>
        <v>0.45763414634146338</v>
      </c>
      <c r="BT2070" s="5">
        <f>VLOOKUP(_2025teamgamelogs[[#This Row],[TEAM_NAME]], LEAGUE_AVERAGES!$K$14:$M$43, 2, FALSE)</f>
        <v>0.55103752047014554</v>
      </c>
      <c r="BU2070" s="5">
        <f>VLOOKUP(_2025teamgamelogs[[#This Row],[TEAM_NAME]], LEAGUE_AVERAGES!$K$14:$M$43, 3, FALSE)</f>
        <v>0.55544482411316332</v>
      </c>
    </row>
    <row r="2071" spans="1:73" x14ac:dyDescent="0.2">
      <c r="A2071" t="s">
        <v>59</v>
      </c>
      <c r="B2071">
        <v>1610612741</v>
      </c>
      <c r="C2071" t="s">
        <v>86</v>
      </c>
      <c r="D2071" t="s">
        <v>87</v>
      </c>
      <c r="E2071">
        <v>22401007</v>
      </c>
      <c r="F2071" s="1">
        <v>45735</v>
      </c>
      <c r="G2071" t="s">
        <v>1665</v>
      </c>
      <c r="H2071" t="s">
        <v>70</v>
      </c>
      <c r="I2071">
        <v>48</v>
      </c>
      <c r="J2071">
        <v>49</v>
      </c>
      <c r="K2071">
        <v>90</v>
      </c>
      <c r="L2071">
        <v>0.54400000000000004</v>
      </c>
      <c r="M2071">
        <v>15</v>
      </c>
      <c r="N2071">
        <v>38</v>
      </c>
      <c r="O2071">
        <v>0.39500000000000002</v>
      </c>
      <c r="P2071">
        <v>8</v>
      </c>
      <c r="Q2071">
        <v>12</v>
      </c>
      <c r="R2071">
        <v>0.66700000000000004</v>
      </c>
      <c r="S2071">
        <v>8</v>
      </c>
      <c r="T2071">
        <v>32</v>
      </c>
      <c r="U2071">
        <v>40</v>
      </c>
      <c r="V2071">
        <v>29</v>
      </c>
      <c r="W2071">
        <v>13</v>
      </c>
      <c r="X2071">
        <v>7</v>
      </c>
      <c r="Y2071">
        <v>8</v>
      </c>
      <c r="Z2071">
        <v>6</v>
      </c>
      <c r="AA2071">
        <v>19</v>
      </c>
      <c r="AB2071">
        <v>13</v>
      </c>
      <c r="AC2071">
        <v>121</v>
      </c>
      <c r="AD2071">
        <v>-6</v>
      </c>
      <c r="AE2071">
        <v>1</v>
      </c>
      <c r="AF2071">
        <v>1231</v>
      </c>
      <c r="AG2071">
        <v>1231</v>
      </c>
      <c r="AH2071">
        <v>1231</v>
      </c>
      <c r="AI2071">
        <v>121</v>
      </c>
      <c r="AJ2071">
        <v>174</v>
      </c>
      <c r="AK2071">
        <v>1029</v>
      </c>
      <c r="AL2071">
        <v>196</v>
      </c>
      <c r="AM2071">
        <v>733</v>
      </c>
      <c r="AN2071">
        <v>1078</v>
      </c>
      <c r="AO2071">
        <v>794</v>
      </c>
      <c r="AP2071">
        <v>2336</v>
      </c>
      <c r="AQ2071">
        <v>2282</v>
      </c>
      <c r="AR2071">
        <v>2105</v>
      </c>
      <c r="AS2071">
        <v>1800</v>
      </c>
      <c r="AT2071">
        <v>1307</v>
      </c>
      <c r="AU2071">
        <v>1715</v>
      </c>
      <c r="AV2071">
        <v>687</v>
      </c>
      <c r="AW2071">
        <v>850</v>
      </c>
      <c r="AX2071">
        <v>1360</v>
      </c>
      <c r="AY2071">
        <v>187</v>
      </c>
      <c r="AZ2071">
        <v>1573</v>
      </c>
      <c r="BA2071">
        <v>1258</v>
      </c>
      <c r="BB2071">
        <v>2202</v>
      </c>
      <c r="BC2071">
        <v>672</v>
      </c>
      <c r="BD2071">
        <v>1540</v>
      </c>
      <c r="BE2071">
        <v>1</v>
      </c>
      <c r="BF2071" t="s">
        <v>71</v>
      </c>
      <c r="BG2071" t="s">
        <v>1404</v>
      </c>
      <c r="BH2071" t="s">
        <v>1498</v>
      </c>
      <c r="BI2071" s="4">
        <f xml:space="preserve"> _2025teamgamelogs[[#This Row],[FGA]] + (0.44 * _2025teamgamelogs[[#This Row],[FTA]]) + _2025teamgamelogs[[#This Row],[TOV]] - _2025teamgamelogs[[#This Row],[OREB]]</f>
        <v>100.28</v>
      </c>
      <c r="BJ2071" s="3">
        <f>_2025teamgamelogs[[#This Row],[TOV]]/_2025teamgamelogs[[#This Row],[POSSESIONS]]</f>
        <v>0.12963701635420821</v>
      </c>
      <c r="BK2071" s="4">
        <f>_2025teamgamelogs[[#This Row],[PTS]]/_2025teamgamelogs[[#This Row],[POSSESIONS]]</f>
        <v>1.2066214599122458</v>
      </c>
      <c r="BL2071" s="4">
        <f xml:space="preserve"> 100 * _2025teamgamelogs[[#This Row],[POINTS_PER_POSSESSION]]</f>
        <v>120.66214599122458</v>
      </c>
      <c r="BM2071" s="4">
        <f xml:space="preserve"> _2025teamgamelogs[[#This Row],[POSSESIONS]] / (_2025teamgamelogs[[#This Row],[MIN]]/48)</f>
        <v>100.28</v>
      </c>
      <c r="BN2071" s="3">
        <f>_2025teamgamelogs[[#This Row],[PTS]] / (2 * (_2025teamgamelogs[[#This Row],[FGA]] + 0.44 * _2025teamgamelogs[[#This Row],[FTA]]))</f>
        <v>0.63497061293031065</v>
      </c>
      <c r="BO2071" s="4">
        <f>VLOOKUP(_2025teamgamelogs[[#This Row],[MONTH]], LEAGUE_AVERAGES!$A$2:$B$8, 2, FALSE)</f>
        <v>113.5005303155976</v>
      </c>
      <c r="BP2071" s="5">
        <f>VLOOKUP(_2025teamgamelogs[[#This Row],[TEAM_NAME]], LEAGUE_AVERAGES!$A$14:$C$43, 2, FALSE)</f>
        <v>0.36141463414634156</v>
      </c>
      <c r="BQ2071" s="5">
        <f>VLOOKUP(_2025teamgamelogs[[#This Row],[TEAM_NAME]], LEAGUE_AVERAGES!$A$14:$C$43, 3, FALSE)</f>
        <v>0.37548780487804878</v>
      </c>
      <c r="BR2071" s="5">
        <f>VLOOKUP(_2025teamgamelogs[[#This Row],[TEAM_NAME]], LEAGUE_AVERAGES!$F$14:$H$43, 2, FALSE)</f>
        <v>0.46404878048780479</v>
      </c>
      <c r="BS2071" s="5">
        <f>VLOOKUP(_2025teamgamelogs[[#This Row],[TEAM_NAME]], LEAGUE_AVERAGES!$F$14:$H$43, 3, FALSE)</f>
        <v>0.47712195121951223</v>
      </c>
      <c r="BT2071" s="5">
        <f>VLOOKUP(_2025teamgamelogs[[#This Row],[TEAM_NAME]], LEAGUE_AVERAGES!$K$14:$M$43, 2, FALSE)</f>
        <v>0.57631003599073594</v>
      </c>
      <c r="BU2071" s="5">
        <f>VLOOKUP(_2025teamgamelogs[[#This Row],[TEAM_NAME]], LEAGUE_AVERAGES!$K$14:$M$43, 3, FALSE)</f>
        <v>0.59556361257988066</v>
      </c>
    </row>
    <row r="2072" spans="1:73" x14ac:dyDescent="0.2">
      <c r="A2072" t="s">
        <v>59</v>
      </c>
      <c r="B2072">
        <v>1610612758</v>
      </c>
      <c r="C2072" t="s">
        <v>142</v>
      </c>
      <c r="D2072" t="s">
        <v>143</v>
      </c>
      <c r="E2072">
        <v>22401009</v>
      </c>
      <c r="F2072" s="1">
        <v>45735</v>
      </c>
      <c r="G2072" t="s">
        <v>1666</v>
      </c>
      <c r="H2072" t="s">
        <v>63</v>
      </c>
      <c r="I2072">
        <v>48</v>
      </c>
      <c r="J2072">
        <v>46</v>
      </c>
      <c r="K2072">
        <v>91</v>
      </c>
      <c r="L2072">
        <v>0.505</v>
      </c>
      <c r="M2072">
        <v>16</v>
      </c>
      <c r="N2072">
        <v>35</v>
      </c>
      <c r="O2072">
        <v>0.45700000000000002</v>
      </c>
      <c r="P2072">
        <v>15</v>
      </c>
      <c r="Q2072">
        <v>16</v>
      </c>
      <c r="R2072">
        <v>0.93799999999999994</v>
      </c>
      <c r="S2072">
        <v>14</v>
      </c>
      <c r="T2072">
        <v>27</v>
      </c>
      <c r="U2072">
        <v>41</v>
      </c>
      <c r="V2072">
        <v>28</v>
      </c>
      <c r="W2072">
        <v>13</v>
      </c>
      <c r="X2072">
        <v>9</v>
      </c>
      <c r="Y2072">
        <v>1</v>
      </c>
      <c r="Z2072">
        <v>1</v>
      </c>
      <c r="AA2072">
        <v>20</v>
      </c>
      <c r="AB2072">
        <v>14</v>
      </c>
      <c r="AC2072">
        <v>123</v>
      </c>
      <c r="AD2072">
        <v>4</v>
      </c>
      <c r="AE2072">
        <v>1</v>
      </c>
      <c r="AF2072">
        <v>1</v>
      </c>
      <c r="AG2072">
        <v>1</v>
      </c>
      <c r="AH2072">
        <v>1</v>
      </c>
      <c r="AI2072">
        <v>121</v>
      </c>
      <c r="AJ2072">
        <v>437</v>
      </c>
      <c r="AK2072">
        <v>899</v>
      </c>
      <c r="AL2072">
        <v>636</v>
      </c>
      <c r="AM2072">
        <v>567</v>
      </c>
      <c r="AN2072">
        <v>1495</v>
      </c>
      <c r="AO2072">
        <v>281</v>
      </c>
      <c r="AP2072">
        <v>1416</v>
      </c>
      <c r="AQ2072">
        <v>1907</v>
      </c>
      <c r="AR2072">
        <v>121</v>
      </c>
      <c r="AS2072">
        <v>466</v>
      </c>
      <c r="AT2072">
        <v>2068</v>
      </c>
      <c r="AU2072">
        <v>1563</v>
      </c>
      <c r="AV2072">
        <v>840</v>
      </c>
      <c r="AW2072">
        <v>850</v>
      </c>
      <c r="AX2072">
        <v>797</v>
      </c>
      <c r="AY2072">
        <v>2304</v>
      </c>
      <c r="AZ2072">
        <v>35</v>
      </c>
      <c r="BA2072">
        <v>1491</v>
      </c>
      <c r="BB2072">
        <v>2064</v>
      </c>
      <c r="BC2072">
        <v>549</v>
      </c>
      <c r="BD2072">
        <v>986</v>
      </c>
      <c r="BE2072">
        <v>1</v>
      </c>
      <c r="BF2072" t="s">
        <v>64</v>
      </c>
      <c r="BG2072" t="s">
        <v>1404</v>
      </c>
      <c r="BH2072" t="s">
        <v>1498</v>
      </c>
      <c r="BI2072" s="4">
        <f xml:space="preserve"> _2025teamgamelogs[[#This Row],[FGA]] + (0.44 * _2025teamgamelogs[[#This Row],[FTA]]) + _2025teamgamelogs[[#This Row],[TOV]] - _2025teamgamelogs[[#This Row],[OREB]]</f>
        <v>97.04</v>
      </c>
      <c r="BJ2072" s="3">
        <f>_2025teamgamelogs[[#This Row],[TOV]]/_2025teamgamelogs[[#This Row],[POSSESIONS]]</f>
        <v>0.13396537510305029</v>
      </c>
      <c r="BK2072" s="4">
        <f>_2025teamgamelogs[[#This Row],[PTS]]/_2025teamgamelogs[[#This Row],[POSSESIONS]]</f>
        <v>1.2675185490519372</v>
      </c>
      <c r="BL2072" s="4">
        <f xml:space="preserve"> 100 * _2025teamgamelogs[[#This Row],[POINTS_PER_POSSESSION]]</f>
        <v>126.75185490519371</v>
      </c>
      <c r="BM2072" s="4">
        <f xml:space="preserve"> _2025teamgamelogs[[#This Row],[POSSESIONS]] / (_2025teamgamelogs[[#This Row],[MIN]]/48)</f>
        <v>97.04</v>
      </c>
      <c r="BN2072" s="3">
        <f>_2025teamgamelogs[[#This Row],[PTS]] / (2 * (_2025teamgamelogs[[#This Row],[FGA]] + 0.44 * _2025teamgamelogs[[#This Row],[FTA]]))</f>
        <v>0.62729498164014685</v>
      </c>
      <c r="BO2072" s="4">
        <f>VLOOKUP(_2025teamgamelogs[[#This Row],[MONTH]], LEAGUE_AVERAGES!$A$2:$B$8, 2, FALSE)</f>
        <v>113.5005303155976</v>
      </c>
      <c r="BP2072" s="5">
        <f>VLOOKUP(_2025teamgamelogs[[#This Row],[TEAM_NAME]], LEAGUE_AVERAGES!$A$14:$C$43, 2, FALSE)</f>
        <v>0.37158536585365853</v>
      </c>
      <c r="BQ2072" s="5">
        <f>VLOOKUP(_2025teamgamelogs[[#This Row],[TEAM_NAME]], LEAGUE_AVERAGES!$A$14:$C$43, 3, FALSE)</f>
        <v>0.34029268292682929</v>
      </c>
      <c r="BR2072" s="5">
        <f>VLOOKUP(_2025teamgamelogs[[#This Row],[TEAM_NAME]], LEAGUE_AVERAGES!$F$14:$H$43, 2, FALSE)</f>
        <v>0.4831951219512195</v>
      </c>
      <c r="BS2072" s="5">
        <f>VLOOKUP(_2025teamgamelogs[[#This Row],[TEAM_NAME]], LEAGUE_AVERAGES!$F$14:$H$43, 3, FALSE)</f>
        <v>0.47492682926829272</v>
      </c>
      <c r="BT2072" s="5">
        <f>VLOOKUP(_2025teamgamelogs[[#This Row],[TEAM_NAME]], LEAGUE_AVERAGES!$K$14:$M$43, 2, FALSE)</f>
        <v>0.59195463864629394</v>
      </c>
      <c r="BU2072" s="5">
        <f>VLOOKUP(_2025teamgamelogs[[#This Row],[TEAM_NAME]], LEAGUE_AVERAGES!$K$14:$M$43, 3, FALSE)</f>
        <v>0.57517865161129356</v>
      </c>
    </row>
    <row r="2073" spans="1:73" x14ac:dyDescent="0.2">
      <c r="A2073" t="s">
        <v>59</v>
      </c>
      <c r="B2073">
        <v>1610612762</v>
      </c>
      <c r="C2073" t="s">
        <v>125</v>
      </c>
      <c r="D2073" t="s">
        <v>126</v>
      </c>
      <c r="E2073">
        <v>22400627</v>
      </c>
      <c r="F2073" s="1">
        <v>45735</v>
      </c>
      <c r="G2073" t="s">
        <v>1667</v>
      </c>
      <c r="H2073" t="s">
        <v>63</v>
      </c>
      <c r="I2073">
        <v>48</v>
      </c>
      <c r="J2073">
        <v>50</v>
      </c>
      <c r="K2073">
        <v>89</v>
      </c>
      <c r="L2073">
        <v>0.56200000000000006</v>
      </c>
      <c r="M2073">
        <v>17</v>
      </c>
      <c r="N2073">
        <v>42</v>
      </c>
      <c r="O2073">
        <v>0.40500000000000003</v>
      </c>
      <c r="P2073">
        <v>11</v>
      </c>
      <c r="Q2073">
        <v>18</v>
      </c>
      <c r="R2073">
        <v>0.61099999999999999</v>
      </c>
      <c r="S2073">
        <v>9</v>
      </c>
      <c r="T2073">
        <v>33</v>
      </c>
      <c r="U2073">
        <v>42</v>
      </c>
      <c r="V2073">
        <v>30</v>
      </c>
      <c r="W2073">
        <v>17</v>
      </c>
      <c r="X2073">
        <v>7</v>
      </c>
      <c r="Y2073">
        <v>1</v>
      </c>
      <c r="Z2073">
        <v>4</v>
      </c>
      <c r="AA2073">
        <v>16</v>
      </c>
      <c r="AB2073">
        <v>13</v>
      </c>
      <c r="AC2073">
        <v>128</v>
      </c>
      <c r="AD2073">
        <v>16</v>
      </c>
      <c r="AE2073">
        <v>1</v>
      </c>
      <c r="AF2073">
        <v>1</v>
      </c>
      <c r="AG2073">
        <v>1</v>
      </c>
      <c r="AH2073">
        <v>1</v>
      </c>
      <c r="AI2073">
        <v>121</v>
      </c>
      <c r="AJ2073">
        <v>131</v>
      </c>
      <c r="AK2073">
        <v>1176</v>
      </c>
      <c r="AL2073">
        <v>112</v>
      </c>
      <c r="AM2073">
        <v>410</v>
      </c>
      <c r="AN2073">
        <v>568</v>
      </c>
      <c r="AO2073">
        <v>700</v>
      </c>
      <c r="AP2073">
        <v>2028</v>
      </c>
      <c r="AQ2073">
        <v>1617</v>
      </c>
      <c r="AR2073">
        <v>2326</v>
      </c>
      <c r="AS2073">
        <v>1566</v>
      </c>
      <c r="AT2073">
        <v>1131</v>
      </c>
      <c r="AU2073">
        <v>1443</v>
      </c>
      <c r="AV2073">
        <v>541</v>
      </c>
      <c r="AW2073">
        <v>1759</v>
      </c>
      <c r="AX2073">
        <v>1360</v>
      </c>
      <c r="AY2073">
        <v>2304</v>
      </c>
      <c r="AZ2073">
        <v>750</v>
      </c>
      <c r="BA2073">
        <v>570</v>
      </c>
      <c r="BB2073">
        <v>2202</v>
      </c>
      <c r="BC2073">
        <v>299</v>
      </c>
      <c r="BD2073">
        <v>338</v>
      </c>
      <c r="BE2073">
        <v>1</v>
      </c>
      <c r="BF2073" t="s">
        <v>64</v>
      </c>
      <c r="BG2073" t="s">
        <v>1404</v>
      </c>
      <c r="BH2073" t="s">
        <v>1498</v>
      </c>
      <c r="BI2073" s="4">
        <f xml:space="preserve"> _2025teamgamelogs[[#This Row],[FGA]] + (0.44 * _2025teamgamelogs[[#This Row],[FTA]]) + _2025teamgamelogs[[#This Row],[TOV]] - _2025teamgamelogs[[#This Row],[OREB]]</f>
        <v>104.92</v>
      </c>
      <c r="BJ2073" s="3">
        <f>_2025teamgamelogs[[#This Row],[TOV]]/_2025teamgamelogs[[#This Row],[POSSESIONS]]</f>
        <v>0.16202821197102554</v>
      </c>
      <c r="BK2073" s="4">
        <f>_2025teamgamelogs[[#This Row],[PTS]]/_2025teamgamelogs[[#This Row],[POSSESIONS]]</f>
        <v>1.2199771254288982</v>
      </c>
      <c r="BL2073" s="4">
        <f xml:space="preserve"> 100 * _2025teamgamelogs[[#This Row],[POINTS_PER_POSSESSION]]</f>
        <v>121.99771254288983</v>
      </c>
      <c r="BM2073" s="4">
        <f xml:space="preserve"> _2025teamgamelogs[[#This Row],[POSSESIONS]] / (_2025teamgamelogs[[#This Row],[MIN]]/48)</f>
        <v>104.92</v>
      </c>
      <c r="BN2073" s="3">
        <f>_2025teamgamelogs[[#This Row],[PTS]] / (2 * (_2025teamgamelogs[[#This Row],[FGA]] + 0.44 * _2025teamgamelogs[[#This Row],[FTA]]))</f>
        <v>0.66033842344201399</v>
      </c>
      <c r="BO2073" s="4">
        <f>VLOOKUP(_2025teamgamelogs[[#This Row],[MONTH]], LEAGUE_AVERAGES!$A$2:$B$8, 2, FALSE)</f>
        <v>113.5005303155976</v>
      </c>
      <c r="BP2073" s="5">
        <f>VLOOKUP(_2025teamgamelogs[[#This Row],[TEAM_NAME]], LEAGUE_AVERAGES!$A$14:$C$43, 2, FALSE)</f>
        <v>0.36446341463414633</v>
      </c>
      <c r="BQ2073" s="5">
        <f>VLOOKUP(_2025teamgamelogs[[#This Row],[TEAM_NAME]], LEAGUE_AVERAGES!$A$14:$C$43, 3, FALSE)</f>
        <v>0.3413170731707319</v>
      </c>
      <c r="BR2073" s="5">
        <f>VLOOKUP(_2025teamgamelogs[[#This Row],[TEAM_NAME]], LEAGUE_AVERAGES!$F$14:$H$43, 2, FALSE)</f>
        <v>0.4583902439024391</v>
      </c>
      <c r="BS2073" s="5">
        <f>VLOOKUP(_2025teamgamelogs[[#This Row],[TEAM_NAME]], LEAGUE_AVERAGES!$F$14:$H$43, 3, FALSE)</f>
        <v>0.45390243902439031</v>
      </c>
      <c r="BT2073" s="5">
        <f>VLOOKUP(_2025teamgamelogs[[#This Row],[TEAM_NAME]], LEAGUE_AVERAGES!$K$14:$M$43, 2, FALSE)</f>
        <v>0.57104853563970659</v>
      </c>
      <c r="BU2073" s="5">
        <f>VLOOKUP(_2025teamgamelogs[[#This Row],[TEAM_NAME]], LEAGUE_AVERAGES!$K$14:$M$43, 3, FALSE)</f>
        <v>0.56826296147062372</v>
      </c>
    </row>
    <row r="2074" spans="1:73" x14ac:dyDescent="0.2">
      <c r="A2074" t="s">
        <v>59</v>
      </c>
      <c r="B2074">
        <v>1610612759</v>
      </c>
      <c r="C2074" t="s">
        <v>145</v>
      </c>
      <c r="D2074" t="s">
        <v>146</v>
      </c>
      <c r="E2074">
        <v>22401003</v>
      </c>
      <c r="F2074" s="1">
        <v>45735</v>
      </c>
      <c r="G2074" t="s">
        <v>1668</v>
      </c>
      <c r="H2074" t="s">
        <v>63</v>
      </c>
      <c r="I2074">
        <v>48</v>
      </c>
      <c r="J2074">
        <v>45</v>
      </c>
      <c r="K2074">
        <v>90</v>
      </c>
      <c r="L2074">
        <v>0.5</v>
      </c>
      <c r="M2074">
        <v>16</v>
      </c>
      <c r="N2074">
        <v>35</v>
      </c>
      <c r="O2074">
        <v>0.45700000000000002</v>
      </c>
      <c r="P2074">
        <v>14</v>
      </c>
      <c r="Q2074">
        <v>20</v>
      </c>
      <c r="R2074">
        <v>0.7</v>
      </c>
      <c r="S2074">
        <v>15</v>
      </c>
      <c r="T2074">
        <v>37</v>
      </c>
      <c r="U2074">
        <v>52</v>
      </c>
      <c r="V2074">
        <v>28</v>
      </c>
      <c r="W2074">
        <v>15</v>
      </c>
      <c r="X2074">
        <v>7</v>
      </c>
      <c r="Y2074">
        <v>7</v>
      </c>
      <c r="Z2074">
        <v>7</v>
      </c>
      <c r="AA2074">
        <v>22</v>
      </c>
      <c r="AB2074">
        <v>18</v>
      </c>
      <c r="AC2074">
        <v>120</v>
      </c>
      <c r="AD2074">
        <v>15</v>
      </c>
      <c r="AE2074">
        <v>1</v>
      </c>
      <c r="AF2074">
        <v>1</v>
      </c>
      <c r="AG2074">
        <v>1</v>
      </c>
      <c r="AH2074">
        <v>1</v>
      </c>
      <c r="AI2074">
        <v>121</v>
      </c>
      <c r="AJ2074">
        <v>564</v>
      </c>
      <c r="AK2074">
        <v>1029</v>
      </c>
      <c r="AL2074">
        <v>663</v>
      </c>
      <c r="AM2074">
        <v>567</v>
      </c>
      <c r="AN2074">
        <v>1495</v>
      </c>
      <c r="AO2074">
        <v>281</v>
      </c>
      <c r="AP2074">
        <v>1571</v>
      </c>
      <c r="AQ2074">
        <v>1301</v>
      </c>
      <c r="AR2074">
        <v>1932</v>
      </c>
      <c r="AS2074">
        <v>332</v>
      </c>
      <c r="AT2074">
        <v>489</v>
      </c>
      <c r="AU2074">
        <v>267</v>
      </c>
      <c r="AV2074">
        <v>840</v>
      </c>
      <c r="AW2074">
        <v>1341</v>
      </c>
      <c r="AX2074">
        <v>1360</v>
      </c>
      <c r="AY2074">
        <v>346</v>
      </c>
      <c r="AZ2074">
        <v>1902</v>
      </c>
      <c r="BA2074">
        <v>1887</v>
      </c>
      <c r="BB2074">
        <v>1204</v>
      </c>
      <c r="BC2074">
        <v>735</v>
      </c>
      <c r="BD2074">
        <v>376</v>
      </c>
      <c r="BE2074">
        <v>1</v>
      </c>
      <c r="BF2074" t="s">
        <v>64</v>
      </c>
      <c r="BG2074" t="s">
        <v>1404</v>
      </c>
      <c r="BH2074" t="s">
        <v>1498</v>
      </c>
      <c r="BI2074" s="4">
        <f xml:space="preserve"> _2025teamgamelogs[[#This Row],[FGA]] + (0.44 * _2025teamgamelogs[[#This Row],[FTA]]) + _2025teamgamelogs[[#This Row],[TOV]] - _2025teamgamelogs[[#This Row],[OREB]]</f>
        <v>98.8</v>
      </c>
      <c r="BJ2074" s="3">
        <f>_2025teamgamelogs[[#This Row],[TOV]]/_2025teamgamelogs[[#This Row],[POSSESIONS]]</f>
        <v>0.15182186234817815</v>
      </c>
      <c r="BK2074" s="4">
        <f>_2025teamgamelogs[[#This Row],[PTS]]/_2025teamgamelogs[[#This Row],[POSSESIONS]]</f>
        <v>1.2145748987854252</v>
      </c>
      <c r="BL2074" s="4">
        <f xml:space="preserve"> 100 * _2025teamgamelogs[[#This Row],[POINTS_PER_POSSESSION]]</f>
        <v>121.45748987854252</v>
      </c>
      <c r="BM2074" s="4">
        <f xml:space="preserve"> _2025teamgamelogs[[#This Row],[POSSESIONS]] / (_2025teamgamelogs[[#This Row],[MIN]]/48)</f>
        <v>98.8</v>
      </c>
      <c r="BN2074" s="3">
        <f>_2025teamgamelogs[[#This Row],[PTS]] / (2 * (_2025teamgamelogs[[#This Row],[FGA]] + 0.44 * _2025teamgamelogs[[#This Row],[FTA]]))</f>
        <v>0.60728744939271262</v>
      </c>
      <c r="BO2074" s="4">
        <f>VLOOKUP(_2025teamgamelogs[[#This Row],[MONTH]], LEAGUE_AVERAGES!$A$2:$B$8, 2, FALSE)</f>
        <v>113.5005303155976</v>
      </c>
      <c r="BP2074" s="5">
        <f>VLOOKUP(_2025teamgamelogs[[#This Row],[TEAM_NAME]], LEAGUE_AVERAGES!$A$14:$C$43, 2, FALSE)</f>
        <v>0.36502500000000004</v>
      </c>
      <c r="BQ2074" s="5">
        <f>VLOOKUP(_2025teamgamelogs[[#This Row],[TEAM_NAME]], LEAGUE_AVERAGES!$A$14:$C$43, 3, FALSE)</f>
        <v>0.35016666666666663</v>
      </c>
      <c r="BR2074" s="5">
        <f>VLOOKUP(_2025teamgamelogs[[#This Row],[TEAM_NAME]], LEAGUE_AVERAGES!$F$14:$H$43, 2, FALSE)</f>
        <v>0.47877500000000017</v>
      </c>
      <c r="BS2074" s="5">
        <f>VLOOKUP(_2025teamgamelogs[[#This Row],[TEAM_NAME]], LEAGUE_AVERAGES!$F$14:$H$43, 3, FALSE)</f>
        <v>0.45407142857142868</v>
      </c>
      <c r="BT2074" s="5">
        <f>VLOOKUP(_2025teamgamelogs[[#This Row],[TEAM_NAME]], LEAGUE_AVERAGES!$K$14:$M$43, 2, FALSE)</f>
        <v>0.59112459331758582</v>
      </c>
      <c r="BU2074" s="5">
        <f>VLOOKUP(_2025teamgamelogs[[#This Row],[TEAM_NAME]], LEAGUE_AVERAGES!$K$14:$M$43, 3, FALSE)</f>
        <v>0.56254759440180246</v>
      </c>
    </row>
    <row r="2075" spans="1:73" x14ac:dyDescent="0.2">
      <c r="A2075" t="s">
        <v>59</v>
      </c>
      <c r="B2075">
        <v>1610612740</v>
      </c>
      <c r="C2075" t="s">
        <v>77</v>
      </c>
      <c r="D2075" t="s">
        <v>78</v>
      </c>
      <c r="E2075">
        <v>22401001</v>
      </c>
      <c r="F2075" s="1">
        <v>45735</v>
      </c>
      <c r="G2075" t="s">
        <v>1669</v>
      </c>
      <c r="H2075" t="s">
        <v>63</v>
      </c>
      <c r="I2075">
        <v>48</v>
      </c>
      <c r="J2075">
        <v>47</v>
      </c>
      <c r="K2075">
        <v>89</v>
      </c>
      <c r="L2075">
        <v>0.52800000000000002</v>
      </c>
      <c r="M2075">
        <v>13</v>
      </c>
      <c r="N2075">
        <v>29</v>
      </c>
      <c r="O2075">
        <v>0.44800000000000001</v>
      </c>
      <c r="P2075">
        <v>12</v>
      </c>
      <c r="Q2075">
        <v>22</v>
      </c>
      <c r="R2075">
        <v>0.54500000000000004</v>
      </c>
      <c r="S2075">
        <v>11</v>
      </c>
      <c r="T2075">
        <v>35</v>
      </c>
      <c r="U2075">
        <v>46</v>
      </c>
      <c r="V2075">
        <v>28</v>
      </c>
      <c r="W2075">
        <v>15</v>
      </c>
      <c r="X2075">
        <v>5</v>
      </c>
      <c r="Y2075">
        <v>6</v>
      </c>
      <c r="Z2075">
        <v>6</v>
      </c>
      <c r="AA2075">
        <v>25</v>
      </c>
      <c r="AB2075">
        <v>19</v>
      </c>
      <c r="AC2075">
        <v>119</v>
      </c>
      <c r="AD2075">
        <v>4</v>
      </c>
      <c r="AE2075">
        <v>1</v>
      </c>
      <c r="AF2075">
        <v>1</v>
      </c>
      <c r="AG2075">
        <v>1</v>
      </c>
      <c r="AH2075">
        <v>1</v>
      </c>
      <c r="AI2075">
        <v>121</v>
      </c>
      <c r="AJ2075">
        <v>335</v>
      </c>
      <c r="AK2075">
        <v>1176</v>
      </c>
      <c r="AL2075">
        <v>327</v>
      </c>
      <c r="AM2075">
        <v>1171</v>
      </c>
      <c r="AN2075">
        <v>2163</v>
      </c>
      <c r="AO2075">
        <v>340</v>
      </c>
      <c r="AP2075">
        <v>1889</v>
      </c>
      <c r="AQ2075">
        <v>1008</v>
      </c>
      <c r="AR2075">
        <v>2419</v>
      </c>
      <c r="AS2075">
        <v>1051</v>
      </c>
      <c r="AT2075">
        <v>769</v>
      </c>
      <c r="AU2075">
        <v>835</v>
      </c>
      <c r="AV2075">
        <v>840</v>
      </c>
      <c r="AW2075">
        <v>1341</v>
      </c>
      <c r="AX2075">
        <v>1998</v>
      </c>
      <c r="AY2075">
        <v>560</v>
      </c>
      <c r="AZ2075">
        <v>1573</v>
      </c>
      <c r="BA2075">
        <v>2247</v>
      </c>
      <c r="BB2075">
        <v>971</v>
      </c>
      <c r="BC2075">
        <v>798</v>
      </c>
      <c r="BD2075">
        <v>986</v>
      </c>
      <c r="BE2075">
        <v>1</v>
      </c>
      <c r="BF2075" t="s">
        <v>71</v>
      </c>
      <c r="BG2075" t="s">
        <v>1404</v>
      </c>
      <c r="BH2075" t="s">
        <v>1498</v>
      </c>
      <c r="BI2075" s="4">
        <f xml:space="preserve"> _2025teamgamelogs[[#This Row],[FGA]] + (0.44 * _2025teamgamelogs[[#This Row],[FTA]]) + _2025teamgamelogs[[#This Row],[TOV]] - _2025teamgamelogs[[#This Row],[OREB]]</f>
        <v>102.68</v>
      </c>
      <c r="BJ2075" s="3">
        <f>_2025teamgamelogs[[#This Row],[TOV]]/_2025teamgamelogs[[#This Row],[POSSESIONS]]</f>
        <v>0.1460849240358395</v>
      </c>
      <c r="BK2075" s="4">
        <f>_2025teamgamelogs[[#This Row],[PTS]]/_2025teamgamelogs[[#This Row],[POSSESIONS]]</f>
        <v>1.1589403973509933</v>
      </c>
      <c r="BL2075" s="4">
        <f xml:space="preserve"> 100 * _2025teamgamelogs[[#This Row],[POINTS_PER_POSSESSION]]</f>
        <v>115.89403973509933</v>
      </c>
      <c r="BM2075" s="4">
        <f xml:space="preserve"> _2025teamgamelogs[[#This Row],[POSSESIONS]] / (_2025teamgamelogs[[#This Row],[MIN]]/48)</f>
        <v>102.68</v>
      </c>
      <c r="BN2075" s="3">
        <f>_2025teamgamelogs[[#This Row],[PTS]] / (2 * (_2025teamgamelogs[[#This Row],[FGA]] + 0.44 * _2025teamgamelogs[[#This Row],[FTA]]))</f>
        <v>0.60295905958654228</v>
      </c>
      <c r="BO2075" s="4">
        <f>VLOOKUP(_2025teamgamelogs[[#This Row],[MONTH]], LEAGUE_AVERAGES!$A$2:$B$8, 2, FALSE)</f>
        <v>113.5005303155976</v>
      </c>
      <c r="BP2075" s="5">
        <f>VLOOKUP(_2025teamgamelogs[[#This Row],[TEAM_NAME]], LEAGUE_AVERAGES!$A$14:$C$43, 2, FALSE)</f>
        <v>0.35068292682926827</v>
      </c>
      <c r="BQ2075" s="5">
        <f>VLOOKUP(_2025teamgamelogs[[#This Row],[TEAM_NAME]], LEAGUE_AVERAGES!$A$14:$C$43, 3, FALSE)</f>
        <v>0.33902439024390252</v>
      </c>
      <c r="BR2075" s="5">
        <f>VLOOKUP(_2025teamgamelogs[[#This Row],[TEAM_NAME]], LEAGUE_AVERAGES!$F$14:$H$43, 2, FALSE)</f>
        <v>0.44770731707317085</v>
      </c>
      <c r="BS2075" s="5">
        <f>VLOOKUP(_2025teamgamelogs[[#This Row],[TEAM_NAME]], LEAGUE_AVERAGES!$F$14:$H$43, 3, FALSE)</f>
        <v>0.45721951219512191</v>
      </c>
      <c r="BT2075" s="5">
        <f>VLOOKUP(_2025teamgamelogs[[#This Row],[TEAM_NAME]], LEAGUE_AVERAGES!$K$14:$M$43, 2, FALSE)</f>
        <v>0.55230036801172144</v>
      </c>
      <c r="BU2075" s="5">
        <f>VLOOKUP(_2025teamgamelogs[[#This Row],[TEAM_NAME]], LEAGUE_AVERAGES!$K$14:$M$43, 3, FALSE)</f>
        <v>0.55239725408654039</v>
      </c>
    </row>
    <row r="2076" spans="1:73" x14ac:dyDescent="0.2">
      <c r="A2076" t="s">
        <v>59</v>
      </c>
      <c r="B2076">
        <v>1610612747</v>
      </c>
      <c r="C2076" t="s">
        <v>60</v>
      </c>
      <c r="D2076" t="s">
        <v>61</v>
      </c>
      <c r="E2076">
        <v>22400996</v>
      </c>
      <c r="F2076" s="1">
        <v>45736</v>
      </c>
      <c r="G2076" t="s">
        <v>1670</v>
      </c>
      <c r="H2076" t="s">
        <v>70</v>
      </c>
      <c r="I2076">
        <v>48</v>
      </c>
      <c r="J2076">
        <v>34</v>
      </c>
      <c r="K2076">
        <v>82</v>
      </c>
      <c r="L2076">
        <v>0.41499999999999998</v>
      </c>
      <c r="M2076">
        <v>11</v>
      </c>
      <c r="N2076">
        <v>32</v>
      </c>
      <c r="O2076">
        <v>0.34399999999999997</v>
      </c>
      <c r="P2076">
        <v>10</v>
      </c>
      <c r="Q2076">
        <v>16</v>
      </c>
      <c r="R2076">
        <v>0.625</v>
      </c>
      <c r="S2076">
        <v>14</v>
      </c>
      <c r="T2076">
        <v>36</v>
      </c>
      <c r="U2076">
        <v>50</v>
      </c>
      <c r="V2076">
        <v>26</v>
      </c>
      <c r="W2076">
        <v>22</v>
      </c>
      <c r="X2076">
        <v>5</v>
      </c>
      <c r="Y2076">
        <v>4</v>
      </c>
      <c r="Z2076">
        <v>4</v>
      </c>
      <c r="AA2076">
        <v>25</v>
      </c>
      <c r="AB2076">
        <v>14</v>
      </c>
      <c r="AC2076">
        <v>89</v>
      </c>
      <c r="AD2076">
        <v>-29</v>
      </c>
      <c r="AE2076">
        <v>1</v>
      </c>
      <c r="AF2076">
        <v>1231</v>
      </c>
      <c r="AG2076">
        <v>1231</v>
      </c>
      <c r="AH2076">
        <v>1231</v>
      </c>
      <c r="AI2076">
        <v>121</v>
      </c>
      <c r="AJ2076">
        <v>2258</v>
      </c>
      <c r="AK2076">
        <v>2022</v>
      </c>
      <c r="AL2076">
        <v>2048</v>
      </c>
      <c r="AM2076">
        <v>1661</v>
      </c>
      <c r="AN2076">
        <v>1863</v>
      </c>
      <c r="AO2076">
        <v>1374</v>
      </c>
      <c r="AP2076">
        <v>2148</v>
      </c>
      <c r="AQ2076">
        <v>1907</v>
      </c>
      <c r="AR2076">
        <v>2287</v>
      </c>
      <c r="AS2076">
        <v>466</v>
      </c>
      <c r="AT2076">
        <v>640</v>
      </c>
      <c r="AU2076">
        <v>427</v>
      </c>
      <c r="AV2076">
        <v>1195</v>
      </c>
      <c r="AW2076">
        <v>2345</v>
      </c>
      <c r="AX2076">
        <v>1998</v>
      </c>
      <c r="AY2076">
        <v>1274</v>
      </c>
      <c r="AZ2076">
        <v>750</v>
      </c>
      <c r="BA2076">
        <v>2247</v>
      </c>
      <c r="BB2076">
        <v>2064</v>
      </c>
      <c r="BC2076">
        <v>2395</v>
      </c>
      <c r="BD2076">
        <v>2365</v>
      </c>
      <c r="BE2076">
        <v>1</v>
      </c>
      <c r="BF2076" t="s">
        <v>64</v>
      </c>
      <c r="BG2076" t="s">
        <v>1404</v>
      </c>
      <c r="BH2076" t="s">
        <v>1498</v>
      </c>
      <c r="BI2076" s="4">
        <f xml:space="preserve"> _2025teamgamelogs[[#This Row],[FGA]] + (0.44 * _2025teamgamelogs[[#This Row],[FTA]]) + _2025teamgamelogs[[#This Row],[TOV]] - _2025teamgamelogs[[#This Row],[OREB]]</f>
        <v>97.04</v>
      </c>
      <c r="BJ2076" s="3">
        <f>_2025teamgamelogs[[#This Row],[TOV]]/_2025teamgamelogs[[#This Row],[POSSESIONS]]</f>
        <v>0.2267106347897774</v>
      </c>
      <c r="BK2076" s="4">
        <f>_2025teamgamelogs[[#This Row],[PTS]]/_2025teamgamelogs[[#This Row],[POSSESIONS]]</f>
        <v>0.91714756801319042</v>
      </c>
      <c r="BL2076" s="4">
        <f xml:space="preserve"> 100 * _2025teamgamelogs[[#This Row],[POINTS_PER_POSSESSION]]</f>
        <v>91.714756801319041</v>
      </c>
      <c r="BM2076" s="4">
        <f xml:space="preserve"> _2025teamgamelogs[[#This Row],[POSSESIONS]] / (_2025teamgamelogs[[#This Row],[MIN]]/48)</f>
        <v>97.04</v>
      </c>
      <c r="BN2076" s="3">
        <f>_2025teamgamelogs[[#This Row],[PTS]] / (2 * (_2025teamgamelogs[[#This Row],[FGA]] + 0.44 * _2025teamgamelogs[[#This Row],[FTA]]))</f>
        <v>0.49977538185085352</v>
      </c>
      <c r="BO2076" s="4">
        <f>VLOOKUP(_2025teamgamelogs[[#This Row],[MONTH]], LEAGUE_AVERAGES!$A$2:$B$8, 2, FALSE)</f>
        <v>113.5005303155976</v>
      </c>
      <c r="BP2076" s="5">
        <f>VLOOKUP(_2025teamgamelogs[[#This Row],[TEAM_NAME]], LEAGUE_AVERAGES!$A$14:$C$43, 2, FALSE)</f>
        <v>0.37419512195121946</v>
      </c>
      <c r="BQ2076" s="5">
        <f>VLOOKUP(_2025teamgamelogs[[#This Row],[TEAM_NAME]], LEAGUE_AVERAGES!$A$14:$C$43, 3, FALSE)</f>
        <v>0.35536585365853657</v>
      </c>
      <c r="BR2076" s="5">
        <f>VLOOKUP(_2025teamgamelogs[[#This Row],[TEAM_NAME]], LEAGUE_AVERAGES!$F$14:$H$43, 2, FALSE)</f>
        <v>0.48560975609756091</v>
      </c>
      <c r="BS2076" s="5">
        <f>VLOOKUP(_2025teamgamelogs[[#This Row],[TEAM_NAME]], LEAGUE_AVERAGES!$F$14:$H$43, 3, FALSE)</f>
        <v>0.47373170731707315</v>
      </c>
      <c r="BT2076" s="5">
        <f>VLOOKUP(_2025teamgamelogs[[#This Row],[TEAM_NAME]], LEAGUE_AVERAGES!$K$14:$M$43, 2, FALSE)</f>
        <v>0.60200661119778875</v>
      </c>
      <c r="BU2076" s="5">
        <f>VLOOKUP(_2025teamgamelogs[[#This Row],[TEAM_NAME]], LEAGUE_AVERAGES!$K$14:$M$43, 3, FALSE)</f>
        <v>0.58416138772693449</v>
      </c>
    </row>
    <row r="2077" spans="1:73" x14ac:dyDescent="0.2">
      <c r="A2077" t="s">
        <v>59</v>
      </c>
      <c r="B2077">
        <v>1610612754</v>
      </c>
      <c r="C2077" t="s">
        <v>110</v>
      </c>
      <c r="D2077" t="s">
        <v>111</v>
      </c>
      <c r="E2077">
        <v>22401011</v>
      </c>
      <c r="F2077" s="1">
        <v>45736</v>
      </c>
      <c r="G2077" t="s">
        <v>1671</v>
      </c>
      <c r="H2077" t="s">
        <v>63</v>
      </c>
      <c r="I2077">
        <v>53</v>
      </c>
      <c r="J2077">
        <v>35</v>
      </c>
      <c r="K2077">
        <v>81</v>
      </c>
      <c r="L2077">
        <v>0.432</v>
      </c>
      <c r="M2077">
        <v>8</v>
      </c>
      <c r="N2077">
        <v>31</v>
      </c>
      <c r="O2077">
        <v>0.25800000000000001</v>
      </c>
      <c r="P2077">
        <v>27</v>
      </c>
      <c r="Q2077">
        <v>31</v>
      </c>
      <c r="R2077">
        <v>0.871</v>
      </c>
      <c r="S2077">
        <v>10</v>
      </c>
      <c r="T2077">
        <v>47</v>
      </c>
      <c r="U2077">
        <v>57</v>
      </c>
      <c r="V2077">
        <v>18</v>
      </c>
      <c r="W2077">
        <v>25</v>
      </c>
      <c r="X2077">
        <v>10</v>
      </c>
      <c r="Y2077">
        <v>8</v>
      </c>
      <c r="Z2077">
        <v>4</v>
      </c>
      <c r="AA2077">
        <v>21</v>
      </c>
      <c r="AB2077">
        <v>24</v>
      </c>
      <c r="AC2077">
        <v>105</v>
      </c>
      <c r="AD2077">
        <v>6</v>
      </c>
      <c r="AE2077">
        <v>1</v>
      </c>
      <c r="AF2077">
        <v>1</v>
      </c>
      <c r="AG2077">
        <v>1</v>
      </c>
      <c r="AH2077">
        <v>1</v>
      </c>
      <c r="AI2077">
        <v>9</v>
      </c>
      <c r="AJ2077">
        <v>2164</v>
      </c>
      <c r="AK2077">
        <v>2117</v>
      </c>
      <c r="AL2077">
        <v>1816</v>
      </c>
      <c r="AM2077">
        <v>2251</v>
      </c>
      <c r="AN2077">
        <v>1971</v>
      </c>
      <c r="AO2077">
        <v>2206</v>
      </c>
      <c r="AP2077">
        <v>104</v>
      </c>
      <c r="AQ2077">
        <v>202</v>
      </c>
      <c r="AR2077">
        <v>443</v>
      </c>
      <c r="AS2077">
        <v>1308</v>
      </c>
      <c r="AT2077">
        <v>15</v>
      </c>
      <c r="AU2077">
        <v>74</v>
      </c>
      <c r="AV2077">
        <v>2327</v>
      </c>
      <c r="AW2077">
        <v>2435</v>
      </c>
      <c r="AX2077">
        <v>539</v>
      </c>
      <c r="AY2077">
        <v>187</v>
      </c>
      <c r="AZ2077">
        <v>750</v>
      </c>
      <c r="BA2077">
        <v>1694</v>
      </c>
      <c r="BB2077">
        <v>215</v>
      </c>
      <c r="BC2077">
        <v>1790</v>
      </c>
      <c r="BD2077">
        <v>854</v>
      </c>
      <c r="BE2077">
        <v>1</v>
      </c>
      <c r="BF2077" t="s">
        <v>64</v>
      </c>
      <c r="BG2077" t="s">
        <v>1404</v>
      </c>
      <c r="BH2077" t="s">
        <v>1498</v>
      </c>
      <c r="BI2077" s="4">
        <f xml:space="preserve"> _2025teamgamelogs[[#This Row],[FGA]] + (0.44 * _2025teamgamelogs[[#This Row],[FTA]]) + _2025teamgamelogs[[#This Row],[TOV]] - _2025teamgamelogs[[#This Row],[OREB]]</f>
        <v>109.64</v>
      </c>
      <c r="BJ2077" s="3">
        <f>_2025teamgamelogs[[#This Row],[TOV]]/_2025teamgamelogs[[#This Row],[POSSESIONS]]</f>
        <v>0.22801897117840203</v>
      </c>
      <c r="BK2077" s="4">
        <f>_2025teamgamelogs[[#This Row],[PTS]]/_2025teamgamelogs[[#This Row],[POSSESIONS]]</f>
        <v>0.95767967894928863</v>
      </c>
      <c r="BL2077" s="4">
        <f xml:space="preserve"> 100 * _2025teamgamelogs[[#This Row],[POINTS_PER_POSSESSION]]</f>
        <v>95.767967894928859</v>
      </c>
      <c r="BM2077" s="4">
        <f xml:space="preserve"> _2025teamgamelogs[[#This Row],[POSSESIONS]] / (_2025teamgamelogs[[#This Row],[MIN]]/48)</f>
        <v>99.296603773584906</v>
      </c>
      <c r="BN2077" s="3">
        <f>_2025teamgamelogs[[#This Row],[PTS]] / (2 * (_2025teamgamelogs[[#This Row],[FGA]] + 0.44 * _2025teamgamelogs[[#This Row],[FTA]]))</f>
        <v>0.55473372781065089</v>
      </c>
      <c r="BO2077" s="4">
        <f>VLOOKUP(_2025teamgamelogs[[#This Row],[MONTH]], LEAGUE_AVERAGES!$A$2:$B$8, 2, FALSE)</f>
        <v>113.5005303155976</v>
      </c>
      <c r="BP2077" s="5">
        <f>VLOOKUP(_2025teamgamelogs[[#This Row],[TEAM_NAME]], LEAGUE_AVERAGES!$A$14:$C$43, 2, FALSE)</f>
        <v>0.37909999999999999</v>
      </c>
      <c r="BQ2077" s="5">
        <f>VLOOKUP(_2025teamgamelogs[[#This Row],[TEAM_NAME]], LEAGUE_AVERAGES!$A$14:$C$43, 3, FALSE)</f>
        <v>0.35511904761904761</v>
      </c>
      <c r="BR2077" s="5">
        <f>VLOOKUP(_2025teamgamelogs[[#This Row],[TEAM_NAME]], LEAGUE_AVERAGES!$F$14:$H$43, 2, FALSE)</f>
        <v>0.49785000000000013</v>
      </c>
      <c r="BS2077" s="5">
        <f>VLOOKUP(_2025teamgamelogs[[#This Row],[TEAM_NAME]], LEAGUE_AVERAGES!$F$14:$H$43, 3, FALSE)</f>
        <v>0.47942857142857148</v>
      </c>
      <c r="BT2077" s="5">
        <f>VLOOKUP(_2025teamgamelogs[[#This Row],[TEAM_NAME]], LEAGUE_AVERAGES!$K$14:$M$43, 2, FALSE)</f>
        <v>0.60805571751162091</v>
      </c>
      <c r="BU2077" s="5">
        <f>VLOOKUP(_2025teamgamelogs[[#This Row],[TEAM_NAME]], LEAGUE_AVERAGES!$K$14:$M$43, 3, FALSE)</f>
        <v>0.58190704341109034</v>
      </c>
    </row>
    <row r="2078" spans="1:73" x14ac:dyDescent="0.2">
      <c r="A2078" t="s">
        <v>59</v>
      </c>
      <c r="B2078">
        <v>1610612761</v>
      </c>
      <c r="C2078" t="s">
        <v>95</v>
      </c>
      <c r="D2078" t="s">
        <v>96</v>
      </c>
      <c r="E2078">
        <v>22401005</v>
      </c>
      <c r="F2078" s="1">
        <v>45736</v>
      </c>
      <c r="G2078" t="s">
        <v>1672</v>
      </c>
      <c r="H2078" t="s">
        <v>70</v>
      </c>
      <c r="I2078">
        <v>48</v>
      </c>
      <c r="J2078">
        <v>44</v>
      </c>
      <c r="K2078">
        <v>78</v>
      </c>
      <c r="L2078">
        <v>0.56399999999999995</v>
      </c>
      <c r="M2078">
        <v>11</v>
      </c>
      <c r="N2078">
        <v>26</v>
      </c>
      <c r="O2078">
        <v>0.42299999999999999</v>
      </c>
      <c r="P2078">
        <v>15</v>
      </c>
      <c r="Q2078">
        <v>19</v>
      </c>
      <c r="R2078">
        <v>0.78900000000000003</v>
      </c>
      <c r="S2078">
        <v>7</v>
      </c>
      <c r="T2078">
        <v>37</v>
      </c>
      <c r="U2078">
        <v>44</v>
      </c>
      <c r="V2078">
        <v>32</v>
      </c>
      <c r="W2078">
        <v>23</v>
      </c>
      <c r="X2078">
        <v>7</v>
      </c>
      <c r="Y2078">
        <v>4</v>
      </c>
      <c r="Z2078">
        <v>5</v>
      </c>
      <c r="AA2078">
        <v>24</v>
      </c>
      <c r="AB2078">
        <v>15</v>
      </c>
      <c r="AC2078">
        <v>114</v>
      </c>
      <c r="AD2078">
        <v>-3</v>
      </c>
      <c r="AE2078">
        <v>1</v>
      </c>
      <c r="AF2078">
        <v>1231</v>
      </c>
      <c r="AG2078">
        <v>1231</v>
      </c>
      <c r="AH2078">
        <v>1231</v>
      </c>
      <c r="AI2078">
        <v>121</v>
      </c>
      <c r="AJ2078">
        <v>703</v>
      </c>
      <c r="AK2078">
        <v>2291</v>
      </c>
      <c r="AL2078">
        <v>100</v>
      </c>
      <c r="AM2078">
        <v>1661</v>
      </c>
      <c r="AN2078">
        <v>2340</v>
      </c>
      <c r="AO2078">
        <v>517</v>
      </c>
      <c r="AP2078">
        <v>1416</v>
      </c>
      <c r="AQ2078">
        <v>1458</v>
      </c>
      <c r="AR2078">
        <v>1180</v>
      </c>
      <c r="AS2078">
        <v>2024</v>
      </c>
      <c r="AT2078">
        <v>489</v>
      </c>
      <c r="AU2078">
        <v>1127</v>
      </c>
      <c r="AV2078">
        <v>322</v>
      </c>
      <c r="AW2078">
        <v>2394</v>
      </c>
      <c r="AX2078">
        <v>1360</v>
      </c>
      <c r="AY2078">
        <v>1274</v>
      </c>
      <c r="AZ2078">
        <v>1188</v>
      </c>
      <c r="BA2078">
        <v>2162</v>
      </c>
      <c r="BB2078">
        <v>1892</v>
      </c>
      <c r="BC2078">
        <v>1168</v>
      </c>
      <c r="BD2078">
        <v>1356</v>
      </c>
      <c r="BE2078">
        <v>1</v>
      </c>
      <c r="BF2078" t="s">
        <v>71</v>
      </c>
      <c r="BG2078" t="s">
        <v>1404</v>
      </c>
      <c r="BH2078" t="s">
        <v>1498</v>
      </c>
      <c r="BI2078" s="4">
        <f xml:space="preserve"> _2025teamgamelogs[[#This Row],[FGA]] + (0.44 * _2025teamgamelogs[[#This Row],[FTA]]) + _2025teamgamelogs[[#This Row],[TOV]] - _2025teamgamelogs[[#This Row],[OREB]]</f>
        <v>102.36</v>
      </c>
      <c r="BJ2078" s="3">
        <f>_2025teamgamelogs[[#This Row],[TOV]]/_2025teamgamelogs[[#This Row],[POSSESIONS]]</f>
        <v>0.22469714732317311</v>
      </c>
      <c r="BK2078" s="4">
        <f>_2025teamgamelogs[[#This Row],[PTS]]/_2025teamgamelogs[[#This Row],[POSSESIONS]]</f>
        <v>1.1137162954279016</v>
      </c>
      <c r="BL2078" s="4">
        <f xml:space="preserve"> 100 * _2025teamgamelogs[[#This Row],[POINTS_PER_POSSESSION]]</f>
        <v>111.37162954279016</v>
      </c>
      <c r="BM2078" s="4">
        <f xml:space="preserve"> _2025teamgamelogs[[#This Row],[POSSESIONS]] / (_2025teamgamelogs[[#This Row],[MIN]]/48)</f>
        <v>102.36</v>
      </c>
      <c r="BN2078" s="3">
        <f>_2025teamgamelogs[[#This Row],[PTS]] / (2 * (_2025teamgamelogs[[#This Row],[FGA]] + 0.44 * _2025teamgamelogs[[#This Row],[FTA]]))</f>
        <v>0.66002779064381656</v>
      </c>
      <c r="BO2078" s="4">
        <f>VLOOKUP(_2025teamgamelogs[[#This Row],[MONTH]], LEAGUE_AVERAGES!$A$2:$B$8, 2, FALSE)</f>
        <v>113.5005303155976</v>
      </c>
      <c r="BP2078" s="5">
        <f>VLOOKUP(_2025teamgamelogs[[#This Row],[TEAM_NAME]], LEAGUE_AVERAGES!$A$14:$C$43, 2, FALSE)</f>
        <v>0.35443902439024388</v>
      </c>
      <c r="BQ2078" s="5">
        <f>VLOOKUP(_2025teamgamelogs[[#This Row],[TEAM_NAME]], LEAGUE_AVERAGES!$A$14:$C$43, 3, FALSE)</f>
        <v>0.34512195121951217</v>
      </c>
      <c r="BR2078" s="5">
        <f>VLOOKUP(_2025teamgamelogs[[#This Row],[TEAM_NAME]], LEAGUE_AVERAGES!$F$14:$H$43, 2, FALSE)</f>
        <v>0.46104878048780484</v>
      </c>
      <c r="BS2078" s="5">
        <f>VLOOKUP(_2025teamgamelogs[[#This Row],[TEAM_NAME]], LEAGUE_AVERAGES!$F$14:$H$43, 3, FALSE)</f>
        <v>0.45834146341463411</v>
      </c>
      <c r="BT2078" s="5">
        <f>VLOOKUP(_2025teamgamelogs[[#This Row],[TEAM_NAME]], LEAGUE_AVERAGES!$K$14:$M$43, 2, FALSE)</f>
        <v>0.55942918094792793</v>
      </c>
      <c r="BU2078" s="5">
        <f>VLOOKUP(_2025teamgamelogs[[#This Row],[TEAM_NAME]], LEAGUE_AVERAGES!$K$14:$M$43, 3, FALSE)</f>
        <v>0.54979583097447959</v>
      </c>
    </row>
    <row r="2079" spans="1:73" x14ac:dyDescent="0.2">
      <c r="A2079" t="s">
        <v>59</v>
      </c>
      <c r="B2079">
        <v>1610612741</v>
      </c>
      <c r="C2079" t="s">
        <v>86</v>
      </c>
      <c r="D2079" t="s">
        <v>87</v>
      </c>
      <c r="E2079">
        <v>22401013</v>
      </c>
      <c r="F2079" s="1">
        <v>45736</v>
      </c>
      <c r="G2079" t="s">
        <v>1673</v>
      </c>
      <c r="H2079" t="s">
        <v>63</v>
      </c>
      <c r="I2079">
        <v>48</v>
      </c>
      <c r="J2079">
        <v>45</v>
      </c>
      <c r="K2079">
        <v>86</v>
      </c>
      <c r="L2079">
        <v>0.52300000000000002</v>
      </c>
      <c r="M2079">
        <v>15</v>
      </c>
      <c r="N2079">
        <v>35</v>
      </c>
      <c r="O2079">
        <v>0.42899999999999999</v>
      </c>
      <c r="P2079">
        <v>23</v>
      </c>
      <c r="Q2079">
        <v>26</v>
      </c>
      <c r="R2079">
        <v>0.88500000000000001</v>
      </c>
      <c r="S2079">
        <v>12</v>
      </c>
      <c r="T2079">
        <v>28</v>
      </c>
      <c r="U2079">
        <v>40</v>
      </c>
      <c r="V2079">
        <v>32</v>
      </c>
      <c r="W2079">
        <v>14</v>
      </c>
      <c r="X2079">
        <v>9</v>
      </c>
      <c r="Y2079">
        <v>2</v>
      </c>
      <c r="Z2079">
        <v>5</v>
      </c>
      <c r="AA2079">
        <v>19</v>
      </c>
      <c r="AB2079">
        <v>22</v>
      </c>
      <c r="AC2079">
        <v>128</v>
      </c>
      <c r="AD2079">
        <v>12</v>
      </c>
      <c r="AE2079">
        <v>1</v>
      </c>
      <c r="AF2079">
        <v>1</v>
      </c>
      <c r="AG2079">
        <v>1</v>
      </c>
      <c r="AH2079">
        <v>1</v>
      </c>
      <c r="AI2079">
        <v>121</v>
      </c>
      <c r="AJ2079">
        <v>564</v>
      </c>
      <c r="AK2079">
        <v>1580</v>
      </c>
      <c r="AL2079">
        <v>370</v>
      </c>
      <c r="AM2079">
        <v>733</v>
      </c>
      <c r="AN2079">
        <v>1495</v>
      </c>
      <c r="AO2079">
        <v>461</v>
      </c>
      <c r="AP2079">
        <v>314</v>
      </c>
      <c r="AQ2079">
        <v>570</v>
      </c>
      <c r="AR2079">
        <v>352</v>
      </c>
      <c r="AS2079">
        <v>848</v>
      </c>
      <c r="AT2079">
        <v>1951</v>
      </c>
      <c r="AU2079">
        <v>1715</v>
      </c>
      <c r="AV2079">
        <v>322</v>
      </c>
      <c r="AW2079">
        <v>1092</v>
      </c>
      <c r="AX2079">
        <v>797</v>
      </c>
      <c r="AY2079">
        <v>2078</v>
      </c>
      <c r="AZ2079">
        <v>1188</v>
      </c>
      <c r="BA2079">
        <v>1258</v>
      </c>
      <c r="BB2079">
        <v>416</v>
      </c>
      <c r="BC2079">
        <v>299</v>
      </c>
      <c r="BD2079">
        <v>517</v>
      </c>
      <c r="BE2079">
        <v>1</v>
      </c>
      <c r="BF2079" t="s">
        <v>71</v>
      </c>
      <c r="BG2079" t="s">
        <v>1404</v>
      </c>
      <c r="BH2079" t="s">
        <v>1498</v>
      </c>
      <c r="BI2079" s="4">
        <f xml:space="preserve"> _2025teamgamelogs[[#This Row],[FGA]] + (0.44 * _2025teamgamelogs[[#This Row],[FTA]]) + _2025teamgamelogs[[#This Row],[TOV]] - _2025teamgamelogs[[#This Row],[OREB]]</f>
        <v>99.44</v>
      </c>
      <c r="BJ2079" s="3">
        <f>_2025teamgamelogs[[#This Row],[TOV]]/_2025teamgamelogs[[#This Row],[POSSESIONS]]</f>
        <v>0.14078841512469831</v>
      </c>
      <c r="BK2079" s="4">
        <f>_2025teamgamelogs[[#This Row],[PTS]]/_2025teamgamelogs[[#This Row],[POSSESIONS]]</f>
        <v>1.2872083668543846</v>
      </c>
      <c r="BL2079" s="4">
        <f xml:space="preserve"> 100 * _2025teamgamelogs[[#This Row],[POINTS_PER_POSSESSION]]</f>
        <v>128.72083668543846</v>
      </c>
      <c r="BM2079" s="4">
        <f xml:space="preserve"> _2025teamgamelogs[[#This Row],[POSSESIONS]] / (_2025teamgamelogs[[#This Row],[MIN]]/48)</f>
        <v>99.44</v>
      </c>
      <c r="BN2079" s="3">
        <f>_2025teamgamelogs[[#This Row],[PTS]] / (2 * (_2025teamgamelogs[[#This Row],[FGA]] + 0.44 * _2025teamgamelogs[[#This Row],[FTA]]))</f>
        <v>0.65681444991789817</v>
      </c>
      <c r="BO2079" s="4">
        <f>VLOOKUP(_2025teamgamelogs[[#This Row],[MONTH]], LEAGUE_AVERAGES!$A$2:$B$8, 2, FALSE)</f>
        <v>113.5005303155976</v>
      </c>
      <c r="BP2079" s="5">
        <f>VLOOKUP(_2025teamgamelogs[[#This Row],[TEAM_NAME]], LEAGUE_AVERAGES!$A$14:$C$43, 2, FALSE)</f>
        <v>0.36141463414634156</v>
      </c>
      <c r="BQ2079" s="5">
        <f>VLOOKUP(_2025teamgamelogs[[#This Row],[TEAM_NAME]], LEAGUE_AVERAGES!$A$14:$C$43, 3, FALSE)</f>
        <v>0.37548780487804878</v>
      </c>
      <c r="BR2079" s="5">
        <f>VLOOKUP(_2025teamgamelogs[[#This Row],[TEAM_NAME]], LEAGUE_AVERAGES!$F$14:$H$43, 2, FALSE)</f>
        <v>0.46404878048780479</v>
      </c>
      <c r="BS2079" s="5">
        <f>VLOOKUP(_2025teamgamelogs[[#This Row],[TEAM_NAME]], LEAGUE_AVERAGES!$F$14:$H$43, 3, FALSE)</f>
        <v>0.47712195121951223</v>
      </c>
      <c r="BT2079" s="5">
        <f>VLOOKUP(_2025teamgamelogs[[#This Row],[TEAM_NAME]], LEAGUE_AVERAGES!$K$14:$M$43, 2, FALSE)</f>
        <v>0.57631003599073594</v>
      </c>
      <c r="BU2079" s="5">
        <f>VLOOKUP(_2025teamgamelogs[[#This Row],[TEAM_NAME]], LEAGUE_AVERAGES!$K$14:$M$43, 3, FALSE)</f>
        <v>0.59556361257988066</v>
      </c>
    </row>
    <row r="2080" spans="1:73" x14ac:dyDescent="0.2">
      <c r="A2080" t="s">
        <v>59</v>
      </c>
      <c r="B2080">
        <v>1610612744</v>
      </c>
      <c r="C2080" t="s">
        <v>98</v>
      </c>
      <c r="D2080" t="s">
        <v>99</v>
      </c>
      <c r="E2080">
        <v>22401005</v>
      </c>
      <c r="F2080" s="1">
        <v>45736</v>
      </c>
      <c r="G2080" t="s">
        <v>1674</v>
      </c>
      <c r="H2080" t="s">
        <v>63</v>
      </c>
      <c r="I2080">
        <v>48</v>
      </c>
      <c r="J2080">
        <v>38</v>
      </c>
      <c r="K2080">
        <v>90</v>
      </c>
      <c r="L2080">
        <v>0.42199999999999999</v>
      </c>
      <c r="M2080">
        <v>19</v>
      </c>
      <c r="N2080">
        <v>47</v>
      </c>
      <c r="O2080">
        <v>0.40400000000000003</v>
      </c>
      <c r="P2080">
        <v>22</v>
      </c>
      <c r="Q2080">
        <v>28</v>
      </c>
      <c r="R2080">
        <v>0.78600000000000003</v>
      </c>
      <c r="S2080">
        <v>11</v>
      </c>
      <c r="T2080">
        <v>27</v>
      </c>
      <c r="U2080">
        <v>38</v>
      </c>
      <c r="V2080">
        <v>30</v>
      </c>
      <c r="W2080">
        <v>15</v>
      </c>
      <c r="X2080">
        <v>13</v>
      </c>
      <c r="Y2080">
        <v>5</v>
      </c>
      <c r="Z2080">
        <v>4</v>
      </c>
      <c r="AA2080">
        <v>15</v>
      </c>
      <c r="AB2080">
        <v>24</v>
      </c>
      <c r="AC2080">
        <v>117</v>
      </c>
      <c r="AD2080">
        <v>3</v>
      </c>
      <c r="AE2080">
        <v>1</v>
      </c>
      <c r="AF2080">
        <v>1</v>
      </c>
      <c r="AG2080">
        <v>1</v>
      </c>
      <c r="AH2080">
        <v>1</v>
      </c>
      <c r="AI2080">
        <v>121</v>
      </c>
      <c r="AJ2080">
        <v>1796</v>
      </c>
      <c r="AK2080">
        <v>1029</v>
      </c>
      <c r="AL2080">
        <v>1943</v>
      </c>
      <c r="AM2080">
        <v>182</v>
      </c>
      <c r="AN2080">
        <v>200</v>
      </c>
      <c r="AO2080">
        <v>714</v>
      </c>
      <c r="AP2080">
        <v>406</v>
      </c>
      <c r="AQ2080">
        <v>377</v>
      </c>
      <c r="AR2080">
        <v>1221</v>
      </c>
      <c r="AS2080">
        <v>1051</v>
      </c>
      <c r="AT2080">
        <v>2068</v>
      </c>
      <c r="AU2080">
        <v>1966</v>
      </c>
      <c r="AV2080">
        <v>541</v>
      </c>
      <c r="AW2080">
        <v>1341</v>
      </c>
      <c r="AX2080">
        <v>137</v>
      </c>
      <c r="AY2080">
        <v>889</v>
      </c>
      <c r="AZ2080">
        <v>750</v>
      </c>
      <c r="BA2080">
        <v>398</v>
      </c>
      <c r="BB2080">
        <v>215</v>
      </c>
      <c r="BC2080">
        <v>960</v>
      </c>
      <c r="BD2080">
        <v>1047</v>
      </c>
      <c r="BE2080">
        <v>1</v>
      </c>
      <c r="BF2080" t="s">
        <v>64</v>
      </c>
      <c r="BG2080" t="s">
        <v>1404</v>
      </c>
      <c r="BH2080" t="s">
        <v>1498</v>
      </c>
      <c r="BI2080" s="4">
        <f xml:space="preserve"> _2025teamgamelogs[[#This Row],[FGA]] + (0.44 * _2025teamgamelogs[[#This Row],[FTA]]) + _2025teamgamelogs[[#This Row],[TOV]] - _2025teamgamelogs[[#This Row],[OREB]]</f>
        <v>106.32</v>
      </c>
      <c r="BJ2080" s="3">
        <f>_2025teamgamelogs[[#This Row],[TOV]]/_2025teamgamelogs[[#This Row],[POSSESIONS]]</f>
        <v>0.14108352144469527</v>
      </c>
      <c r="BK2080" s="4">
        <f>_2025teamgamelogs[[#This Row],[PTS]]/_2025teamgamelogs[[#This Row],[POSSESIONS]]</f>
        <v>1.1004514672686232</v>
      </c>
      <c r="BL2080" s="4">
        <f xml:space="preserve"> 100 * _2025teamgamelogs[[#This Row],[POINTS_PER_POSSESSION]]</f>
        <v>110.04514672686231</v>
      </c>
      <c r="BM2080" s="4">
        <f xml:space="preserve"> _2025teamgamelogs[[#This Row],[POSSESIONS]] / (_2025teamgamelogs[[#This Row],[MIN]]/48)</f>
        <v>106.32</v>
      </c>
      <c r="BN2080" s="3">
        <f>_2025teamgamelogs[[#This Row],[PTS]] / (2 * (_2025teamgamelogs[[#This Row],[FGA]] + 0.44 * _2025teamgamelogs[[#This Row],[FTA]]))</f>
        <v>0.57173573103987496</v>
      </c>
      <c r="BO2080" s="4">
        <f>VLOOKUP(_2025teamgamelogs[[#This Row],[MONTH]], LEAGUE_AVERAGES!$A$2:$B$8, 2, FALSE)</f>
        <v>113.5005303155976</v>
      </c>
      <c r="BP2080" s="5">
        <f>VLOOKUP(_2025teamgamelogs[[#This Row],[TEAM_NAME]], LEAGUE_AVERAGES!$A$14:$C$43, 2, FALSE)</f>
        <v>0.36843902439024395</v>
      </c>
      <c r="BQ2080" s="5">
        <f>VLOOKUP(_2025teamgamelogs[[#This Row],[TEAM_NAME]], LEAGUE_AVERAGES!$A$14:$C$43, 3, FALSE)</f>
        <v>0.35765853658536584</v>
      </c>
      <c r="BR2080" s="5">
        <f>VLOOKUP(_2025teamgamelogs[[#This Row],[TEAM_NAME]], LEAGUE_AVERAGES!$F$14:$H$43, 2, FALSE)</f>
        <v>0.45136585365853665</v>
      </c>
      <c r="BS2080" s="5">
        <f>VLOOKUP(_2025teamgamelogs[[#This Row],[TEAM_NAME]], LEAGUE_AVERAGES!$F$14:$H$43, 3, FALSE)</f>
        <v>0.45180487804878061</v>
      </c>
      <c r="BT2080" s="5">
        <f>VLOOKUP(_2025teamgamelogs[[#This Row],[TEAM_NAME]], LEAGUE_AVERAGES!$K$14:$M$43, 2, FALSE)</f>
        <v>0.56832140437053513</v>
      </c>
      <c r="BU2080" s="5">
        <f>VLOOKUP(_2025teamgamelogs[[#This Row],[TEAM_NAME]], LEAGUE_AVERAGES!$K$14:$M$43, 3, FALSE)</f>
        <v>0.56980808391386595</v>
      </c>
    </row>
    <row r="2081" spans="1:73" x14ac:dyDescent="0.2">
      <c r="A2081" t="s">
        <v>59</v>
      </c>
      <c r="B2081">
        <v>1610612749</v>
      </c>
      <c r="C2081" t="s">
        <v>113</v>
      </c>
      <c r="D2081" t="s">
        <v>114</v>
      </c>
      <c r="E2081">
        <v>22400996</v>
      </c>
      <c r="F2081" s="1">
        <v>45736</v>
      </c>
      <c r="G2081" t="s">
        <v>1675</v>
      </c>
      <c r="H2081" t="s">
        <v>63</v>
      </c>
      <c r="I2081">
        <v>48</v>
      </c>
      <c r="J2081">
        <v>40</v>
      </c>
      <c r="K2081">
        <v>84</v>
      </c>
      <c r="L2081">
        <v>0.47599999999999998</v>
      </c>
      <c r="M2081">
        <v>11</v>
      </c>
      <c r="N2081">
        <v>35</v>
      </c>
      <c r="O2081">
        <v>0.314</v>
      </c>
      <c r="P2081">
        <v>27</v>
      </c>
      <c r="Q2081">
        <v>34</v>
      </c>
      <c r="R2081">
        <v>0.79400000000000004</v>
      </c>
      <c r="S2081">
        <v>10</v>
      </c>
      <c r="T2081">
        <v>31</v>
      </c>
      <c r="U2081">
        <v>41</v>
      </c>
      <c r="V2081">
        <v>24</v>
      </c>
      <c r="W2081">
        <v>9</v>
      </c>
      <c r="X2081">
        <v>12</v>
      </c>
      <c r="Y2081">
        <v>4</v>
      </c>
      <c r="Z2081">
        <v>4</v>
      </c>
      <c r="AA2081">
        <v>14</v>
      </c>
      <c r="AB2081">
        <v>25</v>
      </c>
      <c r="AC2081">
        <v>118</v>
      </c>
      <c r="AD2081">
        <v>29</v>
      </c>
      <c r="AE2081">
        <v>1</v>
      </c>
      <c r="AF2081">
        <v>1</v>
      </c>
      <c r="AG2081">
        <v>1</v>
      </c>
      <c r="AH2081">
        <v>1</v>
      </c>
      <c r="AI2081">
        <v>121</v>
      </c>
      <c r="AJ2081">
        <v>1438</v>
      </c>
      <c r="AK2081">
        <v>1815</v>
      </c>
      <c r="AL2081">
        <v>1079</v>
      </c>
      <c r="AM2081">
        <v>1661</v>
      </c>
      <c r="AN2081">
        <v>1495</v>
      </c>
      <c r="AO2081">
        <v>1754</v>
      </c>
      <c r="AP2081">
        <v>104</v>
      </c>
      <c r="AQ2081">
        <v>106</v>
      </c>
      <c r="AR2081">
        <v>1145</v>
      </c>
      <c r="AS2081">
        <v>1308</v>
      </c>
      <c r="AT2081">
        <v>1488</v>
      </c>
      <c r="AU2081">
        <v>1563</v>
      </c>
      <c r="AV2081">
        <v>1570</v>
      </c>
      <c r="AW2081">
        <v>152</v>
      </c>
      <c r="AX2081">
        <v>217</v>
      </c>
      <c r="AY2081">
        <v>1274</v>
      </c>
      <c r="AZ2081">
        <v>750</v>
      </c>
      <c r="BA2081">
        <v>260</v>
      </c>
      <c r="BB2081">
        <v>143</v>
      </c>
      <c r="BC2081">
        <v>891</v>
      </c>
      <c r="BD2081">
        <v>81</v>
      </c>
      <c r="BE2081">
        <v>1</v>
      </c>
      <c r="BF2081" t="s">
        <v>71</v>
      </c>
      <c r="BG2081" t="s">
        <v>1404</v>
      </c>
      <c r="BH2081" t="s">
        <v>1498</v>
      </c>
      <c r="BI2081" s="4">
        <f xml:space="preserve"> _2025teamgamelogs[[#This Row],[FGA]] + (0.44 * _2025teamgamelogs[[#This Row],[FTA]]) + _2025teamgamelogs[[#This Row],[TOV]] - _2025teamgamelogs[[#This Row],[OREB]]</f>
        <v>97.960000000000008</v>
      </c>
      <c r="BJ2081" s="3">
        <f>_2025teamgamelogs[[#This Row],[TOV]]/_2025teamgamelogs[[#This Row],[POSSESIONS]]</f>
        <v>9.1874234381380149E-2</v>
      </c>
      <c r="BK2081" s="4">
        <f>_2025teamgamelogs[[#This Row],[PTS]]/_2025teamgamelogs[[#This Row],[POSSESIONS]]</f>
        <v>1.2045732952225396</v>
      </c>
      <c r="BL2081" s="4">
        <f xml:space="preserve"> 100 * _2025teamgamelogs[[#This Row],[POINTS_PER_POSSESSION]]</f>
        <v>120.45732952225396</v>
      </c>
      <c r="BM2081" s="4">
        <f xml:space="preserve"> _2025teamgamelogs[[#This Row],[POSSESIONS]] / (_2025teamgamelogs[[#This Row],[MIN]]/48)</f>
        <v>97.960000000000008</v>
      </c>
      <c r="BN2081" s="3">
        <f>_2025teamgamelogs[[#This Row],[PTS]] / (2 * (_2025teamgamelogs[[#This Row],[FGA]] + 0.44 * _2025teamgamelogs[[#This Row],[FTA]]))</f>
        <v>0.59620048504446232</v>
      </c>
      <c r="BO2081" s="4">
        <f>VLOOKUP(_2025teamgamelogs[[#This Row],[MONTH]], LEAGUE_AVERAGES!$A$2:$B$8, 2, FALSE)</f>
        <v>113.5005303155976</v>
      </c>
      <c r="BP2081" s="5">
        <f>VLOOKUP(_2025teamgamelogs[[#This Row],[TEAM_NAME]], LEAGUE_AVERAGES!$A$14:$C$43, 2, FALSE)</f>
        <v>0.4062926829268293</v>
      </c>
      <c r="BQ2081" s="5">
        <f>VLOOKUP(_2025teamgamelogs[[#This Row],[TEAM_NAME]], LEAGUE_AVERAGES!$A$14:$C$43, 3, FALSE)</f>
        <v>0.36926829268292688</v>
      </c>
      <c r="BR2081" s="5">
        <f>VLOOKUP(_2025teamgamelogs[[#This Row],[TEAM_NAME]], LEAGUE_AVERAGES!$F$14:$H$43, 2, FALSE)</f>
        <v>0.49804878048780482</v>
      </c>
      <c r="BS2081" s="5">
        <f>VLOOKUP(_2025teamgamelogs[[#This Row],[TEAM_NAME]], LEAGUE_AVERAGES!$F$14:$H$43, 3, FALSE)</f>
        <v>0.47917073170731711</v>
      </c>
      <c r="BT2081" s="5">
        <f>VLOOKUP(_2025teamgamelogs[[#This Row],[TEAM_NAME]], LEAGUE_AVERAGES!$K$14:$M$43, 2, FALSE)</f>
        <v>0.61475494156948829</v>
      </c>
      <c r="BU2081" s="5">
        <f>VLOOKUP(_2025teamgamelogs[[#This Row],[TEAM_NAME]], LEAGUE_AVERAGES!$K$14:$M$43, 3, FALSE)</f>
        <v>0.58586037801226176</v>
      </c>
    </row>
    <row r="2082" spans="1:73" x14ac:dyDescent="0.2">
      <c r="A2082" t="s">
        <v>59</v>
      </c>
      <c r="B2082">
        <v>1610612766</v>
      </c>
      <c r="C2082" t="s">
        <v>122</v>
      </c>
      <c r="D2082" t="s">
        <v>123</v>
      </c>
      <c r="E2082">
        <v>22401010</v>
      </c>
      <c r="F2082" s="1">
        <v>45736</v>
      </c>
      <c r="G2082" t="s">
        <v>641</v>
      </c>
      <c r="H2082" t="s">
        <v>63</v>
      </c>
      <c r="I2082">
        <v>48</v>
      </c>
      <c r="J2082">
        <v>43</v>
      </c>
      <c r="K2082">
        <v>88</v>
      </c>
      <c r="L2082">
        <v>0.48899999999999999</v>
      </c>
      <c r="M2082">
        <v>15</v>
      </c>
      <c r="N2082">
        <v>32</v>
      </c>
      <c r="O2082">
        <v>0.46899999999999997</v>
      </c>
      <c r="P2082">
        <v>14</v>
      </c>
      <c r="Q2082">
        <v>17</v>
      </c>
      <c r="R2082">
        <v>0.82399999999999995</v>
      </c>
      <c r="S2082">
        <v>11</v>
      </c>
      <c r="T2082">
        <v>41</v>
      </c>
      <c r="U2082">
        <v>52</v>
      </c>
      <c r="V2082">
        <v>25</v>
      </c>
      <c r="W2082">
        <v>12</v>
      </c>
      <c r="X2082">
        <v>1</v>
      </c>
      <c r="Y2082">
        <v>3</v>
      </c>
      <c r="Z2082">
        <v>2</v>
      </c>
      <c r="AA2082">
        <v>20</v>
      </c>
      <c r="AB2082">
        <v>18</v>
      </c>
      <c r="AC2082">
        <v>115</v>
      </c>
      <c r="AD2082">
        <v>17</v>
      </c>
      <c r="AE2082">
        <v>1</v>
      </c>
      <c r="AF2082">
        <v>1</v>
      </c>
      <c r="AG2082">
        <v>1</v>
      </c>
      <c r="AH2082">
        <v>1</v>
      </c>
      <c r="AI2082">
        <v>121</v>
      </c>
      <c r="AJ2082">
        <v>866</v>
      </c>
      <c r="AK2082">
        <v>1314</v>
      </c>
      <c r="AL2082">
        <v>853</v>
      </c>
      <c r="AM2082">
        <v>733</v>
      </c>
      <c r="AN2082">
        <v>1863</v>
      </c>
      <c r="AO2082">
        <v>213</v>
      </c>
      <c r="AP2082">
        <v>1571</v>
      </c>
      <c r="AQ2082">
        <v>1778</v>
      </c>
      <c r="AR2082">
        <v>811</v>
      </c>
      <c r="AS2082">
        <v>1051</v>
      </c>
      <c r="AT2082">
        <v>148</v>
      </c>
      <c r="AU2082">
        <v>267</v>
      </c>
      <c r="AV2082">
        <v>1358</v>
      </c>
      <c r="AW2082">
        <v>640</v>
      </c>
      <c r="AX2082">
        <v>2452</v>
      </c>
      <c r="AY2082">
        <v>1712</v>
      </c>
      <c r="AZ2082">
        <v>158</v>
      </c>
      <c r="BA2082">
        <v>1491</v>
      </c>
      <c r="BB2082">
        <v>1204</v>
      </c>
      <c r="BC2082">
        <v>1095</v>
      </c>
      <c r="BD2082">
        <v>313</v>
      </c>
      <c r="BE2082">
        <v>1</v>
      </c>
      <c r="BF2082" t="s">
        <v>64</v>
      </c>
      <c r="BG2082" t="s">
        <v>1404</v>
      </c>
      <c r="BH2082" t="s">
        <v>1498</v>
      </c>
      <c r="BI2082" s="4">
        <f xml:space="preserve"> _2025teamgamelogs[[#This Row],[FGA]] + (0.44 * _2025teamgamelogs[[#This Row],[FTA]]) + _2025teamgamelogs[[#This Row],[TOV]] - _2025teamgamelogs[[#This Row],[OREB]]</f>
        <v>96.48</v>
      </c>
      <c r="BJ2082" s="3">
        <f>_2025teamgamelogs[[#This Row],[TOV]]/_2025teamgamelogs[[#This Row],[POSSESIONS]]</f>
        <v>0.12437810945273631</v>
      </c>
      <c r="BK2082" s="4">
        <f>_2025teamgamelogs[[#This Row],[PTS]]/_2025teamgamelogs[[#This Row],[POSSESIONS]]</f>
        <v>1.1919568822553896</v>
      </c>
      <c r="BL2082" s="4">
        <f xml:space="preserve"> 100 * _2025teamgamelogs[[#This Row],[POINTS_PER_POSSESSION]]</f>
        <v>119.19568822553896</v>
      </c>
      <c r="BM2082" s="4">
        <f xml:space="preserve"> _2025teamgamelogs[[#This Row],[POSSESIONS]] / (_2025teamgamelogs[[#This Row],[MIN]]/48)</f>
        <v>96.48</v>
      </c>
      <c r="BN2082" s="3">
        <f>_2025teamgamelogs[[#This Row],[PTS]] / (2 * (_2025teamgamelogs[[#This Row],[FGA]] + 0.44 * _2025teamgamelogs[[#This Row],[FTA]]))</f>
        <v>0.60222036028487635</v>
      </c>
      <c r="BO2082" s="4">
        <f>VLOOKUP(_2025teamgamelogs[[#This Row],[MONTH]], LEAGUE_AVERAGES!$A$2:$B$8, 2, FALSE)</f>
        <v>113.5005303155976</v>
      </c>
      <c r="BP2082" s="5">
        <f>VLOOKUP(_2025teamgamelogs[[#This Row],[TEAM_NAME]], LEAGUE_AVERAGES!$A$14:$C$43, 2, FALSE)</f>
        <v>0.33860975609756089</v>
      </c>
      <c r="BQ2082" s="5">
        <f>VLOOKUP(_2025teamgamelogs[[#This Row],[TEAM_NAME]], LEAGUE_AVERAGES!$A$14:$C$43, 3, FALSE)</f>
        <v>0.33580487804878045</v>
      </c>
      <c r="BR2082" s="5">
        <f>VLOOKUP(_2025teamgamelogs[[#This Row],[TEAM_NAME]], LEAGUE_AVERAGES!$F$14:$H$43, 2, FALSE)</f>
        <v>0.43492682926829268</v>
      </c>
      <c r="BS2082" s="5">
        <f>VLOOKUP(_2025teamgamelogs[[#This Row],[TEAM_NAME]], LEAGUE_AVERAGES!$F$14:$H$43, 3, FALSE)</f>
        <v>0.42697560975609755</v>
      </c>
      <c r="BT2082" s="5">
        <f>VLOOKUP(_2025teamgamelogs[[#This Row],[TEAM_NAME]], LEAGUE_AVERAGES!$K$14:$M$43, 2, FALSE)</f>
        <v>0.5424635833805308</v>
      </c>
      <c r="BU2082" s="5">
        <f>VLOOKUP(_2025teamgamelogs[[#This Row],[TEAM_NAME]], LEAGUE_AVERAGES!$K$14:$M$43, 3, FALSE)</f>
        <v>0.53419164265445196</v>
      </c>
    </row>
    <row r="2083" spans="1:73" x14ac:dyDescent="0.2">
      <c r="A2083" t="s">
        <v>59</v>
      </c>
      <c r="B2083">
        <v>1610612752</v>
      </c>
      <c r="C2083" t="s">
        <v>67</v>
      </c>
      <c r="D2083" t="s">
        <v>68</v>
      </c>
      <c r="E2083">
        <v>22401010</v>
      </c>
      <c r="F2083" s="1">
        <v>45736</v>
      </c>
      <c r="G2083" t="s">
        <v>643</v>
      </c>
      <c r="H2083" t="s">
        <v>70</v>
      </c>
      <c r="I2083">
        <v>48</v>
      </c>
      <c r="J2083">
        <v>36</v>
      </c>
      <c r="K2083">
        <v>90</v>
      </c>
      <c r="L2083">
        <v>0.4</v>
      </c>
      <c r="M2083">
        <v>10</v>
      </c>
      <c r="N2083">
        <v>39</v>
      </c>
      <c r="O2083">
        <v>0.25600000000000001</v>
      </c>
      <c r="P2083">
        <v>16</v>
      </c>
      <c r="Q2083">
        <v>20</v>
      </c>
      <c r="R2083">
        <v>0.8</v>
      </c>
      <c r="S2083">
        <v>9</v>
      </c>
      <c r="T2083">
        <v>29</v>
      </c>
      <c r="U2083">
        <v>38</v>
      </c>
      <c r="V2083">
        <v>26</v>
      </c>
      <c r="W2083">
        <v>7</v>
      </c>
      <c r="X2083">
        <v>9</v>
      </c>
      <c r="Y2083">
        <v>2</v>
      </c>
      <c r="Z2083">
        <v>3</v>
      </c>
      <c r="AA2083">
        <v>18</v>
      </c>
      <c r="AB2083">
        <v>20</v>
      </c>
      <c r="AC2083">
        <v>98</v>
      </c>
      <c r="AD2083">
        <v>-17</v>
      </c>
      <c r="AE2083">
        <v>1</v>
      </c>
      <c r="AF2083">
        <v>1231</v>
      </c>
      <c r="AG2083">
        <v>1231</v>
      </c>
      <c r="AH2083">
        <v>1231</v>
      </c>
      <c r="AI2083">
        <v>121</v>
      </c>
      <c r="AJ2083">
        <v>2070</v>
      </c>
      <c r="AK2083">
        <v>1029</v>
      </c>
      <c r="AL2083">
        <v>2190</v>
      </c>
      <c r="AM2083">
        <v>1891</v>
      </c>
      <c r="AN2083">
        <v>933</v>
      </c>
      <c r="AO2083">
        <v>2229</v>
      </c>
      <c r="AP2083">
        <v>1228</v>
      </c>
      <c r="AQ2083">
        <v>1301</v>
      </c>
      <c r="AR2083">
        <v>1029</v>
      </c>
      <c r="AS2083">
        <v>1566</v>
      </c>
      <c r="AT2083">
        <v>1807</v>
      </c>
      <c r="AU2083">
        <v>1966</v>
      </c>
      <c r="AV2083">
        <v>1195</v>
      </c>
      <c r="AW2083">
        <v>38</v>
      </c>
      <c r="AX2083">
        <v>797</v>
      </c>
      <c r="AY2083">
        <v>2078</v>
      </c>
      <c r="AZ2083">
        <v>384</v>
      </c>
      <c r="BA2083">
        <v>1018</v>
      </c>
      <c r="BB2083">
        <v>767</v>
      </c>
      <c r="BC2083">
        <v>2178</v>
      </c>
      <c r="BD2083">
        <v>2124</v>
      </c>
      <c r="BE2083">
        <v>1</v>
      </c>
      <c r="BF2083" t="s">
        <v>71</v>
      </c>
      <c r="BG2083" t="s">
        <v>1404</v>
      </c>
      <c r="BH2083" t="s">
        <v>1498</v>
      </c>
      <c r="BI2083" s="4">
        <f xml:space="preserve"> _2025teamgamelogs[[#This Row],[FGA]] + (0.44 * _2025teamgamelogs[[#This Row],[FTA]]) + _2025teamgamelogs[[#This Row],[TOV]] - _2025teamgamelogs[[#This Row],[OREB]]</f>
        <v>96.8</v>
      </c>
      <c r="BJ2083" s="3">
        <f>_2025teamgamelogs[[#This Row],[TOV]]/_2025teamgamelogs[[#This Row],[POSSESIONS]]</f>
        <v>7.2314049586776868E-2</v>
      </c>
      <c r="BK2083" s="4">
        <f>_2025teamgamelogs[[#This Row],[PTS]]/_2025teamgamelogs[[#This Row],[POSSESIONS]]</f>
        <v>1.0123966942148761</v>
      </c>
      <c r="BL2083" s="4">
        <f xml:space="preserve"> 100 * _2025teamgamelogs[[#This Row],[POINTS_PER_POSSESSION]]</f>
        <v>101.2396694214876</v>
      </c>
      <c r="BM2083" s="4">
        <f xml:space="preserve"> _2025teamgamelogs[[#This Row],[POSSESIONS]] / (_2025teamgamelogs[[#This Row],[MIN]]/48)</f>
        <v>96.8</v>
      </c>
      <c r="BN2083" s="3">
        <f>_2025teamgamelogs[[#This Row],[PTS]] / (2 * (_2025teamgamelogs[[#This Row],[FGA]] + 0.44 * _2025teamgamelogs[[#This Row],[FTA]]))</f>
        <v>0.4959514170040486</v>
      </c>
      <c r="BO2083" s="4">
        <f>VLOOKUP(_2025teamgamelogs[[#This Row],[MONTH]], LEAGUE_AVERAGES!$A$2:$B$8, 2, FALSE)</f>
        <v>113.5005303155976</v>
      </c>
      <c r="BP2083" s="5">
        <f>VLOOKUP(_2025teamgamelogs[[#This Row],[TEAM_NAME]], LEAGUE_AVERAGES!$A$14:$C$43, 2, FALSE)</f>
        <v>0.370219512195122</v>
      </c>
      <c r="BQ2083" s="5">
        <f>VLOOKUP(_2025teamgamelogs[[#This Row],[TEAM_NAME]], LEAGUE_AVERAGES!$A$14:$C$43, 3, FALSE)</f>
        <v>0.36224390243902438</v>
      </c>
      <c r="BR2083" s="5">
        <f>VLOOKUP(_2025teamgamelogs[[#This Row],[TEAM_NAME]], LEAGUE_AVERAGES!$F$14:$H$43, 2, FALSE)</f>
        <v>0.49358536585365859</v>
      </c>
      <c r="BS2083" s="5">
        <f>VLOOKUP(_2025teamgamelogs[[#This Row],[TEAM_NAME]], LEAGUE_AVERAGES!$F$14:$H$43, 3, FALSE)</f>
        <v>0.47975609756097559</v>
      </c>
      <c r="BT2083" s="5">
        <f>VLOOKUP(_2025teamgamelogs[[#This Row],[TEAM_NAME]], LEAGUE_AVERAGES!$K$14:$M$43, 2, FALSE)</f>
        <v>0.59525043511857889</v>
      </c>
      <c r="BU2083" s="5">
        <f>VLOOKUP(_2025teamgamelogs[[#This Row],[TEAM_NAME]], LEAGUE_AVERAGES!$K$14:$M$43, 3, FALSE)</f>
        <v>0.58413739951743537</v>
      </c>
    </row>
    <row r="2084" spans="1:73" x14ac:dyDescent="0.2">
      <c r="A2084" t="s">
        <v>59</v>
      </c>
      <c r="B2084">
        <v>1610612758</v>
      </c>
      <c r="C2084" t="s">
        <v>142</v>
      </c>
      <c r="D2084" t="s">
        <v>143</v>
      </c>
      <c r="E2084">
        <v>22401013</v>
      </c>
      <c r="F2084" s="1">
        <v>45736</v>
      </c>
      <c r="G2084" t="s">
        <v>1676</v>
      </c>
      <c r="H2084" t="s">
        <v>70</v>
      </c>
      <c r="I2084">
        <v>48</v>
      </c>
      <c r="J2084">
        <v>41</v>
      </c>
      <c r="K2084">
        <v>86</v>
      </c>
      <c r="L2084">
        <v>0.47699999999999998</v>
      </c>
      <c r="M2084">
        <v>15</v>
      </c>
      <c r="N2084">
        <v>39</v>
      </c>
      <c r="O2084">
        <v>0.38500000000000001</v>
      </c>
      <c r="P2084">
        <v>19</v>
      </c>
      <c r="Q2084">
        <v>23</v>
      </c>
      <c r="R2084">
        <v>0.82599999999999996</v>
      </c>
      <c r="S2084">
        <v>9</v>
      </c>
      <c r="T2084">
        <v>27</v>
      </c>
      <c r="U2084">
        <v>36</v>
      </c>
      <c r="V2084">
        <v>27</v>
      </c>
      <c r="W2084">
        <v>12</v>
      </c>
      <c r="X2084">
        <v>4</v>
      </c>
      <c r="Y2084">
        <v>5</v>
      </c>
      <c r="Z2084">
        <v>2</v>
      </c>
      <c r="AA2084">
        <v>22</v>
      </c>
      <c r="AB2084">
        <v>19</v>
      </c>
      <c r="AC2084">
        <v>116</v>
      </c>
      <c r="AD2084">
        <v>-12</v>
      </c>
      <c r="AE2084">
        <v>1</v>
      </c>
      <c r="AF2084">
        <v>1231</v>
      </c>
      <c r="AG2084">
        <v>1231</v>
      </c>
      <c r="AH2084">
        <v>1231</v>
      </c>
      <c r="AI2084">
        <v>121</v>
      </c>
      <c r="AJ2084">
        <v>1234</v>
      </c>
      <c r="AK2084">
        <v>1580</v>
      </c>
      <c r="AL2084">
        <v>1059</v>
      </c>
      <c r="AM2084">
        <v>733</v>
      </c>
      <c r="AN2084">
        <v>933</v>
      </c>
      <c r="AO2084">
        <v>909</v>
      </c>
      <c r="AP2084">
        <v>756</v>
      </c>
      <c r="AQ2084">
        <v>899</v>
      </c>
      <c r="AR2084">
        <v>794</v>
      </c>
      <c r="AS2084">
        <v>1566</v>
      </c>
      <c r="AT2084">
        <v>2068</v>
      </c>
      <c r="AU2084">
        <v>2164</v>
      </c>
      <c r="AV2084">
        <v>1013</v>
      </c>
      <c r="AW2084">
        <v>640</v>
      </c>
      <c r="AX2084">
        <v>2190</v>
      </c>
      <c r="AY2084">
        <v>889</v>
      </c>
      <c r="AZ2084">
        <v>158</v>
      </c>
      <c r="BA2084">
        <v>1887</v>
      </c>
      <c r="BB2084">
        <v>971</v>
      </c>
      <c r="BC2084">
        <v>1025</v>
      </c>
      <c r="BD2084">
        <v>1899</v>
      </c>
      <c r="BE2084">
        <v>1</v>
      </c>
      <c r="BF2084" t="s">
        <v>64</v>
      </c>
      <c r="BG2084" t="s">
        <v>1404</v>
      </c>
      <c r="BH2084" t="s">
        <v>1498</v>
      </c>
      <c r="BI2084" s="4">
        <f xml:space="preserve"> _2025teamgamelogs[[#This Row],[FGA]] + (0.44 * _2025teamgamelogs[[#This Row],[FTA]]) + _2025teamgamelogs[[#This Row],[TOV]] - _2025teamgamelogs[[#This Row],[OREB]]</f>
        <v>99.12</v>
      </c>
      <c r="BJ2084" s="3">
        <f>_2025teamgamelogs[[#This Row],[TOV]]/_2025teamgamelogs[[#This Row],[POSSESIONS]]</f>
        <v>0.12106537530266344</v>
      </c>
      <c r="BK2084" s="4">
        <f>_2025teamgamelogs[[#This Row],[PTS]]/_2025teamgamelogs[[#This Row],[POSSESIONS]]</f>
        <v>1.1702986279257466</v>
      </c>
      <c r="BL2084" s="4">
        <f xml:space="preserve"> 100 * _2025teamgamelogs[[#This Row],[POINTS_PER_POSSESSION]]</f>
        <v>117.02986279257466</v>
      </c>
      <c r="BM2084" s="4">
        <f xml:space="preserve"> _2025teamgamelogs[[#This Row],[POSSESIONS]] / (_2025teamgamelogs[[#This Row],[MIN]]/48)</f>
        <v>99.12</v>
      </c>
      <c r="BN2084" s="3">
        <f>_2025teamgamelogs[[#This Row],[PTS]] / (2 * (_2025teamgamelogs[[#This Row],[FGA]] + 0.44 * _2025teamgamelogs[[#This Row],[FTA]]))</f>
        <v>0.60341240116521011</v>
      </c>
      <c r="BO2084" s="4">
        <f>VLOOKUP(_2025teamgamelogs[[#This Row],[MONTH]], LEAGUE_AVERAGES!$A$2:$B$8, 2, FALSE)</f>
        <v>113.5005303155976</v>
      </c>
      <c r="BP2084" s="5">
        <f>VLOOKUP(_2025teamgamelogs[[#This Row],[TEAM_NAME]], LEAGUE_AVERAGES!$A$14:$C$43, 2, FALSE)</f>
        <v>0.37158536585365853</v>
      </c>
      <c r="BQ2084" s="5">
        <f>VLOOKUP(_2025teamgamelogs[[#This Row],[TEAM_NAME]], LEAGUE_AVERAGES!$A$14:$C$43, 3, FALSE)</f>
        <v>0.34029268292682929</v>
      </c>
      <c r="BR2084" s="5">
        <f>VLOOKUP(_2025teamgamelogs[[#This Row],[TEAM_NAME]], LEAGUE_AVERAGES!$F$14:$H$43, 2, FALSE)</f>
        <v>0.4831951219512195</v>
      </c>
      <c r="BS2084" s="5">
        <f>VLOOKUP(_2025teamgamelogs[[#This Row],[TEAM_NAME]], LEAGUE_AVERAGES!$F$14:$H$43, 3, FALSE)</f>
        <v>0.47492682926829272</v>
      </c>
      <c r="BT2084" s="5">
        <f>VLOOKUP(_2025teamgamelogs[[#This Row],[TEAM_NAME]], LEAGUE_AVERAGES!$K$14:$M$43, 2, FALSE)</f>
        <v>0.59195463864629394</v>
      </c>
      <c r="BU2084" s="5">
        <f>VLOOKUP(_2025teamgamelogs[[#This Row],[TEAM_NAME]], LEAGUE_AVERAGES!$K$14:$M$43, 3, FALSE)</f>
        <v>0.57517865161129356</v>
      </c>
    </row>
    <row r="2085" spans="1:73" x14ac:dyDescent="0.2">
      <c r="A2085" t="s">
        <v>59</v>
      </c>
      <c r="B2085">
        <v>1610612751</v>
      </c>
      <c r="C2085" t="s">
        <v>89</v>
      </c>
      <c r="D2085" t="s">
        <v>90</v>
      </c>
      <c r="E2085">
        <v>22401011</v>
      </c>
      <c r="F2085" s="1">
        <v>45736</v>
      </c>
      <c r="G2085" t="s">
        <v>1677</v>
      </c>
      <c r="H2085" t="s">
        <v>70</v>
      </c>
      <c r="I2085">
        <v>53</v>
      </c>
      <c r="J2085">
        <v>36</v>
      </c>
      <c r="K2085">
        <v>101</v>
      </c>
      <c r="L2085">
        <v>0.35599999999999998</v>
      </c>
      <c r="M2085">
        <v>14</v>
      </c>
      <c r="N2085">
        <v>50</v>
      </c>
      <c r="O2085">
        <v>0.28000000000000003</v>
      </c>
      <c r="P2085">
        <v>13</v>
      </c>
      <c r="Q2085">
        <v>18</v>
      </c>
      <c r="R2085">
        <v>0.72199999999999998</v>
      </c>
      <c r="S2085">
        <v>14</v>
      </c>
      <c r="T2085">
        <v>33</v>
      </c>
      <c r="U2085">
        <v>47</v>
      </c>
      <c r="V2085">
        <v>20</v>
      </c>
      <c r="W2085">
        <v>16</v>
      </c>
      <c r="X2085">
        <v>11</v>
      </c>
      <c r="Y2085">
        <v>4</v>
      </c>
      <c r="Z2085">
        <v>8</v>
      </c>
      <c r="AA2085">
        <v>24</v>
      </c>
      <c r="AB2085">
        <v>21</v>
      </c>
      <c r="AC2085">
        <v>99</v>
      </c>
      <c r="AD2085">
        <v>-6</v>
      </c>
      <c r="AE2085">
        <v>1</v>
      </c>
      <c r="AF2085">
        <v>1231</v>
      </c>
      <c r="AG2085">
        <v>1231</v>
      </c>
      <c r="AH2085">
        <v>1231</v>
      </c>
      <c r="AI2085">
        <v>9</v>
      </c>
      <c r="AJ2085">
        <v>2070</v>
      </c>
      <c r="AK2085">
        <v>121</v>
      </c>
      <c r="AL2085">
        <v>2414</v>
      </c>
      <c r="AM2085">
        <v>934</v>
      </c>
      <c r="AN2085">
        <v>104</v>
      </c>
      <c r="AO2085">
        <v>2073</v>
      </c>
      <c r="AP2085">
        <v>1755</v>
      </c>
      <c r="AQ2085">
        <v>1617</v>
      </c>
      <c r="AR2085">
        <v>1787</v>
      </c>
      <c r="AS2085">
        <v>466</v>
      </c>
      <c r="AT2085">
        <v>1131</v>
      </c>
      <c r="AU2085">
        <v>705</v>
      </c>
      <c r="AV2085">
        <v>2163</v>
      </c>
      <c r="AW2085">
        <v>1583</v>
      </c>
      <c r="AX2085">
        <v>346</v>
      </c>
      <c r="AY2085">
        <v>1274</v>
      </c>
      <c r="AZ2085">
        <v>2116</v>
      </c>
      <c r="BA2085">
        <v>2162</v>
      </c>
      <c r="BB2085">
        <v>575</v>
      </c>
      <c r="BC2085">
        <v>2137</v>
      </c>
      <c r="BD2085">
        <v>1540</v>
      </c>
      <c r="BE2085">
        <v>1</v>
      </c>
      <c r="BF2085" t="s">
        <v>71</v>
      </c>
      <c r="BG2085" t="s">
        <v>1404</v>
      </c>
      <c r="BH2085" t="s">
        <v>1498</v>
      </c>
      <c r="BI2085" s="4">
        <f xml:space="preserve"> _2025teamgamelogs[[#This Row],[FGA]] + (0.44 * _2025teamgamelogs[[#This Row],[FTA]]) + _2025teamgamelogs[[#This Row],[TOV]] - _2025teamgamelogs[[#This Row],[OREB]]</f>
        <v>110.92</v>
      </c>
      <c r="BJ2085" s="3">
        <f>_2025teamgamelogs[[#This Row],[TOV]]/_2025teamgamelogs[[#This Row],[POSSESIONS]]</f>
        <v>0.14424810674359897</v>
      </c>
      <c r="BK2085" s="4">
        <f>_2025teamgamelogs[[#This Row],[PTS]]/_2025teamgamelogs[[#This Row],[POSSESIONS]]</f>
        <v>0.89253516047601877</v>
      </c>
      <c r="BL2085" s="4">
        <f xml:space="preserve"> 100 * _2025teamgamelogs[[#This Row],[POINTS_PER_POSSESSION]]</f>
        <v>89.253516047601877</v>
      </c>
      <c r="BM2085" s="4">
        <f xml:space="preserve"> _2025teamgamelogs[[#This Row],[POSSESIONS]] / (_2025teamgamelogs[[#This Row],[MIN]]/48)</f>
        <v>100.45584905660377</v>
      </c>
      <c r="BN2085" s="3">
        <f>_2025teamgamelogs[[#This Row],[PTS]] / (2 * (_2025teamgamelogs[[#This Row],[FGA]] + 0.44 * _2025teamgamelogs[[#This Row],[FTA]]))</f>
        <v>0.45446199045170765</v>
      </c>
      <c r="BO2085" s="4">
        <f>VLOOKUP(_2025teamgamelogs[[#This Row],[MONTH]], LEAGUE_AVERAGES!$A$2:$B$8, 2, FALSE)</f>
        <v>113.5005303155976</v>
      </c>
      <c r="BP2085" s="5">
        <f>VLOOKUP(_2025teamgamelogs[[#This Row],[TEAM_NAME]], LEAGUE_AVERAGES!$A$14:$C$43, 2, FALSE)</f>
        <v>0.337609756097561</v>
      </c>
      <c r="BQ2085" s="5">
        <f>VLOOKUP(_2025teamgamelogs[[#This Row],[TEAM_NAME]], LEAGUE_AVERAGES!$A$14:$C$43, 3, FALSE)</f>
        <v>0.34709756097560968</v>
      </c>
      <c r="BR2085" s="5">
        <f>VLOOKUP(_2025teamgamelogs[[#This Row],[TEAM_NAME]], LEAGUE_AVERAGES!$F$14:$H$43, 2, FALSE)</f>
        <v>0.43748780487804872</v>
      </c>
      <c r="BS2085" s="5">
        <f>VLOOKUP(_2025teamgamelogs[[#This Row],[TEAM_NAME]], LEAGUE_AVERAGES!$F$14:$H$43, 3, FALSE)</f>
        <v>0.43895121951219529</v>
      </c>
      <c r="BT2085" s="5">
        <f>VLOOKUP(_2025teamgamelogs[[#This Row],[TEAM_NAME]], LEAGUE_AVERAGES!$K$14:$M$43, 2, FALSE)</f>
        <v>0.54767404365624284</v>
      </c>
      <c r="BU2085" s="5">
        <f>VLOOKUP(_2025teamgamelogs[[#This Row],[TEAM_NAME]], LEAGUE_AVERAGES!$K$14:$M$43, 3, FALSE)</f>
        <v>0.5592142433904097</v>
      </c>
    </row>
    <row r="2086" spans="1:73" x14ac:dyDescent="0.2">
      <c r="A2086" t="s">
        <v>59</v>
      </c>
      <c r="B2086">
        <v>1610612762</v>
      </c>
      <c r="C2086" t="s">
        <v>125</v>
      </c>
      <c r="D2086" t="s">
        <v>126</v>
      </c>
      <c r="E2086">
        <v>22401020</v>
      </c>
      <c r="F2086" s="1">
        <v>45737</v>
      </c>
      <c r="G2086" t="s">
        <v>1678</v>
      </c>
      <c r="H2086" t="s">
        <v>70</v>
      </c>
      <c r="I2086">
        <v>48</v>
      </c>
      <c r="J2086">
        <v>38</v>
      </c>
      <c r="K2086">
        <v>84</v>
      </c>
      <c r="L2086">
        <v>0.45200000000000001</v>
      </c>
      <c r="M2086">
        <v>14</v>
      </c>
      <c r="N2086">
        <v>35</v>
      </c>
      <c r="O2086">
        <v>0.4</v>
      </c>
      <c r="P2086">
        <v>9</v>
      </c>
      <c r="Q2086">
        <v>12</v>
      </c>
      <c r="R2086">
        <v>0.75</v>
      </c>
      <c r="S2086">
        <v>9</v>
      </c>
      <c r="T2086">
        <v>29</v>
      </c>
      <c r="U2086">
        <v>38</v>
      </c>
      <c r="V2086">
        <v>24</v>
      </c>
      <c r="W2086">
        <v>17</v>
      </c>
      <c r="X2086">
        <v>7</v>
      </c>
      <c r="Y2086">
        <v>2</v>
      </c>
      <c r="Z2086">
        <v>4</v>
      </c>
      <c r="AA2086">
        <v>17</v>
      </c>
      <c r="AB2086">
        <v>15</v>
      </c>
      <c r="AC2086">
        <v>99</v>
      </c>
      <c r="AD2086">
        <v>-22</v>
      </c>
      <c r="AE2086">
        <v>1</v>
      </c>
      <c r="AF2086">
        <v>1231</v>
      </c>
      <c r="AG2086">
        <v>1231</v>
      </c>
      <c r="AH2086">
        <v>1231</v>
      </c>
      <c r="AI2086">
        <v>121</v>
      </c>
      <c r="AJ2086">
        <v>1796</v>
      </c>
      <c r="AK2086">
        <v>1815</v>
      </c>
      <c r="AL2086">
        <v>1512</v>
      </c>
      <c r="AM2086">
        <v>934</v>
      </c>
      <c r="AN2086">
        <v>1495</v>
      </c>
      <c r="AO2086">
        <v>723</v>
      </c>
      <c r="AP2086">
        <v>2256</v>
      </c>
      <c r="AQ2086">
        <v>2282</v>
      </c>
      <c r="AR2086">
        <v>1525</v>
      </c>
      <c r="AS2086">
        <v>1566</v>
      </c>
      <c r="AT2086">
        <v>1807</v>
      </c>
      <c r="AU2086">
        <v>1966</v>
      </c>
      <c r="AV2086">
        <v>1570</v>
      </c>
      <c r="AW2086">
        <v>1759</v>
      </c>
      <c r="AX2086">
        <v>1360</v>
      </c>
      <c r="AY2086">
        <v>2078</v>
      </c>
      <c r="AZ2086">
        <v>750</v>
      </c>
      <c r="BA2086">
        <v>792</v>
      </c>
      <c r="BB2086">
        <v>1892</v>
      </c>
      <c r="BC2086">
        <v>2137</v>
      </c>
      <c r="BD2086">
        <v>2251</v>
      </c>
      <c r="BE2086">
        <v>1</v>
      </c>
      <c r="BF2086" t="s">
        <v>64</v>
      </c>
      <c r="BG2086" t="s">
        <v>1404</v>
      </c>
      <c r="BH2086" t="s">
        <v>1498</v>
      </c>
      <c r="BI2086" s="4">
        <f xml:space="preserve"> _2025teamgamelogs[[#This Row],[FGA]] + (0.44 * _2025teamgamelogs[[#This Row],[FTA]]) + _2025teamgamelogs[[#This Row],[TOV]] - _2025teamgamelogs[[#This Row],[OREB]]</f>
        <v>97.28</v>
      </c>
      <c r="BJ2086" s="3">
        <f>_2025teamgamelogs[[#This Row],[TOV]]/_2025teamgamelogs[[#This Row],[POSSESIONS]]</f>
        <v>0.17475328947368421</v>
      </c>
      <c r="BK2086" s="4">
        <f>_2025teamgamelogs[[#This Row],[PTS]]/_2025teamgamelogs[[#This Row],[POSSESIONS]]</f>
        <v>1.0176809210526316</v>
      </c>
      <c r="BL2086" s="4">
        <f xml:space="preserve"> 100 * _2025teamgamelogs[[#This Row],[POINTS_PER_POSSESSION]]</f>
        <v>101.76809210526316</v>
      </c>
      <c r="BM2086" s="4">
        <f xml:space="preserve"> _2025teamgamelogs[[#This Row],[POSSESIONS]] / (_2025teamgamelogs[[#This Row],[MIN]]/48)</f>
        <v>97.28</v>
      </c>
      <c r="BN2086" s="3">
        <f>_2025teamgamelogs[[#This Row],[PTS]] / (2 * (_2025teamgamelogs[[#This Row],[FGA]] + 0.44 * _2025teamgamelogs[[#This Row],[FTA]]))</f>
        <v>0.55443548387096775</v>
      </c>
      <c r="BO2086" s="4">
        <f>VLOOKUP(_2025teamgamelogs[[#This Row],[MONTH]], LEAGUE_AVERAGES!$A$2:$B$8, 2, FALSE)</f>
        <v>113.5005303155976</v>
      </c>
      <c r="BP2086" s="5">
        <f>VLOOKUP(_2025teamgamelogs[[#This Row],[TEAM_NAME]], LEAGUE_AVERAGES!$A$14:$C$43, 2, FALSE)</f>
        <v>0.36446341463414633</v>
      </c>
      <c r="BQ2086" s="5">
        <f>VLOOKUP(_2025teamgamelogs[[#This Row],[TEAM_NAME]], LEAGUE_AVERAGES!$A$14:$C$43, 3, FALSE)</f>
        <v>0.3413170731707319</v>
      </c>
      <c r="BR2086" s="5">
        <f>VLOOKUP(_2025teamgamelogs[[#This Row],[TEAM_NAME]], LEAGUE_AVERAGES!$F$14:$H$43, 2, FALSE)</f>
        <v>0.4583902439024391</v>
      </c>
      <c r="BS2086" s="5">
        <f>VLOOKUP(_2025teamgamelogs[[#This Row],[TEAM_NAME]], LEAGUE_AVERAGES!$F$14:$H$43, 3, FALSE)</f>
        <v>0.45390243902439031</v>
      </c>
      <c r="BT2086" s="5">
        <f>VLOOKUP(_2025teamgamelogs[[#This Row],[TEAM_NAME]], LEAGUE_AVERAGES!$K$14:$M$43, 2, FALSE)</f>
        <v>0.57104853563970659</v>
      </c>
      <c r="BU2086" s="5">
        <f>VLOOKUP(_2025teamgamelogs[[#This Row],[TEAM_NAME]], LEAGUE_AVERAGES!$K$14:$M$43, 3, FALSE)</f>
        <v>0.56826296147062372</v>
      </c>
    </row>
    <row r="2087" spans="1:73" x14ac:dyDescent="0.2">
      <c r="A2087" t="s">
        <v>59</v>
      </c>
      <c r="B2087">
        <v>1610612746</v>
      </c>
      <c r="C2087" t="s">
        <v>131</v>
      </c>
      <c r="D2087" t="s">
        <v>132</v>
      </c>
      <c r="E2087">
        <v>22401023</v>
      </c>
      <c r="F2087" s="1">
        <v>45737</v>
      </c>
      <c r="G2087" t="s">
        <v>1387</v>
      </c>
      <c r="H2087" t="s">
        <v>63</v>
      </c>
      <c r="I2087">
        <v>48</v>
      </c>
      <c r="J2087">
        <v>45</v>
      </c>
      <c r="K2087">
        <v>78</v>
      </c>
      <c r="L2087">
        <v>0.57699999999999996</v>
      </c>
      <c r="M2087">
        <v>17</v>
      </c>
      <c r="N2087">
        <v>34</v>
      </c>
      <c r="O2087">
        <v>0.5</v>
      </c>
      <c r="P2087">
        <v>21</v>
      </c>
      <c r="Q2087">
        <v>26</v>
      </c>
      <c r="R2087">
        <v>0.80800000000000005</v>
      </c>
      <c r="S2087">
        <v>2</v>
      </c>
      <c r="T2087">
        <v>41</v>
      </c>
      <c r="U2087">
        <v>43</v>
      </c>
      <c r="V2087">
        <v>29</v>
      </c>
      <c r="W2087">
        <v>15</v>
      </c>
      <c r="X2087">
        <v>7</v>
      </c>
      <c r="Y2087">
        <v>9</v>
      </c>
      <c r="Z2087">
        <v>3</v>
      </c>
      <c r="AA2087">
        <v>14</v>
      </c>
      <c r="AB2087">
        <v>20</v>
      </c>
      <c r="AC2087">
        <v>128</v>
      </c>
      <c r="AD2087">
        <v>20</v>
      </c>
      <c r="AE2087">
        <v>1</v>
      </c>
      <c r="AF2087">
        <v>1</v>
      </c>
      <c r="AG2087">
        <v>1</v>
      </c>
      <c r="AH2087">
        <v>1</v>
      </c>
      <c r="AI2087">
        <v>121</v>
      </c>
      <c r="AJ2087">
        <v>564</v>
      </c>
      <c r="AK2087">
        <v>2291</v>
      </c>
      <c r="AL2087">
        <v>56</v>
      </c>
      <c r="AM2087">
        <v>410</v>
      </c>
      <c r="AN2087">
        <v>1627</v>
      </c>
      <c r="AO2087">
        <v>94</v>
      </c>
      <c r="AP2087">
        <v>506</v>
      </c>
      <c r="AQ2087">
        <v>570</v>
      </c>
      <c r="AR2087">
        <v>993</v>
      </c>
      <c r="AS2087">
        <v>2452</v>
      </c>
      <c r="AT2087">
        <v>148</v>
      </c>
      <c r="AU2087">
        <v>1282</v>
      </c>
      <c r="AV2087">
        <v>687</v>
      </c>
      <c r="AW2087">
        <v>1341</v>
      </c>
      <c r="AX2087">
        <v>1360</v>
      </c>
      <c r="AY2087">
        <v>109</v>
      </c>
      <c r="AZ2087">
        <v>384</v>
      </c>
      <c r="BA2087">
        <v>260</v>
      </c>
      <c r="BB2087">
        <v>767</v>
      </c>
      <c r="BC2087">
        <v>299</v>
      </c>
      <c r="BD2087">
        <v>231</v>
      </c>
      <c r="BE2087">
        <v>1</v>
      </c>
      <c r="BF2087" t="s">
        <v>64</v>
      </c>
      <c r="BG2087" t="s">
        <v>1404</v>
      </c>
      <c r="BH2087" t="s">
        <v>1498</v>
      </c>
      <c r="BI2087" s="4">
        <f xml:space="preserve"> _2025teamgamelogs[[#This Row],[FGA]] + (0.44 * _2025teamgamelogs[[#This Row],[FTA]]) + _2025teamgamelogs[[#This Row],[TOV]] - _2025teamgamelogs[[#This Row],[OREB]]</f>
        <v>102.44</v>
      </c>
      <c r="BJ2087" s="3">
        <f>_2025teamgamelogs[[#This Row],[TOV]]/_2025teamgamelogs[[#This Row],[POSSESIONS]]</f>
        <v>0.14642717688402968</v>
      </c>
      <c r="BK2087" s="4">
        <f>_2025teamgamelogs[[#This Row],[PTS]]/_2025teamgamelogs[[#This Row],[POSSESIONS]]</f>
        <v>1.2495119094103866</v>
      </c>
      <c r="BL2087" s="4">
        <f xml:space="preserve"> 100 * _2025teamgamelogs[[#This Row],[POINTS_PER_POSSESSION]]</f>
        <v>124.95119094103866</v>
      </c>
      <c r="BM2087" s="4">
        <f xml:space="preserve"> _2025teamgamelogs[[#This Row],[POSSESIONS]] / (_2025teamgamelogs[[#This Row],[MIN]]/48)</f>
        <v>102.44</v>
      </c>
      <c r="BN2087" s="3">
        <f>_2025teamgamelogs[[#This Row],[PTS]] / (2 * (_2025teamgamelogs[[#This Row],[FGA]] + 0.44 * _2025teamgamelogs[[#This Row],[FTA]]))</f>
        <v>0.7155635062611807</v>
      </c>
      <c r="BO2087" s="4">
        <f>VLOOKUP(_2025teamgamelogs[[#This Row],[MONTH]], LEAGUE_AVERAGES!$A$2:$B$8, 2, FALSE)</f>
        <v>113.5005303155976</v>
      </c>
      <c r="BP2087" s="5">
        <f>VLOOKUP(_2025teamgamelogs[[#This Row],[TEAM_NAME]], LEAGUE_AVERAGES!$A$14:$C$43, 2, FALSE)</f>
        <v>0.38978048780487806</v>
      </c>
      <c r="BQ2087" s="5">
        <f>VLOOKUP(_2025teamgamelogs[[#This Row],[TEAM_NAME]], LEAGUE_AVERAGES!$A$14:$C$43, 3, FALSE)</f>
        <v>0.36475609756097566</v>
      </c>
      <c r="BR2087" s="5">
        <f>VLOOKUP(_2025teamgamelogs[[#This Row],[TEAM_NAME]], LEAGUE_AVERAGES!$F$14:$H$43, 2, FALSE)</f>
        <v>0.49036585365853652</v>
      </c>
      <c r="BS2087" s="5">
        <f>VLOOKUP(_2025teamgamelogs[[#This Row],[TEAM_NAME]], LEAGUE_AVERAGES!$F$14:$H$43, 3, FALSE)</f>
        <v>0.47582926829268285</v>
      </c>
      <c r="BT2087" s="5">
        <f>VLOOKUP(_2025teamgamelogs[[#This Row],[TEAM_NAME]], LEAGUE_AVERAGES!$K$14:$M$43, 2, FALSE)</f>
        <v>0.59895938905835644</v>
      </c>
      <c r="BU2087" s="5">
        <f>VLOOKUP(_2025teamgamelogs[[#This Row],[TEAM_NAME]], LEAGUE_AVERAGES!$K$14:$M$43, 3, FALSE)</f>
        <v>0.58126724036545818</v>
      </c>
    </row>
    <row r="2088" spans="1:73" x14ac:dyDescent="0.2">
      <c r="A2088" t="s">
        <v>59</v>
      </c>
      <c r="B2088">
        <v>1610612738</v>
      </c>
      <c r="C2088" t="s">
        <v>74</v>
      </c>
      <c r="D2088" t="s">
        <v>75</v>
      </c>
      <c r="E2088">
        <v>22401020</v>
      </c>
      <c r="F2088" s="1">
        <v>45737</v>
      </c>
      <c r="G2088" t="s">
        <v>1679</v>
      </c>
      <c r="H2088" t="s">
        <v>63</v>
      </c>
      <c r="I2088">
        <v>48</v>
      </c>
      <c r="J2088">
        <v>45</v>
      </c>
      <c r="K2088">
        <v>97</v>
      </c>
      <c r="L2088">
        <v>0.46400000000000002</v>
      </c>
      <c r="M2088">
        <v>17</v>
      </c>
      <c r="N2088">
        <v>51</v>
      </c>
      <c r="O2088">
        <v>0.33300000000000002</v>
      </c>
      <c r="P2088">
        <v>14</v>
      </c>
      <c r="Q2088">
        <v>16</v>
      </c>
      <c r="R2088">
        <v>0.875</v>
      </c>
      <c r="S2088">
        <v>16</v>
      </c>
      <c r="T2088">
        <v>32</v>
      </c>
      <c r="U2088">
        <v>48</v>
      </c>
      <c r="V2088">
        <v>27</v>
      </c>
      <c r="W2088">
        <v>11</v>
      </c>
      <c r="X2088">
        <v>13</v>
      </c>
      <c r="Y2088">
        <v>4</v>
      </c>
      <c r="Z2088">
        <v>2</v>
      </c>
      <c r="AA2088">
        <v>15</v>
      </c>
      <c r="AB2088">
        <v>17</v>
      </c>
      <c r="AC2088">
        <v>121</v>
      </c>
      <c r="AD2088">
        <v>22</v>
      </c>
      <c r="AE2088">
        <v>1</v>
      </c>
      <c r="AF2088">
        <v>1</v>
      </c>
      <c r="AG2088">
        <v>1</v>
      </c>
      <c r="AH2088">
        <v>1</v>
      </c>
      <c r="AI2088">
        <v>121</v>
      </c>
      <c r="AJ2088">
        <v>564</v>
      </c>
      <c r="AK2088">
        <v>324</v>
      </c>
      <c r="AL2088">
        <v>1301</v>
      </c>
      <c r="AM2088">
        <v>410</v>
      </c>
      <c r="AN2088">
        <v>83</v>
      </c>
      <c r="AO2088">
        <v>1468</v>
      </c>
      <c r="AP2088">
        <v>1571</v>
      </c>
      <c r="AQ2088">
        <v>1907</v>
      </c>
      <c r="AR2088">
        <v>401</v>
      </c>
      <c r="AS2088">
        <v>234</v>
      </c>
      <c r="AT2088">
        <v>1307</v>
      </c>
      <c r="AU2088">
        <v>604</v>
      </c>
      <c r="AV2088">
        <v>1013</v>
      </c>
      <c r="AW2088">
        <v>429</v>
      </c>
      <c r="AX2088">
        <v>137</v>
      </c>
      <c r="AY2088">
        <v>1274</v>
      </c>
      <c r="AZ2088">
        <v>158</v>
      </c>
      <c r="BA2088">
        <v>398</v>
      </c>
      <c r="BB2088">
        <v>1444</v>
      </c>
      <c r="BC2088">
        <v>672</v>
      </c>
      <c r="BD2088">
        <v>194</v>
      </c>
      <c r="BE2088">
        <v>1</v>
      </c>
      <c r="BF2088" t="s">
        <v>71</v>
      </c>
      <c r="BG2088" t="s">
        <v>1404</v>
      </c>
      <c r="BH2088" t="s">
        <v>1498</v>
      </c>
      <c r="BI2088" s="4">
        <f xml:space="preserve"> _2025teamgamelogs[[#This Row],[FGA]] + (0.44 * _2025teamgamelogs[[#This Row],[FTA]]) + _2025teamgamelogs[[#This Row],[TOV]] - _2025teamgamelogs[[#This Row],[OREB]]</f>
        <v>99.04</v>
      </c>
      <c r="BJ2088" s="3">
        <f>_2025teamgamelogs[[#This Row],[TOV]]/_2025teamgamelogs[[#This Row],[POSSESIONS]]</f>
        <v>0.11106623586429724</v>
      </c>
      <c r="BK2088" s="4">
        <f>_2025teamgamelogs[[#This Row],[PTS]]/_2025teamgamelogs[[#This Row],[POSSESIONS]]</f>
        <v>1.2217285945072698</v>
      </c>
      <c r="BL2088" s="4">
        <f xml:space="preserve"> 100 * _2025teamgamelogs[[#This Row],[POINTS_PER_POSSESSION]]</f>
        <v>122.17285945072697</v>
      </c>
      <c r="BM2088" s="4">
        <f xml:space="preserve"> _2025teamgamelogs[[#This Row],[POSSESIONS]] / (_2025teamgamelogs[[#This Row],[MIN]]/48)</f>
        <v>99.04</v>
      </c>
      <c r="BN2088" s="3">
        <f>_2025teamgamelogs[[#This Row],[PTS]] / (2 * (_2025teamgamelogs[[#This Row],[FGA]] + 0.44 * _2025teamgamelogs[[#This Row],[FTA]]))</f>
        <v>0.58150711264898114</v>
      </c>
      <c r="BO2088" s="4">
        <f>VLOOKUP(_2025teamgamelogs[[#This Row],[MONTH]], LEAGUE_AVERAGES!$A$2:$B$8, 2, FALSE)</f>
        <v>113.5005303155976</v>
      </c>
      <c r="BP2088" s="5">
        <f>VLOOKUP(_2025teamgamelogs[[#This Row],[TEAM_NAME]], LEAGUE_AVERAGES!$A$14:$C$43, 2, FALSE)</f>
        <v>0.3739024390243903</v>
      </c>
      <c r="BQ2088" s="5">
        <f>VLOOKUP(_2025teamgamelogs[[#This Row],[TEAM_NAME]], LEAGUE_AVERAGES!$A$14:$C$43, 3, FALSE)</f>
        <v>0.36424390243902455</v>
      </c>
      <c r="BR2088" s="5">
        <f>VLOOKUP(_2025teamgamelogs[[#This Row],[TEAM_NAME]], LEAGUE_AVERAGES!$F$14:$H$43, 2, FALSE)</f>
        <v>0.46717073170731704</v>
      </c>
      <c r="BS2088" s="5">
        <f>VLOOKUP(_2025teamgamelogs[[#This Row],[TEAM_NAME]], LEAGUE_AVERAGES!$F$14:$H$43, 3, FALSE)</f>
        <v>0.45907317073170728</v>
      </c>
      <c r="BT2088" s="5">
        <f>VLOOKUP(_2025teamgamelogs[[#This Row],[TEAM_NAME]], LEAGUE_AVERAGES!$K$14:$M$43, 2, FALSE)</f>
        <v>0.59645910798675039</v>
      </c>
      <c r="BU2088" s="5">
        <f>VLOOKUP(_2025teamgamelogs[[#This Row],[TEAM_NAME]], LEAGUE_AVERAGES!$K$14:$M$43, 3, FALSE)</f>
        <v>0.58679053151616523</v>
      </c>
    </row>
    <row r="2089" spans="1:73" x14ac:dyDescent="0.2">
      <c r="A2089" t="s">
        <v>59</v>
      </c>
      <c r="B2089">
        <v>1610612764</v>
      </c>
      <c r="C2089" t="s">
        <v>148</v>
      </c>
      <c r="D2089" t="s">
        <v>149</v>
      </c>
      <c r="E2089">
        <v>22401014</v>
      </c>
      <c r="F2089" s="1">
        <v>45737</v>
      </c>
      <c r="G2089" t="s">
        <v>1680</v>
      </c>
      <c r="H2089" t="s">
        <v>70</v>
      </c>
      <c r="I2089">
        <v>48</v>
      </c>
      <c r="J2089">
        <v>37</v>
      </c>
      <c r="K2089">
        <v>87</v>
      </c>
      <c r="L2089">
        <v>0.42499999999999999</v>
      </c>
      <c r="M2089">
        <v>17</v>
      </c>
      <c r="N2089">
        <v>39</v>
      </c>
      <c r="O2089">
        <v>0.436</v>
      </c>
      <c r="P2089">
        <v>14</v>
      </c>
      <c r="Q2089">
        <v>19</v>
      </c>
      <c r="R2089">
        <v>0.73699999999999999</v>
      </c>
      <c r="S2089">
        <v>8</v>
      </c>
      <c r="T2089">
        <v>33</v>
      </c>
      <c r="U2089">
        <v>41</v>
      </c>
      <c r="V2089">
        <v>23</v>
      </c>
      <c r="W2089">
        <v>15</v>
      </c>
      <c r="X2089">
        <v>11</v>
      </c>
      <c r="Y2089">
        <v>4</v>
      </c>
      <c r="Z2089">
        <v>8</v>
      </c>
      <c r="AA2089">
        <v>10</v>
      </c>
      <c r="AB2089">
        <v>17</v>
      </c>
      <c r="AC2089">
        <v>105</v>
      </c>
      <c r="AD2089">
        <v>-15</v>
      </c>
      <c r="AE2089">
        <v>1</v>
      </c>
      <c r="AF2089">
        <v>1231</v>
      </c>
      <c r="AG2089">
        <v>1231</v>
      </c>
      <c r="AH2089">
        <v>1231</v>
      </c>
      <c r="AI2089">
        <v>121</v>
      </c>
      <c r="AJ2089">
        <v>1946</v>
      </c>
      <c r="AK2089">
        <v>1449</v>
      </c>
      <c r="AL2089">
        <v>1907</v>
      </c>
      <c r="AM2089">
        <v>410</v>
      </c>
      <c r="AN2089">
        <v>933</v>
      </c>
      <c r="AO2089">
        <v>416</v>
      </c>
      <c r="AP2089">
        <v>1571</v>
      </c>
      <c r="AQ2089">
        <v>1458</v>
      </c>
      <c r="AR2089">
        <v>1674</v>
      </c>
      <c r="AS2089">
        <v>1800</v>
      </c>
      <c r="AT2089">
        <v>1131</v>
      </c>
      <c r="AU2089">
        <v>1563</v>
      </c>
      <c r="AV2089">
        <v>1759</v>
      </c>
      <c r="AW2089">
        <v>1341</v>
      </c>
      <c r="AX2089">
        <v>346</v>
      </c>
      <c r="AY2089">
        <v>1274</v>
      </c>
      <c r="AZ2089">
        <v>2116</v>
      </c>
      <c r="BA2089">
        <v>25</v>
      </c>
      <c r="BB2089">
        <v>1444</v>
      </c>
      <c r="BC2089">
        <v>1790</v>
      </c>
      <c r="BD2089">
        <v>2041</v>
      </c>
      <c r="BE2089">
        <v>1</v>
      </c>
      <c r="BF2089" t="s">
        <v>64</v>
      </c>
      <c r="BG2089" t="s">
        <v>1404</v>
      </c>
      <c r="BH2089" t="s">
        <v>1498</v>
      </c>
      <c r="BI2089" s="4">
        <f xml:space="preserve"> _2025teamgamelogs[[#This Row],[FGA]] + (0.44 * _2025teamgamelogs[[#This Row],[FTA]]) + _2025teamgamelogs[[#This Row],[TOV]] - _2025teamgamelogs[[#This Row],[OREB]]</f>
        <v>102.36</v>
      </c>
      <c r="BJ2089" s="3">
        <f>_2025teamgamelogs[[#This Row],[TOV]]/_2025teamgamelogs[[#This Row],[POSSESIONS]]</f>
        <v>0.14654161781946073</v>
      </c>
      <c r="BK2089" s="4">
        <f>_2025teamgamelogs[[#This Row],[PTS]]/_2025teamgamelogs[[#This Row],[POSSESIONS]]</f>
        <v>1.0257913247362251</v>
      </c>
      <c r="BL2089" s="4">
        <f xml:space="preserve"> 100 * _2025teamgamelogs[[#This Row],[POINTS_PER_POSSESSION]]</f>
        <v>102.57913247362251</v>
      </c>
      <c r="BM2089" s="4">
        <f xml:space="preserve"> _2025teamgamelogs[[#This Row],[POSSESIONS]] / (_2025teamgamelogs[[#This Row],[MIN]]/48)</f>
        <v>102.36</v>
      </c>
      <c r="BN2089" s="3">
        <f>_2025teamgamelogs[[#This Row],[PTS]] / (2 * (_2025teamgamelogs[[#This Row],[FGA]] + 0.44 * _2025teamgamelogs[[#This Row],[FTA]]))</f>
        <v>0.55054530201342278</v>
      </c>
      <c r="BO2089" s="4">
        <f>VLOOKUP(_2025teamgamelogs[[#This Row],[MONTH]], LEAGUE_AVERAGES!$A$2:$B$8, 2, FALSE)</f>
        <v>113.5005303155976</v>
      </c>
      <c r="BP2089" s="5">
        <f>VLOOKUP(_2025teamgamelogs[[#This Row],[TEAM_NAME]], LEAGUE_AVERAGES!$A$14:$C$43, 2, FALSE)</f>
        <v>0.32842499999999997</v>
      </c>
      <c r="BQ2089" s="5">
        <f>VLOOKUP(_2025teamgamelogs[[#This Row],[TEAM_NAME]], LEAGUE_AVERAGES!$A$14:$C$43, 3, FALSE)</f>
        <v>0.33730952380952384</v>
      </c>
      <c r="BR2089" s="5">
        <f>VLOOKUP(_2025teamgamelogs[[#This Row],[TEAM_NAME]], LEAGUE_AVERAGES!$F$14:$H$43, 2, FALSE)</f>
        <v>0.44209999999999994</v>
      </c>
      <c r="BS2089" s="5">
        <f>VLOOKUP(_2025teamgamelogs[[#This Row],[TEAM_NAME]], LEAGUE_AVERAGES!$F$14:$H$43, 3, FALSE)</f>
        <v>0.4362619047619048</v>
      </c>
      <c r="BT2089" s="5">
        <f>VLOOKUP(_2025teamgamelogs[[#This Row],[TEAM_NAME]], LEAGUE_AVERAGES!$K$14:$M$43, 2, FALSE)</f>
        <v>0.55099578881797462</v>
      </c>
      <c r="BU2089" s="5">
        <f>VLOOKUP(_2025teamgamelogs[[#This Row],[TEAM_NAME]], LEAGUE_AVERAGES!$K$14:$M$43, 3, FALSE)</f>
        <v>0.54201342555394594</v>
      </c>
    </row>
    <row r="2090" spans="1:73" x14ac:dyDescent="0.2">
      <c r="A2090" t="s">
        <v>59</v>
      </c>
      <c r="B2090">
        <v>1610612748</v>
      </c>
      <c r="C2090" t="s">
        <v>101</v>
      </c>
      <c r="D2090" t="s">
        <v>102</v>
      </c>
      <c r="E2090">
        <v>22401015</v>
      </c>
      <c r="F2090" s="1">
        <v>45737</v>
      </c>
      <c r="G2090" t="s">
        <v>1681</v>
      </c>
      <c r="H2090" t="s">
        <v>70</v>
      </c>
      <c r="I2090">
        <v>48</v>
      </c>
      <c r="J2090">
        <v>38</v>
      </c>
      <c r="K2090">
        <v>73</v>
      </c>
      <c r="L2090">
        <v>0.52100000000000002</v>
      </c>
      <c r="M2090">
        <v>10</v>
      </c>
      <c r="N2090">
        <v>24</v>
      </c>
      <c r="O2090">
        <v>0.41699999999999998</v>
      </c>
      <c r="P2090">
        <v>12</v>
      </c>
      <c r="Q2090">
        <v>14</v>
      </c>
      <c r="R2090">
        <v>0.85699999999999998</v>
      </c>
      <c r="S2090">
        <v>5</v>
      </c>
      <c r="T2090">
        <v>29</v>
      </c>
      <c r="U2090">
        <v>34</v>
      </c>
      <c r="V2090">
        <v>25</v>
      </c>
      <c r="W2090">
        <v>21</v>
      </c>
      <c r="X2090">
        <v>8</v>
      </c>
      <c r="Y2090">
        <v>5</v>
      </c>
      <c r="Z2090">
        <v>4</v>
      </c>
      <c r="AA2090">
        <v>16</v>
      </c>
      <c r="AB2090">
        <v>14</v>
      </c>
      <c r="AC2090">
        <v>98</v>
      </c>
      <c r="AD2090">
        <v>-4</v>
      </c>
      <c r="AE2090">
        <v>1</v>
      </c>
      <c r="AF2090">
        <v>1231</v>
      </c>
      <c r="AG2090">
        <v>1231</v>
      </c>
      <c r="AH2090">
        <v>1231</v>
      </c>
      <c r="AI2090">
        <v>121</v>
      </c>
      <c r="AJ2090">
        <v>1796</v>
      </c>
      <c r="AK2090">
        <v>2432</v>
      </c>
      <c r="AL2090">
        <v>404</v>
      </c>
      <c r="AM2090">
        <v>1891</v>
      </c>
      <c r="AN2090">
        <v>2400</v>
      </c>
      <c r="AO2090">
        <v>565</v>
      </c>
      <c r="AP2090">
        <v>1889</v>
      </c>
      <c r="AQ2090">
        <v>2113</v>
      </c>
      <c r="AR2090">
        <v>515</v>
      </c>
      <c r="AS2090">
        <v>2299</v>
      </c>
      <c r="AT2090">
        <v>1807</v>
      </c>
      <c r="AU2090">
        <v>2282</v>
      </c>
      <c r="AV2090">
        <v>1358</v>
      </c>
      <c r="AW2090">
        <v>2289</v>
      </c>
      <c r="AX2090">
        <v>1073</v>
      </c>
      <c r="AY2090">
        <v>889</v>
      </c>
      <c r="AZ2090">
        <v>750</v>
      </c>
      <c r="BA2090">
        <v>570</v>
      </c>
      <c r="BB2090">
        <v>2064</v>
      </c>
      <c r="BC2090">
        <v>2178</v>
      </c>
      <c r="BD2090">
        <v>1415</v>
      </c>
      <c r="BE2090">
        <v>1</v>
      </c>
      <c r="BF2090" t="s">
        <v>64</v>
      </c>
      <c r="BG2090" t="s">
        <v>1404</v>
      </c>
      <c r="BH2090" t="s">
        <v>1498</v>
      </c>
      <c r="BI2090" s="4">
        <f xml:space="preserve"> _2025teamgamelogs[[#This Row],[FGA]] + (0.44 * _2025teamgamelogs[[#This Row],[FTA]]) + _2025teamgamelogs[[#This Row],[TOV]] - _2025teamgamelogs[[#This Row],[OREB]]</f>
        <v>95.16</v>
      </c>
      <c r="BJ2090" s="3">
        <f>_2025teamgamelogs[[#This Row],[TOV]]/_2025teamgamelogs[[#This Row],[POSSESIONS]]</f>
        <v>0.22068095838587642</v>
      </c>
      <c r="BK2090" s="4">
        <f>_2025teamgamelogs[[#This Row],[PTS]]/_2025teamgamelogs[[#This Row],[POSSESIONS]]</f>
        <v>1.0298444724674234</v>
      </c>
      <c r="BL2090" s="4">
        <f xml:space="preserve"> 100 * _2025teamgamelogs[[#This Row],[POINTS_PER_POSSESSION]]</f>
        <v>102.98444724674233</v>
      </c>
      <c r="BM2090" s="4">
        <f xml:space="preserve"> _2025teamgamelogs[[#This Row],[POSSESIONS]] / (_2025teamgamelogs[[#This Row],[MIN]]/48)</f>
        <v>95.16</v>
      </c>
      <c r="BN2090" s="3">
        <f>_2025teamgamelogs[[#This Row],[PTS]] / (2 * (_2025teamgamelogs[[#This Row],[FGA]] + 0.44 * _2025teamgamelogs[[#This Row],[FTA]]))</f>
        <v>0.61899949469429005</v>
      </c>
      <c r="BO2090" s="4">
        <f>VLOOKUP(_2025teamgamelogs[[#This Row],[MONTH]], LEAGUE_AVERAGES!$A$2:$B$8, 2, FALSE)</f>
        <v>113.5005303155976</v>
      </c>
      <c r="BP2090" s="5">
        <f>VLOOKUP(_2025teamgamelogs[[#This Row],[TEAM_NAME]], LEAGUE_AVERAGES!$A$14:$C$43, 2, FALSE)</f>
        <v>0.38887804878048787</v>
      </c>
      <c r="BQ2090" s="5">
        <f>VLOOKUP(_2025teamgamelogs[[#This Row],[TEAM_NAME]], LEAGUE_AVERAGES!$A$14:$C$43, 3, FALSE)</f>
        <v>0.35180487804878063</v>
      </c>
      <c r="BR2090" s="5">
        <f>VLOOKUP(_2025teamgamelogs[[#This Row],[TEAM_NAME]], LEAGUE_AVERAGES!$F$14:$H$43, 2, FALSE)</f>
        <v>0.48178048780487814</v>
      </c>
      <c r="BS2090" s="5">
        <f>VLOOKUP(_2025teamgamelogs[[#This Row],[TEAM_NAME]], LEAGUE_AVERAGES!$F$14:$H$43, 3, FALSE)</f>
        <v>0.44997560975609752</v>
      </c>
      <c r="BT2090" s="5">
        <f>VLOOKUP(_2025teamgamelogs[[#This Row],[TEAM_NAME]], LEAGUE_AVERAGES!$K$14:$M$43, 2, FALSE)</f>
        <v>0.59307433364150897</v>
      </c>
      <c r="BU2090" s="5">
        <f>VLOOKUP(_2025teamgamelogs[[#This Row],[TEAM_NAME]], LEAGUE_AVERAGES!$K$14:$M$43, 3, FALSE)</f>
        <v>0.56311679796954139</v>
      </c>
    </row>
    <row r="2091" spans="1:73" x14ac:dyDescent="0.2">
      <c r="A2091" t="s">
        <v>59</v>
      </c>
      <c r="B2091">
        <v>1610612755</v>
      </c>
      <c r="C2091" t="s">
        <v>134</v>
      </c>
      <c r="D2091" t="s">
        <v>135</v>
      </c>
      <c r="E2091">
        <v>22401018</v>
      </c>
      <c r="F2091" s="1">
        <v>45737</v>
      </c>
      <c r="G2091" t="s">
        <v>1682</v>
      </c>
      <c r="H2091" t="s">
        <v>70</v>
      </c>
      <c r="I2091">
        <v>48</v>
      </c>
      <c r="J2091">
        <v>46</v>
      </c>
      <c r="K2091">
        <v>81</v>
      </c>
      <c r="L2091">
        <v>0.56799999999999995</v>
      </c>
      <c r="M2091">
        <v>14</v>
      </c>
      <c r="N2091">
        <v>37</v>
      </c>
      <c r="O2091">
        <v>0.378</v>
      </c>
      <c r="P2091">
        <v>14</v>
      </c>
      <c r="Q2091">
        <v>20</v>
      </c>
      <c r="R2091">
        <v>0.7</v>
      </c>
      <c r="S2091">
        <v>5</v>
      </c>
      <c r="T2091">
        <v>27</v>
      </c>
      <c r="U2091">
        <v>32</v>
      </c>
      <c r="V2091">
        <v>30</v>
      </c>
      <c r="W2091">
        <v>20</v>
      </c>
      <c r="X2091">
        <v>10</v>
      </c>
      <c r="Y2091">
        <v>4</v>
      </c>
      <c r="Z2091">
        <v>5</v>
      </c>
      <c r="AA2091">
        <v>15</v>
      </c>
      <c r="AB2091">
        <v>14</v>
      </c>
      <c r="AC2091">
        <v>120</v>
      </c>
      <c r="AD2091">
        <v>-8</v>
      </c>
      <c r="AE2091">
        <v>1</v>
      </c>
      <c r="AF2091">
        <v>1231</v>
      </c>
      <c r="AG2091">
        <v>1231</v>
      </c>
      <c r="AH2091">
        <v>1231</v>
      </c>
      <c r="AI2091">
        <v>121</v>
      </c>
      <c r="AJ2091">
        <v>437</v>
      </c>
      <c r="AK2091">
        <v>2117</v>
      </c>
      <c r="AL2091">
        <v>91</v>
      </c>
      <c r="AM2091">
        <v>934</v>
      </c>
      <c r="AN2091">
        <v>1227</v>
      </c>
      <c r="AO2091">
        <v>993</v>
      </c>
      <c r="AP2091">
        <v>1571</v>
      </c>
      <c r="AQ2091">
        <v>1301</v>
      </c>
      <c r="AR2091">
        <v>1932</v>
      </c>
      <c r="AS2091">
        <v>2299</v>
      </c>
      <c r="AT2091">
        <v>2068</v>
      </c>
      <c r="AU2091">
        <v>2378</v>
      </c>
      <c r="AV2091">
        <v>541</v>
      </c>
      <c r="AW2091">
        <v>2199</v>
      </c>
      <c r="AX2091">
        <v>539</v>
      </c>
      <c r="AY2091">
        <v>1274</v>
      </c>
      <c r="AZ2091">
        <v>1188</v>
      </c>
      <c r="BA2091">
        <v>398</v>
      </c>
      <c r="BB2091">
        <v>2064</v>
      </c>
      <c r="BC2091">
        <v>735</v>
      </c>
      <c r="BD2091">
        <v>1667</v>
      </c>
      <c r="BE2091">
        <v>1</v>
      </c>
      <c r="BF2091" t="s">
        <v>71</v>
      </c>
      <c r="BG2091" t="s">
        <v>1404</v>
      </c>
      <c r="BH2091" t="s">
        <v>1498</v>
      </c>
      <c r="BI2091" s="4">
        <f xml:space="preserve"> _2025teamgamelogs[[#This Row],[FGA]] + (0.44 * _2025teamgamelogs[[#This Row],[FTA]]) + _2025teamgamelogs[[#This Row],[TOV]] - _2025teamgamelogs[[#This Row],[OREB]]</f>
        <v>104.8</v>
      </c>
      <c r="BJ2091" s="3">
        <f>_2025teamgamelogs[[#This Row],[TOV]]/_2025teamgamelogs[[#This Row],[POSSESIONS]]</f>
        <v>0.19083969465648856</v>
      </c>
      <c r="BK2091" s="4">
        <f>_2025teamgamelogs[[#This Row],[PTS]]/_2025teamgamelogs[[#This Row],[POSSESIONS]]</f>
        <v>1.1450381679389314</v>
      </c>
      <c r="BL2091" s="4">
        <f xml:space="preserve"> 100 * _2025teamgamelogs[[#This Row],[POINTS_PER_POSSESSION]]</f>
        <v>114.50381679389314</v>
      </c>
      <c r="BM2091" s="4">
        <f xml:space="preserve"> _2025teamgamelogs[[#This Row],[POSSESIONS]] / (_2025teamgamelogs[[#This Row],[MIN]]/48)</f>
        <v>104.8</v>
      </c>
      <c r="BN2091" s="3">
        <f>_2025teamgamelogs[[#This Row],[PTS]] / (2 * (_2025teamgamelogs[[#This Row],[FGA]] + 0.44 * _2025teamgamelogs[[#This Row],[FTA]]))</f>
        <v>0.66815144766146994</v>
      </c>
      <c r="BO2091" s="4">
        <f>VLOOKUP(_2025teamgamelogs[[#This Row],[MONTH]], LEAGUE_AVERAGES!$A$2:$B$8, 2, FALSE)</f>
        <v>113.5005303155976</v>
      </c>
      <c r="BP2091" s="5">
        <f>VLOOKUP(_2025teamgamelogs[[#This Row],[TEAM_NAME]], LEAGUE_AVERAGES!$A$14:$C$43, 2, FALSE)</f>
        <v>0.34129268292682929</v>
      </c>
      <c r="BQ2091" s="5">
        <f>VLOOKUP(_2025teamgamelogs[[#This Row],[TEAM_NAME]], LEAGUE_AVERAGES!$A$14:$C$43, 3, FALSE)</f>
        <v>0.34026829268292691</v>
      </c>
      <c r="BR2091" s="5">
        <f>VLOOKUP(_2025teamgamelogs[[#This Row],[TEAM_NAME]], LEAGUE_AVERAGES!$F$14:$H$43, 2, FALSE)</f>
        <v>0.45178048780487812</v>
      </c>
      <c r="BS2091" s="5">
        <f>VLOOKUP(_2025teamgamelogs[[#This Row],[TEAM_NAME]], LEAGUE_AVERAGES!$F$14:$H$43, 3, FALSE)</f>
        <v>0.45797560975609758</v>
      </c>
      <c r="BT2091" s="5">
        <f>VLOOKUP(_2025teamgamelogs[[#This Row],[TEAM_NAME]], LEAGUE_AVERAGES!$K$14:$M$43, 2, FALSE)</f>
        <v>0.55774018976963147</v>
      </c>
      <c r="BU2091" s="5">
        <f>VLOOKUP(_2025teamgamelogs[[#This Row],[TEAM_NAME]], LEAGUE_AVERAGES!$K$14:$M$43, 3, FALSE)</f>
        <v>0.57066794818423772</v>
      </c>
    </row>
    <row r="2092" spans="1:73" x14ac:dyDescent="0.2">
      <c r="A2092" t="s">
        <v>59</v>
      </c>
      <c r="B2092">
        <v>1610612763</v>
      </c>
      <c r="C2092" t="s">
        <v>128</v>
      </c>
      <c r="D2092" t="s">
        <v>129</v>
      </c>
      <c r="E2092">
        <v>22401023</v>
      </c>
      <c r="F2092" s="1">
        <v>45737</v>
      </c>
      <c r="G2092" t="s">
        <v>1391</v>
      </c>
      <c r="H2092" t="s">
        <v>70</v>
      </c>
      <c r="I2092">
        <v>48</v>
      </c>
      <c r="J2092">
        <v>40</v>
      </c>
      <c r="K2092">
        <v>95</v>
      </c>
      <c r="L2092">
        <v>0.42099999999999999</v>
      </c>
      <c r="M2092">
        <v>19</v>
      </c>
      <c r="N2092">
        <v>49</v>
      </c>
      <c r="O2092">
        <v>0.38800000000000001</v>
      </c>
      <c r="P2092">
        <v>9</v>
      </c>
      <c r="Q2092">
        <v>13</v>
      </c>
      <c r="R2092">
        <v>0.69199999999999995</v>
      </c>
      <c r="S2092">
        <v>10</v>
      </c>
      <c r="T2092">
        <v>30</v>
      </c>
      <c r="U2092">
        <v>40</v>
      </c>
      <c r="V2092">
        <v>28</v>
      </c>
      <c r="W2092">
        <v>10</v>
      </c>
      <c r="X2092">
        <v>8</v>
      </c>
      <c r="Y2092">
        <v>3</v>
      </c>
      <c r="Z2092">
        <v>9</v>
      </c>
      <c r="AA2092">
        <v>20</v>
      </c>
      <c r="AB2092">
        <v>14</v>
      </c>
      <c r="AC2092">
        <v>108</v>
      </c>
      <c r="AD2092">
        <v>-20</v>
      </c>
      <c r="AE2092">
        <v>1</v>
      </c>
      <c r="AF2092">
        <v>1231</v>
      </c>
      <c r="AG2092">
        <v>1231</v>
      </c>
      <c r="AH2092">
        <v>1231</v>
      </c>
      <c r="AI2092">
        <v>121</v>
      </c>
      <c r="AJ2092">
        <v>1438</v>
      </c>
      <c r="AK2092">
        <v>477</v>
      </c>
      <c r="AL2092">
        <v>1959</v>
      </c>
      <c r="AM2092">
        <v>182</v>
      </c>
      <c r="AN2092">
        <v>142</v>
      </c>
      <c r="AO2092">
        <v>884</v>
      </c>
      <c r="AP2092">
        <v>2256</v>
      </c>
      <c r="AQ2092">
        <v>2188</v>
      </c>
      <c r="AR2092">
        <v>1984</v>
      </c>
      <c r="AS2092">
        <v>1308</v>
      </c>
      <c r="AT2092">
        <v>1652</v>
      </c>
      <c r="AU2092">
        <v>1715</v>
      </c>
      <c r="AV2092">
        <v>840</v>
      </c>
      <c r="AW2092">
        <v>264</v>
      </c>
      <c r="AX2092">
        <v>1073</v>
      </c>
      <c r="AY2092">
        <v>1712</v>
      </c>
      <c r="AZ2092">
        <v>2275</v>
      </c>
      <c r="BA2092">
        <v>1491</v>
      </c>
      <c r="BB2092">
        <v>2064</v>
      </c>
      <c r="BC2092">
        <v>1616</v>
      </c>
      <c r="BD2092">
        <v>2202</v>
      </c>
      <c r="BE2092">
        <v>1</v>
      </c>
      <c r="BF2092" t="s">
        <v>71</v>
      </c>
      <c r="BG2092" t="s">
        <v>1404</v>
      </c>
      <c r="BH2092" t="s">
        <v>1498</v>
      </c>
      <c r="BI2092" s="4">
        <f xml:space="preserve"> _2025teamgamelogs[[#This Row],[FGA]] + (0.44 * _2025teamgamelogs[[#This Row],[FTA]]) + _2025teamgamelogs[[#This Row],[TOV]] - _2025teamgamelogs[[#This Row],[OREB]]</f>
        <v>100.72</v>
      </c>
      <c r="BJ2092" s="3">
        <f>_2025teamgamelogs[[#This Row],[TOV]]/_2025teamgamelogs[[#This Row],[POSSESIONS]]</f>
        <v>9.9285146942017469E-2</v>
      </c>
      <c r="BK2092" s="4">
        <f>_2025teamgamelogs[[#This Row],[PTS]]/_2025teamgamelogs[[#This Row],[POSSESIONS]]</f>
        <v>1.0722795869737887</v>
      </c>
      <c r="BL2092" s="4">
        <f xml:space="preserve"> 100 * _2025teamgamelogs[[#This Row],[POINTS_PER_POSSESSION]]</f>
        <v>107.22795869737887</v>
      </c>
      <c r="BM2092" s="4">
        <f xml:space="preserve"> _2025teamgamelogs[[#This Row],[POSSESIONS]] / (_2025teamgamelogs[[#This Row],[MIN]]/48)</f>
        <v>100.72</v>
      </c>
      <c r="BN2092" s="3">
        <f>_2025teamgamelogs[[#This Row],[PTS]] / (2 * (_2025teamgamelogs[[#This Row],[FGA]] + 0.44 * _2025teamgamelogs[[#This Row],[FTA]]))</f>
        <v>0.53613979348689433</v>
      </c>
      <c r="BO2092" s="4">
        <f>VLOOKUP(_2025teamgamelogs[[#This Row],[MONTH]], LEAGUE_AVERAGES!$A$2:$B$8, 2, FALSE)</f>
        <v>113.5005303155976</v>
      </c>
      <c r="BP2092" s="5">
        <f>VLOOKUP(_2025teamgamelogs[[#This Row],[TEAM_NAME]], LEAGUE_AVERAGES!$A$14:$C$43, 2, FALSE)</f>
        <v>0.36546341463414628</v>
      </c>
      <c r="BQ2092" s="5">
        <f>VLOOKUP(_2025teamgamelogs[[#This Row],[TEAM_NAME]], LEAGUE_AVERAGES!$A$14:$C$43, 3, FALSE)</f>
        <v>0.36639024390243902</v>
      </c>
      <c r="BR2092" s="5">
        <f>VLOOKUP(_2025teamgamelogs[[#This Row],[TEAM_NAME]], LEAGUE_AVERAGES!$F$14:$H$43, 2, FALSE)</f>
        <v>0.48997560975609772</v>
      </c>
      <c r="BS2092" s="5">
        <f>VLOOKUP(_2025teamgamelogs[[#This Row],[TEAM_NAME]], LEAGUE_AVERAGES!$F$14:$H$43, 3, FALSE)</f>
        <v>0.46951219512195119</v>
      </c>
      <c r="BT2092" s="5">
        <f>VLOOKUP(_2025teamgamelogs[[#This Row],[TEAM_NAME]], LEAGUE_AVERAGES!$K$14:$M$43, 2, FALSE)</f>
        <v>0.59919613060605748</v>
      </c>
      <c r="BU2092" s="5">
        <f>VLOOKUP(_2025teamgamelogs[[#This Row],[TEAM_NAME]], LEAGUE_AVERAGES!$K$14:$M$43, 3, FALSE)</f>
        <v>0.57758119053457602</v>
      </c>
    </row>
    <row r="2093" spans="1:73" x14ac:dyDescent="0.2">
      <c r="A2093" t="s">
        <v>59</v>
      </c>
      <c r="B2093">
        <v>1610612756</v>
      </c>
      <c r="C2093" t="s">
        <v>80</v>
      </c>
      <c r="D2093" t="s">
        <v>81</v>
      </c>
      <c r="E2093">
        <v>22401021</v>
      </c>
      <c r="F2093" s="1">
        <v>45737</v>
      </c>
      <c r="G2093" t="s">
        <v>1683</v>
      </c>
      <c r="H2093" t="s">
        <v>63</v>
      </c>
      <c r="I2093">
        <v>48</v>
      </c>
      <c r="J2093">
        <v>48</v>
      </c>
      <c r="K2093">
        <v>92</v>
      </c>
      <c r="L2093">
        <v>0.52200000000000002</v>
      </c>
      <c r="M2093">
        <v>19</v>
      </c>
      <c r="N2093">
        <v>42</v>
      </c>
      <c r="O2093">
        <v>0.45200000000000001</v>
      </c>
      <c r="P2093">
        <v>8</v>
      </c>
      <c r="Q2093">
        <v>8</v>
      </c>
      <c r="R2093">
        <v>1</v>
      </c>
      <c r="S2093">
        <v>12</v>
      </c>
      <c r="T2093">
        <v>34</v>
      </c>
      <c r="U2093">
        <v>46</v>
      </c>
      <c r="V2093">
        <v>33</v>
      </c>
      <c r="W2093">
        <v>15</v>
      </c>
      <c r="X2093">
        <v>6</v>
      </c>
      <c r="Y2093">
        <v>3</v>
      </c>
      <c r="Z2093">
        <v>5</v>
      </c>
      <c r="AA2093">
        <v>16</v>
      </c>
      <c r="AB2093">
        <v>12</v>
      </c>
      <c r="AC2093">
        <v>123</v>
      </c>
      <c r="AD2093">
        <v>11</v>
      </c>
      <c r="AE2093">
        <v>1</v>
      </c>
      <c r="AF2093">
        <v>1</v>
      </c>
      <c r="AG2093">
        <v>1</v>
      </c>
      <c r="AH2093">
        <v>1</v>
      </c>
      <c r="AI2093">
        <v>121</v>
      </c>
      <c r="AJ2093">
        <v>242</v>
      </c>
      <c r="AK2093">
        <v>768</v>
      </c>
      <c r="AL2093">
        <v>389</v>
      </c>
      <c r="AM2093">
        <v>182</v>
      </c>
      <c r="AN2093">
        <v>568</v>
      </c>
      <c r="AO2093">
        <v>311</v>
      </c>
      <c r="AP2093">
        <v>2336</v>
      </c>
      <c r="AQ2093">
        <v>2420</v>
      </c>
      <c r="AR2093">
        <v>1</v>
      </c>
      <c r="AS2093">
        <v>848</v>
      </c>
      <c r="AT2093">
        <v>926</v>
      </c>
      <c r="AU2093">
        <v>835</v>
      </c>
      <c r="AV2093">
        <v>240</v>
      </c>
      <c r="AW2093">
        <v>1341</v>
      </c>
      <c r="AX2093">
        <v>1702</v>
      </c>
      <c r="AY2093">
        <v>1712</v>
      </c>
      <c r="AZ2093">
        <v>1188</v>
      </c>
      <c r="BA2093">
        <v>570</v>
      </c>
      <c r="BB2093">
        <v>2314</v>
      </c>
      <c r="BC2093">
        <v>549</v>
      </c>
      <c r="BD2093">
        <v>563</v>
      </c>
      <c r="BE2093">
        <v>1</v>
      </c>
      <c r="BF2093" t="s">
        <v>64</v>
      </c>
      <c r="BG2093" t="s">
        <v>1404</v>
      </c>
      <c r="BH2093" t="s">
        <v>1498</v>
      </c>
      <c r="BI2093" s="4">
        <f xml:space="preserve"> _2025teamgamelogs[[#This Row],[FGA]] + (0.44 * _2025teamgamelogs[[#This Row],[FTA]]) + _2025teamgamelogs[[#This Row],[TOV]] - _2025teamgamelogs[[#This Row],[OREB]]</f>
        <v>98.52</v>
      </c>
      <c r="BJ2093" s="3">
        <f>_2025teamgamelogs[[#This Row],[TOV]]/_2025teamgamelogs[[#This Row],[POSSESIONS]]</f>
        <v>0.15225334957369063</v>
      </c>
      <c r="BK2093" s="4">
        <f>_2025teamgamelogs[[#This Row],[PTS]]/_2025teamgamelogs[[#This Row],[POSSESIONS]]</f>
        <v>1.2484774665042631</v>
      </c>
      <c r="BL2093" s="4">
        <f xml:space="preserve"> 100 * _2025teamgamelogs[[#This Row],[POINTS_PER_POSSESSION]]</f>
        <v>124.8477466504263</v>
      </c>
      <c r="BM2093" s="4">
        <f xml:space="preserve"> _2025teamgamelogs[[#This Row],[POSSESIONS]] / (_2025teamgamelogs[[#This Row],[MIN]]/48)</f>
        <v>98.52</v>
      </c>
      <c r="BN2093" s="3">
        <f>_2025teamgamelogs[[#This Row],[PTS]] / (2 * (_2025teamgamelogs[[#This Row],[FGA]] + 0.44 * _2025teamgamelogs[[#This Row],[FTA]]))</f>
        <v>0.64384422110552764</v>
      </c>
      <c r="BO2093" s="4">
        <f>VLOOKUP(_2025teamgamelogs[[#This Row],[MONTH]], LEAGUE_AVERAGES!$A$2:$B$8, 2, FALSE)</f>
        <v>113.5005303155976</v>
      </c>
      <c r="BP2093" s="5">
        <f>VLOOKUP(_2025teamgamelogs[[#This Row],[TEAM_NAME]], LEAGUE_AVERAGES!$A$14:$C$43, 2, FALSE)</f>
        <v>0.37692682926829268</v>
      </c>
      <c r="BQ2093" s="5">
        <f>VLOOKUP(_2025teamgamelogs[[#This Row],[TEAM_NAME]], LEAGUE_AVERAGES!$A$14:$C$43, 3, FALSE)</f>
        <v>0.37741463414634141</v>
      </c>
      <c r="BR2093" s="5">
        <f>VLOOKUP(_2025teamgamelogs[[#This Row],[TEAM_NAME]], LEAGUE_AVERAGES!$F$14:$H$43, 2, FALSE)</f>
        <v>0.4768536585365854</v>
      </c>
      <c r="BS2093" s="5">
        <f>VLOOKUP(_2025teamgamelogs[[#This Row],[TEAM_NAME]], LEAGUE_AVERAGES!$F$14:$H$43, 3, FALSE)</f>
        <v>0.48056097560975608</v>
      </c>
      <c r="BT2093" s="5">
        <f>VLOOKUP(_2025teamgamelogs[[#This Row],[TEAM_NAME]], LEAGUE_AVERAGES!$K$14:$M$43, 2, FALSE)</f>
        <v>0.59622840480117467</v>
      </c>
      <c r="BU2093" s="5">
        <f>VLOOKUP(_2025teamgamelogs[[#This Row],[TEAM_NAME]], LEAGUE_AVERAGES!$K$14:$M$43, 3, FALSE)</f>
        <v>0.59682738613401276</v>
      </c>
    </row>
    <row r="2094" spans="1:73" x14ac:dyDescent="0.2">
      <c r="A2094" t="s">
        <v>59</v>
      </c>
      <c r="B2094">
        <v>1610612759</v>
      </c>
      <c r="C2094" t="s">
        <v>145</v>
      </c>
      <c r="D2094" t="s">
        <v>146</v>
      </c>
      <c r="E2094">
        <v>22401018</v>
      </c>
      <c r="F2094" s="1">
        <v>45737</v>
      </c>
      <c r="G2094" t="s">
        <v>1684</v>
      </c>
      <c r="H2094" t="s">
        <v>63</v>
      </c>
      <c r="I2094">
        <v>48</v>
      </c>
      <c r="J2094">
        <v>47</v>
      </c>
      <c r="K2094">
        <v>89</v>
      </c>
      <c r="L2094">
        <v>0.52800000000000002</v>
      </c>
      <c r="M2094">
        <v>19</v>
      </c>
      <c r="N2094">
        <v>39</v>
      </c>
      <c r="O2094">
        <v>0.48699999999999999</v>
      </c>
      <c r="P2094">
        <v>15</v>
      </c>
      <c r="Q2094">
        <v>18</v>
      </c>
      <c r="R2094">
        <v>0.83299999999999996</v>
      </c>
      <c r="S2094">
        <v>9</v>
      </c>
      <c r="T2094">
        <v>25</v>
      </c>
      <c r="U2094">
        <v>34</v>
      </c>
      <c r="V2094">
        <v>36</v>
      </c>
      <c r="W2094">
        <v>15</v>
      </c>
      <c r="X2094">
        <v>11</v>
      </c>
      <c r="Y2094">
        <v>5</v>
      </c>
      <c r="Z2094">
        <v>4</v>
      </c>
      <c r="AA2094">
        <v>14</v>
      </c>
      <c r="AB2094">
        <v>15</v>
      </c>
      <c r="AC2094">
        <v>128</v>
      </c>
      <c r="AD2094">
        <v>8</v>
      </c>
      <c r="AE2094">
        <v>1</v>
      </c>
      <c r="AF2094">
        <v>1</v>
      </c>
      <c r="AG2094">
        <v>1</v>
      </c>
      <c r="AH2094">
        <v>1</v>
      </c>
      <c r="AI2094">
        <v>121</v>
      </c>
      <c r="AJ2094">
        <v>335</v>
      </c>
      <c r="AK2094">
        <v>1176</v>
      </c>
      <c r="AL2094">
        <v>327</v>
      </c>
      <c r="AM2094">
        <v>182</v>
      </c>
      <c r="AN2094">
        <v>933</v>
      </c>
      <c r="AO2094">
        <v>140</v>
      </c>
      <c r="AP2094">
        <v>1416</v>
      </c>
      <c r="AQ2094">
        <v>1617</v>
      </c>
      <c r="AR2094">
        <v>699</v>
      </c>
      <c r="AS2094">
        <v>1566</v>
      </c>
      <c r="AT2094">
        <v>2271</v>
      </c>
      <c r="AU2094">
        <v>2282</v>
      </c>
      <c r="AV2094">
        <v>95</v>
      </c>
      <c r="AW2094">
        <v>1341</v>
      </c>
      <c r="AX2094">
        <v>346</v>
      </c>
      <c r="AY2094">
        <v>889</v>
      </c>
      <c r="AZ2094">
        <v>750</v>
      </c>
      <c r="BA2094">
        <v>260</v>
      </c>
      <c r="BB2094">
        <v>1892</v>
      </c>
      <c r="BC2094">
        <v>299</v>
      </c>
      <c r="BD2094">
        <v>727</v>
      </c>
      <c r="BE2094">
        <v>1</v>
      </c>
      <c r="BF2094" t="s">
        <v>64</v>
      </c>
      <c r="BG2094" t="s">
        <v>1404</v>
      </c>
      <c r="BH2094" t="s">
        <v>1498</v>
      </c>
      <c r="BI2094" s="4">
        <f xml:space="preserve"> _2025teamgamelogs[[#This Row],[FGA]] + (0.44 * _2025teamgamelogs[[#This Row],[FTA]]) + _2025teamgamelogs[[#This Row],[TOV]] - _2025teamgamelogs[[#This Row],[OREB]]</f>
        <v>102.92</v>
      </c>
      <c r="BJ2094" s="3">
        <f>_2025teamgamelogs[[#This Row],[TOV]]/_2025teamgamelogs[[#This Row],[POSSESIONS]]</f>
        <v>0.14574426739214924</v>
      </c>
      <c r="BK2094" s="4">
        <f>_2025teamgamelogs[[#This Row],[PTS]]/_2025teamgamelogs[[#This Row],[POSSESIONS]]</f>
        <v>1.2436844150796735</v>
      </c>
      <c r="BL2094" s="4">
        <f xml:space="preserve"> 100 * _2025teamgamelogs[[#This Row],[POINTS_PER_POSSESSION]]</f>
        <v>124.36844150796735</v>
      </c>
      <c r="BM2094" s="4">
        <f xml:space="preserve"> _2025teamgamelogs[[#This Row],[POSSESIONS]] / (_2025teamgamelogs[[#This Row],[MIN]]/48)</f>
        <v>102.92</v>
      </c>
      <c r="BN2094" s="3">
        <f>_2025teamgamelogs[[#This Row],[PTS]] / (2 * (_2025teamgamelogs[[#This Row],[FGA]] + 0.44 * _2025teamgamelogs[[#This Row],[FTA]]))</f>
        <v>0.66033842344201399</v>
      </c>
      <c r="BO2094" s="4">
        <f>VLOOKUP(_2025teamgamelogs[[#This Row],[MONTH]], LEAGUE_AVERAGES!$A$2:$B$8, 2, FALSE)</f>
        <v>113.5005303155976</v>
      </c>
      <c r="BP2094" s="5">
        <f>VLOOKUP(_2025teamgamelogs[[#This Row],[TEAM_NAME]], LEAGUE_AVERAGES!$A$14:$C$43, 2, FALSE)</f>
        <v>0.36502500000000004</v>
      </c>
      <c r="BQ2094" s="5">
        <f>VLOOKUP(_2025teamgamelogs[[#This Row],[TEAM_NAME]], LEAGUE_AVERAGES!$A$14:$C$43, 3, FALSE)</f>
        <v>0.35016666666666663</v>
      </c>
      <c r="BR2094" s="5">
        <f>VLOOKUP(_2025teamgamelogs[[#This Row],[TEAM_NAME]], LEAGUE_AVERAGES!$F$14:$H$43, 2, FALSE)</f>
        <v>0.47877500000000017</v>
      </c>
      <c r="BS2094" s="5">
        <f>VLOOKUP(_2025teamgamelogs[[#This Row],[TEAM_NAME]], LEAGUE_AVERAGES!$F$14:$H$43, 3, FALSE)</f>
        <v>0.45407142857142868</v>
      </c>
      <c r="BT2094" s="5">
        <f>VLOOKUP(_2025teamgamelogs[[#This Row],[TEAM_NAME]], LEAGUE_AVERAGES!$K$14:$M$43, 2, FALSE)</f>
        <v>0.59112459331758582</v>
      </c>
      <c r="BU2094" s="5">
        <f>VLOOKUP(_2025teamgamelogs[[#This Row],[TEAM_NAME]], LEAGUE_AVERAGES!$K$14:$M$43, 3, FALSE)</f>
        <v>0.56254759440180246</v>
      </c>
    </row>
    <row r="2095" spans="1:73" x14ac:dyDescent="0.2">
      <c r="A2095" t="s">
        <v>59</v>
      </c>
      <c r="B2095">
        <v>1610612742</v>
      </c>
      <c r="C2095" t="s">
        <v>154</v>
      </c>
      <c r="D2095" t="s">
        <v>155</v>
      </c>
      <c r="E2095">
        <v>22401019</v>
      </c>
      <c r="F2095" s="1">
        <v>45737</v>
      </c>
      <c r="G2095" t="s">
        <v>1685</v>
      </c>
      <c r="H2095" t="s">
        <v>63</v>
      </c>
      <c r="I2095">
        <v>48</v>
      </c>
      <c r="J2095">
        <v>42</v>
      </c>
      <c r="K2095">
        <v>80</v>
      </c>
      <c r="L2095">
        <v>0.52500000000000002</v>
      </c>
      <c r="M2095">
        <v>12</v>
      </c>
      <c r="N2095">
        <v>34</v>
      </c>
      <c r="O2095">
        <v>0.35299999999999998</v>
      </c>
      <c r="P2095">
        <v>27</v>
      </c>
      <c r="Q2095">
        <v>36</v>
      </c>
      <c r="R2095">
        <v>0.75</v>
      </c>
      <c r="S2095">
        <v>10</v>
      </c>
      <c r="T2095">
        <v>34</v>
      </c>
      <c r="U2095">
        <v>44</v>
      </c>
      <c r="V2095">
        <v>25</v>
      </c>
      <c r="W2095">
        <v>20</v>
      </c>
      <c r="X2095">
        <v>10</v>
      </c>
      <c r="Y2095">
        <v>7</v>
      </c>
      <c r="Z2095">
        <v>5</v>
      </c>
      <c r="AA2095">
        <v>16</v>
      </c>
      <c r="AB2095">
        <v>22</v>
      </c>
      <c r="AC2095">
        <v>123</v>
      </c>
      <c r="AD2095">
        <v>6</v>
      </c>
      <c r="AE2095">
        <v>1</v>
      </c>
      <c r="AF2095">
        <v>1</v>
      </c>
      <c r="AG2095">
        <v>1</v>
      </c>
      <c r="AH2095">
        <v>1</v>
      </c>
      <c r="AI2095">
        <v>121</v>
      </c>
      <c r="AJ2095">
        <v>1068</v>
      </c>
      <c r="AK2095">
        <v>2190</v>
      </c>
      <c r="AL2095">
        <v>353</v>
      </c>
      <c r="AM2095">
        <v>1413</v>
      </c>
      <c r="AN2095">
        <v>1627</v>
      </c>
      <c r="AO2095">
        <v>1275</v>
      </c>
      <c r="AP2095">
        <v>104</v>
      </c>
      <c r="AQ2095">
        <v>62</v>
      </c>
      <c r="AR2095">
        <v>1525</v>
      </c>
      <c r="AS2095">
        <v>1308</v>
      </c>
      <c r="AT2095">
        <v>926</v>
      </c>
      <c r="AU2095">
        <v>1127</v>
      </c>
      <c r="AV2095">
        <v>1358</v>
      </c>
      <c r="AW2095">
        <v>2199</v>
      </c>
      <c r="AX2095">
        <v>539</v>
      </c>
      <c r="AY2095">
        <v>346</v>
      </c>
      <c r="AZ2095">
        <v>1188</v>
      </c>
      <c r="BA2095">
        <v>570</v>
      </c>
      <c r="BB2095">
        <v>416</v>
      </c>
      <c r="BC2095">
        <v>549</v>
      </c>
      <c r="BD2095">
        <v>854</v>
      </c>
      <c r="BE2095">
        <v>1</v>
      </c>
      <c r="BF2095" t="s">
        <v>64</v>
      </c>
      <c r="BG2095" t="s">
        <v>1404</v>
      </c>
      <c r="BH2095" t="s">
        <v>1498</v>
      </c>
      <c r="BI2095" s="4">
        <f xml:space="preserve"> _2025teamgamelogs[[#This Row],[FGA]] + (0.44 * _2025teamgamelogs[[#This Row],[FTA]]) + _2025teamgamelogs[[#This Row],[TOV]] - _2025teamgamelogs[[#This Row],[OREB]]</f>
        <v>105.84</v>
      </c>
      <c r="BJ2095" s="3">
        <f>_2025teamgamelogs[[#This Row],[TOV]]/_2025teamgamelogs[[#This Row],[POSSESIONS]]</f>
        <v>0.18896447467876037</v>
      </c>
      <c r="BK2095" s="4">
        <f>_2025teamgamelogs[[#This Row],[PTS]]/_2025teamgamelogs[[#This Row],[POSSESIONS]]</f>
        <v>1.1621315192743764</v>
      </c>
      <c r="BL2095" s="4">
        <f xml:space="preserve"> 100 * _2025teamgamelogs[[#This Row],[POINTS_PER_POSSESSION]]</f>
        <v>116.21315192743764</v>
      </c>
      <c r="BM2095" s="4">
        <f xml:space="preserve"> _2025teamgamelogs[[#This Row],[POSSESIONS]] / (_2025teamgamelogs[[#This Row],[MIN]]/48)</f>
        <v>105.84</v>
      </c>
      <c r="BN2095" s="3">
        <f>_2025teamgamelogs[[#This Row],[PTS]] / (2 * (_2025teamgamelogs[[#This Row],[FGA]] + 0.44 * _2025teamgamelogs[[#This Row],[FTA]]))</f>
        <v>0.64169449081802998</v>
      </c>
      <c r="BO2095" s="4">
        <f>VLOOKUP(_2025teamgamelogs[[#This Row],[MONTH]], LEAGUE_AVERAGES!$A$2:$B$8, 2, FALSE)</f>
        <v>113.5005303155976</v>
      </c>
      <c r="BP2095" s="5">
        <f>VLOOKUP(_2025teamgamelogs[[#This Row],[TEAM_NAME]], LEAGUE_AVERAGES!$A$14:$C$43, 2, FALSE)</f>
        <v>0.362375</v>
      </c>
      <c r="BQ2095" s="5">
        <f>VLOOKUP(_2025teamgamelogs[[#This Row],[TEAM_NAME]], LEAGUE_AVERAGES!$A$14:$C$43, 3, FALSE)</f>
        <v>0.36252380952380958</v>
      </c>
      <c r="BR2095" s="5">
        <f>VLOOKUP(_2025teamgamelogs[[#This Row],[TEAM_NAME]], LEAGUE_AVERAGES!$F$14:$H$43, 2, FALSE)</f>
        <v>0.47777500000000001</v>
      </c>
      <c r="BS2095" s="5">
        <f>VLOOKUP(_2025teamgamelogs[[#This Row],[TEAM_NAME]], LEAGUE_AVERAGES!$F$14:$H$43, 3, FALSE)</f>
        <v>0.48176190476190472</v>
      </c>
      <c r="BT2095" s="5">
        <f>VLOOKUP(_2025teamgamelogs[[#This Row],[TEAM_NAME]], LEAGUE_AVERAGES!$K$14:$M$43, 2, FALSE)</f>
        <v>0.58283558931438928</v>
      </c>
      <c r="BU2095" s="5">
        <f>VLOOKUP(_2025teamgamelogs[[#This Row],[TEAM_NAME]], LEAGUE_AVERAGES!$K$14:$M$43, 3, FALSE)</f>
        <v>0.5856179003364903</v>
      </c>
    </row>
    <row r="2096" spans="1:73" x14ac:dyDescent="0.2">
      <c r="A2096" t="s">
        <v>59</v>
      </c>
      <c r="B2096">
        <v>1610612760</v>
      </c>
      <c r="C2096" t="s">
        <v>137</v>
      </c>
      <c r="D2096" t="s">
        <v>138</v>
      </c>
      <c r="E2096">
        <v>22401017</v>
      </c>
      <c r="F2096" s="1">
        <v>45737</v>
      </c>
      <c r="G2096" t="s">
        <v>1686</v>
      </c>
      <c r="H2096" t="s">
        <v>63</v>
      </c>
      <c r="I2096">
        <v>48</v>
      </c>
      <c r="J2096">
        <v>54</v>
      </c>
      <c r="K2096">
        <v>94</v>
      </c>
      <c r="L2096">
        <v>0.57399999999999995</v>
      </c>
      <c r="M2096">
        <v>21</v>
      </c>
      <c r="N2096">
        <v>39</v>
      </c>
      <c r="O2096">
        <v>0.53800000000000003</v>
      </c>
      <c r="P2096">
        <v>12</v>
      </c>
      <c r="Q2096">
        <v>17</v>
      </c>
      <c r="R2096">
        <v>0.70599999999999996</v>
      </c>
      <c r="S2096">
        <v>10</v>
      </c>
      <c r="T2096">
        <v>33</v>
      </c>
      <c r="U2096">
        <v>43</v>
      </c>
      <c r="V2096">
        <v>29</v>
      </c>
      <c r="W2096">
        <v>9</v>
      </c>
      <c r="X2096">
        <v>10</v>
      </c>
      <c r="Y2096">
        <v>7</v>
      </c>
      <c r="Z2096">
        <v>4</v>
      </c>
      <c r="AA2096">
        <v>13</v>
      </c>
      <c r="AB2096">
        <v>13</v>
      </c>
      <c r="AC2096">
        <v>141</v>
      </c>
      <c r="AD2096">
        <v>35</v>
      </c>
      <c r="AE2096">
        <v>1</v>
      </c>
      <c r="AF2096">
        <v>1</v>
      </c>
      <c r="AG2096">
        <v>1</v>
      </c>
      <c r="AH2096">
        <v>1</v>
      </c>
      <c r="AI2096">
        <v>121</v>
      </c>
      <c r="AJ2096">
        <v>29</v>
      </c>
      <c r="AK2096">
        <v>570</v>
      </c>
      <c r="AL2096">
        <v>64</v>
      </c>
      <c r="AM2096">
        <v>74</v>
      </c>
      <c r="AN2096">
        <v>933</v>
      </c>
      <c r="AO2096">
        <v>41</v>
      </c>
      <c r="AP2096">
        <v>1889</v>
      </c>
      <c r="AQ2096">
        <v>1778</v>
      </c>
      <c r="AR2096">
        <v>1904</v>
      </c>
      <c r="AS2096">
        <v>1308</v>
      </c>
      <c r="AT2096">
        <v>1131</v>
      </c>
      <c r="AU2096">
        <v>1282</v>
      </c>
      <c r="AV2096">
        <v>687</v>
      </c>
      <c r="AW2096">
        <v>152</v>
      </c>
      <c r="AX2096">
        <v>539</v>
      </c>
      <c r="AY2096">
        <v>346</v>
      </c>
      <c r="AZ2096">
        <v>750</v>
      </c>
      <c r="BA2096">
        <v>148</v>
      </c>
      <c r="BB2096">
        <v>2202</v>
      </c>
      <c r="BC2096">
        <v>43</v>
      </c>
      <c r="BD2096">
        <v>44</v>
      </c>
      <c r="BE2096">
        <v>1</v>
      </c>
      <c r="BF2096" t="s">
        <v>64</v>
      </c>
      <c r="BG2096" t="s">
        <v>1404</v>
      </c>
      <c r="BH2096" t="s">
        <v>1498</v>
      </c>
      <c r="BI2096" s="4">
        <f xml:space="preserve"> _2025teamgamelogs[[#This Row],[FGA]] + (0.44 * _2025teamgamelogs[[#This Row],[FTA]]) + _2025teamgamelogs[[#This Row],[TOV]] - _2025teamgamelogs[[#This Row],[OREB]]</f>
        <v>100.48</v>
      </c>
      <c r="BJ2096" s="3">
        <f>_2025teamgamelogs[[#This Row],[TOV]]/_2025teamgamelogs[[#This Row],[POSSESIONS]]</f>
        <v>8.957006369426751E-2</v>
      </c>
      <c r="BK2096" s="4">
        <f>_2025teamgamelogs[[#This Row],[PTS]]/_2025teamgamelogs[[#This Row],[POSSESIONS]]</f>
        <v>1.4032643312101911</v>
      </c>
      <c r="BL2096" s="4">
        <f xml:space="preserve"> 100 * _2025teamgamelogs[[#This Row],[POINTS_PER_POSSESSION]]</f>
        <v>140.32643312101911</v>
      </c>
      <c r="BM2096" s="4">
        <f xml:space="preserve"> _2025teamgamelogs[[#This Row],[POSSESIONS]] / (_2025teamgamelogs[[#This Row],[MIN]]/48)</f>
        <v>100.48</v>
      </c>
      <c r="BN2096" s="3">
        <f>_2025teamgamelogs[[#This Row],[PTS]] / (2 * (_2025teamgamelogs[[#This Row],[FGA]] + 0.44 * _2025teamgamelogs[[#This Row],[FTA]]))</f>
        <v>0.69471817106819078</v>
      </c>
      <c r="BO2096" s="4">
        <f>VLOOKUP(_2025teamgamelogs[[#This Row],[MONTH]], LEAGUE_AVERAGES!$A$2:$B$8, 2, FALSE)</f>
        <v>113.5005303155976</v>
      </c>
      <c r="BP2096" s="5">
        <f>VLOOKUP(_2025teamgamelogs[[#This Row],[TEAM_NAME]], LEAGUE_AVERAGES!$A$14:$C$43, 2, FALSE)</f>
        <v>0.38229268292682927</v>
      </c>
      <c r="BQ2096" s="5">
        <f>VLOOKUP(_2025teamgamelogs[[#This Row],[TEAM_NAME]], LEAGUE_AVERAGES!$A$14:$C$43, 3, FALSE)</f>
        <v>0.36500000000000005</v>
      </c>
      <c r="BR2096" s="5">
        <f>VLOOKUP(_2025teamgamelogs[[#This Row],[TEAM_NAME]], LEAGUE_AVERAGES!$F$14:$H$43, 2, FALSE)</f>
        <v>0.48607317073170736</v>
      </c>
      <c r="BS2096" s="5">
        <f>VLOOKUP(_2025teamgamelogs[[#This Row],[TEAM_NAME]], LEAGUE_AVERAGES!$F$14:$H$43, 3, FALSE)</f>
        <v>0.4780731707317073</v>
      </c>
      <c r="BT2096" s="5">
        <f>VLOOKUP(_2025teamgamelogs[[#This Row],[TEAM_NAME]], LEAGUE_AVERAGES!$K$14:$M$43, 2, FALSE)</f>
        <v>0.59971838422440138</v>
      </c>
      <c r="BU2096" s="5">
        <f>VLOOKUP(_2025teamgamelogs[[#This Row],[TEAM_NAME]], LEAGUE_AVERAGES!$K$14:$M$43, 3, FALSE)</f>
        <v>0.58679992881439635</v>
      </c>
    </row>
    <row r="2097" spans="1:73" x14ac:dyDescent="0.2">
      <c r="A2097" t="s">
        <v>59</v>
      </c>
      <c r="B2097">
        <v>1610612739</v>
      </c>
      <c r="C2097" t="s">
        <v>119</v>
      </c>
      <c r="D2097" t="s">
        <v>120</v>
      </c>
      <c r="E2097">
        <v>22401021</v>
      </c>
      <c r="F2097" s="1">
        <v>45737</v>
      </c>
      <c r="G2097" t="s">
        <v>1687</v>
      </c>
      <c r="H2097" t="s">
        <v>70</v>
      </c>
      <c r="I2097">
        <v>48</v>
      </c>
      <c r="J2097">
        <v>42</v>
      </c>
      <c r="K2097">
        <v>94</v>
      </c>
      <c r="L2097">
        <v>0.44700000000000001</v>
      </c>
      <c r="M2097">
        <v>17</v>
      </c>
      <c r="N2097">
        <v>45</v>
      </c>
      <c r="O2097">
        <v>0.378</v>
      </c>
      <c r="P2097">
        <v>11</v>
      </c>
      <c r="Q2097">
        <v>14</v>
      </c>
      <c r="R2097">
        <v>0.78600000000000003</v>
      </c>
      <c r="S2097">
        <v>16</v>
      </c>
      <c r="T2097">
        <v>28</v>
      </c>
      <c r="U2097">
        <v>44</v>
      </c>
      <c r="V2097">
        <v>24</v>
      </c>
      <c r="W2097">
        <v>11</v>
      </c>
      <c r="X2097">
        <v>11</v>
      </c>
      <c r="Y2097">
        <v>5</v>
      </c>
      <c r="Z2097">
        <v>3</v>
      </c>
      <c r="AA2097">
        <v>12</v>
      </c>
      <c r="AB2097">
        <v>16</v>
      </c>
      <c r="AC2097">
        <v>112</v>
      </c>
      <c r="AD2097">
        <v>-11</v>
      </c>
      <c r="AE2097">
        <v>1</v>
      </c>
      <c r="AF2097">
        <v>1231</v>
      </c>
      <c r="AG2097">
        <v>1231</v>
      </c>
      <c r="AH2097">
        <v>1231</v>
      </c>
      <c r="AI2097">
        <v>121</v>
      </c>
      <c r="AJ2097">
        <v>1068</v>
      </c>
      <c r="AK2097">
        <v>570</v>
      </c>
      <c r="AL2097">
        <v>1590</v>
      </c>
      <c r="AM2097">
        <v>410</v>
      </c>
      <c r="AN2097">
        <v>312</v>
      </c>
      <c r="AO2097">
        <v>1010</v>
      </c>
      <c r="AP2097">
        <v>2028</v>
      </c>
      <c r="AQ2097">
        <v>2113</v>
      </c>
      <c r="AR2097">
        <v>1221</v>
      </c>
      <c r="AS2097">
        <v>234</v>
      </c>
      <c r="AT2097">
        <v>1951</v>
      </c>
      <c r="AU2097">
        <v>1127</v>
      </c>
      <c r="AV2097">
        <v>1570</v>
      </c>
      <c r="AW2097">
        <v>429</v>
      </c>
      <c r="AX2097">
        <v>346</v>
      </c>
      <c r="AY2097">
        <v>889</v>
      </c>
      <c r="AZ2097">
        <v>384</v>
      </c>
      <c r="BA2097">
        <v>92</v>
      </c>
      <c r="BB2097">
        <v>1670</v>
      </c>
      <c r="BC2097">
        <v>1331</v>
      </c>
      <c r="BD2097">
        <v>1848</v>
      </c>
      <c r="BE2097">
        <v>1</v>
      </c>
      <c r="BF2097" t="s">
        <v>71</v>
      </c>
      <c r="BG2097" t="s">
        <v>1404</v>
      </c>
      <c r="BH2097" t="s">
        <v>1498</v>
      </c>
      <c r="BI2097" s="4">
        <f xml:space="preserve"> _2025teamgamelogs[[#This Row],[FGA]] + (0.44 * _2025teamgamelogs[[#This Row],[FTA]]) + _2025teamgamelogs[[#This Row],[TOV]] - _2025teamgamelogs[[#This Row],[OREB]]</f>
        <v>95.16</v>
      </c>
      <c r="BJ2097" s="3">
        <f>_2025teamgamelogs[[#This Row],[TOV]]/_2025teamgamelogs[[#This Row],[POSSESIONS]]</f>
        <v>0.11559478772593527</v>
      </c>
      <c r="BK2097" s="4">
        <f>_2025teamgamelogs[[#This Row],[PTS]]/_2025teamgamelogs[[#This Row],[POSSESIONS]]</f>
        <v>1.1769651113913409</v>
      </c>
      <c r="BL2097" s="4">
        <f xml:space="preserve"> 100 * _2025teamgamelogs[[#This Row],[POINTS_PER_POSSESSION]]</f>
        <v>117.69651113913409</v>
      </c>
      <c r="BM2097" s="4">
        <f xml:space="preserve"> _2025teamgamelogs[[#This Row],[POSSESIONS]] / (_2025teamgamelogs[[#This Row],[MIN]]/48)</f>
        <v>95.16</v>
      </c>
      <c r="BN2097" s="3">
        <f>_2025teamgamelogs[[#This Row],[PTS]] / (2 * (_2025teamgamelogs[[#This Row],[FGA]] + 0.44 * _2025teamgamelogs[[#This Row],[FTA]]))</f>
        <v>0.5591054313099042</v>
      </c>
      <c r="BO2097" s="4">
        <f>VLOOKUP(_2025teamgamelogs[[#This Row],[MONTH]], LEAGUE_AVERAGES!$A$2:$B$8, 2, FALSE)</f>
        <v>113.5005303155976</v>
      </c>
      <c r="BP2097" s="5">
        <f>VLOOKUP(_2025teamgamelogs[[#This Row],[TEAM_NAME]], LEAGUE_AVERAGES!$A$14:$C$43, 2, FALSE)</f>
        <v>0.38409756097560971</v>
      </c>
      <c r="BQ2097" s="5">
        <f>VLOOKUP(_2025teamgamelogs[[#This Row],[TEAM_NAME]], LEAGUE_AVERAGES!$A$14:$C$43, 3, FALSE)</f>
        <v>0.38512195121951209</v>
      </c>
      <c r="BR2097" s="5">
        <f>VLOOKUP(_2025teamgamelogs[[#This Row],[TEAM_NAME]], LEAGUE_AVERAGES!$F$14:$H$43, 2, FALSE)</f>
        <v>0.49482926829268303</v>
      </c>
      <c r="BS2097" s="5">
        <f>VLOOKUP(_2025teamgamelogs[[#This Row],[TEAM_NAME]], LEAGUE_AVERAGES!$F$14:$H$43, 3, FALSE)</f>
        <v>0.4880731707317072</v>
      </c>
      <c r="BT2097" s="5">
        <f>VLOOKUP(_2025teamgamelogs[[#This Row],[TEAM_NAME]], LEAGUE_AVERAGES!$K$14:$M$43, 2, FALSE)</f>
        <v>0.61027349880699666</v>
      </c>
      <c r="BU2097" s="5">
        <f>VLOOKUP(_2025teamgamelogs[[#This Row],[TEAM_NAME]], LEAGUE_AVERAGES!$K$14:$M$43, 3, FALSE)</f>
        <v>0.60680781397749251</v>
      </c>
    </row>
    <row r="2098" spans="1:73" x14ac:dyDescent="0.2">
      <c r="A2098" t="s">
        <v>59</v>
      </c>
      <c r="B2098">
        <v>1610612750</v>
      </c>
      <c r="C2098" t="s">
        <v>8</v>
      </c>
      <c r="D2098" t="s">
        <v>72</v>
      </c>
      <c r="E2098">
        <v>22401016</v>
      </c>
      <c r="F2098" s="1">
        <v>45737</v>
      </c>
      <c r="G2098" t="s">
        <v>1657</v>
      </c>
      <c r="H2098" t="s">
        <v>63</v>
      </c>
      <c r="I2098">
        <v>48</v>
      </c>
      <c r="J2098">
        <v>48</v>
      </c>
      <c r="K2098">
        <v>89</v>
      </c>
      <c r="L2098">
        <v>0.53900000000000003</v>
      </c>
      <c r="M2098">
        <v>19</v>
      </c>
      <c r="N2098">
        <v>44</v>
      </c>
      <c r="O2098">
        <v>0.432</v>
      </c>
      <c r="P2098">
        <v>19</v>
      </c>
      <c r="Q2098">
        <v>20</v>
      </c>
      <c r="R2098">
        <v>0.95</v>
      </c>
      <c r="S2098">
        <v>10</v>
      </c>
      <c r="T2098">
        <v>26</v>
      </c>
      <c r="U2098">
        <v>36</v>
      </c>
      <c r="V2098">
        <v>40</v>
      </c>
      <c r="W2098">
        <v>14</v>
      </c>
      <c r="X2098">
        <v>14</v>
      </c>
      <c r="Y2098">
        <v>1</v>
      </c>
      <c r="Z2098">
        <v>4</v>
      </c>
      <c r="AA2098">
        <v>17</v>
      </c>
      <c r="AB2098">
        <v>20</v>
      </c>
      <c r="AC2098">
        <v>134</v>
      </c>
      <c r="AD2098">
        <v>41</v>
      </c>
      <c r="AE2098">
        <v>1</v>
      </c>
      <c r="AF2098">
        <v>1</v>
      </c>
      <c r="AG2098">
        <v>1</v>
      </c>
      <c r="AH2098">
        <v>1</v>
      </c>
      <c r="AI2098">
        <v>121</v>
      </c>
      <c r="AJ2098">
        <v>242</v>
      </c>
      <c r="AK2098">
        <v>1176</v>
      </c>
      <c r="AL2098">
        <v>235</v>
      </c>
      <c r="AM2098">
        <v>182</v>
      </c>
      <c r="AN2098">
        <v>384</v>
      </c>
      <c r="AO2098">
        <v>449</v>
      </c>
      <c r="AP2098">
        <v>756</v>
      </c>
      <c r="AQ2098">
        <v>1301</v>
      </c>
      <c r="AR2098">
        <v>77</v>
      </c>
      <c r="AS2098">
        <v>1308</v>
      </c>
      <c r="AT2098">
        <v>2171</v>
      </c>
      <c r="AU2098">
        <v>2164</v>
      </c>
      <c r="AV2098">
        <v>17</v>
      </c>
      <c r="AW2098">
        <v>1092</v>
      </c>
      <c r="AX2098">
        <v>81</v>
      </c>
      <c r="AY2098">
        <v>2304</v>
      </c>
      <c r="AZ2098">
        <v>750</v>
      </c>
      <c r="BA2098">
        <v>792</v>
      </c>
      <c r="BB2098">
        <v>767</v>
      </c>
      <c r="BC2098">
        <v>126</v>
      </c>
      <c r="BD2098">
        <v>14</v>
      </c>
      <c r="BE2098">
        <v>1</v>
      </c>
      <c r="BF2098" t="s">
        <v>64</v>
      </c>
      <c r="BG2098" t="s">
        <v>1404</v>
      </c>
      <c r="BH2098" t="s">
        <v>1498</v>
      </c>
      <c r="BI2098" s="4">
        <f xml:space="preserve"> _2025teamgamelogs[[#This Row],[FGA]] + (0.44 * _2025teamgamelogs[[#This Row],[FTA]]) + _2025teamgamelogs[[#This Row],[TOV]] - _2025teamgamelogs[[#This Row],[OREB]]</f>
        <v>101.8</v>
      </c>
      <c r="BJ2098" s="3">
        <f>_2025teamgamelogs[[#This Row],[TOV]]/_2025teamgamelogs[[#This Row],[POSSESIONS]]</f>
        <v>0.13752455795677801</v>
      </c>
      <c r="BK2098" s="4">
        <f>_2025teamgamelogs[[#This Row],[PTS]]/_2025teamgamelogs[[#This Row],[POSSESIONS]]</f>
        <v>1.3163064833005895</v>
      </c>
      <c r="BL2098" s="4">
        <f xml:space="preserve"> 100 * _2025teamgamelogs[[#This Row],[POINTS_PER_POSSESSION]]</f>
        <v>131.63064833005896</v>
      </c>
      <c r="BM2098" s="4">
        <f xml:space="preserve"> _2025teamgamelogs[[#This Row],[POSSESIONS]] / (_2025teamgamelogs[[#This Row],[MIN]]/48)</f>
        <v>101.8</v>
      </c>
      <c r="BN2098" s="3">
        <f>_2025teamgamelogs[[#This Row],[PTS]] / (2 * (_2025teamgamelogs[[#This Row],[FGA]] + 0.44 * _2025teamgamelogs[[#This Row],[FTA]]))</f>
        <v>0.68507157464212676</v>
      </c>
      <c r="BO2098" s="4">
        <f>VLOOKUP(_2025teamgamelogs[[#This Row],[MONTH]], LEAGUE_AVERAGES!$A$2:$B$8, 2, FALSE)</f>
        <v>113.5005303155976</v>
      </c>
      <c r="BP2098" s="5">
        <f>VLOOKUP(_2025teamgamelogs[[#This Row],[TEAM_NAME]], LEAGUE_AVERAGES!$A$14:$C$43, 2, FALSE)</f>
        <v>0.38256097560975622</v>
      </c>
      <c r="BQ2098" s="5">
        <f>VLOOKUP(_2025teamgamelogs[[#This Row],[TEAM_NAME]], LEAGUE_AVERAGES!$A$14:$C$43, 3, FALSE)</f>
        <v>0.37156097560975615</v>
      </c>
      <c r="BR2098" s="5">
        <f>VLOOKUP(_2025teamgamelogs[[#This Row],[TEAM_NAME]], LEAGUE_AVERAGES!$F$14:$H$43, 2, FALSE)</f>
        <v>0.47402439024390242</v>
      </c>
      <c r="BS2098" s="5">
        <f>VLOOKUP(_2025teamgamelogs[[#This Row],[TEAM_NAME]], LEAGUE_AVERAGES!$F$14:$H$43, 3, FALSE)</f>
        <v>0.46580487804878057</v>
      </c>
      <c r="BT2098" s="5">
        <f>VLOOKUP(_2025teamgamelogs[[#This Row],[TEAM_NAME]], LEAGUE_AVERAGES!$K$14:$M$43, 2, FALSE)</f>
        <v>0.59446350940954662</v>
      </c>
      <c r="BU2098" s="5">
        <f>VLOOKUP(_2025teamgamelogs[[#This Row],[TEAM_NAME]], LEAGUE_AVERAGES!$K$14:$M$43, 3, FALSE)</f>
        <v>0.58583417827298701</v>
      </c>
    </row>
    <row r="2099" spans="1:73" x14ac:dyDescent="0.2">
      <c r="A2099" t="s">
        <v>59</v>
      </c>
      <c r="B2099">
        <v>1610612740</v>
      </c>
      <c r="C2099" t="s">
        <v>77</v>
      </c>
      <c r="D2099" t="s">
        <v>78</v>
      </c>
      <c r="E2099">
        <v>22401016</v>
      </c>
      <c r="F2099" s="1">
        <v>45737</v>
      </c>
      <c r="G2099" t="s">
        <v>1669</v>
      </c>
      <c r="H2099" t="s">
        <v>70</v>
      </c>
      <c r="I2099">
        <v>48</v>
      </c>
      <c r="J2099">
        <v>34</v>
      </c>
      <c r="K2099">
        <v>68</v>
      </c>
      <c r="L2099">
        <v>0.5</v>
      </c>
      <c r="M2099">
        <v>11</v>
      </c>
      <c r="N2099">
        <v>31</v>
      </c>
      <c r="O2099">
        <v>0.35499999999999998</v>
      </c>
      <c r="P2099">
        <v>14</v>
      </c>
      <c r="Q2099">
        <v>22</v>
      </c>
      <c r="R2099">
        <v>0.63600000000000001</v>
      </c>
      <c r="S2099">
        <v>7</v>
      </c>
      <c r="T2099">
        <v>26</v>
      </c>
      <c r="U2099">
        <v>33</v>
      </c>
      <c r="V2099">
        <v>20</v>
      </c>
      <c r="W2099">
        <v>26</v>
      </c>
      <c r="X2099">
        <v>11</v>
      </c>
      <c r="Y2099">
        <v>4</v>
      </c>
      <c r="Z2099">
        <v>1</v>
      </c>
      <c r="AA2099">
        <v>20</v>
      </c>
      <c r="AB2099">
        <v>17</v>
      </c>
      <c r="AC2099">
        <v>93</v>
      </c>
      <c r="AD2099">
        <v>-41</v>
      </c>
      <c r="AE2099">
        <v>1</v>
      </c>
      <c r="AF2099">
        <v>1231</v>
      </c>
      <c r="AG2099">
        <v>1231</v>
      </c>
      <c r="AH2099">
        <v>1231</v>
      </c>
      <c r="AI2099">
        <v>121</v>
      </c>
      <c r="AJ2099">
        <v>2258</v>
      </c>
      <c r="AK2099">
        <v>2458</v>
      </c>
      <c r="AL2099">
        <v>663</v>
      </c>
      <c r="AM2099">
        <v>1661</v>
      </c>
      <c r="AN2099">
        <v>1971</v>
      </c>
      <c r="AO2099">
        <v>1255</v>
      </c>
      <c r="AP2099">
        <v>1571</v>
      </c>
      <c r="AQ2099">
        <v>1008</v>
      </c>
      <c r="AR2099">
        <v>2249</v>
      </c>
      <c r="AS2099">
        <v>2024</v>
      </c>
      <c r="AT2099">
        <v>2171</v>
      </c>
      <c r="AU2099">
        <v>2337</v>
      </c>
      <c r="AV2099">
        <v>2163</v>
      </c>
      <c r="AW2099">
        <v>2444</v>
      </c>
      <c r="AX2099">
        <v>346</v>
      </c>
      <c r="AY2099">
        <v>1274</v>
      </c>
      <c r="AZ2099">
        <v>35</v>
      </c>
      <c r="BA2099">
        <v>1491</v>
      </c>
      <c r="BB2099">
        <v>1444</v>
      </c>
      <c r="BC2099">
        <v>2330</v>
      </c>
      <c r="BD2099">
        <v>2443</v>
      </c>
      <c r="BE2099">
        <v>1</v>
      </c>
      <c r="BF2099" t="s">
        <v>71</v>
      </c>
      <c r="BG2099" t="s">
        <v>1404</v>
      </c>
      <c r="BH2099" t="s">
        <v>1498</v>
      </c>
      <c r="BI2099" s="4">
        <f xml:space="preserve"> _2025teamgamelogs[[#This Row],[FGA]] + (0.44 * _2025teamgamelogs[[#This Row],[FTA]]) + _2025teamgamelogs[[#This Row],[TOV]] - _2025teamgamelogs[[#This Row],[OREB]]</f>
        <v>96.68</v>
      </c>
      <c r="BJ2099" s="3">
        <f>_2025teamgamelogs[[#This Row],[TOV]]/_2025teamgamelogs[[#This Row],[POSSESIONS]]</f>
        <v>0.26892842366570124</v>
      </c>
      <c r="BK2099" s="4">
        <f>_2025teamgamelogs[[#This Row],[PTS]]/_2025teamgamelogs[[#This Row],[POSSESIONS]]</f>
        <v>0.96193628465039294</v>
      </c>
      <c r="BL2099" s="4">
        <f xml:space="preserve"> 100 * _2025teamgamelogs[[#This Row],[POINTS_PER_POSSESSION]]</f>
        <v>96.193628465039296</v>
      </c>
      <c r="BM2099" s="4">
        <f xml:space="preserve"> _2025teamgamelogs[[#This Row],[POSSESIONS]] / (_2025teamgamelogs[[#This Row],[MIN]]/48)</f>
        <v>96.68</v>
      </c>
      <c r="BN2099" s="3">
        <f>_2025teamgamelogs[[#This Row],[PTS]] / (2 * (_2025teamgamelogs[[#This Row],[FGA]] + 0.44 * _2025teamgamelogs[[#This Row],[FTA]]))</f>
        <v>0.59860968074150356</v>
      </c>
      <c r="BO2099" s="4">
        <f>VLOOKUP(_2025teamgamelogs[[#This Row],[MONTH]], LEAGUE_AVERAGES!$A$2:$B$8, 2, FALSE)</f>
        <v>113.5005303155976</v>
      </c>
      <c r="BP2099" s="5">
        <f>VLOOKUP(_2025teamgamelogs[[#This Row],[TEAM_NAME]], LEAGUE_AVERAGES!$A$14:$C$43, 2, FALSE)</f>
        <v>0.35068292682926827</v>
      </c>
      <c r="BQ2099" s="5">
        <f>VLOOKUP(_2025teamgamelogs[[#This Row],[TEAM_NAME]], LEAGUE_AVERAGES!$A$14:$C$43, 3, FALSE)</f>
        <v>0.33902439024390252</v>
      </c>
      <c r="BR2099" s="5">
        <f>VLOOKUP(_2025teamgamelogs[[#This Row],[TEAM_NAME]], LEAGUE_AVERAGES!$F$14:$H$43, 2, FALSE)</f>
        <v>0.44770731707317085</v>
      </c>
      <c r="BS2099" s="5">
        <f>VLOOKUP(_2025teamgamelogs[[#This Row],[TEAM_NAME]], LEAGUE_AVERAGES!$F$14:$H$43, 3, FALSE)</f>
        <v>0.45721951219512191</v>
      </c>
      <c r="BT2099" s="5">
        <f>VLOOKUP(_2025teamgamelogs[[#This Row],[TEAM_NAME]], LEAGUE_AVERAGES!$K$14:$M$43, 2, FALSE)</f>
        <v>0.55230036801172144</v>
      </c>
      <c r="BU2099" s="5">
        <f>VLOOKUP(_2025teamgamelogs[[#This Row],[TEAM_NAME]], LEAGUE_AVERAGES!$K$14:$M$43, 3, FALSE)</f>
        <v>0.55239725408654039</v>
      </c>
    </row>
    <row r="2100" spans="1:73" x14ac:dyDescent="0.2">
      <c r="A2100" t="s">
        <v>59</v>
      </c>
      <c r="B2100">
        <v>1610612753</v>
      </c>
      <c r="C2100" t="s">
        <v>83</v>
      </c>
      <c r="D2100" t="s">
        <v>84</v>
      </c>
      <c r="E2100">
        <v>22401014</v>
      </c>
      <c r="F2100" s="1">
        <v>45737</v>
      </c>
      <c r="G2100" t="s">
        <v>1688</v>
      </c>
      <c r="H2100" t="s">
        <v>63</v>
      </c>
      <c r="I2100">
        <v>48</v>
      </c>
      <c r="J2100">
        <v>46</v>
      </c>
      <c r="K2100">
        <v>96</v>
      </c>
      <c r="L2100">
        <v>0.47899999999999998</v>
      </c>
      <c r="M2100">
        <v>17</v>
      </c>
      <c r="N2100">
        <v>42</v>
      </c>
      <c r="O2100">
        <v>0.40500000000000003</v>
      </c>
      <c r="P2100">
        <v>11</v>
      </c>
      <c r="Q2100">
        <v>13</v>
      </c>
      <c r="R2100">
        <v>0.84599999999999997</v>
      </c>
      <c r="S2100">
        <v>13</v>
      </c>
      <c r="T2100">
        <v>42</v>
      </c>
      <c r="U2100">
        <v>55</v>
      </c>
      <c r="V2100">
        <v>25</v>
      </c>
      <c r="W2100">
        <v>13</v>
      </c>
      <c r="X2100">
        <v>9</v>
      </c>
      <c r="Y2100">
        <v>8</v>
      </c>
      <c r="Z2100">
        <v>4</v>
      </c>
      <c r="AA2100">
        <v>17</v>
      </c>
      <c r="AB2100">
        <v>10</v>
      </c>
      <c r="AC2100">
        <v>120</v>
      </c>
      <c r="AD2100">
        <v>15</v>
      </c>
      <c r="AE2100">
        <v>1</v>
      </c>
      <c r="AF2100">
        <v>1</v>
      </c>
      <c r="AG2100">
        <v>1</v>
      </c>
      <c r="AH2100">
        <v>1</v>
      </c>
      <c r="AI2100">
        <v>121</v>
      </c>
      <c r="AJ2100">
        <v>437</v>
      </c>
      <c r="AK2100">
        <v>392</v>
      </c>
      <c r="AL2100">
        <v>1015</v>
      </c>
      <c r="AM2100">
        <v>410</v>
      </c>
      <c r="AN2100">
        <v>568</v>
      </c>
      <c r="AO2100">
        <v>700</v>
      </c>
      <c r="AP2100">
        <v>2028</v>
      </c>
      <c r="AQ2100">
        <v>2188</v>
      </c>
      <c r="AR2100">
        <v>605</v>
      </c>
      <c r="AS2100">
        <v>652</v>
      </c>
      <c r="AT2100">
        <v>105</v>
      </c>
      <c r="AU2100">
        <v>135</v>
      </c>
      <c r="AV2100">
        <v>1358</v>
      </c>
      <c r="AW2100">
        <v>850</v>
      </c>
      <c r="AX2100">
        <v>797</v>
      </c>
      <c r="AY2100">
        <v>187</v>
      </c>
      <c r="AZ2100">
        <v>750</v>
      </c>
      <c r="BA2100">
        <v>792</v>
      </c>
      <c r="BB2100">
        <v>2410</v>
      </c>
      <c r="BC2100">
        <v>735</v>
      </c>
      <c r="BD2100">
        <v>376</v>
      </c>
      <c r="BE2100">
        <v>1</v>
      </c>
      <c r="BF2100" t="s">
        <v>71</v>
      </c>
      <c r="BG2100" t="s">
        <v>1404</v>
      </c>
      <c r="BH2100" t="s">
        <v>1498</v>
      </c>
      <c r="BI2100" s="4">
        <f xml:space="preserve"> _2025teamgamelogs[[#This Row],[FGA]] + (0.44 * _2025teamgamelogs[[#This Row],[FTA]]) + _2025teamgamelogs[[#This Row],[TOV]] - _2025teamgamelogs[[#This Row],[OREB]]</f>
        <v>101.72</v>
      </c>
      <c r="BJ2100" s="3">
        <f>_2025teamgamelogs[[#This Row],[TOV]]/_2025teamgamelogs[[#This Row],[POSSESIONS]]</f>
        <v>0.12780180888714118</v>
      </c>
      <c r="BK2100" s="4">
        <f>_2025teamgamelogs[[#This Row],[PTS]]/_2025teamgamelogs[[#This Row],[POSSESIONS]]</f>
        <v>1.1797090051120724</v>
      </c>
      <c r="BL2100" s="4">
        <f xml:space="preserve"> 100 * _2025teamgamelogs[[#This Row],[POINTS_PER_POSSESSION]]</f>
        <v>117.97090051120725</v>
      </c>
      <c r="BM2100" s="4">
        <f xml:space="preserve"> _2025teamgamelogs[[#This Row],[POSSESIONS]] / (_2025teamgamelogs[[#This Row],[MIN]]/48)</f>
        <v>101.72</v>
      </c>
      <c r="BN2100" s="3">
        <f>_2025teamgamelogs[[#This Row],[PTS]] / (2 * (_2025teamgamelogs[[#This Row],[FGA]] + 0.44 * _2025teamgamelogs[[#This Row],[FTA]]))</f>
        <v>0.58985450255603622</v>
      </c>
      <c r="BO2100" s="4">
        <f>VLOOKUP(_2025teamgamelogs[[#This Row],[MONTH]], LEAGUE_AVERAGES!$A$2:$B$8, 2, FALSE)</f>
        <v>113.5005303155976</v>
      </c>
      <c r="BP2100" s="5">
        <f>VLOOKUP(_2025teamgamelogs[[#This Row],[TEAM_NAME]], LEAGUE_AVERAGES!$A$14:$C$43, 2, FALSE)</f>
        <v>0.32192682926829269</v>
      </c>
      <c r="BQ2100" s="5">
        <f>VLOOKUP(_2025teamgamelogs[[#This Row],[TEAM_NAME]], LEAGUE_AVERAGES!$A$14:$C$43, 3, FALSE)</f>
        <v>0.31129268292682932</v>
      </c>
      <c r="BR2100" s="5">
        <f>VLOOKUP(_2025teamgamelogs[[#This Row],[TEAM_NAME]], LEAGUE_AVERAGES!$F$14:$H$43, 2, FALSE)</f>
        <v>0.44641463414634147</v>
      </c>
      <c r="BS2100" s="5">
        <f>VLOOKUP(_2025teamgamelogs[[#This Row],[TEAM_NAME]], LEAGUE_AVERAGES!$F$14:$H$43, 3, FALSE)</f>
        <v>0.44524390243902434</v>
      </c>
      <c r="BT2100" s="5">
        <f>VLOOKUP(_2025teamgamelogs[[#This Row],[TEAM_NAME]], LEAGUE_AVERAGES!$K$14:$M$43, 2, FALSE)</f>
        <v>0.55194019912665027</v>
      </c>
      <c r="BU2100" s="5">
        <f>VLOOKUP(_2025teamgamelogs[[#This Row],[TEAM_NAME]], LEAGUE_AVERAGES!$K$14:$M$43, 3, FALSE)</f>
        <v>0.54874950227645525</v>
      </c>
    </row>
    <row r="2101" spans="1:73" x14ac:dyDescent="0.2">
      <c r="A2101" t="s">
        <v>59</v>
      </c>
      <c r="B2101">
        <v>1610612757</v>
      </c>
      <c r="C2101" t="s">
        <v>116</v>
      </c>
      <c r="D2101" t="s">
        <v>117</v>
      </c>
      <c r="E2101">
        <v>22401022</v>
      </c>
      <c r="F2101" s="1">
        <v>45737</v>
      </c>
      <c r="G2101" t="s">
        <v>812</v>
      </c>
      <c r="H2101" t="s">
        <v>63</v>
      </c>
      <c r="I2101">
        <v>48</v>
      </c>
      <c r="J2101">
        <v>47</v>
      </c>
      <c r="K2101">
        <v>87</v>
      </c>
      <c r="L2101">
        <v>0.54</v>
      </c>
      <c r="M2101">
        <v>14</v>
      </c>
      <c r="N2101">
        <v>35</v>
      </c>
      <c r="O2101">
        <v>0.4</v>
      </c>
      <c r="P2101">
        <v>20</v>
      </c>
      <c r="Q2101">
        <v>25</v>
      </c>
      <c r="R2101">
        <v>0.8</v>
      </c>
      <c r="S2101">
        <v>15</v>
      </c>
      <c r="T2101">
        <v>23</v>
      </c>
      <c r="U2101">
        <v>38</v>
      </c>
      <c r="V2101">
        <v>30</v>
      </c>
      <c r="W2101">
        <v>17</v>
      </c>
      <c r="X2101">
        <v>12</v>
      </c>
      <c r="Y2101">
        <v>6</v>
      </c>
      <c r="Z2101">
        <v>2</v>
      </c>
      <c r="AA2101">
        <v>18</v>
      </c>
      <c r="AB2101">
        <v>25</v>
      </c>
      <c r="AC2101">
        <v>128</v>
      </c>
      <c r="AD2101">
        <v>19</v>
      </c>
      <c r="AE2101">
        <v>1</v>
      </c>
      <c r="AF2101">
        <v>1</v>
      </c>
      <c r="AG2101">
        <v>1</v>
      </c>
      <c r="AH2101">
        <v>1</v>
      </c>
      <c r="AI2101">
        <v>121</v>
      </c>
      <c r="AJ2101">
        <v>335</v>
      </c>
      <c r="AK2101">
        <v>1449</v>
      </c>
      <c r="AL2101">
        <v>228</v>
      </c>
      <c r="AM2101">
        <v>934</v>
      </c>
      <c r="AN2101">
        <v>1495</v>
      </c>
      <c r="AO2101">
        <v>723</v>
      </c>
      <c r="AP2101">
        <v>623</v>
      </c>
      <c r="AQ2101">
        <v>666</v>
      </c>
      <c r="AR2101">
        <v>1029</v>
      </c>
      <c r="AS2101">
        <v>332</v>
      </c>
      <c r="AT2101">
        <v>2380</v>
      </c>
      <c r="AU2101">
        <v>1966</v>
      </c>
      <c r="AV2101">
        <v>541</v>
      </c>
      <c r="AW2101">
        <v>1759</v>
      </c>
      <c r="AX2101">
        <v>217</v>
      </c>
      <c r="AY2101">
        <v>560</v>
      </c>
      <c r="AZ2101">
        <v>158</v>
      </c>
      <c r="BA2101">
        <v>1018</v>
      </c>
      <c r="BB2101">
        <v>143</v>
      </c>
      <c r="BC2101">
        <v>299</v>
      </c>
      <c r="BD2101">
        <v>260</v>
      </c>
      <c r="BE2101">
        <v>1</v>
      </c>
      <c r="BF2101" t="s">
        <v>64</v>
      </c>
      <c r="BG2101" t="s">
        <v>1404</v>
      </c>
      <c r="BH2101" t="s">
        <v>1498</v>
      </c>
      <c r="BI2101" s="4">
        <f xml:space="preserve"> _2025teamgamelogs[[#This Row],[FGA]] + (0.44 * _2025teamgamelogs[[#This Row],[FTA]]) + _2025teamgamelogs[[#This Row],[TOV]] - _2025teamgamelogs[[#This Row],[OREB]]</f>
        <v>100</v>
      </c>
      <c r="BJ2101" s="3">
        <f>_2025teamgamelogs[[#This Row],[TOV]]/_2025teamgamelogs[[#This Row],[POSSESIONS]]</f>
        <v>0.17</v>
      </c>
      <c r="BK2101" s="4">
        <f>_2025teamgamelogs[[#This Row],[PTS]]/_2025teamgamelogs[[#This Row],[POSSESIONS]]</f>
        <v>1.28</v>
      </c>
      <c r="BL2101" s="4">
        <f xml:space="preserve"> 100 * _2025teamgamelogs[[#This Row],[POINTS_PER_POSSESSION]]</f>
        <v>128</v>
      </c>
      <c r="BM2101" s="4">
        <f xml:space="preserve"> _2025teamgamelogs[[#This Row],[POSSESIONS]] / (_2025teamgamelogs[[#This Row],[MIN]]/48)</f>
        <v>100</v>
      </c>
      <c r="BN2101" s="3">
        <f>_2025teamgamelogs[[#This Row],[PTS]] / (2 * (_2025teamgamelogs[[#This Row],[FGA]] + 0.44 * _2025teamgamelogs[[#This Row],[FTA]]))</f>
        <v>0.65306122448979587</v>
      </c>
      <c r="BO2101" s="4">
        <f>VLOOKUP(_2025teamgamelogs[[#This Row],[MONTH]], LEAGUE_AVERAGES!$A$2:$B$8, 2, FALSE)</f>
        <v>113.5005303155976</v>
      </c>
      <c r="BP2101" s="5">
        <f>VLOOKUP(_2025teamgamelogs[[#This Row],[TEAM_NAME]], LEAGUE_AVERAGES!$A$14:$C$43, 2, FALSE)</f>
        <v>0.3617317073170731</v>
      </c>
      <c r="BQ2101" s="5">
        <f>VLOOKUP(_2025teamgamelogs[[#This Row],[TEAM_NAME]], LEAGUE_AVERAGES!$A$14:$C$43, 3, FALSE)</f>
        <v>0.32368292682926825</v>
      </c>
      <c r="BR2101" s="5">
        <f>VLOOKUP(_2025teamgamelogs[[#This Row],[TEAM_NAME]], LEAGUE_AVERAGES!$F$14:$H$43, 2, FALSE)</f>
        <v>0.4560243902439024</v>
      </c>
      <c r="BS2101" s="5">
        <f>VLOOKUP(_2025teamgamelogs[[#This Row],[TEAM_NAME]], LEAGUE_AVERAGES!$F$14:$H$43, 3, FALSE)</f>
        <v>0.4473414634146341</v>
      </c>
      <c r="BT2101" s="5">
        <f>VLOOKUP(_2025teamgamelogs[[#This Row],[TEAM_NAME]], LEAGUE_AVERAGES!$K$14:$M$43, 2, FALSE)</f>
        <v>0.56794360073860606</v>
      </c>
      <c r="BU2101" s="5">
        <f>VLOOKUP(_2025teamgamelogs[[#This Row],[TEAM_NAME]], LEAGUE_AVERAGES!$K$14:$M$43, 3, FALSE)</f>
        <v>0.54561285519601899</v>
      </c>
    </row>
    <row r="2102" spans="1:73" x14ac:dyDescent="0.2">
      <c r="A2102" t="s">
        <v>59</v>
      </c>
      <c r="B2102">
        <v>1610612743</v>
      </c>
      <c r="C2102" t="s">
        <v>151</v>
      </c>
      <c r="D2102" t="s">
        <v>152</v>
      </c>
      <c r="E2102">
        <v>22401022</v>
      </c>
      <c r="F2102" s="1">
        <v>45737</v>
      </c>
      <c r="G2102" t="s">
        <v>807</v>
      </c>
      <c r="H2102" t="s">
        <v>70</v>
      </c>
      <c r="I2102">
        <v>48</v>
      </c>
      <c r="J2102">
        <v>38</v>
      </c>
      <c r="K2102">
        <v>76</v>
      </c>
      <c r="L2102">
        <v>0.5</v>
      </c>
      <c r="M2102">
        <v>9</v>
      </c>
      <c r="N2102">
        <v>26</v>
      </c>
      <c r="O2102">
        <v>0.34599999999999997</v>
      </c>
      <c r="P2102">
        <v>24</v>
      </c>
      <c r="Q2102">
        <v>28</v>
      </c>
      <c r="R2102">
        <v>0.85699999999999998</v>
      </c>
      <c r="S2102">
        <v>11</v>
      </c>
      <c r="T2102">
        <v>20</v>
      </c>
      <c r="U2102">
        <v>31</v>
      </c>
      <c r="V2102">
        <v>24</v>
      </c>
      <c r="W2102">
        <v>21</v>
      </c>
      <c r="X2102">
        <v>10</v>
      </c>
      <c r="Y2102">
        <v>2</v>
      </c>
      <c r="Z2102">
        <v>6</v>
      </c>
      <c r="AA2102">
        <v>25</v>
      </c>
      <c r="AB2102">
        <v>18</v>
      </c>
      <c r="AC2102">
        <v>109</v>
      </c>
      <c r="AD2102">
        <v>-19</v>
      </c>
      <c r="AE2102">
        <v>1</v>
      </c>
      <c r="AF2102">
        <v>1231</v>
      </c>
      <c r="AG2102">
        <v>1231</v>
      </c>
      <c r="AH2102">
        <v>1231</v>
      </c>
      <c r="AI2102">
        <v>121</v>
      </c>
      <c r="AJ2102">
        <v>1796</v>
      </c>
      <c r="AK2102">
        <v>2372</v>
      </c>
      <c r="AL2102">
        <v>663</v>
      </c>
      <c r="AM2102">
        <v>2097</v>
      </c>
      <c r="AN2102">
        <v>2340</v>
      </c>
      <c r="AO2102">
        <v>1348</v>
      </c>
      <c r="AP2102">
        <v>238</v>
      </c>
      <c r="AQ2102">
        <v>377</v>
      </c>
      <c r="AR2102">
        <v>515</v>
      </c>
      <c r="AS2102">
        <v>1051</v>
      </c>
      <c r="AT2102">
        <v>2439</v>
      </c>
      <c r="AU2102">
        <v>2414</v>
      </c>
      <c r="AV2102">
        <v>1570</v>
      </c>
      <c r="AW2102">
        <v>2289</v>
      </c>
      <c r="AX2102">
        <v>539</v>
      </c>
      <c r="AY2102">
        <v>2078</v>
      </c>
      <c r="AZ2102">
        <v>1573</v>
      </c>
      <c r="BA2102">
        <v>2247</v>
      </c>
      <c r="BB2102">
        <v>1204</v>
      </c>
      <c r="BC2102">
        <v>1548</v>
      </c>
      <c r="BD2102">
        <v>2175</v>
      </c>
      <c r="BE2102">
        <v>1</v>
      </c>
      <c r="BF2102" t="s">
        <v>71</v>
      </c>
      <c r="BG2102" t="s">
        <v>1404</v>
      </c>
      <c r="BH2102" t="s">
        <v>1498</v>
      </c>
      <c r="BI2102" s="4">
        <f xml:space="preserve"> _2025teamgamelogs[[#This Row],[FGA]] + (0.44 * _2025teamgamelogs[[#This Row],[FTA]]) + _2025teamgamelogs[[#This Row],[TOV]] - _2025teamgamelogs[[#This Row],[OREB]]</f>
        <v>98.32</v>
      </c>
      <c r="BJ2102" s="3">
        <f>_2025teamgamelogs[[#This Row],[TOV]]/_2025teamgamelogs[[#This Row],[POSSESIONS]]</f>
        <v>0.21358828315703826</v>
      </c>
      <c r="BK2102" s="4">
        <f>_2025teamgamelogs[[#This Row],[PTS]]/_2025teamgamelogs[[#This Row],[POSSESIONS]]</f>
        <v>1.1086248982912938</v>
      </c>
      <c r="BL2102" s="4">
        <f xml:space="preserve"> 100 * _2025teamgamelogs[[#This Row],[POINTS_PER_POSSESSION]]</f>
        <v>110.86248982912939</v>
      </c>
      <c r="BM2102" s="4">
        <f xml:space="preserve"> _2025teamgamelogs[[#This Row],[POSSESIONS]] / (_2025teamgamelogs[[#This Row],[MIN]]/48)</f>
        <v>98.32</v>
      </c>
      <c r="BN2102" s="3">
        <f>_2025teamgamelogs[[#This Row],[PTS]] / (2 * (_2025teamgamelogs[[#This Row],[FGA]] + 0.44 * _2025teamgamelogs[[#This Row],[FTA]]))</f>
        <v>0.61707427536231885</v>
      </c>
      <c r="BO2102" s="4">
        <f>VLOOKUP(_2025teamgamelogs[[#This Row],[MONTH]], LEAGUE_AVERAGES!$A$2:$B$8, 2, FALSE)</f>
        <v>113.5005303155976</v>
      </c>
      <c r="BP2102" s="5">
        <f>VLOOKUP(_2025teamgamelogs[[#This Row],[TEAM_NAME]], LEAGUE_AVERAGES!$A$14:$C$43, 2, FALSE)</f>
        <v>0.39036585365853654</v>
      </c>
      <c r="BQ2102" s="5">
        <f>VLOOKUP(_2025teamgamelogs[[#This Row],[TEAM_NAME]], LEAGUE_AVERAGES!$A$14:$C$43, 3, FALSE)</f>
        <v>0.36282926829268303</v>
      </c>
      <c r="BR2102" s="5">
        <f>VLOOKUP(_2025teamgamelogs[[#This Row],[TEAM_NAME]], LEAGUE_AVERAGES!$F$14:$H$43, 2, FALSE)</f>
        <v>0.50741463414634147</v>
      </c>
      <c r="BS2102" s="5">
        <f>VLOOKUP(_2025teamgamelogs[[#This Row],[TEAM_NAME]], LEAGUE_AVERAGES!$F$14:$H$43, 3, FALSE)</f>
        <v>0.50717073170731708</v>
      </c>
      <c r="BT2102" s="5">
        <f>VLOOKUP(_2025teamgamelogs[[#This Row],[TEAM_NAME]], LEAGUE_AVERAGES!$K$14:$M$43, 2, FALSE)</f>
        <v>0.61183675116028358</v>
      </c>
      <c r="BU2102" s="5">
        <f>VLOOKUP(_2025teamgamelogs[[#This Row],[TEAM_NAME]], LEAGUE_AVERAGES!$K$14:$M$43, 3, FALSE)</f>
        <v>0.59871853787111373</v>
      </c>
    </row>
    <row r="2103" spans="1:73" x14ac:dyDescent="0.2">
      <c r="A2103" t="s">
        <v>59</v>
      </c>
      <c r="B2103">
        <v>1610612745</v>
      </c>
      <c r="C2103" t="s">
        <v>104</v>
      </c>
      <c r="D2103" t="s">
        <v>105</v>
      </c>
      <c r="E2103">
        <v>22401015</v>
      </c>
      <c r="F2103" s="1">
        <v>45737</v>
      </c>
      <c r="G2103" t="s">
        <v>1689</v>
      </c>
      <c r="H2103" t="s">
        <v>63</v>
      </c>
      <c r="I2103">
        <v>48</v>
      </c>
      <c r="J2103">
        <v>39</v>
      </c>
      <c r="K2103">
        <v>84</v>
      </c>
      <c r="L2103">
        <v>0.46400000000000002</v>
      </c>
      <c r="M2103">
        <v>14</v>
      </c>
      <c r="N2103">
        <v>28</v>
      </c>
      <c r="O2103">
        <v>0.5</v>
      </c>
      <c r="P2103">
        <v>10</v>
      </c>
      <c r="Q2103">
        <v>21</v>
      </c>
      <c r="R2103">
        <v>0.47599999999999998</v>
      </c>
      <c r="S2103">
        <v>15</v>
      </c>
      <c r="T2103">
        <v>31</v>
      </c>
      <c r="U2103">
        <v>46</v>
      </c>
      <c r="V2103">
        <v>14</v>
      </c>
      <c r="W2103">
        <v>17</v>
      </c>
      <c r="X2103">
        <v>17</v>
      </c>
      <c r="Y2103">
        <v>4</v>
      </c>
      <c r="Z2103">
        <v>5</v>
      </c>
      <c r="AA2103">
        <v>14</v>
      </c>
      <c r="AB2103">
        <v>16</v>
      </c>
      <c r="AC2103">
        <v>102</v>
      </c>
      <c r="AD2103">
        <v>4</v>
      </c>
      <c r="AE2103">
        <v>1</v>
      </c>
      <c r="AF2103">
        <v>1</v>
      </c>
      <c r="AG2103">
        <v>1</v>
      </c>
      <c r="AH2103">
        <v>1</v>
      </c>
      <c r="AI2103">
        <v>121</v>
      </c>
      <c r="AJ2103">
        <v>1609</v>
      </c>
      <c r="AK2103">
        <v>1815</v>
      </c>
      <c r="AL2103">
        <v>1290</v>
      </c>
      <c r="AM2103">
        <v>934</v>
      </c>
      <c r="AN2103">
        <v>2228</v>
      </c>
      <c r="AO2103">
        <v>94</v>
      </c>
      <c r="AP2103">
        <v>2148</v>
      </c>
      <c r="AQ2103">
        <v>1164</v>
      </c>
      <c r="AR2103">
        <v>2447</v>
      </c>
      <c r="AS2103">
        <v>332</v>
      </c>
      <c r="AT2103">
        <v>1488</v>
      </c>
      <c r="AU2103">
        <v>835</v>
      </c>
      <c r="AV2103">
        <v>2444</v>
      </c>
      <c r="AW2103">
        <v>1759</v>
      </c>
      <c r="AX2103">
        <v>10</v>
      </c>
      <c r="AY2103">
        <v>1274</v>
      </c>
      <c r="AZ2103">
        <v>1188</v>
      </c>
      <c r="BA2103">
        <v>260</v>
      </c>
      <c r="BB2103">
        <v>1670</v>
      </c>
      <c r="BC2103">
        <v>2003</v>
      </c>
      <c r="BD2103">
        <v>986</v>
      </c>
      <c r="BE2103">
        <v>1</v>
      </c>
      <c r="BF2103" t="s">
        <v>71</v>
      </c>
      <c r="BG2103" t="s">
        <v>1404</v>
      </c>
      <c r="BH2103" t="s">
        <v>1498</v>
      </c>
      <c r="BI2103" s="4">
        <f xml:space="preserve"> _2025teamgamelogs[[#This Row],[FGA]] + (0.44 * _2025teamgamelogs[[#This Row],[FTA]]) + _2025teamgamelogs[[#This Row],[TOV]] - _2025teamgamelogs[[#This Row],[OREB]]</f>
        <v>95.24</v>
      </c>
      <c r="BJ2103" s="3">
        <f>_2025teamgamelogs[[#This Row],[TOV]]/_2025teamgamelogs[[#This Row],[POSSESIONS]]</f>
        <v>0.17849643007139859</v>
      </c>
      <c r="BK2103" s="4">
        <f>_2025teamgamelogs[[#This Row],[PTS]]/_2025teamgamelogs[[#This Row],[POSSESIONS]]</f>
        <v>1.0709785804283916</v>
      </c>
      <c r="BL2103" s="4">
        <f xml:space="preserve"> 100 * _2025teamgamelogs[[#This Row],[POINTS_PER_POSSESSION]]</f>
        <v>107.09785804283915</v>
      </c>
      <c r="BM2103" s="4">
        <f xml:space="preserve"> _2025teamgamelogs[[#This Row],[POSSESIONS]] / (_2025teamgamelogs[[#This Row],[MIN]]/48)</f>
        <v>95.24</v>
      </c>
      <c r="BN2103" s="3">
        <f>_2025teamgamelogs[[#This Row],[PTS]] / (2 * (_2025teamgamelogs[[#This Row],[FGA]] + 0.44 * _2025teamgamelogs[[#This Row],[FTA]]))</f>
        <v>0.54697554697554696</v>
      </c>
      <c r="BO2103" s="4">
        <f>VLOOKUP(_2025teamgamelogs[[#This Row],[MONTH]], LEAGUE_AVERAGES!$A$2:$B$8, 2, FALSE)</f>
        <v>113.5005303155976</v>
      </c>
      <c r="BP2103" s="5">
        <f>VLOOKUP(_2025teamgamelogs[[#This Row],[TEAM_NAME]], LEAGUE_AVERAGES!$A$14:$C$43, 2, FALSE)</f>
        <v>0.35034146341463424</v>
      </c>
      <c r="BQ2103" s="5">
        <f>VLOOKUP(_2025teamgamelogs[[#This Row],[TEAM_NAME]], LEAGUE_AVERAGES!$A$14:$C$43, 3, FALSE)</f>
        <v>0.35473170731707321</v>
      </c>
      <c r="BR2103" s="5">
        <f>VLOOKUP(_2025teamgamelogs[[#This Row],[TEAM_NAME]], LEAGUE_AVERAGES!$F$14:$H$43, 2, FALSE)</f>
        <v>0.45260975609756104</v>
      </c>
      <c r="BS2103" s="5">
        <f>VLOOKUP(_2025teamgamelogs[[#This Row],[TEAM_NAME]], LEAGUE_AVERAGES!$F$14:$H$43, 3, FALSE)</f>
        <v>0.45763414634146338</v>
      </c>
      <c r="BT2103" s="5">
        <f>VLOOKUP(_2025teamgamelogs[[#This Row],[TEAM_NAME]], LEAGUE_AVERAGES!$K$14:$M$43, 2, FALSE)</f>
        <v>0.55103752047014554</v>
      </c>
      <c r="BU2103" s="5">
        <f>VLOOKUP(_2025teamgamelogs[[#This Row],[TEAM_NAME]], LEAGUE_AVERAGES!$K$14:$M$43, 3, FALSE)</f>
        <v>0.55544482411316332</v>
      </c>
    </row>
    <row r="2104" spans="1:73" x14ac:dyDescent="0.2">
      <c r="A2104" t="s">
        <v>59</v>
      </c>
      <c r="B2104">
        <v>1610612765</v>
      </c>
      <c r="C2104" t="s">
        <v>107</v>
      </c>
      <c r="D2104" t="s">
        <v>108</v>
      </c>
      <c r="E2104">
        <v>22401019</v>
      </c>
      <c r="F2104" s="1">
        <v>45737</v>
      </c>
      <c r="G2104" t="s">
        <v>1690</v>
      </c>
      <c r="H2104" t="s">
        <v>70</v>
      </c>
      <c r="I2104">
        <v>48</v>
      </c>
      <c r="J2104">
        <v>46</v>
      </c>
      <c r="K2104">
        <v>98</v>
      </c>
      <c r="L2104">
        <v>0.46899999999999997</v>
      </c>
      <c r="M2104">
        <v>11</v>
      </c>
      <c r="N2104">
        <v>31</v>
      </c>
      <c r="O2104">
        <v>0.35499999999999998</v>
      </c>
      <c r="P2104">
        <v>14</v>
      </c>
      <c r="Q2104">
        <v>19</v>
      </c>
      <c r="R2104">
        <v>0.73699999999999999</v>
      </c>
      <c r="S2104">
        <v>15</v>
      </c>
      <c r="T2104">
        <v>26</v>
      </c>
      <c r="U2104">
        <v>41</v>
      </c>
      <c r="V2104">
        <v>24</v>
      </c>
      <c r="W2104">
        <v>14</v>
      </c>
      <c r="X2104">
        <v>14</v>
      </c>
      <c r="Y2104">
        <v>5</v>
      </c>
      <c r="Z2104">
        <v>7</v>
      </c>
      <c r="AA2104">
        <v>22</v>
      </c>
      <c r="AB2104">
        <v>16</v>
      </c>
      <c r="AC2104">
        <v>117</v>
      </c>
      <c r="AD2104">
        <v>-6</v>
      </c>
      <c r="AE2104">
        <v>1</v>
      </c>
      <c r="AF2104">
        <v>1231</v>
      </c>
      <c r="AG2104">
        <v>1231</v>
      </c>
      <c r="AH2104">
        <v>1231</v>
      </c>
      <c r="AI2104">
        <v>121</v>
      </c>
      <c r="AJ2104">
        <v>437</v>
      </c>
      <c r="AK2104">
        <v>251</v>
      </c>
      <c r="AL2104">
        <v>1209</v>
      </c>
      <c r="AM2104">
        <v>1661</v>
      </c>
      <c r="AN2104">
        <v>1971</v>
      </c>
      <c r="AO2104">
        <v>1255</v>
      </c>
      <c r="AP2104">
        <v>1571</v>
      </c>
      <c r="AQ2104">
        <v>1458</v>
      </c>
      <c r="AR2104">
        <v>1674</v>
      </c>
      <c r="AS2104">
        <v>332</v>
      </c>
      <c r="AT2104">
        <v>2171</v>
      </c>
      <c r="AU2104">
        <v>1563</v>
      </c>
      <c r="AV2104">
        <v>1570</v>
      </c>
      <c r="AW2104">
        <v>1092</v>
      </c>
      <c r="AX2104">
        <v>81</v>
      </c>
      <c r="AY2104">
        <v>889</v>
      </c>
      <c r="AZ2104">
        <v>1902</v>
      </c>
      <c r="BA2104">
        <v>1887</v>
      </c>
      <c r="BB2104">
        <v>1670</v>
      </c>
      <c r="BC2104">
        <v>960</v>
      </c>
      <c r="BD2104">
        <v>1540</v>
      </c>
      <c r="BE2104">
        <v>1</v>
      </c>
      <c r="BF2104" t="s">
        <v>71</v>
      </c>
      <c r="BG2104" t="s">
        <v>1404</v>
      </c>
      <c r="BH2104" t="s">
        <v>1498</v>
      </c>
      <c r="BI2104" s="4">
        <f xml:space="preserve"> _2025teamgamelogs[[#This Row],[FGA]] + (0.44 * _2025teamgamelogs[[#This Row],[FTA]]) + _2025teamgamelogs[[#This Row],[TOV]] - _2025teamgamelogs[[#This Row],[OREB]]</f>
        <v>105.36</v>
      </c>
      <c r="BJ2104" s="3">
        <f>_2025teamgamelogs[[#This Row],[TOV]]/_2025teamgamelogs[[#This Row],[POSSESIONS]]</f>
        <v>0.13287775246772968</v>
      </c>
      <c r="BK2104" s="4">
        <f>_2025teamgamelogs[[#This Row],[PTS]]/_2025teamgamelogs[[#This Row],[POSSESIONS]]</f>
        <v>1.1104783599088839</v>
      </c>
      <c r="BL2104" s="4">
        <f xml:space="preserve"> 100 * _2025teamgamelogs[[#This Row],[POINTS_PER_POSSESSION]]</f>
        <v>111.04783599088839</v>
      </c>
      <c r="BM2104" s="4">
        <f xml:space="preserve"> _2025teamgamelogs[[#This Row],[POSSESIONS]] / (_2025teamgamelogs[[#This Row],[MIN]]/48)</f>
        <v>105.36</v>
      </c>
      <c r="BN2104" s="3">
        <f>_2025teamgamelogs[[#This Row],[PTS]] / (2 * (_2025teamgamelogs[[#This Row],[FGA]] + 0.44 * _2025teamgamelogs[[#This Row],[FTA]]))</f>
        <v>0.55001880406167736</v>
      </c>
      <c r="BO2104" s="4">
        <f>VLOOKUP(_2025teamgamelogs[[#This Row],[MONTH]], LEAGUE_AVERAGES!$A$2:$B$8, 2, FALSE)</f>
        <v>113.5005303155976</v>
      </c>
      <c r="BP2104" s="5">
        <f>VLOOKUP(_2025teamgamelogs[[#This Row],[TEAM_NAME]], LEAGUE_AVERAGES!$A$14:$C$43, 2, FALSE)</f>
        <v>0.3560731707317073</v>
      </c>
      <c r="BQ2104" s="5">
        <f>VLOOKUP(_2025teamgamelogs[[#This Row],[TEAM_NAME]], LEAGUE_AVERAGES!$A$14:$C$43, 3, FALSE)</f>
        <v>0.3687804878048781</v>
      </c>
      <c r="BR2104" s="5">
        <f>VLOOKUP(_2025teamgamelogs[[#This Row],[TEAM_NAME]], LEAGUE_AVERAGES!$F$14:$H$43, 2, FALSE)</f>
        <v>0.47321951219512204</v>
      </c>
      <c r="BS2104" s="5">
        <f>VLOOKUP(_2025teamgamelogs[[#This Row],[TEAM_NAME]], LEAGUE_AVERAGES!$F$14:$H$43, 3, FALSE)</f>
        <v>0.48104878048780486</v>
      </c>
      <c r="BT2104" s="5">
        <f>VLOOKUP(_2025teamgamelogs[[#This Row],[TEAM_NAME]], LEAGUE_AVERAGES!$K$14:$M$43, 2, FALSE)</f>
        <v>0.57634444021190001</v>
      </c>
      <c r="BU2104" s="5">
        <f>VLOOKUP(_2025teamgamelogs[[#This Row],[TEAM_NAME]], LEAGUE_AVERAGES!$K$14:$M$43, 3, FALSE)</f>
        <v>0.58621097107374254</v>
      </c>
    </row>
    <row r="2105" spans="1:73" x14ac:dyDescent="0.2">
      <c r="A2105" t="s">
        <v>59</v>
      </c>
      <c r="B2105">
        <v>1610612766</v>
      </c>
      <c r="C2105" t="s">
        <v>122</v>
      </c>
      <c r="D2105" t="s">
        <v>123</v>
      </c>
      <c r="E2105">
        <v>22401017</v>
      </c>
      <c r="F2105" s="1">
        <v>45737</v>
      </c>
      <c r="G2105" t="s">
        <v>1691</v>
      </c>
      <c r="H2105" t="s">
        <v>70</v>
      </c>
      <c r="I2105">
        <v>48</v>
      </c>
      <c r="J2105">
        <v>37</v>
      </c>
      <c r="K2105">
        <v>80</v>
      </c>
      <c r="L2105">
        <v>0.46300000000000002</v>
      </c>
      <c r="M2105">
        <v>19</v>
      </c>
      <c r="N2105">
        <v>41</v>
      </c>
      <c r="O2105">
        <v>0.46300000000000002</v>
      </c>
      <c r="P2105">
        <v>13</v>
      </c>
      <c r="Q2105">
        <v>13</v>
      </c>
      <c r="R2105">
        <v>1</v>
      </c>
      <c r="S2105">
        <v>6</v>
      </c>
      <c r="T2105">
        <v>23</v>
      </c>
      <c r="U2105">
        <v>29</v>
      </c>
      <c r="V2105">
        <v>29</v>
      </c>
      <c r="W2105">
        <v>16</v>
      </c>
      <c r="X2105">
        <v>6</v>
      </c>
      <c r="Y2105">
        <v>4</v>
      </c>
      <c r="Z2105">
        <v>7</v>
      </c>
      <c r="AA2105">
        <v>13</v>
      </c>
      <c r="AB2105">
        <v>13</v>
      </c>
      <c r="AC2105">
        <v>106</v>
      </c>
      <c r="AD2105">
        <v>-35</v>
      </c>
      <c r="AE2105">
        <v>1</v>
      </c>
      <c r="AF2105">
        <v>1231</v>
      </c>
      <c r="AG2105">
        <v>1231</v>
      </c>
      <c r="AH2105">
        <v>1231</v>
      </c>
      <c r="AI2105">
        <v>121</v>
      </c>
      <c r="AJ2105">
        <v>1946</v>
      </c>
      <c r="AK2105">
        <v>2190</v>
      </c>
      <c r="AL2105">
        <v>1329</v>
      </c>
      <c r="AM2105">
        <v>182</v>
      </c>
      <c r="AN2105">
        <v>681</v>
      </c>
      <c r="AO2105">
        <v>243</v>
      </c>
      <c r="AP2105">
        <v>1755</v>
      </c>
      <c r="AQ2105">
        <v>2188</v>
      </c>
      <c r="AR2105">
        <v>1</v>
      </c>
      <c r="AS2105">
        <v>2189</v>
      </c>
      <c r="AT2105">
        <v>2380</v>
      </c>
      <c r="AU2105">
        <v>2442</v>
      </c>
      <c r="AV2105">
        <v>687</v>
      </c>
      <c r="AW2105">
        <v>1583</v>
      </c>
      <c r="AX2105">
        <v>1702</v>
      </c>
      <c r="AY2105">
        <v>1274</v>
      </c>
      <c r="AZ2105">
        <v>1902</v>
      </c>
      <c r="BA2105">
        <v>148</v>
      </c>
      <c r="BB2105">
        <v>2202</v>
      </c>
      <c r="BC2105">
        <v>1723</v>
      </c>
      <c r="BD2105">
        <v>2414</v>
      </c>
      <c r="BE2105">
        <v>1</v>
      </c>
      <c r="BF2105" t="s">
        <v>71</v>
      </c>
      <c r="BG2105" t="s">
        <v>1404</v>
      </c>
      <c r="BH2105" t="s">
        <v>1498</v>
      </c>
      <c r="BI2105" s="4">
        <f xml:space="preserve"> _2025teamgamelogs[[#This Row],[FGA]] + (0.44 * _2025teamgamelogs[[#This Row],[FTA]]) + _2025teamgamelogs[[#This Row],[TOV]] - _2025teamgamelogs[[#This Row],[OREB]]</f>
        <v>95.72</v>
      </c>
      <c r="BJ2105" s="3">
        <f>_2025teamgamelogs[[#This Row],[TOV]]/_2025teamgamelogs[[#This Row],[POSSESIONS]]</f>
        <v>0.16715419974926871</v>
      </c>
      <c r="BK2105" s="4">
        <f>_2025teamgamelogs[[#This Row],[PTS]]/_2025teamgamelogs[[#This Row],[POSSESIONS]]</f>
        <v>1.1073965733389051</v>
      </c>
      <c r="BL2105" s="4">
        <f xml:space="preserve"> 100 * _2025teamgamelogs[[#This Row],[POINTS_PER_POSSESSION]]</f>
        <v>110.73965733389051</v>
      </c>
      <c r="BM2105" s="4">
        <f xml:space="preserve"> _2025teamgamelogs[[#This Row],[POSSESIONS]] / (_2025teamgamelogs[[#This Row],[MIN]]/48)</f>
        <v>95.72</v>
      </c>
      <c r="BN2105" s="3">
        <f>_2025teamgamelogs[[#This Row],[PTS]] / (2 * (_2025teamgamelogs[[#This Row],[FGA]] + 0.44 * _2025teamgamelogs[[#This Row],[FTA]]))</f>
        <v>0.61829211385907612</v>
      </c>
      <c r="BO2105" s="4">
        <f>VLOOKUP(_2025teamgamelogs[[#This Row],[MONTH]], LEAGUE_AVERAGES!$A$2:$B$8, 2, FALSE)</f>
        <v>113.5005303155976</v>
      </c>
      <c r="BP2105" s="5">
        <f>VLOOKUP(_2025teamgamelogs[[#This Row],[TEAM_NAME]], LEAGUE_AVERAGES!$A$14:$C$43, 2, FALSE)</f>
        <v>0.33860975609756089</v>
      </c>
      <c r="BQ2105" s="5">
        <f>VLOOKUP(_2025teamgamelogs[[#This Row],[TEAM_NAME]], LEAGUE_AVERAGES!$A$14:$C$43, 3, FALSE)</f>
        <v>0.33580487804878045</v>
      </c>
      <c r="BR2105" s="5">
        <f>VLOOKUP(_2025teamgamelogs[[#This Row],[TEAM_NAME]], LEAGUE_AVERAGES!$F$14:$H$43, 2, FALSE)</f>
        <v>0.43492682926829268</v>
      </c>
      <c r="BS2105" s="5">
        <f>VLOOKUP(_2025teamgamelogs[[#This Row],[TEAM_NAME]], LEAGUE_AVERAGES!$F$14:$H$43, 3, FALSE)</f>
        <v>0.42697560975609755</v>
      </c>
      <c r="BT2105" s="5">
        <f>VLOOKUP(_2025teamgamelogs[[#This Row],[TEAM_NAME]], LEAGUE_AVERAGES!$K$14:$M$43, 2, FALSE)</f>
        <v>0.5424635833805308</v>
      </c>
      <c r="BU2105" s="5">
        <f>VLOOKUP(_2025teamgamelogs[[#This Row],[TEAM_NAME]], LEAGUE_AVERAGES!$K$14:$M$43, 3, FALSE)</f>
        <v>0.53419164265445196</v>
      </c>
    </row>
    <row r="2106" spans="1:73" x14ac:dyDescent="0.2">
      <c r="A2106" t="s">
        <v>59</v>
      </c>
      <c r="B2106">
        <v>1610612747</v>
      </c>
      <c r="C2106" t="s">
        <v>60</v>
      </c>
      <c r="D2106" t="s">
        <v>61</v>
      </c>
      <c r="E2106">
        <v>22401028</v>
      </c>
      <c r="F2106" s="1">
        <v>45738</v>
      </c>
      <c r="G2106" t="s">
        <v>1692</v>
      </c>
      <c r="H2106" t="s">
        <v>70</v>
      </c>
      <c r="I2106">
        <v>48</v>
      </c>
      <c r="J2106">
        <v>41</v>
      </c>
      <c r="K2106">
        <v>85</v>
      </c>
      <c r="L2106">
        <v>0.48199999999999998</v>
      </c>
      <c r="M2106">
        <v>17</v>
      </c>
      <c r="N2106">
        <v>41</v>
      </c>
      <c r="O2106">
        <v>0.41499999999999998</v>
      </c>
      <c r="P2106">
        <v>16</v>
      </c>
      <c r="Q2106">
        <v>22</v>
      </c>
      <c r="R2106">
        <v>0.72699999999999998</v>
      </c>
      <c r="S2106">
        <v>9</v>
      </c>
      <c r="T2106">
        <v>26</v>
      </c>
      <c r="U2106">
        <v>35</v>
      </c>
      <c r="V2106">
        <v>23</v>
      </c>
      <c r="W2106">
        <v>21</v>
      </c>
      <c r="X2106">
        <v>8</v>
      </c>
      <c r="Y2106">
        <v>1</v>
      </c>
      <c r="Z2106">
        <v>5</v>
      </c>
      <c r="AA2106">
        <v>16</v>
      </c>
      <c r="AB2106">
        <v>16</v>
      </c>
      <c r="AC2106">
        <v>115</v>
      </c>
      <c r="AD2106">
        <v>-31</v>
      </c>
      <c r="AE2106">
        <v>1</v>
      </c>
      <c r="AF2106">
        <v>1231</v>
      </c>
      <c r="AG2106">
        <v>1231</v>
      </c>
      <c r="AH2106">
        <v>1231</v>
      </c>
      <c r="AI2106">
        <v>121</v>
      </c>
      <c r="AJ2106">
        <v>1234</v>
      </c>
      <c r="AK2106">
        <v>1709</v>
      </c>
      <c r="AL2106">
        <v>977</v>
      </c>
      <c r="AM2106">
        <v>410</v>
      </c>
      <c r="AN2106">
        <v>681</v>
      </c>
      <c r="AO2106">
        <v>596</v>
      </c>
      <c r="AP2106">
        <v>1228</v>
      </c>
      <c r="AQ2106">
        <v>1008</v>
      </c>
      <c r="AR2106">
        <v>1740</v>
      </c>
      <c r="AS2106">
        <v>1566</v>
      </c>
      <c r="AT2106">
        <v>2171</v>
      </c>
      <c r="AU2106">
        <v>2225</v>
      </c>
      <c r="AV2106">
        <v>1759</v>
      </c>
      <c r="AW2106">
        <v>2289</v>
      </c>
      <c r="AX2106">
        <v>1073</v>
      </c>
      <c r="AY2106">
        <v>2304</v>
      </c>
      <c r="AZ2106">
        <v>1188</v>
      </c>
      <c r="BA2106">
        <v>570</v>
      </c>
      <c r="BB2106">
        <v>1670</v>
      </c>
      <c r="BC2106">
        <v>1095</v>
      </c>
      <c r="BD2106">
        <v>2393</v>
      </c>
      <c r="BE2106">
        <v>1</v>
      </c>
      <c r="BF2106" t="s">
        <v>64</v>
      </c>
      <c r="BG2106" t="s">
        <v>1404</v>
      </c>
      <c r="BH2106" t="s">
        <v>1498</v>
      </c>
      <c r="BI2106" s="4">
        <f xml:space="preserve"> _2025teamgamelogs[[#This Row],[FGA]] + (0.44 * _2025teamgamelogs[[#This Row],[FTA]]) + _2025teamgamelogs[[#This Row],[TOV]] - _2025teamgamelogs[[#This Row],[OREB]]</f>
        <v>106.68</v>
      </c>
      <c r="BJ2106" s="3">
        <f>_2025teamgamelogs[[#This Row],[TOV]]/_2025teamgamelogs[[#This Row],[POSSESIONS]]</f>
        <v>0.19685039370078738</v>
      </c>
      <c r="BK2106" s="4">
        <f>_2025teamgamelogs[[#This Row],[PTS]]/_2025teamgamelogs[[#This Row],[POSSESIONS]]</f>
        <v>1.0779902512185977</v>
      </c>
      <c r="BL2106" s="4">
        <f xml:space="preserve"> 100 * _2025teamgamelogs[[#This Row],[POINTS_PER_POSSESSION]]</f>
        <v>107.79902512185977</v>
      </c>
      <c r="BM2106" s="4">
        <f xml:space="preserve"> _2025teamgamelogs[[#This Row],[POSSESIONS]] / (_2025teamgamelogs[[#This Row],[MIN]]/48)</f>
        <v>106.68</v>
      </c>
      <c r="BN2106" s="3">
        <f>_2025teamgamelogs[[#This Row],[PTS]] / (2 * (_2025teamgamelogs[[#This Row],[FGA]] + 0.44 * _2025teamgamelogs[[#This Row],[FTA]]))</f>
        <v>0.60730882974228972</v>
      </c>
      <c r="BO2106" s="4">
        <f>VLOOKUP(_2025teamgamelogs[[#This Row],[MONTH]], LEAGUE_AVERAGES!$A$2:$B$8, 2, FALSE)</f>
        <v>113.5005303155976</v>
      </c>
      <c r="BP2106" s="5">
        <f>VLOOKUP(_2025teamgamelogs[[#This Row],[TEAM_NAME]], LEAGUE_AVERAGES!$A$14:$C$43, 2, FALSE)</f>
        <v>0.37419512195121946</v>
      </c>
      <c r="BQ2106" s="5">
        <f>VLOOKUP(_2025teamgamelogs[[#This Row],[TEAM_NAME]], LEAGUE_AVERAGES!$A$14:$C$43, 3, FALSE)</f>
        <v>0.35536585365853657</v>
      </c>
      <c r="BR2106" s="5">
        <f>VLOOKUP(_2025teamgamelogs[[#This Row],[TEAM_NAME]], LEAGUE_AVERAGES!$F$14:$H$43, 2, FALSE)</f>
        <v>0.48560975609756091</v>
      </c>
      <c r="BS2106" s="5">
        <f>VLOOKUP(_2025teamgamelogs[[#This Row],[TEAM_NAME]], LEAGUE_AVERAGES!$F$14:$H$43, 3, FALSE)</f>
        <v>0.47373170731707315</v>
      </c>
      <c r="BT2106" s="5">
        <f>VLOOKUP(_2025teamgamelogs[[#This Row],[TEAM_NAME]], LEAGUE_AVERAGES!$K$14:$M$43, 2, FALSE)</f>
        <v>0.60200661119778875</v>
      </c>
      <c r="BU2106" s="5">
        <f>VLOOKUP(_2025teamgamelogs[[#This Row],[TEAM_NAME]], LEAGUE_AVERAGES!$K$14:$M$43, 3, FALSE)</f>
        <v>0.58416138772693449</v>
      </c>
    </row>
    <row r="2107" spans="1:73" x14ac:dyDescent="0.2">
      <c r="A2107" t="s">
        <v>59</v>
      </c>
      <c r="B2107">
        <v>1610612754</v>
      </c>
      <c r="C2107" t="s">
        <v>110</v>
      </c>
      <c r="D2107" t="s">
        <v>111</v>
      </c>
      <c r="E2107">
        <v>22401024</v>
      </c>
      <c r="F2107" s="1">
        <v>45738</v>
      </c>
      <c r="G2107" t="s">
        <v>1671</v>
      </c>
      <c r="H2107" t="s">
        <v>63</v>
      </c>
      <c r="I2107">
        <v>48</v>
      </c>
      <c r="J2107">
        <v>40</v>
      </c>
      <c r="K2107">
        <v>84</v>
      </c>
      <c r="L2107">
        <v>0.47599999999999998</v>
      </c>
      <c r="M2107">
        <v>11</v>
      </c>
      <c r="N2107">
        <v>35</v>
      </c>
      <c r="O2107">
        <v>0.314</v>
      </c>
      <c r="P2107">
        <v>17</v>
      </c>
      <c r="Q2107">
        <v>21</v>
      </c>
      <c r="R2107">
        <v>0.81</v>
      </c>
      <c r="S2107">
        <v>6</v>
      </c>
      <c r="T2107">
        <v>38</v>
      </c>
      <c r="U2107">
        <v>44</v>
      </c>
      <c r="V2107">
        <v>32</v>
      </c>
      <c r="W2107">
        <v>15</v>
      </c>
      <c r="X2107">
        <v>5</v>
      </c>
      <c r="Y2107">
        <v>6</v>
      </c>
      <c r="Z2107">
        <v>1</v>
      </c>
      <c r="AA2107">
        <v>24</v>
      </c>
      <c r="AB2107">
        <v>20</v>
      </c>
      <c r="AC2107">
        <v>108</v>
      </c>
      <c r="AD2107">
        <v>5</v>
      </c>
      <c r="AE2107">
        <v>1</v>
      </c>
      <c r="AF2107">
        <v>1</v>
      </c>
      <c r="AG2107">
        <v>1</v>
      </c>
      <c r="AH2107">
        <v>1</v>
      </c>
      <c r="AI2107">
        <v>121</v>
      </c>
      <c r="AJ2107">
        <v>1438</v>
      </c>
      <c r="AK2107">
        <v>1815</v>
      </c>
      <c r="AL2107">
        <v>1079</v>
      </c>
      <c r="AM2107">
        <v>1661</v>
      </c>
      <c r="AN2107">
        <v>1495</v>
      </c>
      <c r="AO2107">
        <v>1754</v>
      </c>
      <c r="AP2107">
        <v>1052</v>
      </c>
      <c r="AQ2107">
        <v>1164</v>
      </c>
      <c r="AR2107">
        <v>957</v>
      </c>
      <c r="AS2107">
        <v>2189</v>
      </c>
      <c r="AT2107">
        <v>377</v>
      </c>
      <c r="AU2107">
        <v>1127</v>
      </c>
      <c r="AV2107">
        <v>322</v>
      </c>
      <c r="AW2107">
        <v>1341</v>
      </c>
      <c r="AX2107">
        <v>1998</v>
      </c>
      <c r="AY2107">
        <v>560</v>
      </c>
      <c r="AZ2107">
        <v>35</v>
      </c>
      <c r="BA2107">
        <v>2162</v>
      </c>
      <c r="BB2107">
        <v>767</v>
      </c>
      <c r="BC2107">
        <v>1616</v>
      </c>
      <c r="BD2107">
        <v>922</v>
      </c>
      <c r="BE2107">
        <v>1</v>
      </c>
      <c r="BF2107" t="s">
        <v>64</v>
      </c>
      <c r="BG2107" t="s">
        <v>1404</v>
      </c>
      <c r="BH2107" t="s">
        <v>1498</v>
      </c>
      <c r="BI2107" s="4">
        <f xml:space="preserve"> _2025teamgamelogs[[#This Row],[FGA]] + (0.44 * _2025teamgamelogs[[#This Row],[FTA]]) + _2025teamgamelogs[[#This Row],[TOV]] - _2025teamgamelogs[[#This Row],[OREB]]</f>
        <v>102.24</v>
      </c>
      <c r="BJ2107" s="3">
        <f>_2025teamgamelogs[[#This Row],[TOV]]/_2025teamgamelogs[[#This Row],[POSSESIONS]]</f>
        <v>0.14671361502347419</v>
      </c>
      <c r="BK2107" s="4">
        <f>_2025teamgamelogs[[#This Row],[PTS]]/_2025teamgamelogs[[#This Row],[POSSESIONS]]</f>
        <v>1.0563380281690142</v>
      </c>
      <c r="BL2107" s="4">
        <f xml:space="preserve"> 100 * _2025teamgamelogs[[#This Row],[POINTS_PER_POSSESSION]]</f>
        <v>105.63380281690142</v>
      </c>
      <c r="BM2107" s="4">
        <f xml:space="preserve"> _2025teamgamelogs[[#This Row],[POSSESIONS]] / (_2025teamgamelogs[[#This Row],[MIN]]/48)</f>
        <v>102.24</v>
      </c>
      <c r="BN2107" s="3">
        <f>_2025teamgamelogs[[#This Row],[PTS]] / (2 * (_2025teamgamelogs[[#This Row],[FGA]] + 0.44 * _2025teamgamelogs[[#This Row],[FTA]]))</f>
        <v>0.57915057915057921</v>
      </c>
      <c r="BO2107" s="4">
        <f>VLOOKUP(_2025teamgamelogs[[#This Row],[MONTH]], LEAGUE_AVERAGES!$A$2:$B$8, 2, FALSE)</f>
        <v>113.5005303155976</v>
      </c>
      <c r="BP2107" s="5">
        <f>VLOOKUP(_2025teamgamelogs[[#This Row],[TEAM_NAME]], LEAGUE_AVERAGES!$A$14:$C$43, 2, FALSE)</f>
        <v>0.37909999999999999</v>
      </c>
      <c r="BQ2107" s="5">
        <f>VLOOKUP(_2025teamgamelogs[[#This Row],[TEAM_NAME]], LEAGUE_AVERAGES!$A$14:$C$43, 3, FALSE)</f>
        <v>0.35511904761904761</v>
      </c>
      <c r="BR2107" s="5">
        <f>VLOOKUP(_2025teamgamelogs[[#This Row],[TEAM_NAME]], LEAGUE_AVERAGES!$F$14:$H$43, 2, FALSE)</f>
        <v>0.49785000000000013</v>
      </c>
      <c r="BS2107" s="5">
        <f>VLOOKUP(_2025teamgamelogs[[#This Row],[TEAM_NAME]], LEAGUE_AVERAGES!$F$14:$H$43, 3, FALSE)</f>
        <v>0.47942857142857148</v>
      </c>
      <c r="BT2107" s="5">
        <f>VLOOKUP(_2025teamgamelogs[[#This Row],[TEAM_NAME]], LEAGUE_AVERAGES!$K$14:$M$43, 2, FALSE)</f>
        <v>0.60805571751162091</v>
      </c>
      <c r="BU2107" s="5">
        <f>VLOOKUP(_2025teamgamelogs[[#This Row],[TEAM_NAME]], LEAGUE_AVERAGES!$K$14:$M$43, 3, FALSE)</f>
        <v>0.58190704341109034</v>
      </c>
    </row>
    <row r="2108" spans="1:73" x14ac:dyDescent="0.2">
      <c r="A2108" t="s">
        <v>59</v>
      </c>
      <c r="B2108">
        <v>1610612764</v>
      </c>
      <c r="C2108" t="s">
        <v>148</v>
      </c>
      <c r="D2108" t="s">
        <v>149</v>
      </c>
      <c r="E2108">
        <v>22401026</v>
      </c>
      <c r="F2108" s="1">
        <v>45738</v>
      </c>
      <c r="G2108" t="s">
        <v>506</v>
      </c>
      <c r="H2108" t="s">
        <v>70</v>
      </c>
      <c r="I2108">
        <v>48</v>
      </c>
      <c r="J2108">
        <v>39</v>
      </c>
      <c r="K2108">
        <v>88</v>
      </c>
      <c r="L2108">
        <v>0.443</v>
      </c>
      <c r="M2108">
        <v>11</v>
      </c>
      <c r="N2108">
        <v>36</v>
      </c>
      <c r="O2108">
        <v>0.30599999999999999</v>
      </c>
      <c r="P2108">
        <v>14</v>
      </c>
      <c r="Q2108">
        <v>19</v>
      </c>
      <c r="R2108">
        <v>0.73699999999999999</v>
      </c>
      <c r="S2108">
        <v>10</v>
      </c>
      <c r="T2108">
        <v>31</v>
      </c>
      <c r="U2108">
        <v>41</v>
      </c>
      <c r="V2108">
        <v>21</v>
      </c>
      <c r="W2108">
        <v>20</v>
      </c>
      <c r="X2108">
        <v>9</v>
      </c>
      <c r="Y2108">
        <v>5</v>
      </c>
      <c r="Z2108">
        <v>3</v>
      </c>
      <c r="AA2108">
        <v>23</v>
      </c>
      <c r="AB2108">
        <v>17</v>
      </c>
      <c r="AC2108">
        <v>103</v>
      </c>
      <c r="AD2108">
        <v>-19</v>
      </c>
      <c r="AE2108">
        <v>1</v>
      </c>
      <c r="AF2108">
        <v>1231</v>
      </c>
      <c r="AG2108">
        <v>1231</v>
      </c>
      <c r="AH2108">
        <v>1231</v>
      </c>
      <c r="AI2108">
        <v>121</v>
      </c>
      <c r="AJ2108">
        <v>1609</v>
      </c>
      <c r="AK2108">
        <v>1314</v>
      </c>
      <c r="AL2108">
        <v>1660</v>
      </c>
      <c r="AM2108">
        <v>1661</v>
      </c>
      <c r="AN2108">
        <v>1366</v>
      </c>
      <c r="AO2108">
        <v>1845</v>
      </c>
      <c r="AP2108">
        <v>1571</v>
      </c>
      <c r="AQ2108">
        <v>1458</v>
      </c>
      <c r="AR2108">
        <v>1674</v>
      </c>
      <c r="AS2108">
        <v>1308</v>
      </c>
      <c r="AT2108">
        <v>1488</v>
      </c>
      <c r="AU2108">
        <v>1563</v>
      </c>
      <c r="AV2108">
        <v>2031</v>
      </c>
      <c r="AW2108">
        <v>2199</v>
      </c>
      <c r="AX2108">
        <v>797</v>
      </c>
      <c r="AY2108">
        <v>889</v>
      </c>
      <c r="AZ2108">
        <v>384</v>
      </c>
      <c r="BA2108">
        <v>2046</v>
      </c>
      <c r="BB2108">
        <v>1444</v>
      </c>
      <c r="BC2108">
        <v>1945</v>
      </c>
      <c r="BD2108">
        <v>2175</v>
      </c>
      <c r="BE2108">
        <v>1</v>
      </c>
      <c r="BF2108" t="s">
        <v>71</v>
      </c>
      <c r="BG2108" t="s">
        <v>1404</v>
      </c>
      <c r="BH2108" t="s">
        <v>1498</v>
      </c>
      <c r="BI2108" s="4">
        <f xml:space="preserve"> _2025teamgamelogs[[#This Row],[FGA]] + (0.44 * _2025teamgamelogs[[#This Row],[FTA]]) + _2025teamgamelogs[[#This Row],[TOV]] - _2025teamgamelogs[[#This Row],[OREB]]</f>
        <v>106.36</v>
      </c>
      <c r="BJ2108" s="3">
        <f>_2025teamgamelogs[[#This Row],[TOV]]/_2025teamgamelogs[[#This Row],[POSSESIONS]]</f>
        <v>0.18804061677322301</v>
      </c>
      <c r="BK2108" s="4">
        <f>_2025teamgamelogs[[#This Row],[PTS]]/_2025teamgamelogs[[#This Row],[POSSESIONS]]</f>
        <v>0.96840917638209856</v>
      </c>
      <c r="BL2108" s="4">
        <f xml:space="preserve"> 100 * _2025teamgamelogs[[#This Row],[POINTS_PER_POSSESSION]]</f>
        <v>96.840917638209859</v>
      </c>
      <c r="BM2108" s="4">
        <f xml:space="preserve"> _2025teamgamelogs[[#This Row],[POSSESIONS]] / (_2025teamgamelogs[[#This Row],[MIN]]/48)</f>
        <v>106.36</v>
      </c>
      <c r="BN2108" s="3">
        <f>_2025teamgamelogs[[#This Row],[PTS]] / (2 * (_2025teamgamelogs[[#This Row],[FGA]] + 0.44 * _2025teamgamelogs[[#This Row],[FTA]]))</f>
        <v>0.53445413034454126</v>
      </c>
      <c r="BO2108" s="4">
        <f>VLOOKUP(_2025teamgamelogs[[#This Row],[MONTH]], LEAGUE_AVERAGES!$A$2:$B$8, 2, FALSE)</f>
        <v>113.5005303155976</v>
      </c>
      <c r="BP2108" s="5">
        <f>VLOOKUP(_2025teamgamelogs[[#This Row],[TEAM_NAME]], LEAGUE_AVERAGES!$A$14:$C$43, 2, FALSE)</f>
        <v>0.32842499999999997</v>
      </c>
      <c r="BQ2108" s="5">
        <f>VLOOKUP(_2025teamgamelogs[[#This Row],[TEAM_NAME]], LEAGUE_AVERAGES!$A$14:$C$43, 3, FALSE)</f>
        <v>0.33730952380952384</v>
      </c>
      <c r="BR2108" s="5">
        <f>VLOOKUP(_2025teamgamelogs[[#This Row],[TEAM_NAME]], LEAGUE_AVERAGES!$F$14:$H$43, 2, FALSE)</f>
        <v>0.44209999999999994</v>
      </c>
      <c r="BS2108" s="5">
        <f>VLOOKUP(_2025teamgamelogs[[#This Row],[TEAM_NAME]], LEAGUE_AVERAGES!$F$14:$H$43, 3, FALSE)</f>
        <v>0.4362619047619048</v>
      </c>
      <c r="BT2108" s="5">
        <f>VLOOKUP(_2025teamgamelogs[[#This Row],[TEAM_NAME]], LEAGUE_AVERAGES!$K$14:$M$43, 2, FALSE)</f>
        <v>0.55099578881797462</v>
      </c>
      <c r="BU2108" s="5">
        <f>VLOOKUP(_2025teamgamelogs[[#This Row],[TEAM_NAME]], LEAGUE_AVERAGES!$K$14:$M$43, 3, FALSE)</f>
        <v>0.54201342555394594</v>
      </c>
    </row>
    <row r="2109" spans="1:73" x14ac:dyDescent="0.2">
      <c r="A2109" t="s">
        <v>59</v>
      </c>
      <c r="B2109">
        <v>1610612758</v>
      </c>
      <c r="C2109" t="s">
        <v>142</v>
      </c>
      <c r="D2109" t="s">
        <v>143</v>
      </c>
      <c r="E2109">
        <v>22401027</v>
      </c>
      <c r="F2109" s="1">
        <v>45738</v>
      </c>
      <c r="G2109" t="s">
        <v>1693</v>
      </c>
      <c r="H2109" t="s">
        <v>70</v>
      </c>
      <c r="I2109">
        <v>48</v>
      </c>
      <c r="J2109">
        <v>41</v>
      </c>
      <c r="K2109">
        <v>91</v>
      </c>
      <c r="L2109">
        <v>0.45100000000000001</v>
      </c>
      <c r="M2109">
        <v>9</v>
      </c>
      <c r="N2109">
        <v>38</v>
      </c>
      <c r="O2109">
        <v>0.23699999999999999</v>
      </c>
      <c r="P2109">
        <v>17</v>
      </c>
      <c r="Q2109">
        <v>22</v>
      </c>
      <c r="R2109">
        <v>0.77300000000000002</v>
      </c>
      <c r="S2109">
        <v>14</v>
      </c>
      <c r="T2109">
        <v>30</v>
      </c>
      <c r="U2109">
        <v>44</v>
      </c>
      <c r="V2109">
        <v>21</v>
      </c>
      <c r="W2109">
        <v>8</v>
      </c>
      <c r="X2109">
        <v>4</v>
      </c>
      <c r="Y2109">
        <v>2</v>
      </c>
      <c r="Z2109">
        <v>3</v>
      </c>
      <c r="AA2109">
        <v>17</v>
      </c>
      <c r="AB2109">
        <v>17</v>
      </c>
      <c r="AC2109">
        <v>108</v>
      </c>
      <c r="AD2109">
        <v>-6</v>
      </c>
      <c r="AE2109">
        <v>1</v>
      </c>
      <c r="AF2109">
        <v>1231</v>
      </c>
      <c r="AG2109">
        <v>1231</v>
      </c>
      <c r="AH2109">
        <v>1231</v>
      </c>
      <c r="AI2109">
        <v>121</v>
      </c>
      <c r="AJ2109">
        <v>1234</v>
      </c>
      <c r="AK2109">
        <v>899</v>
      </c>
      <c r="AL2109">
        <v>1533</v>
      </c>
      <c r="AM2109">
        <v>2097</v>
      </c>
      <c r="AN2109">
        <v>1078</v>
      </c>
      <c r="AO2109">
        <v>2315</v>
      </c>
      <c r="AP2109">
        <v>1052</v>
      </c>
      <c r="AQ2109">
        <v>1008</v>
      </c>
      <c r="AR2109">
        <v>1363</v>
      </c>
      <c r="AS2109">
        <v>466</v>
      </c>
      <c r="AT2109">
        <v>1652</v>
      </c>
      <c r="AU2109">
        <v>1127</v>
      </c>
      <c r="AV2109">
        <v>2031</v>
      </c>
      <c r="AW2109">
        <v>78</v>
      </c>
      <c r="AX2109">
        <v>2190</v>
      </c>
      <c r="AY2109">
        <v>2078</v>
      </c>
      <c r="AZ2109">
        <v>384</v>
      </c>
      <c r="BA2109">
        <v>792</v>
      </c>
      <c r="BB2109">
        <v>1444</v>
      </c>
      <c r="BC2109">
        <v>1616</v>
      </c>
      <c r="BD2109">
        <v>1540</v>
      </c>
      <c r="BE2109">
        <v>1</v>
      </c>
      <c r="BF2109" t="s">
        <v>64</v>
      </c>
      <c r="BG2109" t="s">
        <v>1404</v>
      </c>
      <c r="BH2109" t="s">
        <v>1498</v>
      </c>
      <c r="BI2109" s="4">
        <f xml:space="preserve"> _2025teamgamelogs[[#This Row],[FGA]] + (0.44 * _2025teamgamelogs[[#This Row],[FTA]]) + _2025teamgamelogs[[#This Row],[TOV]] - _2025teamgamelogs[[#This Row],[OREB]]</f>
        <v>94.68</v>
      </c>
      <c r="BJ2109" s="3">
        <f>_2025teamgamelogs[[#This Row],[TOV]]/_2025teamgamelogs[[#This Row],[POSSESIONS]]</f>
        <v>8.449514152936205E-2</v>
      </c>
      <c r="BK2109" s="4">
        <f>_2025teamgamelogs[[#This Row],[PTS]]/_2025teamgamelogs[[#This Row],[POSSESIONS]]</f>
        <v>1.1406844106463878</v>
      </c>
      <c r="BL2109" s="4">
        <f xml:space="preserve"> 100 * _2025teamgamelogs[[#This Row],[POINTS_PER_POSSESSION]]</f>
        <v>114.06844106463878</v>
      </c>
      <c r="BM2109" s="4">
        <f xml:space="preserve"> _2025teamgamelogs[[#This Row],[POSSESIONS]] / (_2025teamgamelogs[[#This Row],[MIN]]/48)</f>
        <v>94.68</v>
      </c>
      <c r="BN2109" s="3">
        <f>_2025teamgamelogs[[#This Row],[PTS]] / (2 * (_2025teamgamelogs[[#This Row],[FGA]] + 0.44 * _2025teamgamelogs[[#This Row],[FTA]]))</f>
        <v>0.53635280095351601</v>
      </c>
      <c r="BO2109" s="4">
        <f>VLOOKUP(_2025teamgamelogs[[#This Row],[MONTH]], LEAGUE_AVERAGES!$A$2:$B$8, 2, FALSE)</f>
        <v>113.5005303155976</v>
      </c>
      <c r="BP2109" s="5">
        <f>VLOOKUP(_2025teamgamelogs[[#This Row],[TEAM_NAME]], LEAGUE_AVERAGES!$A$14:$C$43, 2, FALSE)</f>
        <v>0.37158536585365853</v>
      </c>
      <c r="BQ2109" s="5">
        <f>VLOOKUP(_2025teamgamelogs[[#This Row],[TEAM_NAME]], LEAGUE_AVERAGES!$A$14:$C$43, 3, FALSE)</f>
        <v>0.34029268292682929</v>
      </c>
      <c r="BR2109" s="5">
        <f>VLOOKUP(_2025teamgamelogs[[#This Row],[TEAM_NAME]], LEAGUE_AVERAGES!$F$14:$H$43, 2, FALSE)</f>
        <v>0.4831951219512195</v>
      </c>
      <c r="BS2109" s="5">
        <f>VLOOKUP(_2025teamgamelogs[[#This Row],[TEAM_NAME]], LEAGUE_AVERAGES!$F$14:$H$43, 3, FALSE)</f>
        <v>0.47492682926829272</v>
      </c>
      <c r="BT2109" s="5">
        <f>VLOOKUP(_2025teamgamelogs[[#This Row],[TEAM_NAME]], LEAGUE_AVERAGES!$K$14:$M$43, 2, FALSE)</f>
        <v>0.59195463864629394</v>
      </c>
      <c r="BU2109" s="5">
        <f>VLOOKUP(_2025teamgamelogs[[#This Row],[TEAM_NAME]], LEAGUE_AVERAGES!$K$14:$M$43, 3, FALSE)</f>
        <v>0.57517865161129356</v>
      </c>
    </row>
    <row r="2110" spans="1:73" x14ac:dyDescent="0.2">
      <c r="A2110" t="s">
        <v>59</v>
      </c>
      <c r="B2110">
        <v>1610612749</v>
      </c>
      <c r="C2110" t="s">
        <v>113</v>
      </c>
      <c r="D2110" t="s">
        <v>114</v>
      </c>
      <c r="E2110">
        <v>22401027</v>
      </c>
      <c r="F2110" s="1">
        <v>45738</v>
      </c>
      <c r="G2110" t="s">
        <v>1694</v>
      </c>
      <c r="H2110" t="s">
        <v>63</v>
      </c>
      <c r="I2110">
        <v>48</v>
      </c>
      <c r="J2110">
        <v>44</v>
      </c>
      <c r="K2110">
        <v>84</v>
      </c>
      <c r="L2110">
        <v>0.52400000000000002</v>
      </c>
      <c r="M2110">
        <v>13</v>
      </c>
      <c r="N2110">
        <v>31</v>
      </c>
      <c r="O2110">
        <v>0.41899999999999998</v>
      </c>
      <c r="P2110">
        <v>13</v>
      </c>
      <c r="Q2110">
        <v>20</v>
      </c>
      <c r="R2110">
        <v>0.65</v>
      </c>
      <c r="S2110">
        <v>11</v>
      </c>
      <c r="T2110">
        <v>31</v>
      </c>
      <c r="U2110">
        <v>42</v>
      </c>
      <c r="V2110">
        <v>22</v>
      </c>
      <c r="W2110">
        <v>10</v>
      </c>
      <c r="X2110">
        <v>6</v>
      </c>
      <c r="Y2110">
        <v>3</v>
      </c>
      <c r="Z2110">
        <v>2</v>
      </c>
      <c r="AA2110">
        <v>17</v>
      </c>
      <c r="AB2110">
        <v>17</v>
      </c>
      <c r="AC2110">
        <v>114</v>
      </c>
      <c r="AD2110">
        <v>6</v>
      </c>
      <c r="AE2110">
        <v>1</v>
      </c>
      <c r="AF2110">
        <v>1</v>
      </c>
      <c r="AG2110">
        <v>1</v>
      </c>
      <c r="AH2110">
        <v>1</v>
      </c>
      <c r="AI2110">
        <v>121</v>
      </c>
      <c r="AJ2110">
        <v>703</v>
      </c>
      <c r="AK2110">
        <v>1815</v>
      </c>
      <c r="AL2110">
        <v>363</v>
      </c>
      <c r="AM2110">
        <v>1171</v>
      </c>
      <c r="AN2110">
        <v>1971</v>
      </c>
      <c r="AO2110">
        <v>554</v>
      </c>
      <c r="AP2110">
        <v>1755</v>
      </c>
      <c r="AQ2110">
        <v>1301</v>
      </c>
      <c r="AR2110">
        <v>2199</v>
      </c>
      <c r="AS2110">
        <v>1051</v>
      </c>
      <c r="AT2110">
        <v>1488</v>
      </c>
      <c r="AU2110">
        <v>1443</v>
      </c>
      <c r="AV2110">
        <v>1909</v>
      </c>
      <c r="AW2110">
        <v>264</v>
      </c>
      <c r="AX2110">
        <v>1702</v>
      </c>
      <c r="AY2110">
        <v>1712</v>
      </c>
      <c r="AZ2110">
        <v>158</v>
      </c>
      <c r="BA2110">
        <v>792</v>
      </c>
      <c r="BB2110">
        <v>1444</v>
      </c>
      <c r="BC2110">
        <v>1168</v>
      </c>
      <c r="BD2110">
        <v>854</v>
      </c>
      <c r="BE2110">
        <v>1</v>
      </c>
      <c r="BF2110" t="s">
        <v>71</v>
      </c>
      <c r="BG2110" t="s">
        <v>1404</v>
      </c>
      <c r="BH2110" t="s">
        <v>1498</v>
      </c>
      <c r="BI2110" s="4">
        <f xml:space="preserve"> _2025teamgamelogs[[#This Row],[FGA]] + (0.44 * _2025teamgamelogs[[#This Row],[FTA]]) + _2025teamgamelogs[[#This Row],[TOV]] - _2025teamgamelogs[[#This Row],[OREB]]</f>
        <v>91.8</v>
      </c>
      <c r="BJ2110" s="3">
        <f>_2025teamgamelogs[[#This Row],[TOV]]/_2025teamgamelogs[[#This Row],[POSSESIONS]]</f>
        <v>0.10893246187363835</v>
      </c>
      <c r="BK2110" s="4">
        <f>_2025teamgamelogs[[#This Row],[PTS]]/_2025teamgamelogs[[#This Row],[POSSESIONS]]</f>
        <v>1.2418300653594772</v>
      </c>
      <c r="BL2110" s="4">
        <f xml:space="preserve"> 100 * _2025teamgamelogs[[#This Row],[POINTS_PER_POSSESSION]]</f>
        <v>124.18300653594771</v>
      </c>
      <c r="BM2110" s="4">
        <f xml:space="preserve"> _2025teamgamelogs[[#This Row],[POSSESIONS]] / (_2025teamgamelogs[[#This Row],[MIN]]/48)</f>
        <v>91.8</v>
      </c>
      <c r="BN2110" s="3">
        <f>_2025teamgamelogs[[#This Row],[PTS]] / (2 * (_2025teamgamelogs[[#This Row],[FGA]] + 0.44 * _2025teamgamelogs[[#This Row],[FTA]]))</f>
        <v>0.61422413793103448</v>
      </c>
      <c r="BO2110" s="4">
        <f>VLOOKUP(_2025teamgamelogs[[#This Row],[MONTH]], LEAGUE_AVERAGES!$A$2:$B$8, 2, FALSE)</f>
        <v>113.5005303155976</v>
      </c>
      <c r="BP2110" s="5">
        <f>VLOOKUP(_2025teamgamelogs[[#This Row],[TEAM_NAME]], LEAGUE_AVERAGES!$A$14:$C$43, 2, FALSE)</f>
        <v>0.4062926829268293</v>
      </c>
      <c r="BQ2110" s="5">
        <f>VLOOKUP(_2025teamgamelogs[[#This Row],[TEAM_NAME]], LEAGUE_AVERAGES!$A$14:$C$43, 3, FALSE)</f>
        <v>0.36926829268292688</v>
      </c>
      <c r="BR2110" s="5">
        <f>VLOOKUP(_2025teamgamelogs[[#This Row],[TEAM_NAME]], LEAGUE_AVERAGES!$F$14:$H$43, 2, FALSE)</f>
        <v>0.49804878048780482</v>
      </c>
      <c r="BS2110" s="5">
        <f>VLOOKUP(_2025teamgamelogs[[#This Row],[TEAM_NAME]], LEAGUE_AVERAGES!$F$14:$H$43, 3, FALSE)</f>
        <v>0.47917073170731711</v>
      </c>
      <c r="BT2110" s="5">
        <f>VLOOKUP(_2025teamgamelogs[[#This Row],[TEAM_NAME]], LEAGUE_AVERAGES!$K$14:$M$43, 2, FALSE)</f>
        <v>0.61475494156948829</v>
      </c>
      <c r="BU2110" s="5">
        <f>VLOOKUP(_2025teamgamelogs[[#This Row],[TEAM_NAME]], LEAGUE_AVERAGES!$K$14:$M$43, 3, FALSE)</f>
        <v>0.58586037801226176</v>
      </c>
    </row>
    <row r="2111" spans="1:73" x14ac:dyDescent="0.2">
      <c r="A2111" t="s">
        <v>59</v>
      </c>
      <c r="B2111">
        <v>1610612741</v>
      </c>
      <c r="C2111" t="s">
        <v>86</v>
      </c>
      <c r="D2111" t="s">
        <v>87</v>
      </c>
      <c r="E2111">
        <v>22401028</v>
      </c>
      <c r="F2111" s="1">
        <v>45738</v>
      </c>
      <c r="G2111" t="s">
        <v>1695</v>
      </c>
      <c r="H2111" t="s">
        <v>63</v>
      </c>
      <c r="I2111">
        <v>48</v>
      </c>
      <c r="J2111">
        <v>56</v>
      </c>
      <c r="K2111">
        <v>96</v>
      </c>
      <c r="L2111">
        <v>0.58299999999999996</v>
      </c>
      <c r="M2111">
        <v>19</v>
      </c>
      <c r="N2111">
        <v>41</v>
      </c>
      <c r="O2111">
        <v>0.46300000000000002</v>
      </c>
      <c r="P2111">
        <v>15</v>
      </c>
      <c r="Q2111">
        <v>20</v>
      </c>
      <c r="R2111">
        <v>0.75</v>
      </c>
      <c r="S2111">
        <v>10</v>
      </c>
      <c r="T2111">
        <v>32</v>
      </c>
      <c r="U2111">
        <v>42</v>
      </c>
      <c r="V2111">
        <v>41</v>
      </c>
      <c r="W2111">
        <v>10</v>
      </c>
      <c r="X2111">
        <v>17</v>
      </c>
      <c r="Y2111">
        <v>5</v>
      </c>
      <c r="Z2111">
        <v>1</v>
      </c>
      <c r="AA2111">
        <v>16</v>
      </c>
      <c r="AB2111">
        <v>16</v>
      </c>
      <c r="AC2111">
        <v>146</v>
      </c>
      <c r="AD2111">
        <v>31</v>
      </c>
      <c r="AE2111">
        <v>1</v>
      </c>
      <c r="AF2111">
        <v>1</v>
      </c>
      <c r="AG2111">
        <v>1</v>
      </c>
      <c r="AH2111">
        <v>1</v>
      </c>
      <c r="AI2111">
        <v>121</v>
      </c>
      <c r="AJ2111">
        <v>10</v>
      </c>
      <c r="AK2111">
        <v>392</v>
      </c>
      <c r="AL2111">
        <v>37</v>
      </c>
      <c r="AM2111">
        <v>182</v>
      </c>
      <c r="AN2111">
        <v>681</v>
      </c>
      <c r="AO2111">
        <v>243</v>
      </c>
      <c r="AP2111">
        <v>1416</v>
      </c>
      <c r="AQ2111">
        <v>1301</v>
      </c>
      <c r="AR2111">
        <v>1525</v>
      </c>
      <c r="AS2111">
        <v>1308</v>
      </c>
      <c r="AT2111">
        <v>1307</v>
      </c>
      <c r="AU2111">
        <v>1443</v>
      </c>
      <c r="AV2111">
        <v>13</v>
      </c>
      <c r="AW2111">
        <v>264</v>
      </c>
      <c r="AX2111">
        <v>10</v>
      </c>
      <c r="AY2111">
        <v>889</v>
      </c>
      <c r="AZ2111">
        <v>35</v>
      </c>
      <c r="BA2111">
        <v>570</v>
      </c>
      <c r="BB2111">
        <v>1670</v>
      </c>
      <c r="BC2111">
        <v>14</v>
      </c>
      <c r="BD2111">
        <v>62</v>
      </c>
      <c r="BE2111">
        <v>1</v>
      </c>
      <c r="BF2111" t="s">
        <v>71</v>
      </c>
      <c r="BG2111" t="s">
        <v>1404</v>
      </c>
      <c r="BH2111" t="s">
        <v>1498</v>
      </c>
      <c r="BI2111" s="4">
        <f xml:space="preserve"> _2025teamgamelogs[[#This Row],[FGA]] + (0.44 * _2025teamgamelogs[[#This Row],[FTA]]) + _2025teamgamelogs[[#This Row],[TOV]] - _2025teamgamelogs[[#This Row],[OREB]]</f>
        <v>104.8</v>
      </c>
      <c r="BJ2111" s="3">
        <f>_2025teamgamelogs[[#This Row],[TOV]]/_2025teamgamelogs[[#This Row],[POSSESIONS]]</f>
        <v>9.5419847328244281E-2</v>
      </c>
      <c r="BK2111" s="4">
        <f>_2025teamgamelogs[[#This Row],[PTS]]/_2025teamgamelogs[[#This Row],[POSSESIONS]]</f>
        <v>1.3931297709923665</v>
      </c>
      <c r="BL2111" s="4">
        <f xml:space="preserve"> 100 * _2025teamgamelogs[[#This Row],[POINTS_PER_POSSESSION]]</f>
        <v>139.31297709923663</v>
      </c>
      <c r="BM2111" s="4">
        <f xml:space="preserve"> _2025teamgamelogs[[#This Row],[POSSESIONS]] / (_2025teamgamelogs[[#This Row],[MIN]]/48)</f>
        <v>104.8</v>
      </c>
      <c r="BN2111" s="3">
        <f>_2025teamgamelogs[[#This Row],[PTS]] / (2 * (_2025teamgamelogs[[#This Row],[FGA]] + 0.44 * _2025teamgamelogs[[#This Row],[FTA]]))</f>
        <v>0.69656488549618323</v>
      </c>
      <c r="BO2111" s="4">
        <f>VLOOKUP(_2025teamgamelogs[[#This Row],[MONTH]], LEAGUE_AVERAGES!$A$2:$B$8, 2, FALSE)</f>
        <v>113.5005303155976</v>
      </c>
      <c r="BP2111" s="5">
        <f>VLOOKUP(_2025teamgamelogs[[#This Row],[TEAM_NAME]], LEAGUE_AVERAGES!$A$14:$C$43, 2, FALSE)</f>
        <v>0.36141463414634156</v>
      </c>
      <c r="BQ2111" s="5">
        <f>VLOOKUP(_2025teamgamelogs[[#This Row],[TEAM_NAME]], LEAGUE_AVERAGES!$A$14:$C$43, 3, FALSE)</f>
        <v>0.37548780487804878</v>
      </c>
      <c r="BR2111" s="5">
        <f>VLOOKUP(_2025teamgamelogs[[#This Row],[TEAM_NAME]], LEAGUE_AVERAGES!$F$14:$H$43, 2, FALSE)</f>
        <v>0.46404878048780479</v>
      </c>
      <c r="BS2111" s="5">
        <f>VLOOKUP(_2025teamgamelogs[[#This Row],[TEAM_NAME]], LEAGUE_AVERAGES!$F$14:$H$43, 3, FALSE)</f>
        <v>0.47712195121951223</v>
      </c>
      <c r="BT2111" s="5">
        <f>VLOOKUP(_2025teamgamelogs[[#This Row],[TEAM_NAME]], LEAGUE_AVERAGES!$K$14:$M$43, 2, FALSE)</f>
        <v>0.57631003599073594</v>
      </c>
      <c r="BU2111" s="5">
        <f>VLOOKUP(_2025teamgamelogs[[#This Row],[TEAM_NAME]], LEAGUE_AVERAGES!$K$14:$M$43, 3, FALSE)</f>
        <v>0.59556361257988066</v>
      </c>
    </row>
    <row r="2112" spans="1:73" x14ac:dyDescent="0.2">
      <c r="A2112" t="s">
        <v>59</v>
      </c>
      <c r="B2112">
        <v>1610612751</v>
      </c>
      <c r="C2112" t="s">
        <v>89</v>
      </c>
      <c r="D2112" t="s">
        <v>90</v>
      </c>
      <c r="E2112">
        <v>22401024</v>
      </c>
      <c r="F2112" s="1">
        <v>45738</v>
      </c>
      <c r="G2112" t="s">
        <v>1677</v>
      </c>
      <c r="H2112" t="s">
        <v>70</v>
      </c>
      <c r="I2112">
        <v>48</v>
      </c>
      <c r="J2112">
        <v>39</v>
      </c>
      <c r="K2112">
        <v>90</v>
      </c>
      <c r="L2112">
        <v>0.433</v>
      </c>
      <c r="M2112">
        <v>15</v>
      </c>
      <c r="N2112">
        <v>43</v>
      </c>
      <c r="O2112">
        <v>0.34899999999999998</v>
      </c>
      <c r="P2112">
        <v>10</v>
      </c>
      <c r="Q2112">
        <v>17</v>
      </c>
      <c r="R2112">
        <v>0.58799999999999997</v>
      </c>
      <c r="S2112">
        <v>11</v>
      </c>
      <c r="T2112">
        <v>37</v>
      </c>
      <c r="U2112">
        <v>48</v>
      </c>
      <c r="V2112">
        <v>20</v>
      </c>
      <c r="W2112">
        <v>15</v>
      </c>
      <c r="X2112">
        <v>6</v>
      </c>
      <c r="Y2112">
        <v>1</v>
      </c>
      <c r="Z2112">
        <v>6</v>
      </c>
      <c r="AA2112">
        <v>20</v>
      </c>
      <c r="AB2112">
        <v>24</v>
      </c>
      <c r="AC2112">
        <v>103</v>
      </c>
      <c r="AD2112">
        <v>-5</v>
      </c>
      <c r="AE2112">
        <v>1</v>
      </c>
      <c r="AF2112">
        <v>1231</v>
      </c>
      <c r="AG2112">
        <v>1231</v>
      </c>
      <c r="AH2112">
        <v>1231</v>
      </c>
      <c r="AI2112">
        <v>121</v>
      </c>
      <c r="AJ2112">
        <v>1609</v>
      </c>
      <c r="AK2112">
        <v>1029</v>
      </c>
      <c r="AL2112">
        <v>1796</v>
      </c>
      <c r="AM2112">
        <v>733</v>
      </c>
      <c r="AN2112">
        <v>471</v>
      </c>
      <c r="AO2112">
        <v>1327</v>
      </c>
      <c r="AP2112">
        <v>2148</v>
      </c>
      <c r="AQ2112">
        <v>1778</v>
      </c>
      <c r="AR2112">
        <v>2371</v>
      </c>
      <c r="AS2112">
        <v>1051</v>
      </c>
      <c r="AT2112">
        <v>489</v>
      </c>
      <c r="AU2112">
        <v>604</v>
      </c>
      <c r="AV2112">
        <v>2163</v>
      </c>
      <c r="AW2112">
        <v>1341</v>
      </c>
      <c r="AX2112">
        <v>1702</v>
      </c>
      <c r="AY2112">
        <v>2304</v>
      </c>
      <c r="AZ2112">
        <v>1573</v>
      </c>
      <c r="BA2112">
        <v>1491</v>
      </c>
      <c r="BB2112">
        <v>215</v>
      </c>
      <c r="BC2112">
        <v>1945</v>
      </c>
      <c r="BD2112">
        <v>1476</v>
      </c>
      <c r="BE2112">
        <v>1</v>
      </c>
      <c r="BF2112" t="s">
        <v>71</v>
      </c>
      <c r="BG2112" t="s">
        <v>1404</v>
      </c>
      <c r="BH2112" t="s">
        <v>1498</v>
      </c>
      <c r="BI2112" s="4">
        <f xml:space="preserve"> _2025teamgamelogs[[#This Row],[FGA]] + (0.44 * _2025teamgamelogs[[#This Row],[FTA]]) + _2025teamgamelogs[[#This Row],[TOV]] - _2025teamgamelogs[[#This Row],[OREB]]</f>
        <v>101.48</v>
      </c>
      <c r="BJ2112" s="3">
        <f>_2025teamgamelogs[[#This Row],[TOV]]/_2025teamgamelogs[[#This Row],[POSSESIONS]]</f>
        <v>0.14781237682301931</v>
      </c>
      <c r="BK2112" s="4">
        <f>_2025teamgamelogs[[#This Row],[PTS]]/_2025teamgamelogs[[#This Row],[POSSESIONS]]</f>
        <v>1.0149783208513992</v>
      </c>
      <c r="BL2112" s="4">
        <f xml:space="preserve"> 100 * _2025teamgamelogs[[#This Row],[POINTS_PER_POSSESSION]]</f>
        <v>101.49783208513992</v>
      </c>
      <c r="BM2112" s="4">
        <f xml:space="preserve"> _2025teamgamelogs[[#This Row],[POSSESIONS]] / (_2025teamgamelogs[[#This Row],[MIN]]/48)</f>
        <v>101.48</v>
      </c>
      <c r="BN2112" s="3">
        <f>_2025teamgamelogs[[#This Row],[PTS]] / (2 * (_2025teamgamelogs[[#This Row],[FGA]] + 0.44 * _2025teamgamelogs[[#This Row],[FTA]]))</f>
        <v>0.52831350020517032</v>
      </c>
      <c r="BO2112" s="4">
        <f>VLOOKUP(_2025teamgamelogs[[#This Row],[MONTH]], LEAGUE_AVERAGES!$A$2:$B$8, 2, FALSE)</f>
        <v>113.5005303155976</v>
      </c>
      <c r="BP2112" s="5">
        <f>VLOOKUP(_2025teamgamelogs[[#This Row],[TEAM_NAME]], LEAGUE_AVERAGES!$A$14:$C$43, 2, FALSE)</f>
        <v>0.337609756097561</v>
      </c>
      <c r="BQ2112" s="5">
        <f>VLOOKUP(_2025teamgamelogs[[#This Row],[TEAM_NAME]], LEAGUE_AVERAGES!$A$14:$C$43, 3, FALSE)</f>
        <v>0.34709756097560968</v>
      </c>
      <c r="BR2112" s="5">
        <f>VLOOKUP(_2025teamgamelogs[[#This Row],[TEAM_NAME]], LEAGUE_AVERAGES!$F$14:$H$43, 2, FALSE)</f>
        <v>0.43748780487804872</v>
      </c>
      <c r="BS2112" s="5">
        <f>VLOOKUP(_2025teamgamelogs[[#This Row],[TEAM_NAME]], LEAGUE_AVERAGES!$F$14:$H$43, 3, FALSE)</f>
        <v>0.43895121951219529</v>
      </c>
      <c r="BT2112" s="5">
        <f>VLOOKUP(_2025teamgamelogs[[#This Row],[TEAM_NAME]], LEAGUE_AVERAGES!$K$14:$M$43, 2, FALSE)</f>
        <v>0.54767404365624284</v>
      </c>
      <c r="BU2112" s="5">
        <f>VLOOKUP(_2025teamgamelogs[[#This Row],[TEAM_NAME]], LEAGUE_AVERAGES!$K$14:$M$43, 3, FALSE)</f>
        <v>0.5592142433904097</v>
      </c>
    </row>
    <row r="2113" spans="1:73" x14ac:dyDescent="0.2">
      <c r="A2113" t="s">
        <v>59</v>
      </c>
      <c r="B2113">
        <v>1610612752</v>
      </c>
      <c r="C2113" t="s">
        <v>67</v>
      </c>
      <c r="D2113" t="s">
        <v>68</v>
      </c>
      <c r="E2113">
        <v>22401026</v>
      </c>
      <c r="F2113" s="1">
        <v>45738</v>
      </c>
      <c r="G2113" t="s">
        <v>511</v>
      </c>
      <c r="H2113" t="s">
        <v>63</v>
      </c>
      <c r="I2113">
        <v>48</v>
      </c>
      <c r="J2113">
        <v>44</v>
      </c>
      <c r="K2113">
        <v>91</v>
      </c>
      <c r="L2113">
        <v>0.48399999999999999</v>
      </c>
      <c r="M2113">
        <v>13</v>
      </c>
      <c r="N2113">
        <v>35</v>
      </c>
      <c r="O2113">
        <v>0.371</v>
      </c>
      <c r="P2113">
        <v>21</v>
      </c>
      <c r="Q2113">
        <v>27</v>
      </c>
      <c r="R2113">
        <v>0.77800000000000002</v>
      </c>
      <c r="S2113">
        <v>14</v>
      </c>
      <c r="T2113">
        <v>35</v>
      </c>
      <c r="U2113">
        <v>49</v>
      </c>
      <c r="V2113">
        <v>29</v>
      </c>
      <c r="W2113">
        <v>16</v>
      </c>
      <c r="X2113">
        <v>13</v>
      </c>
      <c r="Y2113">
        <v>3</v>
      </c>
      <c r="Z2113">
        <v>5</v>
      </c>
      <c r="AA2113">
        <v>17</v>
      </c>
      <c r="AB2113">
        <v>23</v>
      </c>
      <c r="AC2113">
        <v>122</v>
      </c>
      <c r="AD2113">
        <v>19</v>
      </c>
      <c r="AE2113">
        <v>1</v>
      </c>
      <c r="AF2113">
        <v>1</v>
      </c>
      <c r="AG2113">
        <v>1</v>
      </c>
      <c r="AH2113">
        <v>1</v>
      </c>
      <c r="AI2113">
        <v>121</v>
      </c>
      <c r="AJ2113">
        <v>703</v>
      </c>
      <c r="AK2113">
        <v>899</v>
      </c>
      <c r="AL2113">
        <v>941</v>
      </c>
      <c r="AM2113">
        <v>1171</v>
      </c>
      <c r="AN2113">
        <v>1495</v>
      </c>
      <c r="AO2113">
        <v>1077</v>
      </c>
      <c r="AP2113">
        <v>506</v>
      </c>
      <c r="AQ2113">
        <v>471</v>
      </c>
      <c r="AR2113">
        <v>1292</v>
      </c>
      <c r="AS2113">
        <v>466</v>
      </c>
      <c r="AT2113">
        <v>769</v>
      </c>
      <c r="AU2113">
        <v>505</v>
      </c>
      <c r="AV2113">
        <v>687</v>
      </c>
      <c r="AW2113">
        <v>1583</v>
      </c>
      <c r="AX2113">
        <v>137</v>
      </c>
      <c r="AY2113">
        <v>1712</v>
      </c>
      <c r="AZ2113">
        <v>1188</v>
      </c>
      <c r="BA2113">
        <v>792</v>
      </c>
      <c r="BB2113">
        <v>300</v>
      </c>
      <c r="BC2113">
        <v>609</v>
      </c>
      <c r="BD2113">
        <v>260</v>
      </c>
      <c r="BE2113">
        <v>1</v>
      </c>
      <c r="BF2113" t="s">
        <v>64</v>
      </c>
      <c r="BG2113" t="s">
        <v>1404</v>
      </c>
      <c r="BH2113" t="s">
        <v>1498</v>
      </c>
      <c r="BI2113" s="4">
        <f xml:space="preserve"> _2025teamgamelogs[[#This Row],[FGA]] + (0.44 * _2025teamgamelogs[[#This Row],[FTA]]) + _2025teamgamelogs[[#This Row],[TOV]] - _2025teamgamelogs[[#This Row],[OREB]]</f>
        <v>104.88</v>
      </c>
      <c r="BJ2113" s="3">
        <f>_2025teamgamelogs[[#This Row],[TOV]]/_2025teamgamelogs[[#This Row],[POSSESIONS]]</f>
        <v>0.15255530129672007</v>
      </c>
      <c r="BK2113" s="4">
        <f>_2025teamgamelogs[[#This Row],[PTS]]/_2025teamgamelogs[[#This Row],[POSSESIONS]]</f>
        <v>1.1632341723874906</v>
      </c>
      <c r="BL2113" s="4">
        <f xml:space="preserve"> 100 * _2025teamgamelogs[[#This Row],[POINTS_PER_POSSESSION]]</f>
        <v>116.32341723874906</v>
      </c>
      <c r="BM2113" s="4">
        <f xml:space="preserve"> _2025teamgamelogs[[#This Row],[POSSESIONS]] / (_2025teamgamelogs[[#This Row],[MIN]]/48)</f>
        <v>104.88</v>
      </c>
      <c r="BN2113" s="3">
        <f>_2025teamgamelogs[[#This Row],[PTS]] / (2 * (_2025teamgamelogs[[#This Row],[FGA]] + 0.44 * _2025teamgamelogs[[#This Row],[FTA]]))</f>
        <v>0.59292379471228618</v>
      </c>
      <c r="BO2113" s="4">
        <f>VLOOKUP(_2025teamgamelogs[[#This Row],[MONTH]], LEAGUE_AVERAGES!$A$2:$B$8, 2, FALSE)</f>
        <v>113.5005303155976</v>
      </c>
      <c r="BP2113" s="5">
        <f>VLOOKUP(_2025teamgamelogs[[#This Row],[TEAM_NAME]], LEAGUE_AVERAGES!$A$14:$C$43, 2, FALSE)</f>
        <v>0.370219512195122</v>
      </c>
      <c r="BQ2113" s="5">
        <f>VLOOKUP(_2025teamgamelogs[[#This Row],[TEAM_NAME]], LEAGUE_AVERAGES!$A$14:$C$43, 3, FALSE)</f>
        <v>0.36224390243902438</v>
      </c>
      <c r="BR2113" s="5">
        <f>VLOOKUP(_2025teamgamelogs[[#This Row],[TEAM_NAME]], LEAGUE_AVERAGES!$F$14:$H$43, 2, FALSE)</f>
        <v>0.49358536585365859</v>
      </c>
      <c r="BS2113" s="5">
        <f>VLOOKUP(_2025teamgamelogs[[#This Row],[TEAM_NAME]], LEAGUE_AVERAGES!$F$14:$H$43, 3, FALSE)</f>
        <v>0.47975609756097559</v>
      </c>
      <c r="BT2113" s="5">
        <f>VLOOKUP(_2025teamgamelogs[[#This Row],[TEAM_NAME]], LEAGUE_AVERAGES!$K$14:$M$43, 2, FALSE)</f>
        <v>0.59525043511857889</v>
      </c>
      <c r="BU2113" s="5">
        <f>VLOOKUP(_2025teamgamelogs[[#This Row],[TEAM_NAME]], LEAGUE_AVERAGES!$K$14:$M$43, 3, FALSE)</f>
        <v>0.58413739951743537</v>
      </c>
    </row>
    <row r="2114" spans="1:73" x14ac:dyDescent="0.2">
      <c r="A2114" t="s">
        <v>59</v>
      </c>
      <c r="B2114">
        <v>1610612737</v>
      </c>
      <c r="C2114" t="s">
        <v>92</v>
      </c>
      <c r="D2114" t="s">
        <v>93</v>
      </c>
      <c r="E2114">
        <v>22401025</v>
      </c>
      <c r="F2114" s="1">
        <v>45738</v>
      </c>
      <c r="G2114" t="s">
        <v>1696</v>
      </c>
      <c r="H2114" t="s">
        <v>63</v>
      </c>
      <c r="I2114">
        <v>48</v>
      </c>
      <c r="J2114">
        <v>49</v>
      </c>
      <c r="K2114">
        <v>86</v>
      </c>
      <c r="L2114">
        <v>0.56999999999999995</v>
      </c>
      <c r="M2114">
        <v>15</v>
      </c>
      <c r="N2114">
        <v>36</v>
      </c>
      <c r="O2114">
        <v>0.41699999999999998</v>
      </c>
      <c r="P2114">
        <v>11</v>
      </c>
      <c r="Q2114">
        <v>18</v>
      </c>
      <c r="R2114">
        <v>0.61099999999999999</v>
      </c>
      <c r="S2114">
        <v>10</v>
      </c>
      <c r="T2114">
        <v>36</v>
      </c>
      <c r="U2114">
        <v>46</v>
      </c>
      <c r="V2114">
        <v>37</v>
      </c>
      <c r="W2114">
        <v>16</v>
      </c>
      <c r="X2114">
        <v>5</v>
      </c>
      <c r="Y2114">
        <v>3</v>
      </c>
      <c r="Z2114">
        <v>4</v>
      </c>
      <c r="AA2114">
        <v>23</v>
      </c>
      <c r="AB2114">
        <v>16</v>
      </c>
      <c r="AC2114">
        <v>124</v>
      </c>
      <c r="AD2114">
        <v>9</v>
      </c>
      <c r="AE2114">
        <v>1</v>
      </c>
      <c r="AF2114">
        <v>1</v>
      </c>
      <c r="AG2114">
        <v>1</v>
      </c>
      <c r="AH2114">
        <v>1</v>
      </c>
      <c r="AI2114">
        <v>121</v>
      </c>
      <c r="AJ2114">
        <v>174</v>
      </c>
      <c r="AK2114">
        <v>1580</v>
      </c>
      <c r="AL2114">
        <v>83</v>
      </c>
      <c r="AM2114">
        <v>733</v>
      </c>
      <c r="AN2114">
        <v>1366</v>
      </c>
      <c r="AO2114">
        <v>565</v>
      </c>
      <c r="AP2114">
        <v>2028</v>
      </c>
      <c r="AQ2114">
        <v>1617</v>
      </c>
      <c r="AR2114">
        <v>2326</v>
      </c>
      <c r="AS2114">
        <v>1308</v>
      </c>
      <c r="AT2114">
        <v>640</v>
      </c>
      <c r="AU2114">
        <v>835</v>
      </c>
      <c r="AV2114">
        <v>68</v>
      </c>
      <c r="AW2114">
        <v>1583</v>
      </c>
      <c r="AX2114">
        <v>1998</v>
      </c>
      <c r="AY2114">
        <v>1712</v>
      </c>
      <c r="AZ2114">
        <v>750</v>
      </c>
      <c r="BA2114">
        <v>2046</v>
      </c>
      <c r="BB2114">
        <v>1670</v>
      </c>
      <c r="BC2114">
        <v>497</v>
      </c>
      <c r="BD2114">
        <v>672</v>
      </c>
      <c r="BE2114">
        <v>1</v>
      </c>
      <c r="BF2114" t="s">
        <v>64</v>
      </c>
      <c r="BG2114" t="s">
        <v>1404</v>
      </c>
      <c r="BH2114" t="s">
        <v>1498</v>
      </c>
      <c r="BI2114" s="4">
        <f xml:space="preserve"> _2025teamgamelogs[[#This Row],[FGA]] + (0.44 * _2025teamgamelogs[[#This Row],[FTA]]) + _2025teamgamelogs[[#This Row],[TOV]] - _2025teamgamelogs[[#This Row],[OREB]]</f>
        <v>99.92</v>
      </c>
      <c r="BJ2114" s="3">
        <f>_2025teamgamelogs[[#This Row],[TOV]]/_2025teamgamelogs[[#This Row],[POSSESIONS]]</f>
        <v>0.16012810248198558</v>
      </c>
      <c r="BK2114" s="4">
        <f>_2025teamgamelogs[[#This Row],[PTS]]/_2025teamgamelogs[[#This Row],[POSSESIONS]]</f>
        <v>1.2409927942353882</v>
      </c>
      <c r="BL2114" s="4">
        <f xml:space="preserve"> 100 * _2025teamgamelogs[[#This Row],[POINTS_PER_POSSESSION]]</f>
        <v>124.09927942353882</v>
      </c>
      <c r="BM2114" s="4">
        <f xml:space="preserve"> _2025teamgamelogs[[#This Row],[POSSESIONS]] / (_2025teamgamelogs[[#This Row],[MIN]]/48)</f>
        <v>99.92</v>
      </c>
      <c r="BN2114" s="3">
        <f>_2025teamgamelogs[[#This Row],[PTS]] / (2 * (_2025teamgamelogs[[#This Row],[FGA]] + 0.44 * _2025teamgamelogs[[#This Row],[FTA]]))</f>
        <v>0.66013628620102216</v>
      </c>
      <c r="BO2114" s="4">
        <f>VLOOKUP(_2025teamgamelogs[[#This Row],[MONTH]], LEAGUE_AVERAGES!$A$2:$B$8, 2, FALSE)</f>
        <v>113.5005303155976</v>
      </c>
      <c r="BP2114" s="5">
        <f>VLOOKUP(_2025teamgamelogs[[#This Row],[TEAM_NAME]], LEAGUE_AVERAGES!$A$14:$C$43, 2, FALSE)</f>
        <v>0.35092500000000004</v>
      </c>
      <c r="BQ2114" s="5">
        <f>VLOOKUP(_2025teamgamelogs[[#This Row],[TEAM_NAME]], LEAGUE_AVERAGES!$A$14:$C$43, 3, FALSE)</f>
        <v>0.36290476190476195</v>
      </c>
      <c r="BR2114" s="5">
        <f>VLOOKUP(_2025teamgamelogs[[#This Row],[TEAM_NAME]], LEAGUE_AVERAGES!$F$14:$H$43, 2, FALSE)</f>
        <v>0.47670000000000012</v>
      </c>
      <c r="BS2114" s="5">
        <f>VLOOKUP(_2025teamgamelogs[[#This Row],[TEAM_NAME]], LEAGUE_AVERAGES!$F$14:$H$43, 3, FALSE)</f>
        <v>0.47069047619047621</v>
      </c>
      <c r="BT2114" s="5">
        <f>VLOOKUP(_2025teamgamelogs[[#This Row],[TEAM_NAME]], LEAGUE_AVERAGES!$K$14:$M$43, 2, FALSE)</f>
        <v>0.58493933923263275</v>
      </c>
      <c r="BU2114" s="5">
        <f>VLOOKUP(_2025teamgamelogs[[#This Row],[TEAM_NAME]], LEAGUE_AVERAGES!$K$14:$M$43, 3, FALSE)</f>
        <v>0.57722862424766153</v>
      </c>
    </row>
    <row r="2115" spans="1:73" x14ac:dyDescent="0.2">
      <c r="A2115" t="s">
        <v>59</v>
      </c>
      <c r="B2115">
        <v>1610612744</v>
      </c>
      <c r="C2115" t="s">
        <v>98</v>
      </c>
      <c r="D2115" t="s">
        <v>99</v>
      </c>
      <c r="E2115">
        <v>22401025</v>
      </c>
      <c r="F2115" s="1">
        <v>45738</v>
      </c>
      <c r="G2115" t="s">
        <v>1697</v>
      </c>
      <c r="H2115" t="s">
        <v>70</v>
      </c>
      <c r="I2115">
        <v>48</v>
      </c>
      <c r="J2115">
        <v>39</v>
      </c>
      <c r="K2115">
        <v>84</v>
      </c>
      <c r="L2115">
        <v>0.46400000000000002</v>
      </c>
      <c r="M2115">
        <v>16</v>
      </c>
      <c r="N2115">
        <v>38</v>
      </c>
      <c r="O2115">
        <v>0.42099999999999999</v>
      </c>
      <c r="P2115">
        <v>21</v>
      </c>
      <c r="Q2115">
        <v>26</v>
      </c>
      <c r="R2115">
        <v>0.80800000000000005</v>
      </c>
      <c r="S2115">
        <v>6</v>
      </c>
      <c r="T2115">
        <v>32</v>
      </c>
      <c r="U2115">
        <v>38</v>
      </c>
      <c r="V2115">
        <v>28</v>
      </c>
      <c r="W2115">
        <v>10</v>
      </c>
      <c r="X2115">
        <v>8</v>
      </c>
      <c r="Y2115">
        <v>4</v>
      </c>
      <c r="Z2115">
        <v>3</v>
      </c>
      <c r="AA2115">
        <v>16</v>
      </c>
      <c r="AB2115">
        <v>23</v>
      </c>
      <c r="AC2115">
        <v>115</v>
      </c>
      <c r="AD2115">
        <v>-9</v>
      </c>
      <c r="AE2115">
        <v>1</v>
      </c>
      <c r="AF2115">
        <v>1231</v>
      </c>
      <c r="AG2115">
        <v>1231</v>
      </c>
      <c r="AH2115">
        <v>1231</v>
      </c>
      <c r="AI2115">
        <v>121</v>
      </c>
      <c r="AJ2115">
        <v>1609</v>
      </c>
      <c r="AK2115">
        <v>1815</v>
      </c>
      <c r="AL2115">
        <v>1290</v>
      </c>
      <c r="AM2115">
        <v>567</v>
      </c>
      <c r="AN2115">
        <v>1078</v>
      </c>
      <c r="AO2115">
        <v>527</v>
      </c>
      <c r="AP2115">
        <v>506</v>
      </c>
      <c r="AQ2115">
        <v>570</v>
      </c>
      <c r="AR2115">
        <v>993</v>
      </c>
      <c r="AS2115">
        <v>2189</v>
      </c>
      <c r="AT2115">
        <v>1307</v>
      </c>
      <c r="AU2115">
        <v>1966</v>
      </c>
      <c r="AV2115">
        <v>840</v>
      </c>
      <c r="AW2115">
        <v>264</v>
      </c>
      <c r="AX2115">
        <v>1073</v>
      </c>
      <c r="AY2115">
        <v>1274</v>
      </c>
      <c r="AZ2115">
        <v>384</v>
      </c>
      <c r="BA2115">
        <v>570</v>
      </c>
      <c r="BB2115">
        <v>300</v>
      </c>
      <c r="BC2115">
        <v>1095</v>
      </c>
      <c r="BD2115">
        <v>1735</v>
      </c>
      <c r="BE2115">
        <v>1</v>
      </c>
      <c r="BF2115" t="s">
        <v>71</v>
      </c>
      <c r="BG2115" t="s">
        <v>1404</v>
      </c>
      <c r="BH2115" t="s">
        <v>1498</v>
      </c>
      <c r="BI2115" s="4">
        <f xml:space="preserve"> _2025teamgamelogs[[#This Row],[FGA]] + (0.44 * _2025teamgamelogs[[#This Row],[FTA]]) + _2025teamgamelogs[[#This Row],[TOV]] - _2025teamgamelogs[[#This Row],[OREB]]</f>
        <v>99.44</v>
      </c>
      <c r="BJ2115" s="3">
        <f>_2025teamgamelogs[[#This Row],[TOV]]/_2025teamgamelogs[[#This Row],[POSSESIONS]]</f>
        <v>0.1005631536604988</v>
      </c>
      <c r="BK2115" s="4">
        <f>_2025teamgamelogs[[#This Row],[PTS]]/_2025teamgamelogs[[#This Row],[POSSESIONS]]</f>
        <v>1.1564762670957363</v>
      </c>
      <c r="BL2115" s="4">
        <f xml:space="preserve"> 100 * _2025teamgamelogs[[#This Row],[POINTS_PER_POSSESSION]]</f>
        <v>115.64762670957363</v>
      </c>
      <c r="BM2115" s="4">
        <f xml:space="preserve"> _2025teamgamelogs[[#This Row],[POSSESIONS]] / (_2025teamgamelogs[[#This Row],[MIN]]/48)</f>
        <v>99.44</v>
      </c>
      <c r="BN2115" s="3">
        <f>_2025teamgamelogs[[#This Row],[PTS]] / (2 * (_2025teamgamelogs[[#This Row],[FGA]] + 0.44 * _2025teamgamelogs[[#This Row],[FTA]]))</f>
        <v>0.60247275775356246</v>
      </c>
      <c r="BO2115" s="4">
        <f>VLOOKUP(_2025teamgamelogs[[#This Row],[MONTH]], LEAGUE_AVERAGES!$A$2:$B$8, 2, FALSE)</f>
        <v>113.5005303155976</v>
      </c>
      <c r="BP2115" s="5">
        <f>VLOOKUP(_2025teamgamelogs[[#This Row],[TEAM_NAME]], LEAGUE_AVERAGES!$A$14:$C$43, 2, FALSE)</f>
        <v>0.36843902439024395</v>
      </c>
      <c r="BQ2115" s="5">
        <f>VLOOKUP(_2025teamgamelogs[[#This Row],[TEAM_NAME]], LEAGUE_AVERAGES!$A$14:$C$43, 3, FALSE)</f>
        <v>0.35765853658536584</v>
      </c>
      <c r="BR2115" s="5">
        <f>VLOOKUP(_2025teamgamelogs[[#This Row],[TEAM_NAME]], LEAGUE_AVERAGES!$F$14:$H$43, 2, FALSE)</f>
        <v>0.45136585365853665</v>
      </c>
      <c r="BS2115" s="5">
        <f>VLOOKUP(_2025teamgamelogs[[#This Row],[TEAM_NAME]], LEAGUE_AVERAGES!$F$14:$H$43, 3, FALSE)</f>
        <v>0.45180487804878061</v>
      </c>
      <c r="BT2115" s="5">
        <f>VLOOKUP(_2025teamgamelogs[[#This Row],[TEAM_NAME]], LEAGUE_AVERAGES!$K$14:$M$43, 2, FALSE)</f>
        <v>0.56832140437053513</v>
      </c>
      <c r="BU2115" s="5">
        <f>VLOOKUP(_2025teamgamelogs[[#This Row],[TEAM_NAME]], LEAGUE_AVERAGES!$K$14:$M$43, 3, FALSE)</f>
        <v>0.56980808391386595</v>
      </c>
    </row>
    <row r="2116" spans="1:73" x14ac:dyDescent="0.2">
      <c r="A2116" t="s">
        <v>59</v>
      </c>
      <c r="B2116">
        <v>1610612745</v>
      </c>
      <c r="C2116" t="s">
        <v>104</v>
      </c>
      <c r="D2116" t="s">
        <v>105</v>
      </c>
      <c r="E2116">
        <v>22401035</v>
      </c>
      <c r="F2116" s="1">
        <v>45739</v>
      </c>
      <c r="G2116" t="s">
        <v>1698</v>
      </c>
      <c r="H2116" t="s">
        <v>70</v>
      </c>
      <c r="I2116">
        <v>48</v>
      </c>
      <c r="J2116">
        <v>39</v>
      </c>
      <c r="K2116">
        <v>89</v>
      </c>
      <c r="L2116">
        <v>0.438</v>
      </c>
      <c r="M2116">
        <v>11</v>
      </c>
      <c r="N2116">
        <v>34</v>
      </c>
      <c r="O2116">
        <v>0.32400000000000001</v>
      </c>
      <c r="P2116">
        <v>22</v>
      </c>
      <c r="Q2116">
        <v>34</v>
      </c>
      <c r="R2116">
        <v>0.64700000000000002</v>
      </c>
      <c r="S2116">
        <v>16</v>
      </c>
      <c r="T2116">
        <v>29</v>
      </c>
      <c r="U2116">
        <v>45</v>
      </c>
      <c r="V2116">
        <v>25</v>
      </c>
      <c r="W2116">
        <v>6</v>
      </c>
      <c r="X2116">
        <v>4</v>
      </c>
      <c r="Y2116">
        <v>7</v>
      </c>
      <c r="Z2116">
        <v>4</v>
      </c>
      <c r="AA2116">
        <v>20</v>
      </c>
      <c r="AB2116">
        <v>23</v>
      </c>
      <c r="AC2116">
        <v>111</v>
      </c>
      <c r="AD2116">
        <v>-5</v>
      </c>
      <c r="AE2116">
        <v>1</v>
      </c>
      <c r="AF2116">
        <v>1231</v>
      </c>
      <c r="AG2116">
        <v>1231</v>
      </c>
      <c r="AH2116">
        <v>1231</v>
      </c>
      <c r="AI2116">
        <v>121</v>
      </c>
      <c r="AJ2116">
        <v>1609</v>
      </c>
      <c r="AK2116">
        <v>1176</v>
      </c>
      <c r="AL2116">
        <v>1728</v>
      </c>
      <c r="AM2116">
        <v>1661</v>
      </c>
      <c r="AN2116">
        <v>1627</v>
      </c>
      <c r="AO2116">
        <v>1646</v>
      </c>
      <c r="AP2116">
        <v>406</v>
      </c>
      <c r="AQ2116">
        <v>106</v>
      </c>
      <c r="AR2116">
        <v>2210</v>
      </c>
      <c r="AS2116">
        <v>234</v>
      </c>
      <c r="AT2116">
        <v>1807</v>
      </c>
      <c r="AU2116">
        <v>976</v>
      </c>
      <c r="AV2116">
        <v>1358</v>
      </c>
      <c r="AW2116">
        <v>18</v>
      </c>
      <c r="AX2116">
        <v>2190</v>
      </c>
      <c r="AY2116">
        <v>346</v>
      </c>
      <c r="AZ2116">
        <v>750</v>
      </c>
      <c r="BA2116">
        <v>1491</v>
      </c>
      <c r="BB2116">
        <v>300</v>
      </c>
      <c r="BC2116">
        <v>1402</v>
      </c>
      <c r="BD2116">
        <v>1476</v>
      </c>
      <c r="BE2116">
        <v>1</v>
      </c>
      <c r="BF2116" t="s">
        <v>64</v>
      </c>
      <c r="BG2116" t="s">
        <v>1404</v>
      </c>
      <c r="BH2116" t="s">
        <v>1498</v>
      </c>
      <c r="BI2116" s="4">
        <f xml:space="preserve"> _2025teamgamelogs[[#This Row],[FGA]] + (0.44 * _2025teamgamelogs[[#This Row],[FTA]]) + _2025teamgamelogs[[#This Row],[TOV]] - _2025teamgamelogs[[#This Row],[OREB]]</f>
        <v>93.960000000000008</v>
      </c>
      <c r="BJ2116" s="3">
        <f>_2025teamgamelogs[[#This Row],[TOV]]/_2025teamgamelogs[[#This Row],[POSSESIONS]]</f>
        <v>6.3856960408684535E-2</v>
      </c>
      <c r="BK2116" s="4">
        <f>_2025teamgamelogs[[#This Row],[PTS]]/_2025teamgamelogs[[#This Row],[POSSESIONS]]</f>
        <v>1.181353767560664</v>
      </c>
      <c r="BL2116" s="4">
        <f xml:space="preserve"> 100 * _2025teamgamelogs[[#This Row],[POINTS_PER_POSSESSION]]</f>
        <v>118.13537675606641</v>
      </c>
      <c r="BM2116" s="4">
        <f xml:space="preserve"> _2025teamgamelogs[[#This Row],[POSSESIONS]] / (_2025teamgamelogs[[#This Row],[MIN]]/48)</f>
        <v>93.960000000000008</v>
      </c>
      <c r="BN2116" s="3">
        <f>_2025teamgamelogs[[#This Row],[PTS]] / (2 * (_2025teamgamelogs[[#This Row],[FGA]] + 0.44 * _2025teamgamelogs[[#This Row],[FTA]]))</f>
        <v>0.53385917660638704</v>
      </c>
      <c r="BO2116" s="4">
        <f>VLOOKUP(_2025teamgamelogs[[#This Row],[MONTH]], LEAGUE_AVERAGES!$A$2:$B$8, 2, FALSE)</f>
        <v>113.5005303155976</v>
      </c>
      <c r="BP2116" s="5">
        <f>VLOOKUP(_2025teamgamelogs[[#This Row],[TEAM_NAME]], LEAGUE_AVERAGES!$A$14:$C$43, 2, FALSE)</f>
        <v>0.35034146341463424</v>
      </c>
      <c r="BQ2116" s="5">
        <f>VLOOKUP(_2025teamgamelogs[[#This Row],[TEAM_NAME]], LEAGUE_AVERAGES!$A$14:$C$43, 3, FALSE)</f>
        <v>0.35473170731707321</v>
      </c>
      <c r="BR2116" s="5">
        <f>VLOOKUP(_2025teamgamelogs[[#This Row],[TEAM_NAME]], LEAGUE_AVERAGES!$F$14:$H$43, 2, FALSE)</f>
        <v>0.45260975609756104</v>
      </c>
      <c r="BS2116" s="5">
        <f>VLOOKUP(_2025teamgamelogs[[#This Row],[TEAM_NAME]], LEAGUE_AVERAGES!$F$14:$H$43, 3, FALSE)</f>
        <v>0.45763414634146338</v>
      </c>
      <c r="BT2116" s="5">
        <f>VLOOKUP(_2025teamgamelogs[[#This Row],[TEAM_NAME]], LEAGUE_AVERAGES!$K$14:$M$43, 2, FALSE)</f>
        <v>0.55103752047014554</v>
      </c>
      <c r="BU2116" s="5">
        <f>VLOOKUP(_2025teamgamelogs[[#This Row],[TEAM_NAME]], LEAGUE_AVERAGES!$K$14:$M$43, 3, FALSE)</f>
        <v>0.55544482411316332</v>
      </c>
    </row>
    <row r="2117" spans="1:73" x14ac:dyDescent="0.2">
      <c r="A2117" t="s">
        <v>59</v>
      </c>
      <c r="B2117">
        <v>1610612738</v>
      </c>
      <c r="C2117" t="s">
        <v>74</v>
      </c>
      <c r="D2117" t="s">
        <v>75</v>
      </c>
      <c r="E2117">
        <v>22401034</v>
      </c>
      <c r="F2117" s="1">
        <v>45739</v>
      </c>
      <c r="G2117" t="s">
        <v>1699</v>
      </c>
      <c r="H2117" t="s">
        <v>63</v>
      </c>
      <c r="I2117">
        <v>48</v>
      </c>
      <c r="J2117">
        <v>48</v>
      </c>
      <c r="K2117">
        <v>88</v>
      </c>
      <c r="L2117">
        <v>0.54500000000000004</v>
      </c>
      <c r="M2117">
        <v>23</v>
      </c>
      <c r="N2117">
        <v>50</v>
      </c>
      <c r="O2117">
        <v>0.46</v>
      </c>
      <c r="P2117">
        <v>10</v>
      </c>
      <c r="Q2117">
        <v>14</v>
      </c>
      <c r="R2117">
        <v>0.71399999999999997</v>
      </c>
      <c r="S2117">
        <v>11</v>
      </c>
      <c r="T2117">
        <v>27</v>
      </c>
      <c r="U2117">
        <v>38</v>
      </c>
      <c r="V2117">
        <v>31</v>
      </c>
      <c r="W2117">
        <v>9</v>
      </c>
      <c r="X2117">
        <v>6</v>
      </c>
      <c r="Y2117">
        <v>6</v>
      </c>
      <c r="Z2117">
        <v>3</v>
      </c>
      <c r="AA2117">
        <v>14</v>
      </c>
      <c r="AB2117">
        <v>11</v>
      </c>
      <c r="AC2117">
        <v>129</v>
      </c>
      <c r="AD2117">
        <v>13</v>
      </c>
      <c r="AE2117">
        <v>1</v>
      </c>
      <c r="AF2117">
        <v>1</v>
      </c>
      <c r="AG2117">
        <v>1</v>
      </c>
      <c r="AH2117">
        <v>1</v>
      </c>
      <c r="AI2117">
        <v>121</v>
      </c>
      <c r="AJ2117">
        <v>242</v>
      </c>
      <c r="AK2117">
        <v>1314</v>
      </c>
      <c r="AL2117">
        <v>186</v>
      </c>
      <c r="AM2117">
        <v>22</v>
      </c>
      <c r="AN2117">
        <v>104</v>
      </c>
      <c r="AO2117">
        <v>261</v>
      </c>
      <c r="AP2117">
        <v>2148</v>
      </c>
      <c r="AQ2117">
        <v>2113</v>
      </c>
      <c r="AR2117">
        <v>1839</v>
      </c>
      <c r="AS2117">
        <v>1051</v>
      </c>
      <c r="AT2117">
        <v>2068</v>
      </c>
      <c r="AU2117">
        <v>1966</v>
      </c>
      <c r="AV2117">
        <v>426</v>
      </c>
      <c r="AW2117">
        <v>152</v>
      </c>
      <c r="AX2117">
        <v>1702</v>
      </c>
      <c r="AY2117">
        <v>560</v>
      </c>
      <c r="AZ2117">
        <v>384</v>
      </c>
      <c r="BA2117">
        <v>260</v>
      </c>
      <c r="BB2117">
        <v>2370</v>
      </c>
      <c r="BC2117">
        <v>270</v>
      </c>
      <c r="BD2117">
        <v>467</v>
      </c>
      <c r="BE2117">
        <v>1</v>
      </c>
      <c r="BF2117" t="s">
        <v>71</v>
      </c>
      <c r="BG2117" t="s">
        <v>1404</v>
      </c>
      <c r="BH2117" t="s">
        <v>1498</v>
      </c>
      <c r="BI2117" s="4">
        <f xml:space="preserve"> _2025teamgamelogs[[#This Row],[FGA]] + (0.44 * _2025teamgamelogs[[#This Row],[FTA]]) + _2025teamgamelogs[[#This Row],[TOV]] - _2025teamgamelogs[[#This Row],[OREB]]</f>
        <v>92.16</v>
      </c>
      <c r="BJ2117" s="3">
        <f>_2025teamgamelogs[[#This Row],[TOV]]/_2025teamgamelogs[[#This Row],[POSSESIONS]]</f>
        <v>9.765625E-2</v>
      </c>
      <c r="BK2117" s="4">
        <f>_2025teamgamelogs[[#This Row],[PTS]]/_2025teamgamelogs[[#This Row],[POSSESIONS]]</f>
        <v>1.3997395833333335</v>
      </c>
      <c r="BL2117" s="4">
        <f xml:space="preserve"> 100 * _2025teamgamelogs[[#This Row],[POINTS_PER_POSSESSION]]</f>
        <v>139.97395833333334</v>
      </c>
      <c r="BM2117" s="4">
        <f xml:space="preserve"> _2025teamgamelogs[[#This Row],[POSSESIONS]] / (_2025teamgamelogs[[#This Row],[MIN]]/48)</f>
        <v>92.16</v>
      </c>
      <c r="BN2117" s="3">
        <f>_2025teamgamelogs[[#This Row],[PTS]] / (2 * (_2025teamgamelogs[[#This Row],[FGA]] + 0.44 * _2025teamgamelogs[[#This Row],[FTA]]))</f>
        <v>0.68500424808836025</v>
      </c>
      <c r="BO2117" s="4">
        <f>VLOOKUP(_2025teamgamelogs[[#This Row],[MONTH]], LEAGUE_AVERAGES!$A$2:$B$8, 2, FALSE)</f>
        <v>113.5005303155976</v>
      </c>
      <c r="BP2117" s="5">
        <f>VLOOKUP(_2025teamgamelogs[[#This Row],[TEAM_NAME]], LEAGUE_AVERAGES!$A$14:$C$43, 2, FALSE)</f>
        <v>0.3739024390243903</v>
      </c>
      <c r="BQ2117" s="5">
        <f>VLOOKUP(_2025teamgamelogs[[#This Row],[TEAM_NAME]], LEAGUE_AVERAGES!$A$14:$C$43, 3, FALSE)</f>
        <v>0.36424390243902455</v>
      </c>
      <c r="BR2117" s="5">
        <f>VLOOKUP(_2025teamgamelogs[[#This Row],[TEAM_NAME]], LEAGUE_AVERAGES!$F$14:$H$43, 2, FALSE)</f>
        <v>0.46717073170731704</v>
      </c>
      <c r="BS2117" s="5">
        <f>VLOOKUP(_2025teamgamelogs[[#This Row],[TEAM_NAME]], LEAGUE_AVERAGES!$F$14:$H$43, 3, FALSE)</f>
        <v>0.45907317073170728</v>
      </c>
      <c r="BT2117" s="5">
        <f>VLOOKUP(_2025teamgamelogs[[#This Row],[TEAM_NAME]], LEAGUE_AVERAGES!$K$14:$M$43, 2, FALSE)</f>
        <v>0.59645910798675039</v>
      </c>
      <c r="BU2117" s="5">
        <f>VLOOKUP(_2025teamgamelogs[[#This Row],[TEAM_NAME]], LEAGUE_AVERAGES!$K$14:$M$43, 3, FALSE)</f>
        <v>0.58679053151616523</v>
      </c>
    </row>
    <row r="2118" spans="1:73" x14ac:dyDescent="0.2">
      <c r="A2118" t="s">
        <v>59</v>
      </c>
      <c r="B2118">
        <v>1610612740</v>
      </c>
      <c r="C2118" t="s">
        <v>77</v>
      </c>
      <c r="D2118" t="s">
        <v>78</v>
      </c>
      <c r="E2118">
        <v>22401029</v>
      </c>
      <c r="F2118" s="1">
        <v>45739</v>
      </c>
      <c r="G2118" t="s">
        <v>1700</v>
      </c>
      <c r="H2118" t="s">
        <v>70</v>
      </c>
      <c r="I2118">
        <v>48</v>
      </c>
      <c r="J2118">
        <v>49</v>
      </c>
      <c r="K2118">
        <v>85</v>
      </c>
      <c r="L2118">
        <v>0.57599999999999996</v>
      </c>
      <c r="M2118">
        <v>20</v>
      </c>
      <c r="N2118">
        <v>40</v>
      </c>
      <c r="O2118">
        <v>0.5</v>
      </c>
      <c r="P2118">
        <v>12</v>
      </c>
      <c r="Q2118">
        <v>16</v>
      </c>
      <c r="R2118">
        <v>0.75</v>
      </c>
      <c r="S2118">
        <v>10</v>
      </c>
      <c r="T2118">
        <v>27</v>
      </c>
      <c r="U2118">
        <v>37</v>
      </c>
      <c r="V2118">
        <v>35</v>
      </c>
      <c r="W2118">
        <v>18</v>
      </c>
      <c r="X2118">
        <v>3</v>
      </c>
      <c r="Y2118">
        <v>5</v>
      </c>
      <c r="Z2118">
        <v>2</v>
      </c>
      <c r="AA2118">
        <v>30</v>
      </c>
      <c r="AB2118">
        <v>20</v>
      </c>
      <c r="AC2118">
        <v>130</v>
      </c>
      <c r="AD2118">
        <v>-6</v>
      </c>
      <c r="AE2118">
        <v>1</v>
      </c>
      <c r="AF2118">
        <v>1231</v>
      </c>
      <c r="AG2118">
        <v>1231</v>
      </c>
      <c r="AH2118">
        <v>1231</v>
      </c>
      <c r="AI2118">
        <v>121</v>
      </c>
      <c r="AJ2118">
        <v>174</v>
      </c>
      <c r="AK2118">
        <v>1709</v>
      </c>
      <c r="AL2118">
        <v>60</v>
      </c>
      <c r="AM2118">
        <v>114</v>
      </c>
      <c r="AN2118">
        <v>795</v>
      </c>
      <c r="AO2118">
        <v>94</v>
      </c>
      <c r="AP2118">
        <v>1889</v>
      </c>
      <c r="AQ2118">
        <v>1907</v>
      </c>
      <c r="AR2118">
        <v>1525</v>
      </c>
      <c r="AS2118">
        <v>1308</v>
      </c>
      <c r="AT2118">
        <v>2068</v>
      </c>
      <c r="AU2118">
        <v>2073</v>
      </c>
      <c r="AV2118">
        <v>132</v>
      </c>
      <c r="AW2118">
        <v>1953</v>
      </c>
      <c r="AX2118">
        <v>2344</v>
      </c>
      <c r="AY2118">
        <v>889</v>
      </c>
      <c r="AZ2118">
        <v>158</v>
      </c>
      <c r="BA2118">
        <v>2442</v>
      </c>
      <c r="BB2118">
        <v>767</v>
      </c>
      <c r="BC2118">
        <v>239</v>
      </c>
      <c r="BD2118">
        <v>1540</v>
      </c>
      <c r="BE2118">
        <v>1</v>
      </c>
      <c r="BF2118" t="s">
        <v>71</v>
      </c>
      <c r="BG2118" t="s">
        <v>1404</v>
      </c>
      <c r="BH2118" t="s">
        <v>1498</v>
      </c>
      <c r="BI2118" s="4">
        <f xml:space="preserve"> _2025teamgamelogs[[#This Row],[FGA]] + (0.44 * _2025teamgamelogs[[#This Row],[FTA]]) + _2025teamgamelogs[[#This Row],[TOV]] - _2025teamgamelogs[[#This Row],[OREB]]</f>
        <v>100.04</v>
      </c>
      <c r="BJ2118" s="3">
        <f>_2025teamgamelogs[[#This Row],[TOV]]/_2025teamgamelogs[[#This Row],[POSSESIONS]]</f>
        <v>0.1799280287884846</v>
      </c>
      <c r="BK2118" s="4">
        <f>_2025teamgamelogs[[#This Row],[PTS]]/_2025teamgamelogs[[#This Row],[POSSESIONS]]</f>
        <v>1.2994802079168333</v>
      </c>
      <c r="BL2118" s="4">
        <f xml:space="preserve"> 100 * _2025teamgamelogs[[#This Row],[POINTS_PER_POSSESSION]]</f>
        <v>129.94802079168332</v>
      </c>
      <c r="BM2118" s="4">
        <f xml:space="preserve"> _2025teamgamelogs[[#This Row],[POSSESIONS]] / (_2025teamgamelogs[[#This Row],[MIN]]/48)</f>
        <v>100.04</v>
      </c>
      <c r="BN2118" s="3">
        <f>_2025teamgamelogs[[#This Row],[PTS]] / (2 * (_2025teamgamelogs[[#This Row],[FGA]] + 0.44 * _2025teamgamelogs[[#This Row],[FTA]]))</f>
        <v>0.70621468926553665</v>
      </c>
      <c r="BO2118" s="4">
        <f>VLOOKUP(_2025teamgamelogs[[#This Row],[MONTH]], LEAGUE_AVERAGES!$A$2:$B$8, 2, FALSE)</f>
        <v>113.5005303155976</v>
      </c>
      <c r="BP2118" s="5">
        <f>VLOOKUP(_2025teamgamelogs[[#This Row],[TEAM_NAME]], LEAGUE_AVERAGES!$A$14:$C$43, 2, FALSE)</f>
        <v>0.35068292682926827</v>
      </c>
      <c r="BQ2118" s="5">
        <f>VLOOKUP(_2025teamgamelogs[[#This Row],[TEAM_NAME]], LEAGUE_AVERAGES!$A$14:$C$43, 3, FALSE)</f>
        <v>0.33902439024390252</v>
      </c>
      <c r="BR2118" s="5">
        <f>VLOOKUP(_2025teamgamelogs[[#This Row],[TEAM_NAME]], LEAGUE_AVERAGES!$F$14:$H$43, 2, FALSE)</f>
        <v>0.44770731707317085</v>
      </c>
      <c r="BS2118" s="5">
        <f>VLOOKUP(_2025teamgamelogs[[#This Row],[TEAM_NAME]], LEAGUE_AVERAGES!$F$14:$H$43, 3, FALSE)</f>
        <v>0.45721951219512191</v>
      </c>
      <c r="BT2118" s="5">
        <f>VLOOKUP(_2025teamgamelogs[[#This Row],[TEAM_NAME]], LEAGUE_AVERAGES!$K$14:$M$43, 2, FALSE)</f>
        <v>0.55230036801172144</v>
      </c>
      <c r="BU2118" s="5">
        <f>VLOOKUP(_2025teamgamelogs[[#This Row],[TEAM_NAME]], LEAGUE_AVERAGES!$K$14:$M$43, 3, FALSE)</f>
        <v>0.55239725408654039</v>
      </c>
    </row>
    <row r="2119" spans="1:73" x14ac:dyDescent="0.2">
      <c r="A2119" t="s">
        <v>59</v>
      </c>
      <c r="B2119">
        <v>1610612737</v>
      </c>
      <c r="C2119" t="s">
        <v>92</v>
      </c>
      <c r="D2119" t="s">
        <v>93</v>
      </c>
      <c r="E2119">
        <v>22401031</v>
      </c>
      <c r="F2119" s="1">
        <v>45739</v>
      </c>
      <c r="G2119" t="s">
        <v>1578</v>
      </c>
      <c r="H2119" t="s">
        <v>63</v>
      </c>
      <c r="I2119">
        <v>48</v>
      </c>
      <c r="J2119">
        <v>48</v>
      </c>
      <c r="K2119">
        <v>87</v>
      </c>
      <c r="L2119">
        <v>0.55200000000000005</v>
      </c>
      <c r="M2119">
        <v>17</v>
      </c>
      <c r="N2119">
        <v>37</v>
      </c>
      <c r="O2119">
        <v>0.45900000000000002</v>
      </c>
      <c r="P2119">
        <v>19</v>
      </c>
      <c r="Q2119">
        <v>22</v>
      </c>
      <c r="R2119">
        <v>0.86399999999999999</v>
      </c>
      <c r="S2119">
        <v>10</v>
      </c>
      <c r="T2119">
        <v>29</v>
      </c>
      <c r="U2119">
        <v>39</v>
      </c>
      <c r="V2119">
        <v>35</v>
      </c>
      <c r="W2119">
        <v>17</v>
      </c>
      <c r="X2119">
        <v>11</v>
      </c>
      <c r="Y2119">
        <v>4</v>
      </c>
      <c r="Z2119">
        <v>4</v>
      </c>
      <c r="AA2119">
        <v>26</v>
      </c>
      <c r="AB2119">
        <v>18</v>
      </c>
      <c r="AC2119">
        <v>132</v>
      </c>
      <c r="AD2119">
        <v>13</v>
      </c>
      <c r="AE2119">
        <v>1</v>
      </c>
      <c r="AF2119">
        <v>1</v>
      </c>
      <c r="AG2119">
        <v>1</v>
      </c>
      <c r="AH2119">
        <v>1</v>
      </c>
      <c r="AI2119">
        <v>121</v>
      </c>
      <c r="AJ2119">
        <v>242</v>
      </c>
      <c r="AK2119">
        <v>1449</v>
      </c>
      <c r="AL2119">
        <v>150</v>
      </c>
      <c r="AM2119">
        <v>410</v>
      </c>
      <c r="AN2119">
        <v>1227</v>
      </c>
      <c r="AO2119">
        <v>263</v>
      </c>
      <c r="AP2119">
        <v>756</v>
      </c>
      <c r="AQ2119">
        <v>1008</v>
      </c>
      <c r="AR2119">
        <v>482</v>
      </c>
      <c r="AS2119">
        <v>1308</v>
      </c>
      <c r="AT2119">
        <v>1807</v>
      </c>
      <c r="AU2119">
        <v>1833</v>
      </c>
      <c r="AV2119">
        <v>132</v>
      </c>
      <c r="AW2119">
        <v>1759</v>
      </c>
      <c r="AX2119">
        <v>346</v>
      </c>
      <c r="AY2119">
        <v>1274</v>
      </c>
      <c r="AZ2119">
        <v>750</v>
      </c>
      <c r="BA2119">
        <v>2319</v>
      </c>
      <c r="BB2119">
        <v>1204</v>
      </c>
      <c r="BC2119">
        <v>179</v>
      </c>
      <c r="BD2119">
        <v>467</v>
      </c>
      <c r="BE2119">
        <v>1</v>
      </c>
      <c r="BF2119" t="s">
        <v>64</v>
      </c>
      <c r="BG2119" t="s">
        <v>1404</v>
      </c>
      <c r="BH2119" t="s">
        <v>1498</v>
      </c>
      <c r="BI2119" s="4">
        <f xml:space="preserve"> _2025teamgamelogs[[#This Row],[FGA]] + (0.44 * _2025teamgamelogs[[#This Row],[FTA]]) + _2025teamgamelogs[[#This Row],[TOV]] - _2025teamgamelogs[[#This Row],[OREB]]</f>
        <v>103.68</v>
      </c>
      <c r="BJ2119" s="3">
        <f>_2025teamgamelogs[[#This Row],[TOV]]/_2025teamgamelogs[[#This Row],[POSSESIONS]]</f>
        <v>0.16396604938271603</v>
      </c>
      <c r="BK2119" s="4">
        <f>_2025teamgamelogs[[#This Row],[PTS]]/_2025teamgamelogs[[#This Row],[POSSESIONS]]</f>
        <v>1.2731481481481481</v>
      </c>
      <c r="BL2119" s="4">
        <f xml:space="preserve"> 100 * _2025teamgamelogs[[#This Row],[POINTS_PER_POSSESSION]]</f>
        <v>127.31481481481481</v>
      </c>
      <c r="BM2119" s="4">
        <f xml:space="preserve"> _2025teamgamelogs[[#This Row],[POSSESIONS]] / (_2025teamgamelogs[[#This Row],[MIN]]/48)</f>
        <v>103.68</v>
      </c>
      <c r="BN2119" s="3">
        <f>_2025teamgamelogs[[#This Row],[PTS]] / (2 * (_2025teamgamelogs[[#This Row],[FGA]] + 0.44 * _2025teamgamelogs[[#This Row],[FTA]]))</f>
        <v>0.68266446007447246</v>
      </c>
      <c r="BO2119" s="4">
        <f>VLOOKUP(_2025teamgamelogs[[#This Row],[MONTH]], LEAGUE_AVERAGES!$A$2:$B$8, 2, FALSE)</f>
        <v>113.5005303155976</v>
      </c>
      <c r="BP2119" s="5">
        <f>VLOOKUP(_2025teamgamelogs[[#This Row],[TEAM_NAME]], LEAGUE_AVERAGES!$A$14:$C$43, 2, FALSE)</f>
        <v>0.35092500000000004</v>
      </c>
      <c r="BQ2119" s="5">
        <f>VLOOKUP(_2025teamgamelogs[[#This Row],[TEAM_NAME]], LEAGUE_AVERAGES!$A$14:$C$43, 3, FALSE)</f>
        <v>0.36290476190476195</v>
      </c>
      <c r="BR2119" s="5">
        <f>VLOOKUP(_2025teamgamelogs[[#This Row],[TEAM_NAME]], LEAGUE_AVERAGES!$F$14:$H$43, 2, FALSE)</f>
        <v>0.47670000000000012</v>
      </c>
      <c r="BS2119" s="5">
        <f>VLOOKUP(_2025teamgamelogs[[#This Row],[TEAM_NAME]], LEAGUE_AVERAGES!$F$14:$H$43, 3, FALSE)</f>
        <v>0.47069047619047621</v>
      </c>
      <c r="BT2119" s="5">
        <f>VLOOKUP(_2025teamgamelogs[[#This Row],[TEAM_NAME]], LEAGUE_AVERAGES!$K$14:$M$43, 2, FALSE)</f>
        <v>0.58493933923263275</v>
      </c>
      <c r="BU2119" s="5">
        <f>VLOOKUP(_2025teamgamelogs[[#This Row],[TEAM_NAME]], LEAGUE_AVERAGES!$K$14:$M$43, 3, FALSE)</f>
        <v>0.57722862424766153</v>
      </c>
    </row>
    <row r="2120" spans="1:73" x14ac:dyDescent="0.2">
      <c r="A2120" t="s">
        <v>59</v>
      </c>
      <c r="B2120">
        <v>1610612765</v>
      </c>
      <c r="C2120" t="s">
        <v>107</v>
      </c>
      <c r="D2120" t="s">
        <v>108</v>
      </c>
      <c r="E2120">
        <v>22401029</v>
      </c>
      <c r="F2120" s="1">
        <v>45739</v>
      </c>
      <c r="G2120" t="s">
        <v>1701</v>
      </c>
      <c r="H2120" t="s">
        <v>63</v>
      </c>
      <c r="I2120">
        <v>48</v>
      </c>
      <c r="J2120">
        <v>47</v>
      </c>
      <c r="K2120">
        <v>86</v>
      </c>
      <c r="L2120">
        <v>0.54700000000000004</v>
      </c>
      <c r="M2120">
        <v>13</v>
      </c>
      <c r="N2120">
        <v>27</v>
      </c>
      <c r="O2120">
        <v>0.48099999999999998</v>
      </c>
      <c r="P2120">
        <v>29</v>
      </c>
      <c r="Q2120">
        <v>40</v>
      </c>
      <c r="R2120">
        <v>0.72499999999999998</v>
      </c>
      <c r="S2120">
        <v>11</v>
      </c>
      <c r="T2120">
        <v>21</v>
      </c>
      <c r="U2120">
        <v>32</v>
      </c>
      <c r="V2120">
        <v>26</v>
      </c>
      <c r="W2120">
        <v>8</v>
      </c>
      <c r="X2120">
        <v>6</v>
      </c>
      <c r="Y2120">
        <v>2</v>
      </c>
      <c r="Z2120">
        <v>5</v>
      </c>
      <c r="AA2120">
        <v>20</v>
      </c>
      <c r="AB2120">
        <v>30</v>
      </c>
      <c r="AC2120">
        <v>136</v>
      </c>
      <c r="AD2120">
        <v>6</v>
      </c>
      <c r="AE2120">
        <v>1</v>
      </c>
      <c r="AF2120">
        <v>1</v>
      </c>
      <c r="AG2120">
        <v>1</v>
      </c>
      <c r="AH2120">
        <v>1</v>
      </c>
      <c r="AI2120">
        <v>121</v>
      </c>
      <c r="AJ2120">
        <v>335</v>
      </c>
      <c r="AK2120">
        <v>1580</v>
      </c>
      <c r="AL2120">
        <v>181</v>
      </c>
      <c r="AM2120">
        <v>1171</v>
      </c>
      <c r="AN2120">
        <v>2292</v>
      </c>
      <c r="AO2120">
        <v>172</v>
      </c>
      <c r="AP2120">
        <v>56</v>
      </c>
      <c r="AQ2120">
        <v>22</v>
      </c>
      <c r="AR2120">
        <v>1780</v>
      </c>
      <c r="AS2120">
        <v>1051</v>
      </c>
      <c r="AT2120">
        <v>2432</v>
      </c>
      <c r="AU2120">
        <v>2378</v>
      </c>
      <c r="AV2120">
        <v>1195</v>
      </c>
      <c r="AW2120">
        <v>78</v>
      </c>
      <c r="AX2120">
        <v>1702</v>
      </c>
      <c r="AY2120">
        <v>2078</v>
      </c>
      <c r="AZ2120">
        <v>1188</v>
      </c>
      <c r="BA2120">
        <v>1491</v>
      </c>
      <c r="BB2120">
        <v>15</v>
      </c>
      <c r="BC2120">
        <v>95</v>
      </c>
      <c r="BD2120">
        <v>854</v>
      </c>
      <c r="BE2120">
        <v>1</v>
      </c>
      <c r="BF2120" t="s">
        <v>64</v>
      </c>
      <c r="BG2120" t="s">
        <v>1404</v>
      </c>
      <c r="BH2120" t="s">
        <v>1498</v>
      </c>
      <c r="BI2120" s="4">
        <f xml:space="preserve"> _2025teamgamelogs[[#This Row],[FGA]] + (0.44 * _2025teamgamelogs[[#This Row],[FTA]]) + _2025teamgamelogs[[#This Row],[TOV]] - _2025teamgamelogs[[#This Row],[OREB]]</f>
        <v>100.6</v>
      </c>
      <c r="BJ2120" s="3">
        <f>_2025teamgamelogs[[#This Row],[TOV]]/_2025teamgamelogs[[#This Row],[POSSESIONS]]</f>
        <v>7.9522862823061632E-2</v>
      </c>
      <c r="BK2120" s="4">
        <f>_2025teamgamelogs[[#This Row],[PTS]]/_2025teamgamelogs[[#This Row],[POSSESIONS]]</f>
        <v>1.3518886679920479</v>
      </c>
      <c r="BL2120" s="4">
        <f xml:space="preserve"> 100 * _2025teamgamelogs[[#This Row],[POINTS_PER_POSSESSION]]</f>
        <v>135.18886679920479</v>
      </c>
      <c r="BM2120" s="4">
        <f xml:space="preserve"> _2025teamgamelogs[[#This Row],[POSSESIONS]] / (_2025teamgamelogs[[#This Row],[MIN]]/48)</f>
        <v>100.6</v>
      </c>
      <c r="BN2120" s="3">
        <f>_2025teamgamelogs[[#This Row],[PTS]] / (2 * (_2025teamgamelogs[[#This Row],[FGA]] + 0.44 * _2025teamgamelogs[[#This Row],[FTA]]))</f>
        <v>0.65637065637065639</v>
      </c>
      <c r="BO2120" s="4">
        <f>VLOOKUP(_2025teamgamelogs[[#This Row],[MONTH]], LEAGUE_AVERAGES!$A$2:$B$8, 2, FALSE)</f>
        <v>113.5005303155976</v>
      </c>
      <c r="BP2120" s="5">
        <f>VLOOKUP(_2025teamgamelogs[[#This Row],[TEAM_NAME]], LEAGUE_AVERAGES!$A$14:$C$43, 2, FALSE)</f>
        <v>0.3560731707317073</v>
      </c>
      <c r="BQ2120" s="5">
        <f>VLOOKUP(_2025teamgamelogs[[#This Row],[TEAM_NAME]], LEAGUE_AVERAGES!$A$14:$C$43, 3, FALSE)</f>
        <v>0.3687804878048781</v>
      </c>
      <c r="BR2120" s="5">
        <f>VLOOKUP(_2025teamgamelogs[[#This Row],[TEAM_NAME]], LEAGUE_AVERAGES!$F$14:$H$43, 2, FALSE)</f>
        <v>0.47321951219512204</v>
      </c>
      <c r="BS2120" s="5">
        <f>VLOOKUP(_2025teamgamelogs[[#This Row],[TEAM_NAME]], LEAGUE_AVERAGES!$F$14:$H$43, 3, FALSE)</f>
        <v>0.48104878048780486</v>
      </c>
      <c r="BT2120" s="5">
        <f>VLOOKUP(_2025teamgamelogs[[#This Row],[TEAM_NAME]], LEAGUE_AVERAGES!$K$14:$M$43, 2, FALSE)</f>
        <v>0.57634444021190001</v>
      </c>
      <c r="BU2120" s="5">
        <f>VLOOKUP(_2025teamgamelogs[[#This Row],[TEAM_NAME]], LEAGUE_AVERAGES!$K$14:$M$43, 3, FALSE)</f>
        <v>0.58621097107374254</v>
      </c>
    </row>
    <row r="2121" spans="1:73" x14ac:dyDescent="0.2">
      <c r="A2121" t="s">
        <v>59</v>
      </c>
      <c r="B2121">
        <v>1610612762</v>
      </c>
      <c r="C2121" t="s">
        <v>125</v>
      </c>
      <c r="D2121" t="s">
        <v>126</v>
      </c>
      <c r="E2121">
        <v>22401030</v>
      </c>
      <c r="F2121" s="1">
        <v>45739</v>
      </c>
      <c r="G2121" t="s">
        <v>1702</v>
      </c>
      <c r="H2121" t="s">
        <v>70</v>
      </c>
      <c r="I2121">
        <v>48</v>
      </c>
      <c r="J2121">
        <v>32</v>
      </c>
      <c r="K2121">
        <v>89</v>
      </c>
      <c r="L2121">
        <v>0.36</v>
      </c>
      <c r="M2121">
        <v>16</v>
      </c>
      <c r="N2121">
        <v>50</v>
      </c>
      <c r="O2121">
        <v>0.32</v>
      </c>
      <c r="P2121">
        <v>11</v>
      </c>
      <c r="Q2121">
        <v>18</v>
      </c>
      <c r="R2121">
        <v>0.61099999999999999</v>
      </c>
      <c r="S2121">
        <v>13</v>
      </c>
      <c r="T2121">
        <v>39</v>
      </c>
      <c r="U2121">
        <v>52</v>
      </c>
      <c r="V2121">
        <v>25</v>
      </c>
      <c r="W2121">
        <v>21</v>
      </c>
      <c r="X2121">
        <v>4</v>
      </c>
      <c r="Y2121">
        <v>5</v>
      </c>
      <c r="Z2121">
        <v>7</v>
      </c>
      <c r="AA2121">
        <v>24</v>
      </c>
      <c r="AB2121">
        <v>16</v>
      </c>
      <c r="AC2121">
        <v>91</v>
      </c>
      <c r="AD2121">
        <v>-29</v>
      </c>
      <c r="AE2121">
        <v>1</v>
      </c>
      <c r="AF2121">
        <v>1231</v>
      </c>
      <c r="AG2121">
        <v>1231</v>
      </c>
      <c r="AH2121">
        <v>1231</v>
      </c>
      <c r="AI2121">
        <v>121</v>
      </c>
      <c r="AJ2121">
        <v>2370</v>
      </c>
      <c r="AK2121">
        <v>1176</v>
      </c>
      <c r="AL2121">
        <v>2404</v>
      </c>
      <c r="AM2121">
        <v>567</v>
      </c>
      <c r="AN2121">
        <v>104</v>
      </c>
      <c r="AO2121">
        <v>1701</v>
      </c>
      <c r="AP2121">
        <v>2028</v>
      </c>
      <c r="AQ2121">
        <v>1617</v>
      </c>
      <c r="AR2121">
        <v>2326</v>
      </c>
      <c r="AS2121">
        <v>652</v>
      </c>
      <c r="AT2121">
        <v>277</v>
      </c>
      <c r="AU2121">
        <v>267</v>
      </c>
      <c r="AV2121">
        <v>1358</v>
      </c>
      <c r="AW2121">
        <v>2289</v>
      </c>
      <c r="AX2121">
        <v>2190</v>
      </c>
      <c r="AY2121">
        <v>889</v>
      </c>
      <c r="AZ2121">
        <v>1902</v>
      </c>
      <c r="BA2121">
        <v>2162</v>
      </c>
      <c r="BB2121">
        <v>1670</v>
      </c>
      <c r="BC2121">
        <v>2370</v>
      </c>
      <c r="BD2121">
        <v>2365</v>
      </c>
      <c r="BE2121">
        <v>1</v>
      </c>
      <c r="BF2121" t="s">
        <v>64</v>
      </c>
      <c r="BG2121" t="s">
        <v>1404</v>
      </c>
      <c r="BH2121" t="s">
        <v>1498</v>
      </c>
      <c r="BI2121" s="4">
        <f xml:space="preserve"> _2025teamgamelogs[[#This Row],[FGA]] + (0.44 * _2025teamgamelogs[[#This Row],[FTA]]) + _2025teamgamelogs[[#This Row],[TOV]] - _2025teamgamelogs[[#This Row],[OREB]]</f>
        <v>104.92</v>
      </c>
      <c r="BJ2121" s="3">
        <f>_2025teamgamelogs[[#This Row],[TOV]]/_2025teamgamelogs[[#This Row],[POSSESIONS]]</f>
        <v>0.20015249714067862</v>
      </c>
      <c r="BK2121" s="4">
        <f>_2025teamgamelogs[[#This Row],[PTS]]/_2025teamgamelogs[[#This Row],[POSSESIONS]]</f>
        <v>0.86732748760960732</v>
      </c>
      <c r="BL2121" s="4">
        <f xml:space="preserve"> 100 * _2025teamgamelogs[[#This Row],[POINTS_PER_POSSESSION]]</f>
        <v>86.732748760960732</v>
      </c>
      <c r="BM2121" s="4">
        <f xml:space="preserve"> _2025teamgamelogs[[#This Row],[POSSESIONS]] / (_2025teamgamelogs[[#This Row],[MIN]]/48)</f>
        <v>104.92</v>
      </c>
      <c r="BN2121" s="3">
        <f>_2025teamgamelogs[[#This Row],[PTS]] / (2 * (_2025teamgamelogs[[#This Row],[FGA]] + 0.44 * _2025teamgamelogs[[#This Row],[FTA]]))</f>
        <v>0.46945934791580685</v>
      </c>
      <c r="BO2121" s="4">
        <f>VLOOKUP(_2025teamgamelogs[[#This Row],[MONTH]], LEAGUE_AVERAGES!$A$2:$B$8, 2, FALSE)</f>
        <v>113.5005303155976</v>
      </c>
      <c r="BP2121" s="5">
        <f>VLOOKUP(_2025teamgamelogs[[#This Row],[TEAM_NAME]], LEAGUE_AVERAGES!$A$14:$C$43, 2, FALSE)</f>
        <v>0.36446341463414633</v>
      </c>
      <c r="BQ2121" s="5">
        <f>VLOOKUP(_2025teamgamelogs[[#This Row],[TEAM_NAME]], LEAGUE_AVERAGES!$A$14:$C$43, 3, FALSE)</f>
        <v>0.3413170731707319</v>
      </c>
      <c r="BR2121" s="5">
        <f>VLOOKUP(_2025teamgamelogs[[#This Row],[TEAM_NAME]], LEAGUE_AVERAGES!$F$14:$H$43, 2, FALSE)</f>
        <v>0.4583902439024391</v>
      </c>
      <c r="BS2121" s="5">
        <f>VLOOKUP(_2025teamgamelogs[[#This Row],[TEAM_NAME]], LEAGUE_AVERAGES!$F$14:$H$43, 3, FALSE)</f>
        <v>0.45390243902439031</v>
      </c>
      <c r="BT2121" s="5">
        <f>VLOOKUP(_2025teamgamelogs[[#This Row],[TEAM_NAME]], LEAGUE_AVERAGES!$K$14:$M$43, 2, FALSE)</f>
        <v>0.57104853563970659</v>
      </c>
      <c r="BU2121" s="5">
        <f>VLOOKUP(_2025teamgamelogs[[#This Row],[TEAM_NAME]], LEAGUE_AVERAGES!$K$14:$M$43, 3, FALSE)</f>
        <v>0.56826296147062372</v>
      </c>
    </row>
    <row r="2122" spans="1:73" x14ac:dyDescent="0.2">
      <c r="A2122" t="s">
        <v>59</v>
      </c>
      <c r="B2122">
        <v>1610612746</v>
      </c>
      <c r="C2122" t="s">
        <v>131</v>
      </c>
      <c r="D2122" t="s">
        <v>132</v>
      </c>
      <c r="E2122">
        <v>22401036</v>
      </c>
      <c r="F2122" s="1">
        <v>45739</v>
      </c>
      <c r="G2122" t="s">
        <v>295</v>
      </c>
      <c r="H2122" t="s">
        <v>70</v>
      </c>
      <c r="I2122">
        <v>48</v>
      </c>
      <c r="J2122">
        <v>35</v>
      </c>
      <c r="K2122">
        <v>82</v>
      </c>
      <c r="L2122">
        <v>0.42699999999999999</v>
      </c>
      <c r="M2122">
        <v>8</v>
      </c>
      <c r="N2122">
        <v>26</v>
      </c>
      <c r="O2122">
        <v>0.308</v>
      </c>
      <c r="P2122">
        <v>23</v>
      </c>
      <c r="Q2122">
        <v>28</v>
      </c>
      <c r="R2122">
        <v>0.82099999999999995</v>
      </c>
      <c r="S2122">
        <v>11</v>
      </c>
      <c r="T2122">
        <v>37</v>
      </c>
      <c r="U2122">
        <v>48</v>
      </c>
      <c r="V2122">
        <v>20</v>
      </c>
      <c r="W2122">
        <v>14</v>
      </c>
      <c r="X2122">
        <v>6</v>
      </c>
      <c r="Y2122">
        <v>8</v>
      </c>
      <c r="Z2122">
        <v>8</v>
      </c>
      <c r="AA2122">
        <v>19</v>
      </c>
      <c r="AB2122">
        <v>22</v>
      </c>
      <c r="AC2122">
        <v>101</v>
      </c>
      <c r="AD2122">
        <v>-2</v>
      </c>
      <c r="AE2122">
        <v>1</v>
      </c>
      <c r="AF2122">
        <v>1231</v>
      </c>
      <c r="AG2122">
        <v>1231</v>
      </c>
      <c r="AH2122">
        <v>1231</v>
      </c>
      <c r="AI2122">
        <v>121</v>
      </c>
      <c r="AJ2122">
        <v>2164</v>
      </c>
      <c r="AK2122">
        <v>2022</v>
      </c>
      <c r="AL2122">
        <v>1897</v>
      </c>
      <c r="AM2122">
        <v>2251</v>
      </c>
      <c r="AN2122">
        <v>2340</v>
      </c>
      <c r="AO2122">
        <v>1815</v>
      </c>
      <c r="AP2122">
        <v>314</v>
      </c>
      <c r="AQ2122">
        <v>377</v>
      </c>
      <c r="AR2122">
        <v>844</v>
      </c>
      <c r="AS2122">
        <v>1051</v>
      </c>
      <c r="AT2122">
        <v>489</v>
      </c>
      <c r="AU2122">
        <v>604</v>
      </c>
      <c r="AV2122">
        <v>2163</v>
      </c>
      <c r="AW2122">
        <v>1092</v>
      </c>
      <c r="AX2122">
        <v>1702</v>
      </c>
      <c r="AY2122">
        <v>187</v>
      </c>
      <c r="AZ2122">
        <v>2116</v>
      </c>
      <c r="BA2122">
        <v>1258</v>
      </c>
      <c r="BB2122">
        <v>416</v>
      </c>
      <c r="BC2122">
        <v>2059</v>
      </c>
      <c r="BD2122">
        <v>1286</v>
      </c>
      <c r="BE2122">
        <v>1</v>
      </c>
      <c r="BF2122" t="s">
        <v>64</v>
      </c>
      <c r="BG2122" t="s">
        <v>1404</v>
      </c>
      <c r="BH2122" t="s">
        <v>1498</v>
      </c>
      <c r="BI2122" s="4">
        <f xml:space="preserve"> _2025teamgamelogs[[#This Row],[FGA]] + (0.44 * _2025teamgamelogs[[#This Row],[FTA]]) + _2025teamgamelogs[[#This Row],[TOV]] - _2025teamgamelogs[[#This Row],[OREB]]</f>
        <v>97.32</v>
      </c>
      <c r="BJ2122" s="3">
        <f>_2025teamgamelogs[[#This Row],[TOV]]/_2025teamgamelogs[[#This Row],[POSSESIONS]]</f>
        <v>0.14385532264693796</v>
      </c>
      <c r="BK2122" s="4">
        <f>_2025teamgamelogs[[#This Row],[PTS]]/_2025teamgamelogs[[#This Row],[POSSESIONS]]</f>
        <v>1.0378133990957665</v>
      </c>
      <c r="BL2122" s="4">
        <f xml:space="preserve"> 100 * _2025teamgamelogs[[#This Row],[POINTS_PER_POSSESSION]]</f>
        <v>103.78133990957666</v>
      </c>
      <c r="BM2122" s="4">
        <f xml:space="preserve"> _2025teamgamelogs[[#This Row],[POSSESIONS]] / (_2025teamgamelogs[[#This Row],[MIN]]/48)</f>
        <v>97.32</v>
      </c>
      <c r="BN2122" s="3">
        <f>_2025teamgamelogs[[#This Row],[PTS]] / (2 * (_2025teamgamelogs[[#This Row],[FGA]] + 0.44 * _2025teamgamelogs[[#This Row],[FTA]]))</f>
        <v>0.53541136556403734</v>
      </c>
      <c r="BO2122" s="4">
        <f>VLOOKUP(_2025teamgamelogs[[#This Row],[MONTH]], LEAGUE_AVERAGES!$A$2:$B$8, 2, FALSE)</f>
        <v>113.5005303155976</v>
      </c>
      <c r="BP2122" s="5">
        <f>VLOOKUP(_2025teamgamelogs[[#This Row],[TEAM_NAME]], LEAGUE_AVERAGES!$A$14:$C$43, 2, FALSE)</f>
        <v>0.38978048780487806</v>
      </c>
      <c r="BQ2122" s="5">
        <f>VLOOKUP(_2025teamgamelogs[[#This Row],[TEAM_NAME]], LEAGUE_AVERAGES!$A$14:$C$43, 3, FALSE)</f>
        <v>0.36475609756097566</v>
      </c>
      <c r="BR2122" s="5">
        <f>VLOOKUP(_2025teamgamelogs[[#This Row],[TEAM_NAME]], LEAGUE_AVERAGES!$F$14:$H$43, 2, FALSE)</f>
        <v>0.49036585365853652</v>
      </c>
      <c r="BS2122" s="5">
        <f>VLOOKUP(_2025teamgamelogs[[#This Row],[TEAM_NAME]], LEAGUE_AVERAGES!$F$14:$H$43, 3, FALSE)</f>
        <v>0.47582926829268285</v>
      </c>
      <c r="BT2122" s="5">
        <f>VLOOKUP(_2025teamgamelogs[[#This Row],[TEAM_NAME]], LEAGUE_AVERAGES!$K$14:$M$43, 2, FALSE)</f>
        <v>0.59895938905835644</v>
      </c>
      <c r="BU2122" s="5">
        <f>VLOOKUP(_2025teamgamelogs[[#This Row],[TEAM_NAME]], LEAGUE_AVERAGES!$K$14:$M$43, 3, FALSE)</f>
        <v>0.58126724036545818</v>
      </c>
    </row>
    <row r="2123" spans="1:73" x14ac:dyDescent="0.2">
      <c r="A2123" t="s">
        <v>59</v>
      </c>
      <c r="B2123">
        <v>1610612759</v>
      </c>
      <c r="C2123" t="s">
        <v>145</v>
      </c>
      <c r="D2123" t="s">
        <v>146</v>
      </c>
      <c r="E2123">
        <v>22401033</v>
      </c>
      <c r="F2123" s="1">
        <v>45739</v>
      </c>
      <c r="G2123" t="s">
        <v>1703</v>
      </c>
      <c r="H2123" t="s">
        <v>63</v>
      </c>
      <c r="I2123">
        <v>48</v>
      </c>
      <c r="J2123">
        <v>41</v>
      </c>
      <c r="K2123">
        <v>86</v>
      </c>
      <c r="L2123">
        <v>0.47699999999999998</v>
      </c>
      <c r="M2123">
        <v>14</v>
      </c>
      <c r="N2123">
        <v>43</v>
      </c>
      <c r="O2123">
        <v>0.32600000000000001</v>
      </c>
      <c r="P2123">
        <v>27</v>
      </c>
      <c r="Q2123">
        <v>32</v>
      </c>
      <c r="R2123">
        <v>0.84399999999999997</v>
      </c>
      <c r="S2123">
        <v>13</v>
      </c>
      <c r="T2123">
        <v>33</v>
      </c>
      <c r="U2123">
        <v>46</v>
      </c>
      <c r="V2123">
        <v>27</v>
      </c>
      <c r="W2123">
        <v>14</v>
      </c>
      <c r="X2123">
        <v>15</v>
      </c>
      <c r="Y2123">
        <v>6</v>
      </c>
      <c r="Z2123">
        <v>3</v>
      </c>
      <c r="AA2123">
        <v>14</v>
      </c>
      <c r="AB2123">
        <v>21</v>
      </c>
      <c r="AC2123">
        <v>123</v>
      </c>
      <c r="AD2123">
        <v>34</v>
      </c>
      <c r="AE2123">
        <v>1</v>
      </c>
      <c r="AF2123">
        <v>1</v>
      </c>
      <c r="AG2123">
        <v>1</v>
      </c>
      <c r="AH2123">
        <v>1</v>
      </c>
      <c r="AI2123">
        <v>121</v>
      </c>
      <c r="AJ2123">
        <v>1234</v>
      </c>
      <c r="AK2123">
        <v>1580</v>
      </c>
      <c r="AL2123">
        <v>1059</v>
      </c>
      <c r="AM2123">
        <v>934</v>
      </c>
      <c r="AN2123">
        <v>471</v>
      </c>
      <c r="AO2123">
        <v>1599</v>
      </c>
      <c r="AP2123">
        <v>104</v>
      </c>
      <c r="AQ2123">
        <v>163</v>
      </c>
      <c r="AR2123">
        <v>638</v>
      </c>
      <c r="AS2123">
        <v>652</v>
      </c>
      <c r="AT2123">
        <v>1131</v>
      </c>
      <c r="AU2123">
        <v>835</v>
      </c>
      <c r="AV2123">
        <v>1013</v>
      </c>
      <c r="AW2123">
        <v>1092</v>
      </c>
      <c r="AX2123">
        <v>46</v>
      </c>
      <c r="AY2123">
        <v>560</v>
      </c>
      <c r="AZ2123">
        <v>384</v>
      </c>
      <c r="BA2123">
        <v>260</v>
      </c>
      <c r="BB2123">
        <v>575</v>
      </c>
      <c r="BC2123">
        <v>549</v>
      </c>
      <c r="BD2123">
        <v>48</v>
      </c>
      <c r="BE2123">
        <v>1</v>
      </c>
      <c r="BF2123" t="s">
        <v>71</v>
      </c>
      <c r="BG2123" t="s">
        <v>1404</v>
      </c>
      <c r="BH2123" t="s">
        <v>1498</v>
      </c>
      <c r="BI2123" s="4">
        <f xml:space="preserve"> _2025teamgamelogs[[#This Row],[FGA]] + (0.44 * _2025teamgamelogs[[#This Row],[FTA]]) + _2025teamgamelogs[[#This Row],[TOV]] - _2025teamgamelogs[[#This Row],[OREB]]</f>
        <v>101.08</v>
      </c>
      <c r="BJ2123" s="3">
        <f>_2025teamgamelogs[[#This Row],[TOV]]/_2025teamgamelogs[[#This Row],[POSSESIONS]]</f>
        <v>0.13850415512465375</v>
      </c>
      <c r="BK2123" s="4">
        <f>_2025teamgamelogs[[#This Row],[PTS]]/_2025teamgamelogs[[#This Row],[POSSESIONS]]</f>
        <v>1.2168579343094579</v>
      </c>
      <c r="BL2123" s="4">
        <f xml:space="preserve"> 100 * _2025teamgamelogs[[#This Row],[POINTS_PER_POSSESSION]]</f>
        <v>121.68579343094579</v>
      </c>
      <c r="BM2123" s="4">
        <f xml:space="preserve"> _2025teamgamelogs[[#This Row],[POSSESIONS]] / (_2025teamgamelogs[[#This Row],[MIN]]/48)</f>
        <v>101.08</v>
      </c>
      <c r="BN2123" s="3">
        <f>_2025teamgamelogs[[#This Row],[PTS]] / (2 * (_2025teamgamelogs[[#This Row],[FGA]] + 0.44 * _2025teamgamelogs[[#This Row],[FTA]]))</f>
        <v>0.61450839328537177</v>
      </c>
      <c r="BO2123" s="4">
        <f>VLOOKUP(_2025teamgamelogs[[#This Row],[MONTH]], LEAGUE_AVERAGES!$A$2:$B$8, 2, FALSE)</f>
        <v>113.5005303155976</v>
      </c>
      <c r="BP2123" s="5">
        <f>VLOOKUP(_2025teamgamelogs[[#This Row],[TEAM_NAME]], LEAGUE_AVERAGES!$A$14:$C$43, 2, FALSE)</f>
        <v>0.36502500000000004</v>
      </c>
      <c r="BQ2123" s="5">
        <f>VLOOKUP(_2025teamgamelogs[[#This Row],[TEAM_NAME]], LEAGUE_AVERAGES!$A$14:$C$43, 3, FALSE)</f>
        <v>0.35016666666666663</v>
      </c>
      <c r="BR2123" s="5">
        <f>VLOOKUP(_2025teamgamelogs[[#This Row],[TEAM_NAME]], LEAGUE_AVERAGES!$F$14:$H$43, 2, FALSE)</f>
        <v>0.47877500000000017</v>
      </c>
      <c r="BS2123" s="5">
        <f>VLOOKUP(_2025teamgamelogs[[#This Row],[TEAM_NAME]], LEAGUE_AVERAGES!$F$14:$H$43, 3, FALSE)</f>
        <v>0.45407142857142868</v>
      </c>
      <c r="BT2123" s="5">
        <f>VLOOKUP(_2025teamgamelogs[[#This Row],[TEAM_NAME]], LEAGUE_AVERAGES!$K$14:$M$43, 2, FALSE)</f>
        <v>0.59112459331758582</v>
      </c>
      <c r="BU2123" s="5">
        <f>VLOOKUP(_2025teamgamelogs[[#This Row],[TEAM_NAME]], LEAGUE_AVERAGES!$K$14:$M$43, 3, FALSE)</f>
        <v>0.56254759440180246</v>
      </c>
    </row>
    <row r="2124" spans="1:73" x14ac:dyDescent="0.2">
      <c r="A2124" t="s">
        <v>59</v>
      </c>
      <c r="B2124">
        <v>1610612766</v>
      </c>
      <c r="C2124" t="s">
        <v>122</v>
      </c>
      <c r="D2124" t="s">
        <v>123</v>
      </c>
      <c r="E2124">
        <v>22401032</v>
      </c>
      <c r="F2124" s="1">
        <v>45739</v>
      </c>
      <c r="G2124" t="s">
        <v>1573</v>
      </c>
      <c r="H2124" t="s">
        <v>70</v>
      </c>
      <c r="I2124">
        <v>48</v>
      </c>
      <c r="J2124">
        <v>41</v>
      </c>
      <c r="K2124">
        <v>87</v>
      </c>
      <c r="L2124">
        <v>0.47099999999999997</v>
      </c>
      <c r="M2124">
        <v>11</v>
      </c>
      <c r="N2124">
        <v>33</v>
      </c>
      <c r="O2124">
        <v>0.33300000000000002</v>
      </c>
      <c r="P2124">
        <v>12</v>
      </c>
      <c r="Q2124">
        <v>13</v>
      </c>
      <c r="R2124">
        <v>0.92300000000000004</v>
      </c>
      <c r="S2124">
        <v>12</v>
      </c>
      <c r="T2124">
        <v>28</v>
      </c>
      <c r="U2124">
        <v>40</v>
      </c>
      <c r="V2124">
        <v>24</v>
      </c>
      <c r="W2124">
        <v>20</v>
      </c>
      <c r="X2124">
        <v>5</v>
      </c>
      <c r="Y2124">
        <v>4</v>
      </c>
      <c r="Z2124">
        <v>4</v>
      </c>
      <c r="AA2124">
        <v>15</v>
      </c>
      <c r="AB2124">
        <v>13</v>
      </c>
      <c r="AC2124">
        <v>105</v>
      </c>
      <c r="AD2124">
        <v>-17</v>
      </c>
      <c r="AE2124">
        <v>1</v>
      </c>
      <c r="AF2124">
        <v>1231</v>
      </c>
      <c r="AG2124">
        <v>1231</v>
      </c>
      <c r="AH2124">
        <v>1231</v>
      </c>
      <c r="AI2124">
        <v>121</v>
      </c>
      <c r="AJ2124">
        <v>1234</v>
      </c>
      <c r="AK2124">
        <v>1449</v>
      </c>
      <c r="AL2124">
        <v>1173</v>
      </c>
      <c r="AM2124">
        <v>1661</v>
      </c>
      <c r="AN2124">
        <v>1749</v>
      </c>
      <c r="AO2124">
        <v>1468</v>
      </c>
      <c r="AP2124">
        <v>1889</v>
      </c>
      <c r="AQ2124">
        <v>2188</v>
      </c>
      <c r="AR2124">
        <v>155</v>
      </c>
      <c r="AS2124">
        <v>848</v>
      </c>
      <c r="AT2124">
        <v>1951</v>
      </c>
      <c r="AU2124">
        <v>1715</v>
      </c>
      <c r="AV2124">
        <v>1570</v>
      </c>
      <c r="AW2124">
        <v>2199</v>
      </c>
      <c r="AX2124">
        <v>1998</v>
      </c>
      <c r="AY2124">
        <v>1274</v>
      </c>
      <c r="AZ2124">
        <v>750</v>
      </c>
      <c r="BA2124">
        <v>398</v>
      </c>
      <c r="BB2124">
        <v>2202</v>
      </c>
      <c r="BC2124">
        <v>1790</v>
      </c>
      <c r="BD2124">
        <v>2124</v>
      </c>
      <c r="BE2124">
        <v>1</v>
      </c>
      <c r="BF2124" t="s">
        <v>71</v>
      </c>
      <c r="BG2124" t="s">
        <v>1404</v>
      </c>
      <c r="BH2124" t="s">
        <v>1498</v>
      </c>
      <c r="BI2124" s="4">
        <f xml:space="preserve"> _2025teamgamelogs[[#This Row],[FGA]] + (0.44 * _2025teamgamelogs[[#This Row],[FTA]]) + _2025teamgamelogs[[#This Row],[TOV]] - _2025teamgamelogs[[#This Row],[OREB]]</f>
        <v>100.72</v>
      </c>
      <c r="BJ2124" s="3">
        <f>_2025teamgamelogs[[#This Row],[TOV]]/_2025teamgamelogs[[#This Row],[POSSESIONS]]</f>
        <v>0.19857029388403494</v>
      </c>
      <c r="BK2124" s="4">
        <f>_2025teamgamelogs[[#This Row],[PTS]]/_2025teamgamelogs[[#This Row],[POSSESIONS]]</f>
        <v>1.0424940428911835</v>
      </c>
      <c r="BL2124" s="4">
        <f xml:space="preserve"> 100 * _2025teamgamelogs[[#This Row],[POINTS_PER_POSSESSION]]</f>
        <v>104.24940428911836</v>
      </c>
      <c r="BM2124" s="4">
        <f xml:space="preserve"> _2025teamgamelogs[[#This Row],[POSSESIONS]] / (_2025teamgamelogs[[#This Row],[MIN]]/48)</f>
        <v>100.72</v>
      </c>
      <c r="BN2124" s="3">
        <f>_2025teamgamelogs[[#This Row],[PTS]] / (2 * (_2025teamgamelogs[[#This Row],[FGA]] + 0.44 * _2025teamgamelogs[[#This Row],[FTA]]))</f>
        <v>0.56622088006902505</v>
      </c>
      <c r="BO2124" s="4">
        <f>VLOOKUP(_2025teamgamelogs[[#This Row],[MONTH]], LEAGUE_AVERAGES!$A$2:$B$8, 2, FALSE)</f>
        <v>113.5005303155976</v>
      </c>
      <c r="BP2124" s="5">
        <f>VLOOKUP(_2025teamgamelogs[[#This Row],[TEAM_NAME]], LEAGUE_AVERAGES!$A$14:$C$43, 2, FALSE)</f>
        <v>0.33860975609756089</v>
      </c>
      <c r="BQ2124" s="5">
        <f>VLOOKUP(_2025teamgamelogs[[#This Row],[TEAM_NAME]], LEAGUE_AVERAGES!$A$14:$C$43, 3, FALSE)</f>
        <v>0.33580487804878045</v>
      </c>
      <c r="BR2124" s="5">
        <f>VLOOKUP(_2025teamgamelogs[[#This Row],[TEAM_NAME]], LEAGUE_AVERAGES!$F$14:$H$43, 2, FALSE)</f>
        <v>0.43492682926829268</v>
      </c>
      <c r="BS2124" s="5">
        <f>VLOOKUP(_2025teamgamelogs[[#This Row],[TEAM_NAME]], LEAGUE_AVERAGES!$F$14:$H$43, 3, FALSE)</f>
        <v>0.42697560975609755</v>
      </c>
      <c r="BT2124" s="5">
        <f>VLOOKUP(_2025teamgamelogs[[#This Row],[TEAM_NAME]], LEAGUE_AVERAGES!$K$14:$M$43, 2, FALSE)</f>
        <v>0.5424635833805308</v>
      </c>
      <c r="BU2124" s="5">
        <f>VLOOKUP(_2025teamgamelogs[[#This Row],[TEAM_NAME]], LEAGUE_AVERAGES!$K$14:$M$43, 3, FALSE)</f>
        <v>0.53419164265445196</v>
      </c>
    </row>
    <row r="2125" spans="1:73" x14ac:dyDescent="0.2">
      <c r="A2125" t="s">
        <v>59</v>
      </c>
      <c r="B2125">
        <v>1610612755</v>
      </c>
      <c r="C2125" t="s">
        <v>134</v>
      </c>
      <c r="D2125" t="s">
        <v>135</v>
      </c>
      <c r="E2125">
        <v>22401031</v>
      </c>
      <c r="F2125" s="1">
        <v>45739</v>
      </c>
      <c r="G2125" t="s">
        <v>1574</v>
      </c>
      <c r="H2125" t="s">
        <v>70</v>
      </c>
      <c r="I2125">
        <v>48</v>
      </c>
      <c r="J2125">
        <v>40</v>
      </c>
      <c r="K2125">
        <v>91</v>
      </c>
      <c r="L2125">
        <v>0.44</v>
      </c>
      <c r="M2125">
        <v>11</v>
      </c>
      <c r="N2125">
        <v>34</v>
      </c>
      <c r="O2125">
        <v>0.32400000000000001</v>
      </c>
      <c r="P2125">
        <v>28</v>
      </c>
      <c r="Q2125">
        <v>37</v>
      </c>
      <c r="R2125">
        <v>0.75700000000000001</v>
      </c>
      <c r="S2125">
        <v>13</v>
      </c>
      <c r="T2125">
        <v>24</v>
      </c>
      <c r="U2125">
        <v>37</v>
      </c>
      <c r="V2125">
        <v>24</v>
      </c>
      <c r="W2125">
        <v>13</v>
      </c>
      <c r="X2125">
        <v>8</v>
      </c>
      <c r="Y2125">
        <v>4</v>
      </c>
      <c r="Z2125">
        <v>4</v>
      </c>
      <c r="AA2125">
        <v>18</v>
      </c>
      <c r="AB2125">
        <v>26</v>
      </c>
      <c r="AC2125">
        <v>119</v>
      </c>
      <c r="AD2125">
        <v>-13</v>
      </c>
      <c r="AE2125">
        <v>1</v>
      </c>
      <c r="AF2125">
        <v>1231</v>
      </c>
      <c r="AG2125">
        <v>1231</v>
      </c>
      <c r="AH2125">
        <v>1231</v>
      </c>
      <c r="AI2125">
        <v>121</v>
      </c>
      <c r="AJ2125">
        <v>1438</v>
      </c>
      <c r="AK2125">
        <v>899</v>
      </c>
      <c r="AL2125">
        <v>1710</v>
      </c>
      <c r="AM2125">
        <v>1661</v>
      </c>
      <c r="AN2125">
        <v>1627</v>
      </c>
      <c r="AO2125">
        <v>1646</v>
      </c>
      <c r="AP2125">
        <v>75</v>
      </c>
      <c r="AQ2125">
        <v>53</v>
      </c>
      <c r="AR2125">
        <v>1520</v>
      </c>
      <c r="AS2125">
        <v>652</v>
      </c>
      <c r="AT2125">
        <v>2333</v>
      </c>
      <c r="AU2125">
        <v>2073</v>
      </c>
      <c r="AV2125">
        <v>1570</v>
      </c>
      <c r="AW2125">
        <v>850</v>
      </c>
      <c r="AX2125">
        <v>1073</v>
      </c>
      <c r="AY2125">
        <v>1274</v>
      </c>
      <c r="AZ2125">
        <v>750</v>
      </c>
      <c r="BA2125">
        <v>1018</v>
      </c>
      <c r="BB2125">
        <v>94</v>
      </c>
      <c r="BC2125">
        <v>798</v>
      </c>
      <c r="BD2125">
        <v>1945</v>
      </c>
      <c r="BE2125">
        <v>1</v>
      </c>
      <c r="BF2125" t="s">
        <v>71</v>
      </c>
      <c r="BG2125" t="s">
        <v>1404</v>
      </c>
      <c r="BH2125" t="s">
        <v>1498</v>
      </c>
      <c r="BI2125" s="4">
        <f xml:space="preserve"> _2025teamgamelogs[[#This Row],[FGA]] + (0.44 * _2025teamgamelogs[[#This Row],[FTA]]) + _2025teamgamelogs[[#This Row],[TOV]] - _2025teamgamelogs[[#This Row],[OREB]]</f>
        <v>107.28</v>
      </c>
      <c r="BJ2125" s="3">
        <f>_2025teamgamelogs[[#This Row],[TOV]]/_2025teamgamelogs[[#This Row],[POSSESIONS]]</f>
        <v>0.12117822520507084</v>
      </c>
      <c r="BK2125" s="4">
        <f>_2025teamgamelogs[[#This Row],[PTS]]/_2025teamgamelogs[[#This Row],[POSSESIONS]]</f>
        <v>1.1092468307233407</v>
      </c>
      <c r="BL2125" s="4">
        <f xml:space="preserve"> 100 * _2025teamgamelogs[[#This Row],[POINTS_PER_POSSESSION]]</f>
        <v>110.92468307233408</v>
      </c>
      <c r="BM2125" s="4">
        <f xml:space="preserve"> _2025teamgamelogs[[#This Row],[POSSESIONS]] / (_2025teamgamelogs[[#This Row],[MIN]]/48)</f>
        <v>107.28</v>
      </c>
      <c r="BN2125" s="3">
        <f>_2025teamgamelogs[[#This Row],[PTS]] / (2 * (_2025teamgamelogs[[#This Row],[FGA]] + 0.44 * _2025teamgamelogs[[#This Row],[FTA]]))</f>
        <v>0.55462341536167037</v>
      </c>
      <c r="BO2125" s="4">
        <f>VLOOKUP(_2025teamgamelogs[[#This Row],[MONTH]], LEAGUE_AVERAGES!$A$2:$B$8, 2, FALSE)</f>
        <v>113.5005303155976</v>
      </c>
      <c r="BP2125" s="5">
        <f>VLOOKUP(_2025teamgamelogs[[#This Row],[TEAM_NAME]], LEAGUE_AVERAGES!$A$14:$C$43, 2, FALSE)</f>
        <v>0.34129268292682929</v>
      </c>
      <c r="BQ2125" s="5">
        <f>VLOOKUP(_2025teamgamelogs[[#This Row],[TEAM_NAME]], LEAGUE_AVERAGES!$A$14:$C$43, 3, FALSE)</f>
        <v>0.34026829268292691</v>
      </c>
      <c r="BR2125" s="5">
        <f>VLOOKUP(_2025teamgamelogs[[#This Row],[TEAM_NAME]], LEAGUE_AVERAGES!$F$14:$H$43, 2, FALSE)</f>
        <v>0.45178048780487812</v>
      </c>
      <c r="BS2125" s="5">
        <f>VLOOKUP(_2025teamgamelogs[[#This Row],[TEAM_NAME]], LEAGUE_AVERAGES!$F$14:$H$43, 3, FALSE)</f>
        <v>0.45797560975609758</v>
      </c>
      <c r="BT2125" s="5">
        <f>VLOOKUP(_2025teamgamelogs[[#This Row],[TEAM_NAME]], LEAGUE_AVERAGES!$K$14:$M$43, 2, FALSE)</f>
        <v>0.55774018976963147</v>
      </c>
      <c r="BU2125" s="5">
        <f>VLOOKUP(_2025teamgamelogs[[#This Row],[TEAM_NAME]], LEAGUE_AVERAGES!$K$14:$M$43, 3, FALSE)</f>
        <v>0.57066794818423772</v>
      </c>
    </row>
    <row r="2126" spans="1:73" x14ac:dyDescent="0.2">
      <c r="A2126" t="s">
        <v>59</v>
      </c>
      <c r="B2126">
        <v>1610612757</v>
      </c>
      <c r="C2126" t="s">
        <v>116</v>
      </c>
      <c r="D2126" t="s">
        <v>117</v>
      </c>
      <c r="E2126">
        <v>22401034</v>
      </c>
      <c r="F2126" s="1">
        <v>45739</v>
      </c>
      <c r="G2126" t="s">
        <v>1704</v>
      </c>
      <c r="H2126" t="s">
        <v>70</v>
      </c>
      <c r="I2126">
        <v>48</v>
      </c>
      <c r="J2126">
        <v>43</v>
      </c>
      <c r="K2126">
        <v>88</v>
      </c>
      <c r="L2126">
        <v>0.48899999999999999</v>
      </c>
      <c r="M2126">
        <v>19</v>
      </c>
      <c r="N2126">
        <v>47</v>
      </c>
      <c r="O2126">
        <v>0.40400000000000003</v>
      </c>
      <c r="P2126">
        <v>11</v>
      </c>
      <c r="Q2126">
        <v>16</v>
      </c>
      <c r="R2126">
        <v>0.68799999999999994</v>
      </c>
      <c r="S2126">
        <v>11</v>
      </c>
      <c r="T2126">
        <v>27</v>
      </c>
      <c r="U2126">
        <v>38</v>
      </c>
      <c r="V2126">
        <v>24</v>
      </c>
      <c r="W2126">
        <v>12</v>
      </c>
      <c r="X2126">
        <v>6</v>
      </c>
      <c r="Y2126">
        <v>3</v>
      </c>
      <c r="Z2126">
        <v>6</v>
      </c>
      <c r="AA2126">
        <v>11</v>
      </c>
      <c r="AB2126">
        <v>14</v>
      </c>
      <c r="AC2126">
        <v>116</v>
      </c>
      <c r="AD2126">
        <v>-13</v>
      </c>
      <c r="AE2126">
        <v>1</v>
      </c>
      <c r="AF2126">
        <v>1231</v>
      </c>
      <c r="AG2126">
        <v>1231</v>
      </c>
      <c r="AH2126">
        <v>1231</v>
      </c>
      <c r="AI2126">
        <v>121</v>
      </c>
      <c r="AJ2126">
        <v>866</v>
      </c>
      <c r="AK2126">
        <v>1314</v>
      </c>
      <c r="AL2126">
        <v>853</v>
      </c>
      <c r="AM2126">
        <v>182</v>
      </c>
      <c r="AN2126">
        <v>200</v>
      </c>
      <c r="AO2126">
        <v>714</v>
      </c>
      <c r="AP2126">
        <v>2028</v>
      </c>
      <c r="AQ2126">
        <v>1907</v>
      </c>
      <c r="AR2126">
        <v>2020</v>
      </c>
      <c r="AS2126">
        <v>1051</v>
      </c>
      <c r="AT2126">
        <v>2068</v>
      </c>
      <c r="AU2126">
        <v>1966</v>
      </c>
      <c r="AV2126">
        <v>1570</v>
      </c>
      <c r="AW2126">
        <v>640</v>
      </c>
      <c r="AX2126">
        <v>1702</v>
      </c>
      <c r="AY2126">
        <v>1712</v>
      </c>
      <c r="AZ2126">
        <v>1573</v>
      </c>
      <c r="BA2126">
        <v>52</v>
      </c>
      <c r="BB2126">
        <v>2064</v>
      </c>
      <c r="BC2126">
        <v>1025</v>
      </c>
      <c r="BD2126">
        <v>1945</v>
      </c>
      <c r="BE2126">
        <v>1</v>
      </c>
      <c r="BF2126" t="s">
        <v>64</v>
      </c>
      <c r="BG2126" t="s">
        <v>1404</v>
      </c>
      <c r="BH2126" t="s">
        <v>1498</v>
      </c>
      <c r="BI2126" s="4">
        <f xml:space="preserve"> _2025teamgamelogs[[#This Row],[FGA]] + (0.44 * _2025teamgamelogs[[#This Row],[FTA]]) + _2025teamgamelogs[[#This Row],[TOV]] - _2025teamgamelogs[[#This Row],[OREB]]</f>
        <v>96.04</v>
      </c>
      <c r="BJ2126" s="3">
        <f>_2025teamgamelogs[[#This Row],[TOV]]/_2025teamgamelogs[[#This Row],[POSSESIONS]]</f>
        <v>0.12494793835901707</v>
      </c>
      <c r="BK2126" s="4">
        <f>_2025teamgamelogs[[#This Row],[PTS]]/_2025teamgamelogs[[#This Row],[POSSESIONS]]</f>
        <v>1.2078300708038316</v>
      </c>
      <c r="BL2126" s="4">
        <f xml:space="preserve"> 100 * _2025teamgamelogs[[#This Row],[POINTS_PER_POSSESSION]]</f>
        <v>120.78300708038316</v>
      </c>
      <c r="BM2126" s="4">
        <f xml:space="preserve"> _2025teamgamelogs[[#This Row],[POSSESIONS]] / (_2025teamgamelogs[[#This Row],[MIN]]/48)</f>
        <v>96.04</v>
      </c>
      <c r="BN2126" s="3">
        <f>_2025teamgamelogs[[#This Row],[PTS]] / (2 * (_2025teamgamelogs[[#This Row],[FGA]] + 0.44 * _2025teamgamelogs[[#This Row],[FTA]]))</f>
        <v>0.61026936026936018</v>
      </c>
      <c r="BO2126" s="4">
        <f>VLOOKUP(_2025teamgamelogs[[#This Row],[MONTH]], LEAGUE_AVERAGES!$A$2:$B$8, 2, FALSE)</f>
        <v>113.5005303155976</v>
      </c>
      <c r="BP2126" s="5">
        <f>VLOOKUP(_2025teamgamelogs[[#This Row],[TEAM_NAME]], LEAGUE_AVERAGES!$A$14:$C$43, 2, FALSE)</f>
        <v>0.3617317073170731</v>
      </c>
      <c r="BQ2126" s="5">
        <f>VLOOKUP(_2025teamgamelogs[[#This Row],[TEAM_NAME]], LEAGUE_AVERAGES!$A$14:$C$43, 3, FALSE)</f>
        <v>0.32368292682926825</v>
      </c>
      <c r="BR2126" s="5">
        <f>VLOOKUP(_2025teamgamelogs[[#This Row],[TEAM_NAME]], LEAGUE_AVERAGES!$F$14:$H$43, 2, FALSE)</f>
        <v>0.4560243902439024</v>
      </c>
      <c r="BS2126" s="5">
        <f>VLOOKUP(_2025teamgamelogs[[#This Row],[TEAM_NAME]], LEAGUE_AVERAGES!$F$14:$H$43, 3, FALSE)</f>
        <v>0.4473414634146341</v>
      </c>
      <c r="BT2126" s="5">
        <f>VLOOKUP(_2025teamgamelogs[[#This Row],[TEAM_NAME]], LEAGUE_AVERAGES!$K$14:$M$43, 2, FALSE)</f>
        <v>0.56794360073860606</v>
      </c>
      <c r="BU2126" s="5">
        <f>VLOOKUP(_2025teamgamelogs[[#This Row],[TEAM_NAME]], LEAGUE_AVERAGES!$K$14:$M$43, 3, FALSE)</f>
        <v>0.54561285519601899</v>
      </c>
    </row>
    <row r="2127" spans="1:73" x14ac:dyDescent="0.2">
      <c r="A2127" t="s">
        <v>59</v>
      </c>
      <c r="B2127">
        <v>1610612739</v>
      </c>
      <c r="C2127" t="s">
        <v>119</v>
      </c>
      <c r="D2127" t="s">
        <v>120</v>
      </c>
      <c r="E2127">
        <v>22401030</v>
      </c>
      <c r="F2127" s="1">
        <v>45739</v>
      </c>
      <c r="G2127" t="s">
        <v>1705</v>
      </c>
      <c r="H2127" t="s">
        <v>63</v>
      </c>
      <c r="I2127">
        <v>48</v>
      </c>
      <c r="J2127">
        <v>44</v>
      </c>
      <c r="K2127">
        <v>96</v>
      </c>
      <c r="L2127">
        <v>0.45800000000000002</v>
      </c>
      <c r="M2127">
        <v>11</v>
      </c>
      <c r="N2127">
        <v>48</v>
      </c>
      <c r="O2127">
        <v>0.22900000000000001</v>
      </c>
      <c r="P2127">
        <v>21</v>
      </c>
      <c r="Q2127">
        <v>31</v>
      </c>
      <c r="R2127">
        <v>0.67700000000000005</v>
      </c>
      <c r="S2127">
        <v>14</v>
      </c>
      <c r="T2127">
        <v>37</v>
      </c>
      <c r="U2127">
        <v>51</v>
      </c>
      <c r="V2127">
        <v>28</v>
      </c>
      <c r="W2127">
        <v>7</v>
      </c>
      <c r="X2127">
        <v>9</v>
      </c>
      <c r="Y2127">
        <v>7</v>
      </c>
      <c r="Z2127">
        <v>5</v>
      </c>
      <c r="AA2127">
        <v>16</v>
      </c>
      <c r="AB2127">
        <v>24</v>
      </c>
      <c r="AC2127">
        <v>120</v>
      </c>
      <c r="AD2127">
        <v>29</v>
      </c>
      <c r="AE2127">
        <v>1</v>
      </c>
      <c r="AF2127">
        <v>1</v>
      </c>
      <c r="AG2127">
        <v>1</v>
      </c>
      <c r="AH2127">
        <v>1</v>
      </c>
      <c r="AI2127">
        <v>121</v>
      </c>
      <c r="AJ2127">
        <v>703</v>
      </c>
      <c r="AK2127">
        <v>392</v>
      </c>
      <c r="AL2127">
        <v>1406</v>
      </c>
      <c r="AM2127">
        <v>1661</v>
      </c>
      <c r="AN2127">
        <v>163</v>
      </c>
      <c r="AO2127">
        <v>2345</v>
      </c>
      <c r="AP2127">
        <v>506</v>
      </c>
      <c r="AQ2127">
        <v>202</v>
      </c>
      <c r="AR2127">
        <v>2093</v>
      </c>
      <c r="AS2127">
        <v>466</v>
      </c>
      <c r="AT2127">
        <v>489</v>
      </c>
      <c r="AU2127">
        <v>340</v>
      </c>
      <c r="AV2127">
        <v>840</v>
      </c>
      <c r="AW2127">
        <v>38</v>
      </c>
      <c r="AX2127">
        <v>797</v>
      </c>
      <c r="AY2127">
        <v>346</v>
      </c>
      <c r="AZ2127">
        <v>1188</v>
      </c>
      <c r="BA2127">
        <v>570</v>
      </c>
      <c r="BB2127">
        <v>215</v>
      </c>
      <c r="BC2127">
        <v>735</v>
      </c>
      <c r="BD2127">
        <v>81</v>
      </c>
      <c r="BE2127">
        <v>1</v>
      </c>
      <c r="BF2127" t="s">
        <v>71</v>
      </c>
      <c r="BG2127" t="s">
        <v>1404</v>
      </c>
      <c r="BH2127" t="s">
        <v>1498</v>
      </c>
      <c r="BI2127" s="4">
        <f xml:space="preserve"> _2025teamgamelogs[[#This Row],[FGA]] + (0.44 * _2025teamgamelogs[[#This Row],[FTA]]) + _2025teamgamelogs[[#This Row],[TOV]] - _2025teamgamelogs[[#This Row],[OREB]]</f>
        <v>102.64</v>
      </c>
      <c r="BJ2127" s="3">
        <f>_2025teamgamelogs[[#This Row],[TOV]]/_2025teamgamelogs[[#This Row],[POSSESIONS]]</f>
        <v>6.8199532346063907E-2</v>
      </c>
      <c r="BK2127" s="4">
        <f>_2025teamgamelogs[[#This Row],[PTS]]/_2025teamgamelogs[[#This Row],[POSSESIONS]]</f>
        <v>1.1691348402182384</v>
      </c>
      <c r="BL2127" s="4">
        <f xml:space="preserve"> 100 * _2025teamgamelogs[[#This Row],[POINTS_PER_POSSESSION]]</f>
        <v>116.91348402182385</v>
      </c>
      <c r="BM2127" s="4">
        <f xml:space="preserve"> _2025teamgamelogs[[#This Row],[POSSESIONS]] / (_2025teamgamelogs[[#This Row],[MIN]]/48)</f>
        <v>102.64</v>
      </c>
      <c r="BN2127" s="3">
        <f>_2025teamgamelogs[[#This Row],[PTS]] / (2 * (_2025teamgamelogs[[#This Row],[FGA]] + 0.44 * _2025teamgamelogs[[#This Row],[FTA]]))</f>
        <v>0.54724553082816485</v>
      </c>
      <c r="BO2127" s="4">
        <f>VLOOKUP(_2025teamgamelogs[[#This Row],[MONTH]], LEAGUE_AVERAGES!$A$2:$B$8, 2, FALSE)</f>
        <v>113.5005303155976</v>
      </c>
      <c r="BP2127" s="5">
        <f>VLOOKUP(_2025teamgamelogs[[#This Row],[TEAM_NAME]], LEAGUE_AVERAGES!$A$14:$C$43, 2, FALSE)</f>
        <v>0.38409756097560971</v>
      </c>
      <c r="BQ2127" s="5">
        <f>VLOOKUP(_2025teamgamelogs[[#This Row],[TEAM_NAME]], LEAGUE_AVERAGES!$A$14:$C$43, 3, FALSE)</f>
        <v>0.38512195121951209</v>
      </c>
      <c r="BR2127" s="5">
        <f>VLOOKUP(_2025teamgamelogs[[#This Row],[TEAM_NAME]], LEAGUE_AVERAGES!$F$14:$H$43, 2, FALSE)</f>
        <v>0.49482926829268303</v>
      </c>
      <c r="BS2127" s="5">
        <f>VLOOKUP(_2025teamgamelogs[[#This Row],[TEAM_NAME]], LEAGUE_AVERAGES!$F$14:$H$43, 3, FALSE)</f>
        <v>0.4880731707317072</v>
      </c>
      <c r="BT2127" s="5">
        <f>VLOOKUP(_2025teamgamelogs[[#This Row],[TEAM_NAME]], LEAGUE_AVERAGES!$K$14:$M$43, 2, FALSE)</f>
        <v>0.61027349880699666</v>
      </c>
      <c r="BU2127" s="5">
        <f>VLOOKUP(_2025teamgamelogs[[#This Row],[TEAM_NAME]], LEAGUE_AVERAGES!$K$14:$M$43, 3, FALSE)</f>
        <v>0.60680781397749251</v>
      </c>
    </row>
    <row r="2128" spans="1:73" x14ac:dyDescent="0.2">
      <c r="A2128" t="s">
        <v>59</v>
      </c>
      <c r="B2128">
        <v>1610612761</v>
      </c>
      <c r="C2128" t="s">
        <v>95</v>
      </c>
      <c r="D2128" t="s">
        <v>96</v>
      </c>
      <c r="E2128">
        <v>22401033</v>
      </c>
      <c r="F2128" s="1">
        <v>45739</v>
      </c>
      <c r="G2128" t="s">
        <v>1706</v>
      </c>
      <c r="H2128" t="s">
        <v>70</v>
      </c>
      <c r="I2128">
        <v>48</v>
      </c>
      <c r="J2128">
        <v>35</v>
      </c>
      <c r="K2128">
        <v>92</v>
      </c>
      <c r="L2128">
        <v>0.38</v>
      </c>
      <c r="M2128">
        <v>10</v>
      </c>
      <c r="N2128">
        <v>39</v>
      </c>
      <c r="O2128">
        <v>0.25600000000000001</v>
      </c>
      <c r="P2128">
        <v>9</v>
      </c>
      <c r="Q2128">
        <v>13</v>
      </c>
      <c r="R2128">
        <v>0.69199999999999995</v>
      </c>
      <c r="S2128">
        <v>16</v>
      </c>
      <c r="T2128">
        <v>30</v>
      </c>
      <c r="U2128">
        <v>46</v>
      </c>
      <c r="V2128">
        <v>27</v>
      </c>
      <c r="W2128">
        <v>22</v>
      </c>
      <c r="X2128">
        <v>8</v>
      </c>
      <c r="Y2128">
        <v>3</v>
      </c>
      <c r="Z2128">
        <v>6</v>
      </c>
      <c r="AA2128">
        <v>21</v>
      </c>
      <c r="AB2128">
        <v>14</v>
      </c>
      <c r="AC2128">
        <v>89</v>
      </c>
      <c r="AD2128">
        <v>-34</v>
      </c>
      <c r="AE2128">
        <v>1</v>
      </c>
      <c r="AF2128">
        <v>1231</v>
      </c>
      <c r="AG2128">
        <v>1231</v>
      </c>
      <c r="AH2128">
        <v>1231</v>
      </c>
      <c r="AI2128">
        <v>121</v>
      </c>
      <c r="AJ2128">
        <v>2164</v>
      </c>
      <c r="AK2128">
        <v>768</v>
      </c>
      <c r="AL2128">
        <v>2343</v>
      </c>
      <c r="AM2128">
        <v>1891</v>
      </c>
      <c r="AN2128">
        <v>933</v>
      </c>
      <c r="AO2128">
        <v>2229</v>
      </c>
      <c r="AP2128">
        <v>2256</v>
      </c>
      <c r="AQ2128">
        <v>2188</v>
      </c>
      <c r="AR2128">
        <v>1984</v>
      </c>
      <c r="AS2128">
        <v>234</v>
      </c>
      <c r="AT2128">
        <v>1652</v>
      </c>
      <c r="AU2128">
        <v>835</v>
      </c>
      <c r="AV2128">
        <v>1013</v>
      </c>
      <c r="AW2128">
        <v>2345</v>
      </c>
      <c r="AX2128">
        <v>1073</v>
      </c>
      <c r="AY2128">
        <v>1712</v>
      </c>
      <c r="AZ2128">
        <v>1573</v>
      </c>
      <c r="BA2128">
        <v>1694</v>
      </c>
      <c r="BB2128">
        <v>2064</v>
      </c>
      <c r="BC2128">
        <v>2395</v>
      </c>
      <c r="BD2128">
        <v>2407</v>
      </c>
      <c r="BE2128">
        <v>1</v>
      </c>
      <c r="BF2128" t="s">
        <v>64</v>
      </c>
      <c r="BG2128" t="s">
        <v>1404</v>
      </c>
      <c r="BH2128" t="s">
        <v>1498</v>
      </c>
      <c r="BI2128" s="4">
        <f xml:space="preserve"> _2025teamgamelogs[[#This Row],[FGA]] + (0.44 * _2025teamgamelogs[[#This Row],[FTA]]) + _2025teamgamelogs[[#This Row],[TOV]] - _2025teamgamelogs[[#This Row],[OREB]]</f>
        <v>103.72</v>
      </c>
      <c r="BJ2128" s="3">
        <f>_2025teamgamelogs[[#This Row],[TOV]]/_2025teamgamelogs[[#This Row],[POSSESIONS]]</f>
        <v>0.21210952564596991</v>
      </c>
      <c r="BK2128" s="4">
        <f>_2025teamgamelogs[[#This Row],[PTS]]/_2025teamgamelogs[[#This Row],[POSSESIONS]]</f>
        <v>0.85807944465869646</v>
      </c>
      <c r="BL2128" s="4">
        <f xml:space="preserve"> 100 * _2025teamgamelogs[[#This Row],[POINTS_PER_POSSESSION]]</f>
        <v>85.807944465869639</v>
      </c>
      <c r="BM2128" s="4">
        <f xml:space="preserve"> _2025teamgamelogs[[#This Row],[POSSESIONS]] / (_2025teamgamelogs[[#This Row],[MIN]]/48)</f>
        <v>103.72</v>
      </c>
      <c r="BN2128" s="3">
        <f>_2025teamgamelogs[[#This Row],[PTS]] / (2 * (_2025teamgamelogs[[#This Row],[FGA]] + 0.44 * _2025teamgamelogs[[#This Row],[FTA]]))</f>
        <v>0.4553827261563651</v>
      </c>
      <c r="BO2128" s="4">
        <f>VLOOKUP(_2025teamgamelogs[[#This Row],[MONTH]], LEAGUE_AVERAGES!$A$2:$B$8, 2, FALSE)</f>
        <v>113.5005303155976</v>
      </c>
      <c r="BP2128" s="5">
        <f>VLOOKUP(_2025teamgamelogs[[#This Row],[TEAM_NAME]], LEAGUE_AVERAGES!$A$14:$C$43, 2, FALSE)</f>
        <v>0.35443902439024388</v>
      </c>
      <c r="BQ2128" s="5">
        <f>VLOOKUP(_2025teamgamelogs[[#This Row],[TEAM_NAME]], LEAGUE_AVERAGES!$A$14:$C$43, 3, FALSE)</f>
        <v>0.34512195121951217</v>
      </c>
      <c r="BR2128" s="5">
        <f>VLOOKUP(_2025teamgamelogs[[#This Row],[TEAM_NAME]], LEAGUE_AVERAGES!$F$14:$H$43, 2, FALSE)</f>
        <v>0.46104878048780484</v>
      </c>
      <c r="BS2128" s="5">
        <f>VLOOKUP(_2025teamgamelogs[[#This Row],[TEAM_NAME]], LEAGUE_AVERAGES!$F$14:$H$43, 3, FALSE)</f>
        <v>0.45834146341463411</v>
      </c>
      <c r="BT2128" s="5">
        <f>VLOOKUP(_2025teamgamelogs[[#This Row],[TEAM_NAME]], LEAGUE_AVERAGES!$K$14:$M$43, 2, FALSE)</f>
        <v>0.55942918094792793</v>
      </c>
      <c r="BU2128" s="5">
        <f>VLOOKUP(_2025teamgamelogs[[#This Row],[TEAM_NAME]], LEAGUE_AVERAGES!$K$14:$M$43, 3, FALSE)</f>
        <v>0.54979583097447959</v>
      </c>
    </row>
    <row r="2129" spans="1:73" x14ac:dyDescent="0.2">
      <c r="A2129" t="s">
        <v>59</v>
      </c>
      <c r="B2129">
        <v>1610612748</v>
      </c>
      <c r="C2129" t="s">
        <v>101</v>
      </c>
      <c r="D2129" t="s">
        <v>102</v>
      </c>
      <c r="E2129">
        <v>22401032</v>
      </c>
      <c r="F2129" s="1">
        <v>45739</v>
      </c>
      <c r="G2129" t="s">
        <v>1584</v>
      </c>
      <c r="H2129" t="s">
        <v>63</v>
      </c>
      <c r="I2129">
        <v>48</v>
      </c>
      <c r="J2129">
        <v>47</v>
      </c>
      <c r="K2129">
        <v>82</v>
      </c>
      <c r="L2129">
        <v>0.57299999999999995</v>
      </c>
      <c r="M2129">
        <v>12</v>
      </c>
      <c r="N2129">
        <v>29</v>
      </c>
      <c r="O2129">
        <v>0.41399999999999998</v>
      </c>
      <c r="P2129">
        <v>16</v>
      </c>
      <c r="Q2129">
        <v>20</v>
      </c>
      <c r="R2129">
        <v>0.8</v>
      </c>
      <c r="S2129">
        <v>7</v>
      </c>
      <c r="T2129">
        <v>25</v>
      </c>
      <c r="U2129">
        <v>32</v>
      </c>
      <c r="V2129">
        <v>27</v>
      </c>
      <c r="W2129">
        <v>12</v>
      </c>
      <c r="X2129">
        <v>10</v>
      </c>
      <c r="Y2129">
        <v>4</v>
      </c>
      <c r="Z2129">
        <v>4</v>
      </c>
      <c r="AA2129">
        <v>13</v>
      </c>
      <c r="AB2129">
        <v>15</v>
      </c>
      <c r="AC2129">
        <v>122</v>
      </c>
      <c r="AD2129">
        <v>17</v>
      </c>
      <c r="AE2129">
        <v>1</v>
      </c>
      <c r="AF2129">
        <v>1</v>
      </c>
      <c r="AG2129">
        <v>1</v>
      </c>
      <c r="AH2129">
        <v>1</v>
      </c>
      <c r="AI2129">
        <v>121</v>
      </c>
      <c r="AJ2129">
        <v>335</v>
      </c>
      <c r="AK2129">
        <v>2022</v>
      </c>
      <c r="AL2129">
        <v>69</v>
      </c>
      <c r="AM2129">
        <v>1413</v>
      </c>
      <c r="AN2129">
        <v>2163</v>
      </c>
      <c r="AO2129">
        <v>607</v>
      </c>
      <c r="AP2129">
        <v>1228</v>
      </c>
      <c r="AQ2129">
        <v>1301</v>
      </c>
      <c r="AR2129">
        <v>1029</v>
      </c>
      <c r="AS2129">
        <v>2024</v>
      </c>
      <c r="AT2129">
        <v>2271</v>
      </c>
      <c r="AU2129">
        <v>2378</v>
      </c>
      <c r="AV2129">
        <v>1013</v>
      </c>
      <c r="AW2129">
        <v>640</v>
      </c>
      <c r="AX2129">
        <v>539</v>
      </c>
      <c r="AY2129">
        <v>1274</v>
      </c>
      <c r="AZ2129">
        <v>750</v>
      </c>
      <c r="BA2129">
        <v>148</v>
      </c>
      <c r="BB2129">
        <v>1892</v>
      </c>
      <c r="BC2129">
        <v>609</v>
      </c>
      <c r="BD2129">
        <v>313</v>
      </c>
      <c r="BE2129">
        <v>1</v>
      </c>
      <c r="BF2129" t="s">
        <v>64</v>
      </c>
      <c r="BG2129" t="s">
        <v>1404</v>
      </c>
      <c r="BH2129" t="s">
        <v>1498</v>
      </c>
      <c r="BI2129" s="4">
        <f xml:space="preserve"> _2025teamgamelogs[[#This Row],[FGA]] + (0.44 * _2025teamgamelogs[[#This Row],[FTA]]) + _2025teamgamelogs[[#This Row],[TOV]] - _2025teamgamelogs[[#This Row],[OREB]]</f>
        <v>95.8</v>
      </c>
      <c r="BJ2129" s="3">
        <f>_2025teamgamelogs[[#This Row],[TOV]]/_2025teamgamelogs[[#This Row],[POSSESIONS]]</f>
        <v>0.12526096033402923</v>
      </c>
      <c r="BK2129" s="4">
        <f>_2025teamgamelogs[[#This Row],[PTS]]/_2025teamgamelogs[[#This Row],[POSSESIONS]]</f>
        <v>1.2734864300626305</v>
      </c>
      <c r="BL2129" s="4">
        <f xml:space="preserve"> 100 * _2025teamgamelogs[[#This Row],[POINTS_PER_POSSESSION]]</f>
        <v>127.34864300626305</v>
      </c>
      <c r="BM2129" s="4">
        <f xml:space="preserve"> _2025teamgamelogs[[#This Row],[POSSESIONS]] / (_2025teamgamelogs[[#This Row],[MIN]]/48)</f>
        <v>95.8</v>
      </c>
      <c r="BN2129" s="3">
        <f>_2025teamgamelogs[[#This Row],[PTS]] / (2 * (_2025teamgamelogs[[#This Row],[FGA]] + 0.44 * _2025teamgamelogs[[#This Row],[FTA]]))</f>
        <v>0.67180616740088106</v>
      </c>
      <c r="BO2129" s="4">
        <f>VLOOKUP(_2025teamgamelogs[[#This Row],[MONTH]], LEAGUE_AVERAGES!$A$2:$B$8, 2, FALSE)</f>
        <v>113.5005303155976</v>
      </c>
      <c r="BP2129" s="5">
        <f>VLOOKUP(_2025teamgamelogs[[#This Row],[TEAM_NAME]], LEAGUE_AVERAGES!$A$14:$C$43, 2, FALSE)</f>
        <v>0.38887804878048787</v>
      </c>
      <c r="BQ2129" s="5">
        <f>VLOOKUP(_2025teamgamelogs[[#This Row],[TEAM_NAME]], LEAGUE_AVERAGES!$A$14:$C$43, 3, FALSE)</f>
        <v>0.35180487804878063</v>
      </c>
      <c r="BR2129" s="5">
        <f>VLOOKUP(_2025teamgamelogs[[#This Row],[TEAM_NAME]], LEAGUE_AVERAGES!$F$14:$H$43, 2, FALSE)</f>
        <v>0.48178048780487814</v>
      </c>
      <c r="BS2129" s="5">
        <f>VLOOKUP(_2025teamgamelogs[[#This Row],[TEAM_NAME]], LEAGUE_AVERAGES!$F$14:$H$43, 3, FALSE)</f>
        <v>0.44997560975609752</v>
      </c>
      <c r="BT2129" s="5">
        <f>VLOOKUP(_2025teamgamelogs[[#This Row],[TEAM_NAME]], LEAGUE_AVERAGES!$K$14:$M$43, 2, FALSE)</f>
        <v>0.59307433364150897</v>
      </c>
      <c r="BU2129" s="5">
        <f>VLOOKUP(_2025teamgamelogs[[#This Row],[TEAM_NAME]], LEAGUE_AVERAGES!$K$14:$M$43, 3, FALSE)</f>
        <v>0.56311679796954139</v>
      </c>
    </row>
    <row r="2130" spans="1:73" x14ac:dyDescent="0.2">
      <c r="A2130" t="s">
        <v>59</v>
      </c>
      <c r="B2130">
        <v>1610612743</v>
      </c>
      <c r="C2130" t="s">
        <v>151</v>
      </c>
      <c r="D2130" t="s">
        <v>152</v>
      </c>
      <c r="E2130">
        <v>22401035</v>
      </c>
      <c r="F2130" s="1">
        <v>45739</v>
      </c>
      <c r="G2130" t="s">
        <v>1707</v>
      </c>
      <c r="H2130" t="s">
        <v>63</v>
      </c>
      <c r="I2130">
        <v>48</v>
      </c>
      <c r="J2130">
        <v>44</v>
      </c>
      <c r="K2130">
        <v>87</v>
      </c>
      <c r="L2130">
        <v>0.50600000000000001</v>
      </c>
      <c r="M2130">
        <v>10</v>
      </c>
      <c r="N2130">
        <v>21</v>
      </c>
      <c r="O2130">
        <v>0.47599999999999998</v>
      </c>
      <c r="P2130">
        <v>18</v>
      </c>
      <c r="Q2130">
        <v>26</v>
      </c>
      <c r="R2130">
        <v>0.69199999999999995</v>
      </c>
      <c r="S2130">
        <v>10</v>
      </c>
      <c r="T2130">
        <v>33</v>
      </c>
      <c r="U2130">
        <v>43</v>
      </c>
      <c r="V2130">
        <v>28</v>
      </c>
      <c r="W2130">
        <v>9</v>
      </c>
      <c r="X2130">
        <v>5</v>
      </c>
      <c r="Y2130">
        <v>4</v>
      </c>
      <c r="Z2130">
        <v>7</v>
      </c>
      <c r="AA2130">
        <v>23</v>
      </c>
      <c r="AB2130">
        <v>20</v>
      </c>
      <c r="AC2130">
        <v>116</v>
      </c>
      <c r="AD2130">
        <v>5</v>
      </c>
      <c r="AE2130">
        <v>1</v>
      </c>
      <c r="AF2130">
        <v>1</v>
      </c>
      <c r="AG2130">
        <v>1</v>
      </c>
      <c r="AH2130">
        <v>1</v>
      </c>
      <c r="AI2130">
        <v>121</v>
      </c>
      <c r="AJ2130">
        <v>703</v>
      </c>
      <c r="AK2130">
        <v>1449</v>
      </c>
      <c r="AL2130">
        <v>610</v>
      </c>
      <c r="AM2130">
        <v>1891</v>
      </c>
      <c r="AN2130">
        <v>2448</v>
      </c>
      <c r="AO2130">
        <v>187</v>
      </c>
      <c r="AP2130">
        <v>889</v>
      </c>
      <c r="AQ2130">
        <v>570</v>
      </c>
      <c r="AR2130">
        <v>1984</v>
      </c>
      <c r="AS2130">
        <v>1308</v>
      </c>
      <c r="AT2130">
        <v>1131</v>
      </c>
      <c r="AU2130">
        <v>1282</v>
      </c>
      <c r="AV2130">
        <v>840</v>
      </c>
      <c r="AW2130">
        <v>152</v>
      </c>
      <c r="AX2130">
        <v>1998</v>
      </c>
      <c r="AY2130">
        <v>1274</v>
      </c>
      <c r="AZ2130">
        <v>1902</v>
      </c>
      <c r="BA2130">
        <v>2046</v>
      </c>
      <c r="BB2130">
        <v>767</v>
      </c>
      <c r="BC2130">
        <v>1025</v>
      </c>
      <c r="BD2130">
        <v>922</v>
      </c>
      <c r="BE2130">
        <v>1</v>
      </c>
      <c r="BF2130" t="s">
        <v>71</v>
      </c>
      <c r="BG2130" t="s">
        <v>1404</v>
      </c>
      <c r="BH2130" t="s">
        <v>1498</v>
      </c>
      <c r="BI2130" s="4">
        <f xml:space="preserve"> _2025teamgamelogs[[#This Row],[FGA]] + (0.44 * _2025teamgamelogs[[#This Row],[FTA]]) + _2025teamgamelogs[[#This Row],[TOV]] - _2025teamgamelogs[[#This Row],[OREB]]</f>
        <v>97.44</v>
      </c>
      <c r="BJ2130" s="3">
        <f>_2025teamgamelogs[[#This Row],[TOV]]/_2025teamgamelogs[[#This Row],[POSSESIONS]]</f>
        <v>9.2364532019704432E-2</v>
      </c>
      <c r="BK2130" s="4">
        <f>_2025teamgamelogs[[#This Row],[PTS]]/_2025teamgamelogs[[#This Row],[POSSESIONS]]</f>
        <v>1.1904761904761905</v>
      </c>
      <c r="BL2130" s="4">
        <f xml:space="preserve"> 100 * _2025teamgamelogs[[#This Row],[POINTS_PER_POSSESSION]]</f>
        <v>119.04761904761905</v>
      </c>
      <c r="BM2130" s="4">
        <f xml:space="preserve"> _2025teamgamelogs[[#This Row],[POSSESIONS]] / (_2025teamgamelogs[[#This Row],[MIN]]/48)</f>
        <v>97.44</v>
      </c>
      <c r="BN2130" s="3">
        <f>_2025teamgamelogs[[#This Row],[PTS]] / (2 * (_2025teamgamelogs[[#This Row],[FGA]] + 0.44 * _2025teamgamelogs[[#This Row],[FTA]]))</f>
        <v>0.58919138561560347</v>
      </c>
      <c r="BO2130" s="4">
        <f>VLOOKUP(_2025teamgamelogs[[#This Row],[MONTH]], LEAGUE_AVERAGES!$A$2:$B$8, 2, FALSE)</f>
        <v>113.5005303155976</v>
      </c>
      <c r="BP2130" s="5">
        <f>VLOOKUP(_2025teamgamelogs[[#This Row],[TEAM_NAME]], LEAGUE_AVERAGES!$A$14:$C$43, 2, FALSE)</f>
        <v>0.39036585365853654</v>
      </c>
      <c r="BQ2130" s="5">
        <f>VLOOKUP(_2025teamgamelogs[[#This Row],[TEAM_NAME]], LEAGUE_AVERAGES!$A$14:$C$43, 3, FALSE)</f>
        <v>0.36282926829268303</v>
      </c>
      <c r="BR2130" s="5">
        <f>VLOOKUP(_2025teamgamelogs[[#This Row],[TEAM_NAME]], LEAGUE_AVERAGES!$F$14:$H$43, 2, FALSE)</f>
        <v>0.50741463414634147</v>
      </c>
      <c r="BS2130" s="5">
        <f>VLOOKUP(_2025teamgamelogs[[#This Row],[TEAM_NAME]], LEAGUE_AVERAGES!$F$14:$H$43, 3, FALSE)</f>
        <v>0.50717073170731708</v>
      </c>
      <c r="BT2130" s="5">
        <f>VLOOKUP(_2025teamgamelogs[[#This Row],[TEAM_NAME]], LEAGUE_AVERAGES!$K$14:$M$43, 2, FALSE)</f>
        <v>0.61183675116028358</v>
      </c>
      <c r="BU2130" s="5">
        <f>VLOOKUP(_2025teamgamelogs[[#This Row],[TEAM_NAME]], LEAGUE_AVERAGES!$K$14:$M$43, 3, FALSE)</f>
        <v>0.59871853787111373</v>
      </c>
    </row>
    <row r="2131" spans="1:73" x14ac:dyDescent="0.2">
      <c r="A2131" t="s">
        <v>59</v>
      </c>
      <c r="B2131">
        <v>1610612760</v>
      </c>
      <c r="C2131" t="s">
        <v>137</v>
      </c>
      <c r="D2131" t="s">
        <v>138</v>
      </c>
      <c r="E2131">
        <v>22401036</v>
      </c>
      <c r="F2131" s="1">
        <v>45739</v>
      </c>
      <c r="G2131" t="s">
        <v>281</v>
      </c>
      <c r="H2131" t="s">
        <v>63</v>
      </c>
      <c r="I2131">
        <v>48</v>
      </c>
      <c r="J2131">
        <v>37</v>
      </c>
      <c r="K2131">
        <v>92</v>
      </c>
      <c r="L2131">
        <v>0.40200000000000002</v>
      </c>
      <c r="M2131">
        <v>12</v>
      </c>
      <c r="N2131">
        <v>35</v>
      </c>
      <c r="O2131">
        <v>0.34300000000000003</v>
      </c>
      <c r="P2131">
        <v>17</v>
      </c>
      <c r="Q2131">
        <v>20</v>
      </c>
      <c r="R2131">
        <v>0.85</v>
      </c>
      <c r="S2131">
        <v>10</v>
      </c>
      <c r="T2131">
        <v>32</v>
      </c>
      <c r="U2131">
        <v>42</v>
      </c>
      <c r="V2131">
        <v>28</v>
      </c>
      <c r="W2131">
        <v>9</v>
      </c>
      <c r="X2131">
        <v>9</v>
      </c>
      <c r="Y2131">
        <v>8</v>
      </c>
      <c r="Z2131">
        <v>8</v>
      </c>
      <c r="AA2131">
        <v>22</v>
      </c>
      <c r="AB2131">
        <v>19</v>
      </c>
      <c r="AC2131">
        <v>103</v>
      </c>
      <c r="AD2131">
        <v>2</v>
      </c>
      <c r="AE2131">
        <v>1</v>
      </c>
      <c r="AF2131">
        <v>1</v>
      </c>
      <c r="AG2131">
        <v>1</v>
      </c>
      <c r="AH2131">
        <v>1</v>
      </c>
      <c r="AI2131">
        <v>121</v>
      </c>
      <c r="AJ2131">
        <v>1946</v>
      </c>
      <c r="AK2131">
        <v>768</v>
      </c>
      <c r="AL2131">
        <v>2181</v>
      </c>
      <c r="AM2131">
        <v>1413</v>
      </c>
      <c r="AN2131">
        <v>1495</v>
      </c>
      <c r="AO2131">
        <v>1391</v>
      </c>
      <c r="AP2131">
        <v>1052</v>
      </c>
      <c r="AQ2131">
        <v>1301</v>
      </c>
      <c r="AR2131">
        <v>583</v>
      </c>
      <c r="AS2131">
        <v>1308</v>
      </c>
      <c r="AT2131">
        <v>1307</v>
      </c>
      <c r="AU2131">
        <v>1443</v>
      </c>
      <c r="AV2131">
        <v>840</v>
      </c>
      <c r="AW2131">
        <v>152</v>
      </c>
      <c r="AX2131">
        <v>797</v>
      </c>
      <c r="AY2131">
        <v>187</v>
      </c>
      <c r="AZ2131">
        <v>2116</v>
      </c>
      <c r="BA2131">
        <v>1887</v>
      </c>
      <c r="BB2131">
        <v>971</v>
      </c>
      <c r="BC2131">
        <v>1945</v>
      </c>
      <c r="BD2131">
        <v>1106</v>
      </c>
      <c r="BE2131">
        <v>1</v>
      </c>
      <c r="BF2131" t="s">
        <v>71</v>
      </c>
      <c r="BG2131" t="s">
        <v>1404</v>
      </c>
      <c r="BH2131" t="s">
        <v>1498</v>
      </c>
      <c r="BI2131" s="4">
        <f xml:space="preserve"> _2025teamgamelogs[[#This Row],[FGA]] + (0.44 * _2025teamgamelogs[[#This Row],[FTA]]) + _2025teamgamelogs[[#This Row],[TOV]] - _2025teamgamelogs[[#This Row],[OREB]]</f>
        <v>99.8</v>
      </c>
      <c r="BJ2131" s="3">
        <f>_2025teamgamelogs[[#This Row],[TOV]]/_2025teamgamelogs[[#This Row],[POSSESIONS]]</f>
        <v>9.0180360721442893E-2</v>
      </c>
      <c r="BK2131" s="4">
        <f>_2025teamgamelogs[[#This Row],[PTS]]/_2025teamgamelogs[[#This Row],[POSSESIONS]]</f>
        <v>1.0320641282565131</v>
      </c>
      <c r="BL2131" s="4">
        <f xml:space="preserve"> 100 * _2025teamgamelogs[[#This Row],[POINTS_PER_POSSESSION]]</f>
        <v>103.20641282565131</v>
      </c>
      <c r="BM2131" s="4">
        <f xml:space="preserve"> _2025teamgamelogs[[#This Row],[POSSESIONS]] / (_2025teamgamelogs[[#This Row],[MIN]]/48)</f>
        <v>99.8</v>
      </c>
      <c r="BN2131" s="3">
        <f>_2025teamgamelogs[[#This Row],[PTS]] / (2 * (_2025teamgamelogs[[#This Row],[FGA]] + 0.44 * _2025teamgamelogs[[#This Row],[FTA]]))</f>
        <v>0.51091269841269837</v>
      </c>
      <c r="BO2131" s="4">
        <f>VLOOKUP(_2025teamgamelogs[[#This Row],[MONTH]], LEAGUE_AVERAGES!$A$2:$B$8, 2, FALSE)</f>
        <v>113.5005303155976</v>
      </c>
      <c r="BP2131" s="5">
        <f>VLOOKUP(_2025teamgamelogs[[#This Row],[TEAM_NAME]], LEAGUE_AVERAGES!$A$14:$C$43, 2, FALSE)</f>
        <v>0.38229268292682927</v>
      </c>
      <c r="BQ2131" s="5">
        <f>VLOOKUP(_2025teamgamelogs[[#This Row],[TEAM_NAME]], LEAGUE_AVERAGES!$A$14:$C$43, 3, FALSE)</f>
        <v>0.36500000000000005</v>
      </c>
      <c r="BR2131" s="5">
        <f>VLOOKUP(_2025teamgamelogs[[#This Row],[TEAM_NAME]], LEAGUE_AVERAGES!$F$14:$H$43, 2, FALSE)</f>
        <v>0.48607317073170736</v>
      </c>
      <c r="BS2131" s="5">
        <f>VLOOKUP(_2025teamgamelogs[[#This Row],[TEAM_NAME]], LEAGUE_AVERAGES!$F$14:$H$43, 3, FALSE)</f>
        <v>0.4780731707317073</v>
      </c>
      <c r="BT2131" s="5">
        <f>VLOOKUP(_2025teamgamelogs[[#This Row],[TEAM_NAME]], LEAGUE_AVERAGES!$K$14:$M$43, 2, FALSE)</f>
        <v>0.59971838422440138</v>
      </c>
      <c r="BU2131" s="5">
        <f>VLOOKUP(_2025teamgamelogs[[#This Row],[TEAM_NAME]], LEAGUE_AVERAGES!$K$14:$M$43, 3, FALSE)</f>
        <v>0.58679992881439635</v>
      </c>
    </row>
    <row r="2132" spans="1:73" x14ac:dyDescent="0.2">
      <c r="A2132" t="s">
        <v>59</v>
      </c>
      <c r="B2132">
        <v>1610612755</v>
      </c>
      <c r="C2132" t="s">
        <v>134</v>
      </c>
      <c r="D2132" t="s">
        <v>135</v>
      </c>
      <c r="E2132">
        <v>22401041</v>
      </c>
      <c r="F2132" s="1">
        <v>45740</v>
      </c>
      <c r="G2132" t="s">
        <v>1708</v>
      </c>
      <c r="H2132" t="s">
        <v>70</v>
      </c>
      <c r="I2132">
        <v>48</v>
      </c>
      <c r="J2132">
        <v>34</v>
      </c>
      <c r="K2132">
        <v>87</v>
      </c>
      <c r="L2132">
        <v>0.39100000000000001</v>
      </c>
      <c r="M2132">
        <v>14</v>
      </c>
      <c r="N2132">
        <v>42</v>
      </c>
      <c r="O2132">
        <v>0.33300000000000002</v>
      </c>
      <c r="P2132">
        <v>17</v>
      </c>
      <c r="Q2132">
        <v>19</v>
      </c>
      <c r="R2132">
        <v>0.89500000000000002</v>
      </c>
      <c r="S2132">
        <v>12</v>
      </c>
      <c r="T2132">
        <v>25</v>
      </c>
      <c r="U2132">
        <v>37</v>
      </c>
      <c r="V2132">
        <v>19</v>
      </c>
      <c r="W2132">
        <v>12</v>
      </c>
      <c r="X2132">
        <v>11</v>
      </c>
      <c r="Y2132">
        <v>6</v>
      </c>
      <c r="Z2132">
        <v>5</v>
      </c>
      <c r="AA2132">
        <v>16</v>
      </c>
      <c r="AB2132">
        <v>17</v>
      </c>
      <c r="AC2132">
        <v>99</v>
      </c>
      <c r="AD2132">
        <v>-13</v>
      </c>
      <c r="AE2132">
        <v>1</v>
      </c>
      <c r="AF2132">
        <v>1231</v>
      </c>
      <c r="AG2132">
        <v>1231</v>
      </c>
      <c r="AH2132">
        <v>1231</v>
      </c>
      <c r="AI2132">
        <v>121</v>
      </c>
      <c r="AJ2132">
        <v>2258</v>
      </c>
      <c r="AK2132">
        <v>1449</v>
      </c>
      <c r="AL2132">
        <v>2285</v>
      </c>
      <c r="AM2132">
        <v>934</v>
      </c>
      <c r="AN2132">
        <v>568</v>
      </c>
      <c r="AO2132">
        <v>1468</v>
      </c>
      <c r="AP2132">
        <v>1052</v>
      </c>
      <c r="AQ2132">
        <v>1458</v>
      </c>
      <c r="AR2132">
        <v>284</v>
      </c>
      <c r="AS2132">
        <v>848</v>
      </c>
      <c r="AT2132">
        <v>2271</v>
      </c>
      <c r="AU2132">
        <v>2073</v>
      </c>
      <c r="AV2132">
        <v>2257</v>
      </c>
      <c r="AW2132">
        <v>640</v>
      </c>
      <c r="AX2132">
        <v>346</v>
      </c>
      <c r="AY2132">
        <v>560</v>
      </c>
      <c r="AZ2132">
        <v>1188</v>
      </c>
      <c r="BA2132">
        <v>570</v>
      </c>
      <c r="BB2132">
        <v>1444</v>
      </c>
      <c r="BC2132">
        <v>2137</v>
      </c>
      <c r="BD2132">
        <v>1945</v>
      </c>
      <c r="BE2132">
        <v>1</v>
      </c>
      <c r="BF2132" t="s">
        <v>71</v>
      </c>
      <c r="BG2132" t="s">
        <v>1404</v>
      </c>
      <c r="BH2132" t="s">
        <v>1498</v>
      </c>
      <c r="BI2132" s="4">
        <f xml:space="preserve"> _2025teamgamelogs[[#This Row],[FGA]] + (0.44 * _2025teamgamelogs[[#This Row],[FTA]]) + _2025teamgamelogs[[#This Row],[TOV]] - _2025teamgamelogs[[#This Row],[OREB]]</f>
        <v>95.36</v>
      </c>
      <c r="BJ2132" s="3">
        <f>_2025teamgamelogs[[#This Row],[TOV]]/_2025teamgamelogs[[#This Row],[POSSESIONS]]</f>
        <v>0.12583892617449666</v>
      </c>
      <c r="BK2132" s="4">
        <f>_2025teamgamelogs[[#This Row],[PTS]]/_2025teamgamelogs[[#This Row],[POSSESIONS]]</f>
        <v>1.0381711409395973</v>
      </c>
      <c r="BL2132" s="4">
        <f xml:space="preserve"> 100 * _2025teamgamelogs[[#This Row],[POINTS_PER_POSSESSION]]</f>
        <v>103.81711409395973</v>
      </c>
      <c r="BM2132" s="4">
        <f xml:space="preserve"> _2025teamgamelogs[[#This Row],[POSSESIONS]] / (_2025teamgamelogs[[#This Row],[MIN]]/48)</f>
        <v>95.36</v>
      </c>
      <c r="BN2132" s="3">
        <f>_2025teamgamelogs[[#This Row],[PTS]] / (2 * (_2025teamgamelogs[[#This Row],[FGA]] + 0.44 * _2025teamgamelogs[[#This Row],[FTA]]))</f>
        <v>0.51908557046979864</v>
      </c>
      <c r="BO2132" s="4">
        <f>VLOOKUP(_2025teamgamelogs[[#This Row],[MONTH]], LEAGUE_AVERAGES!$A$2:$B$8, 2, FALSE)</f>
        <v>113.5005303155976</v>
      </c>
      <c r="BP2132" s="5">
        <f>VLOOKUP(_2025teamgamelogs[[#This Row],[TEAM_NAME]], LEAGUE_AVERAGES!$A$14:$C$43, 2, FALSE)</f>
        <v>0.34129268292682929</v>
      </c>
      <c r="BQ2132" s="5">
        <f>VLOOKUP(_2025teamgamelogs[[#This Row],[TEAM_NAME]], LEAGUE_AVERAGES!$A$14:$C$43, 3, FALSE)</f>
        <v>0.34026829268292691</v>
      </c>
      <c r="BR2132" s="5">
        <f>VLOOKUP(_2025teamgamelogs[[#This Row],[TEAM_NAME]], LEAGUE_AVERAGES!$F$14:$H$43, 2, FALSE)</f>
        <v>0.45178048780487812</v>
      </c>
      <c r="BS2132" s="5">
        <f>VLOOKUP(_2025teamgamelogs[[#This Row],[TEAM_NAME]], LEAGUE_AVERAGES!$F$14:$H$43, 3, FALSE)</f>
        <v>0.45797560975609758</v>
      </c>
      <c r="BT2132" s="5">
        <f>VLOOKUP(_2025teamgamelogs[[#This Row],[TEAM_NAME]], LEAGUE_AVERAGES!$K$14:$M$43, 2, FALSE)</f>
        <v>0.55774018976963147</v>
      </c>
      <c r="BU2132" s="5">
        <f>VLOOKUP(_2025teamgamelogs[[#This Row],[TEAM_NAME]], LEAGUE_AVERAGES!$K$14:$M$43, 3, FALSE)</f>
        <v>0.57066794818423772</v>
      </c>
    </row>
    <row r="2133" spans="1:73" x14ac:dyDescent="0.2">
      <c r="A2133" t="s">
        <v>59</v>
      </c>
      <c r="B2133">
        <v>1610612764</v>
      </c>
      <c r="C2133" t="s">
        <v>148</v>
      </c>
      <c r="D2133" t="s">
        <v>149</v>
      </c>
      <c r="E2133">
        <v>22401039</v>
      </c>
      <c r="F2133" s="1">
        <v>45740</v>
      </c>
      <c r="G2133" t="s">
        <v>1253</v>
      </c>
      <c r="H2133" t="s">
        <v>70</v>
      </c>
      <c r="I2133">
        <v>48</v>
      </c>
      <c r="J2133">
        <v>35</v>
      </c>
      <c r="K2133">
        <v>87</v>
      </c>
      <c r="L2133">
        <v>0.40200000000000002</v>
      </c>
      <c r="M2133">
        <v>11</v>
      </c>
      <c r="N2133">
        <v>37</v>
      </c>
      <c r="O2133">
        <v>0.29699999999999999</v>
      </c>
      <c r="P2133">
        <v>23</v>
      </c>
      <c r="Q2133">
        <v>34</v>
      </c>
      <c r="R2133">
        <v>0.67600000000000005</v>
      </c>
      <c r="S2133">
        <v>9</v>
      </c>
      <c r="T2133">
        <v>39</v>
      </c>
      <c r="U2133">
        <v>48</v>
      </c>
      <c r="V2133">
        <v>24</v>
      </c>
      <c r="W2133">
        <v>17</v>
      </c>
      <c r="X2133">
        <v>8</v>
      </c>
      <c r="Y2133">
        <v>9</v>
      </c>
      <c r="Z2133">
        <v>6</v>
      </c>
      <c r="AA2133">
        <v>19</v>
      </c>
      <c r="AB2133">
        <v>23</v>
      </c>
      <c r="AC2133">
        <v>104</v>
      </c>
      <c r="AD2133">
        <v>-8</v>
      </c>
      <c r="AE2133">
        <v>1</v>
      </c>
      <c r="AF2133">
        <v>1231</v>
      </c>
      <c r="AG2133">
        <v>1231</v>
      </c>
      <c r="AH2133">
        <v>1231</v>
      </c>
      <c r="AI2133">
        <v>121</v>
      </c>
      <c r="AJ2133">
        <v>2164</v>
      </c>
      <c r="AK2133">
        <v>1449</v>
      </c>
      <c r="AL2133">
        <v>2177</v>
      </c>
      <c r="AM2133">
        <v>1661</v>
      </c>
      <c r="AN2133">
        <v>1227</v>
      </c>
      <c r="AO2133">
        <v>1927</v>
      </c>
      <c r="AP2133">
        <v>314</v>
      </c>
      <c r="AQ2133">
        <v>106</v>
      </c>
      <c r="AR2133">
        <v>2102</v>
      </c>
      <c r="AS2133">
        <v>1566</v>
      </c>
      <c r="AT2133">
        <v>277</v>
      </c>
      <c r="AU2133">
        <v>604</v>
      </c>
      <c r="AV2133">
        <v>1570</v>
      </c>
      <c r="AW2133">
        <v>1759</v>
      </c>
      <c r="AX2133">
        <v>1073</v>
      </c>
      <c r="AY2133">
        <v>109</v>
      </c>
      <c r="AZ2133">
        <v>1573</v>
      </c>
      <c r="BA2133">
        <v>1258</v>
      </c>
      <c r="BB2133">
        <v>300</v>
      </c>
      <c r="BC2133">
        <v>1870</v>
      </c>
      <c r="BD2133">
        <v>1667</v>
      </c>
      <c r="BE2133">
        <v>1</v>
      </c>
      <c r="BF2133" t="s">
        <v>64</v>
      </c>
      <c r="BG2133" t="s">
        <v>1404</v>
      </c>
      <c r="BH2133" t="s">
        <v>1498</v>
      </c>
      <c r="BI2133" s="4">
        <f xml:space="preserve"> _2025teamgamelogs[[#This Row],[FGA]] + (0.44 * _2025teamgamelogs[[#This Row],[FTA]]) + _2025teamgamelogs[[#This Row],[TOV]] - _2025teamgamelogs[[#This Row],[OREB]]</f>
        <v>109.96000000000001</v>
      </c>
      <c r="BJ2133" s="3">
        <f>_2025teamgamelogs[[#This Row],[TOV]]/_2025teamgamelogs[[#This Row],[POSSESIONS]]</f>
        <v>0.15460167333575844</v>
      </c>
      <c r="BK2133" s="4">
        <f>_2025teamgamelogs[[#This Row],[PTS]]/_2025teamgamelogs[[#This Row],[POSSESIONS]]</f>
        <v>0.94579847217169877</v>
      </c>
      <c r="BL2133" s="4">
        <f xml:space="preserve"> 100 * _2025teamgamelogs[[#This Row],[POINTS_PER_POSSESSION]]</f>
        <v>94.579847217169871</v>
      </c>
      <c r="BM2133" s="4">
        <f xml:space="preserve"> _2025teamgamelogs[[#This Row],[POSSESIONS]] / (_2025teamgamelogs[[#This Row],[MIN]]/48)</f>
        <v>109.96000000000001</v>
      </c>
      <c r="BN2133" s="3">
        <f>_2025teamgamelogs[[#This Row],[PTS]] / (2 * (_2025teamgamelogs[[#This Row],[FGA]] + 0.44 * _2025teamgamelogs[[#This Row],[FTA]]))</f>
        <v>0.51000392310710074</v>
      </c>
      <c r="BO2133" s="4">
        <f>VLOOKUP(_2025teamgamelogs[[#This Row],[MONTH]], LEAGUE_AVERAGES!$A$2:$B$8, 2, FALSE)</f>
        <v>113.5005303155976</v>
      </c>
      <c r="BP2133" s="5">
        <f>VLOOKUP(_2025teamgamelogs[[#This Row],[TEAM_NAME]], LEAGUE_AVERAGES!$A$14:$C$43, 2, FALSE)</f>
        <v>0.32842499999999997</v>
      </c>
      <c r="BQ2133" s="5">
        <f>VLOOKUP(_2025teamgamelogs[[#This Row],[TEAM_NAME]], LEAGUE_AVERAGES!$A$14:$C$43, 3, FALSE)</f>
        <v>0.33730952380952384</v>
      </c>
      <c r="BR2133" s="5">
        <f>VLOOKUP(_2025teamgamelogs[[#This Row],[TEAM_NAME]], LEAGUE_AVERAGES!$F$14:$H$43, 2, FALSE)</f>
        <v>0.44209999999999994</v>
      </c>
      <c r="BS2133" s="5">
        <f>VLOOKUP(_2025teamgamelogs[[#This Row],[TEAM_NAME]], LEAGUE_AVERAGES!$F$14:$H$43, 3, FALSE)</f>
        <v>0.4362619047619048</v>
      </c>
      <c r="BT2133" s="5">
        <f>VLOOKUP(_2025teamgamelogs[[#This Row],[TEAM_NAME]], LEAGUE_AVERAGES!$K$14:$M$43, 2, FALSE)</f>
        <v>0.55099578881797462</v>
      </c>
      <c r="BU2133" s="5">
        <f>VLOOKUP(_2025teamgamelogs[[#This Row],[TEAM_NAME]], LEAGUE_AVERAGES!$K$14:$M$43, 3, FALSE)</f>
        <v>0.54201342555394594</v>
      </c>
    </row>
    <row r="2134" spans="1:73" x14ac:dyDescent="0.2">
      <c r="A2134" t="s">
        <v>59</v>
      </c>
      <c r="B2134">
        <v>1610612754</v>
      </c>
      <c r="C2134" t="s">
        <v>110</v>
      </c>
      <c r="D2134" t="s">
        <v>111</v>
      </c>
      <c r="E2134">
        <v>22401037</v>
      </c>
      <c r="F2134" s="1">
        <v>45740</v>
      </c>
      <c r="G2134" t="s">
        <v>1709</v>
      </c>
      <c r="H2134" t="s">
        <v>63</v>
      </c>
      <c r="I2134">
        <v>48</v>
      </c>
      <c r="J2134">
        <v>46</v>
      </c>
      <c r="K2134">
        <v>94</v>
      </c>
      <c r="L2134">
        <v>0.48899999999999999</v>
      </c>
      <c r="M2134">
        <v>13</v>
      </c>
      <c r="N2134">
        <v>35</v>
      </c>
      <c r="O2134">
        <v>0.371</v>
      </c>
      <c r="P2134">
        <v>14</v>
      </c>
      <c r="Q2134">
        <v>14</v>
      </c>
      <c r="R2134">
        <v>1</v>
      </c>
      <c r="S2134">
        <v>9</v>
      </c>
      <c r="T2134">
        <v>37</v>
      </c>
      <c r="U2134">
        <v>46</v>
      </c>
      <c r="V2134">
        <v>30</v>
      </c>
      <c r="W2134">
        <v>12</v>
      </c>
      <c r="X2134">
        <v>9</v>
      </c>
      <c r="Y2134">
        <v>5</v>
      </c>
      <c r="Z2134">
        <v>3</v>
      </c>
      <c r="AA2134">
        <v>12</v>
      </c>
      <c r="AB2134">
        <v>13</v>
      </c>
      <c r="AC2134">
        <v>119</v>
      </c>
      <c r="AD2134">
        <v>16</v>
      </c>
      <c r="AE2134">
        <v>1</v>
      </c>
      <c r="AF2134">
        <v>1</v>
      </c>
      <c r="AG2134">
        <v>1</v>
      </c>
      <c r="AH2134">
        <v>1</v>
      </c>
      <c r="AI2134">
        <v>121</v>
      </c>
      <c r="AJ2134">
        <v>437</v>
      </c>
      <c r="AK2134">
        <v>570</v>
      </c>
      <c r="AL2134">
        <v>825</v>
      </c>
      <c r="AM2134">
        <v>1171</v>
      </c>
      <c r="AN2134">
        <v>1495</v>
      </c>
      <c r="AO2134">
        <v>1077</v>
      </c>
      <c r="AP2134">
        <v>1571</v>
      </c>
      <c r="AQ2134">
        <v>2113</v>
      </c>
      <c r="AR2134">
        <v>1</v>
      </c>
      <c r="AS2134">
        <v>1566</v>
      </c>
      <c r="AT2134">
        <v>489</v>
      </c>
      <c r="AU2134">
        <v>835</v>
      </c>
      <c r="AV2134">
        <v>541</v>
      </c>
      <c r="AW2134">
        <v>640</v>
      </c>
      <c r="AX2134">
        <v>797</v>
      </c>
      <c r="AY2134">
        <v>889</v>
      </c>
      <c r="AZ2134">
        <v>384</v>
      </c>
      <c r="BA2134">
        <v>92</v>
      </c>
      <c r="BB2134">
        <v>2202</v>
      </c>
      <c r="BC2134">
        <v>798</v>
      </c>
      <c r="BD2134">
        <v>338</v>
      </c>
      <c r="BE2134">
        <v>1</v>
      </c>
      <c r="BF2134" t="s">
        <v>64</v>
      </c>
      <c r="BG2134" t="s">
        <v>1404</v>
      </c>
      <c r="BH2134" t="s">
        <v>1498</v>
      </c>
      <c r="BI2134" s="4">
        <f xml:space="preserve"> _2025teamgamelogs[[#This Row],[FGA]] + (0.44 * _2025teamgamelogs[[#This Row],[FTA]]) + _2025teamgamelogs[[#This Row],[TOV]] - _2025teamgamelogs[[#This Row],[OREB]]</f>
        <v>103.16</v>
      </c>
      <c r="BJ2134" s="3">
        <f>_2025teamgamelogs[[#This Row],[TOV]]/_2025teamgamelogs[[#This Row],[POSSESIONS]]</f>
        <v>0.1163241566498643</v>
      </c>
      <c r="BK2134" s="4">
        <f>_2025teamgamelogs[[#This Row],[PTS]]/_2025teamgamelogs[[#This Row],[POSSESIONS]]</f>
        <v>1.1535478867778208</v>
      </c>
      <c r="BL2134" s="4">
        <f xml:space="preserve"> 100 * _2025teamgamelogs[[#This Row],[POINTS_PER_POSSESSION]]</f>
        <v>115.35478867778208</v>
      </c>
      <c r="BM2134" s="4">
        <f xml:space="preserve"> _2025teamgamelogs[[#This Row],[POSSESIONS]] / (_2025teamgamelogs[[#This Row],[MIN]]/48)</f>
        <v>103.16</v>
      </c>
      <c r="BN2134" s="3">
        <f>_2025teamgamelogs[[#This Row],[PTS]] / (2 * (_2025teamgamelogs[[#This Row],[FGA]] + 0.44 * _2025teamgamelogs[[#This Row],[FTA]]))</f>
        <v>0.5940495207667732</v>
      </c>
      <c r="BO2134" s="4">
        <f>VLOOKUP(_2025teamgamelogs[[#This Row],[MONTH]], LEAGUE_AVERAGES!$A$2:$B$8, 2, FALSE)</f>
        <v>113.5005303155976</v>
      </c>
      <c r="BP2134" s="5">
        <f>VLOOKUP(_2025teamgamelogs[[#This Row],[TEAM_NAME]], LEAGUE_AVERAGES!$A$14:$C$43, 2, FALSE)</f>
        <v>0.37909999999999999</v>
      </c>
      <c r="BQ2134" s="5">
        <f>VLOOKUP(_2025teamgamelogs[[#This Row],[TEAM_NAME]], LEAGUE_AVERAGES!$A$14:$C$43, 3, FALSE)</f>
        <v>0.35511904761904761</v>
      </c>
      <c r="BR2134" s="5">
        <f>VLOOKUP(_2025teamgamelogs[[#This Row],[TEAM_NAME]], LEAGUE_AVERAGES!$F$14:$H$43, 2, FALSE)</f>
        <v>0.49785000000000013</v>
      </c>
      <c r="BS2134" s="5">
        <f>VLOOKUP(_2025teamgamelogs[[#This Row],[TEAM_NAME]], LEAGUE_AVERAGES!$F$14:$H$43, 3, FALSE)</f>
        <v>0.47942857142857148</v>
      </c>
      <c r="BT2134" s="5">
        <f>VLOOKUP(_2025teamgamelogs[[#This Row],[TEAM_NAME]], LEAGUE_AVERAGES!$K$14:$M$43, 2, FALSE)</f>
        <v>0.60805571751162091</v>
      </c>
      <c r="BU2134" s="5">
        <f>VLOOKUP(_2025teamgamelogs[[#This Row],[TEAM_NAME]], LEAGUE_AVERAGES!$K$14:$M$43, 3, FALSE)</f>
        <v>0.58190704341109034</v>
      </c>
    </row>
    <row r="2135" spans="1:73" x14ac:dyDescent="0.2">
      <c r="A2135" t="s">
        <v>59</v>
      </c>
      <c r="B2135">
        <v>1610612751</v>
      </c>
      <c r="C2135" t="s">
        <v>89</v>
      </c>
      <c r="D2135" t="s">
        <v>90</v>
      </c>
      <c r="E2135">
        <v>22401040</v>
      </c>
      <c r="F2135" s="1">
        <v>45740</v>
      </c>
      <c r="G2135" t="s">
        <v>1710</v>
      </c>
      <c r="H2135" t="s">
        <v>70</v>
      </c>
      <c r="I2135">
        <v>48</v>
      </c>
      <c r="J2135">
        <v>40</v>
      </c>
      <c r="K2135">
        <v>78</v>
      </c>
      <c r="L2135">
        <v>0.51300000000000001</v>
      </c>
      <c r="M2135">
        <v>11</v>
      </c>
      <c r="N2135">
        <v>33</v>
      </c>
      <c r="O2135">
        <v>0.33300000000000002</v>
      </c>
      <c r="P2135">
        <v>10</v>
      </c>
      <c r="Q2135">
        <v>14</v>
      </c>
      <c r="R2135">
        <v>0.71399999999999997</v>
      </c>
      <c r="S2135">
        <v>9</v>
      </c>
      <c r="T2135">
        <v>28</v>
      </c>
      <c r="U2135">
        <v>37</v>
      </c>
      <c r="V2135">
        <v>30</v>
      </c>
      <c r="W2135">
        <v>19</v>
      </c>
      <c r="X2135">
        <v>7</v>
      </c>
      <c r="Y2135">
        <v>2</v>
      </c>
      <c r="Z2135">
        <v>1</v>
      </c>
      <c r="AA2135">
        <v>15</v>
      </c>
      <c r="AB2135">
        <v>15</v>
      </c>
      <c r="AC2135">
        <v>101</v>
      </c>
      <c r="AD2135">
        <v>-19</v>
      </c>
      <c r="AE2135">
        <v>1</v>
      </c>
      <c r="AF2135">
        <v>1231</v>
      </c>
      <c r="AG2135">
        <v>1231</v>
      </c>
      <c r="AH2135">
        <v>1231</v>
      </c>
      <c r="AI2135">
        <v>121</v>
      </c>
      <c r="AJ2135">
        <v>1438</v>
      </c>
      <c r="AK2135">
        <v>2291</v>
      </c>
      <c r="AL2135">
        <v>489</v>
      </c>
      <c r="AM2135">
        <v>1661</v>
      </c>
      <c r="AN2135">
        <v>1749</v>
      </c>
      <c r="AO2135">
        <v>1468</v>
      </c>
      <c r="AP2135">
        <v>2148</v>
      </c>
      <c r="AQ2135">
        <v>2113</v>
      </c>
      <c r="AR2135">
        <v>1839</v>
      </c>
      <c r="AS2135">
        <v>1566</v>
      </c>
      <c r="AT2135">
        <v>1951</v>
      </c>
      <c r="AU2135">
        <v>2073</v>
      </c>
      <c r="AV2135">
        <v>541</v>
      </c>
      <c r="AW2135">
        <v>2098</v>
      </c>
      <c r="AX2135">
        <v>1360</v>
      </c>
      <c r="AY2135">
        <v>2078</v>
      </c>
      <c r="AZ2135">
        <v>35</v>
      </c>
      <c r="BA2135">
        <v>398</v>
      </c>
      <c r="BB2135">
        <v>1892</v>
      </c>
      <c r="BC2135">
        <v>2059</v>
      </c>
      <c r="BD2135">
        <v>2175</v>
      </c>
      <c r="BE2135">
        <v>1</v>
      </c>
      <c r="BF2135" t="s">
        <v>64</v>
      </c>
      <c r="BG2135" t="s">
        <v>1404</v>
      </c>
      <c r="BH2135" t="s">
        <v>1498</v>
      </c>
      <c r="BI2135" s="4">
        <f xml:space="preserve"> _2025teamgamelogs[[#This Row],[FGA]] + (0.44 * _2025teamgamelogs[[#This Row],[FTA]]) + _2025teamgamelogs[[#This Row],[TOV]] - _2025teamgamelogs[[#This Row],[OREB]]</f>
        <v>94.16</v>
      </c>
      <c r="BJ2135" s="3">
        <f>_2025teamgamelogs[[#This Row],[TOV]]/_2025teamgamelogs[[#This Row],[POSSESIONS]]</f>
        <v>0.20178419711129991</v>
      </c>
      <c r="BK2135" s="4">
        <f>_2025teamgamelogs[[#This Row],[PTS]]/_2025teamgamelogs[[#This Row],[POSSESIONS]]</f>
        <v>1.072642310960068</v>
      </c>
      <c r="BL2135" s="4">
        <f xml:space="preserve"> 100 * _2025teamgamelogs[[#This Row],[POINTS_PER_POSSESSION]]</f>
        <v>107.2642310960068</v>
      </c>
      <c r="BM2135" s="4">
        <f xml:space="preserve"> _2025teamgamelogs[[#This Row],[POSSESIONS]] / (_2025teamgamelogs[[#This Row],[MIN]]/48)</f>
        <v>94.16</v>
      </c>
      <c r="BN2135" s="3">
        <f>_2025teamgamelogs[[#This Row],[PTS]] / (2 * (_2025teamgamelogs[[#This Row],[FGA]] + 0.44 * _2025teamgamelogs[[#This Row],[FTA]]))</f>
        <v>0.6000475285171103</v>
      </c>
      <c r="BO2135" s="4">
        <f>VLOOKUP(_2025teamgamelogs[[#This Row],[MONTH]], LEAGUE_AVERAGES!$A$2:$B$8, 2, FALSE)</f>
        <v>113.5005303155976</v>
      </c>
      <c r="BP2135" s="5">
        <f>VLOOKUP(_2025teamgamelogs[[#This Row],[TEAM_NAME]], LEAGUE_AVERAGES!$A$14:$C$43, 2, FALSE)</f>
        <v>0.337609756097561</v>
      </c>
      <c r="BQ2135" s="5">
        <f>VLOOKUP(_2025teamgamelogs[[#This Row],[TEAM_NAME]], LEAGUE_AVERAGES!$A$14:$C$43, 3, FALSE)</f>
        <v>0.34709756097560968</v>
      </c>
      <c r="BR2135" s="5">
        <f>VLOOKUP(_2025teamgamelogs[[#This Row],[TEAM_NAME]], LEAGUE_AVERAGES!$F$14:$H$43, 2, FALSE)</f>
        <v>0.43748780487804872</v>
      </c>
      <c r="BS2135" s="5">
        <f>VLOOKUP(_2025teamgamelogs[[#This Row],[TEAM_NAME]], LEAGUE_AVERAGES!$F$14:$H$43, 3, FALSE)</f>
        <v>0.43895121951219529</v>
      </c>
      <c r="BT2135" s="5">
        <f>VLOOKUP(_2025teamgamelogs[[#This Row],[TEAM_NAME]], LEAGUE_AVERAGES!$K$14:$M$43, 2, FALSE)</f>
        <v>0.54767404365624284</v>
      </c>
      <c r="BU2135" s="5">
        <f>VLOOKUP(_2025teamgamelogs[[#This Row],[TEAM_NAME]], LEAGUE_AVERAGES!$K$14:$M$43, 3, FALSE)</f>
        <v>0.5592142433904097</v>
      </c>
    </row>
    <row r="2136" spans="1:73" x14ac:dyDescent="0.2">
      <c r="A2136" t="s">
        <v>59</v>
      </c>
      <c r="B2136">
        <v>1610612758</v>
      </c>
      <c r="C2136" t="s">
        <v>142</v>
      </c>
      <c r="D2136" t="s">
        <v>143</v>
      </c>
      <c r="E2136">
        <v>22401044</v>
      </c>
      <c r="F2136" s="1">
        <v>45740</v>
      </c>
      <c r="G2136" t="s">
        <v>1711</v>
      </c>
      <c r="H2136" t="s">
        <v>70</v>
      </c>
      <c r="I2136">
        <v>48</v>
      </c>
      <c r="J2136">
        <v>39</v>
      </c>
      <c r="K2136">
        <v>86</v>
      </c>
      <c r="L2136">
        <v>0.45300000000000001</v>
      </c>
      <c r="M2136">
        <v>8</v>
      </c>
      <c r="N2136">
        <v>24</v>
      </c>
      <c r="O2136">
        <v>0.33300000000000002</v>
      </c>
      <c r="P2136">
        <v>9</v>
      </c>
      <c r="Q2136">
        <v>11</v>
      </c>
      <c r="R2136">
        <v>0.81799999999999995</v>
      </c>
      <c r="S2136">
        <v>8</v>
      </c>
      <c r="T2136">
        <v>37</v>
      </c>
      <c r="U2136">
        <v>45</v>
      </c>
      <c r="V2136">
        <v>23</v>
      </c>
      <c r="W2136">
        <v>15</v>
      </c>
      <c r="X2136">
        <v>7</v>
      </c>
      <c r="Y2136">
        <v>1</v>
      </c>
      <c r="Z2136">
        <v>4</v>
      </c>
      <c r="AA2136">
        <v>18</v>
      </c>
      <c r="AB2136">
        <v>14</v>
      </c>
      <c r="AC2136">
        <v>95</v>
      </c>
      <c r="AD2136">
        <v>-18</v>
      </c>
      <c r="AE2136">
        <v>1</v>
      </c>
      <c r="AF2136">
        <v>1231</v>
      </c>
      <c r="AG2136">
        <v>1231</v>
      </c>
      <c r="AH2136">
        <v>1231</v>
      </c>
      <c r="AI2136">
        <v>121</v>
      </c>
      <c r="AJ2136">
        <v>1609</v>
      </c>
      <c r="AK2136">
        <v>1580</v>
      </c>
      <c r="AL2136">
        <v>1495</v>
      </c>
      <c r="AM2136">
        <v>2251</v>
      </c>
      <c r="AN2136">
        <v>2400</v>
      </c>
      <c r="AO2136">
        <v>1468</v>
      </c>
      <c r="AP2136">
        <v>2256</v>
      </c>
      <c r="AQ2136">
        <v>2344</v>
      </c>
      <c r="AR2136">
        <v>864</v>
      </c>
      <c r="AS2136">
        <v>1800</v>
      </c>
      <c r="AT2136">
        <v>489</v>
      </c>
      <c r="AU2136">
        <v>976</v>
      </c>
      <c r="AV2136">
        <v>1759</v>
      </c>
      <c r="AW2136">
        <v>1341</v>
      </c>
      <c r="AX2136">
        <v>1360</v>
      </c>
      <c r="AY2136">
        <v>2304</v>
      </c>
      <c r="AZ2136">
        <v>750</v>
      </c>
      <c r="BA2136">
        <v>1018</v>
      </c>
      <c r="BB2136">
        <v>2064</v>
      </c>
      <c r="BC2136">
        <v>2285</v>
      </c>
      <c r="BD2136">
        <v>2149</v>
      </c>
      <c r="BE2136">
        <v>1</v>
      </c>
      <c r="BF2136" t="s">
        <v>64</v>
      </c>
      <c r="BG2136" t="s">
        <v>1404</v>
      </c>
      <c r="BH2136" t="s">
        <v>1498</v>
      </c>
      <c r="BI2136" s="4">
        <f xml:space="preserve"> _2025teamgamelogs[[#This Row],[FGA]] + (0.44 * _2025teamgamelogs[[#This Row],[FTA]]) + _2025teamgamelogs[[#This Row],[TOV]] - _2025teamgamelogs[[#This Row],[OREB]]</f>
        <v>97.84</v>
      </c>
      <c r="BJ2136" s="3">
        <f>_2025teamgamelogs[[#This Row],[TOV]]/_2025teamgamelogs[[#This Row],[POSSESIONS]]</f>
        <v>0.15331152902698283</v>
      </c>
      <c r="BK2136" s="4">
        <f>_2025teamgamelogs[[#This Row],[PTS]]/_2025teamgamelogs[[#This Row],[POSSESIONS]]</f>
        <v>0.97097301717089124</v>
      </c>
      <c r="BL2136" s="4">
        <f xml:space="preserve"> 100 * _2025teamgamelogs[[#This Row],[POINTS_PER_POSSESSION]]</f>
        <v>97.097301717089124</v>
      </c>
      <c r="BM2136" s="4">
        <f xml:space="preserve"> _2025teamgamelogs[[#This Row],[POSSESIONS]] / (_2025teamgamelogs[[#This Row],[MIN]]/48)</f>
        <v>97.84</v>
      </c>
      <c r="BN2136" s="3">
        <f>_2025teamgamelogs[[#This Row],[PTS]] / (2 * (_2025teamgamelogs[[#This Row],[FGA]] + 0.44 * _2025teamgamelogs[[#This Row],[FTA]]))</f>
        <v>0.52289740202553936</v>
      </c>
      <c r="BO2136" s="4">
        <f>VLOOKUP(_2025teamgamelogs[[#This Row],[MONTH]], LEAGUE_AVERAGES!$A$2:$B$8, 2, FALSE)</f>
        <v>113.5005303155976</v>
      </c>
      <c r="BP2136" s="5">
        <f>VLOOKUP(_2025teamgamelogs[[#This Row],[TEAM_NAME]], LEAGUE_AVERAGES!$A$14:$C$43, 2, FALSE)</f>
        <v>0.37158536585365853</v>
      </c>
      <c r="BQ2136" s="5">
        <f>VLOOKUP(_2025teamgamelogs[[#This Row],[TEAM_NAME]], LEAGUE_AVERAGES!$A$14:$C$43, 3, FALSE)</f>
        <v>0.34029268292682929</v>
      </c>
      <c r="BR2136" s="5">
        <f>VLOOKUP(_2025teamgamelogs[[#This Row],[TEAM_NAME]], LEAGUE_AVERAGES!$F$14:$H$43, 2, FALSE)</f>
        <v>0.4831951219512195</v>
      </c>
      <c r="BS2136" s="5">
        <f>VLOOKUP(_2025teamgamelogs[[#This Row],[TEAM_NAME]], LEAGUE_AVERAGES!$F$14:$H$43, 3, FALSE)</f>
        <v>0.47492682926829272</v>
      </c>
      <c r="BT2136" s="5">
        <f>VLOOKUP(_2025teamgamelogs[[#This Row],[TEAM_NAME]], LEAGUE_AVERAGES!$K$14:$M$43, 2, FALSE)</f>
        <v>0.59195463864629394</v>
      </c>
      <c r="BU2136" s="5">
        <f>VLOOKUP(_2025teamgamelogs[[#This Row],[TEAM_NAME]], LEAGUE_AVERAGES!$K$14:$M$43, 3, FALSE)</f>
        <v>0.57517865161129356</v>
      </c>
    </row>
    <row r="2137" spans="1:73" x14ac:dyDescent="0.2">
      <c r="A2137" t="s">
        <v>59</v>
      </c>
      <c r="B2137">
        <v>1610612741</v>
      </c>
      <c r="C2137" t="s">
        <v>86</v>
      </c>
      <c r="D2137" t="s">
        <v>87</v>
      </c>
      <c r="E2137">
        <v>22401042</v>
      </c>
      <c r="F2137" s="1">
        <v>45740</v>
      </c>
      <c r="G2137" t="s">
        <v>1712</v>
      </c>
      <c r="H2137" t="s">
        <v>63</v>
      </c>
      <c r="I2137">
        <v>48</v>
      </c>
      <c r="J2137">
        <v>45</v>
      </c>
      <c r="K2137">
        <v>91</v>
      </c>
      <c r="L2137">
        <v>0.495</v>
      </c>
      <c r="M2137">
        <v>17</v>
      </c>
      <c r="N2137">
        <v>39</v>
      </c>
      <c r="O2137">
        <v>0.436</v>
      </c>
      <c r="P2137">
        <v>22</v>
      </c>
      <c r="Q2137">
        <v>26</v>
      </c>
      <c r="R2137">
        <v>0.84599999999999997</v>
      </c>
      <c r="S2137">
        <v>12</v>
      </c>
      <c r="T2137">
        <v>31</v>
      </c>
      <c r="U2137">
        <v>43</v>
      </c>
      <c r="V2137">
        <v>31</v>
      </c>
      <c r="W2137">
        <v>10</v>
      </c>
      <c r="X2137">
        <v>8</v>
      </c>
      <c r="Y2137">
        <v>5</v>
      </c>
      <c r="Z2137">
        <v>9</v>
      </c>
      <c r="AA2137">
        <v>17</v>
      </c>
      <c r="AB2137">
        <v>16</v>
      </c>
      <c r="AC2137">
        <v>129</v>
      </c>
      <c r="AD2137">
        <v>10</v>
      </c>
      <c r="AE2137">
        <v>1</v>
      </c>
      <c r="AF2137">
        <v>1</v>
      </c>
      <c r="AG2137">
        <v>1</v>
      </c>
      <c r="AH2137">
        <v>1</v>
      </c>
      <c r="AI2137">
        <v>121</v>
      </c>
      <c r="AJ2137">
        <v>564</v>
      </c>
      <c r="AK2137">
        <v>899</v>
      </c>
      <c r="AL2137">
        <v>761</v>
      </c>
      <c r="AM2137">
        <v>410</v>
      </c>
      <c r="AN2137">
        <v>933</v>
      </c>
      <c r="AO2137">
        <v>416</v>
      </c>
      <c r="AP2137">
        <v>406</v>
      </c>
      <c r="AQ2137">
        <v>570</v>
      </c>
      <c r="AR2137">
        <v>605</v>
      </c>
      <c r="AS2137">
        <v>848</v>
      </c>
      <c r="AT2137">
        <v>1488</v>
      </c>
      <c r="AU2137">
        <v>1282</v>
      </c>
      <c r="AV2137">
        <v>426</v>
      </c>
      <c r="AW2137">
        <v>264</v>
      </c>
      <c r="AX2137">
        <v>1073</v>
      </c>
      <c r="AY2137">
        <v>889</v>
      </c>
      <c r="AZ2137">
        <v>2275</v>
      </c>
      <c r="BA2137">
        <v>792</v>
      </c>
      <c r="BB2137">
        <v>1670</v>
      </c>
      <c r="BC2137">
        <v>270</v>
      </c>
      <c r="BD2137">
        <v>614</v>
      </c>
      <c r="BE2137">
        <v>1</v>
      </c>
      <c r="BF2137" t="s">
        <v>71</v>
      </c>
      <c r="BG2137" t="s">
        <v>1404</v>
      </c>
      <c r="BH2137" t="s">
        <v>1498</v>
      </c>
      <c r="BI2137" s="4">
        <f xml:space="preserve"> _2025teamgamelogs[[#This Row],[FGA]] + (0.44 * _2025teamgamelogs[[#This Row],[FTA]]) + _2025teamgamelogs[[#This Row],[TOV]] - _2025teamgamelogs[[#This Row],[OREB]]</f>
        <v>100.44</v>
      </c>
      <c r="BJ2137" s="3">
        <f>_2025teamgamelogs[[#This Row],[TOV]]/_2025teamgamelogs[[#This Row],[POSSESIONS]]</f>
        <v>9.9561927518916765E-2</v>
      </c>
      <c r="BK2137" s="4">
        <f>_2025teamgamelogs[[#This Row],[PTS]]/_2025teamgamelogs[[#This Row],[POSSESIONS]]</f>
        <v>1.2843488649940262</v>
      </c>
      <c r="BL2137" s="4">
        <f xml:space="preserve"> 100 * _2025teamgamelogs[[#This Row],[POINTS_PER_POSSESSION]]</f>
        <v>128.43488649940264</v>
      </c>
      <c r="BM2137" s="4">
        <f xml:space="preserve"> _2025teamgamelogs[[#This Row],[POSSESIONS]] / (_2025teamgamelogs[[#This Row],[MIN]]/48)</f>
        <v>100.44</v>
      </c>
      <c r="BN2137" s="3">
        <f>_2025teamgamelogs[[#This Row],[PTS]] / (2 * (_2025teamgamelogs[[#This Row],[FGA]] + 0.44 * _2025teamgamelogs[[#This Row],[FTA]]))</f>
        <v>0.62963686060132762</v>
      </c>
      <c r="BO2137" s="4">
        <f>VLOOKUP(_2025teamgamelogs[[#This Row],[MONTH]], LEAGUE_AVERAGES!$A$2:$B$8, 2, FALSE)</f>
        <v>113.5005303155976</v>
      </c>
      <c r="BP2137" s="5">
        <f>VLOOKUP(_2025teamgamelogs[[#This Row],[TEAM_NAME]], LEAGUE_AVERAGES!$A$14:$C$43, 2, FALSE)</f>
        <v>0.36141463414634156</v>
      </c>
      <c r="BQ2137" s="5">
        <f>VLOOKUP(_2025teamgamelogs[[#This Row],[TEAM_NAME]], LEAGUE_AVERAGES!$A$14:$C$43, 3, FALSE)</f>
        <v>0.37548780487804878</v>
      </c>
      <c r="BR2137" s="5">
        <f>VLOOKUP(_2025teamgamelogs[[#This Row],[TEAM_NAME]], LEAGUE_AVERAGES!$F$14:$H$43, 2, FALSE)</f>
        <v>0.46404878048780479</v>
      </c>
      <c r="BS2137" s="5">
        <f>VLOOKUP(_2025teamgamelogs[[#This Row],[TEAM_NAME]], LEAGUE_AVERAGES!$F$14:$H$43, 3, FALSE)</f>
        <v>0.47712195121951223</v>
      </c>
      <c r="BT2137" s="5">
        <f>VLOOKUP(_2025teamgamelogs[[#This Row],[TEAM_NAME]], LEAGUE_AVERAGES!$K$14:$M$43, 2, FALSE)</f>
        <v>0.57631003599073594</v>
      </c>
      <c r="BU2137" s="5">
        <f>VLOOKUP(_2025teamgamelogs[[#This Row],[TEAM_NAME]], LEAGUE_AVERAGES!$K$14:$M$43, 3, FALSE)</f>
        <v>0.59556361257988066</v>
      </c>
    </row>
    <row r="2138" spans="1:73" x14ac:dyDescent="0.2">
      <c r="A2138" t="s">
        <v>59</v>
      </c>
      <c r="B2138">
        <v>1610612747</v>
      </c>
      <c r="C2138" t="s">
        <v>60</v>
      </c>
      <c r="D2138" t="s">
        <v>61</v>
      </c>
      <c r="E2138">
        <v>22401038</v>
      </c>
      <c r="F2138" s="1">
        <v>45740</v>
      </c>
      <c r="G2138" t="s">
        <v>1713</v>
      </c>
      <c r="H2138" t="s">
        <v>70</v>
      </c>
      <c r="I2138">
        <v>48</v>
      </c>
      <c r="J2138">
        <v>37</v>
      </c>
      <c r="K2138">
        <v>80</v>
      </c>
      <c r="L2138">
        <v>0.46300000000000002</v>
      </c>
      <c r="M2138">
        <v>10</v>
      </c>
      <c r="N2138">
        <v>32</v>
      </c>
      <c r="O2138">
        <v>0.313</v>
      </c>
      <c r="P2138">
        <v>22</v>
      </c>
      <c r="Q2138">
        <v>28</v>
      </c>
      <c r="R2138">
        <v>0.78600000000000003</v>
      </c>
      <c r="S2138">
        <v>11</v>
      </c>
      <c r="T2138">
        <v>28</v>
      </c>
      <c r="U2138">
        <v>39</v>
      </c>
      <c r="V2138">
        <v>19</v>
      </c>
      <c r="W2138">
        <v>11</v>
      </c>
      <c r="X2138">
        <v>7</v>
      </c>
      <c r="Y2138">
        <v>1</v>
      </c>
      <c r="Z2138">
        <v>4</v>
      </c>
      <c r="AA2138">
        <v>20</v>
      </c>
      <c r="AB2138">
        <v>18</v>
      </c>
      <c r="AC2138">
        <v>106</v>
      </c>
      <c r="AD2138">
        <v>-12</v>
      </c>
      <c r="AE2138">
        <v>1</v>
      </c>
      <c r="AF2138">
        <v>1231</v>
      </c>
      <c r="AG2138">
        <v>1231</v>
      </c>
      <c r="AH2138">
        <v>1231</v>
      </c>
      <c r="AI2138">
        <v>121</v>
      </c>
      <c r="AJ2138">
        <v>1946</v>
      </c>
      <c r="AK2138">
        <v>2190</v>
      </c>
      <c r="AL2138">
        <v>1329</v>
      </c>
      <c r="AM2138">
        <v>1891</v>
      </c>
      <c r="AN2138">
        <v>1863</v>
      </c>
      <c r="AO2138">
        <v>1774</v>
      </c>
      <c r="AP2138">
        <v>406</v>
      </c>
      <c r="AQ2138">
        <v>377</v>
      </c>
      <c r="AR2138">
        <v>1221</v>
      </c>
      <c r="AS2138">
        <v>1051</v>
      </c>
      <c r="AT2138">
        <v>1951</v>
      </c>
      <c r="AU2138">
        <v>1833</v>
      </c>
      <c r="AV2138">
        <v>2257</v>
      </c>
      <c r="AW2138">
        <v>429</v>
      </c>
      <c r="AX2138">
        <v>1360</v>
      </c>
      <c r="AY2138">
        <v>2304</v>
      </c>
      <c r="AZ2138">
        <v>750</v>
      </c>
      <c r="BA2138">
        <v>1491</v>
      </c>
      <c r="BB2138">
        <v>1204</v>
      </c>
      <c r="BC2138">
        <v>1723</v>
      </c>
      <c r="BD2138">
        <v>1899</v>
      </c>
      <c r="BE2138">
        <v>1</v>
      </c>
      <c r="BF2138" t="s">
        <v>71</v>
      </c>
      <c r="BG2138" t="s">
        <v>1404</v>
      </c>
      <c r="BH2138" t="s">
        <v>1498</v>
      </c>
      <c r="BI2138" s="4">
        <f xml:space="preserve"> _2025teamgamelogs[[#This Row],[FGA]] + (0.44 * _2025teamgamelogs[[#This Row],[FTA]]) + _2025teamgamelogs[[#This Row],[TOV]] - _2025teamgamelogs[[#This Row],[OREB]]</f>
        <v>92.32</v>
      </c>
      <c r="BJ2138" s="3">
        <f>_2025teamgamelogs[[#This Row],[TOV]]/_2025teamgamelogs[[#This Row],[POSSESIONS]]</f>
        <v>0.11915077989601387</v>
      </c>
      <c r="BK2138" s="4">
        <f>_2025teamgamelogs[[#This Row],[PTS]]/_2025teamgamelogs[[#This Row],[POSSESIONS]]</f>
        <v>1.1481802426343155</v>
      </c>
      <c r="BL2138" s="4">
        <f xml:space="preserve"> 100 * _2025teamgamelogs[[#This Row],[POINTS_PER_POSSESSION]]</f>
        <v>114.81802426343155</v>
      </c>
      <c r="BM2138" s="4">
        <f xml:space="preserve"> _2025teamgamelogs[[#This Row],[POSSESIONS]] / (_2025teamgamelogs[[#This Row],[MIN]]/48)</f>
        <v>92.32</v>
      </c>
      <c r="BN2138" s="3">
        <f>_2025teamgamelogs[[#This Row],[PTS]] / (2 * (_2025teamgamelogs[[#This Row],[FGA]] + 0.44 * _2025teamgamelogs[[#This Row],[FTA]]))</f>
        <v>0.57409012131715775</v>
      </c>
      <c r="BO2138" s="4">
        <f>VLOOKUP(_2025teamgamelogs[[#This Row],[MONTH]], LEAGUE_AVERAGES!$A$2:$B$8, 2, FALSE)</f>
        <v>113.5005303155976</v>
      </c>
      <c r="BP2138" s="5">
        <f>VLOOKUP(_2025teamgamelogs[[#This Row],[TEAM_NAME]], LEAGUE_AVERAGES!$A$14:$C$43, 2, FALSE)</f>
        <v>0.37419512195121946</v>
      </c>
      <c r="BQ2138" s="5">
        <f>VLOOKUP(_2025teamgamelogs[[#This Row],[TEAM_NAME]], LEAGUE_AVERAGES!$A$14:$C$43, 3, FALSE)</f>
        <v>0.35536585365853657</v>
      </c>
      <c r="BR2138" s="5">
        <f>VLOOKUP(_2025teamgamelogs[[#This Row],[TEAM_NAME]], LEAGUE_AVERAGES!$F$14:$H$43, 2, FALSE)</f>
        <v>0.48560975609756091</v>
      </c>
      <c r="BS2138" s="5">
        <f>VLOOKUP(_2025teamgamelogs[[#This Row],[TEAM_NAME]], LEAGUE_AVERAGES!$F$14:$H$43, 3, FALSE)</f>
        <v>0.47373170731707315</v>
      </c>
      <c r="BT2138" s="5">
        <f>VLOOKUP(_2025teamgamelogs[[#This Row],[TEAM_NAME]], LEAGUE_AVERAGES!$K$14:$M$43, 2, FALSE)</f>
        <v>0.60200661119778875</v>
      </c>
      <c r="BU2138" s="5">
        <f>VLOOKUP(_2025teamgamelogs[[#This Row],[TEAM_NAME]], LEAGUE_AVERAGES!$K$14:$M$43, 3, FALSE)</f>
        <v>0.58416138772693449</v>
      </c>
    </row>
    <row r="2139" spans="1:73" x14ac:dyDescent="0.2">
      <c r="A2139" t="s">
        <v>59</v>
      </c>
      <c r="B2139">
        <v>1610612743</v>
      </c>
      <c r="C2139" t="s">
        <v>151</v>
      </c>
      <c r="D2139" t="s">
        <v>152</v>
      </c>
      <c r="E2139">
        <v>22401042</v>
      </c>
      <c r="F2139" s="1">
        <v>45740</v>
      </c>
      <c r="G2139" t="s">
        <v>1714</v>
      </c>
      <c r="H2139" t="s">
        <v>70</v>
      </c>
      <c r="I2139">
        <v>48</v>
      </c>
      <c r="J2139">
        <v>46</v>
      </c>
      <c r="K2139">
        <v>97</v>
      </c>
      <c r="L2139">
        <v>0.47399999999999998</v>
      </c>
      <c r="M2139">
        <v>11</v>
      </c>
      <c r="N2139">
        <v>36</v>
      </c>
      <c r="O2139">
        <v>0.30599999999999999</v>
      </c>
      <c r="P2139">
        <v>16</v>
      </c>
      <c r="Q2139">
        <v>24</v>
      </c>
      <c r="R2139">
        <v>0.66700000000000004</v>
      </c>
      <c r="S2139">
        <v>17</v>
      </c>
      <c r="T2139">
        <v>35</v>
      </c>
      <c r="U2139">
        <v>52</v>
      </c>
      <c r="V2139">
        <v>34</v>
      </c>
      <c r="W2139">
        <v>12</v>
      </c>
      <c r="X2139">
        <v>5</v>
      </c>
      <c r="Y2139">
        <v>9</v>
      </c>
      <c r="Z2139">
        <v>5</v>
      </c>
      <c r="AA2139">
        <v>16</v>
      </c>
      <c r="AB2139">
        <v>17</v>
      </c>
      <c r="AC2139">
        <v>119</v>
      </c>
      <c r="AD2139">
        <v>-10</v>
      </c>
      <c r="AE2139">
        <v>1</v>
      </c>
      <c r="AF2139">
        <v>1231</v>
      </c>
      <c r="AG2139">
        <v>1231</v>
      </c>
      <c r="AH2139">
        <v>1231</v>
      </c>
      <c r="AI2139">
        <v>121</v>
      </c>
      <c r="AJ2139">
        <v>437</v>
      </c>
      <c r="AK2139">
        <v>324</v>
      </c>
      <c r="AL2139">
        <v>1119</v>
      </c>
      <c r="AM2139">
        <v>1661</v>
      </c>
      <c r="AN2139">
        <v>1366</v>
      </c>
      <c r="AO2139">
        <v>1845</v>
      </c>
      <c r="AP2139">
        <v>1228</v>
      </c>
      <c r="AQ2139">
        <v>791</v>
      </c>
      <c r="AR2139">
        <v>2105</v>
      </c>
      <c r="AS2139">
        <v>160</v>
      </c>
      <c r="AT2139">
        <v>769</v>
      </c>
      <c r="AU2139">
        <v>267</v>
      </c>
      <c r="AV2139">
        <v>186</v>
      </c>
      <c r="AW2139">
        <v>640</v>
      </c>
      <c r="AX2139">
        <v>1998</v>
      </c>
      <c r="AY2139">
        <v>109</v>
      </c>
      <c r="AZ2139">
        <v>1188</v>
      </c>
      <c r="BA2139">
        <v>570</v>
      </c>
      <c r="BB2139">
        <v>1444</v>
      </c>
      <c r="BC2139">
        <v>798</v>
      </c>
      <c r="BD2139">
        <v>1790</v>
      </c>
      <c r="BE2139">
        <v>1</v>
      </c>
      <c r="BF2139" t="s">
        <v>64</v>
      </c>
      <c r="BG2139" t="s">
        <v>1404</v>
      </c>
      <c r="BH2139" t="s">
        <v>1498</v>
      </c>
      <c r="BI2139" s="4">
        <f xml:space="preserve"> _2025teamgamelogs[[#This Row],[FGA]] + (0.44 * _2025teamgamelogs[[#This Row],[FTA]]) + _2025teamgamelogs[[#This Row],[TOV]] - _2025teamgamelogs[[#This Row],[OREB]]</f>
        <v>102.56</v>
      </c>
      <c r="BJ2139" s="3">
        <f>_2025teamgamelogs[[#This Row],[TOV]]/_2025teamgamelogs[[#This Row],[POSSESIONS]]</f>
        <v>0.11700468018720749</v>
      </c>
      <c r="BK2139" s="4">
        <f>_2025teamgamelogs[[#This Row],[PTS]]/_2025teamgamelogs[[#This Row],[POSSESIONS]]</f>
        <v>1.1602964118564743</v>
      </c>
      <c r="BL2139" s="4">
        <f xml:space="preserve"> 100 * _2025teamgamelogs[[#This Row],[POINTS_PER_POSSESSION]]</f>
        <v>116.02964118564742</v>
      </c>
      <c r="BM2139" s="4">
        <f xml:space="preserve"> _2025teamgamelogs[[#This Row],[POSSESIONS]] / (_2025teamgamelogs[[#This Row],[MIN]]/48)</f>
        <v>102.56</v>
      </c>
      <c r="BN2139" s="3">
        <f>_2025teamgamelogs[[#This Row],[PTS]] / (2 * (_2025teamgamelogs[[#This Row],[FGA]] + 0.44 * _2025teamgamelogs[[#This Row],[FTA]]))</f>
        <v>0.55317962067683157</v>
      </c>
      <c r="BO2139" s="4">
        <f>VLOOKUP(_2025teamgamelogs[[#This Row],[MONTH]], LEAGUE_AVERAGES!$A$2:$B$8, 2, FALSE)</f>
        <v>113.5005303155976</v>
      </c>
      <c r="BP2139" s="5">
        <f>VLOOKUP(_2025teamgamelogs[[#This Row],[TEAM_NAME]], LEAGUE_AVERAGES!$A$14:$C$43, 2, FALSE)</f>
        <v>0.39036585365853654</v>
      </c>
      <c r="BQ2139" s="5">
        <f>VLOOKUP(_2025teamgamelogs[[#This Row],[TEAM_NAME]], LEAGUE_AVERAGES!$A$14:$C$43, 3, FALSE)</f>
        <v>0.36282926829268303</v>
      </c>
      <c r="BR2139" s="5">
        <f>VLOOKUP(_2025teamgamelogs[[#This Row],[TEAM_NAME]], LEAGUE_AVERAGES!$F$14:$H$43, 2, FALSE)</f>
        <v>0.50741463414634147</v>
      </c>
      <c r="BS2139" s="5">
        <f>VLOOKUP(_2025teamgamelogs[[#This Row],[TEAM_NAME]], LEAGUE_AVERAGES!$F$14:$H$43, 3, FALSE)</f>
        <v>0.50717073170731708</v>
      </c>
      <c r="BT2139" s="5">
        <f>VLOOKUP(_2025teamgamelogs[[#This Row],[TEAM_NAME]], LEAGUE_AVERAGES!$K$14:$M$43, 2, FALSE)</f>
        <v>0.61183675116028358</v>
      </c>
      <c r="BU2139" s="5">
        <f>VLOOKUP(_2025teamgamelogs[[#This Row],[TEAM_NAME]], LEAGUE_AVERAGES!$K$14:$M$43, 3, FALSE)</f>
        <v>0.59871853787111373</v>
      </c>
    </row>
    <row r="2140" spans="1:73" x14ac:dyDescent="0.2">
      <c r="A2140" t="s">
        <v>59</v>
      </c>
      <c r="B2140">
        <v>1610612742</v>
      </c>
      <c r="C2140" t="s">
        <v>154</v>
      </c>
      <c r="D2140" t="s">
        <v>155</v>
      </c>
      <c r="E2140">
        <v>22401040</v>
      </c>
      <c r="F2140" s="1">
        <v>45740</v>
      </c>
      <c r="G2140" t="s">
        <v>1715</v>
      </c>
      <c r="H2140" t="s">
        <v>63</v>
      </c>
      <c r="I2140">
        <v>48</v>
      </c>
      <c r="J2140">
        <v>49</v>
      </c>
      <c r="K2140">
        <v>87</v>
      </c>
      <c r="L2140">
        <v>0.56299999999999994</v>
      </c>
      <c r="M2140">
        <v>10</v>
      </c>
      <c r="N2140">
        <v>31</v>
      </c>
      <c r="O2140">
        <v>0.32300000000000001</v>
      </c>
      <c r="P2140">
        <v>12</v>
      </c>
      <c r="Q2140">
        <v>16</v>
      </c>
      <c r="R2140">
        <v>0.75</v>
      </c>
      <c r="S2140">
        <v>11</v>
      </c>
      <c r="T2140">
        <v>30</v>
      </c>
      <c r="U2140">
        <v>41</v>
      </c>
      <c r="V2140">
        <v>34</v>
      </c>
      <c r="W2140">
        <v>11</v>
      </c>
      <c r="X2140">
        <v>10</v>
      </c>
      <c r="Y2140">
        <v>1</v>
      </c>
      <c r="Z2140">
        <v>2</v>
      </c>
      <c r="AA2140">
        <v>15</v>
      </c>
      <c r="AB2140">
        <v>15</v>
      </c>
      <c r="AC2140">
        <v>120</v>
      </c>
      <c r="AD2140">
        <v>19</v>
      </c>
      <c r="AE2140">
        <v>1</v>
      </c>
      <c r="AF2140">
        <v>1</v>
      </c>
      <c r="AG2140">
        <v>1</v>
      </c>
      <c r="AH2140">
        <v>1</v>
      </c>
      <c r="AI2140">
        <v>121</v>
      </c>
      <c r="AJ2140">
        <v>174</v>
      </c>
      <c r="AK2140">
        <v>1449</v>
      </c>
      <c r="AL2140">
        <v>106</v>
      </c>
      <c r="AM2140">
        <v>1891</v>
      </c>
      <c r="AN2140">
        <v>1971</v>
      </c>
      <c r="AO2140">
        <v>1671</v>
      </c>
      <c r="AP2140">
        <v>1889</v>
      </c>
      <c r="AQ2140">
        <v>1907</v>
      </c>
      <c r="AR2140">
        <v>1525</v>
      </c>
      <c r="AS2140">
        <v>1051</v>
      </c>
      <c r="AT2140">
        <v>1652</v>
      </c>
      <c r="AU2140">
        <v>1563</v>
      </c>
      <c r="AV2140">
        <v>186</v>
      </c>
      <c r="AW2140">
        <v>429</v>
      </c>
      <c r="AX2140">
        <v>539</v>
      </c>
      <c r="AY2140">
        <v>2304</v>
      </c>
      <c r="AZ2140">
        <v>158</v>
      </c>
      <c r="BA2140">
        <v>398</v>
      </c>
      <c r="BB2140">
        <v>1892</v>
      </c>
      <c r="BC2140">
        <v>735</v>
      </c>
      <c r="BD2140">
        <v>260</v>
      </c>
      <c r="BE2140">
        <v>1</v>
      </c>
      <c r="BF2140" t="s">
        <v>71</v>
      </c>
      <c r="BG2140" t="s">
        <v>1404</v>
      </c>
      <c r="BH2140" t="s">
        <v>1498</v>
      </c>
      <c r="BI2140" s="4">
        <f xml:space="preserve"> _2025teamgamelogs[[#This Row],[FGA]] + (0.44 * _2025teamgamelogs[[#This Row],[FTA]]) + _2025teamgamelogs[[#This Row],[TOV]] - _2025teamgamelogs[[#This Row],[OREB]]</f>
        <v>94.04</v>
      </c>
      <c r="BJ2140" s="3">
        <f>_2025teamgamelogs[[#This Row],[TOV]]/_2025teamgamelogs[[#This Row],[POSSESIONS]]</f>
        <v>0.11697150148872819</v>
      </c>
      <c r="BK2140" s="4">
        <f>_2025teamgamelogs[[#This Row],[PTS]]/_2025teamgamelogs[[#This Row],[POSSESIONS]]</f>
        <v>1.2760527435133984</v>
      </c>
      <c r="BL2140" s="4">
        <f xml:space="preserve"> 100 * _2025teamgamelogs[[#This Row],[POINTS_PER_POSSESSION]]</f>
        <v>127.60527435133983</v>
      </c>
      <c r="BM2140" s="4">
        <f xml:space="preserve"> _2025teamgamelogs[[#This Row],[POSSESIONS]] / (_2025teamgamelogs[[#This Row],[MIN]]/48)</f>
        <v>94.04</v>
      </c>
      <c r="BN2140" s="3">
        <f>_2025teamgamelogs[[#This Row],[PTS]] / (2 * (_2025teamgamelogs[[#This Row],[FGA]] + 0.44 * _2025teamgamelogs[[#This Row],[FTA]]))</f>
        <v>0.63802637175669918</v>
      </c>
      <c r="BO2140" s="4">
        <f>VLOOKUP(_2025teamgamelogs[[#This Row],[MONTH]], LEAGUE_AVERAGES!$A$2:$B$8, 2, FALSE)</f>
        <v>113.5005303155976</v>
      </c>
      <c r="BP2140" s="5">
        <f>VLOOKUP(_2025teamgamelogs[[#This Row],[TEAM_NAME]], LEAGUE_AVERAGES!$A$14:$C$43, 2, FALSE)</f>
        <v>0.362375</v>
      </c>
      <c r="BQ2140" s="5">
        <f>VLOOKUP(_2025teamgamelogs[[#This Row],[TEAM_NAME]], LEAGUE_AVERAGES!$A$14:$C$43, 3, FALSE)</f>
        <v>0.36252380952380958</v>
      </c>
      <c r="BR2140" s="5">
        <f>VLOOKUP(_2025teamgamelogs[[#This Row],[TEAM_NAME]], LEAGUE_AVERAGES!$F$14:$H$43, 2, FALSE)</f>
        <v>0.47777500000000001</v>
      </c>
      <c r="BS2140" s="5">
        <f>VLOOKUP(_2025teamgamelogs[[#This Row],[TEAM_NAME]], LEAGUE_AVERAGES!$F$14:$H$43, 3, FALSE)</f>
        <v>0.48176190476190472</v>
      </c>
      <c r="BT2140" s="5">
        <f>VLOOKUP(_2025teamgamelogs[[#This Row],[TEAM_NAME]], LEAGUE_AVERAGES!$K$14:$M$43, 2, FALSE)</f>
        <v>0.58283558931438928</v>
      </c>
      <c r="BU2140" s="5">
        <f>VLOOKUP(_2025teamgamelogs[[#This Row],[TEAM_NAME]], LEAGUE_AVERAGES!$K$14:$M$43, 3, FALSE)</f>
        <v>0.5856179003364903</v>
      </c>
    </row>
    <row r="2141" spans="1:73" x14ac:dyDescent="0.2">
      <c r="A2141" t="s">
        <v>59</v>
      </c>
      <c r="B2141">
        <v>1610612761</v>
      </c>
      <c r="C2141" t="s">
        <v>95</v>
      </c>
      <c r="D2141" t="s">
        <v>96</v>
      </c>
      <c r="E2141">
        <v>22401039</v>
      </c>
      <c r="F2141" s="1">
        <v>45740</v>
      </c>
      <c r="G2141" t="s">
        <v>1258</v>
      </c>
      <c r="H2141" t="s">
        <v>63</v>
      </c>
      <c r="I2141">
        <v>48</v>
      </c>
      <c r="J2141">
        <v>41</v>
      </c>
      <c r="K2141">
        <v>101</v>
      </c>
      <c r="L2141">
        <v>0.40600000000000003</v>
      </c>
      <c r="M2141">
        <v>10</v>
      </c>
      <c r="N2141">
        <v>36</v>
      </c>
      <c r="O2141">
        <v>0.27800000000000002</v>
      </c>
      <c r="P2141">
        <v>20</v>
      </c>
      <c r="Q2141">
        <v>27</v>
      </c>
      <c r="R2141">
        <v>0.74099999999999999</v>
      </c>
      <c r="S2141">
        <v>17</v>
      </c>
      <c r="T2141">
        <v>43</v>
      </c>
      <c r="U2141">
        <v>60</v>
      </c>
      <c r="V2141">
        <v>28</v>
      </c>
      <c r="W2141">
        <v>12</v>
      </c>
      <c r="X2141">
        <v>11</v>
      </c>
      <c r="Y2141">
        <v>6</v>
      </c>
      <c r="Z2141">
        <v>9</v>
      </c>
      <c r="AA2141">
        <v>23</v>
      </c>
      <c r="AB2141">
        <v>19</v>
      </c>
      <c r="AC2141">
        <v>112</v>
      </c>
      <c r="AD2141">
        <v>8</v>
      </c>
      <c r="AE2141">
        <v>1</v>
      </c>
      <c r="AF2141">
        <v>1</v>
      </c>
      <c r="AG2141">
        <v>1</v>
      </c>
      <c r="AH2141">
        <v>1</v>
      </c>
      <c r="AI2141">
        <v>121</v>
      </c>
      <c r="AJ2141">
        <v>1234</v>
      </c>
      <c r="AK2141">
        <v>121</v>
      </c>
      <c r="AL2141">
        <v>2148</v>
      </c>
      <c r="AM2141">
        <v>1891</v>
      </c>
      <c r="AN2141">
        <v>1366</v>
      </c>
      <c r="AO2141">
        <v>2092</v>
      </c>
      <c r="AP2141">
        <v>623</v>
      </c>
      <c r="AQ2141">
        <v>471</v>
      </c>
      <c r="AR2141">
        <v>1641</v>
      </c>
      <c r="AS2141">
        <v>160</v>
      </c>
      <c r="AT2141">
        <v>78</v>
      </c>
      <c r="AU2141">
        <v>32</v>
      </c>
      <c r="AV2141">
        <v>840</v>
      </c>
      <c r="AW2141">
        <v>640</v>
      </c>
      <c r="AX2141">
        <v>346</v>
      </c>
      <c r="AY2141">
        <v>560</v>
      </c>
      <c r="AZ2141">
        <v>2275</v>
      </c>
      <c r="BA2141">
        <v>2046</v>
      </c>
      <c r="BB2141">
        <v>971</v>
      </c>
      <c r="BC2141">
        <v>1331</v>
      </c>
      <c r="BD2141">
        <v>727</v>
      </c>
      <c r="BE2141">
        <v>1</v>
      </c>
      <c r="BF2141" t="s">
        <v>71</v>
      </c>
      <c r="BG2141" t="s">
        <v>1404</v>
      </c>
      <c r="BH2141" t="s">
        <v>1498</v>
      </c>
      <c r="BI2141" s="4">
        <f xml:space="preserve"> _2025teamgamelogs[[#This Row],[FGA]] + (0.44 * _2025teamgamelogs[[#This Row],[FTA]]) + _2025teamgamelogs[[#This Row],[TOV]] - _2025teamgamelogs[[#This Row],[OREB]]</f>
        <v>107.88</v>
      </c>
      <c r="BJ2141" s="3">
        <f>_2025teamgamelogs[[#This Row],[TOV]]/_2025teamgamelogs[[#This Row],[POSSESIONS]]</f>
        <v>0.11123470522803115</v>
      </c>
      <c r="BK2141" s="4">
        <f>_2025teamgamelogs[[#This Row],[PTS]]/_2025teamgamelogs[[#This Row],[POSSESIONS]]</f>
        <v>1.0381905821282906</v>
      </c>
      <c r="BL2141" s="4">
        <f xml:space="preserve"> 100 * _2025teamgamelogs[[#This Row],[POINTS_PER_POSSESSION]]</f>
        <v>103.81905821282906</v>
      </c>
      <c r="BM2141" s="4">
        <f xml:space="preserve"> _2025teamgamelogs[[#This Row],[POSSESIONS]] / (_2025teamgamelogs[[#This Row],[MIN]]/48)</f>
        <v>107.88</v>
      </c>
      <c r="BN2141" s="3">
        <f>_2025teamgamelogs[[#This Row],[PTS]] / (2 * (_2025teamgamelogs[[#This Row],[FGA]] + 0.44 * _2025teamgamelogs[[#This Row],[FTA]]))</f>
        <v>0.49610205527994333</v>
      </c>
      <c r="BO2141" s="4">
        <f>VLOOKUP(_2025teamgamelogs[[#This Row],[MONTH]], LEAGUE_AVERAGES!$A$2:$B$8, 2, FALSE)</f>
        <v>113.5005303155976</v>
      </c>
      <c r="BP2141" s="5">
        <f>VLOOKUP(_2025teamgamelogs[[#This Row],[TEAM_NAME]], LEAGUE_AVERAGES!$A$14:$C$43, 2, FALSE)</f>
        <v>0.35443902439024388</v>
      </c>
      <c r="BQ2141" s="5">
        <f>VLOOKUP(_2025teamgamelogs[[#This Row],[TEAM_NAME]], LEAGUE_AVERAGES!$A$14:$C$43, 3, FALSE)</f>
        <v>0.34512195121951217</v>
      </c>
      <c r="BR2141" s="5">
        <f>VLOOKUP(_2025teamgamelogs[[#This Row],[TEAM_NAME]], LEAGUE_AVERAGES!$F$14:$H$43, 2, FALSE)</f>
        <v>0.46104878048780484</v>
      </c>
      <c r="BS2141" s="5">
        <f>VLOOKUP(_2025teamgamelogs[[#This Row],[TEAM_NAME]], LEAGUE_AVERAGES!$F$14:$H$43, 3, FALSE)</f>
        <v>0.45834146341463411</v>
      </c>
      <c r="BT2141" s="5">
        <f>VLOOKUP(_2025teamgamelogs[[#This Row],[TEAM_NAME]], LEAGUE_AVERAGES!$K$14:$M$43, 2, FALSE)</f>
        <v>0.55942918094792793</v>
      </c>
      <c r="BU2141" s="5">
        <f>VLOOKUP(_2025teamgamelogs[[#This Row],[TEAM_NAME]], LEAGUE_AVERAGES!$K$14:$M$43, 3, FALSE)</f>
        <v>0.54979583097447959</v>
      </c>
    </row>
    <row r="2142" spans="1:73" x14ac:dyDescent="0.2">
      <c r="A2142" t="s">
        <v>59</v>
      </c>
      <c r="B2142">
        <v>1610612738</v>
      </c>
      <c r="C2142" t="s">
        <v>74</v>
      </c>
      <c r="D2142" t="s">
        <v>75</v>
      </c>
      <c r="E2142">
        <v>22401044</v>
      </c>
      <c r="F2142" s="1">
        <v>45740</v>
      </c>
      <c r="G2142" t="s">
        <v>1716</v>
      </c>
      <c r="H2142" t="s">
        <v>63</v>
      </c>
      <c r="I2142">
        <v>48</v>
      </c>
      <c r="J2142">
        <v>41</v>
      </c>
      <c r="K2142">
        <v>90</v>
      </c>
      <c r="L2142">
        <v>0.45600000000000002</v>
      </c>
      <c r="M2142">
        <v>19</v>
      </c>
      <c r="N2142">
        <v>50</v>
      </c>
      <c r="O2142">
        <v>0.38</v>
      </c>
      <c r="P2142">
        <v>12</v>
      </c>
      <c r="Q2142">
        <v>20</v>
      </c>
      <c r="R2142">
        <v>0.6</v>
      </c>
      <c r="S2142">
        <v>10</v>
      </c>
      <c r="T2142">
        <v>35</v>
      </c>
      <c r="U2142">
        <v>45</v>
      </c>
      <c r="V2142">
        <v>28</v>
      </c>
      <c r="W2142">
        <v>10</v>
      </c>
      <c r="X2142">
        <v>9</v>
      </c>
      <c r="Y2142">
        <v>4</v>
      </c>
      <c r="Z2142">
        <v>1</v>
      </c>
      <c r="AA2142">
        <v>14</v>
      </c>
      <c r="AB2142">
        <v>18</v>
      </c>
      <c r="AC2142">
        <v>113</v>
      </c>
      <c r="AD2142">
        <v>18</v>
      </c>
      <c r="AE2142">
        <v>1</v>
      </c>
      <c r="AF2142">
        <v>1</v>
      </c>
      <c r="AG2142">
        <v>1</v>
      </c>
      <c r="AH2142">
        <v>1</v>
      </c>
      <c r="AI2142">
        <v>121</v>
      </c>
      <c r="AJ2142">
        <v>1234</v>
      </c>
      <c r="AK2142">
        <v>1029</v>
      </c>
      <c r="AL2142">
        <v>1449</v>
      </c>
      <c r="AM2142">
        <v>182</v>
      </c>
      <c r="AN2142">
        <v>104</v>
      </c>
      <c r="AO2142">
        <v>975</v>
      </c>
      <c r="AP2142">
        <v>1889</v>
      </c>
      <c r="AQ2142">
        <v>1301</v>
      </c>
      <c r="AR2142">
        <v>2341</v>
      </c>
      <c r="AS2142">
        <v>1308</v>
      </c>
      <c r="AT2142">
        <v>769</v>
      </c>
      <c r="AU2142">
        <v>976</v>
      </c>
      <c r="AV2142">
        <v>840</v>
      </c>
      <c r="AW2142">
        <v>264</v>
      </c>
      <c r="AX2142">
        <v>797</v>
      </c>
      <c r="AY2142">
        <v>1274</v>
      </c>
      <c r="AZ2142">
        <v>35</v>
      </c>
      <c r="BA2142">
        <v>260</v>
      </c>
      <c r="BB2142">
        <v>1204</v>
      </c>
      <c r="BC2142">
        <v>1250</v>
      </c>
      <c r="BD2142">
        <v>287</v>
      </c>
      <c r="BE2142">
        <v>1</v>
      </c>
      <c r="BF2142" t="s">
        <v>71</v>
      </c>
      <c r="BG2142" t="s">
        <v>1404</v>
      </c>
      <c r="BH2142" t="s">
        <v>1498</v>
      </c>
      <c r="BI2142" s="4">
        <f xml:space="preserve"> _2025teamgamelogs[[#This Row],[FGA]] + (0.44 * _2025teamgamelogs[[#This Row],[FTA]]) + _2025teamgamelogs[[#This Row],[TOV]] - _2025teamgamelogs[[#This Row],[OREB]]</f>
        <v>98.8</v>
      </c>
      <c r="BJ2142" s="3">
        <f>_2025teamgamelogs[[#This Row],[TOV]]/_2025teamgamelogs[[#This Row],[POSSESIONS]]</f>
        <v>0.10121457489878542</v>
      </c>
      <c r="BK2142" s="4">
        <f>_2025teamgamelogs[[#This Row],[PTS]]/_2025teamgamelogs[[#This Row],[POSSESIONS]]</f>
        <v>1.1437246963562753</v>
      </c>
      <c r="BL2142" s="4">
        <f xml:space="preserve"> 100 * _2025teamgamelogs[[#This Row],[POINTS_PER_POSSESSION]]</f>
        <v>114.37246963562752</v>
      </c>
      <c r="BM2142" s="4">
        <f xml:space="preserve"> _2025teamgamelogs[[#This Row],[POSSESIONS]] / (_2025teamgamelogs[[#This Row],[MIN]]/48)</f>
        <v>98.8</v>
      </c>
      <c r="BN2142" s="3">
        <f>_2025teamgamelogs[[#This Row],[PTS]] / (2 * (_2025teamgamelogs[[#This Row],[FGA]] + 0.44 * _2025teamgamelogs[[#This Row],[FTA]]))</f>
        <v>0.57186234817813764</v>
      </c>
      <c r="BO2142" s="4">
        <f>VLOOKUP(_2025teamgamelogs[[#This Row],[MONTH]], LEAGUE_AVERAGES!$A$2:$B$8, 2, FALSE)</f>
        <v>113.5005303155976</v>
      </c>
      <c r="BP2142" s="5">
        <f>VLOOKUP(_2025teamgamelogs[[#This Row],[TEAM_NAME]], LEAGUE_AVERAGES!$A$14:$C$43, 2, FALSE)</f>
        <v>0.3739024390243903</v>
      </c>
      <c r="BQ2142" s="5">
        <f>VLOOKUP(_2025teamgamelogs[[#This Row],[TEAM_NAME]], LEAGUE_AVERAGES!$A$14:$C$43, 3, FALSE)</f>
        <v>0.36424390243902455</v>
      </c>
      <c r="BR2142" s="5">
        <f>VLOOKUP(_2025teamgamelogs[[#This Row],[TEAM_NAME]], LEAGUE_AVERAGES!$F$14:$H$43, 2, FALSE)</f>
        <v>0.46717073170731704</v>
      </c>
      <c r="BS2142" s="5">
        <f>VLOOKUP(_2025teamgamelogs[[#This Row],[TEAM_NAME]], LEAGUE_AVERAGES!$F$14:$H$43, 3, FALSE)</f>
        <v>0.45907317073170728</v>
      </c>
      <c r="BT2142" s="5">
        <f>VLOOKUP(_2025teamgamelogs[[#This Row],[TEAM_NAME]], LEAGUE_AVERAGES!$K$14:$M$43, 2, FALSE)</f>
        <v>0.59645910798675039</v>
      </c>
      <c r="BU2142" s="5">
        <f>VLOOKUP(_2025teamgamelogs[[#This Row],[TEAM_NAME]], LEAGUE_AVERAGES!$K$14:$M$43, 3, FALSE)</f>
        <v>0.58679053151616523</v>
      </c>
    </row>
    <row r="2143" spans="1:73" x14ac:dyDescent="0.2">
      <c r="A2143" t="s">
        <v>59</v>
      </c>
      <c r="B2143">
        <v>1610612750</v>
      </c>
      <c r="C2143" t="s">
        <v>8</v>
      </c>
      <c r="D2143" t="s">
        <v>72</v>
      </c>
      <c r="E2143">
        <v>22401037</v>
      </c>
      <c r="F2143" s="1">
        <v>45740</v>
      </c>
      <c r="G2143" t="s">
        <v>1717</v>
      </c>
      <c r="H2143" t="s">
        <v>70</v>
      </c>
      <c r="I2143">
        <v>48</v>
      </c>
      <c r="J2143">
        <v>44</v>
      </c>
      <c r="K2143">
        <v>91</v>
      </c>
      <c r="L2143">
        <v>0.48399999999999999</v>
      </c>
      <c r="M2143">
        <v>9</v>
      </c>
      <c r="N2143">
        <v>35</v>
      </c>
      <c r="O2143">
        <v>0.25700000000000001</v>
      </c>
      <c r="P2143">
        <v>6</v>
      </c>
      <c r="Q2143">
        <v>10</v>
      </c>
      <c r="R2143">
        <v>0.6</v>
      </c>
      <c r="S2143">
        <v>9</v>
      </c>
      <c r="T2143">
        <v>36</v>
      </c>
      <c r="U2143">
        <v>45</v>
      </c>
      <c r="V2143">
        <v>26</v>
      </c>
      <c r="W2143">
        <v>17</v>
      </c>
      <c r="X2143">
        <v>5</v>
      </c>
      <c r="Y2143">
        <v>3</v>
      </c>
      <c r="Z2143">
        <v>5</v>
      </c>
      <c r="AA2143">
        <v>13</v>
      </c>
      <c r="AB2143">
        <v>12</v>
      </c>
      <c r="AC2143">
        <v>103</v>
      </c>
      <c r="AD2143">
        <v>-16</v>
      </c>
      <c r="AE2143">
        <v>1</v>
      </c>
      <c r="AF2143">
        <v>1231</v>
      </c>
      <c r="AG2143">
        <v>1231</v>
      </c>
      <c r="AH2143">
        <v>1231</v>
      </c>
      <c r="AI2143">
        <v>121</v>
      </c>
      <c r="AJ2143">
        <v>703</v>
      </c>
      <c r="AK2143">
        <v>899</v>
      </c>
      <c r="AL2143">
        <v>941</v>
      </c>
      <c r="AM2143">
        <v>2097</v>
      </c>
      <c r="AN2143">
        <v>1495</v>
      </c>
      <c r="AO2143">
        <v>2218</v>
      </c>
      <c r="AP2143">
        <v>2408</v>
      </c>
      <c r="AQ2143">
        <v>2381</v>
      </c>
      <c r="AR2143">
        <v>2341</v>
      </c>
      <c r="AS2143">
        <v>1566</v>
      </c>
      <c r="AT2143">
        <v>640</v>
      </c>
      <c r="AU2143">
        <v>976</v>
      </c>
      <c r="AV2143">
        <v>1195</v>
      </c>
      <c r="AW2143">
        <v>1759</v>
      </c>
      <c r="AX2143">
        <v>1998</v>
      </c>
      <c r="AY2143">
        <v>1712</v>
      </c>
      <c r="AZ2143">
        <v>1188</v>
      </c>
      <c r="BA2143">
        <v>148</v>
      </c>
      <c r="BB2143">
        <v>2314</v>
      </c>
      <c r="BC2143">
        <v>1945</v>
      </c>
      <c r="BD2143">
        <v>2086</v>
      </c>
      <c r="BE2143">
        <v>1</v>
      </c>
      <c r="BF2143" t="s">
        <v>71</v>
      </c>
      <c r="BG2143" t="s">
        <v>1404</v>
      </c>
      <c r="BH2143" t="s">
        <v>1498</v>
      </c>
      <c r="BI2143" s="4">
        <f xml:space="preserve"> _2025teamgamelogs[[#This Row],[FGA]] + (0.44 * _2025teamgamelogs[[#This Row],[FTA]]) + _2025teamgamelogs[[#This Row],[TOV]] - _2025teamgamelogs[[#This Row],[OREB]]</f>
        <v>103.4</v>
      </c>
      <c r="BJ2143" s="3">
        <f>_2025teamgamelogs[[#This Row],[TOV]]/_2025teamgamelogs[[#This Row],[POSSESIONS]]</f>
        <v>0.16441005802707928</v>
      </c>
      <c r="BK2143" s="4">
        <f>_2025teamgamelogs[[#This Row],[PTS]]/_2025teamgamelogs[[#This Row],[POSSESIONS]]</f>
        <v>0.99613152804642158</v>
      </c>
      <c r="BL2143" s="4">
        <f xml:space="preserve"> 100 * _2025teamgamelogs[[#This Row],[POINTS_PER_POSSESSION]]</f>
        <v>99.613152804642155</v>
      </c>
      <c r="BM2143" s="4">
        <f xml:space="preserve"> _2025teamgamelogs[[#This Row],[POSSESIONS]] / (_2025teamgamelogs[[#This Row],[MIN]]/48)</f>
        <v>103.4</v>
      </c>
      <c r="BN2143" s="3">
        <f>_2025teamgamelogs[[#This Row],[PTS]] / (2 * (_2025teamgamelogs[[#This Row],[FGA]] + 0.44 * _2025teamgamelogs[[#This Row],[FTA]]))</f>
        <v>0.5398322851153039</v>
      </c>
      <c r="BO2143" s="4">
        <f>VLOOKUP(_2025teamgamelogs[[#This Row],[MONTH]], LEAGUE_AVERAGES!$A$2:$B$8, 2, FALSE)</f>
        <v>113.5005303155976</v>
      </c>
      <c r="BP2143" s="5">
        <f>VLOOKUP(_2025teamgamelogs[[#This Row],[TEAM_NAME]], LEAGUE_AVERAGES!$A$14:$C$43, 2, FALSE)</f>
        <v>0.38256097560975622</v>
      </c>
      <c r="BQ2143" s="5">
        <f>VLOOKUP(_2025teamgamelogs[[#This Row],[TEAM_NAME]], LEAGUE_AVERAGES!$A$14:$C$43, 3, FALSE)</f>
        <v>0.37156097560975615</v>
      </c>
      <c r="BR2143" s="5">
        <f>VLOOKUP(_2025teamgamelogs[[#This Row],[TEAM_NAME]], LEAGUE_AVERAGES!$F$14:$H$43, 2, FALSE)</f>
        <v>0.47402439024390242</v>
      </c>
      <c r="BS2143" s="5">
        <f>VLOOKUP(_2025teamgamelogs[[#This Row],[TEAM_NAME]], LEAGUE_AVERAGES!$F$14:$H$43, 3, FALSE)</f>
        <v>0.46580487804878057</v>
      </c>
      <c r="BT2143" s="5">
        <f>VLOOKUP(_2025teamgamelogs[[#This Row],[TEAM_NAME]], LEAGUE_AVERAGES!$K$14:$M$43, 2, FALSE)</f>
        <v>0.59446350940954662</v>
      </c>
      <c r="BU2143" s="5">
        <f>VLOOKUP(_2025teamgamelogs[[#This Row],[TEAM_NAME]], LEAGUE_AVERAGES!$K$14:$M$43, 3, FALSE)</f>
        <v>0.58583417827298701</v>
      </c>
    </row>
    <row r="2144" spans="1:73" x14ac:dyDescent="0.2">
      <c r="A2144" t="s">
        <v>59</v>
      </c>
      <c r="B2144">
        <v>1610612756</v>
      </c>
      <c r="C2144" t="s">
        <v>80</v>
      </c>
      <c r="D2144" t="s">
        <v>81</v>
      </c>
      <c r="E2144">
        <v>22401043</v>
      </c>
      <c r="F2144" s="1">
        <v>45740</v>
      </c>
      <c r="G2144" t="s">
        <v>1718</v>
      </c>
      <c r="H2144" t="s">
        <v>63</v>
      </c>
      <c r="I2144">
        <v>48</v>
      </c>
      <c r="J2144">
        <v>39</v>
      </c>
      <c r="K2144">
        <v>82</v>
      </c>
      <c r="L2144">
        <v>0.47599999999999998</v>
      </c>
      <c r="M2144">
        <v>14</v>
      </c>
      <c r="N2144">
        <v>36</v>
      </c>
      <c r="O2144">
        <v>0.38900000000000001</v>
      </c>
      <c r="P2144">
        <v>16</v>
      </c>
      <c r="Q2144">
        <v>18</v>
      </c>
      <c r="R2144">
        <v>0.88900000000000001</v>
      </c>
      <c r="S2144">
        <v>14</v>
      </c>
      <c r="T2144">
        <v>38</v>
      </c>
      <c r="U2144">
        <v>52</v>
      </c>
      <c r="V2144">
        <v>25</v>
      </c>
      <c r="W2144">
        <v>16</v>
      </c>
      <c r="X2144">
        <v>2</v>
      </c>
      <c r="Y2144">
        <v>4</v>
      </c>
      <c r="Z2144">
        <v>0</v>
      </c>
      <c r="AA2144">
        <v>21</v>
      </c>
      <c r="AB2144">
        <v>16</v>
      </c>
      <c r="AC2144">
        <v>108</v>
      </c>
      <c r="AD2144">
        <v>2</v>
      </c>
      <c r="AE2144">
        <v>1</v>
      </c>
      <c r="AF2144">
        <v>1</v>
      </c>
      <c r="AG2144">
        <v>1</v>
      </c>
      <c r="AH2144">
        <v>1</v>
      </c>
      <c r="AI2144">
        <v>121</v>
      </c>
      <c r="AJ2144">
        <v>1609</v>
      </c>
      <c r="AK2144">
        <v>2022</v>
      </c>
      <c r="AL2144">
        <v>1092</v>
      </c>
      <c r="AM2144">
        <v>934</v>
      </c>
      <c r="AN2144">
        <v>1366</v>
      </c>
      <c r="AO2144">
        <v>865</v>
      </c>
      <c r="AP2144">
        <v>1228</v>
      </c>
      <c r="AQ2144">
        <v>1617</v>
      </c>
      <c r="AR2144">
        <v>316</v>
      </c>
      <c r="AS2144">
        <v>466</v>
      </c>
      <c r="AT2144">
        <v>377</v>
      </c>
      <c r="AU2144">
        <v>267</v>
      </c>
      <c r="AV2144">
        <v>1358</v>
      </c>
      <c r="AW2144">
        <v>1583</v>
      </c>
      <c r="AX2144">
        <v>2421</v>
      </c>
      <c r="AY2144">
        <v>1274</v>
      </c>
      <c r="AZ2144">
        <v>1</v>
      </c>
      <c r="BA2144">
        <v>1694</v>
      </c>
      <c r="BB2144">
        <v>1670</v>
      </c>
      <c r="BC2144">
        <v>1616</v>
      </c>
      <c r="BD2144">
        <v>1106</v>
      </c>
      <c r="BE2144">
        <v>1</v>
      </c>
      <c r="BF2144" t="s">
        <v>64</v>
      </c>
      <c r="BG2144" t="s">
        <v>1404</v>
      </c>
      <c r="BH2144" t="s">
        <v>1498</v>
      </c>
      <c r="BI2144" s="4">
        <f xml:space="preserve"> _2025teamgamelogs[[#This Row],[FGA]] + (0.44 * _2025teamgamelogs[[#This Row],[FTA]]) + _2025teamgamelogs[[#This Row],[TOV]] - _2025teamgamelogs[[#This Row],[OREB]]</f>
        <v>91.92</v>
      </c>
      <c r="BJ2144" s="3">
        <f>_2025teamgamelogs[[#This Row],[TOV]]/_2025teamgamelogs[[#This Row],[POSSESIONS]]</f>
        <v>0.17406440382941687</v>
      </c>
      <c r="BK2144" s="4">
        <f>_2025teamgamelogs[[#This Row],[PTS]]/_2025teamgamelogs[[#This Row],[POSSESIONS]]</f>
        <v>1.1749347258485638</v>
      </c>
      <c r="BL2144" s="4">
        <f xml:space="preserve"> 100 * _2025teamgamelogs[[#This Row],[POINTS_PER_POSSESSION]]</f>
        <v>117.49347258485639</v>
      </c>
      <c r="BM2144" s="4">
        <f xml:space="preserve"> _2025teamgamelogs[[#This Row],[POSSESIONS]] / (_2025teamgamelogs[[#This Row],[MIN]]/48)</f>
        <v>91.92</v>
      </c>
      <c r="BN2144" s="3">
        <f>_2025teamgamelogs[[#This Row],[PTS]] / (2 * (_2025teamgamelogs[[#This Row],[FGA]] + 0.44 * _2025teamgamelogs[[#This Row],[FTA]]))</f>
        <v>0.60053380782918153</v>
      </c>
      <c r="BO2144" s="4">
        <f>VLOOKUP(_2025teamgamelogs[[#This Row],[MONTH]], LEAGUE_AVERAGES!$A$2:$B$8, 2, FALSE)</f>
        <v>113.5005303155976</v>
      </c>
      <c r="BP2144" s="5">
        <f>VLOOKUP(_2025teamgamelogs[[#This Row],[TEAM_NAME]], LEAGUE_AVERAGES!$A$14:$C$43, 2, FALSE)</f>
        <v>0.37692682926829268</v>
      </c>
      <c r="BQ2144" s="5">
        <f>VLOOKUP(_2025teamgamelogs[[#This Row],[TEAM_NAME]], LEAGUE_AVERAGES!$A$14:$C$43, 3, FALSE)</f>
        <v>0.37741463414634141</v>
      </c>
      <c r="BR2144" s="5">
        <f>VLOOKUP(_2025teamgamelogs[[#This Row],[TEAM_NAME]], LEAGUE_AVERAGES!$F$14:$H$43, 2, FALSE)</f>
        <v>0.4768536585365854</v>
      </c>
      <c r="BS2144" s="5">
        <f>VLOOKUP(_2025teamgamelogs[[#This Row],[TEAM_NAME]], LEAGUE_AVERAGES!$F$14:$H$43, 3, FALSE)</f>
        <v>0.48056097560975608</v>
      </c>
      <c r="BT2144" s="5">
        <f>VLOOKUP(_2025teamgamelogs[[#This Row],[TEAM_NAME]], LEAGUE_AVERAGES!$K$14:$M$43, 2, FALSE)</f>
        <v>0.59622840480117467</v>
      </c>
      <c r="BU2144" s="5">
        <f>VLOOKUP(_2025teamgamelogs[[#This Row],[TEAM_NAME]], LEAGUE_AVERAGES!$K$14:$M$43, 3, FALSE)</f>
        <v>0.59682738613401276</v>
      </c>
    </row>
    <row r="2145" spans="1:73" x14ac:dyDescent="0.2">
      <c r="A2145" t="s">
        <v>59</v>
      </c>
      <c r="B2145">
        <v>1610612740</v>
      </c>
      <c r="C2145" t="s">
        <v>77</v>
      </c>
      <c r="D2145" t="s">
        <v>78</v>
      </c>
      <c r="E2145">
        <v>22401041</v>
      </c>
      <c r="F2145" s="1">
        <v>45740</v>
      </c>
      <c r="G2145" t="s">
        <v>1719</v>
      </c>
      <c r="H2145" t="s">
        <v>63</v>
      </c>
      <c r="I2145">
        <v>48</v>
      </c>
      <c r="J2145">
        <v>43</v>
      </c>
      <c r="K2145">
        <v>87</v>
      </c>
      <c r="L2145">
        <v>0.49399999999999999</v>
      </c>
      <c r="M2145">
        <v>15</v>
      </c>
      <c r="N2145">
        <v>35</v>
      </c>
      <c r="O2145">
        <v>0.42899999999999999</v>
      </c>
      <c r="P2145">
        <v>11</v>
      </c>
      <c r="Q2145">
        <v>13</v>
      </c>
      <c r="R2145">
        <v>0.84599999999999997</v>
      </c>
      <c r="S2145">
        <v>13</v>
      </c>
      <c r="T2145">
        <v>38</v>
      </c>
      <c r="U2145">
        <v>51</v>
      </c>
      <c r="V2145">
        <v>36</v>
      </c>
      <c r="W2145">
        <v>17</v>
      </c>
      <c r="X2145">
        <v>11</v>
      </c>
      <c r="Y2145">
        <v>5</v>
      </c>
      <c r="Z2145">
        <v>6</v>
      </c>
      <c r="AA2145">
        <v>17</v>
      </c>
      <c r="AB2145">
        <v>16</v>
      </c>
      <c r="AC2145">
        <v>112</v>
      </c>
      <c r="AD2145">
        <v>13</v>
      </c>
      <c r="AE2145">
        <v>1</v>
      </c>
      <c r="AF2145">
        <v>1</v>
      </c>
      <c r="AG2145">
        <v>1</v>
      </c>
      <c r="AH2145">
        <v>1</v>
      </c>
      <c r="AI2145">
        <v>121</v>
      </c>
      <c r="AJ2145">
        <v>866</v>
      </c>
      <c r="AK2145">
        <v>1449</v>
      </c>
      <c r="AL2145">
        <v>773</v>
      </c>
      <c r="AM2145">
        <v>733</v>
      </c>
      <c r="AN2145">
        <v>1495</v>
      </c>
      <c r="AO2145">
        <v>461</v>
      </c>
      <c r="AP2145">
        <v>2028</v>
      </c>
      <c r="AQ2145">
        <v>2188</v>
      </c>
      <c r="AR2145">
        <v>605</v>
      </c>
      <c r="AS2145">
        <v>652</v>
      </c>
      <c r="AT2145">
        <v>377</v>
      </c>
      <c r="AU2145">
        <v>340</v>
      </c>
      <c r="AV2145">
        <v>95</v>
      </c>
      <c r="AW2145">
        <v>1759</v>
      </c>
      <c r="AX2145">
        <v>346</v>
      </c>
      <c r="AY2145">
        <v>889</v>
      </c>
      <c r="AZ2145">
        <v>1573</v>
      </c>
      <c r="BA2145">
        <v>792</v>
      </c>
      <c r="BB2145">
        <v>1670</v>
      </c>
      <c r="BC2145">
        <v>1331</v>
      </c>
      <c r="BD2145">
        <v>467</v>
      </c>
      <c r="BE2145">
        <v>1</v>
      </c>
      <c r="BF2145" t="s">
        <v>64</v>
      </c>
      <c r="BG2145" t="s">
        <v>1404</v>
      </c>
      <c r="BH2145" t="s">
        <v>1498</v>
      </c>
      <c r="BI2145" s="4">
        <f xml:space="preserve"> _2025teamgamelogs[[#This Row],[FGA]] + (0.44 * _2025teamgamelogs[[#This Row],[FTA]]) + _2025teamgamelogs[[#This Row],[TOV]] - _2025teamgamelogs[[#This Row],[OREB]]</f>
        <v>96.72</v>
      </c>
      <c r="BJ2145" s="3">
        <f>_2025teamgamelogs[[#This Row],[TOV]]/_2025teamgamelogs[[#This Row],[POSSESIONS]]</f>
        <v>0.17576509511993382</v>
      </c>
      <c r="BK2145" s="4">
        <f>_2025teamgamelogs[[#This Row],[PTS]]/_2025teamgamelogs[[#This Row],[POSSESIONS]]</f>
        <v>1.1579818031430935</v>
      </c>
      <c r="BL2145" s="4">
        <f xml:space="preserve"> 100 * _2025teamgamelogs[[#This Row],[POINTS_PER_POSSESSION]]</f>
        <v>115.79818031430935</v>
      </c>
      <c r="BM2145" s="4">
        <f xml:space="preserve"> _2025teamgamelogs[[#This Row],[POSSESIONS]] / (_2025teamgamelogs[[#This Row],[MIN]]/48)</f>
        <v>96.72</v>
      </c>
      <c r="BN2145" s="3">
        <f>_2025teamgamelogs[[#This Row],[PTS]] / (2 * (_2025teamgamelogs[[#This Row],[FGA]] + 0.44 * _2025teamgamelogs[[#This Row],[FTA]]))</f>
        <v>0.60396893874029334</v>
      </c>
      <c r="BO2145" s="4">
        <f>VLOOKUP(_2025teamgamelogs[[#This Row],[MONTH]], LEAGUE_AVERAGES!$A$2:$B$8, 2, FALSE)</f>
        <v>113.5005303155976</v>
      </c>
      <c r="BP2145" s="5">
        <f>VLOOKUP(_2025teamgamelogs[[#This Row],[TEAM_NAME]], LEAGUE_AVERAGES!$A$14:$C$43, 2, FALSE)</f>
        <v>0.35068292682926827</v>
      </c>
      <c r="BQ2145" s="5">
        <f>VLOOKUP(_2025teamgamelogs[[#This Row],[TEAM_NAME]], LEAGUE_AVERAGES!$A$14:$C$43, 3, FALSE)</f>
        <v>0.33902439024390252</v>
      </c>
      <c r="BR2145" s="5">
        <f>VLOOKUP(_2025teamgamelogs[[#This Row],[TEAM_NAME]], LEAGUE_AVERAGES!$F$14:$H$43, 2, FALSE)</f>
        <v>0.44770731707317085</v>
      </c>
      <c r="BS2145" s="5">
        <f>VLOOKUP(_2025teamgamelogs[[#This Row],[TEAM_NAME]], LEAGUE_AVERAGES!$F$14:$H$43, 3, FALSE)</f>
        <v>0.45721951219512191</v>
      </c>
      <c r="BT2145" s="5">
        <f>VLOOKUP(_2025teamgamelogs[[#This Row],[TEAM_NAME]], LEAGUE_AVERAGES!$K$14:$M$43, 2, FALSE)</f>
        <v>0.55230036801172144</v>
      </c>
      <c r="BU2145" s="5">
        <f>VLOOKUP(_2025teamgamelogs[[#This Row],[TEAM_NAME]], LEAGUE_AVERAGES!$K$14:$M$43, 3, FALSE)</f>
        <v>0.55239725408654039</v>
      </c>
    </row>
    <row r="2146" spans="1:73" x14ac:dyDescent="0.2">
      <c r="A2146" t="s">
        <v>59</v>
      </c>
      <c r="B2146">
        <v>1610612753</v>
      </c>
      <c r="C2146" t="s">
        <v>83</v>
      </c>
      <c r="D2146" t="s">
        <v>84</v>
      </c>
      <c r="E2146">
        <v>22401038</v>
      </c>
      <c r="F2146" s="1">
        <v>45740</v>
      </c>
      <c r="G2146" t="s">
        <v>1720</v>
      </c>
      <c r="H2146" t="s">
        <v>63</v>
      </c>
      <c r="I2146">
        <v>48</v>
      </c>
      <c r="J2146">
        <v>42</v>
      </c>
      <c r="K2146">
        <v>85</v>
      </c>
      <c r="L2146">
        <v>0.49399999999999999</v>
      </c>
      <c r="M2146">
        <v>15</v>
      </c>
      <c r="N2146">
        <v>40</v>
      </c>
      <c r="O2146">
        <v>0.375</v>
      </c>
      <c r="P2146">
        <v>19</v>
      </c>
      <c r="Q2146">
        <v>23</v>
      </c>
      <c r="R2146">
        <v>0.82599999999999996</v>
      </c>
      <c r="S2146">
        <v>12</v>
      </c>
      <c r="T2146">
        <v>31</v>
      </c>
      <c r="U2146">
        <v>43</v>
      </c>
      <c r="V2146">
        <v>25</v>
      </c>
      <c r="W2146">
        <v>9</v>
      </c>
      <c r="X2146">
        <v>6</v>
      </c>
      <c r="Y2146">
        <v>4</v>
      </c>
      <c r="Z2146">
        <v>1</v>
      </c>
      <c r="AA2146">
        <v>18</v>
      </c>
      <c r="AB2146">
        <v>20</v>
      </c>
      <c r="AC2146">
        <v>118</v>
      </c>
      <c r="AD2146">
        <v>12</v>
      </c>
      <c r="AE2146">
        <v>1</v>
      </c>
      <c r="AF2146">
        <v>1</v>
      </c>
      <c r="AG2146">
        <v>1</v>
      </c>
      <c r="AH2146">
        <v>1</v>
      </c>
      <c r="AI2146">
        <v>121</v>
      </c>
      <c r="AJ2146">
        <v>1068</v>
      </c>
      <c r="AK2146">
        <v>1709</v>
      </c>
      <c r="AL2146">
        <v>783</v>
      </c>
      <c r="AM2146">
        <v>733</v>
      </c>
      <c r="AN2146">
        <v>795</v>
      </c>
      <c r="AO2146">
        <v>1024</v>
      </c>
      <c r="AP2146">
        <v>756</v>
      </c>
      <c r="AQ2146">
        <v>899</v>
      </c>
      <c r="AR2146">
        <v>794</v>
      </c>
      <c r="AS2146">
        <v>848</v>
      </c>
      <c r="AT2146">
        <v>1488</v>
      </c>
      <c r="AU2146">
        <v>1282</v>
      </c>
      <c r="AV2146">
        <v>1358</v>
      </c>
      <c r="AW2146">
        <v>152</v>
      </c>
      <c r="AX2146">
        <v>1702</v>
      </c>
      <c r="AY2146">
        <v>1274</v>
      </c>
      <c r="AZ2146">
        <v>35</v>
      </c>
      <c r="BA2146">
        <v>1018</v>
      </c>
      <c r="BB2146">
        <v>767</v>
      </c>
      <c r="BC2146">
        <v>891</v>
      </c>
      <c r="BD2146">
        <v>517</v>
      </c>
      <c r="BE2146">
        <v>1</v>
      </c>
      <c r="BF2146" t="s">
        <v>64</v>
      </c>
      <c r="BG2146" t="s">
        <v>1404</v>
      </c>
      <c r="BH2146" t="s">
        <v>1498</v>
      </c>
      <c r="BI2146" s="4">
        <f xml:space="preserve"> _2025teamgamelogs[[#This Row],[FGA]] + (0.44 * _2025teamgamelogs[[#This Row],[FTA]]) + _2025teamgamelogs[[#This Row],[TOV]] - _2025teamgamelogs[[#This Row],[OREB]]</f>
        <v>92.12</v>
      </c>
      <c r="BJ2146" s="3">
        <f>_2025teamgamelogs[[#This Row],[TOV]]/_2025teamgamelogs[[#This Row],[POSSESIONS]]</f>
        <v>9.7698653929656959E-2</v>
      </c>
      <c r="BK2146" s="4">
        <f>_2025teamgamelogs[[#This Row],[PTS]]/_2025teamgamelogs[[#This Row],[POSSESIONS]]</f>
        <v>1.2809379070777247</v>
      </c>
      <c r="BL2146" s="4">
        <f xml:space="preserve"> 100 * _2025teamgamelogs[[#This Row],[POINTS_PER_POSSESSION]]</f>
        <v>128.09379070777248</v>
      </c>
      <c r="BM2146" s="4">
        <f xml:space="preserve"> _2025teamgamelogs[[#This Row],[POSSESIONS]] / (_2025teamgamelogs[[#This Row],[MIN]]/48)</f>
        <v>92.12</v>
      </c>
      <c r="BN2146" s="3">
        <f>_2025teamgamelogs[[#This Row],[PTS]] / (2 * (_2025teamgamelogs[[#This Row],[FGA]] + 0.44 * _2025teamgamelogs[[#This Row],[FTA]]))</f>
        <v>0.62026913372581993</v>
      </c>
      <c r="BO2146" s="4">
        <f>VLOOKUP(_2025teamgamelogs[[#This Row],[MONTH]], LEAGUE_AVERAGES!$A$2:$B$8, 2, FALSE)</f>
        <v>113.5005303155976</v>
      </c>
      <c r="BP2146" s="5">
        <f>VLOOKUP(_2025teamgamelogs[[#This Row],[TEAM_NAME]], LEAGUE_AVERAGES!$A$14:$C$43, 2, FALSE)</f>
        <v>0.32192682926829269</v>
      </c>
      <c r="BQ2146" s="5">
        <f>VLOOKUP(_2025teamgamelogs[[#This Row],[TEAM_NAME]], LEAGUE_AVERAGES!$A$14:$C$43, 3, FALSE)</f>
        <v>0.31129268292682932</v>
      </c>
      <c r="BR2146" s="5">
        <f>VLOOKUP(_2025teamgamelogs[[#This Row],[TEAM_NAME]], LEAGUE_AVERAGES!$F$14:$H$43, 2, FALSE)</f>
        <v>0.44641463414634147</v>
      </c>
      <c r="BS2146" s="5">
        <f>VLOOKUP(_2025teamgamelogs[[#This Row],[TEAM_NAME]], LEAGUE_AVERAGES!$F$14:$H$43, 3, FALSE)</f>
        <v>0.44524390243902434</v>
      </c>
      <c r="BT2146" s="5">
        <f>VLOOKUP(_2025teamgamelogs[[#This Row],[TEAM_NAME]], LEAGUE_AVERAGES!$K$14:$M$43, 2, FALSE)</f>
        <v>0.55194019912665027</v>
      </c>
      <c r="BU2146" s="5">
        <f>VLOOKUP(_2025teamgamelogs[[#This Row],[TEAM_NAME]], LEAGUE_AVERAGES!$K$14:$M$43, 3, FALSE)</f>
        <v>0.54874950227645525</v>
      </c>
    </row>
    <row r="2147" spans="1:73" x14ac:dyDescent="0.2">
      <c r="A2147" t="s">
        <v>59</v>
      </c>
      <c r="B2147">
        <v>1610612749</v>
      </c>
      <c r="C2147" t="s">
        <v>113</v>
      </c>
      <c r="D2147" t="s">
        <v>114</v>
      </c>
      <c r="E2147">
        <v>22401043</v>
      </c>
      <c r="F2147" s="1">
        <v>45740</v>
      </c>
      <c r="G2147" t="s">
        <v>1721</v>
      </c>
      <c r="H2147" t="s">
        <v>70</v>
      </c>
      <c r="I2147">
        <v>48</v>
      </c>
      <c r="J2147">
        <v>37</v>
      </c>
      <c r="K2147">
        <v>83</v>
      </c>
      <c r="L2147">
        <v>0.44600000000000001</v>
      </c>
      <c r="M2147">
        <v>12</v>
      </c>
      <c r="N2147">
        <v>39</v>
      </c>
      <c r="O2147">
        <v>0.308</v>
      </c>
      <c r="P2147">
        <v>20</v>
      </c>
      <c r="Q2147">
        <v>29</v>
      </c>
      <c r="R2147">
        <v>0.69</v>
      </c>
      <c r="S2147">
        <v>9</v>
      </c>
      <c r="T2147">
        <v>27</v>
      </c>
      <c r="U2147">
        <v>36</v>
      </c>
      <c r="V2147">
        <v>24</v>
      </c>
      <c r="W2147">
        <v>7</v>
      </c>
      <c r="X2147">
        <v>12</v>
      </c>
      <c r="Y2147">
        <v>0</v>
      </c>
      <c r="Z2147">
        <v>4</v>
      </c>
      <c r="AA2147">
        <v>16</v>
      </c>
      <c r="AB2147">
        <v>21</v>
      </c>
      <c r="AC2147">
        <v>106</v>
      </c>
      <c r="AD2147">
        <v>-2</v>
      </c>
      <c r="AE2147">
        <v>1</v>
      </c>
      <c r="AF2147">
        <v>1231</v>
      </c>
      <c r="AG2147">
        <v>1231</v>
      </c>
      <c r="AH2147">
        <v>1231</v>
      </c>
      <c r="AI2147">
        <v>121</v>
      </c>
      <c r="AJ2147">
        <v>1946</v>
      </c>
      <c r="AK2147">
        <v>1922</v>
      </c>
      <c r="AL2147">
        <v>1601</v>
      </c>
      <c r="AM2147">
        <v>1413</v>
      </c>
      <c r="AN2147">
        <v>933</v>
      </c>
      <c r="AO2147">
        <v>1815</v>
      </c>
      <c r="AP2147">
        <v>623</v>
      </c>
      <c r="AQ2147">
        <v>325</v>
      </c>
      <c r="AR2147">
        <v>2016</v>
      </c>
      <c r="AS2147">
        <v>1566</v>
      </c>
      <c r="AT2147">
        <v>2068</v>
      </c>
      <c r="AU2147">
        <v>2164</v>
      </c>
      <c r="AV2147">
        <v>1570</v>
      </c>
      <c r="AW2147">
        <v>38</v>
      </c>
      <c r="AX2147">
        <v>217</v>
      </c>
      <c r="AY2147">
        <v>2427</v>
      </c>
      <c r="AZ2147">
        <v>750</v>
      </c>
      <c r="BA2147">
        <v>570</v>
      </c>
      <c r="BB2147">
        <v>575</v>
      </c>
      <c r="BC2147">
        <v>1723</v>
      </c>
      <c r="BD2147">
        <v>1286</v>
      </c>
      <c r="BE2147">
        <v>1</v>
      </c>
      <c r="BF2147" t="s">
        <v>71</v>
      </c>
      <c r="BG2147" t="s">
        <v>1404</v>
      </c>
      <c r="BH2147" t="s">
        <v>1498</v>
      </c>
      <c r="BI2147" s="4">
        <f xml:space="preserve"> _2025teamgamelogs[[#This Row],[FGA]] + (0.44 * _2025teamgamelogs[[#This Row],[FTA]]) + _2025teamgamelogs[[#This Row],[TOV]] - _2025teamgamelogs[[#This Row],[OREB]]</f>
        <v>93.76</v>
      </c>
      <c r="BJ2147" s="3">
        <f>_2025teamgamelogs[[#This Row],[TOV]]/_2025teamgamelogs[[#This Row],[POSSESIONS]]</f>
        <v>7.4658703071672355E-2</v>
      </c>
      <c r="BK2147" s="4">
        <f>_2025teamgamelogs[[#This Row],[PTS]]/_2025teamgamelogs[[#This Row],[POSSESIONS]]</f>
        <v>1.1305460750853242</v>
      </c>
      <c r="BL2147" s="4">
        <f xml:space="preserve"> 100 * _2025teamgamelogs[[#This Row],[POINTS_PER_POSSESSION]]</f>
        <v>113.05460750853243</v>
      </c>
      <c r="BM2147" s="4">
        <f xml:space="preserve"> _2025teamgamelogs[[#This Row],[POSSESIONS]] / (_2025teamgamelogs[[#This Row],[MIN]]/48)</f>
        <v>93.76</v>
      </c>
      <c r="BN2147" s="3">
        <f>_2025teamgamelogs[[#This Row],[PTS]] / (2 * (_2025teamgamelogs[[#This Row],[FGA]] + 0.44 * _2025teamgamelogs[[#This Row],[FTA]]))</f>
        <v>0.55346700083542189</v>
      </c>
      <c r="BO2147" s="4">
        <f>VLOOKUP(_2025teamgamelogs[[#This Row],[MONTH]], LEAGUE_AVERAGES!$A$2:$B$8, 2, FALSE)</f>
        <v>113.5005303155976</v>
      </c>
      <c r="BP2147" s="5">
        <f>VLOOKUP(_2025teamgamelogs[[#This Row],[TEAM_NAME]], LEAGUE_AVERAGES!$A$14:$C$43, 2, FALSE)</f>
        <v>0.4062926829268293</v>
      </c>
      <c r="BQ2147" s="5">
        <f>VLOOKUP(_2025teamgamelogs[[#This Row],[TEAM_NAME]], LEAGUE_AVERAGES!$A$14:$C$43, 3, FALSE)</f>
        <v>0.36926829268292688</v>
      </c>
      <c r="BR2147" s="5">
        <f>VLOOKUP(_2025teamgamelogs[[#This Row],[TEAM_NAME]], LEAGUE_AVERAGES!$F$14:$H$43, 2, FALSE)</f>
        <v>0.49804878048780482</v>
      </c>
      <c r="BS2147" s="5">
        <f>VLOOKUP(_2025teamgamelogs[[#This Row],[TEAM_NAME]], LEAGUE_AVERAGES!$F$14:$H$43, 3, FALSE)</f>
        <v>0.47917073170731711</v>
      </c>
      <c r="BT2147" s="5">
        <f>VLOOKUP(_2025teamgamelogs[[#This Row],[TEAM_NAME]], LEAGUE_AVERAGES!$K$14:$M$43, 2, FALSE)</f>
        <v>0.61475494156948829</v>
      </c>
      <c r="BU2147" s="5">
        <f>VLOOKUP(_2025teamgamelogs[[#This Row],[TEAM_NAME]], LEAGUE_AVERAGES!$K$14:$M$43, 3, FALSE)</f>
        <v>0.58586037801226176</v>
      </c>
    </row>
    <row r="2148" spans="1:73" x14ac:dyDescent="0.2">
      <c r="A2148" t="s">
        <v>59</v>
      </c>
      <c r="B2148">
        <v>1610612760</v>
      </c>
      <c r="C2148" t="s">
        <v>137</v>
      </c>
      <c r="D2148" t="s">
        <v>138</v>
      </c>
      <c r="E2148">
        <v>22401052</v>
      </c>
      <c r="F2148" s="1">
        <v>45741</v>
      </c>
      <c r="G2148" t="s">
        <v>591</v>
      </c>
      <c r="H2148" t="s">
        <v>63</v>
      </c>
      <c r="I2148">
        <v>48</v>
      </c>
      <c r="J2148">
        <v>43</v>
      </c>
      <c r="K2148">
        <v>82</v>
      </c>
      <c r="L2148">
        <v>0.52400000000000002</v>
      </c>
      <c r="M2148">
        <v>19</v>
      </c>
      <c r="N2148">
        <v>32</v>
      </c>
      <c r="O2148">
        <v>0.59399999999999997</v>
      </c>
      <c r="P2148">
        <v>16</v>
      </c>
      <c r="Q2148">
        <v>20</v>
      </c>
      <c r="R2148">
        <v>0.8</v>
      </c>
      <c r="S2148">
        <v>6</v>
      </c>
      <c r="T2148">
        <v>46</v>
      </c>
      <c r="U2148">
        <v>52</v>
      </c>
      <c r="V2148">
        <v>30</v>
      </c>
      <c r="W2148">
        <v>17</v>
      </c>
      <c r="X2148">
        <v>7</v>
      </c>
      <c r="Y2148">
        <v>6</v>
      </c>
      <c r="Z2148">
        <v>7</v>
      </c>
      <c r="AA2148">
        <v>18</v>
      </c>
      <c r="AB2148">
        <v>15</v>
      </c>
      <c r="AC2148">
        <v>121</v>
      </c>
      <c r="AD2148">
        <v>16</v>
      </c>
      <c r="AE2148">
        <v>1</v>
      </c>
      <c r="AF2148">
        <v>1</v>
      </c>
      <c r="AG2148">
        <v>1</v>
      </c>
      <c r="AH2148">
        <v>1</v>
      </c>
      <c r="AI2148">
        <v>121</v>
      </c>
      <c r="AJ2148">
        <v>866</v>
      </c>
      <c r="AK2148">
        <v>2022</v>
      </c>
      <c r="AL2148">
        <v>357</v>
      </c>
      <c r="AM2148">
        <v>182</v>
      </c>
      <c r="AN2148">
        <v>1863</v>
      </c>
      <c r="AO2148">
        <v>3</v>
      </c>
      <c r="AP2148">
        <v>1228</v>
      </c>
      <c r="AQ2148">
        <v>1301</v>
      </c>
      <c r="AR2148">
        <v>1029</v>
      </c>
      <c r="AS2148">
        <v>2189</v>
      </c>
      <c r="AT2148">
        <v>27</v>
      </c>
      <c r="AU2148">
        <v>267</v>
      </c>
      <c r="AV2148">
        <v>541</v>
      </c>
      <c r="AW2148">
        <v>1759</v>
      </c>
      <c r="AX2148">
        <v>1360</v>
      </c>
      <c r="AY2148">
        <v>560</v>
      </c>
      <c r="AZ2148">
        <v>1902</v>
      </c>
      <c r="BA2148">
        <v>1018</v>
      </c>
      <c r="BB2148">
        <v>1892</v>
      </c>
      <c r="BC2148">
        <v>672</v>
      </c>
      <c r="BD2148">
        <v>338</v>
      </c>
      <c r="BE2148">
        <v>1</v>
      </c>
      <c r="BF2148" t="s">
        <v>71</v>
      </c>
      <c r="BG2148" t="s">
        <v>1404</v>
      </c>
      <c r="BH2148" t="s">
        <v>1498</v>
      </c>
      <c r="BI2148" s="4">
        <f xml:space="preserve"> _2025teamgamelogs[[#This Row],[FGA]] + (0.44 * _2025teamgamelogs[[#This Row],[FTA]]) + _2025teamgamelogs[[#This Row],[TOV]] - _2025teamgamelogs[[#This Row],[OREB]]</f>
        <v>101.8</v>
      </c>
      <c r="BJ2148" s="3">
        <f>_2025teamgamelogs[[#This Row],[TOV]]/_2025teamgamelogs[[#This Row],[POSSESIONS]]</f>
        <v>0.1669941060903733</v>
      </c>
      <c r="BK2148" s="4">
        <f>_2025teamgamelogs[[#This Row],[PTS]]/_2025teamgamelogs[[#This Row],[POSSESIONS]]</f>
        <v>1.18860510805501</v>
      </c>
      <c r="BL2148" s="4">
        <f xml:space="preserve"> 100 * _2025teamgamelogs[[#This Row],[POINTS_PER_POSSESSION]]</f>
        <v>118.86051080550099</v>
      </c>
      <c r="BM2148" s="4">
        <f xml:space="preserve"> _2025teamgamelogs[[#This Row],[POSSESIONS]] / (_2025teamgamelogs[[#This Row],[MIN]]/48)</f>
        <v>101.8</v>
      </c>
      <c r="BN2148" s="3">
        <f>_2025teamgamelogs[[#This Row],[PTS]] / (2 * (_2025teamgamelogs[[#This Row],[FGA]] + 0.44 * _2025teamgamelogs[[#This Row],[FTA]]))</f>
        <v>0.66629955947136565</v>
      </c>
      <c r="BO2148" s="4">
        <f>VLOOKUP(_2025teamgamelogs[[#This Row],[MONTH]], LEAGUE_AVERAGES!$A$2:$B$8, 2, FALSE)</f>
        <v>113.5005303155976</v>
      </c>
      <c r="BP2148" s="5">
        <f>VLOOKUP(_2025teamgamelogs[[#This Row],[TEAM_NAME]], LEAGUE_AVERAGES!$A$14:$C$43, 2, FALSE)</f>
        <v>0.38229268292682927</v>
      </c>
      <c r="BQ2148" s="5">
        <f>VLOOKUP(_2025teamgamelogs[[#This Row],[TEAM_NAME]], LEAGUE_AVERAGES!$A$14:$C$43, 3, FALSE)</f>
        <v>0.36500000000000005</v>
      </c>
      <c r="BR2148" s="5">
        <f>VLOOKUP(_2025teamgamelogs[[#This Row],[TEAM_NAME]], LEAGUE_AVERAGES!$F$14:$H$43, 2, FALSE)</f>
        <v>0.48607317073170736</v>
      </c>
      <c r="BS2148" s="5">
        <f>VLOOKUP(_2025teamgamelogs[[#This Row],[TEAM_NAME]], LEAGUE_AVERAGES!$F$14:$H$43, 3, FALSE)</f>
        <v>0.4780731707317073</v>
      </c>
      <c r="BT2148" s="5">
        <f>VLOOKUP(_2025teamgamelogs[[#This Row],[TEAM_NAME]], LEAGUE_AVERAGES!$K$14:$M$43, 2, FALSE)</f>
        <v>0.59971838422440138</v>
      </c>
      <c r="BU2148" s="5">
        <f>VLOOKUP(_2025teamgamelogs[[#This Row],[TEAM_NAME]], LEAGUE_AVERAGES!$K$14:$M$43, 3, FALSE)</f>
        <v>0.58679992881439635</v>
      </c>
    </row>
    <row r="2149" spans="1:73" x14ac:dyDescent="0.2">
      <c r="A2149" t="s">
        <v>59</v>
      </c>
      <c r="B2149">
        <v>1610612758</v>
      </c>
      <c r="C2149" t="s">
        <v>142</v>
      </c>
      <c r="D2149" t="s">
        <v>143</v>
      </c>
      <c r="E2149">
        <v>22401052</v>
      </c>
      <c r="F2149" s="1">
        <v>45741</v>
      </c>
      <c r="G2149" t="s">
        <v>595</v>
      </c>
      <c r="H2149" t="s">
        <v>70</v>
      </c>
      <c r="I2149">
        <v>48</v>
      </c>
      <c r="J2149">
        <v>37</v>
      </c>
      <c r="K2149">
        <v>91</v>
      </c>
      <c r="L2149">
        <v>0.40699999999999997</v>
      </c>
      <c r="M2149">
        <v>23</v>
      </c>
      <c r="N2149">
        <v>47</v>
      </c>
      <c r="O2149">
        <v>0.48899999999999999</v>
      </c>
      <c r="P2149">
        <v>8</v>
      </c>
      <c r="Q2149">
        <v>12</v>
      </c>
      <c r="R2149">
        <v>0.66700000000000004</v>
      </c>
      <c r="S2149">
        <v>5</v>
      </c>
      <c r="T2149">
        <v>31</v>
      </c>
      <c r="U2149">
        <v>36</v>
      </c>
      <c r="V2149">
        <v>32</v>
      </c>
      <c r="W2149">
        <v>11</v>
      </c>
      <c r="X2149">
        <v>10</v>
      </c>
      <c r="Y2149">
        <v>7</v>
      </c>
      <c r="Z2149">
        <v>6</v>
      </c>
      <c r="AA2149">
        <v>15</v>
      </c>
      <c r="AB2149">
        <v>18</v>
      </c>
      <c r="AC2149">
        <v>105</v>
      </c>
      <c r="AD2149">
        <v>-16</v>
      </c>
      <c r="AE2149">
        <v>1</v>
      </c>
      <c r="AF2149">
        <v>1231</v>
      </c>
      <c r="AG2149">
        <v>1231</v>
      </c>
      <c r="AH2149">
        <v>1231</v>
      </c>
      <c r="AI2149">
        <v>121</v>
      </c>
      <c r="AJ2149">
        <v>1946</v>
      </c>
      <c r="AK2149">
        <v>899</v>
      </c>
      <c r="AL2149">
        <v>2136</v>
      </c>
      <c r="AM2149">
        <v>22</v>
      </c>
      <c r="AN2149">
        <v>200</v>
      </c>
      <c r="AO2149">
        <v>131</v>
      </c>
      <c r="AP2149">
        <v>2336</v>
      </c>
      <c r="AQ2149">
        <v>2282</v>
      </c>
      <c r="AR2149">
        <v>2105</v>
      </c>
      <c r="AS2149">
        <v>2299</v>
      </c>
      <c r="AT2149">
        <v>1488</v>
      </c>
      <c r="AU2149">
        <v>2164</v>
      </c>
      <c r="AV2149">
        <v>322</v>
      </c>
      <c r="AW2149">
        <v>429</v>
      </c>
      <c r="AX2149">
        <v>539</v>
      </c>
      <c r="AY2149">
        <v>346</v>
      </c>
      <c r="AZ2149">
        <v>1573</v>
      </c>
      <c r="BA2149">
        <v>398</v>
      </c>
      <c r="BB2149">
        <v>1204</v>
      </c>
      <c r="BC2149">
        <v>1790</v>
      </c>
      <c r="BD2149">
        <v>2086</v>
      </c>
      <c r="BE2149">
        <v>1</v>
      </c>
      <c r="BF2149" t="s">
        <v>64</v>
      </c>
      <c r="BG2149" t="s">
        <v>1404</v>
      </c>
      <c r="BH2149" t="s">
        <v>1498</v>
      </c>
      <c r="BI2149" s="4">
        <f xml:space="preserve"> _2025teamgamelogs[[#This Row],[FGA]] + (0.44 * _2025teamgamelogs[[#This Row],[FTA]]) + _2025teamgamelogs[[#This Row],[TOV]] - _2025teamgamelogs[[#This Row],[OREB]]</f>
        <v>102.28</v>
      </c>
      <c r="BJ2149" s="3">
        <f>_2025teamgamelogs[[#This Row],[TOV]]/_2025teamgamelogs[[#This Row],[POSSESIONS]]</f>
        <v>0.10754790770434103</v>
      </c>
      <c r="BK2149" s="4">
        <f>_2025teamgamelogs[[#This Row],[PTS]]/_2025teamgamelogs[[#This Row],[POSSESIONS]]</f>
        <v>1.026593664450528</v>
      </c>
      <c r="BL2149" s="4">
        <f xml:space="preserve"> 100 * _2025teamgamelogs[[#This Row],[POINTS_PER_POSSESSION]]</f>
        <v>102.6593664450528</v>
      </c>
      <c r="BM2149" s="4">
        <f xml:space="preserve"> _2025teamgamelogs[[#This Row],[POSSESIONS]] / (_2025teamgamelogs[[#This Row],[MIN]]/48)</f>
        <v>102.28</v>
      </c>
      <c r="BN2149" s="3">
        <f>_2025teamgamelogs[[#This Row],[PTS]] / (2 * (_2025teamgamelogs[[#This Row],[FGA]] + 0.44 * _2025teamgamelogs[[#This Row],[FTA]]))</f>
        <v>0.54528458662235146</v>
      </c>
      <c r="BO2149" s="4">
        <f>VLOOKUP(_2025teamgamelogs[[#This Row],[MONTH]], LEAGUE_AVERAGES!$A$2:$B$8, 2, FALSE)</f>
        <v>113.5005303155976</v>
      </c>
      <c r="BP2149" s="5">
        <f>VLOOKUP(_2025teamgamelogs[[#This Row],[TEAM_NAME]], LEAGUE_AVERAGES!$A$14:$C$43, 2, FALSE)</f>
        <v>0.37158536585365853</v>
      </c>
      <c r="BQ2149" s="5">
        <f>VLOOKUP(_2025teamgamelogs[[#This Row],[TEAM_NAME]], LEAGUE_AVERAGES!$A$14:$C$43, 3, FALSE)</f>
        <v>0.34029268292682929</v>
      </c>
      <c r="BR2149" s="5">
        <f>VLOOKUP(_2025teamgamelogs[[#This Row],[TEAM_NAME]], LEAGUE_AVERAGES!$F$14:$H$43, 2, FALSE)</f>
        <v>0.4831951219512195</v>
      </c>
      <c r="BS2149" s="5">
        <f>VLOOKUP(_2025teamgamelogs[[#This Row],[TEAM_NAME]], LEAGUE_AVERAGES!$F$14:$H$43, 3, FALSE)</f>
        <v>0.47492682926829272</v>
      </c>
      <c r="BT2149" s="5">
        <f>VLOOKUP(_2025teamgamelogs[[#This Row],[TEAM_NAME]], LEAGUE_AVERAGES!$K$14:$M$43, 2, FALSE)</f>
        <v>0.59195463864629394</v>
      </c>
      <c r="BU2149" s="5">
        <f>VLOOKUP(_2025teamgamelogs[[#This Row],[TEAM_NAME]], LEAGUE_AVERAGES!$K$14:$M$43, 3, FALSE)</f>
        <v>0.57517865161129356</v>
      </c>
    </row>
    <row r="2150" spans="1:73" x14ac:dyDescent="0.2">
      <c r="A2150" t="s">
        <v>59</v>
      </c>
      <c r="B2150">
        <v>1610612757</v>
      </c>
      <c r="C2150" t="s">
        <v>116</v>
      </c>
      <c r="D2150" t="s">
        <v>117</v>
      </c>
      <c r="E2150">
        <v>22401051</v>
      </c>
      <c r="F2150" s="1">
        <v>45741</v>
      </c>
      <c r="G2150" t="s">
        <v>1722</v>
      </c>
      <c r="H2150" t="s">
        <v>70</v>
      </c>
      <c r="I2150">
        <v>48</v>
      </c>
      <c r="J2150">
        <v>40</v>
      </c>
      <c r="K2150">
        <v>100</v>
      </c>
      <c r="L2150">
        <v>0.4</v>
      </c>
      <c r="M2150">
        <v>17</v>
      </c>
      <c r="N2150">
        <v>52</v>
      </c>
      <c r="O2150">
        <v>0.32700000000000001</v>
      </c>
      <c r="P2150">
        <v>14</v>
      </c>
      <c r="Q2150">
        <v>22</v>
      </c>
      <c r="R2150">
        <v>0.63600000000000001</v>
      </c>
      <c r="S2150">
        <v>19</v>
      </c>
      <c r="T2150">
        <v>26</v>
      </c>
      <c r="U2150">
        <v>45</v>
      </c>
      <c r="V2150">
        <v>28</v>
      </c>
      <c r="W2150">
        <v>10</v>
      </c>
      <c r="X2150">
        <v>9</v>
      </c>
      <c r="Y2150">
        <v>3</v>
      </c>
      <c r="Z2150">
        <v>6</v>
      </c>
      <c r="AA2150">
        <v>15</v>
      </c>
      <c r="AB2150">
        <v>18</v>
      </c>
      <c r="AC2150">
        <v>111</v>
      </c>
      <c r="AD2150">
        <v>-11</v>
      </c>
      <c r="AE2150">
        <v>1</v>
      </c>
      <c r="AF2150">
        <v>1231</v>
      </c>
      <c r="AG2150">
        <v>1231</v>
      </c>
      <c r="AH2150">
        <v>1231</v>
      </c>
      <c r="AI2150">
        <v>121</v>
      </c>
      <c r="AJ2150">
        <v>1438</v>
      </c>
      <c r="AK2150">
        <v>153</v>
      </c>
      <c r="AL2150">
        <v>2190</v>
      </c>
      <c r="AM2150">
        <v>410</v>
      </c>
      <c r="AN2150">
        <v>60</v>
      </c>
      <c r="AO2150">
        <v>1590</v>
      </c>
      <c r="AP2150">
        <v>1571</v>
      </c>
      <c r="AQ2150">
        <v>1008</v>
      </c>
      <c r="AR2150">
        <v>2249</v>
      </c>
      <c r="AS2150">
        <v>61</v>
      </c>
      <c r="AT2150">
        <v>2171</v>
      </c>
      <c r="AU2150">
        <v>976</v>
      </c>
      <c r="AV2150">
        <v>840</v>
      </c>
      <c r="AW2150">
        <v>264</v>
      </c>
      <c r="AX2150">
        <v>797</v>
      </c>
      <c r="AY2150">
        <v>1712</v>
      </c>
      <c r="AZ2150">
        <v>1573</v>
      </c>
      <c r="BA2150">
        <v>398</v>
      </c>
      <c r="BB2150">
        <v>1204</v>
      </c>
      <c r="BC2150">
        <v>1402</v>
      </c>
      <c r="BD2150">
        <v>1848</v>
      </c>
      <c r="BE2150">
        <v>1</v>
      </c>
      <c r="BF2150" t="s">
        <v>64</v>
      </c>
      <c r="BG2150" t="s">
        <v>1404</v>
      </c>
      <c r="BH2150" t="s">
        <v>1498</v>
      </c>
      <c r="BI2150" s="4">
        <f xml:space="preserve"> _2025teamgamelogs[[#This Row],[FGA]] + (0.44 * _2025teamgamelogs[[#This Row],[FTA]]) + _2025teamgamelogs[[#This Row],[TOV]] - _2025teamgamelogs[[#This Row],[OREB]]</f>
        <v>100.68</v>
      </c>
      <c r="BJ2150" s="3">
        <f>_2025teamgamelogs[[#This Row],[TOV]]/_2025teamgamelogs[[#This Row],[POSSESIONS]]</f>
        <v>9.9324592769169634E-2</v>
      </c>
      <c r="BK2150" s="4">
        <f>_2025teamgamelogs[[#This Row],[PTS]]/_2025teamgamelogs[[#This Row],[POSSESIONS]]</f>
        <v>1.102502979737783</v>
      </c>
      <c r="BL2150" s="4">
        <f xml:space="preserve"> 100 * _2025teamgamelogs[[#This Row],[POINTS_PER_POSSESSION]]</f>
        <v>110.2502979737783</v>
      </c>
      <c r="BM2150" s="4">
        <f xml:space="preserve"> _2025teamgamelogs[[#This Row],[POSSESIONS]] / (_2025teamgamelogs[[#This Row],[MIN]]/48)</f>
        <v>100.68</v>
      </c>
      <c r="BN2150" s="3">
        <f>_2025teamgamelogs[[#This Row],[PTS]] / (2 * (_2025teamgamelogs[[#This Row],[FGA]] + 0.44 * _2025teamgamelogs[[#This Row],[FTA]]))</f>
        <v>0.50601750547045954</v>
      </c>
      <c r="BO2150" s="4">
        <f>VLOOKUP(_2025teamgamelogs[[#This Row],[MONTH]], LEAGUE_AVERAGES!$A$2:$B$8, 2, FALSE)</f>
        <v>113.5005303155976</v>
      </c>
      <c r="BP2150" s="5">
        <f>VLOOKUP(_2025teamgamelogs[[#This Row],[TEAM_NAME]], LEAGUE_AVERAGES!$A$14:$C$43, 2, FALSE)</f>
        <v>0.3617317073170731</v>
      </c>
      <c r="BQ2150" s="5">
        <f>VLOOKUP(_2025teamgamelogs[[#This Row],[TEAM_NAME]], LEAGUE_AVERAGES!$A$14:$C$43, 3, FALSE)</f>
        <v>0.32368292682926825</v>
      </c>
      <c r="BR2150" s="5">
        <f>VLOOKUP(_2025teamgamelogs[[#This Row],[TEAM_NAME]], LEAGUE_AVERAGES!$F$14:$H$43, 2, FALSE)</f>
        <v>0.4560243902439024</v>
      </c>
      <c r="BS2150" s="5">
        <f>VLOOKUP(_2025teamgamelogs[[#This Row],[TEAM_NAME]], LEAGUE_AVERAGES!$F$14:$H$43, 3, FALSE)</f>
        <v>0.4473414634146341</v>
      </c>
      <c r="BT2150" s="5">
        <f>VLOOKUP(_2025teamgamelogs[[#This Row],[TEAM_NAME]], LEAGUE_AVERAGES!$K$14:$M$43, 2, FALSE)</f>
        <v>0.56794360073860606</v>
      </c>
      <c r="BU2150" s="5">
        <f>VLOOKUP(_2025teamgamelogs[[#This Row],[TEAM_NAME]], LEAGUE_AVERAGES!$K$14:$M$43, 3, FALSE)</f>
        <v>0.54561285519601899</v>
      </c>
    </row>
    <row r="2151" spans="1:73" x14ac:dyDescent="0.2">
      <c r="A2151" t="s">
        <v>59</v>
      </c>
      <c r="B2151">
        <v>1610612739</v>
      </c>
      <c r="C2151" t="s">
        <v>119</v>
      </c>
      <c r="D2151" t="s">
        <v>120</v>
      </c>
      <c r="E2151">
        <v>22401051</v>
      </c>
      <c r="F2151" s="1">
        <v>45741</v>
      </c>
      <c r="G2151" t="s">
        <v>1723</v>
      </c>
      <c r="H2151" t="s">
        <v>63</v>
      </c>
      <c r="I2151">
        <v>48</v>
      </c>
      <c r="J2151">
        <v>48</v>
      </c>
      <c r="K2151">
        <v>88</v>
      </c>
      <c r="L2151">
        <v>0.54500000000000004</v>
      </c>
      <c r="M2151">
        <v>12</v>
      </c>
      <c r="N2151">
        <v>27</v>
      </c>
      <c r="O2151">
        <v>0.44400000000000001</v>
      </c>
      <c r="P2151">
        <v>14</v>
      </c>
      <c r="Q2151">
        <v>17</v>
      </c>
      <c r="R2151">
        <v>0.82399999999999995</v>
      </c>
      <c r="S2151">
        <v>9</v>
      </c>
      <c r="T2151">
        <v>32</v>
      </c>
      <c r="U2151">
        <v>41</v>
      </c>
      <c r="V2151">
        <v>28</v>
      </c>
      <c r="W2151">
        <v>14</v>
      </c>
      <c r="X2151">
        <v>4</v>
      </c>
      <c r="Y2151">
        <v>6</v>
      </c>
      <c r="Z2151">
        <v>3</v>
      </c>
      <c r="AA2151">
        <v>18</v>
      </c>
      <c r="AB2151">
        <v>15</v>
      </c>
      <c r="AC2151">
        <v>122</v>
      </c>
      <c r="AD2151">
        <v>11</v>
      </c>
      <c r="AE2151">
        <v>1</v>
      </c>
      <c r="AF2151">
        <v>1</v>
      </c>
      <c r="AG2151">
        <v>1</v>
      </c>
      <c r="AH2151">
        <v>1</v>
      </c>
      <c r="AI2151">
        <v>121</v>
      </c>
      <c r="AJ2151">
        <v>242</v>
      </c>
      <c r="AK2151">
        <v>1314</v>
      </c>
      <c r="AL2151">
        <v>186</v>
      </c>
      <c r="AM2151">
        <v>1413</v>
      </c>
      <c r="AN2151">
        <v>2292</v>
      </c>
      <c r="AO2151">
        <v>359</v>
      </c>
      <c r="AP2151">
        <v>1571</v>
      </c>
      <c r="AQ2151">
        <v>1778</v>
      </c>
      <c r="AR2151">
        <v>811</v>
      </c>
      <c r="AS2151">
        <v>1566</v>
      </c>
      <c r="AT2151">
        <v>1307</v>
      </c>
      <c r="AU2151">
        <v>1563</v>
      </c>
      <c r="AV2151">
        <v>840</v>
      </c>
      <c r="AW2151">
        <v>1092</v>
      </c>
      <c r="AX2151">
        <v>2190</v>
      </c>
      <c r="AY2151">
        <v>560</v>
      </c>
      <c r="AZ2151">
        <v>384</v>
      </c>
      <c r="BA2151">
        <v>1018</v>
      </c>
      <c r="BB2151">
        <v>1892</v>
      </c>
      <c r="BC2151">
        <v>609</v>
      </c>
      <c r="BD2151">
        <v>563</v>
      </c>
      <c r="BE2151">
        <v>1</v>
      </c>
      <c r="BF2151" t="s">
        <v>71</v>
      </c>
      <c r="BG2151" t="s">
        <v>1404</v>
      </c>
      <c r="BH2151" t="s">
        <v>1498</v>
      </c>
      <c r="BI2151" s="4">
        <f xml:space="preserve"> _2025teamgamelogs[[#This Row],[FGA]] + (0.44 * _2025teamgamelogs[[#This Row],[FTA]]) + _2025teamgamelogs[[#This Row],[TOV]] - _2025teamgamelogs[[#This Row],[OREB]]</f>
        <v>100.48</v>
      </c>
      <c r="BJ2151" s="3">
        <f>_2025teamgamelogs[[#This Row],[TOV]]/_2025teamgamelogs[[#This Row],[POSSESIONS]]</f>
        <v>0.1393312101910828</v>
      </c>
      <c r="BK2151" s="4">
        <f>_2025teamgamelogs[[#This Row],[PTS]]/_2025teamgamelogs[[#This Row],[POSSESIONS]]</f>
        <v>1.214171974522293</v>
      </c>
      <c r="BL2151" s="4">
        <f xml:space="preserve"> 100 * _2025teamgamelogs[[#This Row],[POINTS_PER_POSSESSION]]</f>
        <v>121.4171974522293</v>
      </c>
      <c r="BM2151" s="4">
        <f xml:space="preserve"> _2025teamgamelogs[[#This Row],[POSSESIONS]] / (_2025teamgamelogs[[#This Row],[MIN]]/48)</f>
        <v>100.48</v>
      </c>
      <c r="BN2151" s="3">
        <f>_2025teamgamelogs[[#This Row],[PTS]] / (2 * (_2025teamgamelogs[[#This Row],[FGA]] + 0.44 * _2025teamgamelogs[[#This Row],[FTA]]))</f>
        <v>0.63887725178047761</v>
      </c>
      <c r="BO2151" s="4">
        <f>VLOOKUP(_2025teamgamelogs[[#This Row],[MONTH]], LEAGUE_AVERAGES!$A$2:$B$8, 2, FALSE)</f>
        <v>113.5005303155976</v>
      </c>
      <c r="BP2151" s="5">
        <f>VLOOKUP(_2025teamgamelogs[[#This Row],[TEAM_NAME]], LEAGUE_AVERAGES!$A$14:$C$43, 2, FALSE)</f>
        <v>0.38409756097560971</v>
      </c>
      <c r="BQ2151" s="5">
        <f>VLOOKUP(_2025teamgamelogs[[#This Row],[TEAM_NAME]], LEAGUE_AVERAGES!$A$14:$C$43, 3, FALSE)</f>
        <v>0.38512195121951209</v>
      </c>
      <c r="BR2151" s="5">
        <f>VLOOKUP(_2025teamgamelogs[[#This Row],[TEAM_NAME]], LEAGUE_AVERAGES!$F$14:$H$43, 2, FALSE)</f>
        <v>0.49482926829268303</v>
      </c>
      <c r="BS2151" s="5">
        <f>VLOOKUP(_2025teamgamelogs[[#This Row],[TEAM_NAME]], LEAGUE_AVERAGES!$F$14:$H$43, 3, FALSE)</f>
        <v>0.4880731707317072</v>
      </c>
      <c r="BT2151" s="5">
        <f>VLOOKUP(_2025teamgamelogs[[#This Row],[TEAM_NAME]], LEAGUE_AVERAGES!$K$14:$M$43, 2, FALSE)</f>
        <v>0.61027349880699666</v>
      </c>
      <c r="BU2151" s="5">
        <f>VLOOKUP(_2025teamgamelogs[[#This Row],[TEAM_NAME]], LEAGUE_AVERAGES!$K$14:$M$43, 3, FALSE)</f>
        <v>0.60680781397749251</v>
      </c>
    </row>
    <row r="2152" spans="1:73" x14ac:dyDescent="0.2">
      <c r="A2152" t="s">
        <v>59</v>
      </c>
      <c r="B2152">
        <v>1610612745</v>
      </c>
      <c r="C2152" t="s">
        <v>104</v>
      </c>
      <c r="D2152" t="s">
        <v>105</v>
      </c>
      <c r="E2152">
        <v>22401049</v>
      </c>
      <c r="F2152" s="1">
        <v>45741</v>
      </c>
      <c r="G2152" t="s">
        <v>1724</v>
      </c>
      <c r="H2152" t="s">
        <v>63</v>
      </c>
      <c r="I2152">
        <v>48</v>
      </c>
      <c r="J2152">
        <v>42</v>
      </c>
      <c r="K2152">
        <v>93</v>
      </c>
      <c r="L2152">
        <v>0.45200000000000001</v>
      </c>
      <c r="M2152">
        <v>11</v>
      </c>
      <c r="N2152">
        <v>39</v>
      </c>
      <c r="O2152">
        <v>0.28199999999999997</v>
      </c>
      <c r="P2152">
        <v>26</v>
      </c>
      <c r="Q2152">
        <v>29</v>
      </c>
      <c r="R2152">
        <v>0.89700000000000002</v>
      </c>
      <c r="S2152">
        <v>14</v>
      </c>
      <c r="T2152">
        <v>37</v>
      </c>
      <c r="U2152">
        <v>51</v>
      </c>
      <c r="V2152">
        <v>17</v>
      </c>
      <c r="W2152">
        <v>16</v>
      </c>
      <c r="X2152">
        <v>8</v>
      </c>
      <c r="Y2152">
        <v>2</v>
      </c>
      <c r="Z2152">
        <v>1</v>
      </c>
      <c r="AA2152">
        <v>12</v>
      </c>
      <c r="AB2152">
        <v>26</v>
      </c>
      <c r="AC2152">
        <v>121</v>
      </c>
      <c r="AD2152">
        <v>7</v>
      </c>
      <c r="AE2152">
        <v>1</v>
      </c>
      <c r="AF2152">
        <v>1</v>
      </c>
      <c r="AG2152">
        <v>1</v>
      </c>
      <c r="AH2152">
        <v>1</v>
      </c>
      <c r="AI2152">
        <v>121</v>
      </c>
      <c r="AJ2152">
        <v>1068</v>
      </c>
      <c r="AK2152">
        <v>664</v>
      </c>
      <c r="AL2152">
        <v>1521</v>
      </c>
      <c r="AM2152">
        <v>1661</v>
      </c>
      <c r="AN2152">
        <v>933</v>
      </c>
      <c r="AO2152">
        <v>2046</v>
      </c>
      <c r="AP2152">
        <v>133</v>
      </c>
      <c r="AQ2152">
        <v>325</v>
      </c>
      <c r="AR2152">
        <v>280</v>
      </c>
      <c r="AS2152">
        <v>466</v>
      </c>
      <c r="AT2152">
        <v>489</v>
      </c>
      <c r="AU2152">
        <v>340</v>
      </c>
      <c r="AV2152">
        <v>2380</v>
      </c>
      <c r="AW2152">
        <v>1583</v>
      </c>
      <c r="AX2152">
        <v>1073</v>
      </c>
      <c r="AY2152">
        <v>2078</v>
      </c>
      <c r="AZ2152">
        <v>35</v>
      </c>
      <c r="BA2152">
        <v>92</v>
      </c>
      <c r="BB2152">
        <v>94</v>
      </c>
      <c r="BC2152">
        <v>672</v>
      </c>
      <c r="BD2152">
        <v>795</v>
      </c>
      <c r="BE2152">
        <v>1</v>
      </c>
      <c r="BF2152" t="s">
        <v>64</v>
      </c>
      <c r="BG2152" t="s">
        <v>1404</v>
      </c>
      <c r="BH2152" t="s">
        <v>1498</v>
      </c>
      <c r="BI2152" s="4">
        <f xml:space="preserve"> _2025teamgamelogs[[#This Row],[FGA]] + (0.44 * _2025teamgamelogs[[#This Row],[FTA]]) + _2025teamgamelogs[[#This Row],[TOV]] - _2025teamgamelogs[[#This Row],[OREB]]</f>
        <v>107.76</v>
      </c>
      <c r="BJ2152" s="3">
        <f>_2025teamgamelogs[[#This Row],[TOV]]/_2025teamgamelogs[[#This Row],[POSSESIONS]]</f>
        <v>0.14847809948032664</v>
      </c>
      <c r="BK2152" s="4">
        <f>_2025teamgamelogs[[#This Row],[PTS]]/_2025teamgamelogs[[#This Row],[POSSESIONS]]</f>
        <v>1.1228656273199702</v>
      </c>
      <c r="BL2152" s="4">
        <f xml:space="preserve"> 100 * _2025teamgamelogs[[#This Row],[POINTS_PER_POSSESSION]]</f>
        <v>112.28656273199702</v>
      </c>
      <c r="BM2152" s="4">
        <f xml:space="preserve"> _2025teamgamelogs[[#This Row],[POSSESIONS]] / (_2025teamgamelogs[[#This Row],[MIN]]/48)</f>
        <v>107.76</v>
      </c>
      <c r="BN2152" s="3">
        <f>_2025teamgamelogs[[#This Row],[PTS]] / (2 * (_2025teamgamelogs[[#This Row],[FGA]] + 0.44 * _2025teamgamelogs[[#This Row],[FTA]]))</f>
        <v>0.57204992435703472</v>
      </c>
      <c r="BO2152" s="4">
        <f>VLOOKUP(_2025teamgamelogs[[#This Row],[MONTH]], LEAGUE_AVERAGES!$A$2:$B$8, 2, FALSE)</f>
        <v>113.5005303155976</v>
      </c>
      <c r="BP2152" s="5">
        <f>VLOOKUP(_2025teamgamelogs[[#This Row],[TEAM_NAME]], LEAGUE_AVERAGES!$A$14:$C$43, 2, FALSE)</f>
        <v>0.35034146341463424</v>
      </c>
      <c r="BQ2152" s="5">
        <f>VLOOKUP(_2025teamgamelogs[[#This Row],[TEAM_NAME]], LEAGUE_AVERAGES!$A$14:$C$43, 3, FALSE)</f>
        <v>0.35473170731707321</v>
      </c>
      <c r="BR2152" s="5">
        <f>VLOOKUP(_2025teamgamelogs[[#This Row],[TEAM_NAME]], LEAGUE_AVERAGES!$F$14:$H$43, 2, FALSE)</f>
        <v>0.45260975609756104</v>
      </c>
      <c r="BS2152" s="5">
        <f>VLOOKUP(_2025teamgamelogs[[#This Row],[TEAM_NAME]], LEAGUE_AVERAGES!$F$14:$H$43, 3, FALSE)</f>
        <v>0.45763414634146338</v>
      </c>
      <c r="BT2152" s="5">
        <f>VLOOKUP(_2025teamgamelogs[[#This Row],[TEAM_NAME]], LEAGUE_AVERAGES!$K$14:$M$43, 2, FALSE)</f>
        <v>0.55103752047014554</v>
      </c>
      <c r="BU2152" s="5">
        <f>VLOOKUP(_2025teamgamelogs[[#This Row],[TEAM_NAME]], LEAGUE_AVERAGES!$K$14:$M$43, 3, FALSE)</f>
        <v>0.55544482411316332</v>
      </c>
    </row>
    <row r="2153" spans="1:73" x14ac:dyDescent="0.2">
      <c r="A2153" t="s">
        <v>59</v>
      </c>
      <c r="B2153">
        <v>1610612737</v>
      </c>
      <c r="C2153" t="s">
        <v>92</v>
      </c>
      <c r="D2153" t="s">
        <v>93</v>
      </c>
      <c r="E2153">
        <v>22401049</v>
      </c>
      <c r="F2153" s="1">
        <v>45741</v>
      </c>
      <c r="G2153" t="s">
        <v>1725</v>
      </c>
      <c r="H2153" t="s">
        <v>70</v>
      </c>
      <c r="I2153">
        <v>48</v>
      </c>
      <c r="J2153">
        <v>43</v>
      </c>
      <c r="K2153">
        <v>103</v>
      </c>
      <c r="L2153">
        <v>0.41699999999999998</v>
      </c>
      <c r="M2153">
        <v>15</v>
      </c>
      <c r="N2153">
        <v>49</v>
      </c>
      <c r="O2153">
        <v>0.30599999999999999</v>
      </c>
      <c r="P2153">
        <v>13</v>
      </c>
      <c r="Q2153">
        <v>15</v>
      </c>
      <c r="R2153">
        <v>0.86699999999999999</v>
      </c>
      <c r="S2153">
        <v>18</v>
      </c>
      <c r="T2153">
        <v>24</v>
      </c>
      <c r="U2153">
        <v>42</v>
      </c>
      <c r="V2153">
        <v>32</v>
      </c>
      <c r="W2153">
        <v>14</v>
      </c>
      <c r="X2153">
        <v>8</v>
      </c>
      <c r="Y2153">
        <v>1</v>
      </c>
      <c r="Z2153">
        <v>2</v>
      </c>
      <c r="AA2153">
        <v>26</v>
      </c>
      <c r="AB2153">
        <v>12</v>
      </c>
      <c r="AC2153">
        <v>114</v>
      </c>
      <c r="AD2153">
        <v>-7</v>
      </c>
      <c r="AE2153">
        <v>1</v>
      </c>
      <c r="AF2153">
        <v>1231</v>
      </c>
      <c r="AG2153">
        <v>1231</v>
      </c>
      <c r="AH2153">
        <v>1231</v>
      </c>
      <c r="AI2153">
        <v>121</v>
      </c>
      <c r="AJ2153">
        <v>866</v>
      </c>
      <c r="AK2153">
        <v>77</v>
      </c>
      <c r="AL2153">
        <v>2023</v>
      </c>
      <c r="AM2153">
        <v>733</v>
      </c>
      <c r="AN2153">
        <v>142</v>
      </c>
      <c r="AO2153">
        <v>1841</v>
      </c>
      <c r="AP2153">
        <v>1755</v>
      </c>
      <c r="AQ2153">
        <v>2021</v>
      </c>
      <c r="AR2153">
        <v>459</v>
      </c>
      <c r="AS2153">
        <v>100</v>
      </c>
      <c r="AT2153">
        <v>2333</v>
      </c>
      <c r="AU2153">
        <v>1443</v>
      </c>
      <c r="AV2153">
        <v>322</v>
      </c>
      <c r="AW2153">
        <v>1092</v>
      </c>
      <c r="AX2153">
        <v>1073</v>
      </c>
      <c r="AY2153">
        <v>2304</v>
      </c>
      <c r="AZ2153">
        <v>158</v>
      </c>
      <c r="BA2153">
        <v>2319</v>
      </c>
      <c r="BB2153">
        <v>2314</v>
      </c>
      <c r="BC2153">
        <v>1168</v>
      </c>
      <c r="BD2153">
        <v>1608</v>
      </c>
      <c r="BE2153">
        <v>1</v>
      </c>
      <c r="BF2153" t="s">
        <v>71</v>
      </c>
      <c r="BG2153" t="s">
        <v>1404</v>
      </c>
      <c r="BH2153" t="s">
        <v>1498</v>
      </c>
      <c r="BI2153" s="4">
        <f xml:space="preserve"> _2025teamgamelogs[[#This Row],[FGA]] + (0.44 * _2025teamgamelogs[[#This Row],[FTA]]) + _2025teamgamelogs[[#This Row],[TOV]] - _2025teamgamelogs[[#This Row],[OREB]]</f>
        <v>105.6</v>
      </c>
      <c r="BJ2153" s="3">
        <f>_2025teamgamelogs[[#This Row],[TOV]]/_2025teamgamelogs[[#This Row],[POSSESIONS]]</f>
        <v>0.13257575757575757</v>
      </c>
      <c r="BK2153" s="4">
        <f>_2025teamgamelogs[[#This Row],[PTS]]/_2025teamgamelogs[[#This Row],[POSSESIONS]]</f>
        <v>1.0795454545454546</v>
      </c>
      <c r="BL2153" s="4">
        <f xml:space="preserve"> 100 * _2025teamgamelogs[[#This Row],[POINTS_PER_POSSESSION]]</f>
        <v>107.95454545454545</v>
      </c>
      <c r="BM2153" s="4">
        <f xml:space="preserve"> _2025teamgamelogs[[#This Row],[POSSESIONS]] / (_2025teamgamelogs[[#This Row],[MIN]]/48)</f>
        <v>105.6</v>
      </c>
      <c r="BN2153" s="3">
        <f>_2025teamgamelogs[[#This Row],[PTS]] / (2 * (_2025teamgamelogs[[#This Row],[FGA]] + 0.44 * _2025teamgamelogs[[#This Row],[FTA]]))</f>
        <v>0.52007299270072993</v>
      </c>
      <c r="BO2153" s="4">
        <f>VLOOKUP(_2025teamgamelogs[[#This Row],[MONTH]], LEAGUE_AVERAGES!$A$2:$B$8, 2, FALSE)</f>
        <v>113.5005303155976</v>
      </c>
      <c r="BP2153" s="5">
        <f>VLOOKUP(_2025teamgamelogs[[#This Row],[TEAM_NAME]], LEAGUE_AVERAGES!$A$14:$C$43, 2, FALSE)</f>
        <v>0.35092500000000004</v>
      </c>
      <c r="BQ2153" s="5">
        <f>VLOOKUP(_2025teamgamelogs[[#This Row],[TEAM_NAME]], LEAGUE_AVERAGES!$A$14:$C$43, 3, FALSE)</f>
        <v>0.36290476190476195</v>
      </c>
      <c r="BR2153" s="5">
        <f>VLOOKUP(_2025teamgamelogs[[#This Row],[TEAM_NAME]], LEAGUE_AVERAGES!$F$14:$H$43, 2, FALSE)</f>
        <v>0.47670000000000012</v>
      </c>
      <c r="BS2153" s="5">
        <f>VLOOKUP(_2025teamgamelogs[[#This Row],[TEAM_NAME]], LEAGUE_AVERAGES!$F$14:$H$43, 3, FALSE)</f>
        <v>0.47069047619047621</v>
      </c>
      <c r="BT2153" s="5">
        <f>VLOOKUP(_2025teamgamelogs[[#This Row],[TEAM_NAME]], LEAGUE_AVERAGES!$K$14:$M$43, 2, FALSE)</f>
        <v>0.58493933923263275</v>
      </c>
      <c r="BU2153" s="5">
        <f>VLOOKUP(_2025teamgamelogs[[#This Row],[TEAM_NAME]], LEAGUE_AVERAGES!$K$14:$M$43, 3, FALSE)</f>
        <v>0.57722862424766153</v>
      </c>
    </row>
    <row r="2154" spans="1:73" x14ac:dyDescent="0.2">
      <c r="A2154" t="s">
        <v>59</v>
      </c>
      <c r="B2154">
        <v>1610612753</v>
      </c>
      <c r="C2154" t="s">
        <v>83</v>
      </c>
      <c r="D2154" t="s">
        <v>84</v>
      </c>
      <c r="E2154">
        <v>22401045</v>
      </c>
      <c r="F2154" s="1">
        <v>45741</v>
      </c>
      <c r="G2154" t="s">
        <v>596</v>
      </c>
      <c r="H2154" t="s">
        <v>63</v>
      </c>
      <c r="I2154">
        <v>48</v>
      </c>
      <c r="J2154">
        <v>41</v>
      </c>
      <c r="K2154">
        <v>90</v>
      </c>
      <c r="L2154">
        <v>0.45600000000000002</v>
      </c>
      <c r="M2154">
        <v>13</v>
      </c>
      <c r="N2154">
        <v>42</v>
      </c>
      <c r="O2154">
        <v>0.31</v>
      </c>
      <c r="P2154">
        <v>16</v>
      </c>
      <c r="Q2154">
        <v>19</v>
      </c>
      <c r="R2154">
        <v>0.84199999999999997</v>
      </c>
      <c r="S2154">
        <v>13</v>
      </c>
      <c r="T2154">
        <v>37</v>
      </c>
      <c r="U2154">
        <v>50</v>
      </c>
      <c r="V2154">
        <v>22</v>
      </c>
      <c r="W2154">
        <v>11</v>
      </c>
      <c r="X2154">
        <v>5</v>
      </c>
      <c r="Y2154">
        <v>4</v>
      </c>
      <c r="Z2154">
        <v>3</v>
      </c>
      <c r="AA2154">
        <v>21</v>
      </c>
      <c r="AB2154">
        <v>22</v>
      </c>
      <c r="AC2154">
        <v>111</v>
      </c>
      <c r="AD2154">
        <v>7</v>
      </c>
      <c r="AE2154">
        <v>1</v>
      </c>
      <c r="AF2154">
        <v>1</v>
      </c>
      <c r="AG2154">
        <v>1</v>
      </c>
      <c r="AH2154">
        <v>1</v>
      </c>
      <c r="AI2154">
        <v>121</v>
      </c>
      <c r="AJ2154">
        <v>1234</v>
      </c>
      <c r="AK2154">
        <v>1029</v>
      </c>
      <c r="AL2154">
        <v>1449</v>
      </c>
      <c r="AM2154">
        <v>1171</v>
      </c>
      <c r="AN2154">
        <v>568</v>
      </c>
      <c r="AO2154">
        <v>1801</v>
      </c>
      <c r="AP2154">
        <v>1228</v>
      </c>
      <c r="AQ2154">
        <v>1458</v>
      </c>
      <c r="AR2154">
        <v>642</v>
      </c>
      <c r="AS2154">
        <v>652</v>
      </c>
      <c r="AT2154">
        <v>489</v>
      </c>
      <c r="AU2154">
        <v>427</v>
      </c>
      <c r="AV2154">
        <v>1909</v>
      </c>
      <c r="AW2154">
        <v>429</v>
      </c>
      <c r="AX2154">
        <v>1998</v>
      </c>
      <c r="AY2154">
        <v>1274</v>
      </c>
      <c r="AZ2154">
        <v>384</v>
      </c>
      <c r="BA2154">
        <v>1694</v>
      </c>
      <c r="BB2154">
        <v>416</v>
      </c>
      <c r="BC2154">
        <v>1402</v>
      </c>
      <c r="BD2154">
        <v>795</v>
      </c>
      <c r="BE2154">
        <v>1</v>
      </c>
      <c r="BF2154" t="s">
        <v>71</v>
      </c>
      <c r="BG2154" t="s">
        <v>1404</v>
      </c>
      <c r="BH2154" t="s">
        <v>1498</v>
      </c>
      <c r="BI2154" s="4">
        <f xml:space="preserve"> _2025teamgamelogs[[#This Row],[FGA]] + (0.44 * _2025teamgamelogs[[#This Row],[FTA]]) + _2025teamgamelogs[[#This Row],[TOV]] - _2025teamgamelogs[[#This Row],[OREB]]</f>
        <v>96.36</v>
      </c>
      <c r="BJ2154" s="3">
        <f>_2025teamgamelogs[[#This Row],[TOV]]/_2025teamgamelogs[[#This Row],[POSSESIONS]]</f>
        <v>0.11415525114155252</v>
      </c>
      <c r="BK2154" s="4">
        <f>_2025teamgamelogs[[#This Row],[PTS]]/_2025teamgamelogs[[#This Row],[POSSESIONS]]</f>
        <v>1.1519302615193026</v>
      </c>
      <c r="BL2154" s="4">
        <f xml:space="preserve"> 100 * _2025teamgamelogs[[#This Row],[POINTS_PER_POSSESSION]]</f>
        <v>115.19302615193025</v>
      </c>
      <c r="BM2154" s="4">
        <f xml:space="preserve"> _2025teamgamelogs[[#This Row],[POSSESIONS]] / (_2025teamgamelogs[[#This Row],[MIN]]/48)</f>
        <v>96.36</v>
      </c>
      <c r="BN2154" s="3">
        <f>_2025teamgamelogs[[#This Row],[PTS]] / (2 * (_2025teamgamelogs[[#This Row],[FGA]] + 0.44 * _2025teamgamelogs[[#This Row],[FTA]]))</f>
        <v>0.56425376169174457</v>
      </c>
      <c r="BO2154" s="4">
        <f>VLOOKUP(_2025teamgamelogs[[#This Row],[MONTH]], LEAGUE_AVERAGES!$A$2:$B$8, 2, FALSE)</f>
        <v>113.5005303155976</v>
      </c>
      <c r="BP2154" s="5">
        <f>VLOOKUP(_2025teamgamelogs[[#This Row],[TEAM_NAME]], LEAGUE_AVERAGES!$A$14:$C$43, 2, FALSE)</f>
        <v>0.32192682926829269</v>
      </c>
      <c r="BQ2154" s="5">
        <f>VLOOKUP(_2025teamgamelogs[[#This Row],[TEAM_NAME]], LEAGUE_AVERAGES!$A$14:$C$43, 3, FALSE)</f>
        <v>0.31129268292682932</v>
      </c>
      <c r="BR2154" s="5">
        <f>VLOOKUP(_2025teamgamelogs[[#This Row],[TEAM_NAME]], LEAGUE_AVERAGES!$F$14:$H$43, 2, FALSE)</f>
        <v>0.44641463414634147</v>
      </c>
      <c r="BS2154" s="5">
        <f>VLOOKUP(_2025teamgamelogs[[#This Row],[TEAM_NAME]], LEAGUE_AVERAGES!$F$14:$H$43, 3, FALSE)</f>
        <v>0.44524390243902434</v>
      </c>
      <c r="BT2154" s="5">
        <f>VLOOKUP(_2025teamgamelogs[[#This Row],[TEAM_NAME]], LEAGUE_AVERAGES!$K$14:$M$43, 2, FALSE)</f>
        <v>0.55194019912665027</v>
      </c>
      <c r="BU2154" s="5">
        <f>VLOOKUP(_2025teamgamelogs[[#This Row],[TEAM_NAME]], LEAGUE_AVERAGES!$K$14:$M$43, 3, FALSE)</f>
        <v>0.54874950227645525</v>
      </c>
    </row>
    <row r="2155" spans="1:73" x14ac:dyDescent="0.2">
      <c r="A2155" t="s">
        <v>59</v>
      </c>
      <c r="B2155">
        <v>1610612752</v>
      </c>
      <c r="C2155" t="s">
        <v>67</v>
      </c>
      <c r="D2155" t="s">
        <v>68</v>
      </c>
      <c r="E2155">
        <v>22401048</v>
      </c>
      <c r="F2155" s="1">
        <v>45741</v>
      </c>
      <c r="G2155" t="s">
        <v>1726</v>
      </c>
      <c r="H2155" t="s">
        <v>63</v>
      </c>
      <c r="I2155">
        <v>48</v>
      </c>
      <c r="J2155">
        <v>53</v>
      </c>
      <c r="K2155">
        <v>89</v>
      </c>
      <c r="L2155">
        <v>0.59599999999999997</v>
      </c>
      <c r="M2155">
        <v>10</v>
      </c>
      <c r="N2155">
        <v>26</v>
      </c>
      <c r="O2155">
        <v>0.38500000000000001</v>
      </c>
      <c r="P2155">
        <v>12</v>
      </c>
      <c r="Q2155">
        <v>18</v>
      </c>
      <c r="R2155">
        <v>0.66700000000000004</v>
      </c>
      <c r="S2155">
        <v>5</v>
      </c>
      <c r="T2155">
        <v>31</v>
      </c>
      <c r="U2155">
        <v>36</v>
      </c>
      <c r="V2155">
        <v>40</v>
      </c>
      <c r="W2155">
        <v>15</v>
      </c>
      <c r="X2155">
        <v>9</v>
      </c>
      <c r="Y2155">
        <v>4</v>
      </c>
      <c r="Z2155">
        <v>3</v>
      </c>
      <c r="AA2155">
        <v>18</v>
      </c>
      <c r="AB2155">
        <v>16</v>
      </c>
      <c r="AC2155">
        <v>128</v>
      </c>
      <c r="AD2155">
        <v>15</v>
      </c>
      <c r="AE2155">
        <v>1</v>
      </c>
      <c r="AF2155">
        <v>1</v>
      </c>
      <c r="AG2155">
        <v>1</v>
      </c>
      <c r="AH2155">
        <v>1</v>
      </c>
      <c r="AI2155">
        <v>121</v>
      </c>
      <c r="AJ2155">
        <v>40</v>
      </c>
      <c r="AK2155">
        <v>1176</v>
      </c>
      <c r="AL2155">
        <v>24</v>
      </c>
      <c r="AM2155">
        <v>1891</v>
      </c>
      <c r="AN2155">
        <v>2340</v>
      </c>
      <c r="AO2155">
        <v>909</v>
      </c>
      <c r="AP2155">
        <v>1889</v>
      </c>
      <c r="AQ2155">
        <v>1617</v>
      </c>
      <c r="AR2155">
        <v>2105</v>
      </c>
      <c r="AS2155">
        <v>2299</v>
      </c>
      <c r="AT2155">
        <v>1488</v>
      </c>
      <c r="AU2155">
        <v>2164</v>
      </c>
      <c r="AV2155">
        <v>17</v>
      </c>
      <c r="AW2155">
        <v>1341</v>
      </c>
      <c r="AX2155">
        <v>797</v>
      </c>
      <c r="AY2155">
        <v>1274</v>
      </c>
      <c r="AZ2155">
        <v>384</v>
      </c>
      <c r="BA2155">
        <v>1018</v>
      </c>
      <c r="BB2155">
        <v>1670</v>
      </c>
      <c r="BC2155">
        <v>299</v>
      </c>
      <c r="BD2155">
        <v>376</v>
      </c>
      <c r="BE2155">
        <v>1</v>
      </c>
      <c r="BF2155" t="s">
        <v>64</v>
      </c>
      <c r="BG2155" t="s">
        <v>1404</v>
      </c>
      <c r="BH2155" t="s">
        <v>1498</v>
      </c>
      <c r="BI2155" s="4">
        <f xml:space="preserve"> _2025teamgamelogs[[#This Row],[FGA]] + (0.44 * _2025teamgamelogs[[#This Row],[FTA]]) + _2025teamgamelogs[[#This Row],[TOV]] - _2025teamgamelogs[[#This Row],[OREB]]</f>
        <v>106.92</v>
      </c>
      <c r="BJ2155" s="3">
        <f>_2025teamgamelogs[[#This Row],[TOV]]/_2025teamgamelogs[[#This Row],[POSSESIONS]]</f>
        <v>0.14029180695847362</v>
      </c>
      <c r="BK2155" s="4">
        <f>_2025teamgamelogs[[#This Row],[PTS]]/_2025teamgamelogs[[#This Row],[POSSESIONS]]</f>
        <v>1.1971567527123081</v>
      </c>
      <c r="BL2155" s="4">
        <f xml:space="preserve"> 100 * _2025teamgamelogs[[#This Row],[POINTS_PER_POSSESSION]]</f>
        <v>119.71567527123082</v>
      </c>
      <c r="BM2155" s="4">
        <f xml:space="preserve"> _2025teamgamelogs[[#This Row],[POSSESIONS]] / (_2025teamgamelogs[[#This Row],[MIN]]/48)</f>
        <v>106.92</v>
      </c>
      <c r="BN2155" s="3">
        <f>_2025teamgamelogs[[#This Row],[PTS]] / (2 * (_2025teamgamelogs[[#This Row],[FGA]] + 0.44 * _2025teamgamelogs[[#This Row],[FTA]]))</f>
        <v>0.66033842344201399</v>
      </c>
      <c r="BO2155" s="4">
        <f>VLOOKUP(_2025teamgamelogs[[#This Row],[MONTH]], LEAGUE_AVERAGES!$A$2:$B$8, 2, FALSE)</f>
        <v>113.5005303155976</v>
      </c>
      <c r="BP2155" s="5">
        <f>VLOOKUP(_2025teamgamelogs[[#This Row],[TEAM_NAME]], LEAGUE_AVERAGES!$A$14:$C$43, 2, FALSE)</f>
        <v>0.370219512195122</v>
      </c>
      <c r="BQ2155" s="5">
        <f>VLOOKUP(_2025teamgamelogs[[#This Row],[TEAM_NAME]], LEAGUE_AVERAGES!$A$14:$C$43, 3, FALSE)</f>
        <v>0.36224390243902438</v>
      </c>
      <c r="BR2155" s="5">
        <f>VLOOKUP(_2025teamgamelogs[[#This Row],[TEAM_NAME]], LEAGUE_AVERAGES!$F$14:$H$43, 2, FALSE)</f>
        <v>0.49358536585365859</v>
      </c>
      <c r="BS2155" s="5">
        <f>VLOOKUP(_2025teamgamelogs[[#This Row],[TEAM_NAME]], LEAGUE_AVERAGES!$F$14:$H$43, 3, FALSE)</f>
        <v>0.47975609756097559</v>
      </c>
      <c r="BT2155" s="5">
        <f>VLOOKUP(_2025teamgamelogs[[#This Row],[TEAM_NAME]], LEAGUE_AVERAGES!$K$14:$M$43, 2, FALSE)</f>
        <v>0.59525043511857889</v>
      </c>
      <c r="BU2155" s="5">
        <f>VLOOKUP(_2025teamgamelogs[[#This Row],[TEAM_NAME]], LEAGUE_AVERAGES!$K$14:$M$43, 3, FALSE)</f>
        <v>0.58413739951743537</v>
      </c>
    </row>
    <row r="2156" spans="1:73" x14ac:dyDescent="0.2">
      <c r="A2156" t="s">
        <v>59</v>
      </c>
      <c r="B2156">
        <v>1610612742</v>
      </c>
      <c r="C2156" t="s">
        <v>154</v>
      </c>
      <c r="D2156" t="s">
        <v>155</v>
      </c>
      <c r="E2156">
        <v>22401048</v>
      </c>
      <c r="F2156" s="1">
        <v>45741</v>
      </c>
      <c r="G2156" t="s">
        <v>1727</v>
      </c>
      <c r="H2156" t="s">
        <v>70</v>
      </c>
      <c r="I2156">
        <v>48</v>
      </c>
      <c r="J2156">
        <v>43</v>
      </c>
      <c r="K2156">
        <v>80</v>
      </c>
      <c r="L2156">
        <v>0.53800000000000003</v>
      </c>
      <c r="M2156">
        <v>6</v>
      </c>
      <c r="N2156">
        <v>19</v>
      </c>
      <c r="O2156">
        <v>0.316</v>
      </c>
      <c r="P2156">
        <v>21</v>
      </c>
      <c r="Q2156">
        <v>25</v>
      </c>
      <c r="R2156">
        <v>0.84</v>
      </c>
      <c r="S2156">
        <v>5</v>
      </c>
      <c r="T2156">
        <v>28</v>
      </c>
      <c r="U2156">
        <v>33</v>
      </c>
      <c r="V2156">
        <v>19</v>
      </c>
      <c r="W2156">
        <v>16</v>
      </c>
      <c r="X2156">
        <v>9</v>
      </c>
      <c r="Y2156">
        <v>3</v>
      </c>
      <c r="Z2156">
        <v>4</v>
      </c>
      <c r="AA2156">
        <v>16</v>
      </c>
      <c r="AB2156">
        <v>18</v>
      </c>
      <c r="AC2156">
        <v>113</v>
      </c>
      <c r="AD2156">
        <v>-15</v>
      </c>
      <c r="AE2156">
        <v>1</v>
      </c>
      <c r="AF2156">
        <v>1231</v>
      </c>
      <c r="AG2156">
        <v>1231</v>
      </c>
      <c r="AH2156">
        <v>1231</v>
      </c>
      <c r="AI2156">
        <v>121</v>
      </c>
      <c r="AJ2156">
        <v>866</v>
      </c>
      <c r="AK2156">
        <v>2190</v>
      </c>
      <c r="AL2156">
        <v>245</v>
      </c>
      <c r="AM2156">
        <v>2400</v>
      </c>
      <c r="AN2156">
        <v>2457</v>
      </c>
      <c r="AO2156">
        <v>1737</v>
      </c>
      <c r="AP2156">
        <v>506</v>
      </c>
      <c r="AQ2156">
        <v>666</v>
      </c>
      <c r="AR2156">
        <v>671</v>
      </c>
      <c r="AS2156">
        <v>2299</v>
      </c>
      <c r="AT2156">
        <v>1951</v>
      </c>
      <c r="AU2156">
        <v>2337</v>
      </c>
      <c r="AV2156">
        <v>2257</v>
      </c>
      <c r="AW2156">
        <v>1583</v>
      </c>
      <c r="AX2156">
        <v>797</v>
      </c>
      <c r="AY2156">
        <v>1712</v>
      </c>
      <c r="AZ2156">
        <v>750</v>
      </c>
      <c r="BA2156">
        <v>570</v>
      </c>
      <c r="BB2156">
        <v>1204</v>
      </c>
      <c r="BC2156">
        <v>1250</v>
      </c>
      <c r="BD2156">
        <v>2041</v>
      </c>
      <c r="BE2156">
        <v>1</v>
      </c>
      <c r="BF2156" t="s">
        <v>71</v>
      </c>
      <c r="BG2156" t="s">
        <v>1404</v>
      </c>
      <c r="BH2156" t="s">
        <v>1498</v>
      </c>
      <c r="BI2156" s="4">
        <f xml:space="preserve"> _2025teamgamelogs[[#This Row],[FGA]] + (0.44 * _2025teamgamelogs[[#This Row],[FTA]]) + _2025teamgamelogs[[#This Row],[TOV]] - _2025teamgamelogs[[#This Row],[OREB]]</f>
        <v>102</v>
      </c>
      <c r="BJ2156" s="3">
        <f>_2025teamgamelogs[[#This Row],[TOV]]/_2025teamgamelogs[[#This Row],[POSSESIONS]]</f>
        <v>0.15686274509803921</v>
      </c>
      <c r="BK2156" s="4">
        <f>_2025teamgamelogs[[#This Row],[PTS]]/_2025teamgamelogs[[#This Row],[POSSESIONS]]</f>
        <v>1.107843137254902</v>
      </c>
      <c r="BL2156" s="4">
        <f xml:space="preserve"> 100 * _2025teamgamelogs[[#This Row],[POINTS_PER_POSSESSION]]</f>
        <v>110.78431372549021</v>
      </c>
      <c r="BM2156" s="4">
        <f xml:space="preserve"> _2025teamgamelogs[[#This Row],[POSSESIONS]] / (_2025teamgamelogs[[#This Row],[MIN]]/48)</f>
        <v>102</v>
      </c>
      <c r="BN2156" s="3">
        <f>_2025teamgamelogs[[#This Row],[PTS]] / (2 * (_2025teamgamelogs[[#This Row],[FGA]] + 0.44 * _2025teamgamelogs[[#This Row],[FTA]]))</f>
        <v>0.62087912087912089</v>
      </c>
      <c r="BO2156" s="4">
        <f>VLOOKUP(_2025teamgamelogs[[#This Row],[MONTH]], LEAGUE_AVERAGES!$A$2:$B$8, 2, FALSE)</f>
        <v>113.5005303155976</v>
      </c>
      <c r="BP2156" s="5">
        <f>VLOOKUP(_2025teamgamelogs[[#This Row],[TEAM_NAME]], LEAGUE_AVERAGES!$A$14:$C$43, 2, FALSE)</f>
        <v>0.362375</v>
      </c>
      <c r="BQ2156" s="5">
        <f>VLOOKUP(_2025teamgamelogs[[#This Row],[TEAM_NAME]], LEAGUE_AVERAGES!$A$14:$C$43, 3, FALSE)</f>
        <v>0.36252380952380958</v>
      </c>
      <c r="BR2156" s="5">
        <f>VLOOKUP(_2025teamgamelogs[[#This Row],[TEAM_NAME]], LEAGUE_AVERAGES!$F$14:$H$43, 2, FALSE)</f>
        <v>0.47777500000000001</v>
      </c>
      <c r="BS2156" s="5">
        <f>VLOOKUP(_2025teamgamelogs[[#This Row],[TEAM_NAME]], LEAGUE_AVERAGES!$F$14:$H$43, 3, FALSE)</f>
        <v>0.48176190476190472</v>
      </c>
      <c r="BT2156" s="5">
        <f>VLOOKUP(_2025teamgamelogs[[#This Row],[TEAM_NAME]], LEAGUE_AVERAGES!$K$14:$M$43, 2, FALSE)</f>
        <v>0.58283558931438928</v>
      </c>
      <c r="BU2156" s="5">
        <f>VLOOKUP(_2025teamgamelogs[[#This Row],[TEAM_NAME]], LEAGUE_AVERAGES!$K$14:$M$43, 3, FALSE)</f>
        <v>0.5856179003364903</v>
      </c>
    </row>
    <row r="2157" spans="1:73" x14ac:dyDescent="0.2">
      <c r="A2157" t="s">
        <v>59</v>
      </c>
      <c r="B2157">
        <v>1610612763</v>
      </c>
      <c r="C2157" t="s">
        <v>128</v>
      </c>
      <c r="D2157" t="s">
        <v>129</v>
      </c>
      <c r="E2157">
        <v>22401050</v>
      </c>
      <c r="F2157" s="1">
        <v>45741</v>
      </c>
      <c r="G2157" t="s">
        <v>130</v>
      </c>
      <c r="H2157" t="s">
        <v>63</v>
      </c>
      <c r="I2157">
        <v>48</v>
      </c>
      <c r="J2157">
        <v>52</v>
      </c>
      <c r="K2157">
        <v>98</v>
      </c>
      <c r="L2157">
        <v>0.53100000000000003</v>
      </c>
      <c r="M2157">
        <v>20</v>
      </c>
      <c r="N2157">
        <v>45</v>
      </c>
      <c r="O2157">
        <v>0.44400000000000001</v>
      </c>
      <c r="P2157">
        <v>16</v>
      </c>
      <c r="Q2157">
        <v>18</v>
      </c>
      <c r="R2157">
        <v>0.88900000000000001</v>
      </c>
      <c r="S2157">
        <v>17</v>
      </c>
      <c r="T2157">
        <v>35</v>
      </c>
      <c r="U2157">
        <v>52</v>
      </c>
      <c r="V2157">
        <v>38</v>
      </c>
      <c r="W2157">
        <v>9</v>
      </c>
      <c r="X2157">
        <v>7</v>
      </c>
      <c r="Y2157">
        <v>4</v>
      </c>
      <c r="Z2157">
        <v>3</v>
      </c>
      <c r="AA2157">
        <v>21</v>
      </c>
      <c r="AB2157">
        <v>16</v>
      </c>
      <c r="AC2157">
        <v>140</v>
      </c>
      <c r="AD2157">
        <v>37</v>
      </c>
      <c r="AE2157">
        <v>1</v>
      </c>
      <c r="AF2157">
        <v>1</v>
      </c>
      <c r="AG2157">
        <v>1</v>
      </c>
      <c r="AH2157">
        <v>1</v>
      </c>
      <c r="AI2157">
        <v>121</v>
      </c>
      <c r="AJ2157">
        <v>64</v>
      </c>
      <c r="AK2157">
        <v>251</v>
      </c>
      <c r="AL2157">
        <v>308</v>
      </c>
      <c r="AM2157">
        <v>114</v>
      </c>
      <c r="AN2157">
        <v>312</v>
      </c>
      <c r="AO2157">
        <v>359</v>
      </c>
      <c r="AP2157">
        <v>1228</v>
      </c>
      <c r="AQ2157">
        <v>1617</v>
      </c>
      <c r="AR2157">
        <v>316</v>
      </c>
      <c r="AS2157">
        <v>160</v>
      </c>
      <c r="AT2157">
        <v>769</v>
      </c>
      <c r="AU2157">
        <v>267</v>
      </c>
      <c r="AV2157">
        <v>44</v>
      </c>
      <c r="AW2157">
        <v>152</v>
      </c>
      <c r="AX2157">
        <v>1360</v>
      </c>
      <c r="AY2157">
        <v>1274</v>
      </c>
      <c r="AZ2157">
        <v>384</v>
      </c>
      <c r="BA2157">
        <v>1694</v>
      </c>
      <c r="BB2157">
        <v>1670</v>
      </c>
      <c r="BC2157">
        <v>52</v>
      </c>
      <c r="BD2157">
        <v>28</v>
      </c>
      <c r="BE2157">
        <v>1</v>
      </c>
      <c r="BF2157" t="s">
        <v>71</v>
      </c>
      <c r="BG2157" t="s">
        <v>1404</v>
      </c>
      <c r="BH2157" t="s">
        <v>1498</v>
      </c>
      <c r="BI2157" s="4">
        <f xml:space="preserve"> _2025teamgamelogs[[#This Row],[FGA]] + (0.44 * _2025teamgamelogs[[#This Row],[FTA]]) + _2025teamgamelogs[[#This Row],[TOV]] - _2025teamgamelogs[[#This Row],[OREB]]</f>
        <v>97.92</v>
      </c>
      <c r="BJ2157" s="3">
        <f>_2025teamgamelogs[[#This Row],[TOV]]/_2025teamgamelogs[[#This Row],[POSSESIONS]]</f>
        <v>9.1911764705882346E-2</v>
      </c>
      <c r="BK2157" s="4">
        <f>_2025teamgamelogs[[#This Row],[PTS]]/_2025teamgamelogs[[#This Row],[POSSESIONS]]</f>
        <v>1.4297385620915033</v>
      </c>
      <c r="BL2157" s="4">
        <f xml:space="preserve"> 100 * _2025teamgamelogs[[#This Row],[POINTS_PER_POSSESSION]]</f>
        <v>142.97385620915034</v>
      </c>
      <c r="BM2157" s="4">
        <f xml:space="preserve"> _2025teamgamelogs[[#This Row],[POSSESIONS]] / (_2025teamgamelogs[[#This Row],[MIN]]/48)</f>
        <v>97.92</v>
      </c>
      <c r="BN2157" s="3">
        <f>_2025teamgamelogs[[#This Row],[PTS]] / (2 * (_2025teamgamelogs[[#This Row],[FGA]] + 0.44 * _2025teamgamelogs[[#This Row],[FTA]]))</f>
        <v>0.66087613293051362</v>
      </c>
      <c r="BO2157" s="4">
        <f>VLOOKUP(_2025teamgamelogs[[#This Row],[MONTH]], LEAGUE_AVERAGES!$A$2:$B$8, 2, FALSE)</f>
        <v>113.5005303155976</v>
      </c>
      <c r="BP2157" s="5">
        <f>VLOOKUP(_2025teamgamelogs[[#This Row],[TEAM_NAME]], LEAGUE_AVERAGES!$A$14:$C$43, 2, FALSE)</f>
        <v>0.36546341463414628</v>
      </c>
      <c r="BQ2157" s="5">
        <f>VLOOKUP(_2025teamgamelogs[[#This Row],[TEAM_NAME]], LEAGUE_AVERAGES!$A$14:$C$43, 3, FALSE)</f>
        <v>0.36639024390243902</v>
      </c>
      <c r="BR2157" s="5">
        <f>VLOOKUP(_2025teamgamelogs[[#This Row],[TEAM_NAME]], LEAGUE_AVERAGES!$F$14:$H$43, 2, FALSE)</f>
        <v>0.48997560975609772</v>
      </c>
      <c r="BS2157" s="5">
        <f>VLOOKUP(_2025teamgamelogs[[#This Row],[TEAM_NAME]], LEAGUE_AVERAGES!$F$14:$H$43, 3, FALSE)</f>
        <v>0.46951219512195119</v>
      </c>
      <c r="BT2157" s="5">
        <f>VLOOKUP(_2025teamgamelogs[[#This Row],[TEAM_NAME]], LEAGUE_AVERAGES!$K$14:$M$43, 2, FALSE)</f>
        <v>0.59919613060605748</v>
      </c>
      <c r="BU2157" s="5">
        <f>VLOOKUP(_2025teamgamelogs[[#This Row],[TEAM_NAME]], LEAGUE_AVERAGES!$K$14:$M$43, 3, FALSE)</f>
        <v>0.57758119053457602</v>
      </c>
    </row>
    <row r="2158" spans="1:73" x14ac:dyDescent="0.2">
      <c r="A2158" t="s">
        <v>59</v>
      </c>
      <c r="B2158">
        <v>1610612744</v>
      </c>
      <c r="C2158" t="s">
        <v>98</v>
      </c>
      <c r="D2158" t="s">
        <v>99</v>
      </c>
      <c r="E2158">
        <v>22401047</v>
      </c>
      <c r="F2158" s="1">
        <v>45741</v>
      </c>
      <c r="G2158" t="s">
        <v>1728</v>
      </c>
      <c r="H2158" t="s">
        <v>70</v>
      </c>
      <c r="I2158">
        <v>48</v>
      </c>
      <c r="J2158">
        <v>33</v>
      </c>
      <c r="K2158">
        <v>83</v>
      </c>
      <c r="L2158">
        <v>0.39800000000000002</v>
      </c>
      <c r="M2158">
        <v>9</v>
      </c>
      <c r="N2158">
        <v>38</v>
      </c>
      <c r="O2158">
        <v>0.23699999999999999</v>
      </c>
      <c r="P2158">
        <v>11</v>
      </c>
      <c r="Q2158">
        <v>16</v>
      </c>
      <c r="R2158">
        <v>0.68799999999999994</v>
      </c>
      <c r="S2158">
        <v>14</v>
      </c>
      <c r="T2158">
        <v>24</v>
      </c>
      <c r="U2158">
        <v>38</v>
      </c>
      <c r="V2158">
        <v>20</v>
      </c>
      <c r="W2158">
        <v>16</v>
      </c>
      <c r="X2158">
        <v>8</v>
      </c>
      <c r="Y2158">
        <v>1</v>
      </c>
      <c r="Z2158">
        <v>5</v>
      </c>
      <c r="AA2158">
        <v>14</v>
      </c>
      <c r="AB2158">
        <v>15</v>
      </c>
      <c r="AC2158">
        <v>86</v>
      </c>
      <c r="AD2158">
        <v>-26</v>
      </c>
      <c r="AE2158">
        <v>1</v>
      </c>
      <c r="AF2158">
        <v>1231</v>
      </c>
      <c r="AG2158">
        <v>1231</v>
      </c>
      <c r="AH2158">
        <v>1231</v>
      </c>
      <c r="AI2158">
        <v>121</v>
      </c>
      <c r="AJ2158">
        <v>2321</v>
      </c>
      <c r="AK2158">
        <v>1922</v>
      </c>
      <c r="AL2158">
        <v>2227</v>
      </c>
      <c r="AM2158">
        <v>2097</v>
      </c>
      <c r="AN2158">
        <v>1078</v>
      </c>
      <c r="AO2158">
        <v>2315</v>
      </c>
      <c r="AP2158">
        <v>2028</v>
      </c>
      <c r="AQ2158">
        <v>1907</v>
      </c>
      <c r="AR2158">
        <v>2020</v>
      </c>
      <c r="AS2158">
        <v>466</v>
      </c>
      <c r="AT2158">
        <v>2333</v>
      </c>
      <c r="AU2158">
        <v>1966</v>
      </c>
      <c r="AV2158">
        <v>2163</v>
      </c>
      <c r="AW2158">
        <v>1583</v>
      </c>
      <c r="AX2158">
        <v>1073</v>
      </c>
      <c r="AY2158">
        <v>2304</v>
      </c>
      <c r="AZ2158">
        <v>1188</v>
      </c>
      <c r="BA2158">
        <v>260</v>
      </c>
      <c r="BB2158">
        <v>1892</v>
      </c>
      <c r="BC2158">
        <v>2427</v>
      </c>
      <c r="BD2158">
        <v>2327</v>
      </c>
      <c r="BE2158">
        <v>1</v>
      </c>
      <c r="BF2158" t="s">
        <v>71</v>
      </c>
      <c r="BG2158" t="s">
        <v>1404</v>
      </c>
      <c r="BH2158" t="s">
        <v>1498</v>
      </c>
      <c r="BI2158" s="4">
        <f xml:space="preserve"> _2025teamgamelogs[[#This Row],[FGA]] + (0.44 * _2025teamgamelogs[[#This Row],[FTA]]) + _2025teamgamelogs[[#This Row],[TOV]] - _2025teamgamelogs[[#This Row],[OREB]]</f>
        <v>92.04</v>
      </c>
      <c r="BJ2158" s="3">
        <f>_2025teamgamelogs[[#This Row],[TOV]]/_2025teamgamelogs[[#This Row],[POSSESIONS]]</f>
        <v>0.17383746197305519</v>
      </c>
      <c r="BK2158" s="4">
        <f>_2025teamgamelogs[[#This Row],[PTS]]/_2025teamgamelogs[[#This Row],[POSSESIONS]]</f>
        <v>0.93437635810517161</v>
      </c>
      <c r="BL2158" s="4">
        <f xml:space="preserve"> 100 * _2025teamgamelogs[[#This Row],[POINTS_PER_POSSESSION]]</f>
        <v>93.437635810517165</v>
      </c>
      <c r="BM2158" s="4">
        <f xml:space="preserve"> _2025teamgamelogs[[#This Row],[POSSESIONS]] / (_2025teamgamelogs[[#This Row],[MIN]]/48)</f>
        <v>92.04</v>
      </c>
      <c r="BN2158" s="3">
        <f>_2025teamgamelogs[[#This Row],[PTS]] / (2 * (_2025teamgamelogs[[#This Row],[FGA]] + 0.44 * _2025teamgamelogs[[#This Row],[FTA]]))</f>
        <v>0.47756552643269656</v>
      </c>
      <c r="BO2158" s="4">
        <f>VLOOKUP(_2025teamgamelogs[[#This Row],[MONTH]], LEAGUE_AVERAGES!$A$2:$B$8, 2, FALSE)</f>
        <v>113.5005303155976</v>
      </c>
      <c r="BP2158" s="5">
        <f>VLOOKUP(_2025teamgamelogs[[#This Row],[TEAM_NAME]], LEAGUE_AVERAGES!$A$14:$C$43, 2, FALSE)</f>
        <v>0.36843902439024395</v>
      </c>
      <c r="BQ2158" s="5">
        <f>VLOOKUP(_2025teamgamelogs[[#This Row],[TEAM_NAME]], LEAGUE_AVERAGES!$A$14:$C$43, 3, FALSE)</f>
        <v>0.35765853658536584</v>
      </c>
      <c r="BR2158" s="5">
        <f>VLOOKUP(_2025teamgamelogs[[#This Row],[TEAM_NAME]], LEAGUE_AVERAGES!$F$14:$H$43, 2, FALSE)</f>
        <v>0.45136585365853665</v>
      </c>
      <c r="BS2158" s="5">
        <f>VLOOKUP(_2025teamgamelogs[[#This Row],[TEAM_NAME]], LEAGUE_AVERAGES!$F$14:$H$43, 3, FALSE)</f>
        <v>0.45180487804878061</v>
      </c>
      <c r="BT2158" s="5">
        <f>VLOOKUP(_2025teamgamelogs[[#This Row],[TEAM_NAME]], LEAGUE_AVERAGES!$K$14:$M$43, 2, FALSE)</f>
        <v>0.56832140437053513</v>
      </c>
      <c r="BU2158" s="5">
        <f>VLOOKUP(_2025teamgamelogs[[#This Row],[TEAM_NAME]], LEAGUE_AVERAGES!$K$14:$M$43, 3, FALSE)</f>
        <v>0.56980808391386595</v>
      </c>
    </row>
    <row r="2159" spans="1:73" x14ac:dyDescent="0.2">
      <c r="A2159" t="s">
        <v>59</v>
      </c>
      <c r="B2159">
        <v>1610612762</v>
      </c>
      <c r="C2159" t="s">
        <v>125</v>
      </c>
      <c r="D2159" t="s">
        <v>126</v>
      </c>
      <c r="E2159">
        <v>22401050</v>
      </c>
      <c r="F2159" s="1">
        <v>45741</v>
      </c>
      <c r="G2159" t="s">
        <v>127</v>
      </c>
      <c r="H2159" t="s">
        <v>70</v>
      </c>
      <c r="I2159">
        <v>48</v>
      </c>
      <c r="J2159">
        <v>34</v>
      </c>
      <c r="K2159">
        <v>78</v>
      </c>
      <c r="L2159">
        <v>0.436</v>
      </c>
      <c r="M2159">
        <v>17</v>
      </c>
      <c r="N2159">
        <v>42</v>
      </c>
      <c r="O2159">
        <v>0.40500000000000003</v>
      </c>
      <c r="P2159">
        <v>18</v>
      </c>
      <c r="Q2159">
        <v>22</v>
      </c>
      <c r="R2159">
        <v>0.81799999999999995</v>
      </c>
      <c r="S2159">
        <v>4</v>
      </c>
      <c r="T2159">
        <v>24</v>
      </c>
      <c r="U2159">
        <v>28</v>
      </c>
      <c r="V2159">
        <v>24</v>
      </c>
      <c r="W2159">
        <v>14</v>
      </c>
      <c r="X2159">
        <v>6</v>
      </c>
      <c r="Y2159">
        <v>3</v>
      </c>
      <c r="Z2159">
        <v>4</v>
      </c>
      <c r="AA2159">
        <v>16</v>
      </c>
      <c r="AB2159">
        <v>21</v>
      </c>
      <c r="AC2159">
        <v>103</v>
      </c>
      <c r="AD2159">
        <v>-37</v>
      </c>
      <c r="AE2159">
        <v>1</v>
      </c>
      <c r="AF2159">
        <v>1231</v>
      </c>
      <c r="AG2159">
        <v>1231</v>
      </c>
      <c r="AH2159">
        <v>1231</v>
      </c>
      <c r="AI2159">
        <v>121</v>
      </c>
      <c r="AJ2159">
        <v>2258</v>
      </c>
      <c r="AK2159">
        <v>2291</v>
      </c>
      <c r="AL2159">
        <v>1766</v>
      </c>
      <c r="AM2159">
        <v>410</v>
      </c>
      <c r="AN2159">
        <v>568</v>
      </c>
      <c r="AO2159">
        <v>700</v>
      </c>
      <c r="AP2159">
        <v>889</v>
      </c>
      <c r="AQ2159">
        <v>1008</v>
      </c>
      <c r="AR2159">
        <v>864</v>
      </c>
      <c r="AS2159">
        <v>2385</v>
      </c>
      <c r="AT2159">
        <v>2333</v>
      </c>
      <c r="AU2159">
        <v>2453</v>
      </c>
      <c r="AV2159">
        <v>1570</v>
      </c>
      <c r="AW2159">
        <v>1092</v>
      </c>
      <c r="AX2159">
        <v>1702</v>
      </c>
      <c r="AY2159">
        <v>1712</v>
      </c>
      <c r="AZ2159">
        <v>750</v>
      </c>
      <c r="BA2159">
        <v>570</v>
      </c>
      <c r="BB2159">
        <v>575</v>
      </c>
      <c r="BC2159">
        <v>1945</v>
      </c>
      <c r="BD2159">
        <v>2427</v>
      </c>
      <c r="BE2159">
        <v>1</v>
      </c>
      <c r="BF2159" t="s">
        <v>64</v>
      </c>
      <c r="BG2159" t="s">
        <v>1404</v>
      </c>
      <c r="BH2159" t="s">
        <v>1498</v>
      </c>
      <c r="BI2159" s="4">
        <f xml:space="preserve"> _2025teamgamelogs[[#This Row],[FGA]] + (0.44 * _2025teamgamelogs[[#This Row],[FTA]]) + _2025teamgamelogs[[#This Row],[TOV]] - _2025teamgamelogs[[#This Row],[OREB]]</f>
        <v>97.68</v>
      </c>
      <c r="BJ2159" s="3">
        <f>_2025teamgamelogs[[#This Row],[TOV]]/_2025teamgamelogs[[#This Row],[POSSESIONS]]</f>
        <v>0.14332514332514332</v>
      </c>
      <c r="BK2159" s="4">
        <f>_2025teamgamelogs[[#This Row],[PTS]]/_2025teamgamelogs[[#This Row],[POSSESIONS]]</f>
        <v>1.0544635544635543</v>
      </c>
      <c r="BL2159" s="4">
        <f xml:space="preserve"> 100 * _2025teamgamelogs[[#This Row],[POINTS_PER_POSSESSION]]</f>
        <v>105.44635544635543</v>
      </c>
      <c r="BM2159" s="4">
        <f xml:space="preserve"> _2025teamgamelogs[[#This Row],[POSSESIONS]] / (_2025teamgamelogs[[#This Row],[MIN]]/48)</f>
        <v>97.68</v>
      </c>
      <c r="BN2159" s="3">
        <f>_2025teamgamelogs[[#This Row],[PTS]] / (2 * (_2025teamgamelogs[[#This Row],[FGA]] + 0.44 * _2025teamgamelogs[[#This Row],[FTA]]))</f>
        <v>0.58736313868613133</v>
      </c>
      <c r="BO2159" s="4">
        <f>VLOOKUP(_2025teamgamelogs[[#This Row],[MONTH]], LEAGUE_AVERAGES!$A$2:$B$8, 2, FALSE)</f>
        <v>113.5005303155976</v>
      </c>
      <c r="BP2159" s="5">
        <f>VLOOKUP(_2025teamgamelogs[[#This Row],[TEAM_NAME]], LEAGUE_AVERAGES!$A$14:$C$43, 2, FALSE)</f>
        <v>0.36446341463414633</v>
      </c>
      <c r="BQ2159" s="5">
        <f>VLOOKUP(_2025teamgamelogs[[#This Row],[TEAM_NAME]], LEAGUE_AVERAGES!$A$14:$C$43, 3, FALSE)</f>
        <v>0.3413170731707319</v>
      </c>
      <c r="BR2159" s="5">
        <f>VLOOKUP(_2025teamgamelogs[[#This Row],[TEAM_NAME]], LEAGUE_AVERAGES!$F$14:$H$43, 2, FALSE)</f>
        <v>0.4583902439024391</v>
      </c>
      <c r="BS2159" s="5">
        <f>VLOOKUP(_2025teamgamelogs[[#This Row],[TEAM_NAME]], LEAGUE_AVERAGES!$F$14:$H$43, 3, FALSE)</f>
        <v>0.45390243902439031</v>
      </c>
      <c r="BT2159" s="5">
        <f>VLOOKUP(_2025teamgamelogs[[#This Row],[TEAM_NAME]], LEAGUE_AVERAGES!$K$14:$M$43, 2, FALSE)</f>
        <v>0.57104853563970659</v>
      </c>
      <c r="BU2159" s="5">
        <f>VLOOKUP(_2025teamgamelogs[[#This Row],[TEAM_NAME]], LEAGUE_AVERAGES!$K$14:$M$43, 3, FALSE)</f>
        <v>0.56826296147062372</v>
      </c>
    </row>
    <row r="2160" spans="1:73" x14ac:dyDescent="0.2">
      <c r="A2160" t="s">
        <v>59</v>
      </c>
      <c r="B2160">
        <v>1610612759</v>
      </c>
      <c r="C2160" t="s">
        <v>145</v>
      </c>
      <c r="D2160" t="s">
        <v>146</v>
      </c>
      <c r="E2160">
        <v>22401046</v>
      </c>
      <c r="F2160" s="1">
        <v>45741</v>
      </c>
      <c r="G2160" t="s">
        <v>1729</v>
      </c>
      <c r="H2160" t="s">
        <v>70</v>
      </c>
      <c r="I2160">
        <v>48</v>
      </c>
      <c r="J2160">
        <v>33</v>
      </c>
      <c r="K2160">
        <v>91</v>
      </c>
      <c r="L2160">
        <v>0.36299999999999999</v>
      </c>
      <c r="M2160">
        <v>14</v>
      </c>
      <c r="N2160">
        <v>44</v>
      </c>
      <c r="O2160">
        <v>0.318</v>
      </c>
      <c r="P2160">
        <v>16</v>
      </c>
      <c r="Q2160">
        <v>20</v>
      </c>
      <c r="R2160">
        <v>0.8</v>
      </c>
      <c r="S2160">
        <v>16</v>
      </c>
      <c r="T2160">
        <v>25</v>
      </c>
      <c r="U2160">
        <v>41</v>
      </c>
      <c r="V2160">
        <v>21</v>
      </c>
      <c r="W2160">
        <v>11</v>
      </c>
      <c r="X2160">
        <v>7</v>
      </c>
      <c r="Y2160">
        <v>2</v>
      </c>
      <c r="Z2160">
        <v>5</v>
      </c>
      <c r="AA2160">
        <v>19</v>
      </c>
      <c r="AB2160">
        <v>19</v>
      </c>
      <c r="AC2160">
        <v>96</v>
      </c>
      <c r="AD2160">
        <v>-26</v>
      </c>
      <c r="AE2160">
        <v>1</v>
      </c>
      <c r="AF2160">
        <v>1231</v>
      </c>
      <c r="AG2160">
        <v>1231</v>
      </c>
      <c r="AH2160">
        <v>1231</v>
      </c>
      <c r="AI2160">
        <v>121</v>
      </c>
      <c r="AJ2160">
        <v>2321</v>
      </c>
      <c r="AK2160">
        <v>899</v>
      </c>
      <c r="AL2160">
        <v>2398</v>
      </c>
      <c r="AM2160">
        <v>934</v>
      </c>
      <c r="AN2160">
        <v>384</v>
      </c>
      <c r="AO2160">
        <v>1711</v>
      </c>
      <c r="AP2160">
        <v>1228</v>
      </c>
      <c r="AQ2160">
        <v>1301</v>
      </c>
      <c r="AR2160">
        <v>1029</v>
      </c>
      <c r="AS2160">
        <v>234</v>
      </c>
      <c r="AT2160">
        <v>2271</v>
      </c>
      <c r="AU2160">
        <v>1563</v>
      </c>
      <c r="AV2160">
        <v>2031</v>
      </c>
      <c r="AW2160">
        <v>429</v>
      </c>
      <c r="AX2160">
        <v>1360</v>
      </c>
      <c r="AY2160">
        <v>2078</v>
      </c>
      <c r="AZ2160">
        <v>1188</v>
      </c>
      <c r="BA2160">
        <v>1258</v>
      </c>
      <c r="BB2160">
        <v>971</v>
      </c>
      <c r="BC2160">
        <v>2258</v>
      </c>
      <c r="BD2160">
        <v>2327</v>
      </c>
      <c r="BE2160">
        <v>1</v>
      </c>
      <c r="BF2160" t="s">
        <v>71</v>
      </c>
      <c r="BG2160" t="s">
        <v>1404</v>
      </c>
      <c r="BH2160" t="s">
        <v>1498</v>
      </c>
      <c r="BI2160" s="4">
        <f xml:space="preserve"> _2025teamgamelogs[[#This Row],[FGA]] + (0.44 * _2025teamgamelogs[[#This Row],[FTA]]) + _2025teamgamelogs[[#This Row],[TOV]] - _2025teamgamelogs[[#This Row],[OREB]]</f>
        <v>94.8</v>
      </c>
      <c r="BJ2160" s="3">
        <f>_2025teamgamelogs[[#This Row],[TOV]]/_2025teamgamelogs[[#This Row],[POSSESIONS]]</f>
        <v>0.1160337552742616</v>
      </c>
      <c r="BK2160" s="4">
        <f>_2025teamgamelogs[[#This Row],[PTS]]/_2025teamgamelogs[[#This Row],[POSSESIONS]]</f>
        <v>1.0126582278481013</v>
      </c>
      <c r="BL2160" s="4">
        <f xml:space="preserve"> 100 * _2025teamgamelogs[[#This Row],[POINTS_PER_POSSESSION]]</f>
        <v>101.26582278481013</v>
      </c>
      <c r="BM2160" s="4">
        <f xml:space="preserve"> _2025teamgamelogs[[#This Row],[POSSESIONS]] / (_2025teamgamelogs[[#This Row],[MIN]]/48)</f>
        <v>94.8</v>
      </c>
      <c r="BN2160" s="3">
        <f>_2025teamgamelogs[[#This Row],[PTS]] / (2 * (_2025teamgamelogs[[#This Row],[FGA]] + 0.44 * _2025teamgamelogs[[#This Row],[FTA]]))</f>
        <v>0.48096192384769543</v>
      </c>
      <c r="BO2160" s="4">
        <f>VLOOKUP(_2025teamgamelogs[[#This Row],[MONTH]], LEAGUE_AVERAGES!$A$2:$B$8, 2, FALSE)</f>
        <v>113.5005303155976</v>
      </c>
      <c r="BP2160" s="5">
        <f>VLOOKUP(_2025teamgamelogs[[#This Row],[TEAM_NAME]], LEAGUE_AVERAGES!$A$14:$C$43, 2, FALSE)</f>
        <v>0.36502500000000004</v>
      </c>
      <c r="BQ2160" s="5">
        <f>VLOOKUP(_2025teamgamelogs[[#This Row],[TEAM_NAME]], LEAGUE_AVERAGES!$A$14:$C$43, 3, FALSE)</f>
        <v>0.35016666666666663</v>
      </c>
      <c r="BR2160" s="5">
        <f>VLOOKUP(_2025teamgamelogs[[#This Row],[TEAM_NAME]], LEAGUE_AVERAGES!$F$14:$H$43, 2, FALSE)</f>
        <v>0.47877500000000017</v>
      </c>
      <c r="BS2160" s="5">
        <f>VLOOKUP(_2025teamgamelogs[[#This Row],[TEAM_NAME]], LEAGUE_AVERAGES!$F$14:$H$43, 3, FALSE)</f>
        <v>0.45407142857142868</v>
      </c>
      <c r="BT2160" s="5">
        <f>VLOOKUP(_2025teamgamelogs[[#This Row],[TEAM_NAME]], LEAGUE_AVERAGES!$K$14:$M$43, 2, FALSE)</f>
        <v>0.59112459331758582</v>
      </c>
      <c r="BU2160" s="5">
        <f>VLOOKUP(_2025teamgamelogs[[#This Row],[TEAM_NAME]], LEAGUE_AVERAGES!$K$14:$M$43, 3, FALSE)</f>
        <v>0.56254759440180246</v>
      </c>
    </row>
    <row r="2161" spans="1:73" x14ac:dyDescent="0.2">
      <c r="A2161" t="s">
        <v>59</v>
      </c>
      <c r="B2161">
        <v>1610612765</v>
      </c>
      <c r="C2161" t="s">
        <v>107</v>
      </c>
      <c r="D2161" t="s">
        <v>108</v>
      </c>
      <c r="E2161">
        <v>22401046</v>
      </c>
      <c r="F2161" s="1">
        <v>45741</v>
      </c>
      <c r="G2161" t="s">
        <v>1730</v>
      </c>
      <c r="H2161" t="s">
        <v>63</v>
      </c>
      <c r="I2161">
        <v>48</v>
      </c>
      <c r="J2161">
        <v>44</v>
      </c>
      <c r="K2161">
        <v>78</v>
      </c>
      <c r="L2161">
        <v>0.56399999999999995</v>
      </c>
      <c r="M2161">
        <v>15</v>
      </c>
      <c r="N2161">
        <v>31</v>
      </c>
      <c r="O2161">
        <v>0.48399999999999999</v>
      </c>
      <c r="P2161">
        <v>19</v>
      </c>
      <c r="Q2161">
        <v>25</v>
      </c>
      <c r="R2161">
        <v>0.76</v>
      </c>
      <c r="S2161">
        <v>6</v>
      </c>
      <c r="T2161">
        <v>38</v>
      </c>
      <c r="U2161">
        <v>44</v>
      </c>
      <c r="V2161">
        <v>33</v>
      </c>
      <c r="W2161">
        <v>11</v>
      </c>
      <c r="X2161">
        <v>6</v>
      </c>
      <c r="Y2161">
        <v>5</v>
      </c>
      <c r="Z2161">
        <v>2</v>
      </c>
      <c r="AA2161">
        <v>19</v>
      </c>
      <c r="AB2161">
        <v>19</v>
      </c>
      <c r="AC2161">
        <v>122</v>
      </c>
      <c r="AD2161">
        <v>26</v>
      </c>
      <c r="AE2161">
        <v>1</v>
      </c>
      <c r="AF2161">
        <v>1</v>
      </c>
      <c r="AG2161">
        <v>1</v>
      </c>
      <c r="AH2161">
        <v>1</v>
      </c>
      <c r="AI2161">
        <v>121</v>
      </c>
      <c r="AJ2161">
        <v>703</v>
      </c>
      <c r="AK2161">
        <v>2291</v>
      </c>
      <c r="AL2161">
        <v>100</v>
      </c>
      <c r="AM2161">
        <v>733</v>
      </c>
      <c r="AN2161">
        <v>1971</v>
      </c>
      <c r="AO2161">
        <v>161</v>
      </c>
      <c r="AP2161">
        <v>756</v>
      </c>
      <c r="AQ2161">
        <v>666</v>
      </c>
      <c r="AR2161">
        <v>1491</v>
      </c>
      <c r="AS2161">
        <v>2189</v>
      </c>
      <c r="AT2161">
        <v>377</v>
      </c>
      <c r="AU2161">
        <v>1127</v>
      </c>
      <c r="AV2161">
        <v>240</v>
      </c>
      <c r="AW2161">
        <v>429</v>
      </c>
      <c r="AX2161">
        <v>1702</v>
      </c>
      <c r="AY2161">
        <v>889</v>
      </c>
      <c r="AZ2161">
        <v>158</v>
      </c>
      <c r="BA2161">
        <v>1258</v>
      </c>
      <c r="BB2161">
        <v>971</v>
      </c>
      <c r="BC2161">
        <v>609</v>
      </c>
      <c r="BD2161">
        <v>120</v>
      </c>
      <c r="BE2161">
        <v>1</v>
      </c>
      <c r="BF2161" t="s">
        <v>64</v>
      </c>
      <c r="BG2161" t="s">
        <v>1404</v>
      </c>
      <c r="BH2161" t="s">
        <v>1498</v>
      </c>
      <c r="BI2161" s="4">
        <f xml:space="preserve"> _2025teamgamelogs[[#This Row],[FGA]] + (0.44 * _2025teamgamelogs[[#This Row],[FTA]]) + _2025teamgamelogs[[#This Row],[TOV]] - _2025teamgamelogs[[#This Row],[OREB]]</f>
        <v>94</v>
      </c>
      <c r="BJ2161" s="3">
        <f>_2025teamgamelogs[[#This Row],[TOV]]/_2025teamgamelogs[[#This Row],[POSSESIONS]]</f>
        <v>0.11702127659574468</v>
      </c>
      <c r="BK2161" s="4">
        <f>_2025teamgamelogs[[#This Row],[PTS]]/_2025teamgamelogs[[#This Row],[POSSESIONS]]</f>
        <v>1.2978723404255319</v>
      </c>
      <c r="BL2161" s="4">
        <f xml:space="preserve"> 100 * _2025teamgamelogs[[#This Row],[POINTS_PER_POSSESSION]]</f>
        <v>129.78723404255319</v>
      </c>
      <c r="BM2161" s="4">
        <f xml:space="preserve"> _2025teamgamelogs[[#This Row],[POSSESIONS]] / (_2025teamgamelogs[[#This Row],[MIN]]/48)</f>
        <v>94</v>
      </c>
      <c r="BN2161" s="3">
        <f>_2025teamgamelogs[[#This Row],[PTS]] / (2 * (_2025teamgamelogs[[#This Row],[FGA]] + 0.44 * _2025teamgamelogs[[#This Row],[FTA]]))</f>
        <v>0.6853932584269663</v>
      </c>
      <c r="BO2161" s="4">
        <f>VLOOKUP(_2025teamgamelogs[[#This Row],[MONTH]], LEAGUE_AVERAGES!$A$2:$B$8, 2, FALSE)</f>
        <v>113.5005303155976</v>
      </c>
      <c r="BP2161" s="5">
        <f>VLOOKUP(_2025teamgamelogs[[#This Row],[TEAM_NAME]], LEAGUE_AVERAGES!$A$14:$C$43, 2, FALSE)</f>
        <v>0.3560731707317073</v>
      </c>
      <c r="BQ2161" s="5">
        <f>VLOOKUP(_2025teamgamelogs[[#This Row],[TEAM_NAME]], LEAGUE_AVERAGES!$A$14:$C$43, 3, FALSE)</f>
        <v>0.3687804878048781</v>
      </c>
      <c r="BR2161" s="5">
        <f>VLOOKUP(_2025teamgamelogs[[#This Row],[TEAM_NAME]], LEAGUE_AVERAGES!$F$14:$H$43, 2, FALSE)</f>
        <v>0.47321951219512204</v>
      </c>
      <c r="BS2161" s="5">
        <f>VLOOKUP(_2025teamgamelogs[[#This Row],[TEAM_NAME]], LEAGUE_AVERAGES!$F$14:$H$43, 3, FALSE)</f>
        <v>0.48104878048780486</v>
      </c>
      <c r="BT2161" s="5">
        <f>VLOOKUP(_2025teamgamelogs[[#This Row],[TEAM_NAME]], LEAGUE_AVERAGES!$K$14:$M$43, 2, FALSE)</f>
        <v>0.57634444021190001</v>
      </c>
      <c r="BU2161" s="5">
        <f>VLOOKUP(_2025teamgamelogs[[#This Row],[TEAM_NAME]], LEAGUE_AVERAGES!$K$14:$M$43, 3, FALSE)</f>
        <v>0.58621097107374254</v>
      </c>
    </row>
    <row r="2162" spans="1:73" x14ac:dyDescent="0.2">
      <c r="A2162" t="s">
        <v>59</v>
      </c>
      <c r="B2162">
        <v>1610612748</v>
      </c>
      <c r="C2162" t="s">
        <v>101</v>
      </c>
      <c r="D2162" t="s">
        <v>102</v>
      </c>
      <c r="E2162">
        <v>22401047</v>
      </c>
      <c r="F2162" s="1">
        <v>45741</v>
      </c>
      <c r="G2162" t="s">
        <v>1731</v>
      </c>
      <c r="H2162" t="s">
        <v>63</v>
      </c>
      <c r="I2162">
        <v>48</v>
      </c>
      <c r="J2162">
        <v>43</v>
      </c>
      <c r="K2162">
        <v>77</v>
      </c>
      <c r="L2162">
        <v>0.55800000000000005</v>
      </c>
      <c r="M2162">
        <v>17</v>
      </c>
      <c r="N2162">
        <v>25</v>
      </c>
      <c r="O2162">
        <v>0.68</v>
      </c>
      <c r="P2162">
        <v>9</v>
      </c>
      <c r="Q2162">
        <v>12</v>
      </c>
      <c r="R2162">
        <v>0.75</v>
      </c>
      <c r="S2162">
        <v>8</v>
      </c>
      <c r="T2162">
        <v>34</v>
      </c>
      <c r="U2162">
        <v>42</v>
      </c>
      <c r="V2162">
        <v>26</v>
      </c>
      <c r="W2162">
        <v>18</v>
      </c>
      <c r="X2162">
        <v>8</v>
      </c>
      <c r="Y2162">
        <v>5</v>
      </c>
      <c r="Z2162">
        <v>1</v>
      </c>
      <c r="AA2162">
        <v>15</v>
      </c>
      <c r="AB2162">
        <v>14</v>
      </c>
      <c r="AC2162">
        <v>112</v>
      </c>
      <c r="AD2162">
        <v>26</v>
      </c>
      <c r="AE2162">
        <v>1</v>
      </c>
      <c r="AF2162">
        <v>1</v>
      </c>
      <c r="AG2162">
        <v>1</v>
      </c>
      <c r="AH2162">
        <v>1</v>
      </c>
      <c r="AI2162">
        <v>121</v>
      </c>
      <c r="AJ2162">
        <v>866</v>
      </c>
      <c r="AK2162">
        <v>2335</v>
      </c>
      <c r="AL2162">
        <v>122</v>
      </c>
      <c r="AM2162">
        <v>410</v>
      </c>
      <c r="AN2162">
        <v>2375</v>
      </c>
      <c r="AO2162">
        <v>1</v>
      </c>
      <c r="AP2162">
        <v>2256</v>
      </c>
      <c r="AQ2162">
        <v>2282</v>
      </c>
      <c r="AR2162">
        <v>1525</v>
      </c>
      <c r="AS2162">
        <v>1800</v>
      </c>
      <c r="AT2162">
        <v>926</v>
      </c>
      <c r="AU2162">
        <v>1443</v>
      </c>
      <c r="AV2162">
        <v>1195</v>
      </c>
      <c r="AW2162">
        <v>1953</v>
      </c>
      <c r="AX2162">
        <v>1073</v>
      </c>
      <c r="AY2162">
        <v>889</v>
      </c>
      <c r="AZ2162">
        <v>35</v>
      </c>
      <c r="BA2162">
        <v>398</v>
      </c>
      <c r="BB2162">
        <v>2064</v>
      </c>
      <c r="BC2162">
        <v>1331</v>
      </c>
      <c r="BD2162">
        <v>120</v>
      </c>
      <c r="BE2162">
        <v>1</v>
      </c>
      <c r="BF2162" t="s">
        <v>64</v>
      </c>
      <c r="BG2162" t="s">
        <v>1404</v>
      </c>
      <c r="BH2162" t="s">
        <v>1498</v>
      </c>
      <c r="BI2162" s="4">
        <f xml:space="preserve"> _2025teamgamelogs[[#This Row],[FGA]] + (0.44 * _2025teamgamelogs[[#This Row],[FTA]]) + _2025teamgamelogs[[#This Row],[TOV]] - _2025teamgamelogs[[#This Row],[OREB]]</f>
        <v>92.28</v>
      </c>
      <c r="BJ2162" s="3">
        <f>_2025teamgamelogs[[#This Row],[TOV]]/_2025teamgamelogs[[#This Row],[POSSESIONS]]</f>
        <v>0.19505851755526657</v>
      </c>
      <c r="BK2162" s="4">
        <f>_2025teamgamelogs[[#This Row],[PTS]]/_2025teamgamelogs[[#This Row],[POSSESIONS]]</f>
        <v>1.2136974425661031</v>
      </c>
      <c r="BL2162" s="4">
        <f xml:space="preserve"> 100 * _2025teamgamelogs[[#This Row],[POINTS_PER_POSSESSION]]</f>
        <v>121.36974425661032</v>
      </c>
      <c r="BM2162" s="4">
        <f xml:space="preserve"> _2025teamgamelogs[[#This Row],[POSSESIONS]] / (_2025teamgamelogs[[#This Row],[MIN]]/48)</f>
        <v>92.28</v>
      </c>
      <c r="BN2162" s="3">
        <f>_2025teamgamelogs[[#This Row],[PTS]] / (2 * (_2025teamgamelogs[[#This Row],[FGA]] + 0.44 * _2025teamgamelogs[[#This Row],[FTA]]))</f>
        <v>0.68060281964025282</v>
      </c>
      <c r="BO2162" s="4">
        <f>VLOOKUP(_2025teamgamelogs[[#This Row],[MONTH]], LEAGUE_AVERAGES!$A$2:$B$8, 2, FALSE)</f>
        <v>113.5005303155976</v>
      </c>
      <c r="BP2162" s="5">
        <f>VLOOKUP(_2025teamgamelogs[[#This Row],[TEAM_NAME]], LEAGUE_AVERAGES!$A$14:$C$43, 2, FALSE)</f>
        <v>0.38887804878048787</v>
      </c>
      <c r="BQ2162" s="5">
        <f>VLOOKUP(_2025teamgamelogs[[#This Row],[TEAM_NAME]], LEAGUE_AVERAGES!$A$14:$C$43, 3, FALSE)</f>
        <v>0.35180487804878063</v>
      </c>
      <c r="BR2162" s="5">
        <f>VLOOKUP(_2025teamgamelogs[[#This Row],[TEAM_NAME]], LEAGUE_AVERAGES!$F$14:$H$43, 2, FALSE)</f>
        <v>0.48178048780487814</v>
      </c>
      <c r="BS2162" s="5">
        <f>VLOOKUP(_2025teamgamelogs[[#This Row],[TEAM_NAME]], LEAGUE_AVERAGES!$F$14:$H$43, 3, FALSE)</f>
        <v>0.44997560975609752</v>
      </c>
      <c r="BT2162" s="5">
        <f>VLOOKUP(_2025teamgamelogs[[#This Row],[TEAM_NAME]], LEAGUE_AVERAGES!$K$14:$M$43, 2, FALSE)</f>
        <v>0.59307433364150897</v>
      </c>
      <c r="BU2162" s="5">
        <f>VLOOKUP(_2025teamgamelogs[[#This Row],[TEAM_NAME]], LEAGUE_AVERAGES!$K$14:$M$43, 3, FALSE)</f>
        <v>0.56311679796954139</v>
      </c>
    </row>
    <row r="2163" spans="1:73" x14ac:dyDescent="0.2">
      <c r="A2163" t="s">
        <v>59</v>
      </c>
      <c r="B2163">
        <v>1610612766</v>
      </c>
      <c r="C2163" t="s">
        <v>122</v>
      </c>
      <c r="D2163" t="s">
        <v>123</v>
      </c>
      <c r="E2163">
        <v>22401045</v>
      </c>
      <c r="F2163" s="1">
        <v>45741</v>
      </c>
      <c r="G2163" t="s">
        <v>600</v>
      </c>
      <c r="H2163" t="s">
        <v>70</v>
      </c>
      <c r="I2163">
        <v>48</v>
      </c>
      <c r="J2163">
        <v>37</v>
      </c>
      <c r="K2163">
        <v>88</v>
      </c>
      <c r="L2163">
        <v>0.42</v>
      </c>
      <c r="M2163">
        <v>14</v>
      </c>
      <c r="N2163">
        <v>34</v>
      </c>
      <c r="O2163">
        <v>0.41199999999999998</v>
      </c>
      <c r="P2163">
        <v>16</v>
      </c>
      <c r="Q2163">
        <v>21</v>
      </c>
      <c r="R2163">
        <v>0.76200000000000001</v>
      </c>
      <c r="S2163">
        <v>8</v>
      </c>
      <c r="T2163">
        <v>30</v>
      </c>
      <c r="U2163">
        <v>38</v>
      </c>
      <c r="V2163">
        <v>26</v>
      </c>
      <c r="W2163">
        <v>11</v>
      </c>
      <c r="X2163">
        <v>4</v>
      </c>
      <c r="Y2163">
        <v>3</v>
      </c>
      <c r="Z2163">
        <v>4</v>
      </c>
      <c r="AA2163">
        <v>22</v>
      </c>
      <c r="AB2163">
        <v>21</v>
      </c>
      <c r="AC2163">
        <v>104</v>
      </c>
      <c r="AD2163">
        <v>-7</v>
      </c>
      <c r="AE2163">
        <v>1</v>
      </c>
      <c r="AF2163">
        <v>1231</v>
      </c>
      <c r="AG2163">
        <v>1231</v>
      </c>
      <c r="AH2163">
        <v>1231</v>
      </c>
      <c r="AI2163">
        <v>121</v>
      </c>
      <c r="AJ2163">
        <v>1946</v>
      </c>
      <c r="AK2163">
        <v>1314</v>
      </c>
      <c r="AL2163">
        <v>1969</v>
      </c>
      <c r="AM2163">
        <v>934</v>
      </c>
      <c r="AN2163">
        <v>1627</v>
      </c>
      <c r="AO2163">
        <v>622</v>
      </c>
      <c r="AP2163">
        <v>1228</v>
      </c>
      <c r="AQ2163">
        <v>1164</v>
      </c>
      <c r="AR2163">
        <v>1465</v>
      </c>
      <c r="AS2163">
        <v>1800</v>
      </c>
      <c r="AT2163">
        <v>1652</v>
      </c>
      <c r="AU2163">
        <v>1966</v>
      </c>
      <c r="AV2163">
        <v>1195</v>
      </c>
      <c r="AW2163">
        <v>429</v>
      </c>
      <c r="AX2163">
        <v>2190</v>
      </c>
      <c r="AY2163">
        <v>1712</v>
      </c>
      <c r="AZ2163">
        <v>750</v>
      </c>
      <c r="BA2163">
        <v>1887</v>
      </c>
      <c r="BB2163">
        <v>575</v>
      </c>
      <c r="BC2163">
        <v>1870</v>
      </c>
      <c r="BD2163">
        <v>1608</v>
      </c>
      <c r="BE2163">
        <v>1</v>
      </c>
      <c r="BF2163" t="s">
        <v>64</v>
      </c>
      <c r="BG2163" t="s">
        <v>1404</v>
      </c>
      <c r="BH2163" t="s">
        <v>1498</v>
      </c>
      <c r="BI2163" s="4">
        <f xml:space="preserve"> _2025teamgamelogs[[#This Row],[FGA]] + (0.44 * _2025teamgamelogs[[#This Row],[FTA]]) + _2025teamgamelogs[[#This Row],[TOV]] - _2025teamgamelogs[[#This Row],[OREB]]</f>
        <v>100.24</v>
      </c>
      <c r="BJ2163" s="3">
        <f>_2025teamgamelogs[[#This Row],[TOV]]/_2025teamgamelogs[[#This Row],[POSSESIONS]]</f>
        <v>0.1097366320830008</v>
      </c>
      <c r="BK2163" s="4">
        <f>_2025teamgamelogs[[#This Row],[PTS]]/_2025teamgamelogs[[#This Row],[POSSESIONS]]</f>
        <v>1.0375099760574622</v>
      </c>
      <c r="BL2163" s="4">
        <f xml:space="preserve"> 100 * _2025teamgamelogs[[#This Row],[POINTS_PER_POSSESSION]]</f>
        <v>103.75099760574622</v>
      </c>
      <c r="BM2163" s="4">
        <f xml:space="preserve"> _2025teamgamelogs[[#This Row],[POSSESIONS]] / (_2025teamgamelogs[[#This Row],[MIN]]/48)</f>
        <v>100.24</v>
      </c>
      <c r="BN2163" s="3">
        <f>_2025teamgamelogs[[#This Row],[PTS]] / (2 * (_2025teamgamelogs[[#This Row],[FGA]] + 0.44 * _2025teamgamelogs[[#This Row],[FTA]]))</f>
        <v>0.53475935828877008</v>
      </c>
      <c r="BO2163" s="4">
        <f>VLOOKUP(_2025teamgamelogs[[#This Row],[MONTH]], LEAGUE_AVERAGES!$A$2:$B$8, 2, FALSE)</f>
        <v>113.5005303155976</v>
      </c>
      <c r="BP2163" s="5">
        <f>VLOOKUP(_2025teamgamelogs[[#This Row],[TEAM_NAME]], LEAGUE_AVERAGES!$A$14:$C$43, 2, FALSE)</f>
        <v>0.33860975609756089</v>
      </c>
      <c r="BQ2163" s="5">
        <f>VLOOKUP(_2025teamgamelogs[[#This Row],[TEAM_NAME]], LEAGUE_AVERAGES!$A$14:$C$43, 3, FALSE)</f>
        <v>0.33580487804878045</v>
      </c>
      <c r="BR2163" s="5">
        <f>VLOOKUP(_2025teamgamelogs[[#This Row],[TEAM_NAME]], LEAGUE_AVERAGES!$F$14:$H$43, 2, FALSE)</f>
        <v>0.43492682926829268</v>
      </c>
      <c r="BS2163" s="5">
        <f>VLOOKUP(_2025teamgamelogs[[#This Row],[TEAM_NAME]], LEAGUE_AVERAGES!$F$14:$H$43, 3, FALSE)</f>
        <v>0.42697560975609755</v>
      </c>
      <c r="BT2163" s="5">
        <f>VLOOKUP(_2025teamgamelogs[[#This Row],[TEAM_NAME]], LEAGUE_AVERAGES!$K$14:$M$43, 2, FALSE)</f>
        <v>0.5424635833805308</v>
      </c>
      <c r="BU2163" s="5">
        <f>VLOOKUP(_2025teamgamelogs[[#This Row],[TEAM_NAME]], LEAGUE_AVERAGES!$K$14:$M$43, 3, FALSE)</f>
        <v>0.53419164265445196</v>
      </c>
    </row>
    <row r="2164" spans="1:73" x14ac:dyDescent="0.2">
      <c r="A2164" t="s">
        <v>59</v>
      </c>
      <c r="B2164">
        <v>1610612752</v>
      </c>
      <c r="C2164" t="s">
        <v>67</v>
      </c>
      <c r="D2164" t="s">
        <v>68</v>
      </c>
      <c r="E2164">
        <v>22401056</v>
      </c>
      <c r="F2164" s="1">
        <v>45742</v>
      </c>
      <c r="G2164" t="s">
        <v>1732</v>
      </c>
      <c r="H2164" t="s">
        <v>70</v>
      </c>
      <c r="I2164">
        <v>48</v>
      </c>
      <c r="J2164">
        <v>42</v>
      </c>
      <c r="K2164">
        <v>84</v>
      </c>
      <c r="L2164">
        <v>0.5</v>
      </c>
      <c r="M2164">
        <v>13</v>
      </c>
      <c r="N2164">
        <v>34</v>
      </c>
      <c r="O2164">
        <v>0.38200000000000001</v>
      </c>
      <c r="P2164">
        <v>16</v>
      </c>
      <c r="Q2164">
        <v>22</v>
      </c>
      <c r="R2164">
        <v>0.72699999999999998</v>
      </c>
      <c r="S2164">
        <v>7</v>
      </c>
      <c r="T2164">
        <v>31</v>
      </c>
      <c r="U2164">
        <v>38</v>
      </c>
      <c r="V2164">
        <v>35</v>
      </c>
      <c r="W2164">
        <v>10</v>
      </c>
      <c r="X2164">
        <v>4</v>
      </c>
      <c r="Y2164">
        <v>1</v>
      </c>
      <c r="Z2164">
        <v>8</v>
      </c>
      <c r="AA2164">
        <v>14</v>
      </c>
      <c r="AB2164">
        <v>21</v>
      </c>
      <c r="AC2164">
        <v>113</v>
      </c>
      <c r="AD2164">
        <v>-13</v>
      </c>
      <c r="AE2164">
        <v>1</v>
      </c>
      <c r="AF2164">
        <v>1231</v>
      </c>
      <c r="AG2164">
        <v>1231</v>
      </c>
      <c r="AH2164">
        <v>1231</v>
      </c>
      <c r="AI2164">
        <v>121</v>
      </c>
      <c r="AJ2164">
        <v>1068</v>
      </c>
      <c r="AK2164">
        <v>1815</v>
      </c>
      <c r="AL2164">
        <v>663</v>
      </c>
      <c r="AM2164">
        <v>1171</v>
      </c>
      <c r="AN2164">
        <v>1627</v>
      </c>
      <c r="AO2164">
        <v>943</v>
      </c>
      <c r="AP2164">
        <v>1228</v>
      </c>
      <c r="AQ2164">
        <v>1008</v>
      </c>
      <c r="AR2164">
        <v>1740</v>
      </c>
      <c r="AS2164">
        <v>2024</v>
      </c>
      <c r="AT2164">
        <v>1488</v>
      </c>
      <c r="AU2164">
        <v>1966</v>
      </c>
      <c r="AV2164">
        <v>132</v>
      </c>
      <c r="AW2164">
        <v>264</v>
      </c>
      <c r="AX2164">
        <v>2190</v>
      </c>
      <c r="AY2164">
        <v>2304</v>
      </c>
      <c r="AZ2164">
        <v>2116</v>
      </c>
      <c r="BA2164">
        <v>260</v>
      </c>
      <c r="BB2164">
        <v>575</v>
      </c>
      <c r="BC2164">
        <v>1250</v>
      </c>
      <c r="BD2164">
        <v>1945</v>
      </c>
      <c r="BE2164">
        <v>1</v>
      </c>
      <c r="BF2164" t="s">
        <v>64</v>
      </c>
      <c r="BG2164" t="s">
        <v>1404</v>
      </c>
      <c r="BH2164" t="s">
        <v>1498</v>
      </c>
      <c r="BI2164" s="4">
        <f xml:space="preserve"> _2025teamgamelogs[[#This Row],[FGA]] + (0.44 * _2025teamgamelogs[[#This Row],[FTA]]) + _2025teamgamelogs[[#This Row],[TOV]] - _2025teamgamelogs[[#This Row],[OREB]]</f>
        <v>96.68</v>
      </c>
      <c r="BJ2164" s="3">
        <f>_2025teamgamelogs[[#This Row],[TOV]]/_2025teamgamelogs[[#This Row],[POSSESIONS]]</f>
        <v>0.10343400910219279</v>
      </c>
      <c r="BK2164" s="4">
        <f>_2025teamgamelogs[[#This Row],[PTS]]/_2025teamgamelogs[[#This Row],[POSSESIONS]]</f>
        <v>1.1688043028547785</v>
      </c>
      <c r="BL2164" s="4">
        <f xml:space="preserve"> 100 * _2025teamgamelogs[[#This Row],[POINTS_PER_POSSESSION]]</f>
        <v>116.88043028547786</v>
      </c>
      <c r="BM2164" s="4">
        <f xml:space="preserve"> _2025teamgamelogs[[#This Row],[POSSESIONS]] / (_2025teamgamelogs[[#This Row],[MIN]]/48)</f>
        <v>96.68</v>
      </c>
      <c r="BN2164" s="3">
        <f>_2025teamgamelogs[[#This Row],[PTS]] / (2 * (_2025teamgamelogs[[#This Row],[FGA]] + 0.44 * _2025teamgamelogs[[#This Row],[FTA]]))</f>
        <v>0.6031169940222032</v>
      </c>
      <c r="BO2164" s="4">
        <f>VLOOKUP(_2025teamgamelogs[[#This Row],[MONTH]], LEAGUE_AVERAGES!$A$2:$B$8, 2, FALSE)</f>
        <v>113.5005303155976</v>
      </c>
      <c r="BP2164" s="5">
        <f>VLOOKUP(_2025teamgamelogs[[#This Row],[TEAM_NAME]], LEAGUE_AVERAGES!$A$14:$C$43, 2, FALSE)</f>
        <v>0.370219512195122</v>
      </c>
      <c r="BQ2164" s="5">
        <f>VLOOKUP(_2025teamgamelogs[[#This Row],[TEAM_NAME]], LEAGUE_AVERAGES!$A$14:$C$43, 3, FALSE)</f>
        <v>0.36224390243902438</v>
      </c>
      <c r="BR2164" s="5">
        <f>VLOOKUP(_2025teamgamelogs[[#This Row],[TEAM_NAME]], LEAGUE_AVERAGES!$F$14:$H$43, 2, FALSE)</f>
        <v>0.49358536585365859</v>
      </c>
      <c r="BS2164" s="5">
        <f>VLOOKUP(_2025teamgamelogs[[#This Row],[TEAM_NAME]], LEAGUE_AVERAGES!$F$14:$H$43, 3, FALSE)</f>
        <v>0.47975609756097559</v>
      </c>
      <c r="BT2164" s="5">
        <f>VLOOKUP(_2025teamgamelogs[[#This Row],[TEAM_NAME]], LEAGUE_AVERAGES!$K$14:$M$43, 2, FALSE)</f>
        <v>0.59525043511857889</v>
      </c>
      <c r="BU2164" s="5">
        <f>VLOOKUP(_2025teamgamelogs[[#This Row],[TEAM_NAME]], LEAGUE_AVERAGES!$K$14:$M$43, 3, FALSE)</f>
        <v>0.58413739951743537</v>
      </c>
    </row>
    <row r="2165" spans="1:73" x14ac:dyDescent="0.2">
      <c r="A2165" t="s">
        <v>59</v>
      </c>
      <c r="B2165">
        <v>1610612764</v>
      </c>
      <c r="C2165" t="s">
        <v>148</v>
      </c>
      <c r="D2165" t="s">
        <v>149</v>
      </c>
      <c r="E2165">
        <v>22401053</v>
      </c>
      <c r="F2165" s="1">
        <v>45742</v>
      </c>
      <c r="G2165" t="s">
        <v>1033</v>
      </c>
      <c r="H2165" t="s">
        <v>63</v>
      </c>
      <c r="I2165">
        <v>48</v>
      </c>
      <c r="J2165">
        <v>48</v>
      </c>
      <c r="K2165">
        <v>95</v>
      </c>
      <c r="L2165">
        <v>0.505</v>
      </c>
      <c r="M2165">
        <v>18</v>
      </c>
      <c r="N2165">
        <v>44</v>
      </c>
      <c r="O2165">
        <v>0.40899999999999997</v>
      </c>
      <c r="P2165">
        <v>5</v>
      </c>
      <c r="Q2165">
        <v>12</v>
      </c>
      <c r="R2165">
        <v>0.41699999999999998</v>
      </c>
      <c r="S2165">
        <v>13</v>
      </c>
      <c r="T2165">
        <v>36</v>
      </c>
      <c r="U2165">
        <v>49</v>
      </c>
      <c r="V2165">
        <v>30</v>
      </c>
      <c r="W2165">
        <v>11</v>
      </c>
      <c r="X2165">
        <v>3</v>
      </c>
      <c r="Y2165">
        <v>6</v>
      </c>
      <c r="Z2165">
        <v>5</v>
      </c>
      <c r="AA2165">
        <v>12</v>
      </c>
      <c r="AB2165">
        <v>15</v>
      </c>
      <c r="AC2165">
        <v>119</v>
      </c>
      <c r="AD2165">
        <v>5</v>
      </c>
      <c r="AE2165">
        <v>1</v>
      </c>
      <c r="AF2165">
        <v>1</v>
      </c>
      <c r="AG2165">
        <v>1</v>
      </c>
      <c r="AH2165">
        <v>1</v>
      </c>
      <c r="AI2165">
        <v>121</v>
      </c>
      <c r="AJ2165">
        <v>242</v>
      </c>
      <c r="AK2165">
        <v>477</v>
      </c>
      <c r="AL2165">
        <v>649</v>
      </c>
      <c r="AM2165">
        <v>288</v>
      </c>
      <c r="AN2165">
        <v>384</v>
      </c>
      <c r="AO2165">
        <v>652</v>
      </c>
      <c r="AP2165">
        <v>2431</v>
      </c>
      <c r="AQ2165">
        <v>2282</v>
      </c>
      <c r="AR2165">
        <v>2456</v>
      </c>
      <c r="AS2165">
        <v>652</v>
      </c>
      <c r="AT2165">
        <v>640</v>
      </c>
      <c r="AU2165">
        <v>505</v>
      </c>
      <c r="AV2165">
        <v>541</v>
      </c>
      <c r="AW2165">
        <v>429</v>
      </c>
      <c r="AX2165">
        <v>2344</v>
      </c>
      <c r="AY2165">
        <v>560</v>
      </c>
      <c r="AZ2165">
        <v>1188</v>
      </c>
      <c r="BA2165">
        <v>92</v>
      </c>
      <c r="BB2165">
        <v>1892</v>
      </c>
      <c r="BC2165">
        <v>798</v>
      </c>
      <c r="BD2165">
        <v>922</v>
      </c>
      <c r="BE2165">
        <v>1</v>
      </c>
      <c r="BF2165" t="s">
        <v>71</v>
      </c>
      <c r="BG2165" t="s">
        <v>1404</v>
      </c>
      <c r="BH2165" t="s">
        <v>1498</v>
      </c>
      <c r="BI2165" s="4">
        <f xml:space="preserve"> _2025teamgamelogs[[#This Row],[FGA]] + (0.44 * _2025teamgamelogs[[#This Row],[FTA]]) + _2025teamgamelogs[[#This Row],[TOV]] - _2025teamgamelogs[[#This Row],[OREB]]</f>
        <v>98.28</v>
      </c>
      <c r="BJ2165" s="3">
        <f>_2025teamgamelogs[[#This Row],[TOV]]/_2025teamgamelogs[[#This Row],[POSSESIONS]]</f>
        <v>0.11192511192511193</v>
      </c>
      <c r="BK2165" s="4">
        <f>_2025teamgamelogs[[#This Row],[PTS]]/_2025teamgamelogs[[#This Row],[POSSESIONS]]</f>
        <v>1.2108262108262109</v>
      </c>
      <c r="BL2165" s="4">
        <f xml:space="preserve"> 100 * _2025teamgamelogs[[#This Row],[POINTS_PER_POSSESSION]]</f>
        <v>121.08262108262109</v>
      </c>
      <c r="BM2165" s="4">
        <f xml:space="preserve"> _2025teamgamelogs[[#This Row],[POSSESIONS]] / (_2025teamgamelogs[[#This Row],[MIN]]/48)</f>
        <v>98.28</v>
      </c>
      <c r="BN2165" s="3">
        <f>_2025teamgamelogs[[#This Row],[PTS]] / (2 * (_2025teamgamelogs[[#This Row],[FGA]] + 0.44 * _2025teamgamelogs[[#This Row],[FTA]]))</f>
        <v>0.59333865177502987</v>
      </c>
      <c r="BO2165" s="4">
        <f>VLOOKUP(_2025teamgamelogs[[#This Row],[MONTH]], LEAGUE_AVERAGES!$A$2:$B$8, 2, FALSE)</f>
        <v>113.5005303155976</v>
      </c>
      <c r="BP2165" s="5">
        <f>VLOOKUP(_2025teamgamelogs[[#This Row],[TEAM_NAME]], LEAGUE_AVERAGES!$A$14:$C$43, 2, FALSE)</f>
        <v>0.32842499999999997</v>
      </c>
      <c r="BQ2165" s="5">
        <f>VLOOKUP(_2025teamgamelogs[[#This Row],[TEAM_NAME]], LEAGUE_AVERAGES!$A$14:$C$43, 3, FALSE)</f>
        <v>0.33730952380952384</v>
      </c>
      <c r="BR2165" s="5">
        <f>VLOOKUP(_2025teamgamelogs[[#This Row],[TEAM_NAME]], LEAGUE_AVERAGES!$F$14:$H$43, 2, FALSE)</f>
        <v>0.44209999999999994</v>
      </c>
      <c r="BS2165" s="5">
        <f>VLOOKUP(_2025teamgamelogs[[#This Row],[TEAM_NAME]], LEAGUE_AVERAGES!$F$14:$H$43, 3, FALSE)</f>
        <v>0.4362619047619048</v>
      </c>
      <c r="BT2165" s="5">
        <f>VLOOKUP(_2025teamgamelogs[[#This Row],[TEAM_NAME]], LEAGUE_AVERAGES!$K$14:$M$43, 2, FALSE)</f>
        <v>0.55099578881797462</v>
      </c>
      <c r="BU2165" s="5">
        <f>VLOOKUP(_2025teamgamelogs[[#This Row],[TEAM_NAME]], LEAGUE_AVERAGES!$K$14:$M$43, 3, FALSE)</f>
        <v>0.54201342555394594</v>
      </c>
    </row>
    <row r="2166" spans="1:73" x14ac:dyDescent="0.2">
      <c r="A2166" t="s">
        <v>59</v>
      </c>
      <c r="B2166">
        <v>1610612743</v>
      </c>
      <c r="C2166" t="s">
        <v>151</v>
      </c>
      <c r="D2166" t="s">
        <v>152</v>
      </c>
      <c r="E2166">
        <v>22401057</v>
      </c>
      <c r="F2166" s="1">
        <v>45742</v>
      </c>
      <c r="G2166" t="s">
        <v>1733</v>
      </c>
      <c r="H2166" t="s">
        <v>63</v>
      </c>
      <c r="I2166">
        <v>48</v>
      </c>
      <c r="J2166">
        <v>49</v>
      </c>
      <c r="K2166">
        <v>90</v>
      </c>
      <c r="L2166">
        <v>0.54400000000000004</v>
      </c>
      <c r="M2166">
        <v>16</v>
      </c>
      <c r="N2166">
        <v>37</v>
      </c>
      <c r="O2166">
        <v>0.432</v>
      </c>
      <c r="P2166">
        <v>13</v>
      </c>
      <c r="Q2166">
        <v>22</v>
      </c>
      <c r="R2166">
        <v>0.59099999999999997</v>
      </c>
      <c r="S2166">
        <v>8</v>
      </c>
      <c r="T2166">
        <v>38</v>
      </c>
      <c r="U2166">
        <v>46</v>
      </c>
      <c r="V2166">
        <v>36</v>
      </c>
      <c r="W2166">
        <v>10</v>
      </c>
      <c r="X2166">
        <v>6</v>
      </c>
      <c r="Y2166">
        <v>4</v>
      </c>
      <c r="Z2166">
        <v>6</v>
      </c>
      <c r="AA2166">
        <v>12</v>
      </c>
      <c r="AB2166">
        <v>14</v>
      </c>
      <c r="AC2166">
        <v>127</v>
      </c>
      <c r="AD2166">
        <v>10</v>
      </c>
      <c r="AE2166">
        <v>1</v>
      </c>
      <c r="AF2166">
        <v>1</v>
      </c>
      <c r="AG2166">
        <v>1</v>
      </c>
      <c r="AH2166">
        <v>1</v>
      </c>
      <c r="AI2166">
        <v>121</v>
      </c>
      <c r="AJ2166">
        <v>174</v>
      </c>
      <c r="AK2166">
        <v>1029</v>
      </c>
      <c r="AL2166">
        <v>196</v>
      </c>
      <c r="AM2166">
        <v>567</v>
      </c>
      <c r="AN2166">
        <v>1227</v>
      </c>
      <c r="AO2166">
        <v>441</v>
      </c>
      <c r="AP2166">
        <v>1755</v>
      </c>
      <c r="AQ2166">
        <v>1008</v>
      </c>
      <c r="AR2166">
        <v>2369</v>
      </c>
      <c r="AS2166">
        <v>1800</v>
      </c>
      <c r="AT2166">
        <v>377</v>
      </c>
      <c r="AU2166">
        <v>835</v>
      </c>
      <c r="AV2166">
        <v>95</v>
      </c>
      <c r="AW2166">
        <v>264</v>
      </c>
      <c r="AX2166">
        <v>1702</v>
      </c>
      <c r="AY2166">
        <v>1274</v>
      </c>
      <c r="AZ2166">
        <v>1573</v>
      </c>
      <c r="BA2166">
        <v>92</v>
      </c>
      <c r="BB2166">
        <v>2064</v>
      </c>
      <c r="BC2166">
        <v>341</v>
      </c>
      <c r="BD2166">
        <v>614</v>
      </c>
      <c r="BE2166">
        <v>1</v>
      </c>
      <c r="BF2166" t="s">
        <v>64</v>
      </c>
      <c r="BG2166" t="s">
        <v>1404</v>
      </c>
      <c r="BH2166" t="s">
        <v>1498</v>
      </c>
      <c r="BI2166" s="4">
        <f xml:space="preserve"> _2025teamgamelogs[[#This Row],[FGA]] + (0.44 * _2025teamgamelogs[[#This Row],[FTA]]) + _2025teamgamelogs[[#This Row],[TOV]] - _2025teamgamelogs[[#This Row],[OREB]]</f>
        <v>101.68</v>
      </c>
      <c r="BJ2166" s="3">
        <f>_2025teamgamelogs[[#This Row],[TOV]]/_2025teamgamelogs[[#This Row],[POSSESIONS]]</f>
        <v>9.8347757671125094E-2</v>
      </c>
      <c r="BK2166" s="4">
        <f>_2025teamgamelogs[[#This Row],[PTS]]/_2025teamgamelogs[[#This Row],[POSSESIONS]]</f>
        <v>1.2490165224232888</v>
      </c>
      <c r="BL2166" s="4">
        <f xml:space="preserve"> 100 * _2025teamgamelogs[[#This Row],[POINTS_PER_POSSESSION]]</f>
        <v>124.90165224232888</v>
      </c>
      <c r="BM2166" s="4">
        <f xml:space="preserve"> _2025teamgamelogs[[#This Row],[POSSESIONS]] / (_2025teamgamelogs[[#This Row],[MIN]]/48)</f>
        <v>101.68</v>
      </c>
      <c r="BN2166" s="3">
        <f>_2025teamgamelogs[[#This Row],[PTS]] / (2 * (_2025teamgamelogs[[#This Row],[FGA]] + 0.44 * _2025teamgamelogs[[#This Row],[FTA]]))</f>
        <v>0.6370385232744783</v>
      </c>
      <c r="BO2166" s="4">
        <f>VLOOKUP(_2025teamgamelogs[[#This Row],[MONTH]], LEAGUE_AVERAGES!$A$2:$B$8, 2, FALSE)</f>
        <v>113.5005303155976</v>
      </c>
      <c r="BP2166" s="5">
        <f>VLOOKUP(_2025teamgamelogs[[#This Row],[TEAM_NAME]], LEAGUE_AVERAGES!$A$14:$C$43, 2, FALSE)</f>
        <v>0.39036585365853654</v>
      </c>
      <c r="BQ2166" s="5">
        <f>VLOOKUP(_2025teamgamelogs[[#This Row],[TEAM_NAME]], LEAGUE_AVERAGES!$A$14:$C$43, 3, FALSE)</f>
        <v>0.36282926829268303</v>
      </c>
      <c r="BR2166" s="5">
        <f>VLOOKUP(_2025teamgamelogs[[#This Row],[TEAM_NAME]], LEAGUE_AVERAGES!$F$14:$H$43, 2, FALSE)</f>
        <v>0.50741463414634147</v>
      </c>
      <c r="BS2166" s="5">
        <f>VLOOKUP(_2025teamgamelogs[[#This Row],[TEAM_NAME]], LEAGUE_AVERAGES!$F$14:$H$43, 3, FALSE)</f>
        <v>0.50717073170731708</v>
      </c>
      <c r="BT2166" s="5">
        <f>VLOOKUP(_2025teamgamelogs[[#This Row],[TEAM_NAME]], LEAGUE_AVERAGES!$K$14:$M$43, 2, FALSE)</f>
        <v>0.61183675116028358</v>
      </c>
      <c r="BU2166" s="5">
        <f>VLOOKUP(_2025teamgamelogs[[#This Row],[TEAM_NAME]], LEAGUE_AVERAGES!$K$14:$M$43, 3, FALSE)</f>
        <v>0.59871853787111373</v>
      </c>
    </row>
    <row r="2167" spans="1:73" x14ac:dyDescent="0.2">
      <c r="A2167" t="s">
        <v>59</v>
      </c>
      <c r="B2167">
        <v>1610612749</v>
      </c>
      <c r="C2167" t="s">
        <v>113</v>
      </c>
      <c r="D2167" t="s">
        <v>114</v>
      </c>
      <c r="E2167">
        <v>22401057</v>
      </c>
      <c r="F2167" s="1">
        <v>45742</v>
      </c>
      <c r="G2167" t="s">
        <v>1734</v>
      </c>
      <c r="H2167" t="s">
        <v>70</v>
      </c>
      <c r="I2167">
        <v>48</v>
      </c>
      <c r="J2167">
        <v>46</v>
      </c>
      <c r="K2167">
        <v>89</v>
      </c>
      <c r="L2167">
        <v>0.51700000000000002</v>
      </c>
      <c r="M2167">
        <v>16</v>
      </c>
      <c r="N2167">
        <v>37</v>
      </c>
      <c r="O2167">
        <v>0.432</v>
      </c>
      <c r="P2167">
        <v>9</v>
      </c>
      <c r="Q2167">
        <v>13</v>
      </c>
      <c r="R2167">
        <v>0.69199999999999995</v>
      </c>
      <c r="S2167">
        <v>8</v>
      </c>
      <c r="T2167">
        <v>31</v>
      </c>
      <c r="U2167">
        <v>39</v>
      </c>
      <c r="V2167">
        <v>30</v>
      </c>
      <c r="W2167">
        <v>11</v>
      </c>
      <c r="X2167">
        <v>4</v>
      </c>
      <c r="Y2167">
        <v>6</v>
      </c>
      <c r="Z2167">
        <v>4</v>
      </c>
      <c r="AA2167">
        <v>14</v>
      </c>
      <c r="AB2167">
        <v>12</v>
      </c>
      <c r="AC2167">
        <v>117</v>
      </c>
      <c r="AD2167">
        <v>-10</v>
      </c>
      <c r="AE2167">
        <v>1</v>
      </c>
      <c r="AF2167">
        <v>1231</v>
      </c>
      <c r="AG2167">
        <v>1231</v>
      </c>
      <c r="AH2167">
        <v>1231</v>
      </c>
      <c r="AI2167">
        <v>121</v>
      </c>
      <c r="AJ2167">
        <v>437</v>
      </c>
      <c r="AK2167">
        <v>1176</v>
      </c>
      <c r="AL2167">
        <v>449</v>
      </c>
      <c r="AM2167">
        <v>567</v>
      </c>
      <c r="AN2167">
        <v>1227</v>
      </c>
      <c r="AO2167">
        <v>441</v>
      </c>
      <c r="AP2167">
        <v>2256</v>
      </c>
      <c r="AQ2167">
        <v>2188</v>
      </c>
      <c r="AR2167">
        <v>1984</v>
      </c>
      <c r="AS2167">
        <v>1800</v>
      </c>
      <c r="AT2167">
        <v>1488</v>
      </c>
      <c r="AU2167">
        <v>1833</v>
      </c>
      <c r="AV2167">
        <v>541</v>
      </c>
      <c r="AW2167">
        <v>429</v>
      </c>
      <c r="AX2167">
        <v>2190</v>
      </c>
      <c r="AY2167">
        <v>560</v>
      </c>
      <c r="AZ2167">
        <v>750</v>
      </c>
      <c r="BA2167">
        <v>260</v>
      </c>
      <c r="BB2167">
        <v>2314</v>
      </c>
      <c r="BC2167">
        <v>960</v>
      </c>
      <c r="BD2167">
        <v>1790</v>
      </c>
      <c r="BE2167">
        <v>1</v>
      </c>
      <c r="BF2167" t="s">
        <v>71</v>
      </c>
      <c r="BG2167" t="s">
        <v>1404</v>
      </c>
      <c r="BH2167" t="s">
        <v>1498</v>
      </c>
      <c r="BI2167" s="4">
        <f xml:space="preserve"> _2025teamgamelogs[[#This Row],[FGA]] + (0.44 * _2025teamgamelogs[[#This Row],[FTA]]) + _2025teamgamelogs[[#This Row],[TOV]] - _2025teamgamelogs[[#This Row],[OREB]]</f>
        <v>97.72</v>
      </c>
      <c r="BJ2167" s="3">
        <f>_2025teamgamelogs[[#This Row],[TOV]]/_2025teamgamelogs[[#This Row],[POSSESIONS]]</f>
        <v>0.11256651657797789</v>
      </c>
      <c r="BK2167" s="4">
        <f>_2025teamgamelogs[[#This Row],[PTS]]/_2025teamgamelogs[[#This Row],[POSSESIONS]]</f>
        <v>1.1972984036021286</v>
      </c>
      <c r="BL2167" s="4">
        <f xml:space="preserve"> 100 * _2025teamgamelogs[[#This Row],[POINTS_PER_POSSESSION]]</f>
        <v>119.72984036021286</v>
      </c>
      <c r="BM2167" s="4">
        <f xml:space="preserve"> _2025teamgamelogs[[#This Row],[POSSESIONS]] / (_2025teamgamelogs[[#This Row],[MIN]]/48)</f>
        <v>97.72</v>
      </c>
      <c r="BN2167" s="3">
        <f>_2025teamgamelogs[[#This Row],[PTS]] / (2 * (_2025teamgamelogs[[#This Row],[FGA]] + 0.44 * _2025teamgamelogs[[#This Row],[FTA]]))</f>
        <v>0.61760979729729726</v>
      </c>
      <c r="BO2167" s="4">
        <f>VLOOKUP(_2025teamgamelogs[[#This Row],[MONTH]], LEAGUE_AVERAGES!$A$2:$B$8, 2, FALSE)</f>
        <v>113.5005303155976</v>
      </c>
      <c r="BP2167" s="5">
        <f>VLOOKUP(_2025teamgamelogs[[#This Row],[TEAM_NAME]], LEAGUE_AVERAGES!$A$14:$C$43, 2, FALSE)</f>
        <v>0.4062926829268293</v>
      </c>
      <c r="BQ2167" s="5">
        <f>VLOOKUP(_2025teamgamelogs[[#This Row],[TEAM_NAME]], LEAGUE_AVERAGES!$A$14:$C$43, 3, FALSE)</f>
        <v>0.36926829268292688</v>
      </c>
      <c r="BR2167" s="5">
        <f>VLOOKUP(_2025teamgamelogs[[#This Row],[TEAM_NAME]], LEAGUE_AVERAGES!$F$14:$H$43, 2, FALSE)</f>
        <v>0.49804878048780482</v>
      </c>
      <c r="BS2167" s="5">
        <f>VLOOKUP(_2025teamgamelogs[[#This Row],[TEAM_NAME]], LEAGUE_AVERAGES!$F$14:$H$43, 3, FALSE)</f>
        <v>0.47917073170731711</v>
      </c>
      <c r="BT2167" s="5">
        <f>VLOOKUP(_2025teamgamelogs[[#This Row],[TEAM_NAME]], LEAGUE_AVERAGES!$K$14:$M$43, 2, FALSE)</f>
        <v>0.61475494156948829</v>
      </c>
      <c r="BU2167" s="5">
        <f>VLOOKUP(_2025teamgamelogs[[#This Row],[TEAM_NAME]], LEAGUE_AVERAGES!$K$14:$M$43, 3, FALSE)</f>
        <v>0.58586037801226176</v>
      </c>
    </row>
    <row r="2168" spans="1:73" x14ac:dyDescent="0.2">
      <c r="A2168" t="s">
        <v>59</v>
      </c>
      <c r="B2168">
        <v>1610612738</v>
      </c>
      <c r="C2168" t="s">
        <v>74</v>
      </c>
      <c r="D2168" t="s">
        <v>75</v>
      </c>
      <c r="E2168">
        <v>22401058</v>
      </c>
      <c r="F2168" s="1">
        <v>45742</v>
      </c>
      <c r="G2168" t="s">
        <v>1735</v>
      </c>
      <c r="H2168" t="s">
        <v>63</v>
      </c>
      <c r="I2168">
        <v>48</v>
      </c>
      <c r="J2168">
        <v>45</v>
      </c>
      <c r="K2168">
        <v>89</v>
      </c>
      <c r="L2168">
        <v>0.50600000000000001</v>
      </c>
      <c r="M2168">
        <v>22</v>
      </c>
      <c r="N2168">
        <v>52</v>
      </c>
      <c r="O2168">
        <v>0.42299999999999999</v>
      </c>
      <c r="P2168">
        <v>20</v>
      </c>
      <c r="Q2168">
        <v>22</v>
      </c>
      <c r="R2168">
        <v>0.90900000000000003</v>
      </c>
      <c r="S2168">
        <v>11</v>
      </c>
      <c r="T2168">
        <v>37</v>
      </c>
      <c r="U2168">
        <v>48</v>
      </c>
      <c r="V2168">
        <v>33</v>
      </c>
      <c r="W2168">
        <v>11</v>
      </c>
      <c r="X2168">
        <v>8</v>
      </c>
      <c r="Y2168">
        <v>7</v>
      </c>
      <c r="Z2168">
        <v>3</v>
      </c>
      <c r="AA2168">
        <v>18</v>
      </c>
      <c r="AB2168">
        <v>18</v>
      </c>
      <c r="AC2168">
        <v>132</v>
      </c>
      <c r="AD2168">
        <v>30</v>
      </c>
      <c r="AE2168">
        <v>1</v>
      </c>
      <c r="AF2168">
        <v>1</v>
      </c>
      <c r="AG2168">
        <v>1</v>
      </c>
      <c r="AH2168">
        <v>1</v>
      </c>
      <c r="AI2168">
        <v>121</v>
      </c>
      <c r="AJ2168">
        <v>564</v>
      </c>
      <c r="AK2168">
        <v>1176</v>
      </c>
      <c r="AL2168">
        <v>625</v>
      </c>
      <c r="AM2168">
        <v>40</v>
      </c>
      <c r="AN2168">
        <v>60</v>
      </c>
      <c r="AO2168">
        <v>517</v>
      </c>
      <c r="AP2168">
        <v>623</v>
      </c>
      <c r="AQ2168">
        <v>1008</v>
      </c>
      <c r="AR2168">
        <v>208</v>
      </c>
      <c r="AS2168">
        <v>1051</v>
      </c>
      <c r="AT2168">
        <v>489</v>
      </c>
      <c r="AU2168">
        <v>604</v>
      </c>
      <c r="AV2168">
        <v>240</v>
      </c>
      <c r="AW2168">
        <v>429</v>
      </c>
      <c r="AX2168">
        <v>1073</v>
      </c>
      <c r="AY2168">
        <v>346</v>
      </c>
      <c r="AZ2168">
        <v>384</v>
      </c>
      <c r="BA2168">
        <v>1018</v>
      </c>
      <c r="BB2168">
        <v>1204</v>
      </c>
      <c r="BC2168">
        <v>179</v>
      </c>
      <c r="BD2168">
        <v>69</v>
      </c>
      <c r="BE2168">
        <v>1</v>
      </c>
      <c r="BF2168" t="s">
        <v>71</v>
      </c>
      <c r="BG2168" t="s">
        <v>1404</v>
      </c>
      <c r="BH2168" t="s">
        <v>1498</v>
      </c>
      <c r="BI2168" s="4">
        <f xml:space="preserve"> _2025teamgamelogs[[#This Row],[FGA]] + (0.44 * _2025teamgamelogs[[#This Row],[FTA]]) + _2025teamgamelogs[[#This Row],[TOV]] - _2025teamgamelogs[[#This Row],[OREB]]</f>
        <v>98.68</v>
      </c>
      <c r="BJ2168" s="3">
        <f>_2025teamgamelogs[[#This Row],[TOV]]/_2025teamgamelogs[[#This Row],[POSSESIONS]]</f>
        <v>0.11147142278070531</v>
      </c>
      <c r="BK2168" s="4">
        <f>_2025teamgamelogs[[#This Row],[PTS]]/_2025teamgamelogs[[#This Row],[POSSESIONS]]</f>
        <v>1.3376570733684636</v>
      </c>
      <c r="BL2168" s="4">
        <f xml:space="preserve"> 100 * _2025teamgamelogs[[#This Row],[POINTS_PER_POSSESSION]]</f>
        <v>133.76570733684636</v>
      </c>
      <c r="BM2168" s="4">
        <f xml:space="preserve"> _2025teamgamelogs[[#This Row],[POSSESIONS]] / (_2025teamgamelogs[[#This Row],[MIN]]/48)</f>
        <v>98.68</v>
      </c>
      <c r="BN2168" s="3">
        <f>_2025teamgamelogs[[#This Row],[PTS]] / (2 * (_2025teamgamelogs[[#This Row],[FGA]] + 0.44 * _2025teamgamelogs[[#This Row],[FTA]]))</f>
        <v>0.66882853668423181</v>
      </c>
      <c r="BO2168" s="4">
        <f>VLOOKUP(_2025teamgamelogs[[#This Row],[MONTH]], LEAGUE_AVERAGES!$A$2:$B$8, 2, FALSE)</f>
        <v>113.5005303155976</v>
      </c>
      <c r="BP2168" s="5">
        <f>VLOOKUP(_2025teamgamelogs[[#This Row],[TEAM_NAME]], LEAGUE_AVERAGES!$A$14:$C$43, 2, FALSE)</f>
        <v>0.3739024390243903</v>
      </c>
      <c r="BQ2168" s="5">
        <f>VLOOKUP(_2025teamgamelogs[[#This Row],[TEAM_NAME]], LEAGUE_AVERAGES!$A$14:$C$43, 3, FALSE)</f>
        <v>0.36424390243902455</v>
      </c>
      <c r="BR2168" s="5">
        <f>VLOOKUP(_2025teamgamelogs[[#This Row],[TEAM_NAME]], LEAGUE_AVERAGES!$F$14:$H$43, 2, FALSE)</f>
        <v>0.46717073170731704</v>
      </c>
      <c r="BS2168" s="5">
        <f>VLOOKUP(_2025teamgamelogs[[#This Row],[TEAM_NAME]], LEAGUE_AVERAGES!$F$14:$H$43, 3, FALSE)</f>
        <v>0.45907317073170728</v>
      </c>
      <c r="BT2168" s="5">
        <f>VLOOKUP(_2025teamgamelogs[[#This Row],[TEAM_NAME]], LEAGUE_AVERAGES!$K$14:$M$43, 2, FALSE)</f>
        <v>0.59645910798675039</v>
      </c>
      <c r="BU2168" s="5">
        <f>VLOOKUP(_2025teamgamelogs[[#This Row],[TEAM_NAME]], LEAGUE_AVERAGES!$K$14:$M$43, 3, FALSE)</f>
        <v>0.58679053151616523</v>
      </c>
    </row>
    <row r="2169" spans="1:73" x14ac:dyDescent="0.2">
      <c r="A2169" t="s">
        <v>59</v>
      </c>
      <c r="B2169">
        <v>1610612756</v>
      </c>
      <c r="C2169" t="s">
        <v>80</v>
      </c>
      <c r="D2169" t="s">
        <v>81</v>
      </c>
      <c r="E2169">
        <v>22401058</v>
      </c>
      <c r="F2169" s="1">
        <v>45742</v>
      </c>
      <c r="G2169" t="s">
        <v>1736</v>
      </c>
      <c r="H2169" t="s">
        <v>70</v>
      </c>
      <c r="I2169">
        <v>48</v>
      </c>
      <c r="J2169">
        <v>36</v>
      </c>
      <c r="K2169">
        <v>87</v>
      </c>
      <c r="L2169">
        <v>0.41399999999999998</v>
      </c>
      <c r="M2169">
        <v>13</v>
      </c>
      <c r="N2169">
        <v>41</v>
      </c>
      <c r="O2169">
        <v>0.317</v>
      </c>
      <c r="P2169">
        <v>17</v>
      </c>
      <c r="Q2169">
        <v>21</v>
      </c>
      <c r="R2169">
        <v>0.81</v>
      </c>
      <c r="S2169">
        <v>11</v>
      </c>
      <c r="T2169">
        <v>27</v>
      </c>
      <c r="U2169">
        <v>38</v>
      </c>
      <c r="V2169">
        <v>22</v>
      </c>
      <c r="W2169">
        <v>14</v>
      </c>
      <c r="X2169">
        <v>7</v>
      </c>
      <c r="Y2169">
        <v>3</v>
      </c>
      <c r="Z2169">
        <v>7</v>
      </c>
      <c r="AA2169">
        <v>18</v>
      </c>
      <c r="AB2169">
        <v>18</v>
      </c>
      <c r="AC2169">
        <v>102</v>
      </c>
      <c r="AD2169">
        <v>-30</v>
      </c>
      <c r="AE2169">
        <v>1</v>
      </c>
      <c r="AF2169">
        <v>1231</v>
      </c>
      <c r="AG2169">
        <v>1231</v>
      </c>
      <c r="AH2169">
        <v>1231</v>
      </c>
      <c r="AI2169">
        <v>121</v>
      </c>
      <c r="AJ2169">
        <v>2070</v>
      </c>
      <c r="AK2169">
        <v>1449</v>
      </c>
      <c r="AL2169">
        <v>2054</v>
      </c>
      <c r="AM2169">
        <v>1171</v>
      </c>
      <c r="AN2169">
        <v>681</v>
      </c>
      <c r="AO2169">
        <v>1724</v>
      </c>
      <c r="AP2169">
        <v>1052</v>
      </c>
      <c r="AQ2169">
        <v>1164</v>
      </c>
      <c r="AR2169">
        <v>957</v>
      </c>
      <c r="AS2169">
        <v>1051</v>
      </c>
      <c r="AT2169">
        <v>2068</v>
      </c>
      <c r="AU2169">
        <v>1966</v>
      </c>
      <c r="AV2169">
        <v>1909</v>
      </c>
      <c r="AW2169">
        <v>1092</v>
      </c>
      <c r="AX2169">
        <v>1360</v>
      </c>
      <c r="AY2169">
        <v>1712</v>
      </c>
      <c r="AZ2169">
        <v>1902</v>
      </c>
      <c r="BA2169">
        <v>1018</v>
      </c>
      <c r="BB2169">
        <v>1204</v>
      </c>
      <c r="BC2169">
        <v>2003</v>
      </c>
      <c r="BD2169">
        <v>2381</v>
      </c>
      <c r="BE2169">
        <v>1</v>
      </c>
      <c r="BF2169" t="s">
        <v>64</v>
      </c>
      <c r="BG2169" t="s">
        <v>1404</v>
      </c>
      <c r="BH2169" t="s">
        <v>1498</v>
      </c>
      <c r="BI2169" s="4">
        <f xml:space="preserve"> _2025teamgamelogs[[#This Row],[FGA]] + (0.44 * _2025teamgamelogs[[#This Row],[FTA]]) + _2025teamgamelogs[[#This Row],[TOV]] - _2025teamgamelogs[[#This Row],[OREB]]</f>
        <v>99.24</v>
      </c>
      <c r="BJ2169" s="3">
        <f>_2025teamgamelogs[[#This Row],[TOV]]/_2025teamgamelogs[[#This Row],[POSSESIONS]]</f>
        <v>0.1410721483272874</v>
      </c>
      <c r="BK2169" s="4">
        <f>_2025teamgamelogs[[#This Row],[PTS]]/_2025teamgamelogs[[#This Row],[POSSESIONS]]</f>
        <v>1.0278113663845225</v>
      </c>
      <c r="BL2169" s="4">
        <f xml:space="preserve"> 100 * _2025teamgamelogs[[#This Row],[POINTS_PER_POSSESSION]]</f>
        <v>102.78113663845225</v>
      </c>
      <c r="BM2169" s="4">
        <f xml:space="preserve"> _2025teamgamelogs[[#This Row],[POSSESIONS]] / (_2025teamgamelogs[[#This Row],[MIN]]/48)</f>
        <v>99.24</v>
      </c>
      <c r="BN2169" s="3">
        <f>_2025teamgamelogs[[#This Row],[PTS]] / (2 * (_2025teamgamelogs[[#This Row],[FGA]] + 0.44 * _2025teamgamelogs[[#This Row],[FTA]]))</f>
        <v>0.52992518703241898</v>
      </c>
      <c r="BO2169" s="4">
        <f>VLOOKUP(_2025teamgamelogs[[#This Row],[MONTH]], LEAGUE_AVERAGES!$A$2:$B$8, 2, FALSE)</f>
        <v>113.5005303155976</v>
      </c>
      <c r="BP2169" s="5">
        <f>VLOOKUP(_2025teamgamelogs[[#This Row],[TEAM_NAME]], LEAGUE_AVERAGES!$A$14:$C$43, 2, FALSE)</f>
        <v>0.37692682926829268</v>
      </c>
      <c r="BQ2169" s="5">
        <f>VLOOKUP(_2025teamgamelogs[[#This Row],[TEAM_NAME]], LEAGUE_AVERAGES!$A$14:$C$43, 3, FALSE)</f>
        <v>0.37741463414634141</v>
      </c>
      <c r="BR2169" s="5">
        <f>VLOOKUP(_2025teamgamelogs[[#This Row],[TEAM_NAME]], LEAGUE_AVERAGES!$F$14:$H$43, 2, FALSE)</f>
        <v>0.4768536585365854</v>
      </c>
      <c r="BS2169" s="5">
        <f>VLOOKUP(_2025teamgamelogs[[#This Row],[TEAM_NAME]], LEAGUE_AVERAGES!$F$14:$H$43, 3, FALSE)</f>
        <v>0.48056097560975608</v>
      </c>
      <c r="BT2169" s="5">
        <f>VLOOKUP(_2025teamgamelogs[[#This Row],[TEAM_NAME]], LEAGUE_AVERAGES!$K$14:$M$43, 2, FALSE)</f>
        <v>0.59622840480117467</v>
      </c>
      <c r="BU2169" s="5">
        <f>VLOOKUP(_2025teamgamelogs[[#This Row],[TEAM_NAME]], LEAGUE_AVERAGES!$K$14:$M$43, 3, FALSE)</f>
        <v>0.59682738613401276</v>
      </c>
    </row>
    <row r="2170" spans="1:73" x14ac:dyDescent="0.2">
      <c r="A2170" t="s">
        <v>59</v>
      </c>
      <c r="B2170">
        <v>1610612751</v>
      </c>
      <c r="C2170" t="s">
        <v>89</v>
      </c>
      <c r="D2170" t="s">
        <v>90</v>
      </c>
      <c r="E2170">
        <v>22401054</v>
      </c>
      <c r="F2170" s="1">
        <v>45742</v>
      </c>
      <c r="G2170" t="s">
        <v>1737</v>
      </c>
      <c r="H2170" t="s">
        <v>70</v>
      </c>
      <c r="I2170">
        <v>48</v>
      </c>
      <c r="J2170">
        <v>31</v>
      </c>
      <c r="K2170">
        <v>87</v>
      </c>
      <c r="L2170">
        <v>0.35599999999999998</v>
      </c>
      <c r="M2170">
        <v>8</v>
      </c>
      <c r="N2170">
        <v>41</v>
      </c>
      <c r="O2170">
        <v>0.19500000000000001</v>
      </c>
      <c r="P2170">
        <v>16</v>
      </c>
      <c r="Q2170">
        <v>19</v>
      </c>
      <c r="R2170">
        <v>0.84199999999999997</v>
      </c>
      <c r="S2170">
        <v>10</v>
      </c>
      <c r="T2170">
        <v>33</v>
      </c>
      <c r="U2170">
        <v>43</v>
      </c>
      <c r="V2170">
        <v>16</v>
      </c>
      <c r="W2170">
        <v>20</v>
      </c>
      <c r="X2170">
        <v>6</v>
      </c>
      <c r="Y2170">
        <v>9</v>
      </c>
      <c r="Z2170">
        <v>3</v>
      </c>
      <c r="AA2170">
        <v>21</v>
      </c>
      <c r="AB2170">
        <v>22</v>
      </c>
      <c r="AC2170">
        <v>86</v>
      </c>
      <c r="AD2170">
        <v>-30</v>
      </c>
      <c r="AE2170">
        <v>1</v>
      </c>
      <c r="AF2170">
        <v>1231</v>
      </c>
      <c r="AG2170">
        <v>1231</v>
      </c>
      <c r="AH2170">
        <v>1231</v>
      </c>
      <c r="AI2170">
        <v>121</v>
      </c>
      <c r="AJ2170">
        <v>2413</v>
      </c>
      <c r="AK2170">
        <v>1449</v>
      </c>
      <c r="AL2170">
        <v>2415</v>
      </c>
      <c r="AM2170">
        <v>2251</v>
      </c>
      <c r="AN2170">
        <v>681</v>
      </c>
      <c r="AO2170">
        <v>2403</v>
      </c>
      <c r="AP2170">
        <v>1228</v>
      </c>
      <c r="AQ2170">
        <v>1458</v>
      </c>
      <c r="AR2170">
        <v>642</v>
      </c>
      <c r="AS2170">
        <v>1308</v>
      </c>
      <c r="AT2170">
        <v>1131</v>
      </c>
      <c r="AU2170">
        <v>1282</v>
      </c>
      <c r="AV2170">
        <v>2415</v>
      </c>
      <c r="AW2170">
        <v>2199</v>
      </c>
      <c r="AX2170">
        <v>1702</v>
      </c>
      <c r="AY2170">
        <v>109</v>
      </c>
      <c r="AZ2170">
        <v>384</v>
      </c>
      <c r="BA2170">
        <v>1694</v>
      </c>
      <c r="BB2170">
        <v>416</v>
      </c>
      <c r="BC2170">
        <v>2427</v>
      </c>
      <c r="BD2170">
        <v>2381</v>
      </c>
      <c r="BE2170">
        <v>1</v>
      </c>
      <c r="BF2170" t="s">
        <v>64</v>
      </c>
      <c r="BG2170" t="s">
        <v>1404</v>
      </c>
      <c r="BH2170" t="s">
        <v>1498</v>
      </c>
      <c r="BI2170" s="4">
        <f xml:space="preserve"> _2025teamgamelogs[[#This Row],[FGA]] + (0.44 * _2025teamgamelogs[[#This Row],[FTA]]) + _2025teamgamelogs[[#This Row],[TOV]] - _2025teamgamelogs[[#This Row],[OREB]]</f>
        <v>105.36</v>
      </c>
      <c r="BJ2170" s="3">
        <f>_2025teamgamelogs[[#This Row],[TOV]]/_2025teamgamelogs[[#This Row],[POSSESIONS]]</f>
        <v>0.18982536066818528</v>
      </c>
      <c r="BK2170" s="4">
        <f>_2025teamgamelogs[[#This Row],[PTS]]/_2025teamgamelogs[[#This Row],[POSSESIONS]]</f>
        <v>0.81624905087319666</v>
      </c>
      <c r="BL2170" s="4">
        <f xml:space="preserve"> 100 * _2025teamgamelogs[[#This Row],[POINTS_PER_POSSESSION]]</f>
        <v>81.624905087319661</v>
      </c>
      <c r="BM2170" s="4">
        <f xml:space="preserve"> _2025teamgamelogs[[#This Row],[POSSESIONS]] / (_2025teamgamelogs[[#This Row],[MIN]]/48)</f>
        <v>105.36</v>
      </c>
      <c r="BN2170" s="3">
        <f>_2025teamgamelogs[[#This Row],[PTS]] / (2 * (_2025teamgamelogs[[#This Row],[FGA]] + 0.44 * _2025teamgamelogs[[#This Row],[FTA]]))</f>
        <v>0.45092281879194629</v>
      </c>
      <c r="BO2170" s="4">
        <f>VLOOKUP(_2025teamgamelogs[[#This Row],[MONTH]], LEAGUE_AVERAGES!$A$2:$B$8, 2, FALSE)</f>
        <v>113.5005303155976</v>
      </c>
      <c r="BP2170" s="5">
        <f>VLOOKUP(_2025teamgamelogs[[#This Row],[TEAM_NAME]], LEAGUE_AVERAGES!$A$14:$C$43, 2, FALSE)</f>
        <v>0.337609756097561</v>
      </c>
      <c r="BQ2170" s="5">
        <f>VLOOKUP(_2025teamgamelogs[[#This Row],[TEAM_NAME]], LEAGUE_AVERAGES!$A$14:$C$43, 3, FALSE)</f>
        <v>0.34709756097560968</v>
      </c>
      <c r="BR2170" s="5">
        <f>VLOOKUP(_2025teamgamelogs[[#This Row],[TEAM_NAME]], LEAGUE_AVERAGES!$F$14:$H$43, 2, FALSE)</f>
        <v>0.43748780487804872</v>
      </c>
      <c r="BS2170" s="5">
        <f>VLOOKUP(_2025teamgamelogs[[#This Row],[TEAM_NAME]], LEAGUE_AVERAGES!$F$14:$H$43, 3, FALSE)</f>
        <v>0.43895121951219529</v>
      </c>
      <c r="BT2170" s="5">
        <f>VLOOKUP(_2025teamgamelogs[[#This Row],[TEAM_NAME]], LEAGUE_AVERAGES!$K$14:$M$43, 2, FALSE)</f>
        <v>0.54767404365624284</v>
      </c>
      <c r="BU2170" s="5">
        <f>VLOOKUP(_2025teamgamelogs[[#This Row],[TEAM_NAME]], LEAGUE_AVERAGES!$K$14:$M$43, 3, FALSE)</f>
        <v>0.5592142433904097</v>
      </c>
    </row>
    <row r="2171" spans="1:73" x14ac:dyDescent="0.2">
      <c r="A2171" t="s">
        <v>59</v>
      </c>
      <c r="B2171">
        <v>1610612754</v>
      </c>
      <c r="C2171" t="s">
        <v>110</v>
      </c>
      <c r="D2171" t="s">
        <v>111</v>
      </c>
      <c r="E2171">
        <v>22401055</v>
      </c>
      <c r="F2171" s="1">
        <v>45742</v>
      </c>
      <c r="G2171" t="s">
        <v>1738</v>
      </c>
      <c r="H2171" t="s">
        <v>70</v>
      </c>
      <c r="I2171">
        <v>48</v>
      </c>
      <c r="J2171">
        <v>44</v>
      </c>
      <c r="K2171">
        <v>87</v>
      </c>
      <c r="L2171">
        <v>0.50600000000000001</v>
      </c>
      <c r="M2171">
        <v>15</v>
      </c>
      <c r="N2171">
        <v>36</v>
      </c>
      <c r="O2171">
        <v>0.41699999999999998</v>
      </c>
      <c r="P2171">
        <v>16</v>
      </c>
      <c r="Q2171">
        <v>19</v>
      </c>
      <c r="R2171">
        <v>0.84199999999999997</v>
      </c>
      <c r="S2171">
        <v>7</v>
      </c>
      <c r="T2171">
        <v>29</v>
      </c>
      <c r="U2171">
        <v>36</v>
      </c>
      <c r="V2171">
        <v>31</v>
      </c>
      <c r="W2171">
        <v>10</v>
      </c>
      <c r="X2171">
        <v>9</v>
      </c>
      <c r="Y2171">
        <v>4</v>
      </c>
      <c r="Z2171">
        <v>3</v>
      </c>
      <c r="AA2171">
        <v>16</v>
      </c>
      <c r="AB2171">
        <v>22</v>
      </c>
      <c r="AC2171">
        <v>119</v>
      </c>
      <c r="AD2171">
        <v>-1</v>
      </c>
      <c r="AE2171">
        <v>1</v>
      </c>
      <c r="AF2171">
        <v>1231</v>
      </c>
      <c r="AG2171">
        <v>1231</v>
      </c>
      <c r="AH2171">
        <v>1231</v>
      </c>
      <c r="AI2171">
        <v>121</v>
      </c>
      <c r="AJ2171">
        <v>703</v>
      </c>
      <c r="AK2171">
        <v>1449</v>
      </c>
      <c r="AL2171">
        <v>610</v>
      </c>
      <c r="AM2171">
        <v>733</v>
      </c>
      <c r="AN2171">
        <v>1366</v>
      </c>
      <c r="AO2171">
        <v>565</v>
      </c>
      <c r="AP2171">
        <v>1228</v>
      </c>
      <c r="AQ2171">
        <v>1458</v>
      </c>
      <c r="AR2171">
        <v>642</v>
      </c>
      <c r="AS2171">
        <v>2024</v>
      </c>
      <c r="AT2171">
        <v>1807</v>
      </c>
      <c r="AU2171">
        <v>2164</v>
      </c>
      <c r="AV2171">
        <v>426</v>
      </c>
      <c r="AW2171">
        <v>264</v>
      </c>
      <c r="AX2171">
        <v>797</v>
      </c>
      <c r="AY2171">
        <v>1274</v>
      </c>
      <c r="AZ2171">
        <v>384</v>
      </c>
      <c r="BA2171">
        <v>570</v>
      </c>
      <c r="BB2171">
        <v>416</v>
      </c>
      <c r="BC2171">
        <v>798</v>
      </c>
      <c r="BD2171">
        <v>1231</v>
      </c>
      <c r="BE2171">
        <v>1</v>
      </c>
      <c r="BF2171" t="s">
        <v>64</v>
      </c>
      <c r="BG2171" t="s">
        <v>1404</v>
      </c>
      <c r="BH2171" t="s">
        <v>1498</v>
      </c>
      <c r="BI2171" s="4">
        <f xml:space="preserve"> _2025teamgamelogs[[#This Row],[FGA]] + (0.44 * _2025teamgamelogs[[#This Row],[FTA]]) + _2025teamgamelogs[[#This Row],[TOV]] - _2025teamgamelogs[[#This Row],[OREB]]</f>
        <v>98.36</v>
      </c>
      <c r="BJ2171" s="3">
        <f>_2025teamgamelogs[[#This Row],[TOV]]/_2025teamgamelogs[[#This Row],[POSSESIONS]]</f>
        <v>0.101667344448963</v>
      </c>
      <c r="BK2171" s="4">
        <f>_2025teamgamelogs[[#This Row],[PTS]]/_2025teamgamelogs[[#This Row],[POSSESIONS]]</f>
        <v>1.2098413989426595</v>
      </c>
      <c r="BL2171" s="4">
        <f xml:space="preserve"> 100 * _2025teamgamelogs[[#This Row],[POINTS_PER_POSSESSION]]</f>
        <v>120.98413989426595</v>
      </c>
      <c r="BM2171" s="4">
        <f xml:space="preserve"> _2025teamgamelogs[[#This Row],[POSSESIONS]] / (_2025teamgamelogs[[#This Row],[MIN]]/48)</f>
        <v>98.36</v>
      </c>
      <c r="BN2171" s="3">
        <f>_2025teamgamelogs[[#This Row],[PTS]] / (2 * (_2025teamgamelogs[[#This Row],[FGA]] + 0.44 * _2025teamgamelogs[[#This Row],[FTA]]))</f>
        <v>0.62395134228187921</v>
      </c>
      <c r="BO2171" s="4">
        <f>VLOOKUP(_2025teamgamelogs[[#This Row],[MONTH]], LEAGUE_AVERAGES!$A$2:$B$8, 2, FALSE)</f>
        <v>113.5005303155976</v>
      </c>
      <c r="BP2171" s="5">
        <f>VLOOKUP(_2025teamgamelogs[[#This Row],[TEAM_NAME]], LEAGUE_AVERAGES!$A$14:$C$43, 2, FALSE)</f>
        <v>0.37909999999999999</v>
      </c>
      <c r="BQ2171" s="5">
        <f>VLOOKUP(_2025teamgamelogs[[#This Row],[TEAM_NAME]], LEAGUE_AVERAGES!$A$14:$C$43, 3, FALSE)</f>
        <v>0.35511904761904761</v>
      </c>
      <c r="BR2171" s="5">
        <f>VLOOKUP(_2025teamgamelogs[[#This Row],[TEAM_NAME]], LEAGUE_AVERAGES!$F$14:$H$43, 2, FALSE)</f>
        <v>0.49785000000000013</v>
      </c>
      <c r="BS2171" s="5">
        <f>VLOOKUP(_2025teamgamelogs[[#This Row],[TEAM_NAME]], LEAGUE_AVERAGES!$F$14:$H$43, 3, FALSE)</f>
        <v>0.47942857142857148</v>
      </c>
      <c r="BT2171" s="5">
        <f>VLOOKUP(_2025teamgamelogs[[#This Row],[TEAM_NAME]], LEAGUE_AVERAGES!$K$14:$M$43, 2, FALSE)</f>
        <v>0.60805571751162091</v>
      </c>
      <c r="BU2171" s="5">
        <f>VLOOKUP(_2025teamgamelogs[[#This Row],[TEAM_NAME]], LEAGUE_AVERAGES!$K$14:$M$43, 3, FALSE)</f>
        <v>0.58190704341109034</v>
      </c>
    </row>
    <row r="2172" spans="1:73" x14ac:dyDescent="0.2">
      <c r="A2172" t="s">
        <v>59</v>
      </c>
      <c r="B2172">
        <v>1610612747</v>
      </c>
      <c r="C2172" t="s">
        <v>60</v>
      </c>
      <c r="D2172" t="s">
        <v>61</v>
      </c>
      <c r="E2172">
        <v>22401055</v>
      </c>
      <c r="F2172" s="1">
        <v>45742</v>
      </c>
      <c r="G2172" t="s">
        <v>1739</v>
      </c>
      <c r="H2172" t="s">
        <v>63</v>
      </c>
      <c r="I2172">
        <v>48</v>
      </c>
      <c r="J2172">
        <v>41</v>
      </c>
      <c r="K2172">
        <v>79</v>
      </c>
      <c r="L2172">
        <v>0.51900000000000002</v>
      </c>
      <c r="M2172">
        <v>17</v>
      </c>
      <c r="N2172">
        <v>38</v>
      </c>
      <c r="O2172">
        <v>0.44700000000000001</v>
      </c>
      <c r="P2172">
        <v>21</v>
      </c>
      <c r="Q2172">
        <v>24</v>
      </c>
      <c r="R2172">
        <v>0.875</v>
      </c>
      <c r="S2172">
        <v>8</v>
      </c>
      <c r="T2172">
        <v>35</v>
      </c>
      <c r="U2172">
        <v>43</v>
      </c>
      <c r="V2172">
        <v>26</v>
      </c>
      <c r="W2172">
        <v>15</v>
      </c>
      <c r="X2172">
        <v>5</v>
      </c>
      <c r="Y2172">
        <v>3</v>
      </c>
      <c r="Z2172">
        <v>4</v>
      </c>
      <c r="AA2172">
        <v>22</v>
      </c>
      <c r="AB2172">
        <v>16</v>
      </c>
      <c r="AC2172">
        <v>120</v>
      </c>
      <c r="AD2172">
        <v>1</v>
      </c>
      <c r="AE2172">
        <v>1</v>
      </c>
      <c r="AF2172">
        <v>1</v>
      </c>
      <c r="AG2172">
        <v>1</v>
      </c>
      <c r="AH2172">
        <v>1</v>
      </c>
      <c r="AI2172">
        <v>121</v>
      </c>
      <c r="AJ2172">
        <v>1234</v>
      </c>
      <c r="AK2172">
        <v>2245</v>
      </c>
      <c r="AL2172">
        <v>414</v>
      </c>
      <c r="AM2172">
        <v>410</v>
      </c>
      <c r="AN2172">
        <v>1078</v>
      </c>
      <c r="AO2172">
        <v>346</v>
      </c>
      <c r="AP2172">
        <v>506</v>
      </c>
      <c r="AQ2172">
        <v>791</v>
      </c>
      <c r="AR2172">
        <v>401</v>
      </c>
      <c r="AS2172">
        <v>1800</v>
      </c>
      <c r="AT2172">
        <v>769</v>
      </c>
      <c r="AU2172">
        <v>1282</v>
      </c>
      <c r="AV2172">
        <v>1195</v>
      </c>
      <c r="AW2172">
        <v>1341</v>
      </c>
      <c r="AX2172">
        <v>1998</v>
      </c>
      <c r="AY2172">
        <v>1712</v>
      </c>
      <c r="AZ2172">
        <v>750</v>
      </c>
      <c r="BA2172">
        <v>1887</v>
      </c>
      <c r="BB2172">
        <v>1670</v>
      </c>
      <c r="BC2172">
        <v>735</v>
      </c>
      <c r="BD2172">
        <v>1176</v>
      </c>
      <c r="BE2172">
        <v>1</v>
      </c>
      <c r="BF2172" t="s">
        <v>71</v>
      </c>
      <c r="BG2172" t="s">
        <v>1404</v>
      </c>
      <c r="BH2172" t="s">
        <v>1498</v>
      </c>
      <c r="BI2172" s="4">
        <f xml:space="preserve"> _2025teamgamelogs[[#This Row],[FGA]] + (0.44 * _2025teamgamelogs[[#This Row],[FTA]]) + _2025teamgamelogs[[#This Row],[TOV]] - _2025teamgamelogs[[#This Row],[OREB]]</f>
        <v>96.56</v>
      </c>
      <c r="BJ2172" s="3">
        <f>_2025teamgamelogs[[#This Row],[TOV]]/_2025teamgamelogs[[#This Row],[POSSESIONS]]</f>
        <v>0.15534382767191382</v>
      </c>
      <c r="BK2172" s="4">
        <f>_2025teamgamelogs[[#This Row],[PTS]]/_2025teamgamelogs[[#This Row],[POSSESIONS]]</f>
        <v>1.2427506213753106</v>
      </c>
      <c r="BL2172" s="4">
        <f xml:space="preserve"> 100 * _2025teamgamelogs[[#This Row],[POINTS_PER_POSSESSION]]</f>
        <v>124.27506213753105</v>
      </c>
      <c r="BM2172" s="4">
        <f xml:space="preserve"> _2025teamgamelogs[[#This Row],[POSSESIONS]] / (_2025teamgamelogs[[#This Row],[MIN]]/48)</f>
        <v>96.56</v>
      </c>
      <c r="BN2172" s="3">
        <f>_2025teamgamelogs[[#This Row],[PTS]] / (2 * (_2025teamgamelogs[[#This Row],[FGA]] + 0.44 * _2025teamgamelogs[[#This Row],[FTA]]))</f>
        <v>0.66994193836534166</v>
      </c>
      <c r="BO2172" s="4">
        <f>VLOOKUP(_2025teamgamelogs[[#This Row],[MONTH]], LEAGUE_AVERAGES!$A$2:$B$8, 2, FALSE)</f>
        <v>113.5005303155976</v>
      </c>
      <c r="BP2172" s="5">
        <f>VLOOKUP(_2025teamgamelogs[[#This Row],[TEAM_NAME]], LEAGUE_AVERAGES!$A$14:$C$43, 2, FALSE)</f>
        <v>0.37419512195121946</v>
      </c>
      <c r="BQ2172" s="5">
        <f>VLOOKUP(_2025teamgamelogs[[#This Row],[TEAM_NAME]], LEAGUE_AVERAGES!$A$14:$C$43, 3, FALSE)</f>
        <v>0.35536585365853657</v>
      </c>
      <c r="BR2172" s="5">
        <f>VLOOKUP(_2025teamgamelogs[[#This Row],[TEAM_NAME]], LEAGUE_AVERAGES!$F$14:$H$43, 2, FALSE)</f>
        <v>0.48560975609756091</v>
      </c>
      <c r="BS2172" s="5">
        <f>VLOOKUP(_2025teamgamelogs[[#This Row],[TEAM_NAME]], LEAGUE_AVERAGES!$F$14:$H$43, 3, FALSE)</f>
        <v>0.47373170731707315</v>
      </c>
      <c r="BT2172" s="5">
        <f>VLOOKUP(_2025teamgamelogs[[#This Row],[TEAM_NAME]], LEAGUE_AVERAGES!$K$14:$M$43, 2, FALSE)</f>
        <v>0.60200661119778875</v>
      </c>
      <c r="BU2172" s="5">
        <f>VLOOKUP(_2025teamgamelogs[[#This Row],[TEAM_NAME]], LEAGUE_AVERAGES!$K$14:$M$43, 3, FALSE)</f>
        <v>0.58416138772693449</v>
      </c>
    </row>
    <row r="2173" spans="1:73" x14ac:dyDescent="0.2">
      <c r="A2173" t="s">
        <v>59</v>
      </c>
      <c r="B2173">
        <v>1610612761</v>
      </c>
      <c r="C2173" t="s">
        <v>95</v>
      </c>
      <c r="D2173" t="s">
        <v>96</v>
      </c>
      <c r="E2173">
        <v>22401054</v>
      </c>
      <c r="F2173" s="1">
        <v>45742</v>
      </c>
      <c r="G2173" t="s">
        <v>1740</v>
      </c>
      <c r="H2173" t="s">
        <v>63</v>
      </c>
      <c r="I2173">
        <v>48</v>
      </c>
      <c r="J2173">
        <v>43</v>
      </c>
      <c r="K2173">
        <v>102</v>
      </c>
      <c r="L2173">
        <v>0.42199999999999999</v>
      </c>
      <c r="M2173">
        <v>10</v>
      </c>
      <c r="N2173">
        <v>33</v>
      </c>
      <c r="O2173">
        <v>0.30299999999999999</v>
      </c>
      <c r="P2173">
        <v>20</v>
      </c>
      <c r="Q2173">
        <v>23</v>
      </c>
      <c r="R2173">
        <v>0.87</v>
      </c>
      <c r="S2173">
        <v>17</v>
      </c>
      <c r="T2173">
        <v>46</v>
      </c>
      <c r="U2173">
        <v>63</v>
      </c>
      <c r="V2173">
        <v>34</v>
      </c>
      <c r="W2173">
        <v>12</v>
      </c>
      <c r="X2173">
        <v>5</v>
      </c>
      <c r="Y2173">
        <v>3</v>
      </c>
      <c r="Z2173">
        <v>9</v>
      </c>
      <c r="AA2173">
        <v>22</v>
      </c>
      <c r="AB2173">
        <v>21</v>
      </c>
      <c r="AC2173">
        <v>116</v>
      </c>
      <c r="AD2173">
        <v>30</v>
      </c>
      <c r="AE2173">
        <v>1</v>
      </c>
      <c r="AF2173">
        <v>1</v>
      </c>
      <c r="AG2173">
        <v>1</v>
      </c>
      <c r="AH2173">
        <v>1</v>
      </c>
      <c r="AI2173">
        <v>121</v>
      </c>
      <c r="AJ2173">
        <v>866</v>
      </c>
      <c r="AK2173">
        <v>96</v>
      </c>
      <c r="AL2173">
        <v>1955</v>
      </c>
      <c r="AM2173">
        <v>1891</v>
      </c>
      <c r="AN2173">
        <v>1749</v>
      </c>
      <c r="AO2173">
        <v>1863</v>
      </c>
      <c r="AP2173">
        <v>623</v>
      </c>
      <c r="AQ2173">
        <v>899</v>
      </c>
      <c r="AR2173">
        <v>444</v>
      </c>
      <c r="AS2173">
        <v>160</v>
      </c>
      <c r="AT2173">
        <v>27</v>
      </c>
      <c r="AU2173">
        <v>12</v>
      </c>
      <c r="AV2173">
        <v>186</v>
      </c>
      <c r="AW2173">
        <v>640</v>
      </c>
      <c r="AX2173">
        <v>1998</v>
      </c>
      <c r="AY2173">
        <v>1712</v>
      </c>
      <c r="AZ2173">
        <v>2275</v>
      </c>
      <c r="BA2173">
        <v>1887</v>
      </c>
      <c r="BB2173">
        <v>575</v>
      </c>
      <c r="BC2173">
        <v>1025</v>
      </c>
      <c r="BD2173">
        <v>69</v>
      </c>
      <c r="BE2173">
        <v>1</v>
      </c>
      <c r="BF2173" t="s">
        <v>71</v>
      </c>
      <c r="BG2173" t="s">
        <v>1404</v>
      </c>
      <c r="BH2173" t="s">
        <v>1498</v>
      </c>
      <c r="BI2173" s="4">
        <f xml:space="preserve"> _2025teamgamelogs[[#This Row],[FGA]] + (0.44 * _2025teamgamelogs[[#This Row],[FTA]]) + _2025teamgamelogs[[#This Row],[TOV]] - _2025teamgamelogs[[#This Row],[OREB]]</f>
        <v>107.12</v>
      </c>
      <c r="BJ2173" s="3">
        <f>_2025teamgamelogs[[#This Row],[TOV]]/_2025teamgamelogs[[#This Row],[POSSESIONS]]</f>
        <v>0.11202389843166542</v>
      </c>
      <c r="BK2173" s="4">
        <f>_2025teamgamelogs[[#This Row],[PTS]]/_2025teamgamelogs[[#This Row],[POSSESIONS]]</f>
        <v>1.0828976848394323</v>
      </c>
      <c r="BL2173" s="4">
        <f xml:space="preserve"> 100 * _2025teamgamelogs[[#This Row],[POINTS_PER_POSSESSION]]</f>
        <v>108.28976848394322</v>
      </c>
      <c r="BM2173" s="4">
        <f xml:space="preserve"> _2025teamgamelogs[[#This Row],[POSSESIONS]] / (_2025teamgamelogs[[#This Row],[MIN]]/48)</f>
        <v>107.12</v>
      </c>
      <c r="BN2173" s="3">
        <f>_2025teamgamelogs[[#This Row],[PTS]] / (2 * (_2025teamgamelogs[[#This Row],[FGA]] + 0.44 * _2025teamgamelogs[[#This Row],[FTA]]))</f>
        <v>0.51730288976097039</v>
      </c>
      <c r="BO2173" s="4">
        <f>VLOOKUP(_2025teamgamelogs[[#This Row],[MONTH]], LEAGUE_AVERAGES!$A$2:$B$8, 2, FALSE)</f>
        <v>113.5005303155976</v>
      </c>
      <c r="BP2173" s="5">
        <f>VLOOKUP(_2025teamgamelogs[[#This Row],[TEAM_NAME]], LEAGUE_AVERAGES!$A$14:$C$43, 2, FALSE)</f>
        <v>0.35443902439024388</v>
      </c>
      <c r="BQ2173" s="5">
        <f>VLOOKUP(_2025teamgamelogs[[#This Row],[TEAM_NAME]], LEAGUE_AVERAGES!$A$14:$C$43, 3, FALSE)</f>
        <v>0.34512195121951217</v>
      </c>
      <c r="BR2173" s="5">
        <f>VLOOKUP(_2025teamgamelogs[[#This Row],[TEAM_NAME]], LEAGUE_AVERAGES!$F$14:$H$43, 2, FALSE)</f>
        <v>0.46104878048780484</v>
      </c>
      <c r="BS2173" s="5">
        <f>VLOOKUP(_2025teamgamelogs[[#This Row],[TEAM_NAME]], LEAGUE_AVERAGES!$F$14:$H$43, 3, FALSE)</f>
        <v>0.45834146341463411</v>
      </c>
      <c r="BT2173" s="5">
        <f>VLOOKUP(_2025teamgamelogs[[#This Row],[TEAM_NAME]], LEAGUE_AVERAGES!$K$14:$M$43, 2, FALSE)</f>
        <v>0.55942918094792793</v>
      </c>
      <c r="BU2173" s="5">
        <f>VLOOKUP(_2025teamgamelogs[[#This Row],[TEAM_NAME]], LEAGUE_AVERAGES!$K$14:$M$43, 3, FALSE)</f>
        <v>0.54979583097447959</v>
      </c>
    </row>
    <row r="2174" spans="1:73" x14ac:dyDescent="0.2">
      <c r="A2174" t="s">
        <v>59</v>
      </c>
      <c r="B2174">
        <v>1610612746</v>
      </c>
      <c r="C2174" t="s">
        <v>131</v>
      </c>
      <c r="D2174" t="s">
        <v>132</v>
      </c>
      <c r="E2174">
        <v>22401056</v>
      </c>
      <c r="F2174" s="1">
        <v>45742</v>
      </c>
      <c r="G2174" t="s">
        <v>1741</v>
      </c>
      <c r="H2174" t="s">
        <v>63</v>
      </c>
      <c r="I2174">
        <v>48</v>
      </c>
      <c r="J2174">
        <v>45</v>
      </c>
      <c r="K2174">
        <v>88</v>
      </c>
      <c r="L2174">
        <v>0.51100000000000001</v>
      </c>
      <c r="M2174">
        <v>16</v>
      </c>
      <c r="N2174">
        <v>30</v>
      </c>
      <c r="O2174">
        <v>0.53300000000000003</v>
      </c>
      <c r="P2174">
        <v>20</v>
      </c>
      <c r="Q2174">
        <v>24</v>
      </c>
      <c r="R2174">
        <v>0.83299999999999996</v>
      </c>
      <c r="S2174">
        <v>13</v>
      </c>
      <c r="T2174">
        <v>32</v>
      </c>
      <c r="U2174">
        <v>45</v>
      </c>
      <c r="V2174">
        <v>27</v>
      </c>
      <c r="W2174">
        <v>5</v>
      </c>
      <c r="X2174">
        <v>4</v>
      </c>
      <c r="Y2174">
        <v>8</v>
      </c>
      <c r="Z2174">
        <v>1</v>
      </c>
      <c r="AA2174">
        <v>21</v>
      </c>
      <c r="AB2174">
        <v>14</v>
      </c>
      <c r="AC2174">
        <v>126</v>
      </c>
      <c r="AD2174">
        <v>13</v>
      </c>
      <c r="AE2174">
        <v>1</v>
      </c>
      <c r="AF2174">
        <v>1</v>
      </c>
      <c r="AG2174">
        <v>1</v>
      </c>
      <c r="AH2174">
        <v>1</v>
      </c>
      <c r="AI2174">
        <v>121</v>
      </c>
      <c r="AJ2174">
        <v>564</v>
      </c>
      <c r="AK2174">
        <v>1314</v>
      </c>
      <c r="AL2174">
        <v>535</v>
      </c>
      <c r="AM2174">
        <v>567</v>
      </c>
      <c r="AN2174">
        <v>2077</v>
      </c>
      <c r="AO2174">
        <v>52</v>
      </c>
      <c r="AP2174">
        <v>623</v>
      </c>
      <c r="AQ2174">
        <v>791</v>
      </c>
      <c r="AR2174">
        <v>699</v>
      </c>
      <c r="AS2174">
        <v>652</v>
      </c>
      <c r="AT2174">
        <v>1307</v>
      </c>
      <c r="AU2174">
        <v>976</v>
      </c>
      <c r="AV2174">
        <v>1013</v>
      </c>
      <c r="AW2174">
        <v>6</v>
      </c>
      <c r="AX2174">
        <v>2190</v>
      </c>
      <c r="AY2174">
        <v>187</v>
      </c>
      <c r="AZ2174">
        <v>35</v>
      </c>
      <c r="BA2174">
        <v>1694</v>
      </c>
      <c r="BB2174">
        <v>2064</v>
      </c>
      <c r="BC2174">
        <v>389</v>
      </c>
      <c r="BD2174">
        <v>467</v>
      </c>
      <c r="BE2174">
        <v>1</v>
      </c>
      <c r="BF2174" t="s">
        <v>71</v>
      </c>
      <c r="BG2174" t="s">
        <v>1404</v>
      </c>
      <c r="BH2174" t="s">
        <v>1498</v>
      </c>
      <c r="BI2174" s="4">
        <f xml:space="preserve"> _2025teamgamelogs[[#This Row],[FGA]] + (0.44 * _2025teamgamelogs[[#This Row],[FTA]]) + _2025teamgamelogs[[#This Row],[TOV]] - _2025teamgamelogs[[#This Row],[OREB]]</f>
        <v>90.56</v>
      </c>
      <c r="BJ2174" s="3">
        <f>_2025teamgamelogs[[#This Row],[TOV]]/_2025teamgamelogs[[#This Row],[POSSESIONS]]</f>
        <v>5.5212014134275615E-2</v>
      </c>
      <c r="BK2174" s="4">
        <f>_2025teamgamelogs[[#This Row],[PTS]]/_2025teamgamelogs[[#This Row],[POSSESIONS]]</f>
        <v>1.3913427561837455</v>
      </c>
      <c r="BL2174" s="4">
        <f xml:space="preserve"> 100 * _2025teamgamelogs[[#This Row],[POINTS_PER_POSSESSION]]</f>
        <v>139.13427561837455</v>
      </c>
      <c r="BM2174" s="4">
        <f xml:space="preserve"> _2025teamgamelogs[[#This Row],[POSSESIONS]] / (_2025teamgamelogs[[#This Row],[MIN]]/48)</f>
        <v>90.56</v>
      </c>
      <c r="BN2174" s="3">
        <f>_2025teamgamelogs[[#This Row],[PTS]] / (2 * (_2025teamgamelogs[[#This Row],[FGA]] + 0.44 * _2025teamgamelogs[[#This Row],[FTA]]))</f>
        <v>0.63920454545454541</v>
      </c>
      <c r="BO2174" s="4">
        <f>VLOOKUP(_2025teamgamelogs[[#This Row],[MONTH]], LEAGUE_AVERAGES!$A$2:$B$8, 2, FALSE)</f>
        <v>113.5005303155976</v>
      </c>
      <c r="BP2174" s="5">
        <f>VLOOKUP(_2025teamgamelogs[[#This Row],[TEAM_NAME]], LEAGUE_AVERAGES!$A$14:$C$43, 2, FALSE)</f>
        <v>0.38978048780487806</v>
      </c>
      <c r="BQ2174" s="5">
        <f>VLOOKUP(_2025teamgamelogs[[#This Row],[TEAM_NAME]], LEAGUE_AVERAGES!$A$14:$C$43, 3, FALSE)</f>
        <v>0.36475609756097566</v>
      </c>
      <c r="BR2174" s="5">
        <f>VLOOKUP(_2025teamgamelogs[[#This Row],[TEAM_NAME]], LEAGUE_AVERAGES!$F$14:$H$43, 2, FALSE)</f>
        <v>0.49036585365853652</v>
      </c>
      <c r="BS2174" s="5">
        <f>VLOOKUP(_2025teamgamelogs[[#This Row],[TEAM_NAME]], LEAGUE_AVERAGES!$F$14:$H$43, 3, FALSE)</f>
        <v>0.47582926829268285</v>
      </c>
      <c r="BT2174" s="5">
        <f>VLOOKUP(_2025teamgamelogs[[#This Row],[TEAM_NAME]], LEAGUE_AVERAGES!$K$14:$M$43, 2, FALSE)</f>
        <v>0.59895938905835644</v>
      </c>
      <c r="BU2174" s="5">
        <f>VLOOKUP(_2025teamgamelogs[[#This Row],[TEAM_NAME]], LEAGUE_AVERAGES!$K$14:$M$43, 3, FALSE)</f>
        <v>0.58126724036545818</v>
      </c>
    </row>
    <row r="2175" spans="1:73" x14ac:dyDescent="0.2">
      <c r="A2175" t="s">
        <v>59</v>
      </c>
      <c r="B2175">
        <v>1610612755</v>
      </c>
      <c r="C2175" t="s">
        <v>134</v>
      </c>
      <c r="D2175" t="s">
        <v>135</v>
      </c>
      <c r="E2175">
        <v>22401053</v>
      </c>
      <c r="F2175" s="1">
        <v>45742</v>
      </c>
      <c r="G2175" t="s">
        <v>1031</v>
      </c>
      <c r="H2175" t="s">
        <v>70</v>
      </c>
      <c r="I2175">
        <v>48</v>
      </c>
      <c r="J2175">
        <v>42</v>
      </c>
      <c r="K2175">
        <v>98</v>
      </c>
      <c r="L2175">
        <v>0.42899999999999999</v>
      </c>
      <c r="M2175">
        <v>14</v>
      </c>
      <c r="N2175">
        <v>46</v>
      </c>
      <c r="O2175">
        <v>0.30399999999999999</v>
      </c>
      <c r="P2175">
        <v>16</v>
      </c>
      <c r="Q2175">
        <v>20</v>
      </c>
      <c r="R2175">
        <v>0.8</v>
      </c>
      <c r="S2175">
        <v>13</v>
      </c>
      <c r="T2175">
        <v>34</v>
      </c>
      <c r="U2175">
        <v>47</v>
      </c>
      <c r="V2175">
        <v>22</v>
      </c>
      <c r="W2175">
        <v>5</v>
      </c>
      <c r="X2175">
        <v>7</v>
      </c>
      <c r="Y2175">
        <v>5</v>
      </c>
      <c r="Z2175">
        <v>6</v>
      </c>
      <c r="AA2175">
        <v>15</v>
      </c>
      <c r="AB2175">
        <v>12</v>
      </c>
      <c r="AC2175">
        <v>114</v>
      </c>
      <c r="AD2175">
        <v>-5</v>
      </c>
      <c r="AE2175">
        <v>1</v>
      </c>
      <c r="AF2175">
        <v>1231</v>
      </c>
      <c r="AG2175">
        <v>1231</v>
      </c>
      <c r="AH2175">
        <v>1231</v>
      </c>
      <c r="AI2175">
        <v>121</v>
      </c>
      <c r="AJ2175">
        <v>1068</v>
      </c>
      <c r="AK2175">
        <v>251</v>
      </c>
      <c r="AL2175">
        <v>1860</v>
      </c>
      <c r="AM2175">
        <v>934</v>
      </c>
      <c r="AN2175">
        <v>249</v>
      </c>
      <c r="AO2175">
        <v>1857</v>
      </c>
      <c r="AP2175">
        <v>1228</v>
      </c>
      <c r="AQ2175">
        <v>1301</v>
      </c>
      <c r="AR2175">
        <v>1029</v>
      </c>
      <c r="AS2175">
        <v>652</v>
      </c>
      <c r="AT2175">
        <v>926</v>
      </c>
      <c r="AU2175">
        <v>705</v>
      </c>
      <c r="AV2175">
        <v>1909</v>
      </c>
      <c r="AW2175">
        <v>6</v>
      </c>
      <c r="AX2175">
        <v>1360</v>
      </c>
      <c r="AY2175">
        <v>889</v>
      </c>
      <c r="AZ2175">
        <v>1573</v>
      </c>
      <c r="BA2175">
        <v>398</v>
      </c>
      <c r="BB2175">
        <v>2314</v>
      </c>
      <c r="BC2175">
        <v>1168</v>
      </c>
      <c r="BD2175">
        <v>1476</v>
      </c>
      <c r="BE2175">
        <v>1</v>
      </c>
      <c r="BF2175" t="s">
        <v>64</v>
      </c>
      <c r="BG2175" t="s">
        <v>1404</v>
      </c>
      <c r="BH2175" t="s">
        <v>1498</v>
      </c>
      <c r="BI2175" s="4">
        <f xml:space="preserve"> _2025teamgamelogs[[#This Row],[FGA]] + (0.44 * _2025teamgamelogs[[#This Row],[FTA]]) + _2025teamgamelogs[[#This Row],[TOV]] - _2025teamgamelogs[[#This Row],[OREB]]</f>
        <v>98.8</v>
      </c>
      <c r="BJ2175" s="3">
        <f>_2025teamgamelogs[[#This Row],[TOV]]/_2025teamgamelogs[[#This Row],[POSSESIONS]]</f>
        <v>5.0607287449392711E-2</v>
      </c>
      <c r="BK2175" s="4">
        <f>_2025teamgamelogs[[#This Row],[PTS]]/_2025teamgamelogs[[#This Row],[POSSESIONS]]</f>
        <v>1.153846153846154</v>
      </c>
      <c r="BL2175" s="4">
        <f xml:space="preserve"> 100 * _2025teamgamelogs[[#This Row],[POINTS_PER_POSSESSION]]</f>
        <v>115.3846153846154</v>
      </c>
      <c r="BM2175" s="4">
        <f xml:space="preserve"> _2025teamgamelogs[[#This Row],[POSSESIONS]] / (_2025teamgamelogs[[#This Row],[MIN]]/48)</f>
        <v>98.8</v>
      </c>
      <c r="BN2175" s="3">
        <f>_2025teamgamelogs[[#This Row],[PTS]] / (2 * (_2025teamgamelogs[[#This Row],[FGA]] + 0.44 * _2025teamgamelogs[[#This Row],[FTA]]))</f>
        <v>0.5337078651685393</v>
      </c>
      <c r="BO2175" s="4">
        <f>VLOOKUP(_2025teamgamelogs[[#This Row],[MONTH]], LEAGUE_AVERAGES!$A$2:$B$8, 2, FALSE)</f>
        <v>113.5005303155976</v>
      </c>
      <c r="BP2175" s="5">
        <f>VLOOKUP(_2025teamgamelogs[[#This Row],[TEAM_NAME]], LEAGUE_AVERAGES!$A$14:$C$43, 2, FALSE)</f>
        <v>0.34129268292682929</v>
      </c>
      <c r="BQ2175" s="5">
        <f>VLOOKUP(_2025teamgamelogs[[#This Row],[TEAM_NAME]], LEAGUE_AVERAGES!$A$14:$C$43, 3, FALSE)</f>
        <v>0.34026829268292691</v>
      </c>
      <c r="BR2175" s="5">
        <f>VLOOKUP(_2025teamgamelogs[[#This Row],[TEAM_NAME]], LEAGUE_AVERAGES!$F$14:$H$43, 2, FALSE)</f>
        <v>0.45178048780487812</v>
      </c>
      <c r="BS2175" s="5">
        <f>VLOOKUP(_2025teamgamelogs[[#This Row],[TEAM_NAME]], LEAGUE_AVERAGES!$F$14:$H$43, 3, FALSE)</f>
        <v>0.45797560975609758</v>
      </c>
      <c r="BT2175" s="5">
        <f>VLOOKUP(_2025teamgamelogs[[#This Row],[TEAM_NAME]], LEAGUE_AVERAGES!$K$14:$M$43, 2, FALSE)</f>
        <v>0.55774018976963147</v>
      </c>
      <c r="BU2175" s="5">
        <f>VLOOKUP(_2025teamgamelogs[[#This Row],[TEAM_NAME]], LEAGUE_AVERAGES!$K$14:$M$43, 3, FALSE)</f>
        <v>0.57066794818423772</v>
      </c>
    </row>
    <row r="2176" spans="1:73" x14ac:dyDescent="0.2">
      <c r="A2176" t="s">
        <v>59</v>
      </c>
      <c r="B2176">
        <v>1610612759</v>
      </c>
      <c r="C2176" t="s">
        <v>145</v>
      </c>
      <c r="D2176" t="s">
        <v>146</v>
      </c>
      <c r="E2176">
        <v>22401059</v>
      </c>
      <c r="F2176" s="1">
        <v>45743</v>
      </c>
      <c r="G2176" t="s">
        <v>1742</v>
      </c>
      <c r="H2176" t="s">
        <v>70</v>
      </c>
      <c r="I2176">
        <v>48</v>
      </c>
      <c r="J2176">
        <v>43</v>
      </c>
      <c r="K2176">
        <v>106</v>
      </c>
      <c r="L2176">
        <v>0.40600000000000003</v>
      </c>
      <c r="M2176">
        <v>14</v>
      </c>
      <c r="N2176">
        <v>43</v>
      </c>
      <c r="O2176">
        <v>0.32600000000000001</v>
      </c>
      <c r="P2176">
        <v>16</v>
      </c>
      <c r="Q2176">
        <v>21</v>
      </c>
      <c r="R2176">
        <v>0.76200000000000001</v>
      </c>
      <c r="S2176">
        <v>19</v>
      </c>
      <c r="T2176">
        <v>31</v>
      </c>
      <c r="U2176">
        <v>50</v>
      </c>
      <c r="V2176">
        <v>27</v>
      </c>
      <c r="W2176">
        <v>10</v>
      </c>
      <c r="X2176">
        <v>10</v>
      </c>
      <c r="Y2176">
        <v>3</v>
      </c>
      <c r="Z2176">
        <v>5</v>
      </c>
      <c r="AA2176">
        <v>20</v>
      </c>
      <c r="AB2176">
        <v>14</v>
      </c>
      <c r="AC2176">
        <v>116</v>
      </c>
      <c r="AD2176">
        <v>-8</v>
      </c>
      <c r="AE2176">
        <v>1</v>
      </c>
      <c r="AF2176">
        <v>1231</v>
      </c>
      <c r="AG2176">
        <v>1231</v>
      </c>
      <c r="AH2176">
        <v>1231</v>
      </c>
      <c r="AI2176">
        <v>121</v>
      </c>
      <c r="AJ2176">
        <v>866</v>
      </c>
      <c r="AK2176">
        <v>34</v>
      </c>
      <c r="AL2176">
        <v>2151</v>
      </c>
      <c r="AM2176">
        <v>934</v>
      </c>
      <c r="AN2176">
        <v>471</v>
      </c>
      <c r="AO2176">
        <v>1599</v>
      </c>
      <c r="AP2176">
        <v>1228</v>
      </c>
      <c r="AQ2176">
        <v>1164</v>
      </c>
      <c r="AR2176">
        <v>1465</v>
      </c>
      <c r="AS2176">
        <v>61</v>
      </c>
      <c r="AT2176">
        <v>1488</v>
      </c>
      <c r="AU2176">
        <v>427</v>
      </c>
      <c r="AV2176">
        <v>1013</v>
      </c>
      <c r="AW2176">
        <v>264</v>
      </c>
      <c r="AX2176">
        <v>539</v>
      </c>
      <c r="AY2176">
        <v>1712</v>
      </c>
      <c r="AZ2176">
        <v>1188</v>
      </c>
      <c r="BA2176">
        <v>1491</v>
      </c>
      <c r="BB2176">
        <v>2064</v>
      </c>
      <c r="BC2176">
        <v>1025</v>
      </c>
      <c r="BD2176">
        <v>1667</v>
      </c>
      <c r="BE2176">
        <v>1</v>
      </c>
      <c r="BF2176" t="s">
        <v>71</v>
      </c>
      <c r="BG2176" t="s">
        <v>1404</v>
      </c>
      <c r="BH2176" t="s">
        <v>1498</v>
      </c>
      <c r="BI2176" s="4">
        <f xml:space="preserve"> _2025teamgamelogs[[#This Row],[FGA]] + (0.44 * _2025teamgamelogs[[#This Row],[FTA]]) + _2025teamgamelogs[[#This Row],[TOV]] - _2025teamgamelogs[[#This Row],[OREB]]</f>
        <v>106.24</v>
      </c>
      <c r="BJ2176" s="3">
        <f>_2025teamgamelogs[[#This Row],[TOV]]/_2025teamgamelogs[[#This Row],[POSSESIONS]]</f>
        <v>9.412650602409639E-2</v>
      </c>
      <c r="BK2176" s="4">
        <f>_2025teamgamelogs[[#This Row],[PTS]]/_2025teamgamelogs[[#This Row],[POSSESIONS]]</f>
        <v>1.0918674698795181</v>
      </c>
      <c r="BL2176" s="4">
        <f xml:space="preserve"> 100 * _2025teamgamelogs[[#This Row],[POINTS_PER_POSSESSION]]</f>
        <v>109.18674698795181</v>
      </c>
      <c r="BM2176" s="4">
        <f xml:space="preserve"> _2025teamgamelogs[[#This Row],[POSSESIONS]] / (_2025teamgamelogs[[#This Row],[MIN]]/48)</f>
        <v>106.24</v>
      </c>
      <c r="BN2176" s="3">
        <f>_2025teamgamelogs[[#This Row],[PTS]] / (2 * (_2025teamgamelogs[[#This Row],[FGA]] + 0.44 * _2025teamgamelogs[[#This Row],[FTA]]))</f>
        <v>0.50329746615758419</v>
      </c>
      <c r="BO2176" s="4">
        <f>VLOOKUP(_2025teamgamelogs[[#This Row],[MONTH]], LEAGUE_AVERAGES!$A$2:$B$8, 2, FALSE)</f>
        <v>113.5005303155976</v>
      </c>
      <c r="BP2176" s="5">
        <f>VLOOKUP(_2025teamgamelogs[[#This Row],[TEAM_NAME]], LEAGUE_AVERAGES!$A$14:$C$43, 2, FALSE)</f>
        <v>0.36502500000000004</v>
      </c>
      <c r="BQ2176" s="5">
        <f>VLOOKUP(_2025teamgamelogs[[#This Row],[TEAM_NAME]], LEAGUE_AVERAGES!$A$14:$C$43, 3, FALSE)</f>
        <v>0.35016666666666663</v>
      </c>
      <c r="BR2176" s="5">
        <f>VLOOKUP(_2025teamgamelogs[[#This Row],[TEAM_NAME]], LEAGUE_AVERAGES!$F$14:$H$43, 2, FALSE)</f>
        <v>0.47877500000000017</v>
      </c>
      <c r="BS2176" s="5">
        <f>VLOOKUP(_2025teamgamelogs[[#This Row],[TEAM_NAME]], LEAGUE_AVERAGES!$F$14:$H$43, 3, FALSE)</f>
        <v>0.45407142857142868</v>
      </c>
      <c r="BT2176" s="5">
        <f>VLOOKUP(_2025teamgamelogs[[#This Row],[TEAM_NAME]], LEAGUE_AVERAGES!$K$14:$M$43, 2, FALSE)</f>
        <v>0.59112459331758582</v>
      </c>
      <c r="BU2176" s="5">
        <f>VLOOKUP(_2025teamgamelogs[[#This Row],[TEAM_NAME]], LEAGUE_AVERAGES!$K$14:$M$43, 3, FALSE)</f>
        <v>0.56254759440180246</v>
      </c>
    </row>
    <row r="2177" spans="1:73" x14ac:dyDescent="0.2">
      <c r="A2177" t="s">
        <v>59</v>
      </c>
      <c r="B2177">
        <v>1610612764</v>
      </c>
      <c r="C2177" t="s">
        <v>148</v>
      </c>
      <c r="D2177" t="s">
        <v>149</v>
      </c>
      <c r="E2177">
        <v>22401061</v>
      </c>
      <c r="F2177" s="1">
        <v>45743</v>
      </c>
      <c r="G2177" t="s">
        <v>1396</v>
      </c>
      <c r="H2177" t="s">
        <v>70</v>
      </c>
      <c r="I2177">
        <v>48</v>
      </c>
      <c r="J2177">
        <v>38</v>
      </c>
      <c r="K2177">
        <v>85</v>
      </c>
      <c r="L2177">
        <v>0.44700000000000001</v>
      </c>
      <c r="M2177">
        <v>11</v>
      </c>
      <c r="N2177">
        <v>30</v>
      </c>
      <c r="O2177">
        <v>0.36699999999999999</v>
      </c>
      <c r="P2177">
        <v>22</v>
      </c>
      <c r="Q2177">
        <v>26</v>
      </c>
      <c r="R2177">
        <v>0.84599999999999997</v>
      </c>
      <c r="S2177">
        <v>12</v>
      </c>
      <c r="T2177">
        <v>19</v>
      </c>
      <c r="U2177">
        <v>31</v>
      </c>
      <c r="V2177">
        <v>19</v>
      </c>
      <c r="W2177">
        <v>15</v>
      </c>
      <c r="X2177">
        <v>9</v>
      </c>
      <c r="Y2177">
        <v>2</v>
      </c>
      <c r="Z2177">
        <v>2</v>
      </c>
      <c r="AA2177">
        <v>15</v>
      </c>
      <c r="AB2177">
        <v>19</v>
      </c>
      <c r="AC2177">
        <v>109</v>
      </c>
      <c r="AD2177">
        <v>-53</v>
      </c>
      <c r="AE2177">
        <v>1</v>
      </c>
      <c r="AF2177">
        <v>1231</v>
      </c>
      <c r="AG2177">
        <v>1231</v>
      </c>
      <c r="AH2177">
        <v>1231</v>
      </c>
      <c r="AI2177">
        <v>121</v>
      </c>
      <c r="AJ2177">
        <v>1796</v>
      </c>
      <c r="AK2177">
        <v>1709</v>
      </c>
      <c r="AL2177">
        <v>1583</v>
      </c>
      <c r="AM2177">
        <v>1661</v>
      </c>
      <c r="AN2177">
        <v>2077</v>
      </c>
      <c r="AO2177">
        <v>1129</v>
      </c>
      <c r="AP2177">
        <v>406</v>
      </c>
      <c r="AQ2177">
        <v>570</v>
      </c>
      <c r="AR2177">
        <v>605</v>
      </c>
      <c r="AS2177">
        <v>848</v>
      </c>
      <c r="AT2177">
        <v>2449</v>
      </c>
      <c r="AU2177">
        <v>2414</v>
      </c>
      <c r="AV2177">
        <v>2257</v>
      </c>
      <c r="AW2177">
        <v>1341</v>
      </c>
      <c r="AX2177">
        <v>797</v>
      </c>
      <c r="AY2177">
        <v>2078</v>
      </c>
      <c r="AZ2177">
        <v>158</v>
      </c>
      <c r="BA2177">
        <v>398</v>
      </c>
      <c r="BB2177">
        <v>971</v>
      </c>
      <c r="BC2177">
        <v>1548</v>
      </c>
      <c r="BD2177">
        <v>2457</v>
      </c>
      <c r="BE2177">
        <v>1</v>
      </c>
      <c r="BF2177" t="s">
        <v>64</v>
      </c>
      <c r="BG2177" t="s">
        <v>1404</v>
      </c>
      <c r="BH2177" t="s">
        <v>1498</v>
      </c>
      <c r="BI2177" s="4">
        <f xml:space="preserve"> _2025teamgamelogs[[#This Row],[FGA]] + (0.44 * _2025teamgamelogs[[#This Row],[FTA]]) + _2025teamgamelogs[[#This Row],[TOV]] - _2025teamgamelogs[[#This Row],[OREB]]</f>
        <v>99.44</v>
      </c>
      <c r="BJ2177" s="3">
        <f>_2025teamgamelogs[[#This Row],[TOV]]/_2025teamgamelogs[[#This Row],[POSSESIONS]]</f>
        <v>0.1508447304907482</v>
      </c>
      <c r="BK2177" s="4">
        <f>_2025teamgamelogs[[#This Row],[PTS]]/_2025teamgamelogs[[#This Row],[POSSESIONS]]</f>
        <v>1.0961383748994369</v>
      </c>
      <c r="BL2177" s="4">
        <f xml:space="preserve"> 100 * _2025teamgamelogs[[#This Row],[POINTS_PER_POSSESSION]]</f>
        <v>109.61383748994369</v>
      </c>
      <c r="BM2177" s="4">
        <f xml:space="preserve"> _2025teamgamelogs[[#This Row],[POSSESIONS]] / (_2025teamgamelogs[[#This Row],[MIN]]/48)</f>
        <v>99.44</v>
      </c>
      <c r="BN2177" s="3">
        <f>_2025teamgamelogs[[#This Row],[PTS]] / (2 * (_2025teamgamelogs[[#This Row],[FGA]] + 0.44 * _2025teamgamelogs[[#This Row],[FTA]]))</f>
        <v>0.56511820821236003</v>
      </c>
      <c r="BO2177" s="4">
        <f>VLOOKUP(_2025teamgamelogs[[#This Row],[MONTH]], LEAGUE_AVERAGES!$A$2:$B$8, 2, FALSE)</f>
        <v>113.5005303155976</v>
      </c>
      <c r="BP2177" s="5">
        <f>VLOOKUP(_2025teamgamelogs[[#This Row],[TEAM_NAME]], LEAGUE_AVERAGES!$A$14:$C$43, 2, FALSE)</f>
        <v>0.32842499999999997</v>
      </c>
      <c r="BQ2177" s="5">
        <f>VLOOKUP(_2025teamgamelogs[[#This Row],[TEAM_NAME]], LEAGUE_AVERAGES!$A$14:$C$43, 3, FALSE)</f>
        <v>0.33730952380952384</v>
      </c>
      <c r="BR2177" s="5">
        <f>VLOOKUP(_2025teamgamelogs[[#This Row],[TEAM_NAME]], LEAGUE_AVERAGES!$F$14:$H$43, 2, FALSE)</f>
        <v>0.44209999999999994</v>
      </c>
      <c r="BS2177" s="5">
        <f>VLOOKUP(_2025teamgamelogs[[#This Row],[TEAM_NAME]], LEAGUE_AVERAGES!$F$14:$H$43, 3, FALSE)</f>
        <v>0.4362619047619048</v>
      </c>
      <c r="BT2177" s="5">
        <f>VLOOKUP(_2025teamgamelogs[[#This Row],[TEAM_NAME]], LEAGUE_AVERAGES!$K$14:$M$43, 2, FALSE)</f>
        <v>0.55099578881797462</v>
      </c>
      <c r="BU2177" s="5">
        <f>VLOOKUP(_2025teamgamelogs[[#This Row],[TEAM_NAME]], LEAGUE_AVERAGES!$K$14:$M$43, 3, FALSE)</f>
        <v>0.54201342555394594</v>
      </c>
    </row>
    <row r="2178" spans="1:73" x14ac:dyDescent="0.2">
      <c r="A2178" t="s">
        <v>59</v>
      </c>
      <c r="B2178">
        <v>1610612754</v>
      </c>
      <c r="C2178" t="s">
        <v>110</v>
      </c>
      <c r="D2178" t="s">
        <v>111</v>
      </c>
      <c r="E2178">
        <v>22401061</v>
      </c>
      <c r="F2178" s="1">
        <v>45743</v>
      </c>
      <c r="G2178" t="s">
        <v>1393</v>
      </c>
      <c r="H2178" t="s">
        <v>63</v>
      </c>
      <c r="I2178">
        <v>48</v>
      </c>
      <c r="J2178">
        <v>59</v>
      </c>
      <c r="K2178">
        <v>92</v>
      </c>
      <c r="L2178">
        <v>0.64100000000000001</v>
      </c>
      <c r="M2178">
        <v>27</v>
      </c>
      <c r="N2178">
        <v>47</v>
      </c>
      <c r="O2178">
        <v>0.57399999999999995</v>
      </c>
      <c r="P2178">
        <v>17</v>
      </c>
      <c r="Q2178">
        <v>19</v>
      </c>
      <c r="R2178">
        <v>0.89500000000000002</v>
      </c>
      <c r="S2178">
        <v>13</v>
      </c>
      <c r="T2178">
        <v>37</v>
      </c>
      <c r="U2178">
        <v>50</v>
      </c>
      <c r="V2178">
        <v>48</v>
      </c>
      <c r="W2178">
        <v>15</v>
      </c>
      <c r="X2178">
        <v>8</v>
      </c>
      <c r="Y2178">
        <v>2</v>
      </c>
      <c r="Z2178">
        <v>2</v>
      </c>
      <c r="AA2178">
        <v>19</v>
      </c>
      <c r="AB2178">
        <v>15</v>
      </c>
      <c r="AC2178">
        <v>162</v>
      </c>
      <c r="AD2178">
        <v>53</v>
      </c>
      <c r="AE2178">
        <v>1</v>
      </c>
      <c r="AF2178">
        <v>1</v>
      </c>
      <c r="AG2178">
        <v>1</v>
      </c>
      <c r="AH2178">
        <v>1</v>
      </c>
      <c r="AI2178">
        <v>121</v>
      </c>
      <c r="AJ2178">
        <v>2</v>
      </c>
      <c r="AK2178">
        <v>768</v>
      </c>
      <c r="AL2178">
        <v>5</v>
      </c>
      <c r="AM2178">
        <v>2</v>
      </c>
      <c r="AN2178">
        <v>200</v>
      </c>
      <c r="AO2178">
        <v>12</v>
      </c>
      <c r="AP2178">
        <v>1052</v>
      </c>
      <c r="AQ2178">
        <v>1458</v>
      </c>
      <c r="AR2178">
        <v>284</v>
      </c>
      <c r="AS2178">
        <v>652</v>
      </c>
      <c r="AT2178">
        <v>489</v>
      </c>
      <c r="AU2178">
        <v>427</v>
      </c>
      <c r="AV2178">
        <v>1</v>
      </c>
      <c r="AW2178">
        <v>1341</v>
      </c>
      <c r="AX2178">
        <v>1073</v>
      </c>
      <c r="AY2178">
        <v>2078</v>
      </c>
      <c r="AZ2178">
        <v>158</v>
      </c>
      <c r="BA2178">
        <v>1258</v>
      </c>
      <c r="BB2178">
        <v>1892</v>
      </c>
      <c r="BC2178">
        <v>1</v>
      </c>
      <c r="BD2178">
        <v>3</v>
      </c>
      <c r="BE2178">
        <v>1</v>
      </c>
      <c r="BF2178" t="s">
        <v>71</v>
      </c>
      <c r="BG2178" t="s">
        <v>1404</v>
      </c>
      <c r="BH2178" t="s">
        <v>1498</v>
      </c>
      <c r="BI2178" s="4">
        <f xml:space="preserve"> _2025teamgamelogs[[#This Row],[FGA]] + (0.44 * _2025teamgamelogs[[#This Row],[FTA]]) + _2025teamgamelogs[[#This Row],[TOV]] - _2025teamgamelogs[[#This Row],[OREB]]</f>
        <v>102.36</v>
      </c>
      <c r="BJ2178" s="3">
        <f>_2025teamgamelogs[[#This Row],[TOV]]/_2025teamgamelogs[[#This Row],[POSSESIONS]]</f>
        <v>0.14654161781946073</v>
      </c>
      <c r="BK2178" s="4">
        <f>_2025teamgamelogs[[#This Row],[PTS]]/_2025teamgamelogs[[#This Row],[POSSESIONS]]</f>
        <v>1.5826494724501758</v>
      </c>
      <c r="BL2178" s="4">
        <f xml:space="preserve"> 100 * _2025teamgamelogs[[#This Row],[POINTS_PER_POSSESSION]]</f>
        <v>158.26494724501759</v>
      </c>
      <c r="BM2178" s="4">
        <f xml:space="preserve"> _2025teamgamelogs[[#This Row],[POSSESIONS]] / (_2025teamgamelogs[[#This Row],[MIN]]/48)</f>
        <v>102.36</v>
      </c>
      <c r="BN2178" s="3">
        <f>_2025teamgamelogs[[#This Row],[PTS]] / (2 * (_2025teamgamelogs[[#This Row],[FGA]] + 0.44 * _2025teamgamelogs[[#This Row],[FTA]]))</f>
        <v>0.80709445994420093</v>
      </c>
      <c r="BO2178" s="4">
        <f>VLOOKUP(_2025teamgamelogs[[#This Row],[MONTH]], LEAGUE_AVERAGES!$A$2:$B$8, 2, FALSE)</f>
        <v>113.5005303155976</v>
      </c>
      <c r="BP2178" s="5">
        <f>VLOOKUP(_2025teamgamelogs[[#This Row],[TEAM_NAME]], LEAGUE_AVERAGES!$A$14:$C$43, 2, FALSE)</f>
        <v>0.37909999999999999</v>
      </c>
      <c r="BQ2178" s="5">
        <f>VLOOKUP(_2025teamgamelogs[[#This Row],[TEAM_NAME]], LEAGUE_AVERAGES!$A$14:$C$43, 3, FALSE)</f>
        <v>0.35511904761904761</v>
      </c>
      <c r="BR2178" s="5">
        <f>VLOOKUP(_2025teamgamelogs[[#This Row],[TEAM_NAME]], LEAGUE_AVERAGES!$F$14:$H$43, 2, FALSE)</f>
        <v>0.49785000000000013</v>
      </c>
      <c r="BS2178" s="5">
        <f>VLOOKUP(_2025teamgamelogs[[#This Row],[TEAM_NAME]], LEAGUE_AVERAGES!$F$14:$H$43, 3, FALSE)</f>
        <v>0.47942857142857148</v>
      </c>
      <c r="BT2178" s="5">
        <f>VLOOKUP(_2025teamgamelogs[[#This Row],[TEAM_NAME]], LEAGUE_AVERAGES!$K$14:$M$43, 2, FALSE)</f>
        <v>0.60805571751162091</v>
      </c>
      <c r="BU2178" s="5">
        <f>VLOOKUP(_2025teamgamelogs[[#This Row],[TEAM_NAME]], LEAGUE_AVERAGES!$K$14:$M$43, 3, FALSE)</f>
        <v>0.58190704341109034</v>
      </c>
    </row>
    <row r="2179" spans="1:73" x14ac:dyDescent="0.2">
      <c r="A2179" t="s">
        <v>59</v>
      </c>
      <c r="B2179">
        <v>1610612762</v>
      </c>
      <c r="C2179" t="s">
        <v>125</v>
      </c>
      <c r="D2179" t="s">
        <v>126</v>
      </c>
      <c r="E2179">
        <v>22401065</v>
      </c>
      <c r="F2179" s="1">
        <v>45743</v>
      </c>
      <c r="G2179" t="s">
        <v>1429</v>
      </c>
      <c r="H2179" t="s">
        <v>70</v>
      </c>
      <c r="I2179">
        <v>48</v>
      </c>
      <c r="J2179">
        <v>43</v>
      </c>
      <c r="K2179">
        <v>79</v>
      </c>
      <c r="L2179">
        <v>0.54400000000000004</v>
      </c>
      <c r="M2179">
        <v>11</v>
      </c>
      <c r="N2179">
        <v>23</v>
      </c>
      <c r="O2179">
        <v>0.47799999999999998</v>
      </c>
      <c r="P2179">
        <v>13</v>
      </c>
      <c r="Q2179">
        <v>17</v>
      </c>
      <c r="R2179">
        <v>0.76500000000000001</v>
      </c>
      <c r="S2179">
        <v>3</v>
      </c>
      <c r="T2179">
        <v>30</v>
      </c>
      <c r="U2179">
        <v>33</v>
      </c>
      <c r="V2179">
        <v>29</v>
      </c>
      <c r="W2179">
        <v>16</v>
      </c>
      <c r="X2179">
        <v>5</v>
      </c>
      <c r="Y2179">
        <v>5</v>
      </c>
      <c r="Z2179">
        <v>5</v>
      </c>
      <c r="AA2179">
        <v>20</v>
      </c>
      <c r="AB2179">
        <v>14</v>
      </c>
      <c r="AC2179">
        <v>110</v>
      </c>
      <c r="AD2179">
        <v>-11</v>
      </c>
      <c r="AE2179">
        <v>1</v>
      </c>
      <c r="AF2179">
        <v>1231</v>
      </c>
      <c r="AG2179">
        <v>1231</v>
      </c>
      <c r="AH2179">
        <v>1231</v>
      </c>
      <c r="AI2179">
        <v>121</v>
      </c>
      <c r="AJ2179">
        <v>866</v>
      </c>
      <c r="AK2179">
        <v>2245</v>
      </c>
      <c r="AL2179">
        <v>202</v>
      </c>
      <c r="AM2179">
        <v>1661</v>
      </c>
      <c r="AN2179">
        <v>2421</v>
      </c>
      <c r="AO2179">
        <v>181</v>
      </c>
      <c r="AP2179">
        <v>1755</v>
      </c>
      <c r="AQ2179">
        <v>1778</v>
      </c>
      <c r="AR2179">
        <v>1438</v>
      </c>
      <c r="AS2179">
        <v>2426</v>
      </c>
      <c r="AT2179">
        <v>1652</v>
      </c>
      <c r="AU2179">
        <v>2337</v>
      </c>
      <c r="AV2179">
        <v>687</v>
      </c>
      <c r="AW2179">
        <v>1583</v>
      </c>
      <c r="AX2179">
        <v>1998</v>
      </c>
      <c r="AY2179">
        <v>889</v>
      </c>
      <c r="AZ2179">
        <v>1188</v>
      </c>
      <c r="BA2179">
        <v>1491</v>
      </c>
      <c r="BB2179">
        <v>2064</v>
      </c>
      <c r="BC2179">
        <v>1479</v>
      </c>
      <c r="BD2179">
        <v>1848</v>
      </c>
      <c r="BE2179">
        <v>1</v>
      </c>
      <c r="BF2179" t="s">
        <v>64</v>
      </c>
      <c r="BG2179" t="s">
        <v>1404</v>
      </c>
      <c r="BH2179" t="s">
        <v>1498</v>
      </c>
      <c r="BI2179" s="4">
        <f xml:space="preserve"> _2025teamgamelogs[[#This Row],[FGA]] + (0.44 * _2025teamgamelogs[[#This Row],[FTA]]) + _2025teamgamelogs[[#This Row],[TOV]] - _2025teamgamelogs[[#This Row],[OREB]]</f>
        <v>99.48</v>
      </c>
      <c r="BJ2179" s="3">
        <f>_2025teamgamelogs[[#This Row],[TOV]]/_2025teamgamelogs[[#This Row],[POSSESIONS]]</f>
        <v>0.16083634901487737</v>
      </c>
      <c r="BK2179" s="4">
        <f>_2025teamgamelogs[[#This Row],[PTS]]/_2025teamgamelogs[[#This Row],[POSSESIONS]]</f>
        <v>1.1057498994772819</v>
      </c>
      <c r="BL2179" s="4">
        <f xml:space="preserve"> 100 * _2025teamgamelogs[[#This Row],[POINTS_PER_POSSESSION]]</f>
        <v>110.57498994772818</v>
      </c>
      <c r="BM2179" s="4">
        <f xml:space="preserve"> _2025teamgamelogs[[#This Row],[POSSESIONS]] / (_2025teamgamelogs[[#This Row],[MIN]]/48)</f>
        <v>99.48</v>
      </c>
      <c r="BN2179" s="3">
        <f>_2025teamgamelogs[[#This Row],[PTS]] / (2 * (_2025teamgamelogs[[#This Row],[FGA]] + 0.44 * _2025teamgamelogs[[#This Row],[FTA]]))</f>
        <v>0.63598519888991667</v>
      </c>
      <c r="BO2179" s="4">
        <f>VLOOKUP(_2025teamgamelogs[[#This Row],[MONTH]], LEAGUE_AVERAGES!$A$2:$B$8, 2, FALSE)</f>
        <v>113.5005303155976</v>
      </c>
      <c r="BP2179" s="5">
        <f>VLOOKUP(_2025teamgamelogs[[#This Row],[TEAM_NAME]], LEAGUE_AVERAGES!$A$14:$C$43, 2, FALSE)</f>
        <v>0.36446341463414633</v>
      </c>
      <c r="BQ2179" s="5">
        <f>VLOOKUP(_2025teamgamelogs[[#This Row],[TEAM_NAME]], LEAGUE_AVERAGES!$A$14:$C$43, 3, FALSE)</f>
        <v>0.3413170731707319</v>
      </c>
      <c r="BR2179" s="5">
        <f>VLOOKUP(_2025teamgamelogs[[#This Row],[TEAM_NAME]], LEAGUE_AVERAGES!$F$14:$H$43, 2, FALSE)</f>
        <v>0.4583902439024391</v>
      </c>
      <c r="BS2179" s="5">
        <f>VLOOKUP(_2025teamgamelogs[[#This Row],[TEAM_NAME]], LEAGUE_AVERAGES!$F$14:$H$43, 3, FALSE)</f>
        <v>0.45390243902439031</v>
      </c>
      <c r="BT2179" s="5">
        <f>VLOOKUP(_2025teamgamelogs[[#This Row],[TEAM_NAME]], LEAGUE_AVERAGES!$K$14:$M$43, 2, FALSE)</f>
        <v>0.57104853563970659</v>
      </c>
      <c r="BU2179" s="5">
        <f>VLOOKUP(_2025teamgamelogs[[#This Row],[TEAM_NAME]], LEAGUE_AVERAGES!$K$14:$M$43, 3, FALSE)</f>
        <v>0.56826296147062372</v>
      </c>
    </row>
    <row r="2180" spans="1:73" x14ac:dyDescent="0.2">
      <c r="A2180" t="s">
        <v>59</v>
      </c>
      <c r="B2180">
        <v>1610612741</v>
      </c>
      <c r="C2180" t="s">
        <v>86</v>
      </c>
      <c r="D2180" t="s">
        <v>87</v>
      </c>
      <c r="E2180">
        <v>22401063</v>
      </c>
      <c r="F2180" s="1">
        <v>45743</v>
      </c>
      <c r="G2180" t="s">
        <v>1743</v>
      </c>
      <c r="H2180" t="s">
        <v>63</v>
      </c>
      <c r="I2180">
        <v>48</v>
      </c>
      <c r="J2180">
        <v>43</v>
      </c>
      <c r="K2180">
        <v>92</v>
      </c>
      <c r="L2180">
        <v>0.46700000000000003</v>
      </c>
      <c r="M2180">
        <v>19</v>
      </c>
      <c r="N2180">
        <v>44</v>
      </c>
      <c r="O2180">
        <v>0.432</v>
      </c>
      <c r="P2180">
        <v>14</v>
      </c>
      <c r="Q2180">
        <v>22</v>
      </c>
      <c r="R2180">
        <v>0.63600000000000001</v>
      </c>
      <c r="S2180">
        <v>11</v>
      </c>
      <c r="T2180">
        <v>37</v>
      </c>
      <c r="U2180">
        <v>48</v>
      </c>
      <c r="V2180">
        <v>33</v>
      </c>
      <c r="W2180">
        <v>15</v>
      </c>
      <c r="X2180">
        <v>4</v>
      </c>
      <c r="Y2180">
        <v>2</v>
      </c>
      <c r="Z2180">
        <v>7</v>
      </c>
      <c r="AA2180">
        <v>15</v>
      </c>
      <c r="AB2180">
        <v>19</v>
      </c>
      <c r="AC2180">
        <v>119</v>
      </c>
      <c r="AD2180">
        <v>2</v>
      </c>
      <c r="AE2180">
        <v>1</v>
      </c>
      <c r="AF2180">
        <v>1</v>
      </c>
      <c r="AG2180">
        <v>1</v>
      </c>
      <c r="AH2180">
        <v>1</v>
      </c>
      <c r="AI2180">
        <v>121</v>
      </c>
      <c r="AJ2180">
        <v>866</v>
      </c>
      <c r="AK2180">
        <v>768</v>
      </c>
      <c r="AL2180">
        <v>1235</v>
      </c>
      <c r="AM2180">
        <v>182</v>
      </c>
      <c r="AN2180">
        <v>384</v>
      </c>
      <c r="AO2180">
        <v>449</v>
      </c>
      <c r="AP2180">
        <v>1571</v>
      </c>
      <c r="AQ2180">
        <v>1008</v>
      </c>
      <c r="AR2180">
        <v>2249</v>
      </c>
      <c r="AS2180">
        <v>1051</v>
      </c>
      <c r="AT2180">
        <v>489</v>
      </c>
      <c r="AU2180">
        <v>604</v>
      </c>
      <c r="AV2180">
        <v>240</v>
      </c>
      <c r="AW2180">
        <v>1341</v>
      </c>
      <c r="AX2180">
        <v>2190</v>
      </c>
      <c r="AY2180">
        <v>2078</v>
      </c>
      <c r="AZ2180">
        <v>1902</v>
      </c>
      <c r="BA2180">
        <v>398</v>
      </c>
      <c r="BB2180">
        <v>971</v>
      </c>
      <c r="BC2180">
        <v>798</v>
      </c>
      <c r="BD2180">
        <v>1106</v>
      </c>
      <c r="BE2180">
        <v>1</v>
      </c>
      <c r="BF2180" t="s">
        <v>64</v>
      </c>
      <c r="BG2180" t="s">
        <v>1404</v>
      </c>
      <c r="BH2180" t="s">
        <v>1498</v>
      </c>
      <c r="BI2180" s="4">
        <f xml:space="preserve"> _2025teamgamelogs[[#This Row],[FGA]] + (0.44 * _2025teamgamelogs[[#This Row],[FTA]]) + _2025teamgamelogs[[#This Row],[TOV]] - _2025teamgamelogs[[#This Row],[OREB]]</f>
        <v>105.68</v>
      </c>
      <c r="BJ2180" s="3">
        <f>_2025teamgamelogs[[#This Row],[TOV]]/_2025teamgamelogs[[#This Row],[POSSESIONS]]</f>
        <v>0.14193792581377743</v>
      </c>
      <c r="BK2180" s="4">
        <f>_2025teamgamelogs[[#This Row],[PTS]]/_2025teamgamelogs[[#This Row],[POSSESIONS]]</f>
        <v>1.1260408781226343</v>
      </c>
      <c r="BL2180" s="4">
        <f xml:space="preserve"> 100 * _2025teamgamelogs[[#This Row],[POINTS_PER_POSSESSION]]</f>
        <v>112.60408781226343</v>
      </c>
      <c r="BM2180" s="4">
        <f xml:space="preserve"> _2025teamgamelogs[[#This Row],[POSSESIONS]] / (_2025teamgamelogs[[#This Row],[MIN]]/48)</f>
        <v>105.68</v>
      </c>
      <c r="BN2180" s="3">
        <f>_2025teamgamelogs[[#This Row],[PTS]] / (2 * (_2025teamgamelogs[[#This Row],[FGA]] + 0.44 * _2025teamgamelogs[[#This Row],[FTA]]))</f>
        <v>0.58516915814319426</v>
      </c>
      <c r="BO2180" s="4">
        <f>VLOOKUP(_2025teamgamelogs[[#This Row],[MONTH]], LEAGUE_AVERAGES!$A$2:$B$8, 2, FALSE)</f>
        <v>113.5005303155976</v>
      </c>
      <c r="BP2180" s="5">
        <f>VLOOKUP(_2025teamgamelogs[[#This Row],[TEAM_NAME]], LEAGUE_AVERAGES!$A$14:$C$43, 2, FALSE)</f>
        <v>0.36141463414634156</v>
      </c>
      <c r="BQ2180" s="5">
        <f>VLOOKUP(_2025teamgamelogs[[#This Row],[TEAM_NAME]], LEAGUE_AVERAGES!$A$14:$C$43, 3, FALSE)</f>
        <v>0.37548780487804878</v>
      </c>
      <c r="BR2180" s="5">
        <f>VLOOKUP(_2025teamgamelogs[[#This Row],[TEAM_NAME]], LEAGUE_AVERAGES!$F$14:$H$43, 2, FALSE)</f>
        <v>0.46404878048780479</v>
      </c>
      <c r="BS2180" s="5">
        <f>VLOOKUP(_2025teamgamelogs[[#This Row],[TEAM_NAME]], LEAGUE_AVERAGES!$F$14:$H$43, 3, FALSE)</f>
        <v>0.47712195121951223</v>
      </c>
      <c r="BT2180" s="5">
        <f>VLOOKUP(_2025teamgamelogs[[#This Row],[TEAM_NAME]], LEAGUE_AVERAGES!$K$14:$M$43, 2, FALSE)</f>
        <v>0.57631003599073594</v>
      </c>
      <c r="BU2180" s="5">
        <f>VLOOKUP(_2025teamgamelogs[[#This Row],[TEAM_NAME]], LEAGUE_AVERAGES!$K$14:$M$43, 3, FALSE)</f>
        <v>0.59556361257988066</v>
      </c>
    </row>
    <row r="2181" spans="1:73" x14ac:dyDescent="0.2">
      <c r="A2181" t="s">
        <v>59</v>
      </c>
      <c r="B2181">
        <v>1610612742</v>
      </c>
      <c r="C2181" t="s">
        <v>154</v>
      </c>
      <c r="D2181" t="s">
        <v>155</v>
      </c>
      <c r="E2181">
        <v>22401060</v>
      </c>
      <c r="F2181" s="1">
        <v>45743</v>
      </c>
      <c r="G2181" t="s">
        <v>1744</v>
      </c>
      <c r="H2181" t="s">
        <v>63</v>
      </c>
      <c r="I2181">
        <v>48</v>
      </c>
      <c r="J2181">
        <v>37</v>
      </c>
      <c r="K2181">
        <v>78</v>
      </c>
      <c r="L2181">
        <v>0.47399999999999998</v>
      </c>
      <c r="M2181">
        <v>11</v>
      </c>
      <c r="N2181">
        <v>22</v>
      </c>
      <c r="O2181">
        <v>0.5</v>
      </c>
      <c r="P2181">
        <v>16</v>
      </c>
      <c r="Q2181">
        <v>22</v>
      </c>
      <c r="R2181">
        <v>0.72699999999999998</v>
      </c>
      <c r="S2181">
        <v>5</v>
      </c>
      <c r="T2181">
        <v>35</v>
      </c>
      <c r="U2181">
        <v>40</v>
      </c>
      <c r="V2181">
        <v>21</v>
      </c>
      <c r="W2181">
        <v>15</v>
      </c>
      <c r="X2181">
        <v>10</v>
      </c>
      <c r="Y2181">
        <v>1</v>
      </c>
      <c r="Z2181">
        <v>5</v>
      </c>
      <c r="AA2181">
        <v>17</v>
      </c>
      <c r="AB2181">
        <v>20</v>
      </c>
      <c r="AC2181">
        <v>101</v>
      </c>
      <c r="AD2181">
        <v>9</v>
      </c>
      <c r="AE2181">
        <v>1</v>
      </c>
      <c r="AF2181">
        <v>1</v>
      </c>
      <c r="AG2181">
        <v>1</v>
      </c>
      <c r="AH2181">
        <v>1</v>
      </c>
      <c r="AI2181">
        <v>121</v>
      </c>
      <c r="AJ2181">
        <v>1946</v>
      </c>
      <c r="AK2181">
        <v>2291</v>
      </c>
      <c r="AL2181">
        <v>1115</v>
      </c>
      <c r="AM2181">
        <v>1661</v>
      </c>
      <c r="AN2181">
        <v>2436</v>
      </c>
      <c r="AO2181">
        <v>94</v>
      </c>
      <c r="AP2181">
        <v>1228</v>
      </c>
      <c r="AQ2181">
        <v>1008</v>
      </c>
      <c r="AR2181">
        <v>1740</v>
      </c>
      <c r="AS2181">
        <v>2299</v>
      </c>
      <c r="AT2181">
        <v>769</v>
      </c>
      <c r="AU2181">
        <v>1715</v>
      </c>
      <c r="AV2181">
        <v>2031</v>
      </c>
      <c r="AW2181">
        <v>1341</v>
      </c>
      <c r="AX2181">
        <v>539</v>
      </c>
      <c r="AY2181">
        <v>2304</v>
      </c>
      <c r="AZ2181">
        <v>1188</v>
      </c>
      <c r="BA2181">
        <v>792</v>
      </c>
      <c r="BB2181">
        <v>767</v>
      </c>
      <c r="BC2181">
        <v>2059</v>
      </c>
      <c r="BD2181">
        <v>672</v>
      </c>
      <c r="BE2181">
        <v>1</v>
      </c>
      <c r="BF2181" t="s">
        <v>71</v>
      </c>
      <c r="BG2181" t="s">
        <v>1404</v>
      </c>
      <c r="BH2181" t="s">
        <v>1498</v>
      </c>
      <c r="BI2181" s="4">
        <f xml:space="preserve"> _2025teamgamelogs[[#This Row],[FGA]] + (0.44 * _2025teamgamelogs[[#This Row],[FTA]]) + _2025teamgamelogs[[#This Row],[TOV]] - _2025teamgamelogs[[#This Row],[OREB]]</f>
        <v>97.68</v>
      </c>
      <c r="BJ2181" s="3">
        <f>_2025teamgamelogs[[#This Row],[TOV]]/_2025teamgamelogs[[#This Row],[POSSESIONS]]</f>
        <v>0.15356265356265356</v>
      </c>
      <c r="BK2181" s="4">
        <f>_2025teamgamelogs[[#This Row],[PTS]]/_2025teamgamelogs[[#This Row],[POSSESIONS]]</f>
        <v>1.033988533988534</v>
      </c>
      <c r="BL2181" s="4">
        <f xml:space="preserve"> 100 * _2025teamgamelogs[[#This Row],[POINTS_PER_POSSESSION]]</f>
        <v>103.39885339885339</v>
      </c>
      <c r="BM2181" s="4">
        <f xml:space="preserve"> _2025teamgamelogs[[#This Row],[POSSESIONS]] / (_2025teamgamelogs[[#This Row],[MIN]]/48)</f>
        <v>97.68</v>
      </c>
      <c r="BN2181" s="3">
        <f>_2025teamgamelogs[[#This Row],[PTS]] / (2 * (_2025teamgamelogs[[#This Row],[FGA]] + 0.44 * _2025teamgamelogs[[#This Row],[FTA]]))</f>
        <v>0.57595802919708028</v>
      </c>
      <c r="BO2181" s="4">
        <f>VLOOKUP(_2025teamgamelogs[[#This Row],[MONTH]], LEAGUE_AVERAGES!$A$2:$B$8, 2, FALSE)</f>
        <v>113.5005303155976</v>
      </c>
      <c r="BP2181" s="5">
        <f>VLOOKUP(_2025teamgamelogs[[#This Row],[TEAM_NAME]], LEAGUE_AVERAGES!$A$14:$C$43, 2, FALSE)</f>
        <v>0.362375</v>
      </c>
      <c r="BQ2181" s="5">
        <f>VLOOKUP(_2025teamgamelogs[[#This Row],[TEAM_NAME]], LEAGUE_AVERAGES!$A$14:$C$43, 3, FALSE)</f>
        <v>0.36252380952380958</v>
      </c>
      <c r="BR2181" s="5">
        <f>VLOOKUP(_2025teamgamelogs[[#This Row],[TEAM_NAME]], LEAGUE_AVERAGES!$F$14:$H$43, 2, FALSE)</f>
        <v>0.47777500000000001</v>
      </c>
      <c r="BS2181" s="5">
        <f>VLOOKUP(_2025teamgamelogs[[#This Row],[TEAM_NAME]], LEAGUE_AVERAGES!$F$14:$H$43, 3, FALSE)</f>
        <v>0.48176190476190472</v>
      </c>
      <c r="BT2181" s="5">
        <f>VLOOKUP(_2025teamgamelogs[[#This Row],[TEAM_NAME]], LEAGUE_AVERAGES!$K$14:$M$43, 2, FALSE)</f>
        <v>0.58283558931438928</v>
      </c>
      <c r="BU2181" s="5">
        <f>VLOOKUP(_2025teamgamelogs[[#This Row],[TEAM_NAME]], LEAGUE_AVERAGES!$K$14:$M$43, 3, FALSE)</f>
        <v>0.5856179003364903</v>
      </c>
    </row>
    <row r="2182" spans="1:73" x14ac:dyDescent="0.2">
      <c r="A2182" t="s">
        <v>59</v>
      </c>
      <c r="B2182">
        <v>1610612745</v>
      </c>
      <c r="C2182" t="s">
        <v>104</v>
      </c>
      <c r="D2182" t="s">
        <v>105</v>
      </c>
      <c r="E2182">
        <v>22401065</v>
      </c>
      <c r="F2182" s="1">
        <v>45743</v>
      </c>
      <c r="G2182" t="s">
        <v>1431</v>
      </c>
      <c r="H2182" t="s">
        <v>63</v>
      </c>
      <c r="I2182">
        <v>48</v>
      </c>
      <c r="J2182">
        <v>47</v>
      </c>
      <c r="K2182">
        <v>102</v>
      </c>
      <c r="L2182">
        <v>0.46100000000000002</v>
      </c>
      <c r="M2182">
        <v>12</v>
      </c>
      <c r="N2182">
        <v>37</v>
      </c>
      <c r="O2182">
        <v>0.32400000000000001</v>
      </c>
      <c r="P2182">
        <v>15</v>
      </c>
      <c r="Q2182">
        <v>19</v>
      </c>
      <c r="R2182">
        <v>0.78900000000000003</v>
      </c>
      <c r="S2182">
        <v>18</v>
      </c>
      <c r="T2182">
        <v>33</v>
      </c>
      <c r="U2182">
        <v>51</v>
      </c>
      <c r="V2182">
        <v>26</v>
      </c>
      <c r="W2182">
        <v>9</v>
      </c>
      <c r="X2182">
        <v>7</v>
      </c>
      <c r="Y2182">
        <v>5</v>
      </c>
      <c r="Z2182">
        <v>5</v>
      </c>
      <c r="AA2182">
        <v>14</v>
      </c>
      <c r="AB2182">
        <v>20</v>
      </c>
      <c r="AC2182">
        <v>121</v>
      </c>
      <c r="AD2182">
        <v>11</v>
      </c>
      <c r="AE2182">
        <v>1</v>
      </c>
      <c r="AF2182">
        <v>1</v>
      </c>
      <c r="AG2182">
        <v>1</v>
      </c>
      <c r="AH2182">
        <v>1</v>
      </c>
      <c r="AI2182">
        <v>121</v>
      </c>
      <c r="AJ2182">
        <v>335</v>
      </c>
      <c r="AK2182">
        <v>96</v>
      </c>
      <c r="AL2182">
        <v>1357</v>
      </c>
      <c r="AM2182">
        <v>1413</v>
      </c>
      <c r="AN2182">
        <v>1227</v>
      </c>
      <c r="AO2182">
        <v>1625</v>
      </c>
      <c r="AP2182">
        <v>1416</v>
      </c>
      <c r="AQ2182">
        <v>1458</v>
      </c>
      <c r="AR2182">
        <v>1180</v>
      </c>
      <c r="AS2182">
        <v>100</v>
      </c>
      <c r="AT2182">
        <v>1131</v>
      </c>
      <c r="AU2182">
        <v>340</v>
      </c>
      <c r="AV2182">
        <v>1195</v>
      </c>
      <c r="AW2182">
        <v>152</v>
      </c>
      <c r="AX2182">
        <v>1360</v>
      </c>
      <c r="AY2182">
        <v>889</v>
      </c>
      <c r="AZ2182">
        <v>1188</v>
      </c>
      <c r="BA2182">
        <v>260</v>
      </c>
      <c r="BB2182">
        <v>767</v>
      </c>
      <c r="BC2182">
        <v>672</v>
      </c>
      <c r="BD2182">
        <v>563</v>
      </c>
      <c r="BE2182">
        <v>1</v>
      </c>
      <c r="BF2182" t="s">
        <v>71</v>
      </c>
      <c r="BG2182" t="s">
        <v>1404</v>
      </c>
      <c r="BH2182" t="s">
        <v>1498</v>
      </c>
      <c r="BI2182" s="4">
        <f xml:space="preserve"> _2025teamgamelogs[[#This Row],[FGA]] + (0.44 * _2025teamgamelogs[[#This Row],[FTA]]) + _2025teamgamelogs[[#This Row],[TOV]] - _2025teamgamelogs[[#This Row],[OREB]]</f>
        <v>101.36</v>
      </c>
      <c r="BJ2182" s="3">
        <f>_2025teamgamelogs[[#This Row],[TOV]]/_2025teamgamelogs[[#This Row],[POSSESIONS]]</f>
        <v>8.879242304656669E-2</v>
      </c>
      <c r="BK2182" s="4">
        <f>_2025teamgamelogs[[#This Row],[PTS]]/_2025teamgamelogs[[#This Row],[POSSESIONS]]</f>
        <v>1.1937647987371744</v>
      </c>
      <c r="BL2182" s="4">
        <f xml:space="preserve"> 100 * _2025teamgamelogs[[#This Row],[POINTS_PER_POSSESSION]]</f>
        <v>119.37647987371744</v>
      </c>
      <c r="BM2182" s="4">
        <f xml:space="preserve"> _2025teamgamelogs[[#This Row],[POSSESIONS]] / (_2025teamgamelogs[[#This Row],[MIN]]/48)</f>
        <v>101.36</v>
      </c>
      <c r="BN2182" s="3">
        <f>_2025teamgamelogs[[#This Row],[PTS]] / (2 * (_2025teamgamelogs[[#This Row],[FGA]] + 0.44 * _2025teamgamelogs[[#This Row],[FTA]]))</f>
        <v>0.54820587169264223</v>
      </c>
      <c r="BO2182" s="4">
        <f>VLOOKUP(_2025teamgamelogs[[#This Row],[MONTH]], LEAGUE_AVERAGES!$A$2:$B$8, 2, FALSE)</f>
        <v>113.5005303155976</v>
      </c>
      <c r="BP2182" s="5">
        <f>VLOOKUP(_2025teamgamelogs[[#This Row],[TEAM_NAME]], LEAGUE_AVERAGES!$A$14:$C$43, 2, FALSE)</f>
        <v>0.35034146341463424</v>
      </c>
      <c r="BQ2182" s="5">
        <f>VLOOKUP(_2025teamgamelogs[[#This Row],[TEAM_NAME]], LEAGUE_AVERAGES!$A$14:$C$43, 3, FALSE)</f>
        <v>0.35473170731707321</v>
      </c>
      <c r="BR2182" s="5">
        <f>VLOOKUP(_2025teamgamelogs[[#This Row],[TEAM_NAME]], LEAGUE_AVERAGES!$F$14:$H$43, 2, FALSE)</f>
        <v>0.45260975609756104</v>
      </c>
      <c r="BS2182" s="5">
        <f>VLOOKUP(_2025teamgamelogs[[#This Row],[TEAM_NAME]], LEAGUE_AVERAGES!$F$14:$H$43, 3, FALSE)</f>
        <v>0.45763414634146338</v>
      </c>
      <c r="BT2182" s="5">
        <f>VLOOKUP(_2025teamgamelogs[[#This Row],[TEAM_NAME]], LEAGUE_AVERAGES!$K$14:$M$43, 2, FALSE)</f>
        <v>0.55103752047014554</v>
      </c>
      <c r="BU2182" s="5">
        <f>VLOOKUP(_2025teamgamelogs[[#This Row],[TEAM_NAME]], LEAGUE_AVERAGES!$K$14:$M$43, 3, FALSE)</f>
        <v>0.55544482411316332</v>
      </c>
    </row>
    <row r="2183" spans="1:73" x14ac:dyDescent="0.2">
      <c r="A2183" t="s">
        <v>59</v>
      </c>
      <c r="B2183">
        <v>1610612748</v>
      </c>
      <c r="C2183" t="s">
        <v>101</v>
      </c>
      <c r="D2183" t="s">
        <v>102</v>
      </c>
      <c r="E2183">
        <v>22401062</v>
      </c>
      <c r="F2183" s="1">
        <v>45743</v>
      </c>
      <c r="G2183" t="s">
        <v>1470</v>
      </c>
      <c r="H2183" t="s">
        <v>63</v>
      </c>
      <c r="I2183">
        <v>48</v>
      </c>
      <c r="J2183">
        <v>44</v>
      </c>
      <c r="K2183">
        <v>82</v>
      </c>
      <c r="L2183">
        <v>0.53700000000000003</v>
      </c>
      <c r="M2183">
        <v>18</v>
      </c>
      <c r="N2183">
        <v>33</v>
      </c>
      <c r="O2183">
        <v>0.54500000000000004</v>
      </c>
      <c r="P2183">
        <v>16</v>
      </c>
      <c r="Q2183">
        <v>20</v>
      </c>
      <c r="R2183">
        <v>0.8</v>
      </c>
      <c r="S2183">
        <v>7</v>
      </c>
      <c r="T2183">
        <v>30</v>
      </c>
      <c r="U2183">
        <v>37</v>
      </c>
      <c r="V2183">
        <v>26</v>
      </c>
      <c r="W2183">
        <v>14</v>
      </c>
      <c r="X2183">
        <v>10</v>
      </c>
      <c r="Y2183">
        <v>1</v>
      </c>
      <c r="Z2183">
        <v>2</v>
      </c>
      <c r="AA2183">
        <v>10</v>
      </c>
      <c r="AB2183">
        <v>11</v>
      </c>
      <c r="AC2183">
        <v>122</v>
      </c>
      <c r="AD2183">
        <v>10</v>
      </c>
      <c r="AE2183">
        <v>1</v>
      </c>
      <c r="AF2183">
        <v>1</v>
      </c>
      <c r="AG2183">
        <v>1</v>
      </c>
      <c r="AH2183">
        <v>1</v>
      </c>
      <c r="AI2183">
        <v>121</v>
      </c>
      <c r="AJ2183">
        <v>703</v>
      </c>
      <c r="AK2183">
        <v>2022</v>
      </c>
      <c r="AL2183">
        <v>250</v>
      </c>
      <c r="AM2183">
        <v>288</v>
      </c>
      <c r="AN2183">
        <v>1749</v>
      </c>
      <c r="AO2183">
        <v>32</v>
      </c>
      <c r="AP2183">
        <v>1228</v>
      </c>
      <c r="AQ2183">
        <v>1301</v>
      </c>
      <c r="AR2183">
        <v>1029</v>
      </c>
      <c r="AS2183">
        <v>2024</v>
      </c>
      <c r="AT2183">
        <v>1652</v>
      </c>
      <c r="AU2183">
        <v>2073</v>
      </c>
      <c r="AV2183">
        <v>1195</v>
      </c>
      <c r="AW2183">
        <v>1092</v>
      </c>
      <c r="AX2183">
        <v>539</v>
      </c>
      <c r="AY2183">
        <v>2304</v>
      </c>
      <c r="AZ2183">
        <v>158</v>
      </c>
      <c r="BA2183">
        <v>25</v>
      </c>
      <c r="BB2183">
        <v>2370</v>
      </c>
      <c r="BC2183">
        <v>609</v>
      </c>
      <c r="BD2183">
        <v>614</v>
      </c>
      <c r="BE2183">
        <v>1</v>
      </c>
      <c r="BF2183" t="s">
        <v>64</v>
      </c>
      <c r="BG2183" t="s">
        <v>1404</v>
      </c>
      <c r="BH2183" t="s">
        <v>1498</v>
      </c>
      <c r="BI2183" s="4">
        <f xml:space="preserve"> _2025teamgamelogs[[#This Row],[FGA]] + (0.44 * _2025teamgamelogs[[#This Row],[FTA]]) + _2025teamgamelogs[[#This Row],[TOV]] - _2025teamgamelogs[[#This Row],[OREB]]</f>
        <v>97.8</v>
      </c>
      <c r="BJ2183" s="3">
        <f>_2025teamgamelogs[[#This Row],[TOV]]/_2025teamgamelogs[[#This Row],[POSSESIONS]]</f>
        <v>0.14314928425357873</v>
      </c>
      <c r="BK2183" s="4">
        <f>_2025teamgamelogs[[#This Row],[PTS]]/_2025teamgamelogs[[#This Row],[POSSESIONS]]</f>
        <v>1.2474437627811861</v>
      </c>
      <c r="BL2183" s="4">
        <f xml:space="preserve"> 100 * _2025teamgamelogs[[#This Row],[POINTS_PER_POSSESSION]]</f>
        <v>124.74437627811861</v>
      </c>
      <c r="BM2183" s="4">
        <f xml:space="preserve"> _2025teamgamelogs[[#This Row],[POSSESIONS]] / (_2025teamgamelogs[[#This Row],[MIN]]/48)</f>
        <v>97.8</v>
      </c>
      <c r="BN2183" s="3">
        <f>_2025teamgamelogs[[#This Row],[PTS]] / (2 * (_2025teamgamelogs[[#This Row],[FGA]] + 0.44 * _2025teamgamelogs[[#This Row],[FTA]]))</f>
        <v>0.67180616740088106</v>
      </c>
      <c r="BO2183" s="4">
        <f>VLOOKUP(_2025teamgamelogs[[#This Row],[MONTH]], LEAGUE_AVERAGES!$A$2:$B$8, 2, FALSE)</f>
        <v>113.5005303155976</v>
      </c>
      <c r="BP2183" s="5">
        <f>VLOOKUP(_2025teamgamelogs[[#This Row],[TEAM_NAME]], LEAGUE_AVERAGES!$A$14:$C$43, 2, FALSE)</f>
        <v>0.38887804878048787</v>
      </c>
      <c r="BQ2183" s="5">
        <f>VLOOKUP(_2025teamgamelogs[[#This Row],[TEAM_NAME]], LEAGUE_AVERAGES!$A$14:$C$43, 3, FALSE)</f>
        <v>0.35180487804878063</v>
      </c>
      <c r="BR2183" s="5">
        <f>VLOOKUP(_2025teamgamelogs[[#This Row],[TEAM_NAME]], LEAGUE_AVERAGES!$F$14:$H$43, 2, FALSE)</f>
        <v>0.48178048780487814</v>
      </c>
      <c r="BS2183" s="5">
        <f>VLOOKUP(_2025teamgamelogs[[#This Row],[TEAM_NAME]], LEAGUE_AVERAGES!$F$14:$H$43, 3, FALSE)</f>
        <v>0.44997560975609752</v>
      </c>
      <c r="BT2183" s="5">
        <f>VLOOKUP(_2025teamgamelogs[[#This Row],[TEAM_NAME]], LEAGUE_AVERAGES!$K$14:$M$43, 2, FALSE)</f>
        <v>0.59307433364150897</v>
      </c>
      <c r="BU2183" s="5">
        <f>VLOOKUP(_2025teamgamelogs[[#This Row],[TEAM_NAME]], LEAGUE_AVERAGES!$K$14:$M$43, 3, FALSE)</f>
        <v>0.56311679796954139</v>
      </c>
    </row>
    <row r="2184" spans="1:73" x14ac:dyDescent="0.2">
      <c r="A2184" t="s">
        <v>59</v>
      </c>
      <c r="B2184">
        <v>1610612763</v>
      </c>
      <c r="C2184" t="s">
        <v>128</v>
      </c>
      <c r="D2184" t="s">
        <v>129</v>
      </c>
      <c r="E2184">
        <v>22401064</v>
      </c>
      <c r="F2184" s="1">
        <v>45743</v>
      </c>
      <c r="G2184" t="s">
        <v>919</v>
      </c>
      <c r="H2184" t="s">
        <v>70</v>
      </c>
      <c r="I2184">
        <v>48</v>
      </c>
      <c r="J2184">
        <v>33</v>
      </c>
      <c r="K2184">
        <v>79</v>
      </c>
      <c r="L2184">
        <v>0.41799999999999998</v>
      </c>
      <c r="M2184">
        <v>16</v>
      </c>
      <c r="N2184">
        <v>42</v>
      </c>
      <c r="O2184">
        <v>0.38100000000000001</v>
      </c>
      <c r="P2184">
        <v>22</v>
      </c>
      <c r="Q2184">
        <v>23</v>
      </c>
      <c r="R2184">
        <v>0.95699999999999996</v>
      </c>
      <c r="S2184">
        <v>5</v>
      </c>
      <c r="T2184">
        <v>31</v>
      </c>
      <c r="U2184">
        <v>36</v>
      </c>
      <c r="V2184">
        <v>28</v>
      </c>
      <c r="W2184">
        <v>19</v>
      </c>
      <c r="X2184">
        <v>9</v>
      </c>
      <c r="Y2184">
        <v>4</v>
      </c>
      <c r="Z2184">
        <v>4</v>
      </c>
      <c r="AA2184">
        <v>20</v>
      </c>
      <c r="AB2184">
        <v>17</v>
      </c>
      <c r="AC2184">
        <v>104</v>
      </c>
      <c r="AD2184">
        <v>-21</v>
      </c>
      <c r="AE2184">
        <v>1</v>
      </c>
      <c r="AF2184">
        <v>1231</v>
      </c>
      <c r="AG2184">
        <v>1231</v>
      </c>
      <c r="AH2184">
        <v>1231</v>
      </c>
      <c r="AI2184">
        <v>121</v>
      </c>
      <c r="AJ2184">
        <v>2321</v>
      </c>
      <c r="AK2184">
        <v>2245</v>
      </c>
      <c r="AL2184">
        <v>2010</v>
      </c>
      <c r="AM2184">
        <v>567</v>
      </c>
      <c r="AN2184">
        <v>568</v>
      </c>
      <c r="AO2184">
        <v>962</v>
      </c>
      <c r="AP2184">
        <v>406</v>
      </c>
      <c r="AQ2184">
        <v>899</v>
      </c>
      <c r="AR2184">
        <v>63</v>
      </c>
      <c r="AS2184">
        <v>2299</v>
      </c>
      <c r="AT2184">
        <v>1488</v>
      </c>
      <c r="AU2184">
        <v>2164</v>
      </c>
      <c r="AV2184">
        <v>840</v>
      </c>
      <c r="AW2184">
        <v>2098</v>
      </c>
      <c r="AX2184">
        <v>797</v>
      </c>
      <c r="AY2184">
        <v>1274</v>
      </c>
      <c r="AZ2184">
        <v>750</v>
      </c>
      <c r="BA2184">
        <v>1491</v>
      </c>
      <c r="BB2184">
        <v>1444</v>
      </c>
      <c r="BC2184">
        <v>1870</v>
      </c>
      <c r="BD2184">
        <v>2231</v>
      </c>
      <c r="BE2184">
        <v>1</v>
      </c>
      <c r="BF2184" t="s">
        <v>71</v>
      </c>
      <c r="BG2184" t="s">
        <v>1404</v>
      </c>
      <c r="BH2184" t="s">
        <v>1498</v>
      </c>
      <c r="BI2184" s="4">
        <f xml:space="preserve"> _2025teamgamelogs[[#This Row],[FGA]] + (0.44 * _2025teamgamelogs[[#This Row],[FTA]]) + _2025teamgamelogs[[#This Row],[TOV]] - _2025teamgamelogs[[#This Row],[OREB]]</f>
        <v>103.12</v>
      </c>
      <c r="BJ2184" s="3">
        <f>_2025teamgamelogs[[#This Row],[TOV]]/_2025teamgamelogs[[#This Row],[POSSESIONS]]</f>
        <v>0.18425135764158262</v>
      </c>
      <c r="BK2184" s="4">
        <f>_2025teamgamelogs[[#This Row],[PTS]]/_2025teamgamelogs[[#This Row],[POSSESIONS]]</f>
        <v>1.008533747090768</v>
      </c>
      <c r="BL2184" s="4">
        <f xml:space="preserve"> 100 * _2025teamgamelogs[[#This Row],[POINTS_PER_POSSESSION]]</f>
        <v>100.8533747090768</v>
      </c>
      <c r="BM2184" s="4">
        <f xml:space="preserve"> _2025teamgamelogs[[#This Row],[POSSESIONS]] / (_2025teamgamelogs[[#This Row],[MIN]]/48)</f>
        <v>103.12</v>
      </c>
      <c r="BN2184" s="3">
        <f>_2025teamgamelogs[[#This Row],[PTS]] / (2 * (_2025teamgamelogs[[#This Row],[FGA]] + 0.44 * _2025teamgamelogs[[#This Row],[FTA]]))</f>
        <v>0.58348294434470371</v>
      </c>
      <c r="BO2184" s="4">
        <f>VLOOKUP(_2025teamgamelogs[[#This Row],[MONTH]], LEAGUE_AVERAGES!$A$2:$B$8, 2, FALSE)</f>
        <v>113.5005303155976</v>
      </c>
      <c r="BP2184" s="5">
        <f>VLOOKUP(_2025teamgamelogs[[#This Row],[TEAM_NAME]], LEAGUE_AVERAGES!$A$14:$C$43, 2, FALSE)</f>
        <v>0.36546341463414628</v>
      </c>
      <c r="BQ2184" s="5">
        <f>VLOOKUP(_2025teamgamelogs[[#This Row],[TEAM_NAME]], LEAGUE_AVERAGES!$A$14:$C$43, 3, FALSE)</f>
        <v>0.36639024390243902</v>
      </c>
      <c r="BR2184" s="5">
        <f>VLOOKUP(_2025teamgamelogs[[#This Row],[TEAM_NAME]], LEAGUE_AVERAGES!$F$14:$H$43, 2, FALSE)</f>
        <v>0.48997560975609772</v>
      </c>
      <c r="BS2184" s="5">
        <f>VLOOKUP(_2025teamgamelogs[[#This Row],[TEAM_NAME]], LEAGUE_AVERAGES!$F$14:$H$43, 3, FALSE)</f>
        <v>0.46951219512195119</v>
      </c>
      <c r="BT2184" s="5">
        <f>VLOOKUP(_2025teamgamelogs[[#This Row],[TEAM_NAME]], LEAGUE_AVERAGES!$K$14:$M$43, 2, FALSE)</f>
        <v>0.59919613060605748</v>
      </c>
      <c r="BU2184" s="5">
        <f>VLOOKUP(_2025teamgamelogs[[#This Row],[TEAM_NAME]], LEAGUE_AVERAGES!$K$14:$M$43, 3, FALSE)</f>
        <v>0.57758119053457602</v>
      </c>
    </row>
    <row r="2185" spans="1:73" x14ac:dyDescent="0.2">
      <c r="A2185" t="s">
        <v>59</v>
      </c>
      <c r="B2185">
        <v>1610612760</v>
      </c>
      <c r="C2185" t="s">
        <v>137</v>
      </c>
      <c r="D2185" t="s">
        <v>138</v>
      </c>
      <c r="E2185">
        <v>22401064</v>
      </c>
      <c r="F2185" s="1">
        <v>45743</v>
      </c>
      <c r="G2185" t="s">
        <v>917</v>
      </c>
      <c r="H2185" t="s">
        <v>63</v>
      </c>
      <c r="I2185">
        <v>48</v>
      </c>
      <c r="J2185">
        <v>44</v>
      </c>
      <c r="K2185">
        <v>90</v>
      </c>
      <c r="L2185">
        <v>0.48899999999999999</v>
      </c>
      <c r="M2185">
        <v>13</v>
      </c>
      <c r="N2185">
        <v>31</v>
      </c>
      <c r="O2185">
        <v>0.41899999999999998</v>
      </c>
      <c r="P2185">
        <v>24</v>
      </c>
      <c r="Q2185">
        <v>28</v>
      </c>
      <c r="R2185">
        <v>0.85699999999999998</v>
      </c>
      <c r="S2185">
        <v>7</v>
      </c>
      <c r="T2185">
        <v>38</v>
      </c>
      <c r="U2185">
        <v>45</v>
      </c>
      <c r="V2185">
        <v>28</v>
      </c>
      <c r="W2185">
        <v>12</v>
      </c>
      <c r="X2185">
        <v>9</v>
      </c>
      <c r="Y2185">
        <v>4</v>
      </c>
      <c r="Z2185">
        <v>4</v>
      </c>
      <c r="AA2185">
        <v>17</v>
      </c>
      <c r="AB2185">
        <v>20</v>
      </c>
      <c r="AC2185">
        <v>125</v>
      </c>
      <c r="AD2185">
        <v>21</v>
      </c>
      <c r="AE2185">
        <v>1</v>
      </c>
      <c r="AF2185">
        <v>1</v>
      </c>
      <c r="AG2185">
        <v>1</v>
      </c>
      <c r="AH2185">
        <v>1</v>
      </c>
      <c r="AI2185">
        <v>121</v>
      </c>
      <c r="AJ2185">
        <v>703</v>
      </c>
      <c r="AK2185">
        <v>1029</v>
      </c>
      <c r="AL2185">
        <v>844</v>
      </c>
      <c r="AM2185">
        <v>1171</v>
      </c>
      <c r="AN2185">
        <v>1971</v>
      </c>
      <c r="AO2185">
        <v>554</v>
      </c>
      <c r="AP2185">
        <v>238</v>
      </c>
      <c r="AQ2185">
        <v>377</v>
      </c>
      <c r="AR2185">
        <v>515</v>
      </c>
      <c r="AS2185">
        <v>2024</v>
      </c>
      <c r="AT2185">
        <v>377</v>
      </c>
      <c r="AU2185">
        <v>976</v>
      </c>
      <c r="AV2185">
        <v>840</v>
      </c>
      <c r="AW2185">
        <v>640</v>
      </c>
      <c r="AX2185">
        <v>797</v>
      </c>
      <c r="AY2185">
        <v>1274</v>
      </c>
      <c r="AZ2185">
        <v>750</v>
      </c>
      <c r="BA2185">
        <v>792</v>
      </c>
      <c r="BB2185">
        <v>767</v>
      </c>
      <c r="BC2185">
        <v>437</v>
      </c>
      <c r="BD2185">
        <v>211</v>
      </c>
      <c r="BE2185">
        <v>1</v>
      </c>
      <c r="BF2185" t="s">
        <v>64</v>
      </c>
      <c r="BG2185" t="s">
        <v>1404</v>
      </c>
      <c r="BH2185" t="s">
        <v>1498</v>
      </c>
      <c r="BI2185" s="4">
        <f xml:space="preserve"> _2025teamgamelogs[[#This Row],[FGA]] + (0.44 * _2025teamgamelogs[[#This Row],[FTA]]) + _2025teamgamelogs[[#This Row],[TOV]] - _2025teamgamelogs[[#This Row],[OREB]]</f>
        <v>107.32</v>
      </c>
      <c r="BJ2185" s="3">
        <f>_2025teamgamelogs[[#This Row],[TOV]]/_2025teamgamelogs[[#This Row],[POSSESIONS]]</f>
        <v>0.11181513231457324</v>
      </c>
      <c r="BK2185" s="4">
        <f>_2025teamgamelogs[[#This Row],[PTS]]/_2025teamgamelogs[[#This Row],[POSSESIONS]]</f>
        <v>1.1647409616101381</v>
      </c>
      <c r="BL2185" s="4">
        <f xml:space="preserve"> 100 * _2025teamgamelogs[[#This Row],[POINTS_PER_POSSESSION]]</f>
        <v>116.4740961610138</v>
      </c>
      <c r="BM2185" s="4">
        <f xml:space="preserve"> _2025teamgamelogs[[#This Row],[POSSESIONS]] / (_2025teamgamelogs[[#This Row],[MIN]]/48)</f>
        <v>107.32</v>
      </c>
      <c r="BN2185" s="3">
        <f>_2025teamgamelogs[[#This Row],[PTS]] / (2 * (_2025teamgamelogs[[#This Row],[FGA]] + 0.44 * _2025teamgamelogs[[#This Row],[FTA]]))</f>
        <v>0.61082877247849887</v>
      </c>
      <c r="BO2185" s="4">
        <f>VLOOKUP(_2025teamgamelogs[[#This Row],[MONTH]], LEAGUE_AVERAGES!$A$2:$B$8, 2, FALSE)</f>
        <v>113.5005303155976</v>
      </c>
      <c r="BP2185" s="5">
        <f>VLOOKUP(_2025teamgamelogs[[#This Row],[TEAM_NAME]], LEAGUE_AVERAGES!$A$14:$C$43, 2, FALSE)</f>
        <v>0.38229268292682927</v>
      </c>
      <c r="BQ2185" s="5">
        <f>VLOOKUP(_2025teamgamelogs[[#This Row],[TEAM_NAME]], LEAGUE_AVERAGES!$A$14:$C$43, 3, FALSE)</f>
        <v>0.36500000000000005</v>
      </c>
      <c r="BR2185" s="5">
        <f>VLOOKUP(_2025teamgamelogs[[#This Row],[TEAM_NAME]], LEAGUE_AVERAGES!$F$14:$H$43, 2, FALSE)</f>
        <v>0.48607317073170736</v>
      </c>
      <c r="BS2185" s="5">
        <f>VLOOKUP(_2025teamgamelogs[[#This Row],[TEAM_NAME]], LEAGUE_AVERAGES!$F$14:$H$43, 3, FALSE)</f>
        <v>0.4780731707317073</v>
      </c>
      <c r="BT2185" s="5">
        <f>VLOOKUP(_2025teamgamelogs[[#This Row],[TEAM_NAME]], LEAGUE_AVERAGES!$K$14:$M$43, 2, FALSE)</f>
        <v>0.59971838422440138</v>
      </c>
      <c r="BU2185" s="5">
        <f>VLOOKUP(_2025teamgamelogs[[#This Row],[TEAM_NAME]], LEAGUE_AVERAGES!$K$14:$M$43, 3, FALSE)</f>
        <v>0.58679992881439635</v>
      </c>
    </row>
    <row r="2186" spans="1:73" x14ac:dyDescent="0.2">
      <c r="A2186" t="s">
        <v>59</v>
      </c>
      <c r="B2186">
        <v>1610612747</v>
      </c>
      <c r="C2186" t="s">
        <v>60</v>
      </c>
      <c r="D2186" t="s">
        <v>61</v>
      </c>
      <c r="E2186">
        <v>22401063</v>
      </c>
      <c r="F2186" s="1">
        <v>45743</v>
      </c>
      <c r="G2186" t="s">
        <v>1745</v>
      </c>
      <c r="H2186" t="s">
        <v>70</v>
      </c>
      <c r="I2186">
        <v>48</v>
      </c>
      <c r="J2186">
        <v>45</v>
      </c>
      <c r="K2186">
        <v>91</v>
      </c>
      <c r="L2186">
        <v>0.495</v>
      </c>
      <c r="M2186">
        <v>12</v>
      </c>
      <c r="N2186">
        <v>41</v>
      </c>
      <c r="O2186">
        <v>0.29299999999999998</v>
      </c>
      <c r="P2186">
        <v>15</v>
      </c>
      <c r="Q2186">
        <v>18</v>
      </c>
      <c r="R2186">
        <v>0.83299999999999996</v>
      </c>
      <c r="S2186">
        <v>6</v>
      </c>
      <c r="T2186">
        <v>34</v>
      </c>
      <c r="U2186">
        <v>40</v>
      </c>
      <c r="V2186">
        <v>30</v>
      </c>
      <c r="W2186">
        <v>11</v>
      </c>
      <c r="X2186">
        <v>8</v>
      </c>
      <c r="Y2186">
        <v>7</v>
      </c>
      <c r="Z2186">
        <v>2</v>
      </c>
      <c r="AA2186">
        <v>19</v>
      </c>
      <c r="AB2186">
        <v>15</v>
      </c>
      <c r="AC2186">
        <v>117</v>
      </c>
      <c r="AD2186">
        <v>-2</v>
      </c>
      <c r="AE2186">
        <v>1</v>
      </c>
      <c r="AF2186">
        <v>1231</v>
      </c>
      <c r="AG2186">
        <v>1231</v>
      </c>
      <c r="AH2186">
        <v>1231</v>
      </c>
      <c r="AI2186">
        <v>121</v>
      </c>
      <c r="AJ2186">
        <v>564</v>
      </c>
      <c r="AK2186">
        <v>899</v>
      </c>
      <c r="AL2186">
        <v>761</v>
      </c>
      <c r="AM2186">
        <v>1413</v>
      </c>
      <c r="AN2186">
        <v>681</v>
      </c>
      <c r="AO2186">
        <v>1969</v>
      </c>
      <c r="AP2186">
        <v>1416</v>
      </c>
      <c r="AQ2186">
        <v>1617</v>
      </c>
      <c r="AR2186">
        <v>699</v>
      </c>
      <c r="AS2186">
        <v>2189</v>
      </c>
      <c r="AT2186">
        <v>926</v>
      </c>
      <c r="AU2186">
        <v>1715</v>
      </c>
      <c r="AV2186">
        <v>541</v>
      </c>
      <c r="AW2186">
        <v>429</v>
      </c>
      <c r="AX2186">
        <v>1073</v>
      </c>
      <c r="AY2186">
        <v>346</v>
      </c>
      <c r="AZ2186">
        <v>158</v>
      </c>
      <c r="BA2186">
        <v>1258</v>
      </c>
      <c r="BB2186">
        <v>1892</v>
      </c>
      <c r="BC2186">
        <v>960</v>
      </c>
      <c r="BD2186">
        <v>1286</v>
      </c>
      <c r="BE2186">
        <v>1</v>
      </c>
      <c r="BF2186" t="s">
        <v>71</v>
      </c>
      <c r="BG2186" t="s">
        <v>1404</v>
      </c>
      <c r="BH2186" t="s">
        <v>1498</v>
      </c>
      <c r="BI2186" s="4">
        <f xml:space="preserve"> _2025teamgamelogs[[#This Row],[FGA]] + (0.44 * _2025teamgamelogs[[#This Row],[FTA]]) + _2025teamgamelogs[[#This Row],[TOV]] - _2025teamgamelogs[[#This Row],[OREB]]</f>
        <v>103.92</v>
      </c>
      <c r="BJ2186" s="3">
        <f>_2025teamgamelogs[[#This Row],[TOV]]/_2025teamgamelogs[[#This Row],[POSSESIONS]]</f>
        <v>0.10585065434949961</v>
      </c>
      <c r="BK2186" s="4">
        <f>_2025teamgamelogs[[#This Row],[PTS]]/_2025teamgamelogs[[#This Row],[POSSESIONS]]</f>
        <v>1.125866050808314</v>
      </c>
      <c r="BL2186" s="4">
        <f xml:space="preserve"> 100 * _2025teamgamelogs[[#This Row],[POINTS_PER_POSSESSION]]</f>
        <v>112.5866050808314</v>
      </c>
      <c r="BM2186" s="4">
        <f xml:space="preserve"> _2025teamgamelogs[[#This Row],[POSSESIONS]] / (_2025teamgamelogs[[#This Row],[MIN]]/48)</f>
        <v>103.92</v>
      </c>
      <c r="BN2186" s="3">
        <f>_2025teamgamelogs[[#This Row],[PTS]] / (2 * (_2025teamgamelogs[[#This Row],[FGA]] + 0.44 * _2025teamgamelogs[[#This Row],[FTA]]))</f>
        <v>0.59138697937727458</v>
      </c>
      <c r="BO2186" s="4">
        <f>VLOOKUP(_2025teamgamelogs[[#This Row],[MONTH]], LEAGUE_AVERAGES!$A$2:$B$8, 2, FALSE)</f>
        <v>113.5005303155976</v>
      </c>
      <c r="BP2186" s="5">
        <f>VLOOKUP(_2025teamgamelogs[[#This Row],[TEAM_NAME]], LEAGUE_AVERAGES!$A$14:$C$43, 2, FALSE)</f>
        <v>0.37419512195121946</v>
      </c>
      <c r="BQ2186" s="5">
        <f>VLOOKUP(_2025teamgamelogs[[#This Row],[TEAM_NAME]], LEAGUE_AVERAGES!$A$14:$C$43, 3, FALSE)</f>
        <v>0.35536585365853657</v>
      </c>
      <c r="BR2186" s="5">
        <f>VLOOKUP(_2025teamgamelogs[[#This Row],[TEAM_NAME]], LEAGUE_AVERAGES!$F$14:$H$43, 2, FALSE)</f>
        <v>0.48560975609756091</v>
      </c>
      <c r="BS2186" s="5">
        <f>VLOOKUP(_2025teamgamelogs[[#This Row],[TEAM_NAME]], LEAGUE_AVERAGES!$F$14:$H$43, 3, FALSE)</f>
        <v>0.47373170731707315</v>
      </c>
      <c r="BT2186" s="5">
        <f>VLOOKUP(_2025teamgamelogs[[#This Row],[TEAM_NAME]], LEAGUE_AVERAGES!$K$14:$M$43, 2, FALSE)</f>
        <v>0.60200661119778875</v>
      </c>
      <c r="BU2186" s="5">
        <f>VLOOKUP(_2025teamgamelogs[[#This Row],[TEAM_NAME]], LEAGUE_AVERAGES!$K$14:$M$43, 3, FALSE)</f>
        <v>0.58416138772693449</v>
      </c>
    </row>
    <row r="2187" spans="1:73" x14ac:dyDescent="0.2">
      <c r="A2187" t="s">
        <v>59</v>
      </c>
      <c r="B2187">
        <v>1610612758</v>
      </c>
      <c r="C2187" t="s">
        <v>142</v>
      </c>
      <c r="D2187" t="s">
        <v>143</v>
      </c>
      <c r="E2187">
        <v>22401066</v>
      </c>
      <c r="F2187" s="1">
        <v>45743</v>
      </c>
      <c r="G2187" t="s">
        <v>218</v>
      </c>
      <c r="H2187" t="s">
        <v>63</v>
      </c>
      <c r="I2187">
        <v>48</v>
      </c>
      <c r="J2187">
        <v>48</v>
      </c>
      <c r="K2187">
        <v>74</v>
      </c>
      <c r="L2187">
        <v>0.64900000000000002</v>
      </c>
      <c r="M2187">
        <v>10</v>
      </c>
      <c r="N2187">
        <v>27</v>
      </c>
      <c r="O2187">
        <v>0.37</v>
      </c>
      <c r="P2187">
        <v>22</v>
      </c>
      <c r="Q2187">
        <v>27</v>
      </c>
      <c r="R2187">
        <v>0.81499999999999995</v>
      </c>
      <c r="S2187">
        <v>9</v>
      </c>
      <c r="T2187">
        <v>37</v>
      </c>
      <c r="U2187">
        <v>46</v>
      </c>
      <c r="V2187">
        <v>24</v>
      </c>
      <c r="W2187">
        <v>21</v>
      </c>
      <c r="X2187">
        <v>8</v>
      </c>
      <c r="Y2187">
        <v>3</v>
      </c>
      <c r="Z2187">
        <v>3</v>
      </c>
      <c r="AA2187">
        <v>23</v>
      </c>
      <c r="AB2187">
        <v>20</v>
      </c>
      <c r="AC2187">
        <v>128</v>
      </c>
      <c r="AD2187">
        <v>21</v>
      </c>
      <c r="AE2187">
        <v>1</v>
      </c>
      <c r="AF2187">
        <v>1</v>
      </c>
      <c r="AG2187">
        <v>1</v>
      </c>
      <c r="AH2187">
        <v>1</v>
      </c>
      <c r="AI2187">
        <v>121</v>
      </c>
      <c r="AJ2187">
        <v>242</v>
      </c>
      <c r="AK2187">
        <v>2419</v>
      </c>
      <c r="AL2187">
        <v>4</v>
      </c>
      <c r="AM2187">
        <v>1891</v>
      </c>
      <c r="AN2187">
        <v>2292</v>
      </c>
      <c r="AO2187">
        <v>1094</v>
      </c>
      <c r="AP2187">
        <v>406</v>
      </c>
      <c r="AQ2187">
        <v>471</v>
      </c>
      <c r="AR2187">
        <v>908</v>
      </c>
      <c r="AS2187">
        <v>1566</v>
      </c>
      <c r="AT2187">
        <v>489</v>
      </c>
      <c r="AU2187">
        <v>835</v>
      </c>
      <c r="AV2187">
        <v>1570</v>
      </c>
      <c r="AW2187">
        <v>2289</v>
      </c>
      <c r="AX2187">
        <v>1073</v>
      </c>
      <c r="AY2187">
        <v>1712</v>
      </c>
      <c r="AZ2187">
        <v>384</v>
      </c>
      <c r="BA2187">
        <v>2046</v>
      </c>
      <c r="BB2187">
        <v>767</v>
      </c>
      <c r="BC2187">
        <v>299</v>
      </c>
      <c r="BD2187">
        <v>211</v>
      </c>
      <c r="BE2187">
        <v>1</v>
      </c>
      <c r="BF2187" t="s">
        <v>64</v>
      </c>
      <c r="BG2187" t="s">
        <v>1404</v>
      </c>
      <c r="BH2187" t="s">
        <v>1498</v>
      </c>
      <c r="BI2187" s="4">
        <f xml:space="preserve"> _2025teamgamelogs[[#This Row],[FGA]] + (0.44 * _2025teamgamelogs[[#This Row],[FTA]]) + _2025teamgamelogs[[#This Row],[TOV]] - _2025teamgamelogs[[#This Row],[OREB]]</f>
        <v>97.88</v>
      </c>
      <c r="BJ2187" s="3">
        <f>_2025teamgamelogs[[#This Row],[TOV]]/_2025teamgamelogs[[#This Row],[POSSESIONS]]</f>
        <v>0.21454842664487128</v>
      </c>
      <c r="BK2187" s="4">
        <f>_2025teamgamelogs[[#This Row],[PTS]]/_2025teamgamelogs[[#This Row],[POSSESIONS]]</f>
        <v>1.3077237433592155</v>
      </c>
      <c r="BL2187" s="4">
        <f xml:space="preserve"> 100 * _2025teamgamelogs[[#This Row],[POINTS_PER_POSSESSION]]</f>
        <v>130.77237433592154</v>
      </c>
      <c r="BM2187" s="4">
        <f xml:space="preserve"> _2025teamgamelogs[[#This Row],[POSSESIONS]] / (_2025teamgamelogs[[#This Row],[MIN]]/48)</f>
        <v>97.88</v>
      </c>
      <c r="BN2187" s="3">
        <f>_2025teamgamelogs[[#This Row],[PTS]] / (2 * (_2025teamgamelogs[[#This Row],[FGA]] + 0.44 * _2025teamgamelogs[[#This Row],[FTA]]))</f>
        <v>0.7452258965999069</v>
      </c>
      <c r="BO2187" s="4">
        <f>VLOOKUP(_2025teamgamelogs[[#This Row],[MONTH]], LEAGUE_AVERAGES!$A$2:$B$8, 2, FALSE)</f>
        <v>113.5005303155976</v>
      </c>
      <c r="BP2187" s="5">
        <f>VLOOKUP(_2025teamgamelogs[[#This Row],[TEAM_NAME]], LEAGUE_AVERAGES!$A$14:$C$43, 2, FALSE)</f>
        <v>0.37158536585365853</v>
      </c>
      <c r="BQ2187" s="5">
        <f>VLOOKUP(_2025teamgamelogs[[#This Row],[TEAM_NAME]], LEAGUE_AVERAGES!$A$14:$C$43, 3, FALSE)</f>
        <v>0.34029268292682929</v>
      </c>
      <c r="BR2187" s="5">
        <f>VLOOKUP(_2025teamgamelogs[[#This Row],[TEAM_NAME]], LEAGUE_AVERAGES!$F$14:$H$43, 2, FALSE)</f>
        <v>0.4831951219512195</v>
      </c>
      <c r="BS2187" s="5">
        <f>VLOOKUP(_2025teamgamelogs[[#This Row],[TEAM_NAME]], LEAGUE_AVERAGES!$F$14:$H$43, 3, FALSE)</f>
        <v>0.47492682926829272</v>
      </c>
      <c r="BT2187" s="5">
        <f>VLOOKUP(_2025teamgamelogs[[#This Row],[TEAM_NAME]], LEAGUE_AVERAGES!$K$14:$M$43, 2, FALSE)</f>
        <v>0.59195463864629394</v>
      </c>
      <c r="BU2187" s="5">
        <f>VLOOKUP(_2025teamgamelogs[[#This Row],[TEAM_NAME]], LEAGUE_AVERAGES!$K$14:$M$43, 3, FALSE)</f>
        <v>0.57517865161129356</v>
      </c>
    </row>
    <row r="2188" spans="1:73" x14ac:dyDescent="0.2">
      <c r="A2188" t="s">
        <v>59</v>
      </c>
      <c r="B2188">
        <v>1610612753</v>
      </c>
      <c r="C2188" t="s">
        <v>83</v>
      </c>
      <c r="D2188" t="s">
        <v>84</v>
      </c>
      <c r="E2188">
        <v>22401060</v>
      </c>
      <c r="F2188" s="1">
        <v>45743</v>
      </c>
      <c r="G2188" t="s">
        <v>1746</v>
      </c>
      <c r="H2188" t="s">
        <v>70</v>
      </c>
      <c r="I2188">
        <v>48</v>
      </c>
      <c r="J2188">
        <v>34</v>
      </c>
      <c r="K2188">
        <v>80</v>
      </c>
      <c r="L2188">
        <v>0.42499999999999999</v>
      </c>
      <c r="M2188">
        <v>5</v>
      </c>
      <c r="N2188">
        <v>30</v>
      </c>
      <c r="O2188">
        <v>0.16700000000000001</v>
      </c>
      <c r="P2188">
        <v>19</v>
      </c>
      <c r="Q2188">
        <v>24</v>
      </c>
      <c r="R2188">
        <v>0.79200000000000004</v>
      </c>
      <c r="S2188">
        <v>10</v>
      </c>
      <c r="T2188">
        <v>34</v>
      </c>
      <c r="U2188">
        <v>44</v>
      </c>
      <c r="V2188">
        <v>14</v>
      </c>
      <c r="W2188">
        <v>17</v>
      </c>
      <c r="X2188">
        <v>5</v>
      </c>
      <c r="Y2188">
        <v>5</v>
      </c>
      <c r="Z2188">
        <v>1</v>
      </c>
      <c r="AA2188">
        <v>20</v>
      </c>
      <c r="AB2188">
        <v>17</v>
      </c>
      <c r="AC2188">
        <v>92</v>
      </c>
      <c r="AD2188">
        <v>-9</v>
      </c>
      <c r="AE2188">
        <v>1</v>
      </c>
      <c r="AF2188">
        <v>1231</v>
      </c>
      <c r="AG2188">
        <v>1231</v>
      </c>
      <c r="AH2188">
        <v>1231</v>
      </c>
      <c r="AI2188">
        <v>121</v>
      </c>
      <c r="AJ2188">
        <v>2258</v>
      </c>
      <c r="AK2188">
        <v>2190</v>
      </c>
      <c r="AL2188">
        <v>1917</v>
      </c>
      <c r="AM2188">
        <v>2427</v>
      </c>
      <c r="AN2188">
        <v>2077</v>
      </c>
      <c r="AO2188">
        <v>2441</v>
      </c>
      <c r="AP2188">
        <v>756</v>
      </c>
      <c r="AQ2188">
        <v>791</v>
      </c>
      <c r="AR2188">
        <v>1160</v>
      </c>
      <c r="AS2188">
        <v>1308</v>
      </c>
      <c r="AT2188">
        <v>926</v>
      </c>
      <c r="AU2188">
        <v>1127</v>
      </c>
      <c r="AV2188">
        <v>2444</v>
      </c>
      <c r="AW2188">
        <v>1759</v>
      </c>
      <c r="AX2188">
        <v>1998</v>
      </c>
      <c r="AY2188">
        <v>889</v>
      </c>
      <c r="AZ2188">
        <v>35</v>
      </c>
      <c r="BA2188">
        <v>1491</v>
      </c>
      <c r="BB2188">
        <v>1444</v>
      </c>
      <c r="BC2188">
        <v>2353</v>
      </c>
      <c r="BD2188">
        <v>1735</v>
      </c>
      <c r="BE2188">
        <v>1</v>
      </c>
      <c r="BF2188" t="s">
        <v>64</v>
      </c>
      <c r="BG2188" t="s">
        <v>1404</v>
      </c>
      <c r="BH2188" t="s">
        <v>1498</v>
      </c>
      <c r="BI2188" s="4">
        <f xml:space="preserve"> _2025teamgamelogs[[#This Row],[FGA]] + (0.44 * _2025teamgamelogs[[#This Row],[FTA]]) + _2025teamgamelogs[[#This Row],[TOV]] - _2025teamgamelogs[[#This Row],[OREB]]</f>
        <v>97.56</v>
      </c>
      <c r="BJ2188" s="3">
        <f>_2025teamgamelogs[[#This Row],[TOV]]/_2025teamgamelogs[[#This Row],[POSSESIONS]]</f>
        <v>0.17425174251742517</v>
      </c>
      <c r="BK2188" s="4">
        <f>_2025teamgamelogs[[#This Row],[PTS]]/_2025teamgamelogs[[#This Row],[POSSESIONS]]</f>
        <v>0.94300943009430094</v>
      </c>
      <c r="BL2188" s="4">
        <f xml:space="preserve"> 100 * _2025teamgamelogs[[#This Row],[POINTS_PER_POSSESSION]]</f>
        <v>94.3009430094301</v>
      </c>
      <c r="BM2188" s="4">
        <f xml:space="preserve"> _2025teamgamelogs[[#This Row],[POSSESIONS]] / (_2025teamgamelogs[[#This Row],[MIN]]/48)</f>
        <v>97.56</v>
      </c>
      <c r="BN2188" s="3">
        <f>_2025teamgamelogs[[#This Row],[PTS]] / (2 * (_2025teamgamelogs[[#This Row],[FGA]] + 0.44 * _2025teamgamelogs[[#This Row],[FTA]]))</f>
        <v>0.50795053003533563</v>
      </c>
      <c r="BO2188" s="4">
        <f>VLOOKUP(_2025teamgamelogs[[#This Row],[MONTH]], LEAGUE_AVERAGES!$A$2:$B$8, 2, FALSE)</f>
        <v>113.5005303155976</v>
      </c>
      <c r="BP2188" s="5">
        <f>VLOOKUP(_2025teamgamelogs[[#This Row],[TEAM_NAME]], LEAGUE_AVERAGES!$A$14:$C$43, 2, FALSE)</f>
        <v>0.32192682926829269</v>
      </c>
      <c r="BQ2188" s="5">
        <f>VLOOKUP(_2025teamgamelogs[[#This Row],[TEAM_NAME]], LEAGUE_AVERAGES!$A$14:$C$43, 3, FALSE)</f>
        <v>0.31129268292682932</v>
      </c>
      <c r="BR2188" s="5">
        <f>VLOOKUP(_2025teamgamelogs[[#This Row],[TEAM_NAME]], LEAGUE_AVERAGES!$F$14:$H$43, 2, FALSE)</f>
        <v>0.44641463414634147</v>
      </c>
      <c r="BS2188" s="5">
        <f>VLOOKUP(_2025teamgamelogs[[#This Row],[TEAM_NAME]], LEAGUE_AVERAGES!$F$14:$H$43, 3, FALSE)</f>
        <v>0.44524390243902434</v>
      </c>
      <c r="BT2188" s="5">
        <f>VLOOKUP(_2025teamgamelogs[[#This Row],[TEAM_NAME]], LEAGUE_AVERAGES!$K$14:$M$43, 2, FALSE)</f>
        <v>0.55194019912665027</v>
      </c>
      <c r="BU2188" s="5">
        <f>VLOOKUP(_2025teamgamelogs[[#This Row],[TEAM_NAME]], LEAGUE_AVERAGES!$K$14:$M$43, 3, FALSE)</f>
        <v>0.54874950227645525</v>
      </c>
    </row>
    <row r="2189" spans="1:73" x14ac:dyDescent="0.2">
      <c r="A2189" t="s">
        <v>59</v>
      </c>
      <c r="B2189">
        <v>1610612757</v>
      </c>
      <c r="C2189" t="s">
        <v>116</v>
      </c>
      <c r="D2189" t="s">
        <v>117</v>
      </c>
      <c r="E2189">
        <v>22401066</v>
      </c>
      <c r="F2189" s="1">
        <v>45743</v>
      </c>
      <c r="G2189" t="s">
        <v>215</v>
      </c>
      <c r="H2189" t="s">
        <v>70</v>
      </c>
      <c r="I2189">
        <v>48</v>
      </c>
      <c r="J2189">
        <v>35</v>
      </c>
      <c r="K2189">
        <v>88</v>
      </c>
      <c r="L2189">
        <v>0.39800000000000002</v>
      </c>
      <c r="M2189">
        <v>16</v>
      </c>
      <c r="N2189">
        <v>50</v>
      </c>
      <c r="O2189">
        <v>0.32</v>
      </c>
      <c r="P2189">
        <v>21</v>
      </c>
      <c r="Q2189">
        <v>26</v>
      </c>
      <c r="R2189">
        <v>0.80800000000000005</v>
      </c>
      <c r="S2189">
        <v>15</v>
      </c>
      <c r="T2189">
        <v>17</v>
      </c>
      <c r="U2189">
        <v>32</v>
      </c>
      <c r="V2189">
        <v>23</v>
      </c>
      <c r="W2189">
        <v>12</v>
      </c>
      <c r="X2189">
        <v>11</v>
      </c>
      <c r="Y2189">
        <v>3</v>
      </c>
      <c r="Z2189">
        <v>3</v>
      </c>
      <c r="AA2189">
        <v>20</v>
      </c>
      <c r="AB2189">
        <v>23</v>
      </c>
      <c r="AC2189">
        <v>107</v>
      </c>
      <c r="AD2189">
        <v>-21</v>
      </c>
      <c r="AE2189">
        <v>1</v>
      </c>
      <c r="AF2189">
        <v>1231</v>
      </c>
      <c r="AG2189">
        <v>1231</v>
      </c>
      <c r="AH2189">
        <v>1231</v>
      </c>
      <c r="AI2189">
        <v>121</v>
      </c>
      <c r="AJ2189">
        <v>2164</v>
      </c>
      <c r="AK2189">
        <v>1314</v>
      </c>
      <c r="AL2189">
        <v>2221</v>
      </c>
      <c r="AM2189">
        <v>567</v>
      </c>
      <c r="AN2189">
        <v>104</v>
      </c>
      <c r="AO2189">
        <v>1701</v>
      </c>
      <c r="AP2189">
        <v>506</v>
      </c>
      <c r="AQ2189">
        <v>570</v>
      </c>
      <c r="AR2189">
        <v>993</v>
      </c>
      <c r="AS2189">
        <v>332</v>
      </c>
      <c r="AT2189">
        <v>2458</v>
      </c>
      <c r="AU2189">
        <v>2378</v>
      </c>
      <c r="AV2189">
        <v>1759</v>
      </c>
      <c r="AW2189">
        <v>640</v>
      </c>
      <c r="AX2189">
        <v>346</v>
      </c>
      <c r="AY2189">
        <v>1712</v>
      </c>
      <c r="AZ2189">
        <v>384</v>
      </c>
      <c r="BA2189">
        <v>1491</v>
      </c>
      <c r="BB2189">
        <v>300</v>
      </c>
      <c r="BC2189">
        <v>1677</v>
      </c>
      <c r="BD2189">
        <v>2231</v>
      </c>
      <c r="BE2189">
        <v>1</v>
      </c>
      <c r="BF2189" t="s">
        <v>71</v>
      </c>
      <c r="BG2189" t="s">
        <v>1404</v>
      </c>
      <c r="BH2189" t="s">
        <v>1498</v>
      </c>
      <c r="BI2189" s="4">
        <f xml:space="preserve"> _2025teamgamelogs[[#This Row],[FGA]] + (0.44 * _2025teamgamelogs[[#This Row],[FTA]]) + _2025teamgamelogs[[#This Row],[TOV]] - _2025teamgamelogs[[#This Row],[OREB]]</f>
        <v>96.44</v>
      </c>
      <c r="BJ2189" s="3">
        <f>_2025teamgamelogs[[#This Row],[TOV]]/_2025teamgamelogs[[#This Row],[POSSESIONS]]</f>
        <v>0.1244296972210701</v>
      </c>
      <c r="BK2189" s="4">
        <f>_2025teamgamelogs[[#This Row],[PTS]]/_2025teamgamelogs[[#This Row],[POSSESIONS]]</f>
        <v>1.1094981335545417</v>
      </c>
      <c r="BL2189" s="4">
        <f xml:space="preserve"> 100 * _2025teamgamelogs[[#This Row],[POINTS_PER_POSSESSION]]</f>
        <v>110.94981335545417</v>
      </c>
      <c r="BM2189" s="4">
        <f xml:space="preserve"> _2025teamgamelogs[[#This Row],[POSSESIONS]] / (_2025teamgamelogs[[#This Row],[MIN]]/48)</f>
        <v>96.44</v>
      </c>
      <c r="BN2189" s="3">
        <f>_2025teamgamelogs[[#This Row],[PTS]] / (2 * (_2025teamgamelogs[[#This Row],[FGA]] + 0.44 * _2025teamgamelogs[[#This Row],[FTA]]))</f>
        <v>0.53801287208366855</v>
      </c>
      <c r="BO2189" s="4">
        <f>VLOOKUP(_2025teamgamelogs[[#This Row],[MONTH]], LEAGUE_AVERAGES!$A$2:$B$8, 2, FALSE)</f>
        <v>113.5005303155976</v>
      </c>
      <c r="BP2189" s="5">
        <f>VLOOKUP(_2025teamgamelogs[[#This Row],[TEAM_NAME]], LEAGUE_AVERAGES!$A$14:$C$43, 2, FALSE)</f>
        <v>0.3617317073170731</v>
      </c>
      <c r="BQ2189" s="5">
        <f>VLOOKUP(_2025teamgamelogs[[#This Row],[TEAM_NAME]], LEAGUE_AVERAGES!$A$14:$C$43, 3, FALSE)</f>
        <v>0.32368292682926825</v>
      </c>
      <c r="BR2189" s="5">
        <f>VLOOKUP(_2025teamgamelogs[[#This Row],[TEAM_NAME]], LEAGUE_AVERAGES!$F$14:$H$43, 2, FALSE)</f>
        <v>0.4560243902439024</v>
      </c>
      <c r="BS2189" s="5">
        <f>VLOOKUP(_2025teamgamelogs[[#This Row],[TEAM_NAME]], LEAGUE_AVERAGES!$F$14:$H$43, 3, FALSE)</f>
        <v>0.4473414634146341</v>
      </c>
      <c r="BT2189" s="5">
        <f>VLOOKUP(_2025teamgamelogs[[#This Row],[TEAM_NAME]], LEAGUE_AVERAGES!$K$14:$M$43, 2, FALSE)</f>
        <v>0.56794360073860606</v>
      </c>
      <c r="BU2189" s="5">
        <f>VLOOKUP(_2025teamgamelogs[[#This Row],[TEAM_NAME]], LEAGUE_AVERAGES!$K$14:$M$43, 3, FALSE)</f>
        <v>0.54561285519601899</v>
      </c>
    </row>
    <row r="2190" spans="1:73" x14ac:dyDescent="0.2">
      <c r="A2190" t="s">
        <v>59</v>
      </c>
      <c r="B2190">
        <v>1610612739</v>
      </c>
      <c r="C2190" t="s">
        <v>119</v>
      </c>
      <c r="D2190" t="s">
        <v>120</v>
      </c>
      <c r="E2190">
        <v>22401059</v>
      </c>
      <c r="F2190" s="1">
        <v>45743</v>
      </c>
      <c r="G2190" t="s">
        <v>1747</v>
      </c>
      <c r="H2190" t="s">
        <v>63</v>
      </c>
      <c r="I2190">
        <v>48</v>
      </c>
      <c r="J2190">
        <v>46</v>
      </c>
      <c r="K2190">
        <v>99</v>
      </c>
      <c r="L2190">
        <v>0.46500000000000002</v>
      </c>
      <c r="M2190">
        <v>17</v>
      </c>
      <c r="N2190">
        <v>48</v>
      </c>
      <c r="O2190">
        <v>0.35399999999999998</v>
      </c>
      <c r="P2190">
        <v>15</v>
      </c>
      <c r="Q2190">
        <v>18</v>
      </c>
      <c r="R2190">
        <v>0.83299999999999996</v>
      </c>
      <c r="S2190">
        <v>14</v>
      </c>
      <c r="T2190">
        <v>42</v>
      </c>
      <c r="U2190">
        <v>56</v>
      </c>
      <c r="V2190">
        <v>33</v>
      </c>
      <c r="W2190">
        <v>14</v>
      </c>
      <c r="X2190">
        <v>7</v>
      </c>
      <c r="Y2190">
        <v>5</v>
      </c>
      <c r="Z2190">
        <v>3</v>
      </c>
      <c r="AA2190">
        <v>14</v>
      </c>
      <c r="AB2190">
        <v>20</v>
      </c>
      <c r="AC2190">
        <v>124</v>
      </c>
      <c r="AD2190">
        <v>8</v>
      </c>
      <c r="AE2190">
        <v>1</v>
      </c>
      <c r="AF2190">
        <v>1</v>
      </c>
      <c r="AG2190">
        <v>1</v>
      </c>
      <c r="AH2190">
        <v>1</v>
      </c>
      <c r="AI2190">
        <v>121</v>
      </c>
      <c r="AJ2190">
        <v>437</v>
      </c>
      <c r="AK2190">
        <v>206</v>
      </c>
      <c r="AL2190">
        <v>1287</v>
      </c>
      <c r="AM2190">
        <v>410</v>
      </c>
      <c r="AN2190">
        <v>163</v>
      </c>
      <c r="AO2190">
        <v>1266</v>
      </c>
      <c r="AP2190">
        <v>1416</v>
      </c>
      <c r="AQ2190">
        <v>1617</v>
      </c>
      <c r="AR2190">
        <v>699</v>
      </c>
      <c r="AS2190">
        <v>466</v>
      </c>
      <c r="AT2190">
        <v>105</v>
      </c>
      <c r="AU2190">
        <v>99</v>
      </c>
      <c r="AV2190">
        <v>240</v>
      </c>
      <c r="AW2190">
        <v>1092</v>
      </c>
      <c r="AX2190">
        <v>1360</v>
      </c>
      <c r="AY2190">
        <v>889</v>
      </c>
      <c r="AZ2190">
        <v>384</v>
      </c>
      <c r="BA2190">
        <v>260</v>
      </c>
      <c r="BB2190">
        <v>767</v>
      </c>
      <c r="BC2190">
        <v>497</v>
      </c>
      <c r="BD2190">
        <v>727</v>
      </c>
      <c r="BE2190">
        <v>1</v>
      </c>
      <c r="BF2190" t="s">
        <v>64</v>
      </c>
      <c r="BG2190" t="s">
        <v>1404</v>
      </c>
      <c r="BH2190" t="s">
        <v>1498</v>
      </c>
      <c r="BI2190" s="4">
        <f xml:space="preserve"> _2025teamgamelogs[[#This Row],[FGA]] + (0.44 * _2025teamgamelogs[[#This Row],[FTA]]) + _2025teamgamelogs[[#This Row],[TOV]] - _2025teamgamelogs[[#This Row],[OREB]]</f>
        <v>106.92</v>
      </c>
      <c r="BJ2190" s="3">
        <f>_2025teamgamelogs[[#This Row],[TOV]]/_2025teamgamelogs[[#This Row],[POSSESIONS]]</f>
        <v>0.1309390198279087</v>
      </c>
      <c r="BK2190" s="4">
        <f>_2025teamgamelogs[[#This Row],[PTS]]/_2025teamgamelogs[[#This Row],[POSSESIONS]]</f>
        <v>1.1597456041900487</v>
      </c>
      <c r="BL2190" s="4">
        <f xml:space="preserve"> 100 * _2025teamgamelogs[[#This Row],[POINTS_PER_POSSESSION]]</f>
        <v>115.97456041900487</v>
      </c>
      <c r="BM2190" s="4">
        <f xml:space="preserve"> _2025teamgamelogs[[#This Row],[POSSESIONS]] / (_2025teamgamelogs[[#This Row],[MIN]]/48)</f>
        <v>106.92</v>
      </c>
      <c r="BN2190" s="3">
        <f>_2025teamgamelogs[[#This Row],[PTS]] / (2 * (_2025teamgamelogs[[#This Row],[FGA]] + 0.44 * _2025teamgamelogs[[#This Row],[FTA]]))</f>
        <v>0.57987280209502434</v>
      </c>
      <c r="BO2190" s="4">
        <f>VLOOKUP(_2025teamgamelogs[[#This Row],[MONTH]], LEAGUE_AVERAGES!$A$2:$B$8, 2, FALSE)</f>
        <v>113.5005303155976</v>
      </c>
      <c r="BP2190" s="5">
        <f>VLOOKUP(_2025teamgamelogs[[#This Row],[TEAM_NAME]], LEAGUE_AVERAGES!$A$14:$C$43, 2, FALSE)</f>
        <v>0.38409756097560971</v>
      </c>
      <c r="BQ2190" s="5">
        <f>VLOOKUP(_2025teamgamelogs[[#This Row],[TEAM_NAME]], LEAGUE_AVERAGES!$A$14:$C$43, 3, FALSE)</f>
        <v>0.38512195121951209</v>
      </c>
      <c r="BR2190" s="5">
        <f>VLOOKUP(_2025teamgamelogs[[#This Row],[TEAM_NAME]], LEAGUE_AVERAGES!$F$14:$H$43, 2, FALSE)</f>
        <v>0.49482926829268303</v>
      </c>
      <c r="BS2190" s="5">
        <f>VLOOKUP(_2025teamgamelogs[[#This Row],[TEAM_NAME]], LEAGUE_AVERAGES!$F$14:$H$43, 3, FALSE)</f>
        <v>0.4880731707317072</v>
      </c>
      <c r="BT2190" s="5">
        <f>VLOOKUP(_2025teamgamelogs[[#This Row],[TEAM_NAME]], LEAGUE_AVERAGES!$K$14:$M$43, 2, FALSE)</f>
        <v>0.61027349880699666</v>
      </c>
      <c r="BU2190" s="5">
        <f>VLOOKUP(_2025teamgamelogs[[#This Row],[TEAM_NAME]], LEAGUE_AVERAGES!$K$14:$M$43, 3, FALSE)</f>
        <v>0.60680781397749251</v>
      </c>
    </row>
    <row r="2191" spans="1:73" x14ac:dyDescent="0.2">
      <c r="A2191" t="s">
        <v>59</v>
      </c>
      <c r="B2191">
        <v>1610612737</v>
      </c>
      <c r="C2191" t="s">
        <v>92</v>
      </c>
      <c r="D2191" t="s">
        <v>93</v>
      </c>
      <c r="E2191">
        <v>22401062</v>
      </c>
      <c r="F2191" s="1">
        <v>45743</v>
      </c>
      <c r="G2191" t="s">
        <v>1469</v>
      </c>
      <c r="H2191" t="s">
        <v>70</v>
      </c>
      <c r="I2191">
        <v>48</v>
      </c>
      <c r="J2191">
        <v>43</v>
      </c>
      <c r="K2191">
        <v>83</v>
      </c>
      <c r="L2191">
        <v>0.51800000000000002</v>
      </c>
      <c r="M2191">
        <v>18</v>
      </c>
      <c r="N2191">
        <v>41</v>
      </c>
      <c r="O2191">
        <v>0.439</v>
      </c>
      <c r="P2191">
        <v>8</v>
      </c>
      <c r="Q2191">
        <v>11</v>
      </c>
      <c r="R2191">
        <v>0.72699999999999998</v>
      </c>
      <c r="S2191">
        <v>6</v>
      </c>
      <c r="T2191">
        <v>30</v>
      </c>
      <c r="U2191">
        <v>36</v>
      </c>
      <c r="V2191">
        <v>27</v>
      </c>
      <c r="W2191">
        <v>16</v>
      </c>
      <c r="X2191">
        <v>10</v>
      </c>
      <c r="Y2191">
        <v>2</v>
      </c>
      <c r="Z2191">
        <v>1</v>
      </c>
      <c r="AA2191">
        <v>11</v>
      </c>
      <c r="AB2191">
        <v>10</v>
      </c>
      <c r="AC2191">
        <v>112</v>
      </c>
      <c r="AD2191">
        <v>-10</v>
      </c>
      <c r="AE2191">
        <v>1</v>
      </c>
      <c r="AF2191">
        <v>1231</v>
      </c>
      <c r="AG2191">
        <v>1231</v>
      </c>
      <c r="AH2191">
        <v>1231</v>
      </c>
      <c r="AI2191">
        <v>121</v>
      </c>
      <c r="AJ2191">
        <v>866</v>
      </c>
      <c r="AK2191">
        <v>1922</v>
      </c>
      <c r="AL2191">
        <v>422</v>
      </c>
      <c r="AM2191">
        <v>288</v>
      </c>
      <c r="AN2191">
        <v>681</v>
      </c>
      <c r="AO2191">
        <v>402</v>
      </c>
      <c r="AP2191">
        <v>2336</v>
      </c>
      <c r="AQ2191">
        <v>2344</v>
      </c>
      <c r="AR2191">
        <v>1740</v>
      </c>
      <c r="AS2191">
        <v>2189</v>
      </c>
      <c r="AT2191">
        <v>1652</v>
      </c>
      <c r="AU2191">
        <v>2164</v>
      </c>
      <c r="AV2191">
        <v>1013</v>
      </c>
      <c r="AW2191">
        <v>1583</v>
      </c>
      <c r="AX2191">
        <v>539</v>
      </c>
      <c r="AY2191">
        <v>2078</v>
      </c>
      <c r="AZ2191">
        <v>35</v>
      </c>
      <c r="BA2191">
        <v>52</v>
      </c>
      <c r="BB2191">
        <v>2410</v>
      </c>
      <c r="BC2191">
        <v>1331</v>
      </c>
      <c r="BD2191">
        <v>1790</v>
      </c>
      <c r="BE2191">
        <v>1</v>
      </c>
      <c r="BF2191" t="s">
        <v>71</v>
      </c>
      <c r="BG2191" t="s">
        <v>1404</v>
      </c>
      <c r="BH2191" t="s">
        <v>1498</v>
      </c>
      <c r="BI2191" s="4">
        <f xml:space="preserve"> _2025teamgamelogs[[#This Row],[FGA]] + (0.44 * _2025teamgamelogs[[#This Row],[FTA]]) + _2025teamgamelogs[[#This Row],[TOV]] - _2025teamgamelogs[[#This Row],[OREB]]</f>
        <v>97.84</v>
      </c>
      <c r="BJ2191" s="3">
        <f>_2025teamgamelogs[[#This Row],[TOV]]/_2025teamgamelogs[[#This Row],[POSSESIONS]]</f>
        <v>0.16353229762878169</v>
      </c>
      <c r="BK2191" s="4">
        <f>_2025teamgamelogs[[#This Row],[PTS]]/_2025teamgamelogs[[#This Row],[POSSESIONS]]</f>
        <v>1.1447260834014719</v>
      </c>
      <c r="BL2191" s="4">
        <f xml:space="preserve"> 100 * _2025teamgamelogs[[#This Row],[POINTS_PER_POSSESSION]]</f>
        <v>114.47260834014719</v>
      </c>
      <c r="BM2191" s="4">
        <f xml:space="preserve"> _2025teamgamelogs[[#This Row],[POSSESIONS]] / (_2025teamgamelogs[[#This Row],[MIN]]/48)</f>
        <v>97.84</v>
      </c>
      <c r="BN2191" s="3">
        <f>_2025teamgamelogs[[#This Row],[PTS]] / (2 * (_2025teamgamelogs[[#This Row],[FGA]] + 0.44 * _2025teamgamelogs[[#This Row],[FTA]]))</f>
        <v>0.63752276867030966</v>
      </c>
      <c r="BO2191" s="4">
        <f>VLOOKUP(_2025teamgamelogs[[#This Row],[MONTH]], LEAGUE_AVERAGES!$A$2:$B$8, 2, FALSE)</f>
        <v>113.5005303155976</v>
      </c>
      <c r="BP2191" s="5">
        <f>VLOOKUP(_2025teamgamelogs[[#This Row],[TEAM_NAME]], LEAGUE_AVERAGES!$A$14:$C$43, 2, FALSE)</f>
        <v>0.35092500000000004</v>
      </c>
      <c r="BQ2191" s="5">
        <f>VLOOKUP(_2025teamgamelogs[[#This Row],[TEAM_NAME]], LEAGUE_AVERAGES!$A$14:$C$43, 3, FALSE)</f>
        <v>0.36290476190476195</v>
      </c>
      <c r="BR2191" s="5">
        <f>VLOOKUP(_2025teamgamelogs[[#This Row],[TEAM_NAME]], LEAGUE_AVERAGES!$F$14:$H$43, 2, FALSE)</f>
        <v>0.47670000000000012</v>
      </c>
      <c r="BS2191" s="5">
        <f>VLOOKUP(_2025teamgamelogs[[#This Row],[TEAM_NAME]], LEAGUE_AVERAGES!$F$14:$H$43, 3, FALSE)</f>
        <v>0.47069047619047621</v>
      </c>
      <c r="BT2191" s="5">
        <f>VLOOKUP(_2025teamgamelogs[[#This Row],[TEAM_NAME]], LEAGUE_AVERAGES!$K$14:$M$43, 2, FALSE)</f>
        <v>0.58493933923263275</v>
      </c>
      <c r="BU2191" s="5">
        <f>VLOOKUP(_2025teamgamelogs[[#This Row],[TEAM_NAME]], LEAGUE_AVERAGES!$K$14:$M$43, 3, FALSE)</f>
        <v>0.57722862424766153</v>
      </c>
    </row>
    <row r="2192" spans="1:73" x14ac:dyDescent="0.2">
      <c r="A2192" t="s">
        <v>59</v>
      </c>
      <c r="B2192">
        <v>1610612751</v>
      </c>
      <c r="C2192" t="s">
        <v>89</v>
      </c>
      <c r="D2192" t="s">
        <v>90</v>
      </c>
      <c r="E2192">
        <v>22401068</v>
      </c>
      <c r="F2192" s="1">
        <v>45744</v>
      </c>
      <c r="G2192" t="s">
        <v>1748</v>
      </c>
      <c r="H2192" t="s">
        <v>70</v>
      </c>
      <c r="I2192">
        <v>48</v>
      </c>
      <c r="J2192">
        <v>33</v>
      </c>
      <c r="K2192">
        <v>89</v>
      </c>
      <c r="L2192">
        <v>0.371</v>
      </c>
      <c r="M2192">
        <v>14</v>
      </c>
      <c r="N2192">
        <v>47</v>
      </c>
      <c r="O2192">
        <v>0.29799999999999999</v>
      </c>
      <c r="P2192">
        <v>20</v>
      </c>
      <c r="Q2192">
        <v>26</v>
      </c>
      <c r="R2192">
        <v>0.76900000000000002</v>
      </c>
      <c r="S2192">
        <v>10</v>
      </c>
      <c r="T2192">
        <v>33</v>
      </c>
      <c r="U2192">
        <v>43</v>
      </c>
      <c r="V2192">
        <v>27</v>
      </c>
      <c r="W2192">
        <v>15</v>
      </c>
      <c r="X2192">
        <v>10</v>
      </c>
      <c r="Y2192">
        <v>3</v>
      </c>
      <c r="Z2192">
        <v>4</v>
      </c>
      <c r="AA2192">
        <v>21</v>
      </c>
      <c r="AB2192">
        <v>22</v>
      </c>
      <c r="AC2192">
        <v>100</v>
      </c>
      <c r="AD2192">
        <v>-32</v>
      </c>
      <c r="AE2192">
        <v>1</v>
      </c>
      <c r="AF2192">
        <v>1231</v>
      </c>
      <c r="AG2192">
        <v>1231</v>
      </c>
      <c r="AH2192">
        <v>1231</v>
      </c>
      <c r="AI2192">
        <v>121</v>
      </c>
      <c r="AJ2192">
        <v>2321</v>
      </c>
      <c r="AK2192">
        <v>1176</v>
      </c>
      <c r="AL2192">
        <v>2378</v>
      </c>
      <c r="AM2192">
        <v>934</v>
      </c>
      <c r="AN2192">
        <v>200</v>
      </c>
      <c r="AO2192">
        <v>1922</v>
      </c>
      <c r="AP2192">
        <v>623</v>
      </c>
      <c r="AQ2192">
        <v>570</v>
      </c>
      <c r="AR2192">
        <v>1388</v>
      </c>
      <c r="AS2192">
        <v>1308</v>
      </c>
      <c r="AT2192">
        <v>1131</v>
      </c>
      <c r="AU2192">
        <v>1282</v>
      </c>
      <c r="AV2192">
        <v>1013</v>
      </c>
      <c r="AW2192">
        <v>1341</v>
      </c>
      <c r="AX2192">
        <v>539</v>
      </c>
      <c r="AY2192">
        <v>1712</v>
      </c>
      <c r="AZ2192">
        <v>750</v>
      </c>
      <c r="BA2192">
        <v>1694</v>
      </c>
      <c r="BB2192">
        <v>416</v>
      </c>
      <c r="BC2192">
        <v>2099</v>
      </c>
      <c r="BD2192">
        <v>2400</v>
      </c>
      <c r="BE2192">
        <v>1</v>
      </c>
      <c r="BF2192" t="s">
        <v>64</v>
      </c>
      <c r="BG2192" t="s">
        <v>1404</v>
      </c>
      <c r="BH2192" t="s">
        <v>1498</v>
      </c>
      <c r="BI2192" s="4">
        <f xml:space="preserve"> _2025teamgamelogs[[#This Row],[FGA]] + (0.44 * _2025teamgamelogs[[#This Row],[FTA]]) + _2025teamgamelogs[[#This Row],[TOV]] - _2025teamgamelogs[[#This Row],[OREB]]</f>
        <v>105.44</v>
      </c>
      <c r="BJ2192" s="3">
        <f>_2025teamgamelogs[[#This Row],[TOV]]/_2025teamgamelogs[[#This Row],[POSSESIONS]]</f>
        <v>0.14226100151745069</v>
      </c>
      <c r="BK2192" s="4">
        <f>_2025teamgamelogs[[#This Row],[PTS]]/_2025teamgamelogs[[#This Row],[POSSESIONS]]</f>
        <v>0.94840667678300461</v>
      </c>
      <c r="BL2192" s="4">
        <f xml:space="preserve"> 100 * _2025teamgamelogs[[#This Row],[POINTS_PER_POSSESSION]]</f>
        <v>94.840667678300463</v>
      </c>
      <c r="BM2192" s="4">
        <f xml:space="preserve"> _2025teamgamelogs[[#This Row],[POSSESIONS]] / (_2025teamgamelogs[[#This Row],[MIN]]/48)</f>
        <v>105.44</v>
      </c>
      <c r="BN2192" s="3">
        <f>_2025teamgamelogs[[#This Row],[PTS]] / (2 * (_2025teamgamelogs[[#This Row],[FGA]] + 0.44 * _2025teamgamelogs[[#This Row],[FTA]]))</f>
        <v>0.49780963759458385</v>
      </c>
      <c r="BO2192" s="4">
        <f>VLOOKUP(_2025teamgamelogs[[#This Row],[MONTH]], LEAGUE_AVERAGES!$A$2:$B$8, 2, FALSE)</f>
        <v>113.5005303155976</v>
      </c>
      <c r="BP2192" s="5">
        <f>VLOOKUP(_2025teamgamelogs[[#This Row],[TEAM_NAME]], LEAGUE_AVERAGES!$A$14:$C$43, 2, FALSE)</f>
        <v>0.337609756097561</v>
      </c>
      <c r="BQ2192" s="5">
        <f>VLOOKUP(_2025teamgamelogs[[#This Row],[TEAM_NAME]], LEAGUE_AVERAGES!$A$14:$C$43, 3, FALSE)</f>
        <v>0.34709756097560968</v>
      </c>
      <c r="BR2192" s="5">
        <f>VLOOKUP(_2025teamgamelogs[[#This Row],[TEAM_NAME]], LEAGUE_AVERAGES!$F$14:$H$43, 2, FALSE)</f>
        <v>0.43748780487804872</v>
      </c>
      <c r="BS2192" s="5">
        <f>VLOOKUP(_2025teamgamelogs[[#This Row],[TEAM_NAME]], LEAGUE_AVERAGES!$F$14:$H$43, 3, FALSE)</f>
        <v>0.43895121951219529</v>
      </c>
      <c r="BT2192" s="5">
        <f>VLOOKUP(_2025teamgamelogs[[#This Row],[TEAM_NAME]], LEAGUE_AVERAGES!$K$14:$M$43, 2, FALSE)</f>
        <v>0.54767404365624284</v>
      </c>
      <c r="BU2192" s="5">
        <f>VLOOKUP(_2025teamgamelogs[[#This Row],[TEAM_NAME]], LEAGUE_AVERAGES!$K$14:$M$43, 3, FALSE)</f>
        <v>0.5592142433904097</v>
      </c>
    </row>
    <row r="2193" spans="1:73" x14ac:dyDescent="0.2">
      <c r="A2193" t="s">
        <v>59</v>
      </c>
      <c r="B2193">
        <v>1610612752</v>
      </c>
      <c r="C2193" t="s">
        <v>67</v>
      </c>
      <c r="D2193" t="s">
        <v>68</v>
      </c>
      <c r="E2193">
        <v>22401070</v>
      </c>
      <c r="F2193" s="1">
        <v>45744</v>
      </c>
      <c r="G2193" t="s">
        <v>1749</v>
      </c>
      <c r="H2193" t="s">
        <v>63</v>
      </c>
      <c r="I2193">
        <v>48</v>
      </c>
      <c r="J2193">
        <v>45</v>
      </c>
      <c r="K2193">
        <v>93</v>
      </c>
      <c r="L2193">
        <v>0.48399999999999999</v>
      </c>
      <c r="M2193">
        <v>12</v>
      </c>
      <c r="N2193">
        <v>33</v>
      </c>
      <c r="O2193">
        <v>0.36399999999999999</v>
      </c>
      <c r="P2193">
        <v>14</v>
      </c>
      <c r="Q2193">
        <v>16</v>
      </c>
      <c r="R2193">
        <v>0.875</v>
      </c>
      <c r="S2193">
        <v>14</v>
      </c>
      <c r="T2193">
        <v>30</v>
      </c>
      <c r="U2193">
        <v>44</v>
      </c>
      <c r="V2193">
        <v>28</v>
      </c>
      <c r="W2193">
        <v>9</v>
      </c>
      <c r="X2193">
        <v>12</v>
      </c>
      <c r="Y2193">
        <v>1</v>
      </c>
      <c r="Z2193">
        <v>3</v>
      </c>
      <c r="AA2193">
        <v>14</v>
      </c>
      <c r="AB2193">
        <v>14</v>
      </c>
      <c r="AC2193">
        <v>116</v>
      </c>
      <c r="AD2193">
        <v>9</v>
      </c>
      <c r="AE2193">
        <v>1</v>
      </c>
      <c r="AF2193">
        <v>1</v>
      </c>
      <c r="AG2193">
        <v>1</v>
      </c>
      <c r="AH2193">
        <v>1</v>
      </c>
      <c r="AI2193">
        <v>121</v>
      </c>
      <c r="AJ2193">
        <v>564</v>
      </c>
      <c r="AK2193">
        <v>664</v>
      </c>
      <c r="AL2193">
        <v>926</v>
      </c>
      <c r="AM2193">
        <v>1413</v>
      </c>
      <c r="AN2193">
        <v>1749</v>
      </c>
      <c r="AO2193">
        <v>1156</v>
      </c>
      <c r="AP2193">
        <v>1571</v>
      </c>
      <c r="AQ2193">
        <v>1907</v>
      </c>
      <c r="AR2193">
        <v>401</v>
      </c>
      <c r="AS2193">
        <v>466</v>
      </c>
      <c r="AT2193">
        <v>1652</v>
      </c>
      <c r="AU2193">
        <v>1127</v>
      </c>
      <c r="AV2193">
        <v>840</v>
      </c>
      <c r="AW2193">
        <v>152</v>
      </c>
      <c r="AX2193">
        <v>217</v>
      </c>
      <c r="AY2193">
        <v>2304</v>
      </c>
      <c r="AZ2193">
        <v>384</v>
      </c>
      <c r="BA2193">
        <v>260</v>
      </c>
      <c r="BB2193">
        <v>2064</v>
      </c>
      <c r="BC2193">
        <v>1025</v>
      </c>
      <c r="BD2193">
        <v>672</v>
      </c>
      <c r="BE2193">
        <v>1</v>
      </c>
      <c r="BF2193" t="s">
        <v>71</v>
      </c>
      <c r="BG2193" t="s">
        <v>1404</v>
      </c>
      <c r="BH2193" t="s">
        <v>1498</v>
      </c>
      <c r="BI2193" s="4">
        <f xml:space="preserve"> _2025teamgamelogs[[#This Row],[FGA]] + (0.44 * _2025teamgamelogs[[#This Row],[FTA]]) + _2025teamgamelogs[[#This Row],[TOV]] - _2025teamgamelogs[[#This Row],[OREB]]</f>
        <v>95.04</v>
      </c>
      <c r="BJ2193" s="3">
        <f>_2025teamgamelogs[[#This Row],[TOV]]/_2025teamgamelogs[[#This Row],[POSSESIONS]]</f>
        <v>9.4696969696969696E-2</v>
      </c>
      <c r="BK2193" s="4">
        <f>_2025teamgamelogs[[#This Row],[PTS]]/_2025teamgamelogs[[#This Row],[POSSESIONS]]</f>
        <v>1.2205387205387204</v>
      </c>
      <c r="BL2193" s="4">
        <f xml:space="preserve"> 100 * _2025teamgamelogs[[#This Row],[POINTS_PER_POSSESSION]]</f>
        <v>122.05387205387204</v>
      </c>
      <c r="BM2193" s="4">
        <f xml:space="preserve"> _2025teamgamelogs[[#This Row],[POSSESIONS]] / (_2025teamgamelogs[[#This Row],[MIN]]/48)</f>
        <v>95.04</v>
      </c>
      <c r="BN2193" s="3">
        <f>_2025teamgamelogs[[#This Row],[PTS]] / (2 * (_2025teamgamelogs[[#This Row],[FGA]] + 0.44 * _2025teamgamelogs[[#This Row],[FTA]]))</f>
        <v>0.57976809276289476</v>
      </c>
      <c r="BO2193" s="4">
        <f>VLOOKUP(_2025teamgamelogs[[#This Row],[MONTH]], LEAGUE_AVERAGES!$A$2:$B$8, 2, FALSE)</f>
        <v>113.5005303155976</v>
      </c>
      <c r="BP2193" s="5">
        <f>VLOOKUP(_2025teamgamelogs[[#This Row],[TEAM_NAME]], LEAGUE_AVERAGES!$A$14:$C$43, 2, FALSE)</f>
        <v>0.370219512195122</v>
      </c>
      <c r="BQ2193" s="5">
        <f>VLOOKUP(_2025teamgamelogs[[#This Row],[TEAM_NAME]], LEAGUE_AVERAGES!$A$14:$C$43, 3, FALSE)</f>
        <v>0.36224390243902438</v>
      </c>
      <c r="BR2193" s="5">
        <f>VLOOKUP(_2025teamgamelogs[[#This Row],[TEAM_NAME]], LEAGUE_AVERAGES!$F$14:$H$43, 2, FALSE)</f>
        <v>0.49358536585365859</v>
      </c>
      <c r="BS2193" s="5">
        <f>VLOOKUP(_2025teamgamelogs[[#This Row],[TEAM_NAME]], LEAGUE_AVERAGES!$F$14:$H$43, 3, FALSE)</f>
        <v>0.47975609756097559</v>
      </c>
      <c r="BT2193" s="5">
        <f>VLOOKUP(_2025teamgamelogs[[#This Row],[TEAM_NAME]], LEAGUE_AVERAGES!$K$14:$M$43, 2, FALSE)</f>
        <v>0.59525043511857889</v>
      </c>
      <c r="BU2193" s="5">
        <f>VLOOKUP(_2025teamgamelogs[[#This Row],[TEAM_NAME]], LEAGUE_AVERAGES!$K$14:$M$43, 3, FALSE)</f>
        <v>0.58413739951743537</v>
      </c>
    </row>
    <row r="2194" spans="1:73" x14ac:dyDescent="0.2">
      <c r="A2194" t="s">
        <v>59</v>
      </c>
      <c r="B2194">
        <v>1610612739</v>
      </c>
      <c r="C2194" t="s">
        <v>119</v>
      </c>
      <c r="D2194" t="s">
        <v>120</v>
      </c>
      <c r="E2194">
        <v>22401067</v>
      </c>
      <c r="F2194" s="1">
        <v>45744</v>
      </c>
      <c r="G2194" t="s">
        <v>1325</v>
      </c>
      <c r="H2194" t="s">
        <v>70</v>
      </c>
      <c r="I2194">
        <v>48</v>
      </c>
      <c r="J2194">
        <v>39</v>
      </c>
      <c r="K2194">
        <v>84</v>
      </c>
      <c r="L2194">
        <v>0.46400000000000002</v>
      </c>
      <c r="M2194">
        <v>15</v>
      </c>
      <c r="N2194">
        <v>40</v>
      </c>
      <c r="O2194">
        <v>0.375</v>
      </c>
      <c r="P2194">
        <v>29</v>
      </c>
      <c r="Q2194">
        <v>38</v>
      </c>
      <c r="R2194">
        <v>0.76300000000000001</v>
      </c>
      <c r="S2194">
        <v>11</v>
      </c>
      <c r="T2194">
        <v>30</v>
      </c>
      <c r="U2194">
        <v>41</v>
      </c>
      <c r="V2194">
        <v>16</v>
      </c>
      <c r="W2194">
        <v>15</v>
      </c>
      <c r="X2194">
        <v>9</v>
      </c>
      <c r="Y2194">
        <v>3</v>
      </c>
      <c r="Z2194">
        <v>5</v>
      </c>
      <c r="AA2194">
        <v>27</v>
      </c>
      <c r="AB2194">
        <v>29</v>
      </c>
      <c r="AC2194">
        <v>122</v>
      </c>
      <c r="AD2194">
        <v>-11</v>
      </c>
      <c r="AE2194">
        <v>1</v>
      </c>
      <c r="AF2194">
        <v>1231</v>
      </c>
      <c r="AG2194">
        <v>1231</v>
      </c>
      <c r="AH2194">
        <v>1231</v>
      </c>
      <c r="AI2194">
        <v>121</v>
      </c>
      <c r="AJ2194">
        <v>1609</v>
      </c>
      <c r="AK2194">
        <v>1815</v>
      </c>
      <c r="AL2194">
        <v>1290</v>
      </c>
      <c r="AM2194">
        <v>733</v>
      </c>
      <c r="AN2194">
        <v>795</v>
      </c>
      <c r="AO2194">
        <v>1024</v>
      </c>
      <c r="AP2194">
        <v>56</v>
      </c>
      <c r="AQ2194">
        <v>39</v>
      </c>
      <c r="AR2194">
        <v>1462</v>
      </c>
      <c r="AS2194">
        <v>1051</v>
      </c>
      <c r="AT2194">
        <v>1652</v>
      </c>
      <c r="AU2194">
        <v>1563</v>
      </c>
      <c r="AV2194">
        <v>2415</v>
      </c>
      <c r="AW2194">
        <v>1341</v>
      </c>
      <c r="AX2194">
        <v>797</v>
      </c>
      <c r="AY2194">
        <v>1712</v>
      </c>
      <c r="AZ2194">
        <v>1188</v>
      </c>
      <c r="BA2194">
        <v>2368</v>
      </c>
      <c r="BB2194">
        <v>20</v>
      </c>
      <c r="BC2194">
        <v>609</v>
      </c>
      <c r="BD2194">
        <v>1848</v>
      </c>
      <c r="BE2194">
        <v>1</v>
      </c>
      <c r="BF2194" t="s">
        <v>71</v>
      </c>
      <c r="BG2194" t="s">
        <v>1404</v>
      </c>
      <c r="BH2194" t="s">
        <v>1498</v>
      </c>
      <c r="BI2194" s="4">
        <f xml:space="preserve"> _2025teamgamelogs[[#This Row],[FGA]] + (0.44 * _2025teamgamelogs[[#This Row],[FTA]]) + _2025teamgamelogs[[#This Row],[TOV]] - _2025teamgamelogs[[#This Row],[OREB]]</f>
        <v>104.72</v>
      </c>
      <c r="BJ2194" s="3">
        <f>_2025teamgamelogs[[#This Row],[TOV]]/_2025teamgamelogs[[#This Row],[POSSESIONS]]</f>
        <v>0.14323911382734913</v>
      </c>
      <c r="BK2194" s="4">
        <f>_2025teamgamelogs[[#This Row],[PTS]]/_2025teamgamelogs[[#This Row],[POSSESIONS]]</f>
        <v>1.1650114591291063</v>
      </c>
      <c r="BL2194" s="4">
        <f xml:space="preserve"> 100 * _2025teamgamelogs[[#This Row],[POINTS_PER_POSSESSION]]</f>
        <v>116.50114591291063</v>
      </c>
      <c r="BM2194" s="4">
        <f xml:space="preserve"> _2025teamgamelogs[[#This Row],[POSSESIONS]] / (_2025teamgamelogs[[#This Row],[MIN]]/48)</f>
        <v>104.72</v>
      </c>
      <c r="BN2194" s="3">
        <f>_2025teamgamelogs[[#This Row],[PTS]] / (2 * (_2025teamgamelogs[[#This Row],[FGA]] + 0.44 * _2025teamgamelogs[[#This Row],[FTA]]))</f>
        <v>0.60563939634630659</v>
      </c>
      <c r="BO2194" s="4">
        <f>VLOOKUP(_2025teamgamelogs[[#This Row],[MONTH]], LEAGUE_AVERAGES!$A$2:$B$8, 2, FALSE)</f>
        <v>113.5005303155976</v>
      </c>
      <c r="BP2194" s="5">
        <f>VLOOKUP(_2025teamgamelogs[[#This Row],[TEAM_NAME]], LEAGUE_AVERAGES!$A$14:$C$43, 2, FALSE)</f>
        <v>0.38409756097560971</v>
      </c>
      <c r="BQ2194" s="5">
        <f>VLOOKUP(_2025teamgamelogs[[#This Row],[TEAM_NAME]], LEAGUE_AVERAGES!$A$14:$C$43, 3, FALSE)</f>
        <v>0.38512195121951209</v>
      </c>
      <c r="BR2194" s="5">
        <f>VLOOKUP(_2025teamgamelogs[[#This Row],[TEAM_NAME]], LEAGUE_AVERAGES!$F$14:$H$43, 2, FALSE)</f>
        <v>0.49482926829268303</v>
      </c>
      <c r="BS2194" s="5">
        <f>VLOOKUP(_2025teamgamelogs[[#This Row],[TEAM_NAME]], LEAGUE_AVERAGES!$F$14:$H$43, 3, FALSE)</f>
        <v>0.4880731707317072</v>
      </c>
      <c r="BT2194" s="5">
        <f>VLOOKUP(_2025teamgamelogs[[#This Row],[TEAM_NAME]], LEAGUE_AVERAGES!$K$14:$M$43, 2, FALSE)</f>
        <v>0.61027349880699666</v>
      </c>
      <c r="BU2194" s="5">
        <f>VLOOKUP(_2025teamgamelogs[[#This Row],[TEAM_NAME]], LEAGUE_AVERAGES!$K$14:$M$43, 3, FALSE)</f>
        <v>0.60680781397749251</v>
      </c>
    </row>
    <row r="2195" spans="1:73" x14ac:dyDescent="0.2">
      <c r="A2195" t="s">
        <v>59</v>
      </c>
      <c r="B2195">
        <v>1610612766</v>
      </c>
      <c r="C2195" t="s">
        <v>122</v>
      </c>
      <c r="D2195" t="s">
        <v>123</v>
      </c>
      <c r="E2195">
        <v>22401069</v>
      </c>
      <c r="F2195" s="1">
        <v>45744</v>
      </c>
      <c r="G2195" t="s">
        <v>1750</v>
      </c>
      <c r="H2195" t="s">
        <v>70</v>
      </c>
      <c r="I2195">
        <v>48</v>
      </c>
      <c r="J2195">
        <v>39</v>
      </c>
      <c r="K2195">
        <v>96</v>
      </c>
      <c r="L2195">
        <v>0.40600000000000003</v>
      </c>
      <c r="M2195">
        <v>9</v>
      </c>
      <c r="N2195">
        <v>31</v>
      </c>
      <c r="O2195">
        <v>0.28999999999999998</v>
      </c>
      <c r="P2195">
        <v>10</v>
      </c>
      <c r="Q2195">
        <v>15</v>
      </c>
      <c r="R2195">
        <v>0.66700000000000004</v>
      </c>
      <c r="S2195">
        <v>13</v>
      </c>
      <c r="T2195">
        <v>43</v>
      </c>
      <c r="U2195">
        <v>56</v>
      </c>
      <c r="V2195">
        <v>29</v>
      </c>
      <c r="W2195">
        <v>18</v>
      </c>
      <c r="X2195">
        <v>5</v>
      </c>
      <c r="Y2195">
        <v>5</v>
      </c>
      <c r="Z2195">
        <v>5</v>
      </c>
      <c r="AA2195">
        <v>12</v>
      </c>
      <c r="AB2195">
        <v>15</v>
      </c>
      <c r="AC2195">
        <v>97</v>
      </c>
      <c r="AD2195">
        <v>-11</v>
      </c>
      <c r="AE2195">
        <v>1</v>
      </c>
      <c r="AF2195">
        <v>1231</v>
      </c>
      <c r="AG2195">
        <v>1231</v>
      </c>
      <c r="AH2195">
        <v>1231</v>
      </c>
      <c r="AI2195">
        <v>121</v>
      </c>
      <c r="AJ2195">
        <v>1609</v>
      </c>
      <c r="AK2195">
        <v>392</v>
      </c>
      <c r="AL2195">
        <v>2143</v>
      </c>
      <c r="AM2195">
        <v>2097</v>
      </c>
      <c r="AN2195">
        <v>1971</v>
      </c>
      <c r="AO2195">
        <v>1982</v>
      </c>
      <c r="AP2195">
        <v>2148</v>
      </c>
      <c r="AQ2195">
        <v>2021</v>
      </c>
      <c r="AR2195">
        <v>2105</v>
      </c>
      <c r="AS2195">
        <v>652</v>
      </c>
      <c r="AT2195">
        <v>78</v>
      </c>
      <c r="AU2195">
        <v>99</v>
      </c>
      <c r="AV2195">
        <v>687</v>
      </c>
      <c r="AW2195">
        <v>1953</v>
      </c>
      <c r="AX2195">
        <v>1998</v>
      </c>
      <c r="AY2195">
        <v>889</v>
      </c>
      <c r="AZ2195">
        <v>1188</v>
      </c>
      <c r="BA2195">
        <v>92</v>
      </c>
      <c r="BB2195">
        <v>1892</v>
      </c>
      <c r="BC2195">
        <v>2224</v>
      </c>
      <c r="BD2195">
        <v>1848</v>
      </c>
      <c r="BE2195">
        <v>1</v>
      </c>
      <c r="BF2195" t="s">
        <v>71</v>
      </c>
      <c r="BG2195" t="s">
        <v>1404</v>
      </c>
      <c r="BH2195" t="s">
        <v>1498</v>
      </c>
      <c r="BI2195" s="4">
        <f xml:space="preserve"> _2025teamgamelogs[[#This Row],[FGA]] + (0.44 * _2025teamgamelogs[[#This Row],[FTA]]) + _2025teamgamelogs[[#This Row],[TOV]] - _2025teamgamelogs[[#This Row],[OREB]]</f>
        <v>107.6</v>
      </c>
      <c r="BJ2195" s="3">
        <f>_2025teamgamelogs[[#This Row],[TOV]]/_2025teamgamelogs[[#This Row],[POSSESIONS]]</f>
        <v>0.16728624535315986</v>
      </c>
      <c r="BK2195" s="4">
        <f>_2025teamgamelogs[[#This Row],[PTS]]/_2025teamgamelogs[[#This Row],[POSSESIONS]]</f>
        <v>0.90148698884758371</v>
      </c>
      <c r="BL2195" s="4">
        <f xml:space="preserve"> 100 * _2025teamgamelogs[[#This Row],[POINTS_PER_POSSESSION]]</f>
        <v>90.148698884758375</v>
      </c>
      <c r="BM2195" s="4">
        <f xml:space="preserve"> _2025teamgamelogs[[#This Row],[POSSESIONS]] / (_2025teamgamelogs[[#This Row],[MIN]]/48)</f>
        <v>107.6</v>
      </c>
      <c r="BN2195" s="3">
        <f>_2025teamgamelogs[[#This Row],[PTS]] / (2 * (_2025teamgamelogs[[#This Row],[FGA]] + 0.44 * _2025teamgamelogs[[#This Row],[FTA]]))</f>
        <v>0.47270955165692008</v>
      </c>
      <c r="BO2195" s="4">
        <f>VLOOKUP(_2025teamgamelogs[[#This Row],[MONTH]], LEAGUE_AVERAGES!$A$2:$B$8, 2, FALSE)</f>
        <v>113.5005303155976</v>
      </c>
      <c r="BP2195" s="5">
        <f>VLOOKUP(_2025teamgamelogs[[#This Row],[TEAM_NAME]], LEAGUE_AVERAGES!$A$14:$C$43, 2, FALSE)</f>
        <v>0.33860975609756089</v>
      </c>
      <c r="BQ2195" s="5">
        <f>VLOOKUP(_2025teamgamelogs[[#This Row],[TEAM_NAME]], LEAGUE_AVERAGES!$A$14:$C$43, 3, FALSE)</f>
        <v>0.33580487804878045</v>
      </c>
      <c r="BR2195" s="5">
        <f>VLOOKUP(_2025teamgamelogs[[#This Row],[TEAM_NAME]], LEAGUE_AVERAGES!$F$14:$H$43, 2, FALSE)</f>
        <v>0.43492682926829268</v>
      </c>
      <c r="BS2195" s="5">
        <f>VLOOKUP(_2025teamgamelogs[[#This Row],[TEAM_NAME]], LEAGUE_AVERAGES!$F$14:$H$43, 3, FALSE)</f>
        <v>0.42697560975609755</v>
      </c>
      <c r="BT2195" s="5">
        <f>VLOOKUP(_2025teamgamelogs[[#This Row],[TEAM_NAME]], LEAGUE_AVERAGES!$K$14:$M$43, 2, FALSE)</f>
        <v>0.5424635833805308</v>
      </c>
      <c r="BU2195" s="5">
        <f>VLOOKUP(_2025teamgamelogs[[#This Row],[TEAM_NAME]], LEAGUE_AVERAGES!$K$14:$M$43, 3, FALSE)</f>
        <v>0.53419164265445196</v>
      </c>
    </row>
    <row r="2196" spans="1:73" x14ac:dyDescent="0.2">
      <c r="A2196" t="s">
        <v>59</v>
      </c>
      <c r="B2196">
        <v>1610612744</v>
      </c>
      <c r="C2196" t="s">
        <v>98</v>
      </c>
      <c r="D2196" t="s">
        <v>99</v>
      </c>
      <c r="E2196">
        <v>22401072</v>
      </c>
      <c r="F2196" s="1">
        <v>45744</v>
      </c>
      <c r="G2196" t="s">
        <v>558</v>
      </c>
      <c r="H2196" t="s">
        <v>63</v>
      </c>
      <c r="I2196">
        <v>48</v>
      </c>
      <c r="J2196">
        <v>38</v>
      </c>
      <c r="K2196">
        <v>92</v>
      </c>
      <c r="L2196">
        <v>0.41299999999999998</v>
      </c>
      <c r="M2196">
        <v>13</v>
      </c>
      <c r="N2196">
        <v>55</v>
      </c>
      <c r="O2196">
        <v>0.23599999999999999</v>
      </c>
      <c r="P2196">
        <v>22</v>
      </c>
      <c r="Q2196">
        <v>29</v>
      </c>
      <c r="R2196">
        <v>0.75900000000000001</v>
      </c>
      <c r="S2196">
        <v>18</v>
      </c>
      <c r="T2196">
        <v>32</v>
      </c>
      <c r="U2196">
        <v>50</v>
      </c>
      <c r="V2196">
        <v>29</v>
      </c>
      <c r="W2196">
        <v>11</v>
      </c>
      <c r="X2196">
        <v>10</v>
      </c>
      <c r="Y2196">
        <v>1</v>
      </c>
      <c r="Z2196">
        <v>5</v>
      </c>
      <c r="AA2196">
        <v>22</v>
      </c>
      <c r="AB2196">
        <v>23</v>
      </c>
      <c r="AC2196">
        <v>111</v>
      </c>
      <c r="AD2196">
        <v>16</v>
      </c>
      <c r="AE2196">
        <v>1</v>
      </c>
      <c r="AF2196">
        <v>1</v>
      </c>
      <c r="AG2196">
        <v>1</v>
      </c>
      <c r="AH2196">
        <v>1</v>
      </c>
      <c r="AI2196">
        <v>121</v>
      </c>
      <c r="AJ2196">
        <v>1796</v>
      </c>
      <c r="AK2196">
        <v>768</v>
      </c>
      <c r="AL2196">
        <v>2061</v>
      </c>
      <c r="AM2196">
        <v>1171</v>
      </c>
      <c r="AN2196">
        <v>23</v>
      </c>
      <c r="AO2196">
        <v>2321</v>
      </c>
      <c r="AP2196">
        <v>406</v>
      </c>
      <c r="AQ2196">
        <v>325</v>
      </c>
      <c r="AR2196">
        <v>1506</v>
      </c>
      <c r="AS2196">
        <v>100</v>
      </c>
      <c r="AT2196">
        <v>1307</v>
      </c>
      <c r="AU2196">
        <v>427</v>
      </c>
      <c r="AV2196">
        <v>687</v>
      </c>
      <c r="AW2196">
        <v>429</v>
      </c>
      <c r="AX2196">
        <v>539</v>
      </c>
      <c r="AY2196">
        <v>2304</v>
      </c>
      <c r="AZ2196">
        <v>1188</v>
      </c>
      <c r="BA2196">
        <v>1887</v>
      </c>
      <c r="BB2196">
        <v>300</v>
      </c>
      <c r="BC2196">
        <v>1402</v>
      </c>
      <c r="BD2196">
        <v>338</v>
      </c>
      <c r="BE2196">
        <v>1</v>
      </c>
      <c r="BF2196" t="s">
        <v>71</v>
      </c>
      <c r="BG2196" t="s">
        <v>1404</v>
      </c>
      <c r="BH2196" t="s">
        <v>1498</v>
      </c>
      <c r="BI2196" s="4">
        <f xml:space="preserve"> _2025teamgamelogs[[#This Row],[FGA]] + (0.44 * _2025teamgamelogs[[#This Row],[FTA]]) + _2025teamgamelogs[[#This Row],[TOV]] - _2025teamgamelogs[[#This Row],[OREB]]</f>
        <v>97.76</v>
      </c>
      <c r="BJ2196" s="3">
        <f>_2025teamgamelogs[[#This Row],[TOV]]/_2025teamgamelogs[[#This Row],[POSSESIONS]]</f>
        <v>0.11252045826513911</v>
      </c>
      <c r="BK2196" s="4">
        <f>_2025teamgamelogs[[#This Row],[PTS]]/_2025teamgamelogs[[#This Row],[POSSESIONS]]</f>
        <v>1.1354337152209493</v>
      </c>
      <c r="BL2196" s="4">
        <f xml:space="preserve"> 100 * _2025teamgamelogs[[#This Row],[POINTS_PER_POSSESSION]]</f>
        <v>113.54337152209493</v>
      </c>
      <c r="BM2196" s="4">
        <f xml:space="preserve"> _2025teamgamelogs[[#This Row],[POSSESIONS]] / (_2025teamgamelogs[[#This Row],[MIN]]/48)</f>
        <v>97.76</v>
      </c>
      <c r="BN2196" s="3">
        <f>_2025teamgamelogs[[#This Row],[PTS]] / (2 * (_2025teamgamelogs[[#This Row],[FGA]] + 0.44 * _2025teamgamelogs[[#This Row],[FTA]]))</f>
        <v>0.5297823596792669</v>
      </c>
      <c r="BO2196" s="4">
        <f>VLOOKUP(_2025teamgamelogs[[#This Row],[MONTH]], LEAGUE_AVERAGES!$A$2:$B$8, 2, FALSE)</f>
        <v>113.5005303155976</v>
      </c>
      <c r="BP2196" s="5">
        <f>VLOOKUP(_2025teamgamelogs[[#This Row],[TEAM_NAME]], LEAGUE_AVERAGES!$A$14:$C$43, 2, FALSE)</f>
        <v>0.36843902439024395</v>
      </c>
      <c r="BQ2196" s="5">
        <f>VLOOKUP(_2025teamgamelogs[[#This Row],[TEAM_NAME]], LEAGUE_AVERAGES!$A$14:$C$43, 3, FALSE)</f>
        <v>0.35765853658536584</v>
      </c>
      <c r="BR2196" s="5">
        <f>VLOOKUP(_2025teamgamelogs[[#This Row],[TEAM_NAME]], LEAGUE_AVERAGES!$F$14:$H$43, 2, FALSE)</f>
        <v>0.45136585365853665</v>
      </c>
      <c r="BS2196" s="5">
        <f>VLOOKUP(_2025teamgamelogs[[#This Row],[TEAM_NAME]], LEAGUE_AVERAGES!$F$14:$H$43, 3, FALSE)</f>
        <v>0.45180487804878061</v>
      </c>
      <c r="BT2196" s="5">
        <f>VLOOKUP(_2025teamgamelogs[[#This Row],[TEAM_NAME]], LEAGUE_AVERAGES!$K$14:$M$43, 2, FALSE)</f>
        <v>0.56832140437053513</v>
      </c>
      <c r="BU2196" s="5">
        <f>VLOOKUP(_2025teamgamelogs[[#This Row],[TEAM_NAME]], LEAGUE_AVERAGES!$K$14:$M$43, 3, FALSE)</f>
        <v>0.56980808391386595</v>
      </c>
    </row>
    <row r="2197" spans="1:73" x14ac:dyDescent="0.2">
      <c r="A2197" t="s">
        <v>59</v>
      </c>
      <c r="B2197">
        <v>1610612765</v>
      </c>
      <c r="C2197" t="s">
        <v>107</v>
      </c>
      <c r="D2197" t="s">
        <v>108</v>
      </c>
      <c r="E2197">
        <v>22401067</v>
      </c>
      <c r="F2197" s="1">
        <v>45744</v>
      </c>
      <c r="G2197" t="s">
        <v>1333</v>
      </c>
      <c r="H2197" t="s">
        <v>63</v>
      </c>
      <c r="I2197">
        <v>48</v>
      </c>
      <c r="J2197">
        <v>44</v>
      </c>
      <c r="K2197">
        <v>92</v>
      </c>
      <c r="L2197">
        <v>0.47799999999999998</v>
      </c>
      <c r="M2197">
        <v>15</v>
      </c>
      <c r="N2197">
        <v>34</v>
      </c>
      <c r="O2197">
        <v>0.441</v>
      </c>
      <c r="P2197">
        <v>30</v>
      </c>
      <c r="Q2197">
        <v>35</v>
      </c>
      <c r="R2197">
        <v>0.85699999999999998</v>
      </c>
      <c r="S2197">
        <v>16</v>
      </c>
      <c r="T2197">
        <v>27</v>
      </c>
      <c r="U2197">
        <v>43</v>
      </c>
      <c r="V2197">
        <v>25</v>
      </c>
      <c r="W2197">
        <v>13</v>
      </c>
      <c r="X2197">
        <v>8</v>
      </c>
      <c r="Y2197">
        <v>5</v>
      </c>
      <c r="Z2197">
        <v>3</v>
      </c>
      <c r="AA2197">
        <v>29</v>
      </c>
      <c r="AB2197">
        <v>27</v>
      </c>
      <c r="AC2197">
        <v>133</v>
      </c>
      <c r="AD2197">
        <v>11</v>
      </c>
      <c r="AE2197">
        <v>1</v>
      </c>
      <c r="AF2197">
        <v>1</v>
      </c>
      <c r="AG2197">
        <v>1</v>
      </c>
      <c r="AH2197">
        <v>1</v>
      </c>
      <c r="AI2197">
        <v>121</v>
      </c>
      <c r="AJ2197">
        <v>703</v>
      </c>
      <c r="AK2197">
        <v>768</v>
      </c>
      <c r="AL2197">
        <v>1028</v>
      </c>
      <c r="AM2197">
        <v>733</v>
      </c>
      <c r="AN2197">
        <v>1627</v>
      </c>
      <c r="AO2197">
        <v>395</v>
      </c>
      <c r="AP2197">
        <v>37</v>
      </c>
      <c r="AQ2197">
        <v>80</v>
      </c>
      <c r="AR2197">
        <v>515</v>
      </c>
      <c r="AS2197">
        <v>234</v>
      </c>
      <c r="AT2197">
        <v>2068</v>
      </c>
      <c r="AU2197">
        <v>1282</v>
      </c>
      <c r="AV2197">
        <v>1358</v>
      </c>
      <c r="AW2197">
        <v>850</v>
      </c>
      <c r="AX2197">
        <v>1073</v>
      </c>
      <c r="AY2197">
        <v>889</v>
      </c>
      <c r="AZ2197">
        <v>384</v>
      </c>
      <c r="BA2197">
        <v>2422</v>
      </c>
      <c r="BB2197">
        <v>59</v>
      </c>
      <c r="BC2197">
        <v>150</v>
      </c>
      <c r="BD2197">
        <v>563</v>
      </c>
      <c r="BE2197">
        <v>1</v>
      </c>
      <c r="BF2197" t="s">
        <v>64</v>
      </c>
      <c r="BG2197" t="s">
        <v>1404</v>
      </c>
      <c r="BH2197" t="s">
        <v>1498</v>
      </c>
      <c r="BI2197" s="4">
        <f xml:space="preserve"> _2025teamgamelogs[[#This Row],[FGA]] + (0.44 * _2025teamgamelogs[[#This Row],[FTA]]) + _2025teamgamelogs[[#This Row],[TOV]] - _2025teamgamelogs[[#This Row],[OREB]]</f>
        <v>104.4</v>
      </c>
      <c r="BJ2197" s="3">
        <f>_2025teamgamelogs[[#This Row],[TOV]]/_2025teamgamelogs[[#This Row],[POSSESIONS]]</f>
        <v>0.12452107279693486</v>
      </c>
      <c r="BK2197" s="4">
        <f>_2025teamgamelogs[[#This Row],[PTS]]/_2025teamgamelogs[[#This Row],[POSSESIONS]]</f>
        <v>1.2739463601532566</v>
      </c>
      <c r="BL2197" s="4">
        <f xml:space="preserve"> 100 * _2025teamgamelogs[[#This Row],[POINTS_PER_POSSESSION]]</f>
        <v>127.39463601532566</v>
      </c>
      <c r="BM2197" s="4">
        <f xml:space="preserve"> _2025teamgamelogs[[#This Row],[POSSESIONS]] / (_2025teamgamelogs[[#This Row],[MIN]]/48)</f>
        <v>104.4</v>
      </c>
      <c r="BN2197" s="3">
        <f>_2025teamgamelogs[[#This Row],[PTS]] / (2 * (_2025teamgamelogs[[#This Row],[FGA]] + 0.44 * _2025teamgamelogs[[#This Row],[FTA]]))</f>
        <v>0.61918063314711358</v>
      </c>
      <c r="BO2197" s="4">
        <f>VLOOKUP(_2025teamgamelogs[[#This Row],[MONTH]], LEAGUE_AVERAGES!$A$2:$B$8, 2, FALSE)</f>
        <v>113.5005303155976</v>
      </c>
      <c r="BP2197" s="5">
        <f>VLOOKUP(_2025teamgamelogs[[#This Row],[TEAM_NAME]], LEAGUE_AVERAGES!$A$14:$C$43, 2, FALSE)</f>
        <v>0.3560731707317073</v>
      </c>
      <c r="BQ2197" s="5">
        <f>VLOOKUP(_2025teamgamelogs[[#This Row],[TEAM_NAME]], LEAGUE_AVERAGES!$A$14:$C$43, 3, FALSE)</f>
        <v>0.3687804878048781</v>
      </c>
      <c r="BR2197" s="5">
        <f>VLOOKUP(_2025teamgamelogs[[#This Row],[TEAM_NAME]], LEAGUE_AVERAGES!$F$14:$H$43, 2, FALSE)</f>
        <v>0.47321951219512204</v>
      </c>
      <c r="BS2197" s="5">
        <f>VLOOKUP(_2025teamgamelogs[[#This Row],[TEAM_NAME]], LEAGUE_AVERAGES!$F$14:$H$43, 3, FALSE)</f>
        <v>0.48104878048780486</v>
      </c>
      <c r="BT2197" s="5">
        <f>VLOOKUP(_2025teamgamelogs[[#This Row],[TEAM_NAME]], LEAGUE_AVERAGES!$K$14:$M$43, 2, FALSE)</f>
        <v>0.57634444021190001</v>
      </c>
      <c r="BU2197" s="5">
        <f>VLOOKUP(_2025teamgamelogs[[#This Row],[TEAM_NAME]], LEAGUE_AVERAGES!$K$14:$M$43, 3, FALSE)</f>
        <v>0.58621097107374254</v>
      </c>
    </row>
    <row r="2198" spans="1:73" x14ac:dyDescent="0.2">
      <c r="A2198" t="s">
        <v>59</v>
      </c>
      <c r="B2198">
        <v>1610612743</v>
      </c>
      <c r="C2198" t="s">
        <v>151</v>
      </c>
      <c r="D2198" t="s">
        <v>152</v>
      </c>
      <c r="E2198">
        <v>22401073</v>
      </c>
      <c r="F2198" s="1">
        <v>45744</v>
      </c>
      <c r="G2198" t="s">
        <v>287</v>
      </c>
      <c r="H2198" t="s">
        <v>63</v>
      </c>
      <c r="I2198">
        <v>48</v>
      </c>
      <c r="J2198">
        <v>48</v>
      </c>
      <c r="K2198">
        <v>83</v>
      </c>
      <c r="L2198">
        <v>0.57799999999999996</v>
      </c>
      <c r="M2198">
        <v>11</v>
      </c>
      <c r="N2198">
        <v>29</v>
      </c>
      <c r="O2198">
        <v>0.379</v>
      </c>
      <c r="P2198">
        <v>22</v>
      </c>
      <c r="Q2198">
        <v>28</v>
      </c>
      <c r="R2198">
        <v>0.78600000000000003</v>
      </c>
      <c r="S2198">
        <v>9</v>
      </c>
      <c r="T2198">
        <v>36</v>
      </c>
      <c r="U2198">
        <v>45</v>
      </c>
      <c r="V2198">
        <v>38</v>
      </c>
      <c r="W2198">
        <v>18</v>
      </c>
      <c r="X2198">
        <v>12</v>
      </c>
      <c r="Y2198">
        <v>13</v>
      </c>
      <c r="Z2198">
        <v>0</v>
      </c>
      <c r="AA2198">
        <v>16</v>
      </c>
      <c r="AB2198">
        <v>19</v>
      </c>
      <c r="AC2198">
        <v>129</v>
      </c>
      <c r="AD2198">
        <v>36</v>
      </c>
      <c r="AE2198">
        <v>1</v>
      </c>
      <c r="AF2198">
        <v>1</v>
      </c>
      <c r="AG2198">
        <v>1</v>
      </c>
      <c r="AH2198">
        <v>1</v>
      </c>
      <c r="AI2198">
        <v>121</v>
      </c>
      <c r="AJ2198">
        <v>242</v>
      </c>
      <c r="AK2198">
        <v>1922</v>
      </c>
      <c r="AL2198">
        <v>50</v>
      </c>
      <c r="AM2198">
        <v>1661</v>
      </c>
      <c r="AN2198">
        <v>2163</v>
      </c>
      <c r="AO2198">
        <v>983</v>
      </c>
      <c r="AP2198">
        <v>406</v>
      </c>
      <c r="AQ2198">
        <v>377</v>
      </c>
      <c r="AR2198">
        <v>1221</v>
      </c>
      <c r="AS2198">
        <v>1566</v>
      </c>
      <c r="AT2198">
        <v>640</v>
      </c>
      <c r="AU2198">
        <v>976</v>
      </c>
      <c r="AV2198">
        <v>44</v>
      </c>
      <c r="AW2198">
        <v>1953</v>
      </c>
      <c r="AX2198">
        <v>217</v>
      </c>
      <c r="AY2198">
        <v>7</v>
      </c>
      <c r="AZ2198">
        <v>1</v>
      </c>
      <c r="BA2198">
        <v>570</v>
      </c>
      <c r="BB2198">
        <v>971</v>
      </c>
      <c r="BC2198">
        <v>270</v>
      </c>
      <c r="BD2198">
        <v>35</v>
      </c>
      <c r="BE2198">
        <v>1</v>
      </c>
      <c r="BF2198" t="s">
        <v>64</v>
      </c>
      <c r="BG2198" t="s">
        <v>1404</v>
      </c>
      <c r="BH2198" t="s">
        <v>1498</v>
      </c>
      <c r="BI2198" s="4">
        <f xml:space="preserve"> _2025teamgamelogs[[#This Row],[FGA]] + (0.44 * _2025teamgamelogs[[#This Row],[FTA]]) + _2025teamgamelogs[[#This Row],[TOV]] - _2025teamgamelogs[[#This Row],[OREB]]</f>
        <v>104.32</v>
      </c>
      <c r="BJ2198" s="3">
        <f>_2025teamgamelogs[[#This Row],[TOV]]/_2025teamgamelogs[[#This Row],[POSSESIONS]]</f>
        <v>0.17254601226993865</v>
      </c>
      <c r="BK2198" s="4">
        <f>_2025teamgamelogs[[#This Row],[PTS]]/_2025teamgamelogs[[#This Row],[POSSESIONS]]</f>
        <v>1.2365797546012272</v>
      </c>
      <c r="BL2198" s="4">
        <f xml:space="preserve"> 100 * _2025teamgamelogs[[#This Row],[POINTS_PER_POSSESSION]]</f>
        <v>123.65797546012271</v>
      </c>
      <c r="BM2198" s="4">
        <f xml:space="preserve"> _2025teamgamelogs[[#This Row],[POSSESIONS]] / (_2025teamgamelogs[[#This Row],[MIN]]/48)</f>
        <v>104.32</v>
      </c>
      <c r="BN2198" s="3">
        <f>_2025teamgamelogs[[#This Row],[PTS]] / (2 * (_2025teamgamelogs[[#This Row],[FGA]] + 0.44 * _2025teamgamelogs[[#This Row],[FTA]]))</f>
        <v>0.67666806546370128</v>
      </c>
      <c r="BO2198" s="4">
        <f>VLOOKUP(_2025teamgamelogs[[#This Row],[MONTH]], LEAGUE_AVERAGES!$A$2:$B$8, 2, FALSE)</f>
        <v>113.5005303155976</v>
      </c>
      <c r="BP2198" s="5">
        <f>VLOOKUP(_2025teamgamelogs[[#This Row],[TEAM_NAME]], LEAGUE_AVERAGES!$A$14:$C$43, 2, FALSE)</f>
        <v>0.39036585365853654</v>
      </c>
      <c r="BQ2198" s="5">
        <f>VLOOKUP(_2025teamgamelogs[[#This Row],[TEAM_NAME]], LEAGUE_AVERAGES!$A$14:$C$43, 3, FALSE)</f>
        <v>0.36282926829268303</v>
      </c>
      <c r="BR2198" s="5">
        <f>VLOOKUP(_2025teamgamelogs[[#This Row],[TEAM_NAME]], LEAGUE_AVERAGES!$F$14:$H$43, 2, FALSE)</f>
        <v>0.50741463414634147</v>
      </c>
      <c r="BS2198" s="5">
        <f>VLOOKUP(_2025teamgamelogs[[#This Row],[TEAM_NAME]], LEAGUE_AVERAGES!$F$14:$H$43, 3, FALSE)</f>
        <v>0.50717073170731708</v>
      </c>
      <c r="BT2198" s="5">
        <f>VLOOKUP(_2025teamgamelogs[[#This Row],[TEAM_NAME]], LEAGUE_AVERAGES!$K$14:$M$43, 2, FALSE)</f>
        <v>0.61183675116028358</v>
      </c>
      <c r="BU2198" s="5">
        <f>VLOOKUP(_2025teamgamelogs[[#This Row],[TEAM_NAME]], LEAGUE_AVERAGES!$K$14:$M$43, 3, FALSE)</f>
        <v>0.59871853787111373</v>
      </c>
    </row>
    <row r="2199" spans="1:73" x14ac:dyDescent="0.2">
      <c r="A2199" t="s">
        <v>59</v>
      </c>
      <c r="B2199">
        <v>1610612761</v>
      </c>
      <c r="C2199" t="s">
        <v>95</v>
      </c>
      <c r="D2199" t="s">
        <v>96</v>
      </c>
      <c r="E2199">
        <v>22401069</v>
      </c>
      <c r="F2199" s="1">
        <v>45744</v>
      </c>
      <c r="G2199" t="s">
        <v>1751</v>
      </c>
      <c r="H2199" t="s">
        <v>63</v>
      </c>
      <c r="I2199">
        <v>48</v>
      </c>
      <c r="J2199">
        <v>42</v>
      </c>
      <c r="K2199">
        <v>95</v>
      </c>
      <c r="L2199">
        <v>0.442</v>
      </c>
      <c r="M2199">
        <v>14</v>
      </c>
      <c r="N2199">
        <v>44</v>
      </c>
      <c r="O2199">
        <v>0.318</v>
      </c>
      <c r="P2199">
        <v>10</v>
      </c>
      <c r="Q2199">
        <v>15</v>
      </c>
      <c r="R2199">
        <v>0.66700000000000004</v>
      </c>
      <c r="S2199">
        <v>11</v>
      </c>
      <c r="T2199">
        <v>34</v>
      </c>
      <c r="U2199">
        <v>45</v>
      </c>
      <c r="V2199">
        <v>28</v>
      </c>
      <c r="W2199">
        <v>6</v>
      </c>
      <c r="X2199">
        <v>9</v>
      </c>
      <c r="Y2199">
        <v>5</v>
      </c>
      <c r="Z2199">
        <v>5</v>
      </c>
      <c r="AA2199">
        <v>15</v>
      </c>
      <c r="AB2199">
        <v>12</v>
      </c>
      <c r="AC2199">
        <v>108</v>
      </c>
      <c r="AD2199">
        <v>11</v>
      </c>
      <c r="AE2199">
        <v>1</v>
      </c>
      <c r="AF2199">
        <v>1</v>
      </c>
      <c r="AG2199">
        <v>1</v>
      </c>
      <c r="AH2199">
        <v>1</v>
      </c>
      <c r="AI2199">
        <v>121</v>
      </c>
      <c r="AJ2199">
        <v>1068</v>
      </c>
      <c r="AK2199">
        <v>477</v>
      </c>
      <c r="AL2199">
        <v>1675</v>
      </c>
      <c r="AM2199">
        <v>934</v>
      </c>
      <c r="AN2199">
        <v>384</v>
      </c>
      <c r="AO2199">
        <v>1711</v>
      </c>
      <c r="AP2199">
        <v>2148</v>
      </c>
      <c r="AQ2199">
        <v>2021</v>
      </c>
      <c r="AR2199">
        <v>2105</v>
      </c>
      <c r="AS2199">
        <v>1051</v>
      </c>
      <c r="AT2199">
        <v>926</v>
      </c>
      <c r="AU2199">
        <v>976</v>
      </c>
      <c r="AV2199">
        <v>840</v>
      </c>
      <c r="AW2199">
        <v>18</v>
      </c>
      <c r="AX2199">
        <v>797</v>
      </c>
      <c r="AY2199">
        <v>889</v>
      </c>
      <c r="AZ2199">
        <v>1188</v>
      </c>
      <c r="BA2199">
        <v>398</v>
      </c>
      <c r="BB2199">
        <v>2314</v>
      </c>
      <c r="BC2199">
        <v>1616</v>
      </c>
      <c r="BD2199">
        <v>563</v>
      </c>
      <c r="BE2199">
        <v>1</v>
      </c>
      <c r="BF2199" t="s">
        <v>64</v>
      </c>
      <c r="BG2199" t="s">
        <v>1404</v>
      </c>
      <c r="BH2199" t="s">
        <v>1498</v>
      </c>
      <c r="BI2199" s="4">
        <f xml:space="preserve"> _2025teamgamelogs[[#This Row],[FGA]] + (0.44 * _2025teamgamelogs[[#This Row],[FTA]]) + _2025teamgamelogs[[#This Row],[TOV]] - _2025teamgamelogs[[#This Row],[OREB]]</f>
        <v>96.6</v>
      </c>
      <c r="BJ2199" s="3">
        <f>_2025teamgamelogs[[#This Row],[TOV]]/_2025teamgamelogs[[#This Row],[POSSESIONS]]</f>
        <v>6.2111801242236031E-2</v>
      </c>
      <c r="BK2199" s="4">
        <f>_2025teamgamelogs[[#This Row],[PTS]]/_2025teamgamelogs[[#This Row],[POSSESIONS]]</f>
        <v>1.1180124223602486</v>
      </c>
      <c r="BL2199" s="4">
        <f xml:space="preserve"> 100 * _2025teamgamelogs[[#This Row],[POINTS_PER_POSSESSION]]</f>
        <v>111.80124223602486</v>
      </c>
      <c r="BM2199" s="4">
        <f xml:space="preserve"> _2025teamgamelogs[[#This Row],[POSSESIONS]] / (_2025teamgamelogs[[#This Row],[MIN]]/48)</f>
        <v>96.6</v>
      </c>
      <c r="BN2199" s="3">
        <f>_2025teamgamelogs[[#This Row],[PTS]] / (2 * (_2025teamgamelogs[[#This Row],[FGA]] + 0.44 * _2025teamgamelogs[[#This Row],[FTA]]))</f>
        <v>0.53149606299212604</v>
      </c>
      <c r="BO2199" s="4">
        <f>VLOOKUP(_2025teamgamelogs[[#This Row],[MONTH]], LEAGUE_AVERAGES!$A$2:$B$8, 2, FALSE)</f>
        <v>113.5005303155976</v>
      </c>
      <c r="BP2199" s="5">
        <f>VLOOKUP(_2025teamgamelogs[[#This Row],[TEAM_NAME]], LEAGUE_AVERAGES!$A$14:$C$43, 2, FALSE)</f>
        <v>0.35443902439024388</v>
      </c>
      <c r="BQ2199" s="5">
        <f>VLOOKUP(_2025teamgamelogs[[#This Row],[TEAM_NAME]], LEAGUE_AVERAGES!$A$14:$C$43, 3, FALSE)</f>
        <v>0.34512195121951217</v>
      </c>
      <c r="BR2199" s="5">
        <f>VLOOKUP(_2025teamgamelogs[[#This Row],[TEAM_NAME]], LEAGUE_AVERAGES!$F$14:$H$43, 2, FALSE)</f>
        <v>0.46104878048780484</v>
      </c>
      <c r="BS2199" s="5">
        <f>VLOOKUP(_2025teamgamelogs[[#This Row],[TEAM_NAME]], LEAGUE_AVERAGES!$F$14:$H$43, 3, FALSE)</f>
        <v>0.45834146341463411</v>
      </c>
      <c r="BT2199" s="5">
        <f>VLOOKUP(_2025teamgamelogs[[#This Row],[TEAM_NAME]], LEAGUE_AVERAGES!$K$14:$M$43, 2, FALSE)</f>
        <v>0.55942918094792793</v>
      </c>
      <c r="BU2199" s="5">
        <f>VLOOKUP(_2025teamgamelogs[[#This Row],[TEAM_NAME]], LEAGUE_AVERAGES!$K$14:$M$43, 3, FALSE)</f>
        <v>0.54979583097447959</v>
      </c>
    </row>
    <row r="2200" spans="1:73" x14ac:dyDescent="0.2">
      <c r="A2200" t="s">
        <v>59</v>
      </c>
      <c r="B2200">
        <v>1610612756</v>
      </c>
      <c r="C2200" t="s">
        <v>80</v>
      </c>
      <c r="D2200" t="s">
        <v>81</v>
      </c>
      <c r="E2200">
        <v>22401071</v>
      </c>
      <c r="F2200" s="1">
        <v>45744</v>
      </c>
      <c r="G2200" t="s">
        <v>503</v>
      </c>
      <c r="H2200" t="s">
        <v>70</v>
      </c>
      <c r="I2200">
        <v>48</v>
      </c>
      <c r="J2200">
        <v>41</v>
      </c>
      <c r="K2200">
        <v>79</v>
      </c>
      <c r="L2200">
        <v>0.51900000000000002</v>
      </c>
      <c r="M2200">
        <v>18</v>
      </c>
      <c r="N2200">
        <v>37</v>
      </c>
      <c r="O2200">
        <v>0.48599999999999999</v>
      </c>
      <c r="P2200">
        <v>9</v>
      </c>
      <c r="Q2200">
        <v>13</v>
      </c>
      <c r="R2200">
        <v>0.69199999999999995</v>
      </c>
      <c r="S2200">
        <v>8</v>
      </c>
      <c r="T2200">
        <v>26</v>
      </c>
      <c r="U2200">
        <v>34</v>
      </c>
      <c r="V2200">
        <v>28</v>
      </c>
      <c r="W2200">
        <v>16</v>
      </c>
      <c r="X2200">
        <v>6</v>
      </c>
      <c r="Y2200">
        <v>4</v>
      </c>
      <c r="Z2200">
        <v>4</v>
      </c>
      <c r="AA2200">
        <v>16</v>
      </c>
      <c r="AB2200">
        <v>18</v>
      </c>
      <c r="AC2200">
        <v>109</v>
      </c>
      <c r="AD2200">
        <v>-15</v>
      </c>
      <c r="AE2200">
        <v>1</v>
      </c>
      <c r="AF2200">
        <v>1231</v>
      </c>
      <c r="AG2200">
        <v>1231</v>
      </c>
      <c r="AH2200">
        <v>1231</v>
      </c>
      <c r="AI2200">
        <v>121</v>
      </c>
      <c r="AJ2200">
        <v>1234</v>
      </c>
      <c r="AK2200">
        <v>2245</v>
      </c>
      <c r="AL2200">
        <v>414</v>
      </c>
      <c r="AM2200">
        <v>288</v>
      </c>
      <c r="AN2200">
        <v>1227</v>
      </c>
      <c r="AO2200">
        <v>149</v>
      </c>
      <c r="AP2200">
        <v>2256</v>
      </c>
      <c r="AQ2200">
        <v>2188</v>
      </c>
      <c r="AR2200">
        <v>1984</v>
      </c>
      <c r="AS2200">
        <v>1800</v>
      </c>
      <c r="AT2200">
        <v>2171</v>
      </c>
      <c r="AU2200">
        <v>2282</v>
      </c>
      <c r="AV2200">
        <v>840</v>
      </c>
      <c r="AW2200">
        <v>1583</v>
      </c>
      <c r="AX2200">
        <v>1702</v>
      </c>
      <c r="AY2200">
        <v>1274</v>
      </c>
      <c r="AZ2200">
        <v>750</v>
      </c>
      <c r="BA2200">
        <v>570</v>
      </c>
      <c r="BB2200">
        <v>1204</v>
      </c>
      <c r="BC2200">
        <v>1548</v>
      </c>
      <c r="BD2200">
        <v>2041</v>
      </c>
      <c r="BE2200">
        <v>1</v>
      </c>
      <c r="BF2200" t="s">
        <v>71</v>
      </c>
      <c r="BG2200" t="s">
        <v>1404</v>
      </c>
      <c r="BH2200" t="s">
        <v>1498</v>
      </c>
      <c r="BI2200" s="4">
        <f xml:space="preserve"> _2025teamgamelogs[[#This Row],[FGA]] + (0.44 * _2025teamgamelogs[[#This Row],[FTA]]) + _2025teamgamelogs[[#This Row],[TOV]] - _2025teamgamelogs[[#This Row],[OREB]]</f>
        <v>92.72</v>
      </c>
      <c r="BJ2200" s="3">
        <f>_2025teamgamelogs[[#This Row],[TOV]]/_2025teamgamelogs[[#This Row],[POSSESIONS]]</f>
        <v>0.17256255392579811</v>
      </c>
      <c r="BK2200" s="4">
        <f>_2025teamgamelogs[[#This Row],[PTS]]/_2025teamgamelogs[[#This Row],[POSSESIONS]]</f>
        <v>1.1755823986194995</v>
      </c>
      <c r="BL2200" s="4">
        <f xml:space="preserve"> 100 * _2025teamgamelogs[[#This Row],[POINTS_PER_POSSESSION]]</f>
        <v>117.55823986194996</v>
      </c>
      <c r="BM2200" s="4">
        <f xml:space="preserve"> _2025teamgamelogs[[#This Row],[POSSESIONS]] / (_2025teamgamelogs[[#This Row],[MIN]]/48)</f>
        <v>92.72</v>
      </c>
      <c r="BN2200" s="3">
        <f>_2025teamgamelogs[[#This Row],[PTS]] / (2 * (_2025teamgamelogs[[#This Row],[FGA]] + 0.44 * _2025teamgamelogs[[#This Row],[FTA]]))</f>
        <v>0.64329556185080261</v>
      </c>
      <c r="BO2200" s="4">
        <f>VLOOKUP(_2025teamgamelogs[[#This Row],[MONTH]], LEAGUE_AVERAGES!$A$2:$B$8, 2, FALSE)</f>
        <v>113.5005303155976</v>
      </c>
      <c r="BP2200" s="5">
        <f>VLOOKUP(_2025teamgamelogs[[#This Row],[TEAM_NAME]], LEAGUE_AVERAGES!$A$14:$C$43, 2, FALSE)</f>
        <v>0.37692682926829268</v>
      </c>
      <c r="BQ2200" s="5">
        <f>VLOOKUP(_2025teamgamelogs[[#This Row],[TEAM_NAME]], LEAGUE_AVERAGES!$A$14:$C$43, 3, FALSE)</f>
        <v>0.37741463414634141</v>
      </c>
      <c r="BR2200" s="5">
        <f>VLOOKUP(_2025teamgamelogs[[#This Row],[TEAM_NAME]], LEAGUE_AVERAGES!$F$14:$H$43, 2, FALSE)</f>
        <v>0.4768536585365854</v>
      </c>
      <c r="BS2200" s="5">
        <f>VLOOKUP(_2025teamgamelogs[[#This Row],[TEAM_NAME]], LEAGUE_AVERAGES!$F$14:$H$43, 3, FALSE)</f>
        <v>0.48056097560975608</v>
      </c>
      <c r="BT2200" s="5">
        <f>VLOOKUP(_2025teamgamelogs[[#This Row],[TEAM_NAME]], LEAGUE_AVERAGES!$K$14:$M$43, 2, FALSE)</f>
        <v>0.59622840480117467</v>
      </c>
      <c r="BU2200" s="5">
        <f>VLOOKUP(_2025teamgamelogs[[#This Row],[TEAM_NAME]], LEAGUE_AVERAGES!$K$14:$M$43, 3, FALSE)</f>
        <v>0.59682738613401276</v>
      </c>
    </row>
    <row r="2201" spans="1:73" x14ac:dyDescent="0.2">
      <c r="A2201" t="s">
        <v>59</v>
      </c>
      <c r="B2201">
        <v>1610612749</v>
      </c>
      <c r="C2201" t="s">
        <v>113</v>
      </c>
      <c r="D2201" t="s">
        <v>114</v>
      </c>
      <c r="E2201">
        <v>22401070</v>
      </c>
      <c r="F2201" s="1">
        <v>45744</v>
      </c>
      <c r="G2201" t="s">
        <v>1752</v>
      </c>
      <c r="H2201" t="s">
        <v>70</v>
      </c>
      <c r="I2201">
        <v>48</v>
      </c>
      <c r="J2201">
        <v>41</v>
      </c>
      <c r="K2201">
        <v>75</v>
      </c>
      <c r="L2201">
        <v>0.54700000000000004</v>
      </c>
      <c r="M2201">
        <v>13</v>
      </c>
      <c r="N2201">
        <v>33</v>
      </c>
      <c r="O2201">
        <v>0.39400000000000002</v>
      </c>
      <c r="P2201">
        <v>12</v>
      </c>
      <c r="Q2201">
        <v>19</v>
      </c>
      <c r="R2201">
        <v>0.63200000000000001</v>
      </c>
      <c r="S2201">
        <v>3</v>
      </c>
      <c r="T2201">
        <v>29</v>
      </c>
      <c r="U2201">
        <v>32</v>
      </c>
      <c r="V2201">
        <v>24</v>
      </c>
      <c r="W2201">
        <v>16</v>
      </c>
      <c r="X2201">
        <v>2</v>
      </c>
      <c r="Y2201">
        <v>3</v>
      </c>
      <c r="Z2201">
        <v>1</v>
      </c>
      <c r="AA2201">
        <v>14</v>
      </c>
      <c r="AB2201">
        <v>14</v>
      </c>
      <c r="AC2201">
        <v>107</v>
      </c>
      <c r="AD2201">
        <v>-9</v>
      </c>
      <c r="AE2201">
        <v>1</v>
      </c>
      <c r="AF2201">
        <v>1231</v>
      </c>
      <c r="AG2201">
        <v>1231</v>
      </c>
      <c r="AH2201">
        <v>1231</v>
      </c>
      <c r="AI2201">
        <v>121</v>
      </c>
      <c r="AJ2201">
        <v>1234</v>
      </c>
      <c r="AK2201">
        <v>2395</v>
      </c>
      <c r="AL2201">
        <v>179</v>
      </c>
      <c r="AM2201">
        <v>1171</v>
      </c>
      <c r="AN2201">
        <v>1749</v>
      </c>
      <c r="AO2201">
        <v>813</v>
      </c>
      <c r="AP2201">
        <v>1889</v>
      </c>
      <c r="AQ2201">
        <v>1458</v>
      </c>
      <c r="AR2201">
        <v>2271</v>
      </c>
      <c r="AS2201">
        <v>2426</v>
      </c>
      <c r="AT2201">
        <v>1807</v>
      </c>
      <c r="AU2201">
        <v>2378</v>
      </c>
      <c r="AV2201">
        <v>1570</v>
      </c>
      <c r="AW2201">
        <v>1583</v>
      </c>
      <c r="AX2201">
        <v>2421</v>
      </c>
      <c r="AY2201">
        <v>1712</v>
      </c>
      <c r="AZ2201">
        <v>35</v>
      </c>
      <c r="BA2201">
        <v>260</v>
      </c>
      <c r="BB2201">
        <v>2064</v>
      </c>
      <c r="BC2201">
        <v>1677</v>
      </c>
      <c r="BD2201">
        <v>1735</v>
      </c>
      <c r="BE2201">
        <v>1</v>
      </c>
      <c r="BF2201" t="s">
        <v>64</v>
      </c>
      <c r="BG2201" t="s">
        <v>1404</v>
      </c>
      <c r="BH2201" t="s">
        <v>1498</v>
      </c>
      <c r="BI2201" s="4">
        <f xml:space="preserve"> _2025teamgamelogs[[#This Row],[FGA]] + (0.44 * _2025teamgamelogs[[#This Row],[FTA]]) + _2025teamgamelogs[[#This Row],[TOV]] - _2025teamgamelogs[[#This Row],[OREB]]</f>
        <v>96.36</v>
      </c>
      <c r="BJ2201" s="3">
        <f>_2025teamgamelogs[[#This Row],[TOV]]/_2025teamgamelogs[[#This Row],[POSSESIONS]]</f>
        <v>0.16604400166044</v>
      </c>
      <c r="BK2201" s="4">
        <f>_2025teamgamelogs[[#This Row],[PTS]]/_2025teamgamelogs[[#This Row],[POSSESIONS]]</f>
        <v>1.1104192611041925</v>
      </c>
      <c r="BL2201" s="4">
        <f xml:space="preserve"> 100 * _2025teamgamelogs[[#This Row],[POINTS_PER_POSSESSION]]</f>
        <v>111.04192611041925</v>
      </c>
      <c r="BM2201" s="4">
        <f xml:space="preserve"> _2025teamgamelogs[[#This Row],[POSSESIONS]] / (_2025teamgamelogs[[#This Row],[MIN]]/48)</f>
        <v>96.36</v>
      </c>
      <c r="BN2201" s="3">
        <f>_2025teamgamelogs[[#This Row],[PTS]] / (2 * (_2025teamgamelogs[[#This Row],[FGA]] + 0.44 * _2025teamgamelogs[[#This Row],[FTA]]))</f>
        <v>0.64179462571976964</v>
      </c>
      <c r="BO2201" s="4">
        <f>VLOOKUP(_2025teamgamelogs[[#This Row],[MONTH]], LEAGUE_AVERAGES!$A$2:$B$8, 2, FALSE)</f>
        <v>113.5005303155976</v>
      </c>
      <c r="BP2201" s="5">
        <f>VLOOKUP(_2025teamgamelogs[[#This Row],[TEAM_NAME]], LEAGUE_AVERAGES!$A$14:$C$43, 2, FALSE)</f>
        <v>0.4062926829268293</v>
      </c>
      <c r="BQ2201" s="5">
        <f>VLOOKUP(_2025teamgamelogs[[#This Row],[TEAM_NAME]], LEAGUE_AVERAGES!$A$14:$C$43, 3, FALSE)</f>
        <v>0.36926829268292688</v>
      </c>
      <c r="BR2201" s="5">
        <f>VLOOKUP(_2025teamgamelogs[[#This Row],[TEAM_NAME]], LEAGUE_AVERAGES!$F$14:$H$43, 2, FALSE)</f>
        <v>0.49804878048780482</v>
      </c>
      <c r="BS2201" s="5">
        <f>VLOOKUP(_2025teamgamelogs[[#This Row],[TEAM_NAME]], LEAGUE_AVERAGES!$F$14:$H$43, 3, FALSE)</f>
        <v>0.47917073170731711</v>
      </c>
      <c r="BT2201" s="5">
        <f>VLOOKUP(_2025teamgamelogs[[#This Row],[TEAM_NAME]], LEAGUE_AVERAGES!$K$14:$M$43, 2, FALSE)</f>
        <v>0.61475494156948829</v>
      </c>
      <c r="BU2201" s="5">
        <f>VLOOKUP(_2025teamgamelogs[[#This Row],[TEAM_NAME]], LEAGUE_AVERAGES!$K$14:$M$43, 3, FALSE)</f>
        <v>0.58586037801226176</v>
      </c>
    </row>
    <row r="2202" spans="1:73" x14ac:dyDescent="0.2">
      <c r="A2202" t="s">
        <v>59</v>
      </c>
      <c r="B2202">
        <v>1610612750</v>
      </c>
      <c r="C2202" t="s">
        <v>8</v>
      </c>
      <c r="D2202" t="s">
        <v>72</v>
      </c>
      <c r="E2202">
        <v>22401071</v>
      </c>
      <c r="F2202" s="1">
        <v>45744</v>
      </c>
      <c r="G2202" t="s">
        <v>488</v>
      </c>
      <c r="H2202" t="s">
        <v>63</v>
      </c>
      <c r="I2202">
        <v>48</v>
      </c>
      <c r="J2202">
        <v>47</v>
      </c>
      <c r="K2202">
        <v>89</v>
      </c>
      <c r="L2202">
        <v>0.52800000000000002</v>
      </c>
      <c r="M2202">
        <v>19</v>
      </c>
      <c r="N2202">
        <v>39</v>
      </c>
      <c r="O2202">
        <v>0.48699999999999999</v>
      </c>
      <c r="P2202">
        <v>11</v>
      </c>
      <c r="Q2202">
        <v>13</v>
      </c>
      <c r="R2202">
        <v>0.84599999999999997</v>
      </c>
      <c r="S2202">
        <v>12</v>
      </c>
      <c r="T2202">
        <v>31</v>
      </c>
      <c r="U2202">
        <v>43</v>
      </c>
      <c r="V2202">
        <v>31</v>
      </c>
      <c r="W2202">
        <v>13</v>
      </c>
      <c r="X2202">
        <v>12</v>
      </c>
      <c r="Y2202">
        <v>4</v>
      </c>
      <c r="Z2202">
        <v>4</v>
      </c>
      <c r="AA2202">
        <v>18</v>
      </c>
      <c r="AB2202">
        <v>16</v>
      </c>
      <c r="AC2202">
        <v>124</v>
      </c>
      <c r="AD2202">
        <v>15</v>
      </c>
      <c r="AE2202">
        <v>1</v>
      </c>
      <c r="AF2202">
        <v>1</v>
      </c>
      <c r="AG2202">
        <v>1</v>
      </c>
      <c r="AH2202">
        <v>1</v>
      </c>
      <c r="AI2202">
        <v>121</v>
      </c>
      <c r="AJ2202">
        <v>335</v>
      </c>
      <c r="AK2202">
        <v>1176</v>
      </c>
      <c r="AL2202">
        <v>327</v>
      </c>
      <c r="AM2202">
        <v>182</v>
      </c>
      <c r="AN2202">
        <v>933</v>
      </c>
      <c r="AO2202">
        <v>140</v>
      </c>
      <c r="AP2202">
        <v>2028</v>
      </c>
      <c r="AQ2202">
        <v>2188</v>
      </c>
      <c r="AR2202">
        <v>605</v>
      </c>
      <c r="AS2202">
        <v>848</v>
      </c>
      <c r="AT2202">
        <v>1488</v>
      </c>
      <c r="AU2202">
        <v>1282</v>
      </c>
      <c r="AV2202">
        <v>426</v>
      </c>
      <c r="AW2202">
        <v>850</v>
      </c>
      <c r="AX2202">
        <v>217</v>
      </c>
      <c r="AY2202">
        <v>1274</v>
      </c>
      <c r="AZ2202">
        <v>750</v>
      </c>
      <c r="BA2202">
        <v>1018</v>
      </c>
      <c r="BB2202">
        <v>1670</v>
      </c>
      <c r="BC2202">
        <v>497</v>
      </c>
      <c r="BD2202">
        <v>376</v>
      </c>
      <c r="BE2202">
        <v>1</v>
      </c>
      <c r="BF2202" t="s">
        <v>64</v>
      </c>
      <c r="BG2202" t="s">
        <v>1404</v>
      </c>
      <c r="BH2202" t="s">
        <v>1498</v>
      </c>
      <c r="BI2202" s="4">
        <f xml:space="preserve"> _2025teamgamelogs[[#This Row],[FGA]] + (0.44 * _2025teamgamelogs[[#This Row],[FTA]]) + _2025teamgamelogs[[#This Row],[TOV]] - _2025teamgamelogs[[#This Row],[OREB]]</f>
        <v>95.72</v>
      </c>
      <c r="BJ2202" s="3">
        <f>_2025teamgamelogs[[#This Row],[TOV]]/_2025teamgamelogs[[#This Row],[POSSESIONS]]</f>
        <v>0.13581278729628082</v>
      </c>
      <c r="BK2202" s="4">
        <f>_2025teamgamelogs[[#This Row],[PTS]]/_2025teamgamelogs[[#This Row],[POSSESIONS]]</f>
        <v>1.2954450480568325</v>
      </c>
      <c r="BL2202" s="4">
        <f xml:space="preserve"> 100 * _2025teamgamelogs[[#This Row],[POINTS_PER_POSSESSION]]</f>
        <v>129.54450480568326</v>
      </c>
      <c r="BM2202" s="4">
        <f xml:space="preserve"> _2025teamgamelogs[[#This Row],[POSSESIONS]] / (_2025teamgamelogs[[#This Row],[MIN]]/48)</f>
        <v>95.72</v>
      </c>
      <c r="BN2202" s="3">
        <f>_2025teamgamelogs[[#This Row],[PTS]] / (2 * (_2025teamgamelogs[[#This Row],[FGA]] + 0.44 * _2025teamgamelogs[[#This Row],[FTA]]))</f>
        <v>0.65456081081081086</v>
      </c>
      <c r="BO2202" s="4">
        <f>VLOOKUP(_2025teamgamelogs[[#This Row],[MONTH]], LEAGUE_AVERAGES!$A$2:$B$8, 2, FALSE)</f>
        <v>113.5005303155976</v>
      </c>
      <c r="BP2202" s="5">
        <f>VLOOKUP(_2025teamgamelogs[[#This Row],[TEAM_NAME]], LEAGUE_AVERAGES!$A$14:$C$43, 2, FALSE)</f>
        <v>0.38256097560975622</v>
      </c>
      <c r="BQ2202" s="5">
        <f>VLOOKUP(_2025teamgamelogs[[#This Row],[TEAM_NAME]], LEAGUE_AVERAGES!$A$14:$C$43, 3, FALSE)</f>
        <v>0.37156097560975615</v>
      </c>
      <c r="BR2202" s="5">
        <f>VLOOKUP(_2025teamgamelogs[[#This Row],[TEAM_NAME]], LEAGUE_AVERAGES!$F$14:$H$43, 2, FALSE)</f>
        <v>0.47402439024390242</v>
      </c>
      <c r="BS2202" s="5">
        <f>VLOOKUP(_2025teamgamelogs[[#This Row],[TEAM_NAME]], LEAGUE_AVERAGES!$F$14:$H$43, 3, FALSE)</f>
        <v>0.46580487804878057</v>
      </c>
      <c r="BT2202" s="5">
        <f>VLOOKUP(_2025teamgamelogs[[#This Row],[TEAM_NAME]], LEAGUE_AVERAGES!$K$14:$M$43, 2, FALSE)</f>
        <v>0.59446350940954662</v>
      </c>
      <c r="BU2202" s="5">
        <f>VLOOKUP(_2025teamgamelogs[[#This Row],[TEAM_NAME]], LEAGUE_AVERAGES!$K$14:$M$43, 3, FALSE)</f>
        <v>0.58583417827298701</v>
      </c>
    </row>
    <row r="2203" spans="1:73" x14ac:dyDescent="0.2">
      <c r="A2203" t="s">
        <v>59</v>
      </c>
      <c r="B2203">
        <v>1610612746</v>
      </c>
      <c r="C2203" t="s">
        <v>131</v>
      </c>
      <c r="D2203" t="s">
        <v>132</v>
      </c>
      <c r="E2203">
        <v>22401068</v>
      </c>
      <c r="F2203" s="1">
        <v>45744</v>
      </c>
      <c r="G2203" t="s">
        <v>1753</v>
      </c>
      <c r="H2203" t="s">
        <v>63</v>
      </c>
      <c r="I2203">
        <v>48</v>
      </c>
      <c r="J2203">
        <v>44</v>
      </c>
      <c r="K2203">
        <v>80</v>
      </c>
      <c r="L2203">
        <v>0.55000000000000004</v>
      </c>
      <c r="M2203">
        <v>19</v>
      </c>
      <c r="N2203">
        <v>37</v>
      </c>
      <c r="O2203">
        <v>0.51400000000000001</v>
      </c>
      <c r="P2203">
        <v>25</v>
      </c>
      <c r="Q2203">
        <v>28</v>
      </c>
      <c r="R2203">
        <v>0.89300000000000002</v>
      </c>
      <c r="S2203">
        <v>2</v>
      </c>
      <c r="T2203">
        <v>46</v>
      </c>
      <c r="U2203">
        <v>48</v>
      </c>
      <c r="V2203">
        <v>29</v>
      </c>
      <c r="W2203">
        <v>13</v>
      </c>
      <c r="X2203">
        <v>11</v>
      </c>
      <c r="Y2203">
        <v>4</v>
      </c>
      <c r="Z2203">
        <v>3</v>
      </c>
      <c r="AA2203">
        <v>22</v>
      </c>
      <c r="AB2203">
        <v>21</v>
      </c>
      <c r="AC2203">
        <v>132</v>
      </c>
      <c r="AD2203">
        <v>32</v>
      </c>
      <c r="AE2203">
        <v>1</v>
      </c>
      <c r="AF2203">
        <v>1</v>
      </c>
      <c r="AG2203">
        <v>1</v>
      </c>
      <c r="AH2203">
        <v>1</v>
      </c>
      <c r="AI2203">
        <v>121</v>
      </c>
      <c r="AJ2203">
        <v>703</v>
      </c>
      <c r="AK2203">
        <v>2190</v>
      </c>
      <c r="AL2203">
        <v>160</v>
      </c>
      <c r="AM2203">
        <v>182</v>
      </c>
      <c r="AN2203">
        <v>1227</v>
      </c>
      <c r="AO2203">
        <v>78</v>
      </c>
      <c r="AP2203">
        <v>183</v>
      </c>
      <c r="AQ2203">
        <v>377</v>
      </c>
      <c r="AR2203">
        <v>306</v>
      </c>
      <c r="AS2203">
        <v>2452</v>
      </c>
      <c r="AT2203">
        <v>27</v>
      </c>
      <c r="AU2203">
        <v>604</v>
      </c>
      <c r="AV2203">
        <v>687</v>
      </c>
      <c r="AW2203">
        <v>850</v>
      </c>
      <c r="AX2203">
        <v>346</v>
      </c>
      <c r="AY2203">
        <v>1274</v>
      </c>
      <c r="AZ2203">
        <v>384</v>
      </c>
      <c r="BA2203">
        <v>1887</v>
      </c>
      <c r="BB2203">
        <v>575</v>
      </c>
      <c r="BC2203">
        <v>179</v>
      </c>
      <c r="BD2203">
        <v>58</v>
      </c>
      <c r="BE2203">
        <v>1</v>
      </c>
      <c r="BF2203" t="s">
        <v>71</v>
      </c>
      <c r="BG2203" t="s">
        <v>1404</v>
      </c>
      <c r="BH2203" t="s">
        <v>1498</v>
      </c>
      <c r="BI2203" s="4">
        <f xml:space="preserve"> _2025teamgamelogs[[#This Row],[FGA]] + (0.44 * _2025teamgamelogs[[#This Row],[FTA]]) + _2025teamgamelogs[[#This Row],[TOV]] - _2025teamgamelogs[[#This Row],[OREB]]</f>
        <v>103.32</v>
      </c>
      <c r="BJ2203" s="3">
        <f>_2025teamgamelogs[[#This Row],[TOV]]/_2025teamgamelogs[[#This Row],[POSSESIONS]]</f>
        <v>0.12582268679829656</v>
      </c>
      <c r="BK2203" s="4">
        <f>_2025teamgamelogs[[#This Row],[PTS]]/_2025teamgamelogs[[#This Row],[POSSESIONS]]</f>
        <v>1.2775842044134729</v>
      </c>
      <c r="BL2203" s="4">
        <f xml:space="preserve"> 100 * _2025teamgamelogs[[#This Row],[POINTS_PER_POSSESSION]]</f>
        <v>127.75842044134728</v>
      </c>
      <c r="BM2203" s="4">
        <f xml:space="preserve"> _2025teamgamelogs[[#This Row],[POSSESIONS]] / (_2025teamgamelogs[[#This Row],[MIN]]/48)</f>
        <v>103.32</v>
      </c>
      <c r="BN2203" s="3">
        <f>_2025teamgamelogs[[#This Row],[PTS]] / (2 * (_2025teamgamelogs[[#This Row],[FGA]] + 0.44 * _2025teamgamelogs[[#This Row],[FTA]]))</f>
        <v>0.71490467937608326</v>
      </c>
      <c r="BO2203" s="4">
        <f>VLOOKUP(_2025teamgamelogs[[#This Row],[MONTH]], LEAGUE_AVERAGES!$A$2:$B$8, 2, FALSE)</f>
        <v>113.5005303155976</v>
      </c>
      <c r="BP2203" s="5">
        <f>VLOOKUP(_2025teamgamelogs[[#This Row],[TEAM_NAME]], LEAGUE_AVERAGES!$A$14:$C$43, 2, FALSE)</f>
        <v>0.38978048780487806</v>
      </c>
      <c r="BQ2203" s="5">
        <f>VLOOKUP(_2025teamgamelogs[[#This Row],[TEAM_NAME]], LEAGUE_AVERAGES!$A$14:$C$43, 3, FALSE)</f>
        <v>0.36475609756097566</v>
      </c>
      <c r="BR2203" s="5">
        <f>VLOOKUP(_2025teamgamelogs[[#This Row],[TEAM_NAME]], LEAGUE_AVERAGES!$F$14:$H$43, 2, FALSE)</f>
        <v>0.49036585365853652</v>
      </c>
      <c r="BS2203" s="5">
        <f>VLOOKUP(_2025teamgamelogs[[#This Row],[TEAM_NAME]], LEAGUE_AVERAGES!$F$14:$H$43, 3, FALSE)</f>
        <v>0.47582926829268285</v>
      </c>
      <c r="BT2203" s="5">
        <f>VLOOKUP(_2025teamgamelogs[[#This Row],[TEAM_NAME]], LEAGUE_AVERAGES!$K$14:$M$43, 2, FALSE)</f>
        <v>0.59895938905835644</v>
      </c>
      <c r="BU2203" s="5">
        <f>VLOOKUP(_2025teamgamelogs[[#This Row],[TEAM_NAME]], LEAGUE_AVERAGES!$K$14:$M$43, 3, FALSE)</f>
        <v>0.58126724036545818</v>
      </c>
    </row>
    <row r="2204" spans="1:73" x14ac:dyDescent="0.2">
      <c r="A2204" t="s">
        <v>59</v>
      </c>
      <c r="B2204">
        <v>1610612762</v>
      </c>
      <c r="C2204" t="s">
        <v>125</v>
      </c>
      <c r="D2204" t="s">
        <v>126</v>
      </c>
      <c r="E2204">
        <v>22401073</v>
      </c>
      <c r="F2204" s="1">
        <v>45744</v>
      </c>
      <c r="G2204" t="s">
        <v>283</v>
      </c>
      <c r="H2204" t="s">
        <v>70</v>
      </c>
      <c r="I2204">
        <v>48</v>
      </c>
      <c r="J2204">
        <v>33</v>
      </c>
      <c r="K2204">
        <v>93</v>
      </c>
      <c r="L2204">
        <v>0.35499999999999998</v>
      </c>
      <c r="M2204">
        <v>7</v>
      </c>
      <c r="N2204">
        <v>40</v>
      </c>
      <c r="O2204">
        <v>0.17499999999999999</v>
      </c>
      <c r="P2204">
        <v>20</v>
      </c>
      <c r="Q2204">
        <v>24</v>
      </c>
      <c r="R2204">
        <v>0.83299999999999996</v>
      </c>
      <c r="S2204">
        <v>14</v>
      </c>
      <c r="T2204">
        <v>28</v>
      </c>
      <c r="U2204">
        <v>42</v>
      </c>
      <c r="V2204">
        <v>21</v>
      </c>
      <c r="W2204">
        <v>18</v>
      </c>
      <c r="X2204">
        <v>10</v>
      </c>
      <c r="Y2204">
        <v>0</v>
      </c>
      <c r="Z2204">
        <v>13</v>
      </c>
      <c r="AA2204">
        <v>19</v>
      </c>
      <c r="AB2204">
        <v>16</v>
      </c>
      <c r="AC2204">
        <v>93</v>
      </c>
      <c r="AD2204">
        <v>-36</v>
      </c>
      <c r="AE2204">
        <v>1</v>
      </c>
      <c r="AF2204">
        <v>1231</v>
      </c>
      <c r="AG2204">
        <v>1231</v>
      </c>
      <c r="AH2204">
        <v>1231</v>
      </c>
      <c r="AI2204">
        <v>121</v>
      </c>
      <c r="AJ2204">
        <v>2321</v>
      </c>
      <c r="AK2204">
        <v>664</v>
      </c>
      <c r="AL2204">
        <v>2422</v>
      </c>
      <c r="AM2204">
        <v>2338</v>
      </c>
      <c r="AN2204">
        <v>795</v>
      </c>
      <c r="AO2204">
        <v>2434</v>
      </c>
      <c r="AP2204">
        <v>623</v>
      </c>
      <c r="AQ2204">
        <v>791</v>
      </c>
      <c r="AR2204">
        <v>699</v>
      </c>
      <c r="AS2204">
        <v>466</v>
      </c>
      <c r="AT2204">
        <v>1951</v>
      </c>
      <c r="AU2204">
        <v>1443</v>
      </c>
      <c r="AV2204">
        <v>2031</v>
      </c>
      <c r="AW2204">
        <v>1953</v>
      </c>
      <c r="AX2204">
        <v>539</v>
      </c>
      <c r="AY2204">
        <v>2427</v>
      </c>
      <c r="AZ2204">
        <v>2444</v>
      </c>
      <c r="BA2204">
        <v>1258</v>
      </c>
      <c r="BB2204">
        <v>1670</v>
      </c>
      <c r="BC2204">
        <v>2330</v>
      </c>
      <c r="BD2204">
        <v>2418</v>
      </c>
      <c r="BE2204">
        <v>1</v>
      </c>
      <c r="BF2204" t="s">
        <v>71</v>
      </c>
      <c r="BG2204" t="s">
        <v>1404</v>
      </c>
      <c r="BH2204" t="s">
        <v>1498</v>
      </c>
      <c r="BI2204" s="4">
        <f xml:space="preserve"> _2025teamgamelogs[[#This Row],[FGA]] + (0.44 * _2025teamgamelogs[[#This Row],[FTA]]) + _2025teamgamelogs[[#This Row],[TOV]] - _2025teamgamelogs[[#This Row],[OREB]]</f>
        <v>107.56</v>
      </c>
      <c r="BJ2204" s="3">
        <f>_2025teamgamelogs[[#This Row],[TOV]]/_2025teamgamelogs[[#This Row],[POSSESIONS]]</f>
        <v>0.16734845667534398</v>
      </c>
      <c r="BK2204" s="4">
        <f>_2025teamgamelogs[[#This Row],[PTS]]/_2025teamgamelogs[[#This Row],[POSSESIONS]]</f>
        <v>0.8646336928226106</v>
      </c>
      <c r="BL2204" s="4">
        <f xml:space="preserve"> 100 * _2025teamgamelogs[[#This Row],[POINTS_PER_POSSESSION]]</f>
        <v>86.463369282261056</v>
      </c>
      <c r="BM2204" s="4">
        <f xml:space="preserve"> _2025teamgamelogs[[#This Row],[POSSESIONS]] / (_2025teamgamelogs[[#This Row],[MIN]]/48)</f>
        <v>107.56</v>
      </c>
      <c r="BN2204" s="3">
        <f>_2025teamgamelogs[[#This Row],[PTS]] / (2 * (_2025teamgamelogs[[#This Row],[FGA]] + 0.44 * _2025teamgamelogs[[#This Row],[FTA]]))</f>
        <v>0.44901506373117034</v>
      </c>
      <c r="BO2204" s="4">
        <f>VLOOKUP(_2025teamgamelogs[[#This Row],[MONTH]], LEAGUE_AVERAGES!$A$2:$B$8, 2, FALSE)</f>
        <v>113.5005303155976</v>
      </c>
      <c r="BP2204" s="5">
        <f>VLOOKUP(_2025teamgamelogs[[#This Row],[TEAM_NAME]], LEAGUE_AVERAGES!$A$14:$C$43, 2, FALSE)</f>
        <v>0.36446341463414633</v>
      </c>
      <c r="BQ2204" s="5">
        <f>VLOOKUP(_2025teamgamelogs[[#This Row],[TEAM_NAME]], LEAGUE_AVERAGES!$A$14:$C$43, 3, FALSE)</f>
        <v>0.3413170731707319</v>
      </c>
      <c r="BR2204" s="5">
        <f>VLOOKUP(_2025teamgamelogs[[#This Row],[TEAM_NAME]], LEAGUE_AVERAGES!$F$14:$H$43, 2, FALSE)</f>
        <v>0.4583902439024391</v>
      </c>
      <c r="BS2204" s="5">
        <f>VLOOKUP(_2025teamgamelogs[[#This Row],[TEAM_NAME]], LEAGUE_AVERAGES!$F$14:$H$43, 3, FALSE)</f>
        <v>0.45390243902439031</v>
      </c>
      <c r="BT2204" s="5">
        <f>VLOOKUP(_2025teamgamelogs[[#This Row],[TEAM_NAME]], LEAGUE_AVERAGES!$K$14:$M$43, 2, FALSE)</f>
        <v>0.57104853563970659</v>
      </c>
      <c r="BU2204" s="5">
        <f>VLOOKUP(_2025teamgamelogs[[#This Row],[TEAM_NAME]], LEAGUE_AVERAGES!$K$14:$M$43, 3, FALSE)</f>
        <v>0.56826296147062372</v>
      </c>
    </row>
    <row r="2205" spans="1:73" x14ac:dyDescent="0.2">
      <c r="A2205" t="s">
        <v>59</v>
      </c>
      <c r="B2205">
        <v>1610612740</v>
      </c>
      <c r="C2205" t="s">
        <v>77</v>
      </c>
      <c r="D2205" t="s">
        <v>78</v>
      </c>
      <c r="E2205">
        <v>22401072</v>
      </c>
      <c r="F2205" s="1">
        <v>45744</v>
      </c>
      <c r="G2205" t="s">
        <v>554</v>
      </c>
      <c r="H2205" t="s">
        <v>70</v>
      </c>
      <c r="I2205">
        <v>48</v>
      </c>
      <c r="J2205">
        <v>33</v>
      </c>
      <c r="K2205">
        <v>81</v>
      </c>
      <c r="L2205">
        <v>0.40699999999999997</v>
      </c>
      <c r="M2205">
        <v>7</v>
      </c>
      <c r="N2205">
        <v>23</v>
      </c>
      <c r="O2205">
        <v>0.30399999999999999</v>
      </c>
      <c r="P2205">
        <v>22</v>
      </c>
      <c r="Q2205">
        <v>28</v>
      </c>
      <c r="R2205">
        <v>0.78600000000000003</v>
      </c>
      <c r="S2205">
        <v>14</v>
      </c>
      <c r="T2205">
        <v>32</v>
      </c>
      <c r="U2205">
        <v>46</v>
      </c>
      <c r="V2205">
        <v>24</v>
      </c>
      <c r="W2205">
        <v>16</v>
      </c>
      <c r="X2205">
        <v>6</v>
      </c>
      <c r="Y2205">
        <v>5</v>
      </c>
      <c r="Z2205">
        <v>1</v>
      </c>
      <c r="AA2205">
        <v>23</v>
      </c>
      <c r="AB2205">
        <v>22</v>
      </c>
      <c r="AC2205">
        <v>95</v>
      </c>
      <c r="AD2205">
        <v>-16</v>
      </c>
      <c r="AE2205">
        <v>1</v>
      </c>
      <c r="AF2205">
        <v>1231</v>
      </c>
      <c r="AG2205">
        <v>1231</v>
      </c>
      <c r="AH2205">
        <v>1231</v>
      </c>
      <c r="AI2205">
        <v>121</v>
      </c>
      <c r="AJ2205">
        <v>2321</v>
      </c>
      <c r="AK2205">
        <v>2117</v>
      </c>
      <c r="AL2205">
        <v>2129</v>
      </c>
      <c r="AM2205">
        <v>2338</v>
      </c>
      <c r="AN2205">
        <v>2421</v>
      </c>
      <c r="AO2205">
        <v>1857</v>
      </c>
      <c r="AP2205">
        <v>406</v>
      </c>
      <c r="AQ2205">
        <v>377</v>
      </c>
      <c r="AR2205">
        <v>1221</v>
      </c>
      <c r="AS2205">
        <v>466</v>
      </c>
      <c r="AT2205">
        <v>1307</v>
      </c>
      <c r="AU2205">
        <v>835</v>
      </c>
      <c r="AV2205">
        <v>1570</v>
      </c>
      <c r="AW2205">
        <v>1583</v>
      </c>
      <c r="AX2205">
        <v>1702</v>
      </c>
      <c r="AY2205">
        <v>889</v>
      </c>
      <c r="AZ2205">
        <v>35</v>
      </c>
      <c r="BA2205">
        <v>2046</v>
      </c>
      <c r="BB2205">
        <v>416</v>
      </c>
      <c r="BC2205">
        <v>2285</v>
      </c>
      <c r="BD2205">
        <v>2086</v>
      </c>
      <c r="BE2205">
        <v>1</v>
      </c>
      <c r="BF2205" t="s">
        <v>64</v>
      </c>
      <c r="BG2205" t="s">
        <v>1404</v>
      </c>
      <c r="BH2205" t="s">
        <v>1498</v>
      </c>
      <c r="BI2205" s="4">
        <f xml:space="preserve"> _2025teamgamelogs[[#This Row],[FGA]] + (0.44 * _2025teamgamelogs[[#This Row],[FTA]]) + _2025teamgamelogs[[#This Row],[TOV]] - _2025teamgamelogs[[#This Row],[OREB]]</f>
        <v>95.32</v>
      </c>
      <c r="BJ2205" s="3">
        <f>_2025teamgamelogs[[#This Row],[TOV]]/_2025teamgamelogs[[#This Row],[POSSESIONS]]</f>
        <v>0.16785564414603443</v>
      </c>
      <c r="BK2205" s="4">
        <f>_2025teamgamelogs[[#This Row],[PTS]]/_2025teamgamelogs[[#This Row],[POSSESIONS]]</f>
        <v>0.99664288711707938</v>
      </c>
      <c r="BL2205" s="4">
        <f xml:space="preserve"> 100 * _2025teamgamelogs[[#This Row],[POINTS_PER_POSSESSION]]</f>
        <v>99.66428871170794</v>
      </c>
      <c r="BM2205" s="4">
        <f xml:space="preserve"> _2025teamgamelogs[[#This Row],[POSSESIONS]] / (_2025teamgamelogs[[#This Row],[MIN]]/48)</f>
        <v>95.32</v>
      </c>
      <c r="BN2205" s="3">
        <f>_2025teamgamelogs[[#This Row],[PTS]] / (2 * (_2025teamgamelogs[[#This Row],[FGA]] + 0.44 * _2025teamgamelogs[[#This Row],[FTA]]))</f>
        <v>0.50900128589798543</v>
      </c>
      <c r="BO2205" s="4">
        <f>VLOOKUP(_2025teamgamelogs[[#This Row],[MONTH]], LEAGUE_AVERAGES!$A$2:$B$8, 2, FALSE)</f>
        <v>113.5005303155976</v>
      </c>
      <c r="BP2205" s="5">
        <f>VLOOKUP(_2025teamgamelogs[[#This Row],[TEAM_NAME]], LEAGUE_AVERAGES!$A$14:$C$43, 2, FALSE)</f>
        <v>0.35068292682926827</v>
      </c>
      <c r="BQ2205" s="5">
        <f>VLOOKUP(_2025teamgamelogs[[#This Row],[TEAM_NAME]], LEAGUE_AVERAGES!$A$14:$C$43, 3, FALSE)</f>
        <v>0.33902439024390252</v>
      </c>
      <c r="BR2205" s="5">
        <f>VLOOKUP(_2025teamgamelogs[[#This Row],[TEAM_NAME]], LEAGUE_AVERAGES!$F$14:$H$43, 2, FALSE)</f>
        <v>0.44770731707317085</v>
      </c>
      <c r="BS2205" s="5">
        <f>VLOOKUP(_2025teamgamelogs[[#This Row],[TEAM_NAME]], LEAGUE_AVERAGES!$F$14:$H$43, 3, FALSE)</f>
        <v>0.45721951219512191</v>
      </c>
      <c r="BT2205" s="5">
        <f>VLOOKUP(_2025teamgamelogs[[#This Row],[TEAM_NAME]], LEAGUE_AVERAGES!$K$14:$M$43, 2, FALSE)</f>
        <v>0.55230036801172144</v>
      </c>
      <c r="BU2205" s="5">
        <f>VLOOKUP(_2025teamgamelogs[[#This Row],[TEAM_NAME]], LEAGUE_AVERAGES!$K$14:$M$43, 3, FALSE)</f>
        <v>0.55239725408654039</v>
      </c>
    </row>
    <row r="2206" spans="1:73" x14ac:dyDescent="0.2">
      <c r="A2206" t="s">
        <v>59</v>
      </c>
      <c r="B2206">
        <v>1610612742</v>
      </c>
      <c r="C2206" t="s">
        <v>154</v>
      </c>
      <c r="D2206" t="s">
        <v>155</v>
      </c>
      <c r="E2206">
        <v>22401077</v>
      </c>
      <c r="F2206" s="1">
        <v>45745</v>
      </c>
      <c r="G2206" t="s">
        <v>1754</v>
      </c>
      <c r="H2206" t="s">
        <v>63</v>
      </c>
      <c r="I2206">
        <v>48</v>
      </c>
      <c r="J2206">
        <v>47</v>
      </c>
      <c r="K2206">
        <v>101</v>
      </c>
      <c r="L2206">
        <v>0.46500000000000002</v>
      </c>
      <c r="M2206">
        <v>9</v>
      </c>
      <c r="N2206">
        <v>30</v>
      </c>
      <c r="O2206">
        <v>0.3</v>
      </c>
      <c r="P2206">
        <v>17</v>
      </c>
      <c r="Q2206">
        <v>21</v>
      </c>
      <c r="R2206">
        <v>0.81</v>
      </c>
      <c r="S2206">
        <v>8</v>
      </c>
      <c r="T2206">
        <v>33</v>
      </c>
      <c r="U2206">
        <v>41</v>
      </c>
      <c r="V2206">
        <v>28</v>
      </c>
      <c r="W2206">
        <v>6</v>
      </c>
      <c r="X2206">
        <v>9</v>
      </c>
      <c r="Y2206">
        <v>8</v>
      </c>
      <c r="Z2206">
        <v>3</v>
      </c>
      <c r="AA2206">
        <v>18</v>
      </c>
      <c r="AB2206">
        <v>17</v>
      </c>
      <c r="AC2206">
        <v>120</v>
      </c>
      <c r="AD2206">
        <v>1</v>
      </c>
      <c r="AE2206">
        <v>1</v>
      </c>
      <c r="AF2206">
        <v>1</v>
      </c>
      <c r="AG2206">
        <v>1</v>
      </c>
      <c r="AH2206">
        <v>1</v>
      </c>
      <c r="AI2206">
        <v>121</v>
      </c>
      <c r="AJ2206">
        <v>335</v>
      </c>
      <c r="AK2206">
        <v>121</v>
      </c>
      <c r="AL2206">
        <v>1274</v>
      </c>
      <c r="AM2206">
        <v>2097</v>
      </c>
      <c r="AN2206">
        <v>2077</v>
      </c>
      <c r="AO2206">
        <v>1895</v>
      </c>
      <c r="AP2206">
        <v>1052</v>
      </c>
      <c r="AQ2206">
        <v>1164</v>
      </c>
      <c r="AR2206">
        <v>957</v>
      </c>
      <c r="AS2206">
        <v>1800</v>
      </c>
      <c r="AT2206">
        <v>1131</v>
      </c>
      <c r="AU2206">
        <v>1563</v>
      </c>
      <c r="AV2206">
        <v>840</v>
      </c>
      <c r="AW2206">
        <v>18</v>
      </c>
      <c r="AX2206">
        <v>797</v>
      </c>
      <c r="AY2206">
        <v>187</v>
      </c>
      <c r="AZ2206">
        <v>384</v>
      </c>
      <c r="BA2206">
        <v>1018</v>
      </c>
      <c r="BB2206">
        <v>1444</v>
      </c>
      <c r="BC2206">
        <v>735</v>
      </c>
      <c r="BD2206">
        <v>1176</v>
      </c>
      <c r="BE2206">
        <v>1</v>
      </c>
      <c r="BF2206" t="s">
        <v>71</v>
      </c>
      <c r="BG2206" t="s">
        <v>1404</v>
      </c>
      <c r="BH2206" t="s">
        <v>1498</v>
      </c>
      <c r="BI2206" s="4">
        <f xml:space="preserve"> _2025teamgamelogs[[#This Row],[FGA]] + (0.44 * _2025teamgamelogs[[#This Row],[FTA]]) + _2025teamgamelogs[[#This Row],[TOV]] - _2025teamgamelogs[[#This Row],[OREB]]</f>
        <v>108.24</v>
      </c>
      <c r="BJ2206" s="3">
        <f>_2025teamgamelogs[[#This Row],[TOV]]/_2025teamgamelogs[[#This Row],[POSSESIONS]]</f>
        <v>5.543237250554324E-2</v>
      </c>
      <c r="BK2206" s="4">
        <f>_2025teamgamelogs[[#This Row],[PTS]]/_2025teamgamelogs[[#This Row],[POSSESIONS]]</f>
        <v>1.1086474501108647</v>
      </c>
      <c r="BL2206" s="4">
        <f xml:space="preserve"> 100 * _2025teamgamelogs[[#This Row],[POINTS_PER_POSSESSION]]</f>
        <v>110.86474501108647</v>
      </c>
      <c r="BM2206" s="4">
        <f xml:space="preserve"> _2025teamgamelogs[[#This Row],[POSSESIONS]] / (_2025teamgamelogs[[#This Row],[MIN]]/48)</f>
        <v>108.24</v>
      </c>
      <c r="BN2206" s="3">
        <f>_2025teamgamelogs[[#This Row],[PTS]] / (2 * (_2025teamgamelogs[[#This Row],[FGA]] + 0.44 * _2025teamgamelogs[[#This Row],[FTA]]))</f>
        <v>0.54426705370101602</v>
      </c>
      <c r="BO2206" s="4">
        <f>VLOOKUP(_2025teamgamelogs[[#This Row],[MONTH]], LEAGUE_AVERAGES!$A$2:$B$8, 2, FALSE)</f>
        <v>113.5005303155976</v>
      </c>
      <c r="BP2206" s="5">
        <f>VLOOKUP(_2025teamgamelogs[[#This Row],[TEAM_NAME]], LEAGUE_AVERAGES!$A$14:$C$43, 2, FALSE)</f>
        <v>0.362375</v>
      </c>
      <c r="BQ2206" s="5">
        <f>VLOOKUP(_2025teamgamelogs[[#This Row],[TEAM_NAME]], LEAGUE_AVERAGES!$A$14:$C$43, 3, FALSE)</f>
        <v>0.36252380952380958</v>
      </c>
      <c r="BR2206" s="5">
        <f>VLOOKUP(_2025teamgamelogs[[#This Row],[TEAM_NAME]], LEAGUE_AVERAGES!$F$14:$H$43, 2, FALSE)</f>
        <v>0.47777500000000001</v>
      </c>
      <c r="BS2206" s="5">
        <f>VLOOKUP(_2025teamgamelogs[[#This Row],[TEAM_NAME]], LEAGUE_AVERAGES!$F$14:$H$43, 3, FALSE)</f>
        <v>0.48176190476190472</v>
      </c>
      <c r="BT2206" s="5">
        <f>VLOOKUP(_2025teamgamelogs[[#This Row],[TEAM_NAME]], LEAGUE_AVERAGES!$K$14:$M$43, 2, FALSE)</f>
        <v>0.58283558931438928</v>
      </c>
      <c r="BU2206" s="5">
        <f>VLOOKUP(_2025teamgamelogs[[#This Row],[TEAM_NAME]], LEAGUE_AVERAGES!$K$14:$M$43, 3, FALSE)</f>
        <v>0.5856179003364903</v>
      </c>
    </row>
    <row r="2207" spans="1:73" x14ac:dyDescent="0.2">
      <c r="A2207" t="s">
        <v>59</v>
      </c>
      <c r="B2207">
        <v>1610612748</v>
      </c>
      <c r="C2207" t="s">
        <v>101</v>
      </c>
      <c r="D2207" t="s">
        <v>102</v>
      </c>
      <c r="E2207">
        <v>22401076</v>
      </c>
      <c r="F2207" s="1">
        <v>45745</v>
      </c>
      <c r="G2207" t="s">
        <v>1328</v>
      </c>
      <c r="H2207" t="s">
        <v>63</v>
      </c>
      <c r="I2207">
        <v>48</v>
      </c>
      <c r="J2207">
        <v>44</v>
      </c>
      <c r="K2207">
        <v>93</v>
      </c>
      <c r="L2207">
        <v>0.47299999999999998</v>
      </c>
      <c r="M2207">
        <v>20</v>
      </c>
      <c r="N2207">
        <v>43</v>
      </c>
      <c r="O2207">
        <v>0.46500000000000002</v>
      </c>
      <c r="P2207">
        <v>10</v>
      </c>
      <c r="Q2207">
        <v>13</v>
      </c>
      <c r="R2207">
        <v>0.76900000000000002</v>
      </c>
      <c r="S2207">
        <v>16</v>
      </c>
      <c r="T2207">
        <v>31</v>
      </c>
      <c r="U2207">
        <v>47</v>
      </c>
      <c r="V2207">
        <v>33</v>
      </c>
      <c r="W2207">
        <v>11</v>
      </c>
      <c r="X2207">
        <v>12</v>
      </c>
      <c r="Y2207">
        <v>4</v>
      </c>
      <c r="Z2207">
        <v>7</v>
      </c>
      <c r="AA2207">
        <v>13</v>
      </c>
      <c r="AB2207">
        <v>15</v>
      </c>
      <c r="AC2207">
        <v>118</v>
      </c>
      <c r="AD2207">
        <v>23</v>
      </c>
      <c r="AE2207">
        <v>1</v>
      </c>
      <c r="AF2207">
        <v>1</v>
      </c>
      <c r="AG2207">
        <v>1</v>
      </c>
      <c r="AH2207">
        <v>1</v>
      </c>
      <c r="AI2207">
        <v>121</v>
      </c>
      <c r="AJ2207">
        <v>703</v>
      </c>
      <c r="AK2207">
        <v>664</v>
      </c>
      <c r="AL2207">
        <v>1135</v>
      </c>
      <c r="AM2207">
        <v>114</v>
      </c>
      <c r="AN2207">
        <v>471</v>
      </c>
      <c r="AO2207">
        <v>232</v>
      </c>
      <c r="AP2207">
        <v>2148</v>
      </c>
      <c r="AQ2207">
        <v>2188</v>
      </c>
      <c r="AR2207">
        <v>1388</v>
      </c>
      <c r="AS2207">
        <v>234</v>
      </c>
      <c r="AT2207">
        <v>1488</v>
      </c>
      <c r="AU2207">
        <v>705</v>
      </c>
      <c r="AV2207">
        <v>240</v>
      </c>
      <c r="AW2207">
        <v>429</v>
      </c>
      <c r="AX2207">
        <v>217</v>
      </c>
      <c r="AY2207">
        <v>1274</v>
      </c>
      <c r="AZ2207">
        <v>1902</v>
      </c>
      <c r="BA2207">
        <v>148</v>
      </c>
      <c r="BB2207">
        <v>1892</v>
      </c>
      <c r="BC2207">
        <v>891</v>
      </c>
      <c r="BD2207">
        <v>168</v>
      </c>
      <c r="BE2207">
        <v>1</v>
      </c>
      <c r="BF2207" t="s">
        <v>71</v>
      </c>
      <c r="BG2207" t="s">
        <v>1404</v>
      </c>
      <c r="BH2207" t="s">
        <v>1498</v>
      </c>
      <c r="BI2207" s="4">
        <f xml:space="preserve"> _2025teamgamelogs[[#This Row],[FGA]] + (0.44 * _2025teamgamelogs[[#This Row],[FTA]]) + _2025teamgamelogs[[#This Row],[TOV]] - _2025teamgamelogs[[#This Row],[OREB]]</f>
        <v>93.72</v>
      </c>
      <c r="BJ2207" s="3">
        <f>_2025teamgamelogs[[#This Row],[TOV]]/_2025teamgamelogs[[#This Row],[POSSESIONS]]</f>
        <v>0.11737089201877934</v>
      </c>
      <c r="BK2207" s="4">
        <f>_2025teamgamelogs[[#This Row],[PTS]]/_2025teamgamelogs[[#This Row],[POSSESIONS]]</f>
        <v>1.2590695689287239</v>
      </c>
      <c r="BL2207" s="4">
        <f xml:space="preserve"> 100 * _2025teamgamelogs[[#This Row],[POINTS_PER_POSSESSION]]</f>
        <v>125.90695689287239</v>
      </c>
      <c r="BM2207" s="4">
        <f xml:space="preserve"> _2025teamgamelogs[[#This Row],[POSSESIONS]] / (_2025teamgamelogs[[#This Row],[MIN]]/48)</f>
        <v>93.72</v>
      </c>
      <c r="BN2207" s="3">
        <f>_2025teamgamelogs[[#This Row],[PTS]] / (2 * (_2025teamgamelogs[[#This Row],[FGA]] + 0.44 * _2025teamgamelogs[[#This Row],[FTA]]))</f>
        <v>0.5976499189627229</v>
      </c>
      <c r="BO2207" s="4">
        <f>VLOOKUP(_2025teamgamelogs[[#This Row],[MONTH]], LEAGUE_AVERAGES!$A$2:$B$8, 2, FALSE)</f>
        <v>113.5005303155976</v>
      </c>
      <c r="BP2207" s="5">
        <f>VLOOKUP(_2025teamgamelogs[[#This Row],[TEAM_NAME]], LEAGUE_AVERAGES!$A$14:$C$43, 2, FALSE)</f>
        <v>0.38887804878048787</v>
      </c>
      <c r="BQ2207" s="5">
        <f>VLOOKUP(_2025teamgamelogs[[#This Row],[TEAM_NAME]], LEAGUE_AVERAGES!$A$14:$C$43, 3, FALSE)</f>
        <v>0.35180487804878063</v>
      </c>
      <c r="BR2207" s="5">
        <f>VLOOKUP(_2025teamgamelogs[[#This Row],[TEAM_NAME]], LEAGUE_AVERAGES!$F$14:$H$43, 2, FALSE)</f>
        <v>0.48178048780487814</v>
      </c>
      <c r="BS2207" s="5">
        <f>VLOOKUP(_2025teamgamelogs[[#This Row],[TEAM_NAME]], LEAGUE_AVERAGES!$F$14:$H$43, 3, FALSE)</f>
        <v>0.44997560975609752</v>
      </c>
      <c r="BT2207" s="5">
        <f>VLOOKUP(_2025teamgamelogs[[#This Row],[TEAM_NAME]], LEAGUE_AVERAGES!$K$14:$M$43, 2, FALSE)</f>
        <v>0.59307433364150897</v>
      </c>
      <c r="BU2207" s="5">
        <f>VLOOKUP(_2025teamgamelogs[[#This Row],[TEAM_NAME]], LEAGUE_AVERAGES!$K$14:$M$43, 3, FALSE)</f>
        <v>0.56311679796954139</v>
      </c>
    </row>
    <row r="2208" spans="1:73" x14ac:dyDescent="0.2">
      <c r="A2208" t="s">
        <v>59</v>
      </c>
      <c r="B2208">
        <v>1610612755</v>
      </c>
      <c r="C2208" t="s">
        <v>134</v>
      </c>
      <c r="D2208" t="s">
        <v>135</v>
      </c>
      <c r="E2208">
        <v>22401076</v>
      </c>
      <c r="F2208" s="1">
        <v>45745</v>
      </c>
      <c r="G2208" t="s">
        <v>1332</v>
      </c>
      <c r="H2208" t="s">
        <v>70</v>
      </c>
      <c r="I2208">
        <v>48</v>
      </c>
      <c r="J2208">
        <v>38</v>
      </c>
      <c r="K2208">
        <v>76</v>
      </c>
      <c r="L2208">
        <v>0.5</v>
      </c>
      <c r="M2208">
        <v>13</v>
      </c>
      <c r="N2208">
        <v>32</v>
      </c>
      <c r="O2208">
        <v>0.40600000000000003</v>
      </c>
      <c r="P2208">
        <v>6</v>
      </c>
      <c r="Q2208">
        <v>14</v>
      </c>
      <c r="R2208">
        <v>0.42899999999999999</v>
      </c>
      <c r="S2208">
        <v>6</v>
      </c>
      <c r="T2208">
        <v>31</v>
      </c>
      <c r="U2208">
        <v>37</v>
      </c>
      <c r="V2208">
        <v>28</v>
      </c>
      <c r="W2208">
        <v>18</v>
      </c>
      <c r="X2208">
        <v>7</v>
      </c>
      <c r="Y2208">
        <v>7</v>
      </c>
      <c r="Z2208">
        <v>4</v>
      </c>
      <c r="AA2208">
        <v>15</v>
      </c>
      <c r="AB2208">
        <v>13</v>
      </c>
      <c r="AC2208">
        <v>95</v>
      </c>
      <c r="AD2208">
        <v>-23</v>
      </c>
      <c r="AE2208">
        <v>1</v>
      </c>
      <c r="AF2208">
        <v>1231</v>
      </c>
      <c r="AG2208">
        <v>1231</v>
      </c>
      <c r="AH2208">
        <v>1231</v>
      </c>
      <c r="AI2208">
        <v>121</v>
      </c>
      <c r="AJ2208">
        <v>1796</v>
      </c>
      <c r="AK2208">
        <v>2372</v>
      </c>
      <c r="AL2208">
        <v>663</v>
      </c>
      <c r="AM2208">
        <v>1171</v>
      </c>
      <c r="AN2208">
        <v>1863</v>
      </c>
      <c r="AO2208">
        <v>669</v>
      </c>
      <c r="AP2208">
        <v>2408</v>
      </c>
      <c r="AQ2208">
        <v>2113</v>
      </c>
      <c r="AR2208">
        <v>2454</v>
      </c>
      <c r="AS2208">
        <v>2189</v>
      </c>
      <c r="AT2208">
        <v>1488</v>
      </c>
      <c r="AU2208">
        <v>2073</v>
      </c>
      <c r="AV2208">
        <v>840</v>
      </c>
      <c r="AW2208">
        <v>1953</v>
      </c>
      <c r="AX2208">
        <v>1360</v>
      </c>
      <c r="AY2208">
        <v>346</v>
      </c>
      <c r="AZ2208">
        <v>750</v>
      </c>
      <c r="BA2208">
        <v>398</v>
      </c>
      <c r="BB2208">
        <v>2202</v>
      </c>
      <c r="BC2208">
        <v>2285</v>
      </c>
      <c r="BD2208">
        <v>2268</v>
      </c>
      <c r="BE2208">
        <v>1</v>
      </c>
      <c r="BF2208" t="s">
        <v>64</v>
      </c>
      <c r="BG2208" t="s">
        <v>1404</v>
      </c>
      <c r="BH2208" t="s">
        <v>1498</v>
      </c>
      <c r="BI2208" s="4">
        <f xml:space="preserve"> _2025teamgamelogs[[#This Row],[FGA]] + (0.44 * _2025teamgamelogs[[#This Row],[FTA]]) + _2025teamgamelogs[[#This Row],[TOV]] - _2025teamgamelogs[[#This Row],[OREB]]</f>
        <v>94.16</v>
      </c>
      <c r="BJ2208" s="3">
        <f>_2025teamgamelogs[[#This Row],[TOV]]/_2025teamgamelogs[[#This Row],[POSSESIONS]]</f>
        <v>0.19116397621070519</v>
      </c>
      <c r="BK2208" s="4">
        <f>_2025teamgamelogs[[#This Row],[PTS]]/_2025teamgamelogs[[#This Row],[POSSESIONS]]</f>
        <v>1.0089209855564996</v>
      </c>
      <c r="BL2208" s="4">
        <f xml:space="preserve"> 100 * _2025teamgamelogs[[#This Row],[POINTS_PER_POSSESSION]]</f>
        <v>100.89209855564995</v>
      </c>
      <c r="BM2208" s="4">
        <f xml:space="preserve"> _2025teamgamelogs[[#This Row],[POSSESIONS]] / (_2025teamgamelogs[[#This Row],[MIN]]/48)</f>
        <v>94.16</v>
      </c>
      <c r="BN2208" s="3">
        <f>_2025teamgamelogs[[#This Row],[PTS]] / (2 * (_2025teamgamelogs[[#This Row],[FGA]] + 0.44 * _2025teamgamelogs[[#This Row],[FTA]]))</f>
        <v>0.57814021421616357</v>
      </c>
      <c r="BO2208" s="4">
        <f>VLOOKUP(_2025teamgamelogs[[#This Row],[MONTH]], LEAGUE_AVERAGES!$A$2:$B$8, 2, FALSE)</f>
        <v>113.5005303155976</v>
      </c>
      <c r="BP2208" s="5">
        <f>VLOOKUP(_2025teamgamelogs[[#This Row],[TEAM_NAME]], LEAGUE_AVERAGES!$A$14:$C$43, 2, FALSE)</f>
        <v>0.34129268292682929</v>
      </c>
      <c r="BQ2208" s="5">
        <f>VLOOKUP(_2025teamgamelogs[[#This Row],[TEAM_NAME]], LEAGUE_AVERAGES!$A$14:$C$43, 3, FALSE)</f>
        <v>0.34026829268292691</v>
      </c>
      <c r="BR2208" s="5">
        <f>VLOOKUP(_2025teamgamelogs[[#This Row],[TEAM_NAME]], LEAGUE_AVERAGES!$F$14:$H$43, 2, FALSE)</f>
        <v>0.45178048780487812</v>
      </c>
      <c r="BS2208" s="5">
        <f>VLOOKUP(_2025teamgamelogs[[#This Row],[TEAM_NAME]], LEAGUE_AVERAGES!$F$14:$H$43, 3, FALSE)</f>
        <v>0.45797560975609758</v>
      </c>
      <c r="BT2208" s="5">
        <f>VLOOKUP(_2025teamgamelogs[[#This Row],[TEAM_NAME]], LEAGUE_AVERAGES!$K$14:$M$43, 2, FALSE)</f>
        <v>0.55774018976963147</v>
      </c>
      <c r="BU2208" s="5">
        <f>VLOOKUP(_2025teamgamelogs[[#This Row],[TEAM_NAME]], LEAGUE_AVERAGES!$K$14:$M$43, 3, FALSE)</f>
        <v>0.57066794818423772</v>
      </c>
    </row>
    <row r="2209" spans="1:73" x14ac:dyDescent="0.2">
      <c r="A2209" t="s">
        <v>59</v>
      </c>
      <c r="B2209">
        <v>1610612751</v>
      </c>
      <c r="C2209" t="s">
        <v>89</v>
      </c>
      <c r="D2209" t="s">
        <v>90</v>
      </c>
      <c r="E2209">
        <v>22401075</v>
      </c>
      <c r="F2209" s="1">
        <v>45745</v>
      </c>
      <c r="G2209" t="s">
        <v>1449</v>
      </c>
      <c r="H2209" t="s">
        <v>63</v>
      </c>
      <c r="I2209">
        <v>48</v>
      </c>
      <c r="J2209">
        <v>39</v>
      </c>
      <c r="K2209">
        <v>88</v>
      </c>
      <c r="L2209">
        <v>0.443</v>
      </c>
      <c r="M2209">
        <v>18</v>
      </c>
      <c r="N2209">
        <v>46</v>
      </c>
      <c r="O2209">
        <v>0.39100000000000001</v>
      </c>
      <c r="P2209">
        <v>19</v>
      </c>
      <c r="Q2209">
        <v>20</v>
      </c>
      <c r="R2209">
        <v>0.95</v>
      </c>
      <c r="S2209">
        <v>12</v>
      </c>
      <c r="T2209">
        <v>37</v>
      </c>
      <c r="U2209">
        <v>49</v>
      </c>
      <c r="V2209">
        <v>25</v>
      </c>
      <c r="W2209">
        <v>14</v>
      </c>
      <c r="X2209">
        <v>2</v>
      </c>
      <c r="Y2209">
        <v>4</v>
      </c>
      <c r="Z2209">
        <v>7</v>
      </c>
      <c r="AA2209">
        <v>23</v>
      </c>
      <c r="AB2209">
        <v>15</v>
      </c>
      <c r="AC2209">
        <v>115</v>
      </c>
      <c r="AD2209">
        <v>3</v>
      </c>
      <c r="AE2209">
        <v>1</v>
      </c>
      <c r="AF2209">
        <v>1</v>
      </c>
      <c r="AG2209">
        <v>1</v>
      </c>
      <c r="AH2209">
        <v>1</v>
      </c>
      <c r="AI2209">
        <v>121</v>
      </c>
      <c r="AJ2209">
        <v>1609</v>
      </c>
      <c r="AK2209">
        <v>1314</v>
      </c>
      <c r="AL2209">
        <v>1660</v>
      </c>
      <c r="AM2209">
        <v>288</v>
      </c>
      <c r="AN2209">
        <v>249</v>
      </c>
      <c r="AO2209">
        <v>836</v>
      </c>
      <c r="AP2209">
        <v>756</v>
      </c>
      <c r="AQ2209">
        <v>1301</v>
      </c>
      <c r="AR2209">
        <v>77</v>
      </c>
      <c r="AS2209">
        <v>848</v>
      </c>
      <c r="AT2209">
        <v>489</v>
      </c>
      <c r="AU2209">
        <v>505</v>
      </c>
      <c r="AV2209">
        <v>1358</v>
      </c>
      <c r="AW2209">
        <v>1092</v>
      </c>
      <c r="AX2209">
        <v>2421</v>
      </c>
      <c r="AY2209">
        <v>1274</v>
      </c>
      <c r="AZ2209">
        <v>1902</v>
      </c>
      <c r="BA2209">
        <v>2046</v>
      </c>
      <c r="BB2209">
        <v>1892</v>
      </c>
      <c r="BC2209">
        <v>1095</v>
      </c>
      <c r="BD2209">
        <v>1047</v>
      </c>
      <c r="BE2209">
        <v>1</v>
      </c>
      <c r="BF2209" t="s">
        <v>71</v>
      </c>
      <c r="BG2209" t="s">
        <v>1404</v>
      </c>
      <c r="BH2209" t="s">
        <v>1498</v>
      </c>
      <c r="BI2209" s="4">
        <f xml:space="preserve"> _2025teamgamelogs[[#This Row],[FGA]] + (0.44 * _2025teamgamelogs[[#This Row],[FTA]]) + _2025teamgamelogs[[#This Row],[TOV]] - _2025teamgamelogs[[#This Row],[OREB]]</f>
        <v>98.8</v>
      </c>
      <c r="BJ2209" s="3">
        <f>_2025teamgamelogs[[#This Row],[TOV]]/_2025teamgamelogs[[#This Row],[POSSESIONS]]</f>
        <v>0.1417004048582996</v>
      </c>
      <c r="BK2209" s="4">
        <f>_2025teamgamelogs[[#This Row],[PTS]]/_2025teamgamelogs[[#This Row],[POSSESIONS]]</f>
        <v>1.1639676113360324</v>
      </c>
      <c r="BL2209" s="4">
        <f xml:space="preserve"> 100 * _2025teamgamelogs[[#This Row],[POINTS_PER_POSSESSION]]</f>
        <v>116.39676113360325</v>
      </c>
      <c r="BM2209" s="4">
        <f xml:space="preserve"> _2025teamgamelogs[[#This Row],[POSSESIONS]] / (_2025teamgamelogs[[#This Row],[MIN]]/48)</f>
        <v>98.8</v>
      </c>
      <c r="BN2209" s="3">
        <f>_2025teamgamelogs[[#This Row],[PTS]] / (2 * (_2025teamgamelogs[[#This Row],[FGA]] + 0.44 * _2025teamgamelogs[[#This Row],[FTA]]))</f>
        <v>0.59400826446280997</v>
      </c>
      <c r="BO2209" s="4">
        <f>VLOOKUP(_2025teamgamelogs[[#This Row],[MONTH]], LEAGUE_AVERAGES!$A$2:$B$8, 2, FALSE)</f>
        <v>113.5005303155976</v>
      </c>
      <c r="BP2209" s="5">
        <f>VLOOKUP(_2025teamgamelogs[[#This Row],[TEAM_NAME]], LEAGUE_AVERAGES!$A$14:$C$43, 2, FALSE)</f>
        <v>0.337609756097561</v>
      </c>
      <c r="BQ2209" s="5">
        <f>VLOOKUP(_2025teamgamelogs[[#This Row],[TEAM_NAME]], LEAGUE_AVERAGES!$A$14:$C$43, 3, FALSE)</f>
        <v>0.34709756097560968</v>
      </c>
      <c r="BR2209" s="5">
        <f>VLOOKUP(_2025teamgamelogs[[#This Row],[TEAM_NAME]], LEAGUE_AVERAGES!$F$14:$H$43, 2, FALSE)</f>
        <v>0.43748780487804872</v>
      </c>
      <c r="BS2209" s="5">
        <f>VLOOKUP(_2025teamgamelogs[[#This Row],[TEAM_NAME]], LEAGUE_AVERAGES!$F$14:$H$43, 3, FALSE)</f>
        <v>0.43895121951219529</v>
      </c>
      <c r="BT2209" s="5">
        <f>VLOOKUP(_2025teamgamelogs[[#This Row],[TEAM_NAME]], LEAGUE_AVERAGES!$K$14:$M$43, 2, FALSE)</f>
        <v>0.54767404365624284</v>
      </c>
      <c r="BU2209" s="5">
        <f>VLOOKUP(_2025teamgamelogs[[#This Row],[TEAM_NAME]], LEAGUE_AVERAGES!$K$14:$M$43, 3, FALSE)</f>
        <v>0.5592142433904097</v>
      </c>
    </row>
    <row r="2210" spans="1:73" x14ac:dyDescent="0.2">
      <c r="A2210" t="s">
        <v>59</v>
      </c>
      <c r="B2210">
        <v>1610612738</v>
      </c>
      <c r="C2210" t="s">
        <v>74</v>
      </c>
      <c r="D2210" t="s">
        <v>75</v>
      </c>
      <c r="E2210">
        <v>22401080</v>
      </c>
      <c r="F2210" s="1">
        <v>45745</v>
      </c>
      <c r="G2210" t="s">
        <v>1755</v>
      </c>
      <c r="H2210" t="s">
        <v>63</v>
      </c>
      <c r="I2210">
        <v>48</v>
      </c>
      <c r="J2210">
        <v>45</v>
      </c>
      <c r="K2210">
        <v>94</v>
      </c>
      <c r="L2210">
        <v>0.47899999999999998</v>
      </c>
      <c r="M2210">
        <v>17</v>
      </c>
      <c r="N2210">
        <v>51</v>
      </c>
      <c r="O2210">
        <v>0.33300000000000002</v>
      </c>
      <c r="P2210">
        <v>14</v>
      </c>
      <c r="Q2210">
        <v>18</v>
      </c>
      <c r="R2210">
        <v>0.77800000000000002</v>
      </c>
      <c r="S2210">
        <v>15</v>
      </c>
      <c r="T2210">
        <v>39</v>
      </c>
      <c r="U2210">
        <v>54</v>
      </c>
      <c r="V2210">
        <v>32</v>
      </c>
      <c r="W2210">
        <v>11</v>
      </c>
      <c r="X2210">
        <v>2</v>
      </c>
      <c r="Y2210">
        <v>4</v>
      </c>
      <c r="Z2210">
        <v>1</v>
      </c>
      <c r="AA2210">
        <v>18</v>
      </c>
      <c r="AB2210">
        <v>16</v>
      </c>
      <c r="AC2210">
        <v>121</v>
      </c>
      <c r="AD2210">
        <v>10</v>
      </c>
      <c r="AE2210">
        <v>1</v>
      </c>
      <c r="AF2210">
        <v>1</v>
      </c>
      <c r="AG2210">
        <v>1</v>
      </c>
      <c r="AH2210">
        <v>1</v>
      </c>
      <c r="AI2210">
        <v>121</v>
      </c>
      <c r="AJ2210">
        <v>564</v>
      </c>
      <c r="AK2210">
        <v>570</v>
      </c>
      <c r="AL2210">
        <v>1022</v>
      </c>
      <c r="AM2210">
        <v>410</v>
      </c>
      <c r="AN2210">
        <v>83</v>
      </c>
      <c r="AO2210">
        <v>1468</v>
      </c>
      <c r="AP2210">
        <v>1571</v>
      </c>
      <c r="AQ2210">
        <v>1617</v>
      </c>
      <c r="AR2210">
        <v>1292</v>
      </c>
      <c r="AS2210">
        <v>332</v>
      </c>
      <c r="AT2210">
        <v>277</v>
      </c>
      <c r="AU2210">
        <v>165</v>
      </c>
      <c r="AV2210">
        <v>322</v>
      </c>
      <c r="AW2210">
        <v>429</v>
      </c>
      <c r="AX2210">
        <v>2421</v>
      </c>
      <c r="AY2210">
        <v>1274</v>
      </c>
      <c r="AZ2210">
        <v>35</v>
      </c>
      <c r="BA2210">
        <v>1018</v>
      </c>
      <c r="BB2210">
        <v>1670</v>
      </c>
      <c r="BC2210">
        <v>672</v>
      </c>
      <c r="BD2210">
        <v>614</v>
      </c>
      <c r="BE2210">
        <v>1</v>
      </c>
      <c r="BF2210" t="s">
        <v>71</v>
      </c>
      <c r="BG2210" t="s">
        <v>1404</v>
      </c>
      <c r="BH2210" t="s">
        <v>1498</v>
      </c>
      <c r="BI2210" s="4">
        <f xml:space="preserve"> _2025teamgamelogs[[#This Row],[FGA]] + (0.44 * _2025teamgamelogs[[#This Row],[FTA]]) + _2025teamgamelogs[[#This Row],[TOV]] - _2025teamgamelogs[[#This Row],[OREB]]</f>
        <v>97.92</v>
      </c>
      <c r="BJ2210" s="3">
        <f>_2025teamgamelogs[[#This Row],[TOV]]/_2025teamgamelogs[[#This Row],[POSSESIONS]]</f>
        <v>0.11233660130718955</v>
      </c>
      <c r="BK2210" s="4">
        <f>_2025teamgamelogs[[#This Row],[PTS]]/_2025teamgamelogs[[#This Row],[POSSESIONS]]</f>
        <v>1.235702614379085</v>
      </c>
      <c r="BL2210" s="4">
        <f xml:space="preserve"> 100 * _2025teamgamelogs[[#This Row],[POINTS_PER_POSSESSION]]</f>
        <v>123.5702614379085</v>
      </c>
      <c r="BM2210" s="4">
        <f xml:space="preserve"> _2025teamgamelogs[[#This Row],[POSSESIONS]] / (_2025teamgamelogs[[#This Row],[MIN]]/48)</f>
        <v>97.92</v>
      </c>
      <c r="BN2210" s="3">
        <f>_2025teamgamelogs[[#This Row],[PTS]] / (2 * (_2025teamgamelogs[[#This Row],[FGA]] + 0.44 * _2025teamgamelogs[[#This Row],[FTA]]))</f>
        <v>0.5936028257456829</v>
      </c>
      <c r="BO2210" s="4">
        <f>VLOOKUP(_2025teamgamelogs[[#This Row],[MONTH]], LEAGUE_AVERAGES!$A$2:$B$8, 2, FALSE)</f>
        <v>113.5005303155976</v>
      </c>
      <c r="BP2210" s="5">
        <f>VLOOKUP(_2025teamgamelogs[[#This Row],[TEAM_NAME]], LEAGUE_AVERAGES!$A$14:$C$43, 2, FALSE)</f>
        <v>0.3739024390243903</v>
      </c>
      <c r="BQ2210" s="5">
        <f>VLOOKUP(_2025teamgamelogs[[#This Row],[TEAM_NAME]], LEAGUE_AVERAGES!$A$14:$C$43, 3, FALSE)</f>
        <v>0.36424390243902455</v>
      </c>
      <c r="BR2210" s="5">
        <f>VLOOKUP(_2025teamgamelogs[[#This Row],[TEAM_NAME]], LEAGUE_AVERAGES!$F$14:$H$43, 2, FALSE)</f>
        <v>0.46717073170731704</v>
      </c>
      <c r="BS2210" s="5">
        <f>VLOOKUP(_2025teamgamelogs[[#This Row],[TEAM_NAME]], LEAGUE_AVERAGES!$F$14:$H$43, 3, FALSE)</f>
        <v>0.45907317073170728</v>
      </c>
      <c r="BT2210" s="5">
        <f>VLOOKUP(_2025teamgamelogs[[#This Row],[TEAM_NAME]], LEAGUE_AVERAGES!$K$14:$M$43, 2, FALSE)</f>
        <v>0.59645910798675039</v>
      </c>
      <c r="BU2210" s="5">
        <f>VLOOKUP(_2025teamgamelogs[[#This Row],[TEAM_NAME]], LEAGUE_AVERAGES!$K$14:$M$43, 3, FALSE)</f>
        <v>0.58679053151616523</v>
      </c>
    </row>
    <row r="2211" spans="1:73" x14ac:dyDescent="0.2">
      <c r="A2211" t="s">
        <v>59</v>
      </c>
      <c r="B2211">
        <v>1610612754</v>
      </c>
      <c r="C2211" t="s">
        <v>110</v>
      </c>
      <c r="D2211" t="s">
        <v>111</v>
      </c>
      <c r="E2211">
        <v>22401079</v>
      </c>
      <c r="F2211" s="1">
        <v>45745</v>
      </c>
      <c r="G2211" t="s">
        <v>1756</v>
      </c>
      <c r="H2211" t="s">
        <v>70</v>
      </c>
      <c r="I2211">
        <v>48</v>
      </c>
      <c r="J2211">
        <v>39</v>
      </c>
      <c r="K2211">
        <v>87</v>
      </c>
      <c r="L2211">
        <v>0.44800000000000001</v>
      </c>
      <c r="M2211">
        <v>14</v>
      </c>
      <c r="N2211">
        <v>42</v>
      </c>
      <c r="O2211">
        <v>0.33300000000000002</v>
      </c>
      <c r="P2211">
        <v>19</v>
      </c>
      <c r="Q2211">
        <v>26</v>
      </c>
      <c r="R2211">
        <v>0.73099999999999998</v>
      </c>
      <c r="S2211">
        <v>8</v>
      </c>
      <c r="T2211">
        <v>35</v>
      </c>
      <c r="U2211">
        <v>43</v>
      </c>
      <c r="V2211">
        <v>27</v>
      </c>
      <c r="W2211">
        <v>13</v>
      </c>
      <c r="X2211">
        <v>6</v>
      </c>
      <c r="Y2211">
        <v>6</v>
      </c>
      <c r="Z2211">
        <v>4</v>
      </c>
      <c r="AA2211">
        <v>16</v>
      </c>
      <c r="AB2211">
        <v>17</v>
      </c>
      <c r="AC2211">
        <v>111</v>
      </c>
      <c r="AD2211">
        <v>-21</v>
      </c>
      <c r="AE2211">
        <v>1</v>
      </c>
      <c r="AF2211">
        <v>1231</v>
      </c>
      <c r="AG2211">
        <v>1231</v>
      </c>
      <c r="AH2211">
        <v>1231</v>
      </c>
      <c r="AI2211">
        <v>121</v>
      </c>
      <c r="AJ2211">
        <v>1609</v>
      </c>
      <c r="AK2211">
        <v>1449</v>
      </c>
      <c r="AL2211">
        <v>1564</v>
      </c>
      <c r="AM2211">
        <v>934</v>
      </c>
      <c r="AN2211">
        <v>568</v>
      </c>
      <c r="AO2211">
        <v>1468</v>
      </c>
      <c r="AP2211">
        <v>756</v>
      </c>
      <c r="AQ2211">
        <v>570</v>
      </c>
      <c r="AR2211">
        <v>1731</v>
      </c>
      <c r="AS2211">
        <v>1800</v>
      </c>
      <c r="AT2211">
        <v>769</v>
      </c>
      <c r="AU2211">
        <v>1282</v>
      </c>
      <c r="AV2211">
        <v>1013</v>
      </c>
      <c r="AW2211">
        <v>850</v>
      </c>
      <c r="AX2211">
        <v>1702</v>
      </c>
      <c r="AY2211">
        <v>560</v>
      </c>
      <c r="AZ2211">
        <v>750</v>
      </c>
      <c r="BA2211">
        <v>570</v>
      </c>
      <c r="BB2211">
        <v>1444</v>
      </c>
      <c r="BC2211">
        <v>1402</v>
      </c>
      <c r="BD2211">
        <v>2231</v>
      </c>
      <c r="BE2211">
        <v>1</v>
      </c>
      <c r="BF2211" t="s">
        <v>71</v>
      </c>
      <c r="BG2211" t="s">
        <v>1404</v>
      </c>
      <c r="BH2211" t="s">
        <v>1498</v>
      </c>
      <c r="BI2211" s="4">
        <f xml:space="preserve"> _2025teamgamelogs[[#This Row],[FGA]] + (0.44 * _2025teamgamelogs[[#This Row],[FTA]]) + _2025teamgamelogs[[#This Row],[TOV]] - _2025teamgamelogs[[#This Row],[OREB]]</f>
        <v>103.44</v>
      </c>
      <c r="BJ2211" s="3">
        <f>_2025teamgamelogs[[#This Row],[TOV]]/_2025teamgamelogs[[#This Row],[POSSESIONS]]</f>
        <v>0.12567672080433101</v>
      </c>
      <c r="BK2211" s="4">
        <f>_2025teamgamelogs[[#This Row],[PTS]]/_2025teamgamelogs[[#This Row],[POSSESIONS]]</f>
        <v>1.0730858468677495</v>
      </c>
      <c r="BL2211" s="4">
        <f xml:space="preserve"> 100 * _2025teamgamelogs[[#This Row],[POINTS_PER_POSSESSION]]</f>
        <v>107.30858468677495</v>
      </c>
      <c r="BM2211" s="4">
        <f xml:space="preserve"> _2025teamgamelogs[[#This Row],[POSSESIONS]] / (_2025teamgamelogs[[#This Row],[MIN]]/48)</f>
        <v>103.44</v>
      </c>
      <c r="BN2211" s="3">
        <f>_2025teamgamelogs[[#This Row],[PTS]] / (2 * (_2025teamgamelogs[[#This Row],[FGA]] + 0.44 * _2025teamgamelogs[[#This Row],[FTA]]))</f>
        <v>0.56379520520113779</v>
      </c>
      <c r="BO2211" s="4">
        <f>VLOOKUP(_2025teamgamelogs[[#This Row],[MONTH]], LEAGUE_AVERAGES!$A$2:$B$8, 2, FALSE)</f>
        <v>113.5005303155976</v>
      </c>
      <c r="BP2211" s="5">
        <f>VLOOKUP(_2025teamgamelogs[[#This Row],[TEAM_NAME]], LEAGUE_AVERAGES!$A$14:$C$43, 2, FALSE)</f>
        <v>0.37909999999999999</v>
      </c>
      <c r="BQ2211" s="5">
        <f>VLOOKUP(_2025teamgamelogs[[#This Row],[TEAM_NAME]], LEAGUE_AVERAGES!$A$14:$C$43, 3, FALSE)</f>
        <v>0.35511904761904761</v>
      </c>
      <c r="BR2211" s="5">
        <f>VLOOKUP(_2025teamgamelogs[[#This Row],[TEAM_NAME]], LEAGUE_AVERAGES!$F$14:$H$43, 2, FALSE)</f>
        <v>0.49785000000000013</v>
      </c>
      <c r="BS2211" s="5">
        <f>VLOOKUP(_2025teamgamelogs[[#This Row],[TEAM_NAME]], LEAGUE_AVERAGES!$F$14:$H$43, 3, FALSE)</f>
        <v>0.47942857142857148</v>
      </c>
      <c r="BT2211" s="5">
        <f>VLOOKUP(_2025teamgamelogs[[#This Row],[TEAM_NAME]], LEAGUE_AVERAGES!$K$14:$M$43, 2, FALSE)</f>
        <v>0.60805571751162091</v>
      </c>
      <c r="BU2211" s="5">
        <f>VLOOKUP(_2025teamgamelogs[[#This Row],[TEAM_NAME]], LEAGUE_AVERAGES!$K$14:$M$43, 3, FALSE)</f>
        <v>0.58190704341109034</v>
      </c>
    </row>
    <row r="2212" spans="1:73" x14ac:dyDescent="0.2">
      <c r="A2212" t="s">
        <v>59</v>
      </c>
      <c r="B2212">
        <v>1610612760</v>
      </c>
      <c r="C2212" t="s">
        <v>137</v>
      </c>
      <c r="D2212" t="s">
        <v>138</v>
      </c>
      <c r="E2212">
        <v>22401079</v>
      </c>
      <c r="F2212" s="1">
        <v>45745</v>
      </c>
      <c r="G2212" t="s">
        <v>1757</v>
      </c>
      <c r="H2212" t="s">
        <v>63</v>
      </c>
      <c r="I2212">
        <v>48</v>
      </c>
      <c r="J2212">
        <v>48</v>
      </c>
      <c r="K2212">
        <v>94</v>
      </c>
      <c r="L2212">
        <v>0.51100000000000001</v>
      </c>
      <c r="M2212">
        <v>17</v>
      </c>
      <c r="N2212">
        <v>36</v>
      </c>
      <c r="O2212">
        <v>0.47199999999999998</v>
      </c>
      <c r="P2212">
        <v>19</v>
      </c>
      <c r="Q2212">
        <v>23</v>
      </c>
      <c r="R2212">
        <v>0.82599999999999996</v>
      </c>
      <c r="S2212">
        <v>8</v>
      </c>
      <c r="T2212">
        <v>39</v>
      </c>
      <c r="U2212">
        <v>47</v>
      </c>
      <c r="V2212">
        <v>26</v>
      </c>
      <c r="W2212">
        <v>10</v>
      </c>
      <c r="X2212">
        <v>9</v>
      </c>
      <c r="Y2212">
        <v>4</v>
      </c>
      <c r="Z2212">
        <v>6</v>
      </c>
      <c r="AA2212">
        <v>17</v>
      </c>
      <c r="AB2212">
        <v>16</v>
      </c>
      <c r="AC2212">
        <v>132</v>
      </c>
      <c r="AD2212">
        <v>21</v>
      </c>
      <c r="AE2212">
        <v>1</v>
      </c>
      <c r="AF2212">
        <v>1</v>
      </c>
      <c r="AG2212">
        <v>1</v>
      </c>
      <c r="AH2212">
        <v>1</v>
      </c>
      <c r="AI2212">
        <v>121</v>
      </c>
      <c r="AJ2212">
        <v>242</v>
      </c>
      <c r="AK2212">
        <v>570</v>
      </c>
      <c r="AL2212">
        <v>559</v>
      </c>
      <c r="AM2212">
        <v>410</v>
      </c>
      <c r="AN2212">
        <v>1366</v>
      </c>
      <c r="AO2212">
        <v>201</v>
      </c>
      <c r="AP2212">
        <v>756</v>
      </c>
      <c r="AQ2212">
        <v>899</v>
      </c>
      <c r="AR2212">
        <v>794</v>
      </c>
      <c r="AS2212">
        <v>1800</v>
      </c>
      <c r="AT2212">
        <v>277</v>
      </c>
      <c r="AU2212">
        <v>705</v>
      </c>
      <c r="AV2212">
        <v>1195</v>
      </c>
      <c r="AW2212">
        <v>264</v>
      </c>
      <c r="AX2212">
        <v>797</v>
      </c>
      <c r="AY2212">
        <v>1274</v>
      </c>
      <c r="AZ2212">
        <v>1573</v>
      </c>
      <c r="BA2212">
        <v>792</v>
      </c>
      <c r="BB2212">
        <v>1670</v>
      </c>
      <c r="BC2212">
        <v>179</v>
      </c>
      <c r="BD2212">
        <v>211</v>
      </c>
      <c r="BE2212">
        <v>1</v>
      </c>
      <c r="BF2212" t="s">
        <v>64</v>
      </c>
      <c r="BG2212" t="s">
        <v>1404</v>
      </c>
      <c r="BH2212" t="s">
        <v>1498</v>
      </c>
      <c r="BI2212" s="4">
        <f xml:space="preserve"> _2025teamgamelogs[[#This Row],[FGA]] + (0.44 * _2025teamgamelogs[[#This Row],[FTA]]) + _2025teamgamelogs[[#This Row],[TOV]] - _2025teamgamelogs[[#This Row],[OREB]]</f>
        <v>106.12</v>
      </c>
      <c r="BJ2212" s="3">
        <f>_2025teamgamelogs[[#This Row],[TOV]]/_2025teamgamelogs[[#This Row],[POSSESIONS]]</f>
        <v>9.4232943837165475E-2</v>
      </c>
      <c r="BK2212" s="4">
        <f>_2025teamgamelogs[[#This Row],[PTS]]/_2025teamgamelogs[[#This Row],[POSSESIONS]]</f>
        <v>1.2438748586505841</v>
      </c>
      <c r="BL2212" s="4">
        <f xml:space="preserve"> 100 * _2025teamgamelogs[[#This Row],[POINTS_PER_POSSESSION]]</f>
        <v>124.38748586505841</v>
      </c>
      <c r="BM2212" s="4">
        <f xml:space="preserve"> _2025teamgamelogs[[#This Row],[POSSESIONS]] / (_2025teamgamelogs[[#This Row],[MIN]]/48)</f>
        <v>106.12</v>
      </c>
      <c r="BN2212" s="3">
        <f>_2025teamgamelogs[[#This Row],[PTS]] / (2 * (_2025teamgamelogs[[#This Row],[FGA]] + 0.44 * _2025teamgamelogs[[#This Row],[FTA]]))</f>
        <v>0.63388398002305035</v>
      </c>
      <c r="BO2212" s="4">
        <f>VLOOKUP(_2025teamgamelogs[[#This Row],[MONTH]], LEAGUE_AVERAGES!$A$2:$B$8, 2, FALSE)</f>
        <v>113.5005303155976</v>
      </c>
      <c r="BP2212" s="5">
        <f>VLOOKUP(_2025teamgamelogs[[#This Row],[TEAM_NAME]], LEAGUE_AVERAGES!$A$14:$C$43, 2, FALSE)</f>
        <v>0.38229268292682927</v>
      </c>
      <c r="BQ2212" s="5">
        <f>VLOOKUP(_2025teamgamelogs[[#This Row],[TEAM_NAME]], LEAGUE_AVERAGES!$A$14:$C$43, 3, FALSE)</f>
        <v>0.36500000000000005</v>
      </c>
      <c r="BR2212" s="5">
        <f>VLOOKUP(_2025teamgamelogs[[#This Row],[TEAM_NAME]], LEAGUE_AVERAGES!$F$14:$H$43, 2, FALSE)</f>
        <v>0.48607317073170736</v>
      </c>
      <c r="BS2212" s="5">
        <f>VLOOKUP(_2025teamgamelogs[[#This Row],[TEAM_NAME]], LEAGUE_AVERAGES!$F$14:$H$43, 3, FALSE)</f>
        <v>0.4780731707317073</v>
      </c>
      <c r="BT2212" s="5">
        <f>VLOOKUP(_2025teamgamelogs[[#This Row],[TEAM_NAME]], LEAGUE_AVERAGES!$K$14:$M$43, 2, FALSE)</f>
        <v>0.59971838422440138</v>
      </c>
      <c r="BU2212" s="5">
        <f>VLOOKUP(_2025teamgamelogs[[#This Row],[TEAM_NAME]], LEAGUE_AVERAGES!$K$14:$M$43, 3, FALSE)</f>
        <v>0.58679992881439635</v>
      </c>
    </row>
    <row r="2213" spans="1:73" x14ac:dyDescent="0.2">
      <c r="A2213" t="s">
        <v>59</v>
      </c>
      <c r="B2213">
        <v>1610612753</v>
      </c>
      <c r="C2213" t="s">
        <v>83</v>
      </c>
      <c r="D2213" t="s">
        <v>84</v>
      </c>
      <c r="E2213">
        <v>22401074</v>
      </c>
      <c r="F2213" s="1">
        <v>45745</v>
      </c>
      <c r="G2213" t="s">
        <v>1758</v>
      </c>
      <c r="H2213" t="s">
        <v>63</v>
      </c>
      <c r="I2213">
        <v>48</v>
      </c>
      <c r="J2213">
        <v>44</v>
      </c>
      <c r="K2213">
        <v>89</v>
      </c>
      <c r="L2213">
        <v>0.49399999999999999</v>
      </c>
      <c r="M2213">
        <v>18</v>
      </c>
      <c r="N2213">
        <v>39</v>
      </c>
      <c r="O2213">
        <v>0.46200000000000002</v>
      </c>
      <c r="P2213">
        <v>15</v>
      </c>
      <c r="Q2213">
        <v>24</v>
      </c>
      <c r="R2213">
        <v>0.625</v>
      </c>
      <c r="S2213">
        <v>13</v>
      </c>
      <c r="T2213">
        <v>36</v>
      </c>
      <c r="U2213">
        <v>49</v>
      </c>
      <c r="V2213">
        <v>31</v>
      </c>
      <c r="W2213">
        <v>14</v>
      </c>
      <c r="X2213">
        <v>10</v>
      </c>
      <c r="Y2213">
        <v>2</v>
      </c>
      <c r="Z2213">
        <v>6</v>
      </c>
      <c r="AA2213">
        <v>18</v>
      </c>
      <c r="AB2213">
        <v>21</v>
      </c>
      <c r="AC2213">
        <v>121</v>
      </c>
      <c r="AD2213">
        <v>30</v>
      </c>
      <c r="AE2213">
        <v>1</v>
      </c>
      <c r="AF2213">
        <v>1</v>
      </c>
      <c r="AG2213">
        <v>1</v>
      </c>
      <c r="AH2213">
        <v>1</v>
      </c>
      <c r="AI2213">
        <v>121</v>
      </c>
      <c r="AJ2213">
        <v>703</v>
      </c>
      <c r="AK2213">
        <v>1176</v>
      </c>
      <c r="AL2213">
        <v>766</v>
      </c>
      <c r="AM2213">
        <v>288</v>
      </c>
      <c r="AN2213">
        <v>933</v>
      </c>
      <c r="AO2213">
        <v>249</v>
      </c>
      <c r="AP2213">
        <v>1416</v>
      </c>
      <c r="AQ2213">
        <v>791</v>
      </c>
      <c r="AR2213">
        <v>2287</v>
      </c>
      <c r="AS2213">
        <v>652</v>
      </c>
      <c r="AT2213">
        <v>640</v>
      </c>
      <c r="AU2213">
        <v>505</v>
      </c>
      <c r="AV2213">
        <v>426</v>
      </c>
      <c r="AW2213">
        <v>1092</v>
      </c>
      <c r="AX2213">
        <v>539</v>
      </c>
      <c r="AY2213">
        <v>2078</v>
      </c>
      <c r="AZ2213">
        <v>1573</v>
      </c>
      <c r="BA2213">
        <v>1018</v>
      </c>
      <c r="BB2213">
        <v>575</v>
      </c>
      <c r="BC2213">
        <v>672</v>
      </c>
      <c r="BD2213">
        <v>69</v>
      </c>
      <c r="BE2213">
        <v>1</v>
      </c>
      <c r="BF2213" t="s">
        <v>64</v>
      </c>
      <c r="BG2213" t="s">
        <v>1404</v>
      </c>
      <c r="BH2213" t="s">
        <v>1498</v>
      </c>
      <c r="BI2213" s="4">
        <f xml:space="preserve"> _2025teamgamelogs[[#This Row],[FGA]] + (0.44 * _2025teamgamelogs[[#This Row],[FTA]]) + _2025teamgamelogs[[#This Row],[TOV]] - _2025teamgamelogs[[#This Row],[OREB]]</f>
        <v>100.56</v>
      </c>
      <c r="BJ2213" s="3">
        <f>_2025teamgamelogs[[#This Row],[TOV]]/_2025teamgamelogs[[#This Row],[POSSESIONS]]</f>
        <v>0.13922036595067622</v>
      </c>
      <c r="BK2213" s="4">
        <f>_2025teamgamelogs[[#This Row],[PTS]]/_2025teamgamelogs[[#This Row],[POSSESIONS]]</f>
        <v>1.2032617342879872</v>
      </c>
      <c r="BL2213" s="4">
        <f xml:space="preserve"> 100 * _2025teamgamelogs[[#This Row],[POINTS_PER_POSSESSION]]</f>
        <v>120.32617342879873</v>
      </c>
      <c r="BM2213" s="4">
        <f xml:space="preserve"> _2025teamgamelogs[[#This Row],[POSSESIONS]] / (_2025teamgamelogs[[#This Row],[MIN]]/48)</f>
        <v>100.56</v>
      </c>
      <c r="BN2213" s="3">
        <f>_2025teamgamelogs[[#This Row],[PTS]] / (2 * (_2025teamgamelogs[[#This Row],[FGA]] + 0.44 * _2025teamgamelogs[[#This Row],[FTA]]))</f>
        <v>0.60767376456408195</v>
      </c>
      <c r="BO2213" s="4">
        <f>VLOOKUP(_2025teamgamelogs[[#This Row],[MONTH]], LEAGUE_AVERAGES!$A$2:$B$8, 2, FALSE)</f>
        <v>113.5005303155976</v>
      </c>
      <c r="BP2213" s="5">
        <f>VLOOKUP(_2025teamgamelogs[[#This Row],[TEAM_NAME]], LEAGUE_AVERAGES!$A$14:$C$43, 2, FALSE)</f>
        <v>0.32192682926829269</v>
      </c>
      <c r="BQ2213" s="5">
        <f>VLOOKUP(_2025teamgamelogs[[#This Row],[TEAM_NAME]], LEAGUE_AVERAGES!$A$14:$C$43, 3, FALSE)</f>
        <v>0.31129268292682932</v>
      </c>
      <c r="BR2213" s="5">
        <f>VLOOKUP(_2025teamgamelogs[[#This Row],[TEAM_NAME]], LEAGUE_AVERAGES!$F$14:$H$43, 2, FALSE)</f>
        <v>0.44641463414634147</v>
      </c>
      <c r="BS2213" s="5">
        <f>VLOOKUP(_2025teamgamelogs[[#This Row],[TEAM_NAME]], LEAGUE_AVERAGES!$F$14:$H$43, 3, FALSE)</f>
        <v>0.44524390243902434</v>
      </c>
      <c r="BT2213" s="5">
        <f>VLOOKUP(_2025teamgamelogs[[#This Row],[TEAM_NAME]], LEAGUE_AVERAGES!$K$14:$M$43, 2, FALSE)</f>
        <v>0.55194019912665027</v>
      </c>
      <c r="BU2213" s="5">
        <f>VLOOKUP(_2025teamgamelogs[[#This Row],[TEAM_NAME]], LEAGUE_AVERAGES!$K$14:$M$43, 3, FALSE)</f>
        <v>0.54874950227645525</v>
      </c>
    </row>
    <row r="2214" spans="1:73" x14ac:dyDescent="0.2">
      <c r="A2214" t="s">
        <v>59</v>
      </c>
      <c r="B2214">
        <v>1610612758</v>
      </c>
      <c r="C2214" t="s">
        <v>142</v>
      </c>
      <c r="D2214" t="s">
        <v>143</v>
      </c>
      <c r="E2214">
        <v>22401074</v>
      </c>
      <c r="F2214" s="1">
        <v>45745</v>
      </c>
      <c r="G2214" t="s">
        <v>1759</v>
      </c>
      <c r="H2214" t="s">
        <v>70</v>
      </c>
      <c r="I2214">
        <v>48</v>
      </c>
      <c r="J2214">
        <v>34</v>
      </c>
      <c r="K2214">
        <v>81</v>
      </c>
      <c r="L2214">
        <v>0.42</v>
      </c>
      <c r="M2214">
        <v>7</v>
      </c>
      <c r="N2214">
        <v>28</v>
      </c>
      <c r="O2214">
        <v>0.25</v>
      </c>
      <c r="P2214">
        <v>16</v>
      </c>
      <c r="Q2214">
        <v>20</v>
      </c>
      <c r="R2214">
        <v>0.8</v>
      </c>
      <c r="S2214">
        <v>9</v>
      </c>
      <c r="T2214">
        <v>32</v>
      </c>
      <c r="U2214">
        <v>41</v>
      </c>
      <c r="V2214">
        <v>17</v>
      </c>
      <c r="W2214">
        <v>16</v>
      </c>
      <c r="X2214">
        <v>6</v>
      </c>
      <c r="Y2214">
        <v>6</v>
      </c>
      <c r="Z2214">
        <v>2</v>
      </c>
      <c r="AA2214">
        <v>21</v>
      </c>
      <c r="AB2214">
        <v>18</v>
      </c>
      <c r="AC2214">
        <v>91</v>
      </c>
      <c r="AD2214">
        <v>-30</v>
      </c>
      <c r="AE2214">
        <v>1</v>
      </c>
      <c r="AF2214">
        <v>1231</v>
      </c>
      <c r="AG2214">
        <v>1231</v>
      </c>
      <c r="AH2214">
        <v>1231</v>
      </c>
      <c r="AI2214">
        <v>121</v>
      </c>
      <c r="AJ2214">
        <v>2258</v>
      </c>
      <c r="AK2214">
        <v>2117</v>
      </c>
      <c r="AL2214">
        <v>1979</v>
      </c>
      <c r="AM2214">
        <v>2338</v>
      </c>
      <c r="AN2214">
        <v>2228</v>
      </c>
      <c r="AO2214">
        <v>2236</v>
      </c>
      <c r="AP2214">
        <v>1228</v>
      </c>
      <c r="AQ2214">
        <v>1301</v>
      </c>
      <c r="AR2214">
        <v>1029</v>
      </c>
      <c r="AS2214">
        <v>1566</v>
      </c>
      <c r="AT2214">
        <v>1307</v>
      </c>
      <c r="AU2214">
        <v>1563</v>
      </c>
      <c r="AV2214">
        <v>2380</v>
      </c>
      <c r="AW2214">
        <v>1583</v>
      </c>
      <c r="AX2214">
        <v>1702</v>
      </c>
      <c r="AY2214">
        <v>560</v>
      </c>
      <c r="AZ2214">
        <v>158</v>
      </c>
      <c r="BA2214">
        <v>1694</v>
      </c>
      <c r="BB2214">
        <v>1204</v>
      </c>
      <c r="BC2214">
        <v>2370</v>
      </c>
      <c r="BD2214">
        <v>2381</v>
      </c>
      <c r="BE2214">
        <v>1</v>
      </c>
      <c r="BF2214" t="s">
        <v>71</v>
      </c>
      <c r="BG2214" t="s">
        <v>1404</v>
      </c>
      <c r="BH2214" t="s">
        <v>1498</v>
      </c>
      <c r="BI2214" s="4">
        <f xml:space="preserve"> _2025teamgamelogs[[#This Row],[FGA]] + (0.44 * _2025teamgamelogs[[#This Row],[FTA]]) + _2025teamgamelogs[[#This Row],[TOV]] - _2025teamgamelogs[[#This Row],[OREB]]</f>
        <v>96.8</v>
      </c>
      <c r="BJ2214" s="3">
        <f>_2025teamgamelogs[[#This Row],[TOV]]/_2025teamgamelogs[[#This Row],[POSSESIONS]]</f>
        <v>0.16528925619834711</v>
      </c>
      <c r="BK2214" s="4">
        <f>_2025teamgamelogs[[#This Row],[PTS]]/_2025teamgamelogs[[#This Row],[POSSESIONS]]</f>
        <v>0.94008264462809921</v>
      </c>
      <c r="BL2214" s="4">
        <f xml:space="preserve"> 100 * _2025teamgamelogs[[#This Row],[POINTS_PER_POSSESSION]]</f>
        <v>94.008264462809919</v>
      </c>
      <c r="BM2214" s="4">
        <f xml:space="preserve"> _2025teamgamelogs[[#This Row],[POSSESIONS]] / (_2025teamgamelogs[[#This Row],[MIN]]/48)</f>
        <v>96.8</v>
      </c>
      <c r="BN2214" s="3">
        <f>_2025teamgamelogs[[#This Row],[PTS]] / (2 * (_2025teamgamelogs[[#This Row],[FGA]] + 0.44 * _2025teamgamelogs[[#This Row],[FTA]]))</f>
        <v>0.50668151447661469</v>
      </c>
      <c r="BO2214" s="4">
        <f>VLOOKUP(_2025teamgamelogs[[#This Row],[MONTH]], LEAGUE_AVERAGES!$A$2:$B$8, 2, FALSE)</f>
        <v>113.5005303155976</v>
      </c>
      <c r="BP2214" s="5">
        <f>VLOOKUP(_2025teamgamelogs[[#This Row],[TEAM_NAME]], LEAGUE_AVERAGES!$A$14:$C$43, 2, FALSE)</f>
        <v>0.37158536585365853</v>
      </c>
      <c r="BQ2214" s="5">
        <f>VLOOKUP(_2025teamgamelogs[[#This Row],[TEAM_NAME]], LEAGUE_AVERAGES!$A$14:$C$43, 3, FALSE)</f>
        <v>0.34029268292682929</v>
      </c>
      <c r="BR2214" s="5">
        <f>VLOOKUP(_2025teamgamelogs[[#This Row],[TEAM_NAME]], LEAGUE_AVERAGES!$F$14:$H$43, 2, FALSE)</f>
        <v>0.4831951219512195</v>
      </c>
      <c r="BS2214" s="5">
        <f>VLOOKUP(_2025teamgamelogs[[#This Row],[TEAM_NAME]], LEAGUE_AVERAGES!$F$14:$H$43, 3, FALSE)</f>
        <v>0.47492682926829272</v>
      </c>
      <c r="BT2214" s="5">
        <f>VLOOKUP(_2025teamgamelogs[[#This Row],[TEAM_NAME]], LEAGUE_AVERAGES!$K$14:$M$43, 2, FALSE)</f>
        <v>0.59195463864629394</v>
      </c>
      <c r="BU2214" s="5">
        <f>VLOOKUP(_2025teamgamelogs[[#This Row],[TEAM_NAME]], LEAGUE_AVERAGES!$K$14:$M$43, 3, FALSE)</f>
        <v>0.57517865161129356</v>
      </c>
    </row>
    <row r="2215" spans="1:73" x14ac:dyDescent="0.2">
      <c r="A2215" t="s">
        <v>59</v>
      </c>
      <c r="B2215">
        <v>1610612741</v>
      </c>
      <c r="C2215" t="s">
        <v>86</v>
      </c>
      <c r="D2215" t="s">
        <v>87</v>
      </c>
      <c r="E2215">
        <v>22401077</v>
      </c>
      <c r="F2215" s="1">
        <v>45745</v>
      </c>
      <c r="G2215" t="s">
        <v>1760</v>
      </c>
      <c r="H2215" t="s">
        <v>70</v>
      </c>
      <c r="I2215">
        <v>48</v>
      </c>
      <c r="J2215">
        <v>43</v>
      </c>
      <c r="K2215">
        <v>91</v>
      </c>
      <c r="L2215">
        <v>0.47299999999999998</v>
      </c>
      <c r="M2215">
        <v>14</v>
      </c>
      <c r="N2215">
        <v>33</v>
      </c>
      <c r="O2215">
        <v>0.42399999999999999</v>
      </c>
      <c r="P2215">
        <v>19</v>
      </c>
      <c r="Q2215">
        <v>24</v>
      </c>
      <c r="R2215">
        <v>0.79200000000000004</v>
      </c>
      <c r="S2215">
        <v>12</v>
      </c>
      <c r="T2215">
        <v>44</v>
      </c>
      <c r="U2215">
        <v>56</v>
      </c>
      <c r="V2215">
        <v>31</v>
      </c>
      <c r="W2215">
        <v>19</v>
      </c>
      <c r="X2215">
        <v>4</v>
      </c>
      <c r="Y2215">
        <v>3</v>
      </c>
      <c r="Z2215">
        <v>8</v>
      </c>
      <c r="AA2215">
        <v>17</v>
      </c>
      <c r="AB2215">
        <v>18</v>
      </c>
      <c r="AC2215">
        <v>119</v>
      </c>
      <c r="AD2215">
        <v>-1</v>
      </c>
      <c r="AE2215">
        <v>1</v>
      </c>
      <c r="AF2215">
        <v>1231</v>
      </c>
      <c r="AG2215">
        <v>1231</v>
      </c>
      <c r="AH2215">
        <v>1231</v>
      </c>
      <c r="AI2215">
        <v>121</v>
      </c>
      <c r="AJ2215">
        <v>866</v>
      </c>
      <c r="AK2215">
        <v>899</v>
      </c>
      <c r="AL2215">
        <v>1142</v>
      </c>
      <c r="AM2215">
        <v>934</v>
      </c>
      <c r="AN2215">
        <v>1749</v>
      </c>
      <c r="AO2215">
        <v>508</v>
      </c>
      <c r="AP2215">
        <v>756</v>
      </c>
      <c r="AQ2215">
        <v>791</v>
      </c>
      <c r="AR2215">
        <v>1160</v>
      </c>
      <c r="AS2215">
        <v>848</v>
      </c>
      <c r="AT2215">
        <v>50</v>
      </c>
      <c r="AU2215">
        <v>99</v>
      </c>
      <c r="AV2215">
        <v>426</v>
      </c>
      <c r="AW2215">
        <v>2098</v>
      </c>
      <c r="AX2215">
        <v>2190</v>
      </c>
      <c r="AY2215">
        <v>1712</v>
      </c>
      <c r="AZ2215">
        <v>2116</v>
      </c>
      <c r="BA2215">
        <v>792</v>
      </c>
      <c r="BB2215">
        <v>1204</v>
      </c>
      <c r="BC2215">
        <v>798</v>
      </c>
      <c r="BD2215">
        <v>1231</v>
      </c>
      <c r="BE2215">
        <v>1</v>
      </c>
      <c r="BF2215" t="s">
        <v>64</v>
      </c>
      <c r="BG2215" t="s">
        <v>1404</v>
      </c>
      <c r="BH2215" t="s">
        <v>1498</v>
      </c>
      <c r="BI2215" s="4">
        <f xml:space="preserve"> _2025teamgamelogs[[#This Row],[FGA]] + (0.44 * _2025teamgamelogs[[#This Row],[FTA]]) + _2025teamgamelogs[[#This Row],[TOV]] - _2025teamgamelogs[[#This Row],[OREB]]</f>
        <v>108.56</v>
      </c>
      <c r="BJ2215" s="3">
        <f>_2025teamgamelogs[[#This Row],[TOV]]/_2025teamgamelogs[[#This Row],[POSSESIONS]]</f>
        <v>0.17501842299189388</v>
      </c>
      <c r="BK2215" s="4">
        <f>_2025teamgamelogs[[#This Row],[PTS]]/_2025teamgamelogs[[#This Row],[POSSESIONS]]</f>
        <v>1.0961680176860722</v>
      </c>
      <c r="BL2215" s="4">
        <f xml:space="preserve"> 100 * _2025teamgamelogs[[#This Row],[POINTS_PER_POSSESSION]]</f>
        <v>109.61680176860722</v>
      </c>
      <c r="BM2215" s="4">
        <f xml:space="preserve"> _2025teamgamelogs[[#This Row],[POSSESIONS]] / (_2025teamgamelogs[[#This Row],[MIN]]/48)</f>
        <v>108.56</v>
      </c>
      <c r="BN2215" s="3">
        <f>_2025teamgamelogs[[#This Row],[PTS]] / (2 * (_2025teamgamelogs[[#This Row],[FGA]] + 0.44 * _2025teamgamelogs[[#This Row],[FTA]]))</f>
        <v>0.58586057502953914</v>
      </c>
      <c r="BO2215" s="4">
        <f>VLOOKUP(_2025teamgamelogs[[#This Row],[MONTH]], LEAGUE_AVERAGES!$A$2:$B$8, 2, FALSE)</f>
        <v>113.5005303155976</v>
      </c>
      <c r="BP2215" s="5">
        <f>VLOOKUP(_2025teamgamelogs[[#This Row],[TEAM_NAME]], LEAGUE_AVERAGES!$A$14:$C$43, 2, FALSE)</f>
        <v>0.36141463414634156</v>
      </c>
      <c r="BQ2215" s="5">
        <f>VLOOKUP(_2025teamgamelogs[[#This Row],[TEAM_NAME]], LEAGUE_AVERAGES!$A$14:$C$43, 3, FALSE)</f>
        <v>0.37548780487804878</v>
      </c>
      <c r="BR2215" s="5">
        <f>VLOOKUP(_2025teamgamelogs[[#This Row],[TEAM_NAME]], LEAGUE_AVERAGES!$F$14:$H$43, 2, FALSE)</f>
        <v>0.46404878048780479</v>
      </c>
      <c r="BS2215" s="5">
        <f>VLOOKUP(_2025teamgamelogs[[#This Row],[TEAM_NAME]], LEAGUE_AVERAGES!$F$14:$H$43, 3, FALSE)</f>
        <v>0.47712195121951223</v>
      </c>
      <c r="BT2215" s="5">
        <f>VLOOKUP(_2025teamgamelogs[[#This Row],[TEAM_NAME]], LEAGUE_AVERAGES!$K$14:$M$43, 2, FALSE)</f>
        <v>0.57631003599073594</v>
      </c>
      <c r="BU2215" s="5">
        <f>VLOOKUP(_2025teamgamelogs[[#This Row],[TEAM_NAME]], LEAGUE_AVERAGES!$K$14:$M$43, 3, FALSE)</f>
        <v>0.59556361257988066</v>
      </c>
    </row>
    <row r="2216" spans="1:73" x14ac:dyDescent="0.2">
      <c r="A2216" t="s">
        <v>59</v>
      </c>
      <c r="B2216">
        <v>1610612763</v>
      </c>
      <c r="C2216" t="s">
        <v>128</v>
      </c>
      <c r="D2216" t="s">
        <v>129</v>
      </c>
      <c r="E2216">
        <v>22401078</v>
      </c>
      <c r="F2216" s="1">
        <v>45745</v>
      </c>
      <c r="G2216" t="s">
        <v>342</v>
      </c>
      <c r="H2216" t="s">
        <v>70</v>
      </c>
      <c r="I2216">
        <v>48</v>
      </c>
      <c r="J2216">
        <v>50</v>
      </c>
      <c r="K2216">
        <v>95</v>
      </c>
      <c r="L2216">
        <v>0.52600000000000002</v>
      </c>
      <c r="M2216">
        <v>14</v>
      </c>
      <c r="N2216">
        <v>32</v>
      </c>
      <c r="O2216">
        <v>0.438</v>
      </c>
      <c r="P2216">
        <v>13</v>
      </c>
      <c r="Q2216">
        <v>18</v>
      </c>
      <c r="R2216">
        <v>0.72199999999999998</v>
      </c>
      <c r="S2216">
        <v>9</v>
      </c>
      <c r="T2216">
        <v>32</v>
      </c>
      <c r="U2216">
        <v>41</v>
      </c>
      <c r="V2216">
        <v>33</v>
      </c>
      <c r="W2216">
        <v>12</v>
      </c>
      <c r="X2216">
        <v>7</v>
      </c>
      <c r="Y2216">
        <v>4</v>
      </c>
      <c r="Z2216">
        <v>3</v>
      </c>
      <c r="AA2216">
        <v>27</v>
      </c>
      <c r="AB2216">
        <v>21</v>
      </c>
      <c r="AC2216">
        <v>127</v>
      </c>
      <c r="AD2216">
        <v>-7</v>
      </c>
      <c r="AE2216">
        <v>1</v>
      </c>
      <c r="AF2216">
        <v>1231</v>
      </c>
      <c r="AG2216">
        <v>1231</v>
      </c>
      <c r="AH2216">
        <v>1231</v>
      </c>
      <c r="AI2216">
        <v>121</v>
      </c>
      <c r="AJ2216">
        <v>131</v>
      </c>
      <c r="AK2216">
        <v>477</v>
      </c>
      <c r="AL2216">
        <v>344</v>
      </c>
      <c r="AM2216">
        <v>934</v>
      </c>
      <c r="AN2216">
        <v>1863</v>
      </c>
      <c r="AO2216">
        <v>410</v>
      </c>
      <c r="AP2216">
        <v>1755</v>
      </c>
      <c r="AQ2216">
        <v>1617</v>
      </c>
      <c r="AR2216">
        <v>1787</v>
      </c>
      <c r="AS2216">
        <v>1566</v>
      </c>
      <c r="AT2216">
        <v>1307</v>
      </c>
      <c r="AU2216">
        <v>1563</v>
      </c>
      <c r="AV2216">
        <v>240</v>
      </c>
      <c r="AW2216">
        <v>640</v>
      </c>
      <c r="AX2216">
        <v>1360</v>
      </c>
      <c r="AY2216">
        <v>1274</v>
      </c>
      <c r="AZ2216">
        <v>384</v>
      </c>
      <c r="BA2216">
        <v>2368</v>
      </c>
      <c r="BB2216">
        <v>575</v>
      </c>
      <c r="BC2216">
        <v>341</v>
      </c>
      <c r="BD2216">
        <v>1608</v>
      </c>
      <c r="BE2216">
        <v>1</v>
      </c>
      <c r="BF2216" t="s">
        <v>64</v>
      </c>
      <c r="BG2216" t="s">
        <v>1404</v>
      </c>
      <c r="BH2216" t="s">
        <v>1498</v>
      </c>
      <c r="BI2216" s="4">
        <f xml:space="preserve"> _2025teamgamelogs[[#This Row],[FGA]] + (0.44 * _2025teamgamelogs[[#This Row],[FTA]]) + _2025teamgamelogs[[#This Row],[TOV]] - _2025teamgamelogs[[#This Row],[OREB]]</f>
        <v>105.92</v>
      </c>
      <c r="BJ2216" s="3">
        <f>_2025teamgamelogs[[#This Row],[TOV]]/_2025teamgamelogs[[#This Row],[POSSESIONS]]</f>
        <v>0.11329305135951662</v>
      </c>
      <c r="BK2216" s="4">
        <f>_2025teamgamelogs[[#This Row],[PTS]]/_2025teamgamelogs[[#This Row],[POSSESIONS]]</f>
        <v>1.1990181268882174</v>
      </c>
      <c r="BL2216" s="4">
        <f xml:space="preserve"> 100 * _2025teamgamelogs[[#This Row],[POINTS_PER_POSSESSION]]</f>
        <v>119.90181268882174</v>
      </c>
      <c r="BM2216" s="4">
        <f xml:space="preserve"> _2025teamgamelogs[[#This Row],[POSSESIONS]] / (_2025teamgamelogs[[#This Row],[MIN]]/48)</f>
        <v>105.92</v>
      </c>
      <c r="BN2216" s="3">
        <f>_2025teamgamelogs[[#This Row],[PTS]] / (2 * (_2025teamgamelogs[[#This Row],[FGA]] + 0.44 * _2025teamgamelogs[[#This Row],[FTA]]))</f>
        <v>0.61698406529343175</v>
      </c>
      <c r="BO2216" s="4">
        <f>VLOOKUP(_2025teamgamelogs[[#This Row],[MONTH]], LEAGUE_AVERAGES!$A$2:$B$8, 2, FALSE)</f>
        <v>113.5005303155976</v>
      </c>
      <c r="BP2216" s="5">
        <f>VLOOKUP(_2025teamgamelogs[[#This Row],[TEAM_NAME]], LEAGUE_AVERAGES!$A$14:$C$43, 2, FALSE)</f>
        <v>0.36546341463414628</v>
      </c>
      <c r="BQ2216" s="5">
        <f>VLOOKUP(_2025teamgamelogs[[#This Row],[TEAM_NAME]], LEAGUE_AVERAGES!$A$14:$C$43, 3, FALSE)</f>
        <v>0.36639024390243902</v>
      </c>
      <c r="BR2216" s="5">
        <f>VLOOKUP(_2025teamgamelogs[[#This Row],[TEAM_NAME]], LEAGUE_AVERAGES!$F$14:$H$43, 2, FALSE)</f>
        <v>0.48997560975609772</v>
      </c>
      <c r="BS2216" s="5">
        <f>VLOOKUP(_2025teamgamelogs[[#This Row],[TEAM_NAME]], LEAGUE_AVERAGES!$F$14:$H$43, 3, FALSE)</f>
        <v>0.46951219512195119</v>
      </c>
      <c r="BT2216" s="5">
        <f>VLOOKUP(_2025teamgamelogs[[#This Row],[TEAM_NAME]], LEAGUE_AVERAGES!$K$14:$M$43, 2, FALSE)</f>
        <v>0.59919613060605748</v>
      </c>
      <c r="BU2216" s="5">
        <f>VLOOKUP(_2025teamgamelogs[[#This Row],[TEAM_NAME]], LEAGUE_AVERAGES!$K$14:$M$43, 3, FALSE)</f>
        <v>0.57758119053457602</v>
      </c>
    </row>
    <row r="2217" spans="1:73" x14ac:dyDescent="0.2">
      <c r="A2217" t="s">
        <v>59</v>
      </c>
      <c r="B2217">
        <v>1610612764</v>
      </c>
      <c r="C2217" t="s">
        <v>148</v>
      </c>
      <c r="D2217" t="s">
        <v>149</v>
      </c>
      <c r="E2217">
        <v>22401075</v>
      </c>
      <c r="F2217" s="1">
        <v>45745</v>
      </c>
      <c r="G2217" t="s">
        <v>1444</v>
      </c>
      <c r="H2217" t="s">
        <v>70</v>
      </c>
      <c r="I2217">
        <v>48</v>
      </c>
      <c r="J2217">
        <v>37</v>
      </c>
      <c r="K2217">
        <v>85</v>
      </c>
      <c r="L2217">
        <v>0.435</v>
      </c>
      <c r="M2217">
        <v>9</v>
      </c>
      <c r="N2217">
        <v>34</v>
      </c>
      <c r="O2217">
        <v>0.26500000000000001</v>
      </c>
      <c r="P2217">
        <v>29</v>
      </c>
      <c r="Q2217">
        <v>33</v>
      </c>
      <c r="R2217">
        <v>0.879</v>
      </c>
      <c r="S2217">
        <v>7</v>
      </c>
      <c r="T2217">
        <v>33</v>
      </c>
      <c r="U2217">
        <v>40</v>
      </c>
      <c r="V2217">
        <v>21</v>
      </c>
      <c r="W2217">
        <v>6</v>
      </c>
      <c r="X2217">
        <v>5</v>
      </c>
      <c r="Y2217">
        <v>7</v>
      </c>
      <c r="Z2217">
        <v>4</v>
      </c>
      <c r="AA2217">
        <v>15</v>
      </c>
      <c r="AB2217">
        <v>23</v>
      </c>
      <c r="AC2217">
        <v>112</v>
      </c>
      <c r="AD2217">
        <v>-3</v>
      </c>
      <c r="AE2217">
        <v>1</v>
      </c>
      <c r="AF2217">
        <v>1231</v>
      </c>
      <c r="AG2217">
        <v>1231</v>
      </c>
      <c r="AH2217">
        <v>1231</v>
      </c>
      <c r="AI2217">
        <v>121</v>
      </c>
      <c r="AJ2217">
        <v>1946</v>
      </c>
      <c r="AK2217">
        <v>1709</v>
      </c>
      <c r="AL2217">
        <v>1773</v>
      </c>
      <c r="AM2217">
        <v>2097</v>
      </c>
      <c r="AN2217">
        <v>1627</v>
      </c>
      <c r="AO2217">
        <v>2170</v>
      </c>
      <c r="AP2217">
        <v>56</v>
      </c>
      <c r="AQ2217">
        <v>134</v>
      </c>
      <c r="AR2217">
        <v>398</v>
      </c>
      <c r="AS2217">
        <v>2024</v>
      </c>
      <c r="AT2217">
        <v>1131</v>
      </c>
      <c r="AU2217">
        <v>1715</v>
      </c>
      <c r="AV2217">
        <v>2031</v>
      </c>
      <c r="AW2217">
        <v>18</v>
      </c>
      <c r="AX2217">
        <v>1998</v>
      </c>
      <c r="AY2217">
        <v>346</v>
      </c>
      <c r="AZ2217">
        <v>750</v>
      </c>
      <c r="BA2217">
        <v>398</v>
      </c>
      <c r="BB2217">
        <v>300</v>
      </c>
      <c r="BC2217">
        <v>1331</v>
      </c>
      <c r="BD2217">
        <v>1356</v>
      </c>
      <c r="BE2217">
        <v>1</v>
      </c>
      <c r="BF2217" t="s">
        <v>64</v>
      </c>
      <c r="BG2217" t="s">
        <v>1404</v>
      </c>
      <c r="BH2217" t="s">
        <v>1498</v>
      </c>
      <c r="BI2217" s="4">
        <f xml:space="preserve"> _2025teamgamelogs[[#This Row],[FGA]] + (0.44 * _2025teamgamelogs[[#This Row],[FTA]]) + _2025teamgamelogs[[#This Row],[TOV]] - _2025teamgamelogs[[#This Row],[OREB]]</f>
        <v>98.52</v>
      </c>
      <c r="BJ2217" s="3">
        <f>_2025teamgamelogs[[#This Row],[TOV]]/_2025teamgamelogs[[#This Row],[POSSESIONS]]</f>
        <v>6.090133982947625E-2</v>
      </c>
      <c r="BK2217" s="4">
        <f>_2025teamgamelogs[[#This Row],[PTS]]/_2025teamgamelogs[[#This Row],[POSSESIONS]]</f>
        <v>1.1368250101502233</v>
      </c>
      <c r="BL2217" s="4">
        <f xml:space="preserve"> 100 * _2025teamgamelogs[[#This Row],[POINTS_PER_POSSESSION]]</f>
        <v>113.68250101502232</v>
      </c>
      <c r="BM2217" s="4">
        <f xml:space="preserve"> _2025teamgamelogs[[#This Row],[POSSESIONS]] / (_2025teamgamelogs[[#This Row],[MIN]]/48)</f>
        <v>98.52</v>
      </c>
      <c r="BN2217" s="3">
        <f>_2025teamgamelogs[[#This Row],[PTS]] / (2 * (_2025teamgamelogs[[#This Row],[FGA]] + 0.44 * _2025teamgamelogs[[#This Row],[FTA]]))</f>
        <v>0.56270096463022512</v>
      </c>
      <c r="BO2217" s="4">
        <f>VLOOKUP(_2025teamgamelogs[[#This Row],[MONTH]], LEAGUE_AVERAGES!$A$2:$B$8, 2, FALSE)</f>
        <v>113.5005303155976</v>
      </c>
      <c r="BP2217" s="5">
        <f>VLOOKUP(_2025teamgamelogs[[#This Row],[TEAM_NAME]], LEAGUE_AVERAGES!$A$14:$C$43, 2, FALSE)</f>
        <v>0.32842499999999997</v>
      </c>
      <c r="BQ2217" s="5">
        <f>VLOOKUP(_2025teamgamelogs[[#This Row],[TEAM_NAME]], LEAGUE_AVERAGES!$A$14:$C$43, 3, FALSE)</f>
        <v>0.33730952380952384</v>
      </c>
      <c r="BR2217" s="5">
        <f>VLOOKUP(_2025teamgamelogs[[#This Row],[TEAM_NAME]], LEAGUE_AVERAGES!$F$14:$H$43, 2, FALSE)</f>
        <v>0.44209999999999994</v>
      </c>
      <c r="BS2217" s="5">
        <f>VLOOKUP(_2025teamgamelogs[[#This Row],[TEAM_NAME]], LEAGUE_AVERAGES!$F$14:$H$43, 3, FALSE)</f>
        <v>0.4362619047619048</v>
      </c>
      <c r="BT2217" s="5">
        <f>VLOOKUP(_2025teamgamelogs[[#This Row],[TEAM_NAME]], LEAGUE_AVERAGES!$K$14:$M$43, 2, FALSE)</f>
        <v>0.55099578881797462</v>
      </c>
      <c r="BU2217" s="5">
        <f>VLOOKUP(_2025teamgamelogs[[#This Row],[TEAM_NAME]], LEAGUE_AVERAGES!$K$14:$M$43, 3, FALSE)</f>
        <v>0.54201342555394594</v>
      </c>
    </row>
    <row r="2218" spans="1:73" x14ac:dyDescent="0.2">
      <c r="A2218" t="s">
        <v>59</v>
      </c>
      <c r="B2218">
        <v>1610612759</v>
      </c>
      <c r="C2218" t="s">
        <v>145</v>
      </c>
      <c r="D2218" t="s">
        <v>146</v>
      </c>
      <c r="E2218">
        <v>22401080</v>
      </c>
      <c r="F2218" s="1">
        <v>45745</v>
      </c>
      <c r="G2218" t="s">
        <v>1761</v>
      </c>
      <c r="H2218" t="s">
        <v>70</v>
      </c>
      <c r="I2218">
        <v>48</v>
      </c>
      <c r="J2218">
        <v>38</v>
      </c>
      <c r="K2218">
        <v>87</v>
      </c>
      <c r="L2218">
        <v>0.437</v>
      </c>
      <c r="M2218">
        <v>14</v>
      </c>
      <c r="N2218">
        <v>40</v>
      </c>
      <c r="O2218">
        <v>0.35</v>
      </c>
      <c r="P2218">
        <v>21</v>
      </c>
      <c r="Q2218">
        <v>27</v>
      </c>
      <c r="R2218">
        <v>0.77800000000000002</v>
      </c>
      <c r="S2218">
        <v>10</v>
      </c>
      <c r="T2218">
        <v>25</v>
      </c>
      <c r="U2218">
        <v>35</v>
      </c>
      <c r="V2218">
        <v>25</v>
      </c>
      <c r="W2218">
        <v>5</v>
      </c>
      <c r="X2218">
        <v>6</v>
      </c>
      <c r="Y2218">
        <v>1</v>
      </c>
      <c r="Z2218">
        <v>4</v>
      </c>
      <c r="AA2218">
        <v>16</v>
      </c>
      <c r="AB2218">
        <v>18</v>
      </c>
      <c r="AC2218">
        <v>111</v>
      </c>
      <c r="AD2218">
        <v>-10</v>
      </c>
      <c r="AE2218">
        <v>1</v>
      </c>
      <c r="AF2218">
        <v>1231</v>
      </c>
      <c r="AG2218">
        <v>1231</v>
      </c>
      <c r="AH2218">
        <v>1231</v>
      </c>
      <c r="AI2218">
        <v>121</v>
      </c>
      <c r="AJ2218">
        <v>1796</v>
      </c>
      <c r="AK2218">
        <v>1449</v>
      </c>
      <c r="AL2218">
        <v>1754</v>
      </c>
      <c r="AM2218">
        <v>934</v>
      </c>
      <c r="AN2218">
        <v>795</v>
      </c>
      <c r="AO2218">
        <v>1311</v>
      </c>
      <c r="AP2218">
        <v>506</v>
      </c>
      <c r="AQ2218">
        <v>471</v>
      </c>
      <c r="AR2218">
        <v>1292</v>
      </c>
      <c r="AS2218">
        <v>1308</v>
      </c>
      <c r="AT2218">
        <v>2271</v>
      </c>
      <c r="AU2218">
        <v>2225</v>
      </c>
      <c r="AV2218">
        <v>1358</v>
      </c>
      <c r="AW2218">
        <v>6</v>
      </c>
      <c r="AX2218">
        <v>1702</v>
      </c>
      <c r="AY2218">
        <v>2304</v>
      </c>
      <c r="AZ2218">
        <v>750</v>
      </c>
      <c r="BA2218">
        <v>570</v>
      </c>
      <c r="BB2218">
        <v>1204</v>
      </c>
      <c r="BC2218">
        <v>1402</v>
      </c>
      <c r="BD2218">
        <v>1790</v>
      </c>
      <c r="BE2218">
        <v>1</v>
      </c>
      <c r="BF2218" t="s">
        <v>64</v>
      </c>
      <c r="BG2218" t="s">
        <v>1404</v>
      </c>
      <c r="BH2218" t="s">
        <v>1498</v>
      </c>
      <c r="BI2218" s="4">
        <f xml:space="preserve"> _2025teamgamelogs[[#This Row],[FGA]] + (0.44 * _2025teamgamelogs[[#This Row],[FTA]]) + _2025teamgamelogs[[#This Row],[TOV]] - _2025teamgamelogs[[#This Row],[OREB]]</f>
        <v>93.88</v>
      </c>
      <c r="BJ2218" s="3">
        <f>_2025teamgamelogs[[#This Row],[TOV]]/_2025teamgamelogs[[#This Row],[POSSESIONS]]</f>
        <v>5.3259480187473375E-2</v>
      </c>
      <c r="BK2218" s="4">
        <f>_2025teamgamelogs[[#This Row],[PTS]]/_2025teamgamelogs[[#This Row],[POSSESIONS]]</f>
        <v>1.1823604601619089</v>
      </c>
      <c r="BL2218" s="4">
        <f xml:space="preserve"> 100 * _2025teamgamelogs[[#This Row],[POINTS_PER_POSSESSION]]</f>
        <v>118.23604601619088</v>
      </c>
      <c r="BM2218" s="4">
        <f xml:space="preserve"> _2025teamgamelogs[[#This Row],[POSSESIONS]] / (_2025teamgamelogs[[#This Row],[MIN]]/48)</f>
        <v>93.88</v>
      </c>
      <c r="BN2218" s="3">
        <f>_2025teamgamelogs[[#This Row],[PTS]] / (2 * (_2025teamgamelogs[[#This Row],[FGA]] + 0.44 * _2025teamgamelogs[[#This Row],[FTA]]))</f>
        <v>0.56128640776699035</v>
      </c>
      <c r="BO2218" s="4">
        <f>VLOOKUP(_2025teamgamelogs[[#This Row],[MONTH]], LEAGUE_AVERAGES!$A$2:$B$8, 2, FALSE)</f>
        <v>113.5005303155976</v>
      </c>
      <c r="BP2218" s="5">
        <f>VLOOKUP(_2025teamgamelogs[[#This Row],[TEAM_NAME]], LEAGUE_AVERAGES!$A$14:$C$43, 2, FALSE)</f>
        <v>0.36502500000000004</v>
      </c>
      <c r="BQ2218" s="5">
        <f>VLOOKUP(_2025teamgamelogs[[#This Row],[TEAM_NAME]], LEAGUE_AVERAGES!$A$14:$C$43, 3, FALSE)</f>
        <v>0.35016666666666663</v>
      </c>
      <c r="BR2218" s="5">
        <f>VLOOKUP(_2025teamgamelogs[[#This Row],[TEAM_NAME]], LEAGUE_AVERAGES!$F$14:$H$43, 2, FALSE)</f>
        <v>0.47877500000000017</v>
      </c>
      <c r="BS2218" s="5">
        <f>VLOOKUP(_2025teamgamelogs[[#This Row],[TEAM_NAME]], LEAGUE_AVERAGES!$F$14:$H$43, 3, FALSE)</f>
        <v>0.45407142857142868</v>
      </c>
      <c r="BT2218" s="5">
        <f>VLOOKUP(_2025teamgamelogs[[#This Row],[TEAM_NAME]], LEAGUE_AVERAGES!$K$14:$M$43, 2, FALSE)</f>
        <v>0.59112459331758582</v>
      </c>
      <c r="BU2218" s="5">
        <f>VLOOKUP(_2025teamgamelogs[[#This Row],[TEAM_NAME]], LEAGUE_AVERAGES!$K$14:$M$43, 3, FALSE)</f>
        <v>0.56254759440180246</v>
      </c>
    </row>
    <row r="2219" spans="1:73" x14ac:dyDescent="0.2">
      <c r="A2219" t="s">
        <v>59</v>
      </c>
      <c r="B2219">
        <v>1610612747</v>
      </c>
      <c r="C2219" t="s">
        <v>60</v>
      </c>
      <c r="D2219" t="s">
        <v>61</v>
      </c>
      <c r="E2219">
        <v>22401078</v>
      </c>
      <c r="F2219" s="1">
        <v>45745</v>
      </c>
      <c r="G2219" t="s">
        <v>349</v>
      </c>
      <c r="H2219" t="s">
        <v>63</v>
      </c>
      <c r="I2219">
        <v>48</v>
      </c>
      <c r="J2219">
        <v>45</v>
      </c>
      <c r="K2219">
        <v>89</v>
      </c>
      <c r="L2219">
        <v>0.50600000000000001</v>
      </c>
      <c r="M2219">
        <v>19</v>
      </c>
      <c r="N2219">
        <v>43</v>
      </c>
      <c r="O2219">
        <v>0.442</v>
      </c>
      <c r="P2219">
        <v>25</v>
      </c>
      <c r="Q2219">
        <v>27</v>
      </c>
      <c r="R2219">
        <v>0.92600000000000005</v>
      </c>
      <c r="S2219">
        <v>8</v>
      </c>
      <c r="T2219">
        <v>34</v>
      </c>
      <c r="U2219">
        <v>42</v>
      </c>
      <c r="V2219">
        <v>30</v>
      </c>
      <c r="W2219">
        <v>13</v>
      </c>
      <c r="X2219">
        <v>7</v>
      </c>
      <c r="Y2219">
        <v>3</v>
      </c>
      <c r="Z2219">
        <v>4</v>
      </c>
      <c r="AA2219">
        <v>21</v>
      </c>
      <c r="AB2219">
        <v>27</v>
      </c>
      <c r="AC2219">
        <v>134</v>
      </c>
      <c r="AD2219">
        <v>7</v>
      </c>
      <c r="AE2219">
        <v>1</v>
      </c>
      <c r="AF2219">
        <v>1</v>
      </c>
      <c r="AG2219">
        <v>1</v>
      </c>
      <c r="AH2219">
        <v>1</v>
      </c>
      <c r="AI2219">
        <v>121</v>
      </c>
      <c r="AJ2219">
        <v>564</v>
      </c>
      <c r="AK2219">
        <v>1176</v>
      </c>
      <c r="AL2219">
        <v>625</v>
      </c>
      <c r="AM2219">
        <v>182</v>
      </c>
      <c r="AN2219">
        <v>471</v>
      </c>
      <c r="AO2219">
        <v>386</v>
      </c>
      <c r="AP2219">
        <v>183</v>
      </c>
      <c r="AQ2219">
        <v>471</v>
      </c>
      <c r="AR2219">
        <v>151</v>
      </c>
      <c r="AS2219">
        <v>1800</v>
      </c>
      <c r="AT2219">
        <v>926</v>
      </c>
      <c r="AU2219">
        <v>1443</v>
      </c>
      <c r="AV2219">
        <v>541</v>
      </c>
      <c r="AW2219">
        <v>850</v>
      </c>
      <c r="AX2219">
        <v>1360</v>
      </c>
      <c r="AY2219">
        <v>1712</v>
      </c>
      <c r="AZ2219">
        <v>750</v>
      </c>
      <c r="BA2219">
        <v>1694</v>
      </c>
      <c r="BB2219">
        <v>59</v>
      </c>
      <c r="BC2219">
        <v>126</v>
      </c>
      <c r="BD2219">
        <v>795</v>
      </c>
      <c r="BE2219">
        <v>1</v>
      </c>
      <c r="BF2219" t="s">
        <v>71</v>
      </c>
      <c r="BG2219" t="s">
        <v>1404</v>
      </c>
      <c r="BH2219" t="s">
        <v>1498</v>
      </c>
      <c r="BI2219" s="4">
        <f xml:space="preserve"> _2025teamgamelogs[[#This Row],[FGA]] + (0.44 * _2025teamgamelogs[[#This Row],[FTA]]) + _2025teamgamelogs[[#This Row],[TOV]] - _2025teamgamelogs[[#This Row],[OREB]]</f>
        <v>105.88</v>
      </c>
      <c r="BJ2219" s="3">
        <f>_2025teamgamelogs[[#This Row],[TOV]]/_2025teamgamelogs[[#This Row],[POSSESIONS]]</f>
        <v>0.12278050623347186</v>
      </c>
      <c r="BK2219" s="4">
        <f>_2025teamgamelogs[[#This Row],[PTS]]/_2025teamgamelogs[[#This Row],[POSSESIONS]]</f>
        <v>1.2655836796373254</v>
      </c>
      <c r="BL2219" s="4">
        <f xml:space="preserve"> 100 * _2025teamgamelogs[[#This Row],[POINTS_PER_POSSESSION]]</f>
        <v>126.55836796373254</v>
      </c>
      <c r="BM2219" s="4">
        <f xml:space="preserve"> _2025teamgamelogs[[#This Row],[POSSESIONS]] / (_2025teamgamelogs[[#This Row],[MIN]]/48)</f>
        <v>105.88</v>
      </c>
      <c r="BN2219" s="3">
        <f>_2025teamgamelogs[[#This Row],[PTS]] / (2 * (_2025teamgamelogs[[#This Row],[FGA]] + 0.44 * _2025teamgamelogs[[#This Row],[FTA]]))</f>
        <v>0.66415543219666939</v>
      </c>
      <c r="BO2219" s="4">
        <f>VLOOKUP(_2025teamgamelogs[[#This Row],[MONTH]], LEAGUE_AVERAGES!$A$2:$B$8, 2, FALSE)</f>
        <v>113.5005303155976</v>
      </c>
      <c r="BP2219" s="5">
        <f>VLOOKUP(_2025teamgamelogs[[#This Row],[TEAM_NAME]], LEAGUE_AVERAGES!$A$14:$C$43, 2, FALSE)</f>
        <v>0.37419512195121946</v>
      </c>
      <c r="BQ2219" s="5">
        <f>VLOOKUP(_2025teamgamelogs[[#This Row],[TEAM_NAME]], LEAGUE_AVERAGES!$A$14:$C$43, 3, FALSE)</f>
        <v>0.35536585365853657</v>
      </c>
      <c r="BR2219" s="5">
        <f>VLOOKUP(_2025teamgamelogs[[#This Row],[TEAM_NAME]], LEAGUE_AVERAGES!$F$14:$H$43, 2, FALSE)</f>
        <v>0.48560975609756091</v>
      </c>
      <c r="BS2219" s="5">
        <f>VLOOKUP(_2025teamgamelogs[[#This Row],[TEAM_NAME]], LEAGUE_AVERAGES!$F$14:$H$43, 3, FALSE)</f>
        <v>0.47373170731707315</v>
      </c>
      <c r="BT2219" s="5">
        <f>VLOOKUP(_2025teamgamelogs[[#This Row],[TEAM_NAME]], LEAGUE_AVERAGES!$K$14:$M$43, 2, FALSE)</f>
        <v>0.60200661119778875</v>
      </c>
      <c r="BU2219" s="5">
        <f>VLOOKUP(_2025teamgamelogs[[#This Row],[TEAM_NAME]], LEAGUE_AVERAGES!$K$14:$M$43, 3, FALSE)</f>
        <v>0.58416138772693449</v>
      </c>
    </row>
    <row r="2220" spans="1:73" x14ac:dyDescent="0.2">
      <c r="A2220" t="s">
        <v>59</v>
      </c>
      <c r="B2220">
        <v>1610612746</v>
      </c>
      <c r="C2220" t="s">
        <v>131</v>
      </c>
      <c r="D2220" t="s">
        <v>132</v>
      </c>
      <c r="E2220">
        <v>22401081</v>
      </c>
      <c r="F2220" s="1">
        <v>45746</v>
      </c>
      <c r="G2220" t="s">
        <v>1762</v>
      </c>
      <c r="H2220" t="s">
        <v>70</v>
      </c>
      <c r="I2220">
        <v>48</v>
      </c>
      <c r="J2220">
        <v>45</v>
      </c>
      <c r="K2220">
        <v>93</v>
      </c>
      <c r="L2220">
        <v>0.48399999999999999</v>
      </c>
      <c r="M2220">
        <v>16</v>
      </c>
      <c r="N2220">
        <v>41</v>
      </c>
      <c r="O2220">
        <v>0.39</v>
      </c>
      <c r="P2220">
        <v>16</v>
      </c>
      <c r="Q2220">
        <v>22</v>
      </c>
      <c r="R2220">
        <v>0.72699999999999998</v>
      </c>
      <c r="S2220">
        <v>10</v>
      </c>
      <c r="T2220">
        <v>34</v>
      </c>
      <c r="U2220">
        <v>44</v>
      </c>
      <c r="V2220">
        <v>25</v>
      </c>
      <c r="W2220">
        <v>14</v>
      </c>
      <c r="X2220">
        <v>6</v>
      </c>
      <c r="Y2220">
        <v>4</v>
      </c>
      <c r="Z2220">
        <v>3</v>
      </c>
      <c r="AA2220">
        <v>17</v>
      </c>
      <c r="AB2220">
        <v>17</v>
      </c>
      <c r="AC2220">
        <v>122</v>
      </c>
      <c r="AD2220">
        <v>-5</v>
      </c>
      <c r="AE2220">
        <v>1</v>
      </c>
      <c r="AF2220">
        <v>1231</v>
      </c>
      <c r="AG2220">
        <v>1231</v>
      </c>
      <c r="AH2220">
        <v>1231</v>
      </c>
      <c r="AI2220">
        <v>121</v>
      </c>
      <c r="AJ2220">
        <v>564</v>
      </c>
      <c r="AK2220">
        <v>664</v>
      </c>
      <c r="AL2220">
        <v>926</v>
      </c>
      <c r="AM2220">
        <v>567</v>
      </c>
      <c r="AN2220">
        <v>681</v>
      </c>
      <c r="AO2220">
        <v>848</v>
      </c>
      <c r="AP2220">
        <v>1228</v>
      </c>
      <c r="AQ2220">
        <v>1008</v>
      </c>
      <c r="AR2220">
        <v>1740</v>
      </c>
      <c r="AS2220">
        <v>1308</v>
      </c>
      <c r="AT2220">
        <v>926</v>
      </c>
      <c r="AU2220">
        <v>1127</v>
      </c>
      <c r="AV2220">
        <v>1358</v>
      </c>
      <c r="AW2220">
        <v>1092</v>
      </c>
      <c r="AX2220">
        <v>1702</v>
      </c>
      <c r="AY2220">
        <v>1274</v>
      </c>
      <c r="AZ2220">
        <v>384</v>
      </c>
      <c r="BA2220">
        <v>792</v>
      </c>
      <c r="BB2220">
        <v>1444</v>
      </c>
      <c r="BC2220">
        <v>609</v>
      </c>
      <c r="BD2220">
        <v>1476</v>
      </c>
      <c r="BE2220">
        <v>1</v>
      </c>
      <c r="BF2220" t="s">
        <v>71</v>
      </c>
      <c r="BG2220" t="s">
        <v>1404</v>
      </c>
      <c r="BH2220" t="s">
        <v>1498</v>
      </c>
      <c r="BI2220" s="4">
        <f xml:space="preserve"> _2025teamgamelogs[[#This Row],[FGA]] + (0.44 * _2025teamgamelogs[[#This Row],[FTA]]) + _2025teamgamelogs[[#This Row],[TOV]] - _2025teamgamelogs[[#This Row],[OREB]]</f>
        <v>106.68</v>
      </c>
      <c r="BJ2220" s="3">
        <f>_2025teamgamelogs[[#This Row],[TOV]]/_2025teamgamelogs[[#This Row],[POSSESIONS]]</f>
        <v>0.13123359580052493</v>
      </c>
      <c r="BK2220" s="4">
        <f>_2025teamgamelogs[[#This Row],[PTS]]/_2025teamgamelogs[[#This Row],[POSSESIONS]]</f>
        <v>1.1436070491188601</v>
      </c>
      <c r="BL2220" s="4">
        <f xml:space="preserve"> 100 * _2025teamgamelogs[[#This Row],[POINTS_PER_POSSESSION]]</f>
        <v>114.36070491188602</v>
      </c>
      <c r="BM2220" s="4">
        <f xml:space="preserve"> _2025teamgamelogs[[#This Row],[POSSESIONS]] / (_2025teamgamelogs[[#This Row],[MIN]]/48)</f>
        <v>106.68</v>
      </c>
      <c r="BN2220" s="3">
        <f>_2025teamgamelogs[[#This Row],[PTS]] / (2 * (_2025teamgamelogs[[#This Row],[FGA]] + 0.44 * _2025teamgamelogs[[#This Row],[FTA]]))</f>
        <v>0.59407869107908062</v>
      </c>
      <c r="BO2220" s="4">
        <f>VLOOKUP(_2025teamgamelogs[[#This Row],[MONTH]], LEAGUE_AVERAGES!$A$2:$B$8, 2, FALSE)</f>
        <v>113.5005303155976</v>
      </c>
      <c r="BP2220" s="5">
        <f>VLOOKUP(_2025teamgamelogs[[#This Row],[TEAM_NAME]], LEAGUE_AVERAGES!$A$14:$C$43, 2, FALSE)</f>
        <v>0.38978048780487806</v>
      </c>
      <c r="BQ2220" s="5">
        <f>VLOOKUP(_2025teamgamelogs[[#This Row],[TEAM_NAME]], LEAGUE_AVERAGES!$A$14:$C$43, 3, FALSE)</f>
        <v>0.36475609756097566</v>
      </c>
      <c r="BR2220" s="5">
        <f>VLOOKUP(_2025teamgamelogs[[#This Row],[TEAM_NAME]], LEAGUE_AVERAGES!$F$14:$H$43, 2, FALSE)</f>
        <v>0.49036585365853652</v>
      </c>
      <c r="BS2220" s="5">
        <f>VLOOKUP(_2025teamgamelogs[[#This Row],[TEAM_NAME]], LEAGUE_AVERAGES!$F$14:$H$43, 3, FALSE)</f>
        <v>0.47582926829268285</v>
      </c>
      <c r="BT2220" s="5">
        <f>VLOOKUP(_2025teamgamelogs[[#This Row],[TEAM_NAME]], LEAGUE_AVERAGES!$K$14:$M$43, 2, FALSE)</f>
        <v>0.59895938905835644</v>
      </c>
      <c r="BU2220" s="5">
        <f>VLOOKUP(_2025teamgamelogs[[#This Row],[TEAM_NAME]], LEAGUE_AVERAGES!$K$14:$M$43, 3, FALSE)</f>
        <v>0.58126724036545818</v>
      </c>
    </row>
    <row r="2221" spans="1:73" x14ac:dyDescent="0.2">
      <c r="A2221" t="s">
        <v>59</v>
      </c>
      <c r="B2221">
        <v>1610612761</v>
      </c>
      <c r="C2221" t="s">
        <v>95</v>
      </c>
      <c r="D2221" t="s">
        <v>96</v>
      </c>
      <c r="E2221">
        <v>22401087</v>
      </c>
      <c r="F2221" s="1">
        <v>45746</v>
      </c>
      <c r="G2221" t="s">
        <v>1381</v>
      </c>
      <c r="H2221" t="s">
        <v>63</v>
      </c>
      <c r="I2221">
        <v>48</v>
      </c>
      <c r="J2221">
        <v>49</v>
      </c>
      <c r="K2221">
        <v>103</v>
      </c>
      <c r="L2221">
        <v>0.47599999999999998</v>
      </c>
      <c r="M2221">
        <v>17</v>
      </c>
      <c r="N2221">
        <v>38</v>
      </c>
      <c r="O2221">
        <v>0.44700000000000001</v>
      </c>
      <c r="P2221">
        <v>12</v>
      </c>
      <c r="Q2221">
        <v>18</v>
      </c>
      <c r="R2221">
        <v>0.66700000000000004</v>
      </c>
      <c r="S2221">
        <v>13</v>
      </c>
      <c r="T2221">
        <v>33</v>
      </c>
      <c r="U2221">
        <v>46</v>
      </c>
      <c r="V2221">
        <v>32</v>
      </c>
      <c r="W2221">
        <v>11</v>
      </c>
      <c r="X2221">
        <v>10</v>
      </c>
      <c r="Y2221">
        <v>4</v>
      </c>
      <c r="Z2221">
        <v>10</v>
      </c>
      <c r="AA2221">
        <v>13</v>
      </c>
      <c r="AB2221">
        <v>12</v>
      </c>
      <c r="AC2221">
        <v>127</v>
      </c>
      <c r="AD2221">
        <v>18</v>
      </c>
      <c r="AE2221">
        <v>1</v>
      </c>
      <c r="AF2221">
        <v>1</v>
      </c>
      <c r="AG2221">
        <v>1</v>
      </c>
      <c r="AH2221">
        <v>1</v>
      </c>
      <c r="AI2221">
        <v>121</v>
      </c>
      <c r="AJ2221">
        <v>174</v>
      </c>
      <c r="AK2221">
        <v>77</v>
      </c>
      <c r="AL2221">
        <v>1090</v>
      </c>
      <c r="AM2221">
        <v>410</v>
      </c>
      <c r="AN2221">
        <v>1078</v>
      </c>
      <c r="AO2221">
        <v>346</v>
      </c>
      <c r="AP2221">
        <v>1889</v>
      </c>
      <c r="AQ2221">
        <v>1617</v>
      </c>
      <c r="AR2221">
        <v>2105</v>
      </c>
      <c r="AS2221">
        <v>652</v>
      </c>
      <c r="AT2221">
        <v>1131</v>
      </c>
      <c r="AU2221">
        <v>835</v>
      </c>
      <c r="AV2221">
        <v>322</v>
      </c>
      <c r="AW2221">
        <v>429</v>
      </c>
      <c r="AX2221">
        <v>539</v>
      </c>
      <c r="AY2221">
        <v>1274</v>
      </c>
      <c r="AZ2221">
        <v>2353</v>
      </c>
      <c r="BA2221">
        <v>148</v>
      </c>
      <c r="BB2221">
        <v>2314</v>
      </c>
      <c r="BC2221">
        <v>341</v>
      </c>
      <c r="BD2221">
        <v>287</v>
      </c>
      <c r="BE2221">
        <v>1</v>
      </c>
      <c r="BF2221" t="s">
        <v>71</v>
      </c>
      <c r="BG2221" t="s">
        <v>1404</v>
      </c>
      <c r="BH2221" t="s">
        <v>1498</v>
      </c>
      <c r="BI2221" s="4">
        <f xml:space="preserve"> _2025teamgamelogs[[#This Row],[FGA]] + (0.44 * _2025teamgamelogs[[#This Row],[FTA]]) + _2025teamgamelogs[[#This Row],[TOV]] - _2025teamgamelogs[[#This Row],[OREB]]</f>
        <v>108.92</v>
      </c>
      <c r="BJ2221" s="3">
        <f>_2025teamgamelogs[[#This Row],[TOV]]/_2025teamgamelogs[[#This Row],[POSSESIONS]]</f>
        <v>0.10099155343371281</v>
      </c>
      <c r="BK2221" s="4">
        <f>_2025teamgamelogs[[#This Row],[PTS]]/_2025teamgamelogs[[#This Row],[POSSESIONS]]</f>
        <v>1.1659933896437753</v>
      </c>
      <c r="BL2221" s="4">
        <f xml:space="preserve"> 100 * _2025teamgamelogs[[#This Row],[POINTS_PER_POSSESSION]]</f>
        <v>116.59933896437752</v>
      </c>
      <c r="BM2221" s="4">
        <f xml:space="preserve"> _2025teamgamelogs[[#This Row],[POSSESIONS]] / (_2025teamgamelogs[[#This Row],[MIN]]/48)</f>
        <v>108.92</v>
      </c>
      <c r="BN2221" s="3">
        <f>_2025teamgamelogs[[#This Row],[PTS]] / (2 * (_2025teamgamelogs[[#This Row],[FGA]] + 0.44 * _2025teamgamelogs[[#This Row],[FTA]]))</f>
        <v>0.57248467363865851</v>
      </c>
      <c r="BO2221" s="4">
        <f>VLOOKUP(_2025teamgamelogs[[#This Row],[MONTH]], LEAGUE_AVERAGES!$A$2:$B$8, 2, FALSE)</f>
        <v>113.5005303155976</v>
      </c>
      <c r="BP2221" s="5">
        <f>VLOOKUP(_2025teamgamelogs[[#This Row],[TEAM_NAME]], LEAGUE_AVERAGES!$A$14:$C$43, 2, FALSE)</f>
        <v>0.35443902439024388</v>
      </c>
      <c r="BQ2221" s="5">
        <f>VLOOKUP(_2025teamgamelogs[[#This Row],[TEAM_NAME]], LEAGUE_AVERAGES!$A$14:$C$43, 3, FALSE)</f>
        <v>0.34512195121951217</v>
      </c>
      <c r="BR2221" s="5">
        <f>VLOOKUP(_2025teamgamelogs[[#This Row],[TEAM_NAME]], LEAGUE_AVERAGES!$F$14:$H$43, 2, FALSE)</f>
        <v>0.46104878048780484</v>
      </c>
      <c r="BS2221" s="5">
        <f>VLOOKUP(_2025teamgamelogs[[#This Row],[TEAM_NAME]], LEAGUE_AVERAGES!$F$14:$H$43, 3, FALSE)</f>
        <v>0.45834146341463411</v>
      </c>
      <c r="BT2221" s="5">
        <f>VLOOKUP(_2025teamgamelogs[[#This Row],[TEAM_NAME]], LEAGUE_AVERAGES!$K$14:$M$43, 2, FALSE)</f>
        <v>0.55942918094792793</v>
      </c>
      <c r="BU2221" s="5">
        <f>VLOOKUP(_2025teamgamelogs[[#This Row],[TEAM_NAME]], LEAGUE_AVERAGES!$K$14:$M$43, 3, FALSE)</f>
        <v>0.54979583097447959</v>
      </c>
    </row>
    <row r="2222" spans="1:73" x14ac:dyDescent="0.2">
      <c r="A2222" t="s">
        <v>59</v>
      </c>
      <c r="B2222">
        <v>1610612756</v>
      </c>
      <c r="C2222" t="s">
        <v>80</v>
      </c>
      <c r="D2222" t="s">
        <v>81</v>
      </c>
      <c r="E2222">
        <v>22401088</v>
      </c>
      <c r="F2222" s="1">
        <v>45746</v>
      </c>
      <c r="G2222" t="s">
        <v>1763</v>
      </c>
      <c r="H2222" t="s">
        <v>70</v>
      </c>
      <c r="I2222">
        <v>48</v>
      </c>
      <c r="J2222">
        <v>42</v>
      </c>
      <c r="K2222">
        <v>87</v>
      </c>
      <c r="L2222">
        <v>0.48299999999999998</v>
      </c>
      <c r="M2222">
        <v>10</v>
      </c>
      <c r="N2222">
        <v>32</v>
      </c>
      <c r="O2222">
        <v>0.313</v>
      </c>
      <c r="P2222">
        <v>15</v>
      </c>
      <c r="Q2222">
        <v>17</v>
      </c>
      <c r="R2222">
        <v>0.88200000000000001</v>
      </c>
      <c r="S2222">
        <v>10</v>
      </c>
      <c r="T2222">
        <v>29</v>
      </c>
      <c r="U2222">
        <v>39</v>
      </c>
      <c r="V2222">
        <v>25</v>
      </c>
      <c r="W2222">
        <v>19</v>
      </c>
      <c r="X2222">
        <v>8</v>
      </c>
      <c r="Y2222">
        <v>5</v>
      </c>
      <c r="Z2222">
        <v>4</v>
      </c>
      <c r="AA2222">
        <v>21</v>
      </c>
      <c r="AB2222">
        <v>15</v>
      </c>
      <c r="AC2222">
        <v>109</v>
      </c>
      <c r="AD2222">
        <v>-39</v>
      </c>
      <c r="AE2222">
        <v>1</v>
      </c>
      <c r="AF2222">
        <v>1231</v>
      </c>
      <c r="AG2222">
        <v>1231</v>
      </c>
      <c r="AH2222">
        <v>1231</v>
      </c>
      <c r="AI2222">
        <v>121</v>
      </c>
      <c r="AJ2222">
        <v>1068</v>
      </c>
      <c r="AK2222">
        <v>1449</v>
      </c>
      <c r="AL2222">
        <v>969</v>
      </c>
      <c r="AM2222">
        <v>1891</v>
      </c>
      <c r="AN2222">
        <v>1863</v>
      </c>
      <c r="AO2222">
        <v>1774</v>
      </c>
      <c r="AP2222">
        <v>1416</v>
      </c>
      <c r="AQ2222">
        <v>1778</v>
      </c>
      <c r="AR2222">
        <v>362</v>
      </c>
      <c r="AS2222">
        <v>1308</v>
      </c>
      <c r="AT2222">
        <v>1807</v>
      </c>
      <c r="AU2222">
        <v>1833</v>
      </c>
      <c r="AV2222">
        <v>1358</v>
      </c>
      <c r="AW2222">
        <v>2098</v>
      </c>
      <c r="AX2222">
        <v>1073</v>
      </c>
      <c r="AY2222">
        <v>889</v>
      </c>
      <c r="AZ2222">
        <v>750</v>
      </c>
      <c r="BA2222">
        <v>1694</v>
      </c>
      <c r="BB2222">
        <v>1892</v>
      </c>
      <c r="BC2222">
        <v>1548</v>
      </c>
      <c r="BD2222">
        <v>2438</v>
      </c>
      <c r="BE2222">
        <v>1</v>
      </c>
      <c r="BF2222" t="s">
        <v>64</v>
      </c>
      <c r="BG2222" t="s">
        <v>1404</v>
      </c>
      <c r="BH2222" t="s">
        <v>1498</v>
      </c>
      <c r="BI2222" s="4">
        <f xml:space="preserve"> _2025teamgamelogs[[#This Row],[FGA]] + (0.44 * _2025teamgamelogs[[#This Row],[FTA]]) + _2025teamgamelogs[[#This Row],[TOV]] - _2025teamgamelogs[[#This Row],[OREB]]</f>
        <v>103.48</v>
      </c>
      <c r="BJ2222" s="3">
        <f>_2025teamgamelogs[[#This Row],[TOV]]/_2025teamgamelogs[[#This Row],[POSSESIONS]]</f>
        <v>0.18361035948975646</v>
      </c>
      <c r="BK2222" s="4">
        <f>_2025teamgamelogs[[#This Row],[PTS]]/_2025teamgamelogs[[#This Row],[POSSESIONS]]</f>
        <v>1.0533436412833397</v>
      </c>
      <c r="BL2222" s="4">
        <f xml:space="preserve"> 100 * _2025teamgamelogs[[#This Row],[POINTS_PER_POSSESSION]]</f>
        <v>105.33436412833397</v>
      </c>
      <c r="BM2222" s="4">
        <f xml:space="preserve"> _2025teamgamelogs[[#This Row],[POSSESIONS]] / (_2025teamgamelogs[[#This Row],[MIN]]/48)</f>
        <v>103.48</v>
      </c>
      <c r="BN2222" s="3">
        <f>_2025teamgamelogs[[#This Row],[PTS]] / (2 * (_2025teamgamelogs[[#This Row],[FGA]] + 0.44 * _2025teamgamelogs[[#This Row],[FTA]]))</f>
        <v>0.5768416596104996</v>
      </c>
      <c r="BO2222" s="4">
        <f>VLOOKUP(_2025teamgamelogs[[#This Row],[MONTH]], LEAGUE_AVERAGES!$A$2:$B$8, 2, FALSE)</f>
        <v>113.5005303155976</v>
      </c>
      <c r="BP2222" s="5">
        <f>VLOOKUP(_2025teamgamelogs[[#This Row],[TEAM_NAME]], LEAGUE_AVERAGES!$A$14:$C$43, 2, FALSE)</f>
        <v>0.37692682926829268</v>
      </c>
      <c r="BQ2222" s="5">
        <f>VLOOKUP(_2025teamgamelogs[[#This Row],[TEAM_NAME]], LEAGUE_AVERAGES!$A$14:$C$43, 3, FALSE)</f>
        <v>0.37741463414634141</v>
      </c>
      <c r="BR2222" s="5">
        <f>VLOOKUP(_2025teamgamelogs[[#This Row],[TEAM_NAME]], LEAGUE_AVERAGES!$F$14:$H$43, 2, FALSE)</f>
        <v>0.4768536585365854</v>
      </c>
      <c r="BS2222" s="5">
        <f>VLOOKUP(_2025teamgamelogs[[#This Row],[TEAM_NAME]], LEAGUE_AVERAGES!$F$14:$H$43, 3, FALSE)</f>
        <v>0.48056097560975608</v>
      </c>
      <c r="BT2222" s="5">
        <f>VLOOKUP(_2025teamgamelogs[[#This Row],[TEAM_NAME]], LEAGUE_AVERAGES!$K$14:$M$43, 2, FALSE)</f>
        <v>0.59622840480117467</v>
      </c>
      <c r="BU2222" s="5">
        <f>VLOOKUP(_2025teamgamelogs[[#This Row],[TEAM_NAME]], LEAGUE_AVERAGES!$K$14:$M$43, 3, FALSE)</f>
        <v>0.59682738613401276</v>
      </c>
    </row>
    <row r="2223" spans="1:73" x14ac:dyDescent="0.2">
      <c r="A2223" t="s">
        <v>59</v>
      </c>
      <c r="B2223">
        <v>1610612739</v>
      </c>
      <c r="C2223" t="s">
        <v>119</v>
      </c>
      <c r="D2223" t="s">
        <v>120</v>
      </c>
      <c r="E2223">
        <v>22401081</v>
      </c>
      <c r="F2223" s="1">
        <v>45746</v>
      </c>
      <c r="G2223" t="s">
        <v>1764</v>
      </c>
      <c r="H2223" t="s">
        <v>63</v>
      </c>
      <c r="I2223">
        <v>48</v>
      </c>
      <c r="J2223">
        <v>47</v>
      </c>
      <c r="K2223">
        <v>93</v>
      </c>
      <c r="L2223">
        <v>0.505</v>
      </c>
      <c r="M2223">
        <v>15</v>
      </c>
      <c r="N2223">
        <v>45</v>
      </c>
      <c r="O2223">
        <v>0.33300000000000002</v>
      </c>
      <c r="P2223">
        <v>18</v>
      </c>
      <c r="Q2223">
        <v>23</v>
      </c>
      <c r="R2223">
        <v>0.78300000000000003</v>
      </c>
      <c r="S2223">
        <v>10</v>
      </c>
      <c r="T2223">
        <v>35</v>
      </c>
      <c r="U2223">
        <v>45</v>
      </c>
      <c r="V2223">
        <v>33</v>
      </c>
      <c r="W2223">
        <v>10</v>
      </c>
      <c r="X2223">
        <v>11</v>
      </c>
      <c r="Y2223">
        <v>3</v>
      </c>
      <c r="Z2223">
        <v>4</v>
      </c>
      <c r="AA2223">
        <v>17</v>
      </c>
      <c r="AB2223">
        <v>17</v>
      </c>
      <c r="AC2223">
        <v>127</v>
      </c>
      <c r="AD2223">
        <v>5</v>
      </c>
      <c r="AE2223">
        <v>1</v>
      </c>
      <c r="AF2223">
        <v>1</v>
      </c>
      <c r="AG2223">
        <v>1</v>
      </c>
      <c r="AH2223">
        <v>1</v>
      </c>
      <c r="AI2223">
        <v>121</v>
      </c>
      <c r="AJ2223">
        <v>335</v>
      </c>
      <c r="AK2223">
        <v>664</v>
      </c>
      <c r="AL2223">
        <v>644</v>
      </c>
      <c r="AM2223">
        <v>733</v>
      </c>
      <c r="AN2223">
        <v>312</v>
      </c>
      <c r="AO2223">
        <v>1468</v>
      </c>
      <c r="AP2223">
        <v>889</v>
      </c>
      <c r="AQ2223">
        <v>899</v>
      </c>
      <c r="AR2223">
        <v>1256</v>
      </c>
      <c r="AS2223">
        <v>1308</v>
      </c>
      <c r="AT2223">
        <v>769</v>
      </c>
      <c r="AU2223">
        <v>976</v>
      </c>
      <c r="AV2223">
        <v>240</v>
      </c>
      <c r="AW2223">
        <v>264</v>
      </c>
      <c r="AX2223">
        <v>346</v>
      </c>
      <c r="AY2223">
        <v>1712</v>
      </c>
      <c r="AZ2223">
        <v>750</v>
      </c>
      <c r="BA2223">
        <v>792</v>
      </c>
      <c r="BB2223">
        <v>1444</v>
      </c>
      <c r="BC2223">
        <v>341</v>
      </c>
      <c r="BD2223">
        <v>922</v>
      </c>
      <c r="BE2223">
        <v>1</v>
      </c>
      <c r="BF2223" t="s">
        <v>64</v>
      </c>
      <c r="BG2223" t="s">
        <v>1404</v>
      </c>
      <c r="BH2223" t="s">
        <v>1498</v>
      </c>
      <c r="BI2223" s="4">
        <f xml:space="preserve"> _2025teamgamelogs[[#This Row],[FGA]] + (0.44 * _2025teamgamelogs[[#This Row],[FTA]]) + _2025teamgamelogs[[#This Row],[TOV]] - _2025teamgamelogs[[#This Row],[OREB]]</f>
        <v>103.12</v>
      </c>
      <c r="BJ2223" s="3">
        <f>_2025teamgamelogs[[#This Row],[TOV]]/_2025teamgamelogs[[#This Row],[POSSESIONS]]</f>
        <v>9.6974398758727695E-2</v>
      </c>
      <c r="BK2223" s="4">
        <f>_2025teamgamelogs[[#This Row],[PTS]]/_2025teamgamelogs[[#This Row],[POSSESIONS]]</f>
        <v>1.2315748642358417</v>
      </c>
      <c r="BL2223" s="4">
        <f xml:space="preserve"> 100 * _2025teamgamelogs[[#This Row],[POINTS_PER_POSSESSION]]</f>
        <v>123.15748642358417</v>
      </c>
      <c r="BM2223" s="4">
        <f xml:space="preserve"> _2025teamgamelogs[[#This Row],[POSSESIONS]] / (_2025teamgamelogs[[#This Row],[MIN]]/48)</f>
        <v>103.12</v>
      </c>
      <c r="BN2223" s="3">
        <f>_2025teamgamelogs[[#This Row],[PTS]] / (2 * (_2025teamgamelogs[[#This Row],[FGA]] + 0.44 * _2025teamgamelogs[[#This Row],[FTA]]))</f>
        <v>0.61578743211792086</v>
      </c>
      <c r="BO2223" s="4">
        <f>VLOOKUP(_2025teamgamelogs[[#This Row],[MONTH]], LEAGUE_AVERAGES!$A$2:$B$8, 2, FALSE)</f>
        <v>113.5005303155976</v>
      </c>
      <c r="BP2223" s="5">
        <f>VLOOKUP(_2025teamgamelogs[[#This Row],[TEAM_NAME]], LEAGUE_AVERAGES!$A$14:$C$43, 2, FALSE)</f>
        <v>0.38409756097560971</v>
      </c>
      <c r="BQ2223" s="5">
        <f>VLOOKUP(_2025teamgamelogs[[#This Row],[TEAM_NAME]], LEAGUE_AVERAGES!$A$14:$C$43, 3, FALSE)</f>
        <v>0.38512195121951209</v>
      </c>
      <c r="BR2223" s="5">
        <f>VLOOKUP(_2025teamgamelogs[[#This Row],[TEAM_NAME]], LEAGUE_AVERAGES!$F$14:$H$43, 2, FALSE)</f>
        <v>0.49482926829268303</v>
      </c>
      <c r="BS2223" s="5">
        <f>VLOOKUP(_2025teamgamelogs[[#This Row],[TEAM_NAME]], LEAGUE_AVERAGES!$F$14:$H$43, 3, FALSE)</f>
        <v>0.4880731707317072</v>
      </c>
      <c r="BT2223" s="5">
        <f>VLOOKUP(_2025teamgamelogs[[#This Row],[TEAM_NAME]], LEAGUE_AVERAGES!$K$14:$M$43, 2, FALSE)</f>
        <v>0.61027349880699666</v>
      </c>
      <c r="BU2223" s="5">
        <f>VLOOKUP(_2025teamgamelogs[[#This Row],[TEAM_NAME]], LEAGUE_AVERAGES!$K$14:$M$43, 3, FALSE)</f>
        <v>0.60680781397749251</v>
      </c>
    </row>
    <row r="2224" spans="1:73" x14ac:dyDescent="0.2">
      <c r="A2224" t="s">
        <v>59</v>
      </c>
      <c r="B2224">
        <v>1610612750</v>
      </c>
      <c r="C2224" t="s">
        <v>8</v>
      </c>
      <c r="D2224" t="s">
        <v>72</v>
      </c>
      <c r="E2224">
        <v>22401084</v>
      </c>
      <c r="F2224" s="1">
        <v>45746</v>
      </c>
      <c r="G2224" t="s">
        <v>1765</v>
      </c>
      <c r="H2224" t="s">
        <v>63</v>
      </c>
      <c r="I2224">
        <v>48</v>
      </c>
      <c r="J2224">
        <v>44</v>
      </c>
      <c r="K2224">
        <v>93</v>
      </c>
      <c r="L2224">
        <v>0.47299999999999998</v>
      </c>
      <c r="M2224">
        <v>12</v>
      </c>
      <c r="N2224">
        <v>31</v>
      </c>
      <c r="O2224">
        <v>0.38700000000000001</v>
      </c>
      <c r="P2224">
        <v>23</v>
      </c>
      <c r="Q2224">
        <v>31</v>
      </c>
      <c r="R2224">
        <v>0.74199999999999999</v>
      </c>
      <c r="S2224">
        <v>15</v>
      </c>
      <c r="T2224">
        <v>44</v>
      </c>
      <c r="U2224">
        <v>59</v>
      </c>
      <c r="V2224">
        <v>24</v>
      </c>
      <c r="W2224">
        <v>10</v>
      </c>
      <c r="X2224">
        <v>3</v>
      </c>
      <c r="Y2224">
        <v>9</v>
      </c>
      <c r="Z2224">
        <v>3</v>
      </c>
      <c r="AA2224">
        <v>24</v>
      </c>
      <c r="AB2224">
        <v>24</v>
      </c>
      <c r="AC2224">
        <v>123</v>
      </c>
      <c r="AD2224">
        <v>19</v>
      </c>
      <c r="AE2224">
        <v>1</v>
      </c>
      <c r="AF2224">
        <v>1</v>
      </c>
      <c r="AG2224">
        <v>1</v>
      </c>
      <c r="AH2224">
        <v>1</v>
      </c>
      <c r="AI2224">
        <v>121</v>
      </c>
      <c r="AJ2224">
        <v>703</v>
      </c>
      <c r="AK2224">
        <v>664</v>
      </c>
      <c r="AL2224">
        <v>1135</v>
      </c>
      <c r="AM2224">
        <v>1413</v>
      </c>
      <c r="AN2224">
        <v>1971</v>
      </c>
      <c r="AO2224">
        <v>887</v>
      </c>
      <c r="AP2224">
        <v>314</v>
      </c>
      <c r="AQ2224">
        <v>202</v>
      </c>
      <c r="AR2224">
        <v>1638</v>
      </c>
      <c r="AS2224">
        <v>332</v>
      </c>
      <c r="AT2224">
        <v>50</v>
      </c>
      <c r="AU2224">
        <v>46</v>
      </c>
      <c r="AV2224">
        <v>1570</v>
      </c>
      <c r="AW2224">
        <v>264</v>
      </c>
      <c r="AX2224">
        <v>2344</v>
      </c>
      <c r="AY2224">
        <v>109</v>
      </c>
      <c r="AZ2224">
        <v>384</v>
      </c>
      <c r="BA2224">
        <v>2162</v>
      </c>
      <c r="BB2224">
        <v>215</v>
      </c>
      <c r="BC2224">
        <v>549</v>
      </c>
      <c r="BD2224">
        <v>260</v>
      </c>
      <c r="BE2224">
        <v>1</v>
      </c>
      <c r="BF2224" t="s">
        <v>64</v>
      </c>
      <c r="BG2224" t="s">
        <v>1404</v>
      </c>
      <c r="BH2224" t="s">
        <v>1498</v>
      </c>
      <c r="BI2224" s="4">
        <f xml:space="preserve"> _2025teamgamelogs[[#This Row],[FGA]] + (0.44 * _2025teamgamelogs[[#This Row],[FTA]]) + _2025teamgamelogs[[#This Row],[TOV]] - _2025teamgamelogs[[#This Row],[OREB]]</f>
        <v>101.64</v>
      </c>
      <c r="BJ2224" s="3">
        <f>_2025teamgamelogs[[#This Row],[TOV]]/_2025teamgamelogs[[#This Row],[POSSESIONS]]</f>
        <v>9.8386462022825652E-2</v>
      </c>
      <c r="BK2224" s="4">
        <f>_2025teamgamelogs[[#This Row],[PTS]]/_2025teamgamelogs[[#This Row],[POSSESIONS]]</f>
        <v>1.2101534828807556</v>
      </c>
      <c r="BL2224" s="4">
        <f xml:space="preserve"> 100 * _2025teamgamelogs[[#This Row],[POINTS_PER_POSSESSION]]</f>
        <v>121.01534828807556</v>
      </c>
      <c r="BM2224" s="4">
        <f xml:space="preserve"> _2025teamgamelogs[[#This Row],[POSSESIONS]] / (_2025teamgamelogs[[#This Row],[MIN]]/48)</f>
        <v>101.64</v>
      </c>
      <c r="BN2224" s="3">
        <f>_2025teamgamelogs[[#This Row],[PTS]] / (2 * (_2025teamgamelogs[[#This Row],[FGA]] + 0.44 * _2025teamgamelogs[[#This Row],[FTA]]))</f>
        <v>0.57670667666916731</v>
      </c>
      <c r="BO2224" s="4">
        <f>VLOOKUP(_2025teamgamelogs[[#This Row],[MONTH]], LEAGUE_AVERAGES!$A$2:$B$8, 2, FALSE)</f>
        <v>113.5005303155976</v>
      </c>
      <c r="BP2224" s="5">
        <f>VLOOKUP(_2025teamgamelogs[[#This Row],[TEAM_NAME]], LEAGUE_AVERAGES!$A$14:$C$43, 2, FALSE)</f>
        <v>0.38256097560975622</v>
      </c>
      <c r="BQ2224" s="5">
        <f>VLOOKUP(_2025teamgamelogs[[#This Row],[TEAM_NAME]], LEAGUE_AVERAGES!$A$14:$C$43, 3, FALSE)</f>
        <v>0.37156097560975615</v>
      </c>
      <c r="BR2224" s="5">
        <f>VLOOKUP(_2025teamgamelogs[[#This Row],[TEAM_NAME]], LEAGUE_AVERAGES!$F$14:$H$43, 2, FALSE)</f>
        <v>0.47402439024390242</v>
      </c>
      <c r="BS2224" s="5">
        <f>VLOOKUP(_2025teamgamelogs[[#This Row],[TEAM_NAME]], LEAGUE_AVERAGES!$F$14:$H$43, 3, FALSE)</f>
        <v>0.46580487804878057</v>
      </c>
      <c r="BT2224" s="5">
        <f>VLOOKUP(_2025teamgamelogs[[#This Row],[TEAM_NAME]], LEAGUE_AVERAGES!$K$14:$M$43, 2, FALSE)</f>
        <v>0.59446350940954662</v>
      </c>
      <c r="BU2224" s="5">
        <f>VLOOKUP(_2025teamgamelogs[[#This Row],[TEAM_NAME]], LEAGUE_AVERAGES!$K$14:$M$43, 3, FALSE)</f>
        <v>0.58583417827298701</v>
      </c>
    </row>
    <row r="2225" spans="1:73" x14ac:dyDescent="0.2">
      <c r="A2225" t="s">
        <v>59</v>
      </c>
      <c r="B2225">
        <v>1610612755</v>
      </c>
      <c r="C2225" t="s">
        <v>134</v>
      </c>
      <c r="D2225" t="s">
        <v>135</v>
      </c>
      <c r="E2225">
        <v>22401087</v>
      </c>
      <c r="F2225" s="1">
        <v>45746</v>
      </c>
      <c r="G2225" t="s">
        <v>1380</v>
      </c>
      <c r="H2225" t="s">
        <v>70</v>
      </c>
      <c r="I2225">
        <v>48</v>
      </c>
      <c r="J2225">
        <v>42</v>
      </c>
      <c r="K2225">
        <v>89</v>
      </c>
      <c r="L2225">
        <v>0.47199999999999998</v>
      </c>
      <c r="M2225">
        <v>8</v>
      </c>
      <c r="N2225">
        <v>29</v>
      </c>
      <c r="O2225">
        <v>0.27600000000000002</v>
      </c>
      <c r="P2225">
        <v>17</v>
      </c>
      <c r="Q2225">
        <v>19</v>
      </c>
      <c r="R2225">
        <v>0.89500000000000002</v>
      </c>
      <c r="S2225">
        <v>8</v>
      </c>
      <c r="T2225">
        <v>38</v>
      </c>
      <c r="U2225">
        <v>46</v>
      </c>
      <c r="V2225">
        <v>25</v>
      </c>
      <c r="W2225">
        <v>18</v>
      </c>
      <c r="X2225">
        <v>6</v>
      </c>
      <c r="Y2225">
        <v>10</v>
      </c>
      <c r="Z2225">
        <v>4</v>
      </c>
      <c r="AA2225">
        <v>12</v>
      </c>
      <c r="AB2225">
        <v>13</v>
      </c>
      <c r="AC2225">
        <v>109</v>
      </c>
      <c r="AD2225">
        <v>-18</v>
      </c>
      <c r="AE2225">
        <v>1</v>
      </c>
      <c r="AF2225">
        <v>1231</v>
      </c>
      <c r="AG2225">
        <v>1231</v>
      </c>
      <c r="AH2225">
        <v>1231</v>
      </c>
      <c r="AI2225">
        <v>121</v>
      </c>
      <c r="AJ2225">
        <v>1068</v>
      </c>
      <c r="AK2225">
        <v>1176</v>
      </c>
      <c r="AL2225">
        <v>1158</v>
      </c>
      <c r="AM2225">
        <v>2251</v>
      </c>
      <c r="AN2225">
        <v>2163</v>
      </c>
      <c r="AO2225">
        <v>2103</v>
      </c>
      <c r="AP2225">
        <v>1052</v>
      </c>
      <c r="AQ2225">
        <v>1458</v>
      </c>
      <c r="AR2225">
        <v>284</v>
      </c>
      <c r="AS2225">
        <v>1800</v>
      </c>
      <c r="AT2225">
        <v>377</v>
      </c>
      <c r="AU2225">
        <v>835</v>
      </c>
      <c r="AV2225">
        <v>1358</v>
      </c>
      <c r="AW2225">
        <v>1953</v>
      </c>
      <c r="AX2225">
        <v>1702</v>
      </c>
      <c r="AY2225">
        <v>57</v>
      </c>
      <c r="AZ2225">
        <v>750</v>
      </c>
      <c r="BA2225">
        <v>92</v>
      </c>
      <c r="BB2225">
        <v>2202</v>
      </c>
      <c r="BC2225">
        <v>1548</v>
      </c>
      <c r="BD2225">
        <v>2149</v>
      </c>
      <c r="BE2225">
        <v>1</v>
      </c>
      <c r="BF2225" t="s">
        <v>64</v>
      </c>
      <c r="BG2225" t="s">
        <v>1404</v>
      </c>
      <c r="BH2225" t="s">
        <v>1498</v>
      </c>
      <c r="BI2225" s="4">
        <f xml:space="preserve"> _2025teamgamelogs[[#This Row],[FGA]] + (0.44 * _2025teamgamelogs[[#This Row],[FTA]]) + _2025teamgamelogs[[#This Row],[TOV]] - _2025teamgamelogs[[#This Row],[OREB]]</f>
        <v>107.36</v>
      </c>
      <c r="BJ2225" s="3">
        <f>_2025teamgamelogs[[#This Row],[TOV]]/_2025teamgamelogs[[#This Row],[POSSESIONS]]</f>
        <v>0.1676602086438152</v>
      </c>
      <c r="BK2225" s="4">
        <f>_2025teamgamelogs[[#This Row],[PTS]]/_2025teamgamelogs[[#This Row],[POSSESIONS]]</f>
        <v>1.0152757078986587</v>
      </c>
      <c r="BL2225" s="4">
        <f xml:space="preserve"> 100 * _2025teamgamelogs[[#This Row],[POINTS_PER_POSSESSION]]</f>
        <v>101.52757078986588</v>
      </c>
      <c r="BM2225" s="4">
        <f xml:space="preserve"> _2025teamgamelogs[[#This Row],[POSSESIONS]] / (_2025teamgamelogs[[#This Row],[MIN]]/48)</f>
        <v>107.36</v>
      </c>
      <c r="BN2225" s="3">
        <f>_2025teamgamelogs[[#This Row],[PTS]] / (2 * (_2025teamgamelogs[[#This Row],[FGA]] + 0.44 * _2025teamgamelogs[[#This Row],[FTA]]))</f>
        <v>0.55977814297452755</v>
      </c>
      <c r="BO2225" s="4">
        <f>VLOOKUP(_2025teamgamelogs[[#This Row],[MONTH]], LEAGUE_AVERAGES!$A$2:$B$8, 2, FALSE)</f>
        <v>113.5005303155976</v>
      </c>
      <c r="BP2225" s="5">
        <f>VLOOKUP(_2025teamgamelogs[[#This Row],[TEAM_NAME]], LEAGUE_AVERAGES!$A$14:$C$43, 2, FALSE)</f>
        <v>0.34129268292682929</v>
      </c>
      <c r="BQ2225" s="5">
        <f>VLOOKUP(_2025teamgamelogs[[#This Row],[TEAM_NAME]], LEAGUE_AVERAGES!$A$14:$C$43, 3, FALSE)</f>
        <v>0.34026829268292691</v>
      </c>
      <c r="BR2225" s="5">
        <f>VLOOKUP(_2025teamgamelogs[[#This Row],[TEAM_NAME]], LEAGUE_AVERAGES!$F$14:$H$43, 2, FALSE)</f>
        <v>0.45178048780487812</v>
      </c>
      <c r="BS2225" s="5">
        <f>VLOOKUP(_2025teamgamelogs[[#This Row],[TEAM_NAME]], LEAGUE_AVERAGES!$F$14:$H$43, 3, FALSE)</f>
        <v>0.45797560975609758</v>
      </c>
      <c r="BT2225" s="5">
        <f>VLOOKUP(_2025teamgamelogs[[#This Row],[TEAM_NAME]], LEAGUE_AVERAGES!$K$14:$M$43, 2, FALSE)</f>
        <v>0.55774018976963147</v>
      </c>
      <c r="BU2225" s="5">
        <f>VLOOKUP(_2025teamgamelogs[[#This Row],[TEAM_NAME]], LEAGUE_AVERAGES!$K$14:$M$43, 3, FALSE)</f>
        <v>0.57066794818423772</v>
      </c>
    </row>
    <row r="2226" spans="1:73" x14ac:dyDescent="0.2">
      <c r="A2226" t="s">
        <v>59</v>
      </c>
      <c r="B2226">
        <v>1610612744</v>
      </c>
      <c r="C2226" t="s">
        <v>98</v>
      </c>
      <c r="D2226" t="s">
        <v>99</v>
      </c>
      <c r="E2226">
        <v>22401086</v>
      </c>
      <c r="F2226" s="1">
        <v>45746</v>
      </c>
      <c r="G2226" t="s">
        <v>568</v>
      </c>
      <c r="H2226" t="s">
        <v>63</v>
      </c>
      <c r="I2226">
        <v>48</v>
      </c>
      <c r="J2226">
        <v>56</v>
      </c>
      <c r="K2226">
        <v>97</v>
      </c>
      <c r="L2226">
        <v>0.57699999999999996</v>
      </c>
      <c r="M2226">
        <v>21</v>
      </c>
      <c r="N2226">
        <v>44</v>
      </c>
      <c r="O2226">
        <v>0.47699999999999998</v>
      </c>
      <c r="P2226">
        <v>15</v>
      </c>
      <c r="Q2226">
        <v>19</v>
      </c>
      <c r="R2226">
        <v>0.78900000000000003</v>
      </c>
      <c r="S2226">
        <v>10</v>
      </c>
      <c r="T2226">
        <v>34</v>
      </c>
      <c r="U2226">
        <v>44</v>
      </c>
      <c r="V2226">
        <v>42</v>
      </c>
      <c r="W2226">
        <v>13</v>
      </c>
      <c r="X2226">
        <v>17</v>
      </c>
      <c r="Y2226">
        <v>3</v>
      </c>
      <c r="Z2226">
        <v>3</v>
      </c>
      <c r="AA2226">
        <v>15</v>
      </c>
      <c r="AB2226">
        <v>20</v>
      </c>
      <c r="AC2226">
        <v>148</v>
      </c>
      <c r="AD2226">
        <v>42</v>
      </c>
      <c r="AE2226">
        <v>1</v>
      </c>
      <c r="AF2226">
        <v>1</v>
      </c>
      <c r="AG2226">
        <v>1</v>
      </c>
      <c r="AH2226">
        <v>1</v>
      </c>
      <c r="AI2226">
        <v>121</v>
      </c>
      <c r="AJ2226">
        <v>10</v>
      </c>
      <c r="AK2226">
        <v>324</v>
      </c>
      <c r="AL2226">
        <v>54</v>
      </c>
      <c r="AM2226">
        <v>74</v>
      </c>
      <c r="AN2226">
        <v>384</v>
      </c>
      <c r="AO2226">
        <v>185</v>
      </c>
      <c r="AP2226">
        <v>1416</v>
      </c>
      <c r="AQ2226">
        <v>1458</v>
      </c>
      <c r="AR2226">
        <v>1180</v>
      </c>
      <c r="AS2226">
        <v>1308</v>
      </c>
      <c r="AT2226">
        <v>926</v>
      </c>
      <c r="AU2226">
        <v>1127</v>
      </c>
      <c r="AV2226">
        <v>10</v>
      </c>
      <c r="AW2226">
        <v>850</v>
      </c>
      <c r="AX2226">
        <v>10</v>
      </c>
      <c r="AY2226">
        <v>1712</v>
      </c>
      <c r="AZ2226">
        <v>384</v>
      </c>
      <c r="BA2226">
        <v>398</v>
      </c>
      <c r="BB2226">
        <v>767</v>
      </c>
      <c r="BC2226">
        <v>8</v>
      </c>
      <c r="BD2226">
        <v>11</v>
      </c>
      <c r="BE2226">
        <v>1</v>
      </c>
      <c r="BF2226" t="s">
        <v>71</v>
      </c>
      <c r="BG2226" t="s">
        <v>1404</v>
      </c>
      <c r="BH2226" t="s">
        <v>1498</v>
      </c>
      <c r="BI2226" s="4">
        <f xml:space="preserve"> _2025teamgamelogs[[#This Row],[FGA]] + (0.44 * _2025teamgamelogs[[#This Row],[FTA]]) + _2025teamgamelogs[[#This Row],[TOV]] - _2025teamgamelogs[[#This Row],[OREB]]</f>
        <v>108.36</v>
      </c>
      <c r="BJ2226" s="3">
        <f>_2025teamgamelogs[[#This Row],[TOV]]/_2025teamgamelogs[[#This Row],[POSSESIONS]]</f>
        <v>0.11997046880767812</v>
      </c>
      <c r="BK2226" s="4">
        <f>_2025teamgamelogs[[#This Row],[PTS]]/_2025teamgamelogs[[#This Row],[POSSESIONS]]</f>
        <v>1.3658176448874124</v>
      </c>
      <c r="BL2226" s="4">
        <f xml:space="preserve"> 100 * _2025teamgamelogs[[#This Row],[POINTS_PER_POSSESSION]]</f>
        <v>136.58176448874124</v>
      </c>
      <c r="BM2226" s="4">
        <f xml:space="preserve"> _2025teamgamelogs[[#This Row],[POSSESIONS]] / (_2025teamgamelogs[[#This Row],[MIN]]/48)</f>
        <v>108.36</v>
      </c>
      <c r="BN2226" s="3">
        <f>_2025teamgamelogs[[#This Row],[PTS]] / (2 * (_2025teamgamelogs[[#This Row],[FGA]] + 0.44 * _2025teamgamelogs[[#This Row],[FTA]]))</f>
        <v>0.7023538344722855</v>
      </c>
      <c r="BO2226" s="4">
        <f>VLOOKUP(_2025teamgamelogs[[#This Row],[MONTH]], LEAGUE_AVERAGES!$A$2:$B$8, 2, FALSE)</f>
        <v>113.5005303155976</v>
      </c>
      <c r="BP2226" s="5">
        <f>VLOOKUP(_2025teamgamelogs[[#This Row],[TEAM_NAME]], LEAGUE_AVERAGES!$A$14:$C$43, 2, FALSE)</f>
        <v>0.36843902439024395</v>
      </c>
      <c r="BQ2226" s="5">
        <f>VLOOKUP(_2025teamgamelogs[[#This Row],[TEAM_NAME]], LEAGUE_AVERAGES!$A$14:$C$43, 3, FALSE)</f>
        <v>0.35765853658536584</v>
      </c>
      <c r="BR2226" s="5">
        <f>VLOOKUP(_2025teamgamelogs[[#This Row],[TEAM_NAME]], LEAGUE_AVERAGES!$F$14:$H$43, 2, FALSE)</f>
        <v>0.45136585365853665</v>
      </c>
      <c r="BS2226" s="5">
        <f>VLOOKUP(_2025teamgamelogs[[#This Row],[TEAM_NAME]], LEAGUE_AVERAGES!$F$14:$H$43, 3, FALSE)</f>
        <v>0.45180487804878061</v>
      </c>
      <c r="BT2226" s="5">
        <f>VLOOKUP(_2025teamgamelogs[[#This Row],[TEAM_NAME]], LEAGUE_AVERAGES!$K$14:$M$43, 2, FALSE)</f>
        <v>0.56832140437053513</v>
      </c>
      <c r="BU2226" s="5">
        <f>VLOOKUP(_2025teamgamelogs[[#This Row],[TEAM_NAME]], LEAGUE_AVERAGES!$K$14:$M$43, 3, FALSE)</f>
        <v>0.56980808391386595</v>
      </c>
    </row>
    <row r="2227" spans="1:73" x14ac:dyDescent="0.2">
      <c r="A2227" t="s">
        <v>59</v>
      </c>
      <c r="B2227">
        <v>1610612759</v>
      </c>
      <c r="C2227" t="s">
        <v>145</v>
      </c>
      <c r="D2227" t="s">
        <v>146</v>
      </c>
      <c r="E2227">
        <v>22401086</v>
      </c>
      <c r="F2227" s="1">
        <v>45746</v>
      </c>
      <c r="G2227" t="s">
        <v>563</v>
      </c>
      <c r="H2227" t="s">
        <v>70</v>
      </c>
      <c r="I2227">
        <v>48</v>
      </c>
      <c r="J2227">
        <v>40</v>
      </c>
      <c r="K2227">
        <v>84</v>
      </c>
      <c r="L2227">
        <v>0.47599999999999998</v>
      </c>
      <c r="M2227">
        <v>16</v>
      </c>
      <c r="N2227">
        <v>42</v>
      </c>
      <c r="O2227">
        <v>0.38100000000000001</v>
      </c>
      <c r="P2227">
        <v>10</v>
      </c>
      <c r="Q2227">
        <v>16</v>
      </c>
      <c r="R2227">
        <v>0.625</v>
      </c>
      <c r="S2227">
        <v>7</v>
      </c>
      <c r="T2227">
        <v>27</v>
      </c>
      <c r="U2227">
        <v>34</v>
      </c>
      <c r="V2227">
        <v>30</v>
      </c>
      <c r="W2227">
        <v>21</v>
      </c>
      <c r="X2227">
        <v>4</v>
      </c>
      <c r="Y2227">
        <v>3</v>
      </c>
      <c r="Z2227">
        <v>3</v>
      </c>
      <c r="AA2227">
        <v>20</v>
      </c>
      <c r="AB2227">
        <v>15</v>
      </c>
      <c r="AC2227">
        <v>106</v>
      </c>
      <c r="AD2227">
        <v>-42</v>
      </c>
      <c r="AE2227">
        <v>1</v>
      </c>
      <c r="AF2227">
        <v>1231</v>
      </c>
      <c r="AG2227">
        <v>1231</v>
      </c>
      <c r="AH2227">
        <v>1231</v>
      </c>
      <c r="AI2227">
        <v>121</v>
      </c>
      <c r="AJ2227">
        <v>1438</v>
      </c>
      <c r="AK2227">
        <v>1815</v>
      </c>
      <c r="AL2227">
        <v>1079</v>
      </c>
      <c r="AM2227">
        <v>567</v>
      </c>
      <c r="AN2227">
        <v>568</v>
      </c>
      <c r="AO2227">
        <v>962</v>
      </c>
      <c r="AP2227">
        <v>2148</v>
      </c>
      <c r="AQ2227">
        <v>1907</v>
      </c>
      <c r="AR2227">
        <v>2287</v>
      </c>
      <c r="AS2227">
        <v>2024</v>
      </c>
      <c r="AT2227">
        <v>2068</v>
      </c>
      <c r="AU2227">
        <v>2282</v>
      </c>
      <c r="AV2227">
        <v>541</v>
      </c>
      <c r="AW2227">
        <v>2289</v>
      </c>
      <c r="AX2227">
        <v>2190</v>
      </c>
      <c r="AY2227">
        <v>1712</v>
      </c>
      <c r="AZ2227">
        <v>384</v>
      </c>
      <c r="BA2227">
        <v>1491</v>
      </c>
      <c r="BB2227">
        <v>1892</v>
      </c>
      <c r="BC2227">
        <v>1723</v>
      </c>
      <c r="BD2227">
        <v>2448</v>
      </c>
      <c r="BE2227">
        <v>1</v>
      </c>
      <c r="BF2227" t="s">
        <v>64</v>
      </c>
      <c r="BG2227" t="s">
        <v>1404</v>
      </c>
      <c r="BH2227" t="s">
        <v>1498</v>
      </c>
      <c r="BI2227" s="4">
        <f xml:space="preserve"> _2025teamgamelogs[[#This Row],[FGA]] + (0.44 * _2025teamgamelogs[[#This Row],[FTA]]) + _2025teamgamelogs[[#This Row],[TOV]] - _2025teamgamelogs[[#This Row],[OREB]]</f>
        <v>105.04</v>
      </c>
      <c r="BJ2227" s="3">
        <f>_2025teamgamelogs[[#This Row],[TOV]]/_2025teamgamelogs[[#This Row],[POSSESIONS]]</f>
        <v>0.1999238385376999</v>
      </c>
      <c r="BK2227" s="4">
        <f>_2025teamgamelogs[[#This Row],[PTS]]/_2025teamgamelogs[[#This Row],[POSSESIONS]]</f>
        <v>1.0091393754760092</v>
      </c>
      <c r="BL2227" s="4">
        <f xml:space="preserve"> 100 * _2025teamgamelogs[[#This Row],[POINTS_PER_POSSESSION]]</f>
        <v>100.91393754760092</v>
      </c>
      <c r="BM2227" s="4">
        <f xml:space="preserve"> _2025teamgamelogs[[#This Row],[POSSESIONS]] / (_2025teamgamelogs[[#This Row],[MIN]]/48)</f>
        <v>105.04</v>
      </c>
      <c r="BN2227" s="3">
        <f>_2025teamgamelogs[[#This Row],[PTS]] / (2 * (_2025teamgamelogs[[#This Row],[FGA]] + 0.44 * _2025teamgamelogs[[#This Row],[FTA]]))</f>
        <v>0.58216168717047445</v>
      </c>
      <c r="BO2227" s="4">
        <f>VLOOKUP(_2025teamgamelogs[[#This Row],[MONTH]], LEAGUE_AVERAGES!$A$2:$B$8, 2, FALSE)</f>
        <v>113.5005303155976</v>
      </c>
      <c r="BP2227" s="5">
        <f>VLOOKUP(_2025teamgamelogs[[#This Row],[TEAM_NAME]], LEAGUE_AVERAGES!$A$14:$C$43, 2, FALSE)</f>
        <v>0.36502500000000004</v>
      </c>
      <c r="BQ2227" s="5">
        <f>VLOOKUP(_2025teamgamelogs[[#This Row],[TEAM_NAME]], LEAGUE_AVERAGES!$A$14:$C$43, 3, FALSE)</f>
        <v>0.35016666666666663</v>
      </c>
      <c r="BR2227" s="5">
        <f>VLOOKUP(_2025teamgamelogs[[#This Row],[TEAM_NAME]], LEAGUE_AVERAGES!$F$14:$H$43, 2, FALSE)</f>
        <v>0.47877500000000017</v>
      </c>
      <c r="BS2227" s="5">
        <f>VLOOKUP(_2025teamgamelogs[[#This Row],[TEAM_NAME]], LEAGUE_AVERAGES!$F$14:$H$43, 3, FALSE)</f>
        <v>0.45407142857142868</v>
      </c>
      <c r="BT2227" s="5">
        <f>VLOOKUP(_2025teamgamelogs[[#This Row],[TEAM_NAME]], LEAGUE_AVERAGES!$K$14:$M$43, 2, FALSE)</f>
        <v>0.59112459331758582</v>
      </c>
      <c r="BU2227" s="5">
        <f>VLOOKUP(_2025teamgamelogs[[#This Row],[TEAM_NAME]], LEAGUE_AVERAGES!$K$14:$M$43, 3, FALSE)</f>
        <v>0.56254759440180246</v>
      </c>
    </row>
    <row r="2228" spans="1:73" x14ac:dyDescent="0.2">
      <c r="A2228" t="s">
        <v>59</v>
      </c>
      <c r="B2228">
        <v>1610612765</v>
      </c>
      <c r="C2228" t="s">
        <v>107</v>
      </c>
      <c r="D2228" t="s">
        <v>108</v>
      </c>
      <c r="E2228">
        <v>22401084</v>
      </c>
      <c r="F2228" s="1">
        <v>45746</v>
      </c>
      <c r="G2228" t="s">
        <v>1766</v>
      </c>
      <c r="H2228" t="s">
        <v>70</v>
      </c>
      <c r="I2228">
        <v>48</v>
      </c>
      <c r="J2228">
        <v>34</v>
      </c>
      <c r="K2228">
        <v>95</v>
      </c>
      <c r="L2228">
        <v>0.35799999999999998</v>
      </c>
      <c r="M2228">
        <v>12</v>
      </c>
      <c r="N2228">
        <v>38</v>
      </c>
      <c r="O2228">
        <v>0.316</v>
      </c>
      <c r="P2228">
        <v>24</v>
      </c>
      <c r="Q2228">
        <v>32</v>
      </c>
      <c r="R2228">
        <v>0.75</v>
      </c>
      <c r="S2228">
        <v>16</v>
      </c>
      <c r="T2228">
        <v>28</v>
      </c>
      <c r="U2228">
        <v>44</v>
      </c>
      <c r="V2228">
        <v>22</v>
      </c>
      <c r="W2228">
        <v>7</v>
      </c>
      <c r="X2228">
        <v>3</v>
      </c>
      <c r="Y2228">
        <v>3</v>
      </c>
      <c r="Z2228">
        <v>9</v>
      </c>
      <c r="AA2228">
        <v>24</v>
      </c>
      <c r="AB2228">
        <v>24</v>
      </c>
      <c r="AC2228">
        <v>104</v>
      </c>
      <c r="AD2228">
        <v>-19</v>
      </c>
      <c r="AE2228">
        <v>1</v>
      </c>
      <c r="AF2228">
        <v>1231</v>
      </c>
      <c r="AG2228">
        <v>1231</v>
      </c>
      <c r="AH2228">
        <v>1231</v>
      </c>
      <c r="AI2228">
        <v>121</v>
      </c>
      <c r="AJ2228">
        <v>2258</v>
      </c>
      <c r="AK2228">
        <v>477</v>
      </c>
      <c r="AL2228">
        <v>2406</v>
      </c>
      <c r="AM2228">
        <v>1413</v>
      </c>
      <c r="AN2228">
        <v>1078</v>
      </c>
      <c r="AO2228">
        <v>1737</v>
      </c>
      <c r="AP2228">
        <v>238</v>
      </c>
      <c r="AQ2228">
        <v>163</v>
      </c>
      <c r="AR2228">
        <v>1525</v>
      </c>
      <c r="AS2228">
        <v>234</v>
      </c>
      <c r="AT2228">
        <v>1951</v>
      </c>
      <c r="AU2228">
        <v>1127</v>
      </c>
      <c r="AV2228">
        <v>1909</v>
      </c>
      <c r="AW2228">
        <v>38</v>
      </c>
      <c r="AX2228">
        <v>2344</v>
      </c>
      <c r="AY2228">
        <v>1712</v>
      </c>
      <c r="AZ2228">
        <v>2275</v>
      </c>
      <c r="BA2228">
        <v>2162</v>
      </c>
      <c r="BB2228">
        <v>215</v>
      </c>
      <c r="BC2228">
        <v>1870</v>
      </c>
      <c r="BD2228">
        <v>2175</v>
      </c>
      <c r="BE2228">
        <v>1</v>
      </c>
      <c r="BF2228" t="s">
        <v>71</v>
      </c>
      <c r="BG2228" t="s">
        <v>1404</v>
      </c>
      <c r="BH2228" t="s">
        <v>1498</v>
      </c>
      <c r="BI2228" s="4">
        <f xml:space="preserve"> _2025teamgamelogs[[#This Row],[FGA]] + (0.44 * _2025teamgamelogs[[#This Row],[FTA]]) + _2025teamgamelogs[[#This Row],[TOV]] - _2025teamgamelogs[[#This Row],[OREB]]</f>
        <v>100.08</v>
      </c>
      <c r="BJ2228" s="3">
        <f>_2025teamgamelogs[[#This Row],[TOV]]/_2025teamgamelogs[[#This Row],[POSSESIONS]]</f>
        <v>6.9944044764188654E-2</v>
      </c>
      <c r="BK2228" s="4">
        <f>_2025teamgamelogs[[#This Row],[PTS]]/_2025teamgamelogs[[#This Row],[POSSESIONS]]</f>
        <v>1.0391686650679457</v>
      </c>
      <c r="BL2228" s="4">
        <f xml:space="preserve"> 100 * _2025teamgamelogs[[#This Row],[POINTS_PER_POSSESSION]]</f>
        <v>103.91686650679458</v>
      </c>
      <c r="BM2228" s="4">
        <f xml:space="preserve"> _2025teamgamelogs[[#This Row],[POSSESIONS]] / (_2025teamgamelogs[[#This Row],[MIN]]/48)</f>
        <v>100.08</v>
      </c>
      <c r="BN2228" s="3">
        <f>_2025teamgamelogs[[#This Row],[PTS]] / (2 * (_2025teamgamelogs[[#This Row],[FGA]] + 0.44 * _2025teamgamelogs[[#This Row],[FTA]]))</f>
        <v>0.4767143381004767</v>
      </c>
      <c r="BO2228" s="4">
        <f>VLOOKUP(_2025teamgamelogs[[#This Row],[MONTH]], LEAGUE_AVERAGES!$A$2:$B$8, 2, FALSE)</f>
        <v>113.5005303155976</v>
      </c>
      <c r="BP2228" s="5">
        <f>VLOOKUP(_2025teamgamelogs[[#This Row],[TEAM_NAME]], LEAGUE_AVERAGES!$A$14:$C$43, 2, FALSE)</f>
        <v>0.3560731707317073</v>
      </c>
      <c r="BQ2228" s="5">
        <f>VLOOKUP(_2025teamgamelogs[[#This Row],[TEAM_NAME]], LEAGUE_AVERAGES!$A$14:$C$43, 3, FALSE)</f>
        <v>0.3687804878048781</v>
      </c>
      <c r="BR2228" s="5">
        <f>VLOOKUP(_2025teamgamelogs[[#This Row],[TEAM_NAME]], LEAGUE_AVERAGES!$F$14:$H$43, 2, FALSE)</f>
        <v>0.47321951219512204</v>
      </c>
      <c r="BS2228" s="5">
        <f>VLOOKUP(_2025teamgamelogs[[#This Row],[TEAM_NAME]], LEAGUE_AVERAGES!$F$14:$H$43, 3, FALSE)</f>
        <v>0.48104878048780486</v>
      </c>
      <c r="BT2228" s="5">
        <f>VLOOKUP(_2025teamgamelogs[[#This Row],[TEAM_NAME]], LEAGUE_AVERAGES!$K$14:$M$43, 2, FALSE)</f>
        <v>0.57634444021190001</v>
      </c>
      <c r="BU2228" s="5">
        <f>VLOOKUP(_2025teamgamelogs[[#This Row],[TEAM_NAME]], LEAGUE_AVERAGES!$K$14:$M$43, 3, FALSE)</f>
        <v>0.58621097107374254</v>
      </c>
    </row>
    <row r="2229" spans="1:73" x14ac:dyDescent="0.2">
      <c r="A2229" t="s">
        <v>59</v>
      </c>
      <c r="B2229">
        <v>1610612737</v>
      </c>
      <c r="C2229" t="s">
        <v>92</v>
      </c>
      <c r="D2229" t="s">
        <v>93</v>
      </c>
      <c r="E2229">
        <v>22401083</v>
      </c>
      <c r="F2229" s="1">
        <v>45746</v>
      </c>
      <c r="G2229" t="s">
        <v>706</v>
      </c>
      <c r="H2229" t="s">
        <v>63</v>
      </c>
      <c r="I2229">
        <v>48</v>
      </c>
      <c r="J2229">
        <v>50</v>
      </c>
      <c r="K2229">
        <v>94</v>
      </c>
      <c r="L2229">
        <v>0.53200000000000003</v>
      </c>
      <c r="M2229">
        <v>17</v>
      </c>
      <c r="N2229">
        <v>48</v>
      </c>
      <c r="O2229">
        <v>0.35399999999999998</v>
      </c>
      <c r="P2229">
        <v>28</v>
      </c>
      <c r="Q2229">
        <v>35</v>
      </c>
      <c r="R2229">
        <v>0.8</v>
      </c>
      <c r="S2229">
        <v>15</v>
      </c>
      <c r="T2229">
        <v>31</v>
      </c>
      <c r="U2229">
        <v>46</v>
      </c>
      <c r="V2229">
        <v>36</v>
      </c>
      <c r="W2229">
        <v>9</v>
      </c>
      <c r="X2229">
        <v>10</v>
      </c>
      <c r="Y2229">
        <v>2</v>
      </c>
      <c r="Z2229">
        <v>2</v>
      </c>
      <c r="AA2229">
        <v>29</v>
      </c>
      <c r="AB2229">
        <v>24</v>
      </c>
      <c r="AC2229">
        <v>145</v>
      </c>
      <c r="AD2229">
        <v>21</v>
      </c>
      <c r="AE2229">
        <v>1</v>
      </c>
      <c r="AF2229">
        <v>1</v>
      </c>
      <c r="AG2229">
        <v>1</v>
      </c>
      <c r="AH2229">
        <v>1</v>
      </c>
      <c r="AI2229">
        <v>121</v>
      </c>
      <c r="AJ2229">
        <v>131</v>
      </c>
      <c r="AK2229">
        <v>570</v>
      </c>
      <c r="AL2229">
        <v>296</v>
      </c>
      <c r="AM2229">
        <v>410</v>
      </c>
      <c r="AN2229">
        <v>163</v>
      </c>
      <c r="AO2229">
        <v>1266</v>
      </c>
      <c r="AP2229">
        <v>75</v>
      </c>
      <c r="AQ2229">
        <v>80</v>
      </c>
      <c r="AR2229">
        <v>1029</v>
      </c>
      <c r="AS2229">
        <v>332</v>
      </c>
      <c r="AT2229">
        <v>1488</v>
      </c>
      <c r="AU2229">
        <v>835</v>
      </c>
      <c r="AV2229">
        <v>95</v>
      </c>
      <c r="AW2229">
        <v>152</v>
      </c>
      <c r="AX2229">
        <v>539</v>
      </c>
      <c r="AY2229">
        <v>2078</v>
      </c>
      <c r="AZ2229">
        <v>158</v>
      </c>
      <c r="BA2229">
        <v>2422</v>
      </c>
      <c r="BB2229">
        <v>215</v>
      </c>
      <c r="BC2229">
        <v>18</v>
      </c>
      <c r="BD2229">
        <v>211</v>
      </c>
      <c r="BE2229">
        <v>1</v>
      </c>
      <c r="BF2229" t="s">
        <v>71</v>
      </c>
      <c r="BG2229" t="s">
        <v>1404</v>
      </c>
      <c r="BH2229" t="s">
        <v>1498</v>
      </c>
      <c r="BI2229" s="4">
        <f xml:space="preserve"> _2025teamgamelogs[[#This Row],[FGA]] + (0.44 * _2025teamgamelogs[[#This Row],[FTA]]) + _2025teamgamelogs[[#This Row],[TOV]] - _2025teamgamelogs[[#This Row],[OREB]]</f>
        <v>103.4</v>
      </c>
      <c r="BJ2229" s="3">
        <f>_2025teamgamelogs[[#This Row],[TOV]]/_2025teamgamelogs[[#This Row],[POSSESIONS]]</f>
        <v>8.7040618955512572E-2</v>
      </c>
      <c r="BK2229" s="4">
        <f>_2025teamgamelogs[[#This Row],[PTS]]/_2025teamgamelogs[[#This Row],[POSSESIONS]]</f>
        <v>1.4023210831721469</v>
      </c>
      <c r="BL2229" s="4">
        <f xml:space="preserve"> 100 * _2025teamgamelogs[[#This Row],[POINTS_PER_POSSESSION]]</f>
        <v>140.23210831721468</v>
      </c>
      <c r="BM2229" s="4">
        <f xml:space="preserve"> _2025teamgamelogs[[#This Row],[POSSESIONS]] / (_2025teamgamelogs[[#This Row],[MIN]]/48)</f>
        <v>103.4</v>
      </c>
      <c r="BN2229" s="3">
        <f>_2025teamgamelogs[[#This Row],[PTS]] / (2 * (_2025teamgamelogs[[#This Row],[FGA]] + 0.44 * _2025teamgamelogs[[#This Row],[FTA]]))</f>
        <v>0.66270566727605118</v>
      </c>
      <c r="BO2229" s="4">
        <f>VLOOKUP(_2025teamgamelogs[[#This Row],[MONTH]], LEAGUE_AVERAGES!$A$2:$B$8, 2, FALSE)</f>
        <v>113.5005303155976</v>
      </c>
      <c r="BP2229" s="5">
        <f>VLOOKUP(_2025teamgamelogs[[#This Row],[TEAM_NAME]], LEAGUE_AVERAGES!$A$14:$C$43, 2, FALSE)</f>
        <v>0.35092500000000004</v>
      </c>
      <c r="BQ2229" s="5">
        <f>VLOOKUP(_2025teamgamelogs[[#This Row],[TEAM_NAME]], LEAGUE_AVERAGES!$A$14:$C$43, 3, FALSE)</f>
        <v>0.36290476190476195</v>
      </c>
      <c r="BR2229" s="5">
        <f>VLOOKUP(_2025teamgamelogs[[#This Row],[TEAM_NAME]], LEAGUE_AVERAGES!$F$14:$H$43, 2, FALSE)</f>
        <v>0.47670000000000012</v>
      </c>
      <c r="BS2229" s="5">
        <f>VLOOKUP(_2025teamgamelogs[[#This Row],[TEAM_NAME]], LEAGUE_AVERAGES!$F$14:$H$43, 3, FALSE)</f>
        <v>0.47069047619047621</v>
      </c>
      <c r="BT2229" s="5">
        <f>VLOOKUP(_2025teamgamelogs[[#This Row],[TEAM_NAME]], LEAGUE_AVERAGES!$K$14:$M$43, 2, FALSE)</f>
        <v>0.58493933923263275</v>
      </c>
      <c r="BU2229" s="5">
        <f>VLOOKUP(_2025teamgamelogs[[#This Row],[TEAM_NAME]], LEAGUE_AVERAGES!$K$14:$M$43, 3, FALSE)</f>
        <v>0.57722862424766153</v>
      </c>
    </row>
    <row r="2230" spans="1:73" x14ac:dyDescent="0.2">
      <c r="A2230" t="s">
        <v>59</v>
      </c>
      <c r="B2230">
        <v>1610612752</v>
      </c>
      <c r="C2230" t="s">
        <v>67</v>
      </c>
      <c r="D2230" t="s">
        <v>68</v>
      </c>
      <c r="E2230">
        <v>22401082</v>
      </c>
      <c r="F2230" s="1">
        <v>45746</v>
      </c>
      <c r="G2230" t="s">
        <v>1767</v>
      </c>
      <c r="H2230" t="s">
        <v>63</v>
      </c>
      <c r="I2230">
        <v>48</v>
      </c>
      <c r="J2230">
        <v>45</v>
      </c>
      <c r="K2230">
        <v>84</v>
      </c>
      <c r="L2230">
        <v>0.53600000000000003</v>
      </c>
      <c r="M2230">
        <v>10</v>
      </c>
      <c r="N2230">
        <v>25</v>
      </c>
      <c r="O2230">
        <v>0.4</v>
      </c>
      <c r="P2230">
        <v>10</v>
      </c>
      <c r="Q2230">
        <v>13</v>
      </c>
      <c r="R2230">
        <v>0.76900000000000002</v>
      </c>
      <c r="S2230">
        <v>9</v>
      </c>
      <c r="T2230">
        <v>35</v>
      </c>
      <c r="U2230">
        <v>44</v>
      </c>
      <c r="V2230">
        <v>27</v>
      </c>
      <c r="W2230">
        <v>15</v>
      </c>
      <c r="X2230">
        <v>10</v>
      </c>
      <c r="Y2230">
        <v>10</v>
      </c>
      <c r="Z2230">
        <v>4</v>
      </c>
      <c r="AA2230">
        <v>17</v>
      </c>
      <c r="AB2230">
        <v>12</v>
      </c>
      <c r="AC2230">
        <v>110</v>
      </c>
      <c r="AD2230">
        <v>17</v>
      </c>
      <c r="AE2230">
        <v>1</v>
      </c>
      <c r="AF2230">
        <v>1</v>
      </c>
      <c r="AG2230">
        <v>1</v>
      </c>
      <c r="AH2230">
        <v>1</v>
      </c>
      <c r="AI2230">
        <v>121</v>
      </c>
      <c r="AJ2230">
        <v>564</v>
      </c>
      <c r="AK2230">
        <v>1815</v>
      </c>
      <c r="AL2230">
        <v>254</v>
      </c>
      <c r="AM2230">
        <v>1891</v>
      </c>
      <c r="AN2230">
        <v>2375</v>
      </c>
      <c r="AO2230">
        <v>723</v>
      </c>
      <c r="AP2230">
        <v>2148</v>
      </c>
      <c r="AQ2230">
        <v>2188</v>
      </c>
      <c r="AR2230">
        <v>1388</v>
      </c>
      <c r="AS2230">
        <v>1566</v>
      </c>
      <c r="AT2230">
        <v>769</v>
      </c>
      <c r="AU2230">
        <v>1127</v>
      </c>
      <c r="AV2230">
        <v>1013</v>
      </c>
      <c r="AW2230">
        <v>1341</v>
      </c>
      <c r="AX2230">
        <v>539</v>
      </c>
      <c r="AY2230">
        <v>57</v>
      </c>
      <c r="AZ2230">
        <v>750</v>
      </c>
      <c r="BA2230">
        <v>792</v>
      </c>
      <c r="BB2230">
        <v>2314</v>
      </c>
      <c r="BC2230">
        <v>1479</v>
      </c>
      <c r="BD2230">
        <v>313</v>
      </c>
      <c r="BE2230">
        <v>1</v>
      </c>
      <c r="BF2230" t="s">
        <v>64</v>
      </c>
      <c r="BG2230" t="s">
        <v>1404</v>
      </c>
      <c r="BH2230" t="s">
        <v>1498</v>
      </c>
      <c r="BI2230" s="4">
        <f xml:space="preserve"> _2025teamgamelogs[[#This Row],[FGA]] + (0.44 * _2025teamgamelogs[[#This Row],[FTA]]) + _2025teamgamelogs[[#This Row],[TOV]] - _2025teamgamelogs[[#This Row],[OREB]]</f>
        <v>95.72</v>
      </c>
      <c r="BJ2230" s="3">
        <f>_2025teamgamelogs[[#This Row],[TOV]]/_2025teamgamelogs[[#This Row],[POSSESIONS]]</f>
        <v>0.15670706226493941</v>
      </c>
      <c r="BK2230" s="4">
        <f>_2025teamgamelogs[[#This Row],[PTS]]/_2025teamgamelogs[[#This Row],[POSSESIONS]]</f>
        <v>1.1491851232762222</v>
      </c>
      <c r="BL2230" s="4">
        <f xml:space="preserve"> 100 * _2025teamgamelogs[[#This Row],[POINTS_PER_POSSESSION]]</f>
        <v>114.91851232762222</v>
      </c>
      <c r="BM2230" s="4">
        <f xml:space="preserve"> _2025teamgamelogs[[#This Row],[POSSESIONS]] / (_2025teamgamelogs[[#This Row],[MIN]]/48)</f>
        <v>95.72</v>
      </c>
      <c r="BN2230" s="3">
        <f>_2025teamgamelogs[[#This Row],[PTS]] / (2 * (_2025teamgamelogs[[#This Row],[FGA]] + 0.44 * _2025teamgamelogs[[#This Row],[FTA]]))</f>
        <v>0.61301827909050377</v>
      </c>
      <c r="BO2230" s="4">
        <f>VLOOKUP(_2025teamgamelogs[[#This Row],[MONTH]], LEAGUE_AVERAGES!$A$2:$B$8, 2, FALSE)</f>
        <v>113.5005303155976</v>
      </c>
      <c r="BP2230" s="5">
        <f>VLOOKUP(_2025teamgamelogs[[#This Row],[TEAM_NAME]], LEAGUE_AVERAGES!$A$14:$C$43, 2, FALSE)</f>
        <v>0.370219512195122</v>
      </c>
      <c r="BQ2230" s="5">
        <f>VLOOKUP(_2025teamgamelogs[[#This Row],[TEAM_NAME]], LEAGUE_AVERAGES!$A$14:$C$43, 3, FALSE)</f>
        <v>0.36224390243902438</v>
      </c>
      <c r="BR2230" s="5">
        <f>VLOOKUP(_2025teamgamelogs[[#This Row],[TEAM_NAME]], LEAGUE_AVERAGES!$F$14:$H$43, 2, FALSE)</f>
        <v>0.49358536585365859</v>
      </c>
      <c r="BS2230" s="5">
        <f>VLOOKUP(_2025teamgamelogs[[#This Row],[TEAM_NAME]], LEAGUE_AVERAGES!$F$14:$H$43, 3, FALSE)</f>
        <v>0.47975609756097559</v>
      </c>
      <c r="BT2230" s="5">
        <f>VLOOKUP(_2025teamgamelogs[[#This Row],[TEAM_NAME]], LEAGUE_AVERAGES!$K$14:$M$43, 2, FALSE)</f>
        <v>0.59525043511857889</v>
      </c>
      <c r="BU2230" s="5">
        <f>VLOOKUP(_2025teamgamelogs[[#This Row],[TEAM_NAME]], LEAGUE_AVERAGES!$K$14:$M$43, 3, FALSE)</f>
        <v>0.58413739951743537</v>
      </c>
    </row>
    <row r="2231" spans="1:73" x14ac:dyDescent="0.2">
      <c r="A2231" t="s">
        <v>59</v>
      </c>
      <c r="B2231">
        <v>1610612749</v>
      </c>
      <c r="C2231" t="s">
        <v>113</v>
      </c>
      <c r="D2231" t="s">
        <v>114</v>
      </c>
      <c r="E2231">
        <v>22401083</v>
      </c>
      <c r="F2231" s="1">
        <v>45746</v>
      </c>
      <c r="G2231" t="s">
        <v>713</v>
      </c>
      <c r="H2231" t="s">
        <v>70</v>
      </c>
      <c r="I2231">
        <v>48</v>
      </c>
      <c r="J2231">
        <v>39</v>
      </c>
      <c r="K2231">
        <v>82</v>
      </c>
      <c r="L2231">
        <v>0.47599999999999998</v>
      </c>
      <c r="M2231">
        <v>12</v>
      </c>
      <c r="N2231">
        <v>35</v>
      </c>
      <c r="O2231">
        <v>0.34300000000000003</v>
      </c>
      <c r="P2231">
        <v>34</v>
      </c>
      <c r="Q2231">
        <v>43</v>
      </c>
      <c r="R2231">
        <v>0.79100000000000004</v>
      </c>
      <c r="S2231">
        <v>6</v>
      </c>
      <c r="T2231">
        <v>30</v>
      </c>
      <c r="U2231">
        <v>36</v>
      </c>
      <c r="V2231">
        <v>21</v>
      </c>
      <c r="W2231">
        <v>14</v>
      </c>
      <c r="X2231">
        <v>5</v>
      </c>
      <c r="Y2231">
        <v>2</v>
      </c>
      <c r="Z2231">
        <v>2</v>
      </c>
      <c r="AA2231">
        <v>24</v>
      </c>
      <c r="AB2231">
        <v>29</v>
      </c>
      <c r="AC2231">
        <v>124</v>
      </c>
      <c r="AD2231">
        <v>-21</v>
      </c>
      <c r="AE2231">
        <v>1</v>
      </c>
      <c r="AF2231">
        <v>1231</v>
      </c>
      <c r="AG2231">
        <v>1231</v>
      </c>
      <c r="AH2231">
        <v>1231</v>
      </c>
      <c r="AI2231">
        <v>121</v>
      </c>
      <c r="AJ2231">
        <v>1609</v>
      </c>
      <c r="AK2231">
        <v>2022</v>
      </c>
      <c r="AL2231">
        <v>1092</v>
      </c>
      <c r="AM2231">
        <v>1413</v>
      </c>
      <c r="AN2231">
        <v>1495</v>
      </c>
      <c r="AO2231">
        <v>1391</v>
      </c>
      <c r="AP2231">
        <v>11</v>
      </c>
      <c r="AQ2231">
        <v>13</v>
      </c>
      <c r="AR2231">
        <v>1179</v>
      </c>
      <c r="AS2231">
        <v>2189</v>
      </c>
      <c r="AT2231">
        <v>1652</v>
      </c>
      <c r="AU2231">
        <v>2164</v>
      </c>
      <c r="AV2231">
        <v>2031</v>
      </c>
      <c r="AW2231">
        <v>1092</v>
      </c>
      <c r="AX2231">
        <v>1998</v>
      </c>
      <c r="AY2231">
        <v>2078</v>
      </c>
      <c r="AZ2231">
        <v>158</v>
      </c>
      <c r="BA2231">
        <v>2162</v>
      </c>
      <c r="BB2231">
        <v>20</v>
      </c>
      <c r="BC2231">
        <v>497</v>
      </c>
      <c r="BD2231">
        <v>2231</v>
      </c>
      <c r="BE2231">
        <v>1</v>
      </c>
      <c r="BF2231" t="s">
        <v>64</v>
      </c>
      <c r="BG2231" t="s">
        <v>1404</v>
      </c>
      <c r="BH2231" t="s">
        <v>1498</v>
      </c>
      <c r="BI2231" s="4">
        <f xml:space="preserve"> _2025teamgamelogs[[#This Row],[FGA]] + (0.44 * _2025teamgamelogs[[#This Row],[FTA]]) + _2025teamgamelogs[[#This Row],[TOV]] - _2025teamgamelogs[[#This Row],[OREB]]</f>
        <v>108.92</v>
      </c>
      <c r="BJ2231" s="3">
        <f>_2025teamgamelogs[[#This Row],[TOV]]/_2025teamgamelogs[[#This Row],[POSSESIONS]]</f>
        <v>0.12853470437017994</v>
      </c>
      <c r="BK2231" s="4">
        <f>_2025teamgamelogs[[#This Row],[PTS]]/_2025teamgamelogs[[#This Row],[POSSESIONS]]</f>
        <v>1.1384502387073081</v>
      </c>
      <c r="BL2231" s="4">
        <f xml:space="preserve"> 100 * _2025teamgamelogs[[#This Row],[POINTS_PER_POSSESSION]]</f>
        <v>113.84502387073081</v>
      </c>
      <c r="BM2231" s="4">
        <f xml:space="preserve"> _2025teamgamelogs[[#This Row],[POSSESIONS]] / (_2025teamgamelogs[[#This Row],[MIN]]/48)</f>
        <v>108.92</v>
      </c>
      <c r="BN2231" s="3">
        <f>_2025teamgamelogs[[#This Row],[PTS]] / (2 * (_2025teamgamelogs[[#This Row],[FGA]] + 0.44 * _2025teamgamelogs[[#This Row],[FTA]]))</f>
        <v>0.61434799841458576</v>
      </c>
      <c r="BO2231" s="4">
        <f>VLOOKUP(_2025teamgamelogs[[#This Row],[MONTH]], LEAGUE_AVERAGES!$A$2:$B$8, 2, FALSE)</f>
        <v>113.5005303155976</v>
      </c>
      <c r="BP2231" s="5">
        <f>VLOOKUP(_2025teamgamelogs[[#This Row],[TEAM_NAME]], LEAGUE_AVERAGES!$A$14:$C$43, 2, FALSE)</f>
        <v>0.4062926829268293</v>
      </c>
      <c r="BQ2231" s="5">
        <f>VLOOKUP(_2025teamgamelogs[[#This Row],[TEAM_NAME]], LEAGUE_AVERAGES!$A$14:$C$43, 3, FALSE)</f>
        <v>0.36926829268292688</v>
      </c>
      <c r="BR2231" s="5">
        <f>VLOOKUP(_2025teamgamelogs[[#This Row],[TEAM_NAME]], LEAGUE_AVERAGES!$F$14:$H$43, 2, FALSE)</f>
        <v>0.49804878048780482</v>
      </c>
      <c r="BS2231" s="5">
        <f>VLOOKUP(_2025teamgamelogs[[#This Row],[TEAM_NAME]], LEAGUE_AVERAGES!$F$14:$H$43, 3, FALSE)</f>
        <v>0.47917073170731711</v>
      </c>
      <c r="BT2231" s="5">
        <f>VLOOKUP(_2025teamgamelogs[[#This Row],[TEAM_NAME]], LEAGUE_AVERAGES!$K$14:$M$43, 2, FALSE)</f>
        <v>0.61475494156948829</v>
      </c>
      <c r="BU2231" s="5">
        <f>VLOOKUP(_2025teamgamelogs[[#This Row],[TEAM_NAME]], LEAGUE_AVERAGES!$K$14:$M$43, 3, FALSE)</f>
        <v>0.58586037801226176</v>
      </c>
    </row>
    <row r="2232" spans="1:73" x14ac:dyDescent="0.2">
      <c r="A2232" t="s">
        <v>59</v>
      </c>
      <c r="B2232">
        <v>1610612757</v>
      </c>
      <c r="C2232" t="s">
        <v>116</v>
      </c>
      <c r="D2232" t="s">
        <v>117</v>
      </c>
      <c r="E2232">
        <v>22401082</v>
      </c>
      <c r="F2232" s="1">
        <v>45746</v>
      </c>
      <c r="G2232" t="s">
        <v>1768</v>
      </c>
      <c r="H2232" t="s">
        <v>70</v>
      </c>
      <c r="I2232">
        <v>48</v>
      </c>
      <c r="J2232">
        <v>38</v>
      </c>
      <c r="K2232">
        <v>87</v>
      </c>
      <c r="L2232">
        <v>0.437</v>
      </c>
      <c r="M2232">
        <v>9</v>
      </c>
      <c r="N2232">
        <v>36</v>
      </c>
      <c r="O2232">
        <v>0.25</v>
      </c>
      <c r="P2232">
        <v>8</v>
      </c>
      <c r="Q2232">
        <v>14</v>
      </c>
      <c r="R2232">
        <v>0.57099999999999995</v>
      </c>
      <c r="S2232">
        <v>13</v>
      </c>
      <c r="T2232">
        <v>26</v>
      </c>
      <c r="U2232">
        <v>39</v>
      </c>
      <c r="V2232">
        <v>19</v>
      </c>
      <c r="W2232">
        <v>14</v>
      </c>
      <c r="X2232">
        <v>9</v>
      </c>
      <c r="Y2232">
        <v>4</v>
      </c>
      <c r="Z2232">
        <v>10</v>
      </c>
      <c r="AA2232">
        <v>12</v>
      </c>
      <c r="AB2232">
        <v>17</v>
      </c>
      <c r="AC2232">
        <v>93</v>
      </c>
      <c r="AD2232">
        <v>-17</v>
      </c>
      <c r="AE2232">
        <v>1</v>
      </c>
      <c r="AF2232">
        <v>1231</v>
      </c>
      <c r="AG2232">
        <v>1231</v>
      </c>
      <c r="AH2232">
        <v>1231</v>
      </c>
      <c r="AI2232">
        <v>121</v>
      </c>
      <c r="AJ2232">
        <v>1796</v>
      </c>
      <c r="AK2232">
        <v>1449</v>
      </c>
      <c r="AL2232">
        <v>1754</v>
      </c>
      <c r="AM2232">
        <v>2097</v>
      </c>
      <c r="AN2232">
        <v>1366</v>
      </c>
      <c r="AO2232">
        <v>2236</v>
      </c>
      <c r="AP2232">
        <v>2336</v>
      </c>
      <c r="AQ2232">
        <v>2113</v>
      </c>
      <c r="AR2232">
        <v>2397</v>
      </c>
      <c r="AS2232">
        <v>652</v>
      </c>
      <c r="AT2232">
        <v>2171</v>
      </c>
      <c r="AU2232">
        <v>1833</v>
      </c>
      <c r="AV2232">
        <v>2257</v>
      </c>
      <c r="AW2232">
        <v>1092</v>
      </c>
      <c r="AX2232">
        <v>797</v>
      </c>
      <c r="AY2232">
        <v>1274</v>
      </c>
      <c r="AZ2232">
        <v>2353</v>
      </c>
      <c r="BA2232">
        <v>92</v>
      </c>
      <c r="BB2232">
        <v>1444</v>
      </c>
      <c r="BC2232">
        <v>2330</v>
      </c>
      <c r="BD2232">
        <v>2124</v>
      </c>
      <c r="BE2232">
        <v>1</v>
      </c>
      <c r="BF2232" t="s">
        <v>71</v>
      </c>
      <c r="BG2232" t="s">
        <v>1404</v>
      </c>
      <c r="BH2232" t="s">
        <v>1498</v>
      </c>
      <c r="BI2232" s="4">
        <f xml:space="preserve"> _2025teamgamelogs[[#This Row],[FGA]] + (0.44 * _2025teamgamelogs[[#This Row],[FTA]]) + _2025teamgamelogs[[#This Row],[TOV]] - _2025teamgamelogs[[#This Row],[OREB]]</f>
        <v>94.16</v>
      </c>
      <c r="BJ2232" s="3">
        <f>_2025teamgamelogs[[#This Row],[TOV]]/_2025teamgamelogs[[#This Row],[POSSESIONS]]</f>
        <v>0.14868309260832627</v>
      </c>
      <c r="BK2232" s="4">
        <f>_2025teamgamelogs[[#This Row],[PTS]]/_2025teamgamelogs[[#This Row],[POSSESIONS]]</f>
        <v>0.98768054375531011</v>
      </c>
      <c r="BL2232" s="4">
        <f xml:space="preserve"> 100 * _2025teamgamelogs[[#This Row],[POINTS_PER_POSSESSION]]</f>
        <v>98.768054375531008</v>
      </c>
      <c r="BM2232" s="4">
        <f xml:space="preserve"> _2025teamgamelogs[[#This Row],[POSSESIONS]] / (_2025teamgamelogs[[#This Row],[MIN]]/48)</f>
        <v>94.16</v>
      </c>
      <c r="BN2232" s="3">
        <f>_2025teamgamelogs[[#This Row],[PTS]] / (2 * (_2025teamgamelogs[[#This Row],[FGA]] + 0.44 * _2025teamgamelogs[[#This Row],[FTA]]))</f>
        <v>0.4991412623443538</v>
      </c>
      <c r="BO2232" s="4">
        <f>VLOOKUP(_2025teamgamelogs[[#This Row],[MONTH]], LEAGUE_AVERAGES!$A$2:$B$8, 2, FALSE)</f>
        <v>113.5005303155976</v>
      </c>
      <c r="BP2232" s="5">
        <f>VLOOKUP(_2025teamgamelogs[[#This Row],[TEAM_NAME]], LEAGUE_AVERAGES!$A$14:$C$43, 2, FALSE)</f>
        <v>0.3617317073170731</v>
      </c>
      <c r="BQ2232" s="5">
        <f>VLOOKUP(_2025teamgamelogs[[#This Row],[TEAM_NAME]], LEAGUE_AVERAGES!$A$14:$C$43, 3, FALSE)</f>
        <v>0.32368292682926825</v>
      </c>
      <c r="BR2232" s="5">
        <f>VLOOKUP(_2025teamgamelogs[[#This Row],[TEAM_NAME]], LEAGUE_AVERAGES!$F$14:$H$43, 2, FALSE)</f>
        <v>0.4560243902439024</v>
      </c>
      <c r="BS2232" s="5">
        <f>VLOOKUP(_2025teamgamelogs[[#This Row],[TEAM_NAME]], LEAGUE_AVERAGES!$F$14:$H$43, 3, FALSE)</f>
        <v>0.4473414634146341</v>
      </c>
      <c r="BT2232" s="5">
        <f>VLOOKUP(_2025teamgamelogs[[#This Row],[TEAM_NAME]], LEAGUE_AVERAGES!$K$14:$M$43, 2, FALSE)</f>
        <v>0.56794360073860606</v>
      </c>
      <c r="BU2232" s="5">
        <f>VLOOKUP(_2025teamgamelogs[[#This Row],[TEAM_NAME]], LEAGUE_AVERAGES!$K$14:$M$43, 3, FALSE)</f>
        <v>0.54561285519601899</v>
      </c>
    </row>
    <row r="2233" spans="1:73" x14ac:dyDescent="0.2">
      <c r="A2233" t="s">
        <v>59</v>
      </c>
      <c r="B2233">
        <v>1610612745</v>
      </c>
      <c r="C2233" t="s">
        <v>104</v>
      </c>
      <c r="D2233" t="s">
        <v>105</v>
      </c>
      <c r="E2233">
        <v>22401088</v>
      </c>
      <c r="F2233" s="1">
        <v>45746</v>
      </c>
      <c r="G2233" t="s">
        <v>1769</v>
      </c>
      <c r="H2233" t="s">
        <v>63</v>
      </c>
      <c r="I2233">
        <v>48</v>
      </c>
      <c r="J2233">
        <v>56</v>
      </c>
      <c r="K2233">
        <v>98</v>
      </c>
      <c r="L2233">
        <v>0.57099999999999995</v>
      </c>
      <c r="M2233">
        <v>18</v>
      </c>
      <c r="N2233">
        <v>31</v>
      </c>
      <c r="O2233">
        <v>0.58099999999999996</v>
      </c>
      <c r="P2233">
        <v>18</v>
      </c>
      <c r="Q2233">
        <v>25</v>
      </c>
      <c r="R2233">
        <v>0.72</v>
      </c>
      <c r="S2233">
        <v>13</v>
      </c>
      <c r="T2233">
        <v>32</v>
      </c>
      <c r="U2233">
        <v>45</v>
      </c>
      <c r="V2233">
        <v>37</v>
      </c>
      <c r="W2233">
        <v>10</v>
      </c>
      <c r="X2233">
        <v>14</v>
      </c>
      <c r="Y2233">
        <v>4</v>
      </c>
      <c r="Z2233">
        <v>5</v>
      </c>
      <c r="AA2233">
        <v>15</v>
      </c>
      <c r="AB2233">
        <v>21</v>
      </c>
      <c r="AC2233">
        <v>148</v>
      </c>
      <c r="AD2233">
        <v>39</v>
      </c>
      <c r="AE2233">
        <v>1</v>
      </c>
      <c r="AF2233">
        <v>1</v>
      </c>
      <c r="AG2233">
        <v>1</v>
      </c>
      <c r="AH2233">
        <v>1</v>
      </c>
      <c r="AI2233">
        <v>121</v>
      </c>
      <c r="AJ2233">
        <v>10</v>
      </c>
      <c r="AK2233">
        <v>251</v>
      </c>
      <c r="AL2233">
        <v>75</v>
      </c>
      <c r="AM2233">
        <v>288</v>
      </c>
      <c r="AN2233">
        <v>1971</v>
      </c>
      <c r="AO2233">
        <v>7</v>
      </c>
      <c r="AP2233">
        <v>889</v>
      </c>
      <c r="AQ2233">
        <v>666</v>
      </c>
      <c r="AR2233">
        <v>1811</v>
      </c>
      <c r="AS2233">
        <v>652</v>
      </c>
      <c r="AT2233">
        <v>1307</v>
      </c>
      <c r="AU2233">
        <v>976</v>
      </c>
      <c r="AV2233">
        <v>68</v>
      </c>
      <c r="AW2233">
        <v>264</v>
      </c>
      <c r="AX2233">
        <v>81</v>
      </c>
      <c r="AY2233">
        <v>1274</v>
      </c>
      <c r="AZ2233">
        <v>1188</v>
      </c>
      <c r="BA2233">
        <v>398</v>
      </c>
      <c r="BB2233">
        <v>575</v>
      </c>
      <c r="BC2233">
        <v>8</v>
      </c>
      <c r="BD2233">
        <v>23</v>
      </c>
      <c r="BE2233">
        <v>1</v>
      </c>
      <c r="BF2233" t="s">
        <v>71</v>
      </c>
      <c r="BG2233" t="s">
        <v>1404</v>
      </c>
      <c r="BH2233" t="s">
        <v>1498</v>
      </c>
      <c r="BI2233" s="4">
        <f xml:space="preserve"> _2025teamgamelogs[[#This Row],[FGA]] + (0.44 * _2025teamgamelogs[[#This Row],[FTA]]) + _2025teamgamelogs[[#This Row],[TOV]] - _2025teamgamelogs[[#This Row],[OREB]]</f>
        <v>106</v>
      </c>
      <c r="BJ2233" s="3">
        <f>_2025teamgamelogs[[#This Row],[TOV]]/_2025teamgamelogs[[#This Row],[POSSESIONS]]</f>
        <v>9.4339622641509441E-2</v>
      </c>
      <c r="BK2233" s="4">
        <f>_2025teamgamelogs[[#This Row],[PTS]]/_2025teamgamelogs[[#This Row],[POSSESIONS]]</f>
        <v>1.3962264150943395</v>
      </c>
      <c r="BL2233" s="4">
        <f xml:space="preserve"> 100 * _2025teamgamelogs[[#This Row],[POINTS_PER_POSSESSION]]</f>
        <v>139.62264150943395</v>
      </c>
      <c r="BM2233" s="4">
        <f xml:space="preserve"> _2025teamgamelogs[[#This Row],[POSSESIONS]] / (_2025teamgamelogs[[#This Row],[MIN]]/48)</f>
        <v>106</v>
      </c>
      <c r="BN2233" s="3">
        <f>_2025teamgamelogs[[#This Row],[PTS]] / (2 * (_2025teamgamelogs[[#This Row],[FGA]] + 0.44 * _2025teamgamelogs[[#This Row],[FTA]]))</f>
        <v>0.67889908256880738</v>
      </c>
      <c r="BO2233" s="4">
        <f>VLOOKUP(_2025teamgamelogs[[#This Row],[MONTH]], LEAGUE_AVERAGES!$A$2:$B$8, 2, FALSE)</f>
        <v>113.5005303155976</v>
      </c>
      <c r="BP2233" s="5">
        <f>VLOOKUP(_2025teamgamelogs[[#This Row],[TEAM_NAME]], LEAGUE_AVERAGES!$A$14:$C$43, 2, FALSE)</f>
        <v>0.35034146341463424</v>
      </c>
      <c r="BQ2233" s="5">
        <f>VLOOKUP(_2025teamgamelogs[[#This Row],[TEAM_NAME]], LEAGUE_AVERAGES!$A$14:$C$43, 3, FALSE)</f>
        <v>0.35473170731707321</v>
      </c>
      <c r="BR2233" s="5">
        <f>VLOOKUP(_2025teamgamelogs[[#This Row],[TEAM_NAME]], LEAGUE_AVERAGES!$F$14:$H$43, 2, FALSE)</f>
        <v>0.45260975609756104</v>
      </c>
      <c r="BS2233" s="5">
        <f>VLOOKUP(_2025teamgamelogs[[#This Row],[TEAM_NAME]], LEAGUE_AVERAGES!$F$14:$H$43, 3, FALSE)</f>
        <v>0.45763414634146338</v>
      </c>
      <c r="BT2233" s="5">
        <f>VLOOKUP(_2025teamgamelogs[[#This Row],[TEAM_NAME]], LEAGUE_AVERAGES!$K$14:$M$43, 2, FALSE)</f>
        <v>0.55103752047014554</v>
      </c>
      <c r="BU2233" s="5">
        <f>VLOOKUP(_2025teamgamelogs[[#This Row],[TEAM_NAME]], LEAGUE_AVERAGES!$K$14:$M$43, 3, FALSE)</f>
        <v>0.55544482411316332</v>
      </c>
    </row>
    <row r="2234" spans="1:73" x14ac:dyDescent="0.2">
      <c r="A2234" t="s">
        <v>59</v>
      </c>
      <c r="B2234">
        <v>1610612740</v>
      </c>
      <c r="C2234" t="s">
        <v>77</v>
      </c>
      <c r="D2234" t="s">
        <v>78</v>
      </c>
      <c r="E2234">
        <v>22401085</v>
      </c>
      <c r="F2234" s="1">
        <v>45746</v>
      </c>
      <c r="G2234" t="s">
        <v>1770</v>
      </c>
      <c r="H2234" t="s">
        <v>63</v>
      </c>
      <c r="I2234">
        <v>48</v>
      </c>
      <c r="J2234">
        <v>38</v>
      </c>
      <c r="K2234">
        <v>92</v>
      </c>
      <c r="L2234">
        <v>0.41299999999999998</v>
      </c>
      <c r="M2234">
        <v>9</v>
      </c>
      <c r="N2234">
        <v>31</v>
      </c>
      <c r="O2234">
        <v>0.28999999999999998</v>
      </c>
      <c r="P2234">
        <v>13</v>
      </c>
      <c r="Q2234">
        <v>17</v>
      </c>
      <c r="R2234">
        <v>0.76500000000000001</v>
      </c>
      <c r="S2234">
        <v>14</v>
      </c>
      <c r="T2234">
        <v>43</v>
      </c>
      <c r="U2234">
        <v>57</v>
      </c>
      <c r="V2234">
        <v>24</v>
      </c>
      <c r="W2234">
        <v>17</v>
      </c>
      <c r="X2234">
        <v>9</v>
      </c>
      <c r="Y2234">
        <v>8</v>
      </c>
      <c r="Z2234">
        <v>6</v>
      </c>
      <c r="AA2234">
        <v>17</v>
      </c>
      <c r="AB2234">
        <v>17</v>
      </c>
      <c r="AC2234">
        <v>98</v>
      </c>
      <c r="AD2234">
        <v>4</v>
      </c>
      <c r="AE2234">
        <v>1</v>
      </c>
      <c r="AF2234">
        <v>1</v>
      </c>
      <c r="AG2234">
        <v>1</v>
      </c>
      <c r="AH2234">
        <v>1</v>
      </c>
      <c r="AI2234">
        <v>121</v>
      </c>
      <c r="AJ2234">
        <v>1796</v>
      </c>
      <c r="AK2234">
        <v>768</v>
      </c>
      <c r="AL2234">
        <v>2061</v>
      </c>
      <c r="AM2234">
        <v>2097</v>
      </c>
      <c r="AN2234">
        <v>1971</v>
      </c>
      <c r="AO2234">
        <v>1982</v>
      </c>
      <c r="AP2234">
        <v>1755</v>
      </c>
      <c r="AQ2234">
        <v>1778</v>
      </c>
      <c r="AR2234">
        <v>1438</v>
      </c>
      <c r="AS2234">
        <v>466</v>
      </c>
      <c r="AT2234">
        <v>78</v>
      </c>
      <c r="AU2234">
        <v>74</v>
      </c>
      <c r="AV2234">
        <v>1570</v>
      </c>
      <c r="AW2234">
        <v>1759</v>
      </c>
      <c r="AX2234">
        <v>797</v>
      </c>
      <c r="AY2234">
        <v>187</v>
      </c>
      <c r="AZ2234">
        <v>1573</v>
      </c>
      <c r="BA2234">
        <v>792</v>
      </c>
      <c r="BB2234">
        <v>1444</v>
      </c>
      <c r="BC2234">
        <v>2178</v>
      </c>
      <c r="BD2234">
        <v>986</v>
      </c>
      <c r="BE2234">
        <v>1</v>
      </c>
      <c r="BF2234" t="s">
        <v>64</v>
      </c>
      <c r="BG2234" t="s">
        <v>1404</v>
      </c>
      <c r="BH2234" t="s">
        <v>1498</v>
      </c>
      <c r="BI2234" s="4">
        <f xml:space="preserve"> _2025teamgamelogs[[#This Row],[FGA]] + (0.44 * _2025teamgamelogs[[#This Row],[FTA]]) + _2025teamgamelogs[[#This Row],[TOV]] - _2025teamgamelogs[[#This Row],[OREB]]</f>
        <v>102.48</v>
      </c>
      <c r="BJ2234" s="3">
        <f>_2025teamgamelogs[[#This Row],[TOV]]/_2025teamgamelogs[[#This Row],[POSSESIONS]]</f>
        <v>0.16588602654176424</v>
      </c>
      <c r="BK2234" s="4">
        <f>_2025teamgamelogs[[#This Row],[PTS]]/_2025teamgamelogs[[#This Row],[POSSESIONS]]</f>
        <v>0.95628415300546443</v>
      </c>
      <c r="BL2234" s="4">
        <f xml:space="preserve"> 100 * _2025teamgamelogs[[#This Row],[POINTS_PER_POSSESSION]]</f>
        <v>95.628415300546436</v>
      </c>
      <c r="BM2234" s="4">
        <f xml:space="preserve"> _2025teamgamelogs[[#This Row],[POSSESIONS]] / (_2025teamgamelogs[[#This Row],[MIN]]/48)</f>
        <v>102.48</v>
      </c>
      <c r="BN2234" s="3">
        <f>_2025teamgamelogs[[#This Row],[PTS]] / (2 * (_2025teamgamelogs[[#This Row],[FGA]] + 0.44 * _2025teamgamelogs[[#This Row],[FTA]]))</f>
        <v>0.49256131885806193</v>
      </c>
      <c r="BO2234" s="4">
        <f>VLOOKUP(_2025teamgamelogs[[#This Row],[MONTH]], LEAGUE_AVERAGES!$A$2:$B$8, 2, FALSE)</f>
        <v>113.5005303155976</v>
      </c>
      <c r="BP2234" s="5">
        <f>VLOOKUP(_2025teamgamelogs[[#This Row],[TEAM_NAME]], LEAGUE_AVERAGES!$A$14:$C$43, 2, FALSE)</f>
        <v>0.35068292682926827</v>
      </c>
      <c r="BQ2234" s="5">
        <f>VLOOKUP(_2025teamgamelogs[[#This Row],[TEAM_NAME]], LEAGUE_AVERAGES!$A$14:$C$43, 3, FALSE)</f>
        <v>0.33902439024390252</v>
      </c>
      <c r="BR2234" s="5">
        <f>VLOOKUP(_2025teamgamelogs[[#This Row],[TEAM_NAME]], LEAGUE_AVERAGES!$F$14:$H$43, 2, FALSE)</f>
        <v>0.44770731707317085</v>
      </c>
      <c r="BS2234" s="5">
        <f>VLOOKUP(_2025teamgamelogs[[#This Row],[TEAM_NAME]], LEAGUE_AVERAGES!$F$14:$H$43, 3, FALSE)</f>
        <v>0.45721951219512191</v>
      </c>
      <c r="BT2234" s="5">
        <f>VLOOKUP(_2025teamgamelogs[[#This Row],[TEAM_NAME]], LEAGUE_AVERAGES!$K$14:$M$43, 2, FALSE)</f>
        <v>0.55230036801172144</v>
      </c>
      <c r="BU2234" s="5">
        <f>VLOOKUP(_2025teamgamelogs[[#This Row],[TEAM_NAME]], LEAGUE_AVERAGES!$K$14:$M$43, 3, FALSE)</f>
        <v>0.55239725408654039</v>
      </c>
    </row>
    <row r="2235" spans="1:73" x14ac:dyDescent="0.2">
      <c r="A2235" t="s">
        <v>59</v>
      </c>
      <c r="B2235">
        <v>1610612766</v>
      </c>
      <c r="C2235" t="s">
        <v>122</v>
      </c>
      <c r="D2235" t="s">
        <v>123</v>
      </c>
      <c r="E2235">
        <v>22401085</v>
      </c>
      <c r="F2235" s="1">
        <v>45746</v>
      </c>
      <c r="G2235" t="s">
        <v>1771</v>
      </c>
      <c r="H2235" t="s">
        <v>70</v>
      </c>
      <c r="I2235">
        <v>48</v>
      </c>
      <c r="J2235">
        <v>32</v>
      </c>
      <c r="K2235">
        <v>91</v>
      </c>
      <c r="L2235">
        <v>0.35199999999999998</v>
      </c>
      <c r="M2235">
        <v>8</v>
      </c>
      <c r="N2235">
        <v>33</v>
      </c>
      <c r="O2235">
        <v>0.24199999999999999</v>
      </c>
      <c r="P2235">
        <v>22</v>
      </c>
      <c r="Q2235">
        <v>25</v>
      </c>
      <c r="R2235">
        <v>0.88</v>
      </c>
      <c r="S2235">
        <v>12</v>
      </c>
      <c r="T2235">
        <v>38</v>
      </c>
      <c r="U2235">
        <v>50</v>
      </c>
      <c r="V2235">
        <v>20</v>
      </c>
      <c r="W2235">
        <v>15</v>
      </c>
      <c r="X2235">
        <v>15</v>
      </c>
      <c r="Y2235">
        <v>6</v>
      </c>
      <c r="Z2235">
        <v>8</v>
      </c>
      <c r="AA2235">
        <v>17</v>
      </c>
      <c r="AB2235">
        <v>17</v>
      </c>
      <c r="AC2235">
        <v>94</v>
      </c>
      <c r="AD2235">
        <v>-4</v>
      </c>
      <c r="AE2235">
        <v>1</v>
      </c>
      <c r="AF2235">
        <v>1231</v>
      </c>
      <c r="AG2235">
        <v>1231</v>
      </c>
      <c r="AH2235">
        <v>1231</v>
      </c>
      <c r="AI2235">
        <v>121</v>
      </c>
      <c r="AJ2235">
        <v>2370</v>
      </c>
      <c r="AK2235">
        <v>899</v>
      </c>
      <c r="AL2235">
        <v>2425</v>
      </c>
      <c r="AM2235">
        <v>2251</v>
      </c>
      <c r="AN2235">
        <v>1749</v>
      </c>
      <c r="AO2235">
        <v>2288</v>
      </c>
      <c r="AP2235">
        <v>406</v>
      </c>
      <c r="AQ2235">
        <v>666</v>
      </c>
      <c r="AR2235">
        <v>381</v>
      </c>
      <c r="AS2235">
        <v>848</v>
      </c>
      <c r="AT2235">
        <v>377</v>
      </c>
      <c r="AU2235">
        <v>427</v>
      </c>
      <c r="AV2235">
        <v>2163</v>
      </c>
      <c r="AW2235">
        <v>1341</v>
      </c>
      <c r="AX2235">
        <v>46</v>
      </c>
      <c r="AY2235">
        <v>560</v>
      </c>
      <c r="AZ2235">
        <v>2116</v>
      </c>
      <c r="BA2235">
        <v>792</v>
      </c>
      <c r="BB2235">
        <v>1444</v>
      </c>
      <c r="BC2235">
        <v>2304</v>
      </c>
      <c r="BD2235">
        <v>1415</v>
      </c>
      <c r="BE2235">
        <v>1</v>
      </c>
      <c r="BF2235" t="s">
        <v>71</v>
      </c>
      <c r="BG2235" t="s">
        <v>1404</v>
      </c>
      <c r="BH2235" t="s">
        <v>1498</v>
      </c>
      <c r="BI2235" s="4">
        <f xml:space="preserve"> _2025teamgamelogs[[#This Row],[FGA]] + (0.44 * _2025teamgamelogs[[#This Row],[FTA]]) + _2025teamgamelogs[[#This Row],[TOV]] - _2025teamgamelogs[[#This Row],[OREB]]</f>
        <v>105</v>
      </c>
      <c r="BJ2235" s="3">
        <f>_2025teamgamelogs[[#This Row],[TOV]]/_2025teamgamelogs[[#This Row],[POSSESIONS]]</f>
        <v>0.14285714285714285</v>
      </c>
      <c r="BK2235" s="4">
        <f>_2025teamgamelogs[[#This Row],[PTS]]/_2025teamgamelogs[[#This Row],[POSSESIONS]]</f>
        <v>0.89523809523809528</v>
      </c>
      <c r="BL2235" s="4">
        <f xml:space="preserve"> 100 * _2025teamgamelogs[[#This Row],[POINTS_PER_POSSESSION]]</f>
        <v>89.523809523809533</v>
      </c>
      <c r="BM2235" s="4">
        <f xml:space="preserve"> _2025teamgamelogs[[#This Row],[POSSESIONS]] / (_2025teamgamelogs[[#This Row],[MIN]]/48)</f>
        <v>105</v>
      </c>
      <c r="BN2235" s="3">
        <f>_2025teamgamelogs[[#This Row],[PTS]] / (2 * (_2025teamgamelogs[[#This Row],[FGA]] + 0.44 * _2025teamgamelogs[[#This Row],[FTA]]))</f>
        <v>0.46078431372549017</v>
      </c>
      <c r="BO2235" s="4">
        <f>VLOOKUP(_2025teamgamelogs[[#This Row],[MONTH]], LEAGUE_AVERAGES!$A$2:$B$8, 2, FALSE)</f>
        <v>113.5005303155976</v>
      </c>
      <c r="BP2235" s="5">
        <f>VLOOKUP(_2025teamgamelogs[[#This Row],[TEAM_NAME]], LEAGUE_AVERAGES!$A$14:$C$43, 2, FALSE)</f>
        <v>0.33860975609756089</v>
      </c>
      <c r="BQ2235" s="5">
        <f>VLOOKUP(_2025teamgamelogs[[#This Row],[TEAM_NAME]], LEAGUE_AVERAGES!$A$14:$C$43, 3, FALSE)</f>
        <v>0.33580487804878045</v>
      </c>
      <c r="BR2235" s="5">
        <f>VLOOKUP(_2025teamgamelogs[[#This Row],[TEAM_NAME]], LEAGUE_AVERAGES!$F$14:$H$43, 2, FALSE)</f>
        <v>0.43492682926829268</v>
      </c>
      <c r="BS2235" s="5">
        <f>VLOOKUP(_2025teamgamelogs[[#This Row],[TEAM_NAME]], LEAGUE_AVERAGES!$F$14:$H$43, 3, FALSE)</f>
        <v>0.42697560975609755</v>
      </c>
      <c r="BT2235" s="5">
        <f>VLOOKUP(_2025teamgamelogs[[#This Row],[TEAM_NAME]], LEAGUE_AVERAGES!$K$14:$M$43, 2, FALSE)</f>
        <v>0.5424635833805308</v>
      </c>
      <c r="BU2235" s="5">
        <f>VLOOKUP(_2025teamgamelogs[[#This Row],[TEAM_NAME]], LEAGUE_AVERAGES!$K$14:$M$43, 3, FALSE)</f>
        <v>0.53419164265445196</v>
      </c>
    </row>
    <row r="2236" spans="1:73" x14ac:dyDescent="0.2">
      <c r="A2236" t="s">
        <v>59</v>
      </c>
      <c r="B2236">
        <v>1610612766</v>
      </c>
      <c r="C2236" t="s">
        <v>122</v>
      </c>
      <c r="D2236" t="s">
        <v>123</v>
      </c>
      <c r="E2236">
        <v>22401089</v>
      </c>
      <c r="F2236" s="1">
        <v>45747</v>
      </c>
      <c r="G2236" t="s">
        <v>1772</v>
      </c>
      <c r="H2236" t="s">
        <v>63</v>
      </c>
      <c r="I2236">
        <v>48</v>
      </c>
      <c r="J2236">
        <v>43</v>
      </c>
      <c r="K2236">
        <v>80</v>
      </c>
      <c r="L2236">
        <v>0.53800000000000003</v>
      </c>
      <c r="M2236">
        <v>15</v>
      </c>
      <c r="N2236">
        <v>38</v>
      </c>
      <c r="O2236">
        <v>0.39500000000000002</v>
      </c>
      <c r="P2236">
        <v>9</v>
      </c>
      <c r="Q2236">
        <v>14</v>
      </c>
      <c r="R2236">
        <v>0.64300000000000002</v>
      </c>
      <c r="S2236">
        <v>10</v>
      </c>
      <c r="T2236">
        <v>37</v>
      </c>
      <c r="U2236">
        <v>47</v>
      </c>
      <c r="V2236">
        <v>33</v>
      </c>
      <c r="W2236">
        <v>18</v>
      </c>
      <c r="X2236">
        <v>3</v>
      </c>
      <c r="Y2236">
        <v>5</v>
      </c>
      <c r="Z2236">
        <v>2</v>
      </c>
      <c r="AA2236">
        <v>14</v>
      </c>
      <c r="AB2236">
        <v>15</v>
      </c>
      <c r="AC2236">
        <v>110</v>
      </c>
      <c r="AD2236">
        <v>4</v>
      </c>
      <c r="AE2236">
        <v>1</v>
      </c>
      <c r="AF2236">
        <v>1</v>
      </c>
      <c r="AG2236">
        <v>1</v>
      </c>
      <c r="AH2236">
        <v>1</v>
      </c>
      <c r="AI2236">
        <v>121</v>
      </c>
      <c r="AJ2236">
        <v>866</v>
      </c>
      <c r="AK2236">
        <v>2190</v>
      </c>
      <c r="AL2236">
        <v>245</v>
      </c>
      <c r="AM2236">
        <v>733</v>
      </c>
      <c r="AN2236">
        <v>1078</v>
      </c>
      <c r="AO2236">
        <v>794</v>
      </c>
      <c r="AP2236">
        <v>2256</v>
      </c>
      <c r="AQ2236">
        <v>2113</v>
      </c>
      <c r="AR2236">
        <v>2233</v>
      </c>
      <c r="AS2236">
        <v>1308</v>
      </c>
      <c r="AT2236">
        <v>489</v>
      </c>
      <c r="AU2236">
        <v>705</v>
      </c>
      <c r="AV2236">
        <v>240</v>
      </c>
      <c r="AW2236">
        <v>1953</v>
      </c>
      <c r="AX2236">
        <v>2344</v>
      </c>
      <c r="AY2236">
        <v>889</v>
      </c>
      <c r="AZ2236">
        <v>158</v>
      </c>
      <c r="BA2236">
        <v>260</v>
      </c>
      <c r="BB2236">
        <v>1892</v>
      </c>
      <c r="BC2236">
        <v>1479</v>
      </c>
      <c r="BD2236">
        <v>986</v>
      </c>
      <c r="BE2236">
        <v>1</v>
      </c>
      <c r="BF2236" t="s">
        <v>64</v>
      </c>
      <c r="BG2236" t="s">
        <v>1404</v>
      </c>
      <c r="BH2236" t="s">
        <v>1498</v>
      </c>
      <c r="BI2236" s="4">
        <f xml:space="preserve"> _2025teamgamelogs[[#This Row],[FGA]] + (0.44 * _2025teamgamelogs[[#This Row],[FTA]]) + _2025teamgamelogs[[#This Row],[TOV]] - _2025teamgamelogs[[#This Row],[OREB]]</f>
        <v>94.16</v>
      </c>
      <c r="BJ2236" s="3">
        <f>_2025teamgamelogs[[#This Row],[TOV]]/_2025teamgamelogs[[#This Row],[POSSESIONS]]</f>
        <v>0.19116397621070519</v>
      </c>
      <c r="BK2236" s="4">
        <f>_2025teamgamelogs[[#This Row],[PTS]]/_2025teamgamelogs[[#This Row],[POSSESIONS]]</f>
        <v>1.1682242990654206</v>
      </c>
      <c r="BL2236" s="4">
        <f xml:space="preserve"> 100 * _2025teamgamelogs[[#This Row],[POINTS_PER_POSSESSION]]</f>
        <v>116.82242990654206</v>
      </c>
      <c r="BM2236" s="4">
        <f xml:space="preserve"> _2025teamgamelogs[[#This Row],[POSSESIONS]] / (_2025teamgamelogs[[#This Row],[MIN]]/48)</f>
        <v>94.16</v>
      </c>
      <c r="BN2236" s="3">
        <f>_2025teamgamelogs[[#This Row],[PTS]] / (2 * (_2025teamgamelogs[[#This Row],[FGA]] + 0.44 * _2025teamgamelogs[[#This Row],[FTA]]))</f>
        <v>0.63834726090993499</v>
      </c>
      <c r="BO2236" s="4">
        <f>VLOOKUP(_2025teamgamelogs[[#This Row],[MONTH]], LEAGUE_AVERAGES!$A$2:$B$8, 2, FALSE)</f>
        <v>113.5005303155976</v>
      </c>
      <c r="BP2236" s="5">
        <f>VLOOKUP(_2025teamgamelogs[[#This Row],[TEAM_NAME]], LEAGUE_AVERAGES!$A$14:$C$43, 2, FALSE)</f>
        <v>0.33860975609756089</v>
      </c>
      <c r="BQ2236" s="5">
        <f>VLOOKUP(_2025teamgamelogs[[#This Row],[TEAM_NAME]], LEAGUE_AVERAGES!$A$14:$C$43, 3, FALSE)</f>
        <v>0.33580487804878045</v>
      </c>
      <c r="BR2236" s="5">
        <f>VLOOKUP(_2025teamgamelogs[[#This Row],[TEAM_NAME]], LEAGUE_AVERAGES!$F$14:$H$43, 2, FALSE)</f>
        <v>0.43492682926829268</v>
      </c>
      <c r="BS2236" s="5">
        <f>VLOOKUP(_2025teamgamelogs[[#This Row],[TEAM_NAME]], LEAGUE_AVERAGES!$F$14:$H$43, 3, FALSE)</f>
        <v>0.42697560975609755</v>
      </c>
      <c r="BT2236" s="5">
        <f>VLOOKUP(_2025teamgamelogs[[#This Row],[TEAM_NAME]], LEAGUE_AVERAGES!$K$14:$M$43, 2, FALSE)</f>
        <v>0.5424635833805308</v>
      </c>
      <c r="BU2236" s="5">
        <f>VLOOKUP(_2025teamgamelogs[[#This Row],[TEAM_NAME]], LEAGUE_AVERAGES!$K$14:$M$43, 3, FALSE)</f>
        <v>0.53419164265445196</v>
      </c>
    </row>
    <row r="2237" spans="1:73" x14ac:dyDescent="0.2">
      <c r="A2237" t="s">
        <v>59</v>
      </c>
      <c r="B2237">
        <v>1610612745</v>
      </c>
      <c r="C2237" t="s">
        <v>104</v>
      </c>
      <c r="D2237" t="s">
        <v>105</v>
      </c>
      <c r="E2237">
        <v>22401096</v>
      </c>
      <c r="F2237" s="1">
        <v>45747</v>
      </c>
      <c r="G2237" t="s">
        <v>1773</v>
      </c>
      <c r="H2237" t="s">
        <v>70</v>
      </c>
      <c r="I2237">
        <v>48</v>
      </c>
      <c r="J2237">
        <v>37</v>
      </c>
      <c r="K2237">
        <v>89</v>
      </c>
      <c r="L2237">
        <v>0.41599999999999998</v>
      </c>
      <c r="M2237">
        <v>10</v>
      </c>
      <c r="N2237">
        <v>32</v>
      </c>
      <c r="O2237">
        <v>0.313</v>
      </c>
      <c r="P2237">
        <v>14</v>
      </c>
      <c r="Q2237">
        <v>17</v>
      </c>
      <c r="R2237">
        <v>0.82399999999999995</v>
      </c>
      <c r="S2237">
        <v>10</v>
      </c>
      <c r="T2237">
        <v>41</v>
      </c>
      <c r="U2237">
        <v>51</v>
      </c>
      <c r="V2237">
        <v>26</v>
      </c>
      <c r="W2237">
        <v>15</v>
      </c>
      <c r="X2237">
        <v>7</v>
      </c>
      <c r="Y2237">
        <v>5</v>
      </c>
      <c r="Z2237">
        <v>6</v>
      </c>
      <c r="AA2237">
        <v>20</v>
      </c>
      <c r="AB2237">
        <v>15</v>
      </c>
      <c r="AC2237">
        <v>98</v>
      </c>
      <c r="AD2237">
        <v>-6</v>
      </c>
      <c r="AE2237">
        <v>1</v>
      </c>
      <c r="AF2237">
        <v>1231</v>
      </c>
      <c r="AG2237">
        <v>1231</v>
      </c>
      <c r="AH2237">
        <v>1231</v>
      </c>
      <c r="AI2237">
        <v>121</v>
      </c>
      <c r="AJ2237">
        <v>1946</v>
      </c>
      <c r="AK2237">
        <v>1176</v>
      </c>
      <c r="AL2237">
        <v>2036</v>
      </c>
      <c r="AM2237">
        <v>1891</v>
      </c>
      <c r="AN2237">
        <v>1863</v>
      </c>
      <c r="AO2237">
        <v>1774</v>
      </c>
      <c r="AP2237">
        <v>1571</v>
      </c>
      <c r="AQ2237">
        <v>1778</v>
      </c>
      <c r="AR2237">
        <v>811</v>
      </c>
      <c r="AS2237">
        <v>1308</v>
      </c>
      <c r="AT2237">
        <v>148</v>
      </c>
      <c r="AU2237">
        <v>340</v>
      </c>
      <c r="AV2237">
        <v>1195</v>
      </c>
      <c r="AW2237">
        <v>1341</v>
      </c>
      <c r="AX2237">
        <v>1360</v>
      </c>
      <c r="AY2237">
        <v>889</v>
      </c>
      <c r="AZ2237">
        <v>1573</v>
      </c>
      <c r="BA2237">
        <v>1491</v>
      </c>
      <c r="BB2237">
        <v>1892</v>
      </c>
      <c r="BC2237">
        <v>2178</v>
      </c>
      <c r="BD2237">
        <v>1540</v>
      </c>
      <c r="BE2237">
        <v>1</v>
      </c>
      <c r="BF2237" t="s">
        <v>71</v>
      </c>
      <c r="BG2237" t="s">
        <v>1404</v>
      </c>
      <c r="BH2237" t="s">
        <v>1498</v>
      </c>
      <c r="BI2237" s="4">
        <f xml:space="preserve"> _2025teamgamelogs[[#This Row],[FGA]] + (0.44 * _2025teamgamelogs[[#This Row],[FTA]]) + _2025teamgamelogs[[#This Row],[TOV]] - _2025teamgamelogs[[#This Row],[OREB]]</f>
        <v>101.48</v>
      </c>
      <c r="BJ2237" s="3">
        <f>_2025teamgamelogs[[#This Row],[TOV]]/_2025teamgamelogs[[#This Row],[POSSESIONS]]</f>
        <v>0.14781237682301931</v>
      </c>
      <c r="BK2237" s="4">
        <f>_2025teamgamelogs[[#This Row],[PTS]]/_2025teamgamelogs[[#This Row],[POSSESIONS]]</f>
        <v>0.96570752857705944</v>
      </c>
      <c r="BL2237" s="4">
        <f xml:space="preserve"> 100 * _2025teamgamelogs[[#This Row],[POINTS_PER_POSSESSION]]</f>
        <v>96.570752857705941</v>
      </c>
      <c r="BM2237" s="4">
        <f xml:space="preserve"> _2025teamgamelogs[[#This Row],[POSSESIONS]] / (_2025teamgamelogs[[#This Row],[MIN]]/48)</f>
        <v>101.48</v>
      </c>
      <c r="BN2237" s="3">
        <f>_2025teamgamelogs[[#This Row],[PTS]] / (2 * (_2025teamgamelogs[[#This Row],[FGA]] + 0.44 * _2025teamgamelogs[[#This Row],[FTA]]))</f>
        <v>0.50787728026533996</v>
      </c>
      <c r="BO2237" s="4">
        <f>VLOOKUP(_2025teamgamelogs[[#This Row],[MONTH]], LEAGUE_AVERAGES!$A$2:$B$8, 2, FALSE)</f>
        <v>113.5005303155976</v>
      </c>
      <c r="BP2237" s="5">
        <f>VLOOKUP(_2025teamgamelogs[[#This Row],[TEAM_NAME]], LEAGUE_AVERAGES!$A$14:$C$43, 2, FALSE)</f>
        <v>0.35034146341463424</v>
      </c>
      <c r="BQ2237" s="5">
        <f>VLOOKUP(_2025teamgamelogs[[#This Row],[TEAM_NAME]], LEAGUE_AVERAGES!$A$14:$C$43, 3, FALSE)</f>
        <v>0.35473170731707321</v>
      </c>
      <c r="BR2237" s="5">
        <f>VLOOKUP(_2025teamgamelogs[[#This Row],[TEAM_NAME]], LEAGUE_AVERAGES!$F$14:$H$43, 2, FALSE)</f>
        <v>0.45260975609756104</v>
      </c>
      <c r="BS2237" s="5">
        <f>VLOOKUP(_2025teamgamelogs[[#This Row],[TEAM_NAME]], LEAGUE_AVERAGES!$F$14:$H$43, 3, FALSE)</f>
        <v>0.45763414634146338</v>
      </c>
      <c r="BT2237" s="5">
        <f>VLOOKUP(_2025teamgamelogs[[#This Row],[TEAM_NAME]], LEAGUE_AVERAGES!$K$14:$M$43, 2, FALSE)</f>
        <v>0.55103752047014554</v>
      </c>
      <c r="BU2237" s="5">
        <f>VLOOKUP(_2025teamgamelogs[[#This Row],[TEAM_NAME]], LEAGUE_AVERAGES!$K$14:$M$43, 3, FALSE)</f>
        <v>0.55544482411316332</v>
      </c>
    </row>
    <row r="2238" spans="1:73" x14ac:dyDescent="0.2">
      <c r="A2238" t="s">
        <v>59</v>
      </c>
      <c r="B2238">
        <v>1610612747</v>
      </c>
      <c r="C2238" t="s">
        <v>60</v>
      </c>
      <c r="D2238" t="s">
        <v>61</v>
      </c>
      <c r="E2238">
        <v>22401096</v>
      </c>
      <c r="F2238" s="1">
        <v>45747</v>
      </c>
      <c r="G2238" t="s">
        <v>1774</v>
      </c>
      <c r="H2238" t="s">
        <v>63</v>
      </c>
      <c r="I2238">
        <v>48</v>
      </c>
      <c r="J2238">
        <v>35</v>
      </c>
      <c r="K2238">
        <v>89</v>
      </c>
      <c r="L2238">
        <v>0.39300000000000002</v>
      </c>
      <c r="M2238">
        <v>16</v>
      </c>
      <c r="N2238">
        <v>46</v>
      </c>
      <c r="O2238">
        <v>0.34799999999999998</v>
      </c>
      <c r="P2238">
        <v>18</v>
      </c>
      <c r="Q2238">
        <v>20</v>
      </c>
      <c r="R2238">
        <v>0.9</v>
      </c>
      <c r="S2238">
        <v>10</v>
      </c>
      <c r="T2238">
        <v>35</v>
      </c>
      <c r="U2238">
        <v>45</v>
      </c>
      <c r="V2238">
        <v>22</v>
      </c>
      <c r="W2238">
        <v>11</v>
      </c>
      <c r="X2238">
        <v>11</v>
      </c>
      <c r="Y2238">
        <v>6</v>
      </c>
      <c r="Z2238">
        <v>5</v>
      </c>
      <c r="AA2238">
        <v>15</v>
      </c>
      <c r="AB2238">
        <v>20</v>
      </c>
      <c r="AC2238">
        <v>104</v>
      </c>
      <c r="AD2238">
        <v>6</v>
      </c>
      <c r="AE2238">
        <v>1</v>
      </c>
      <c r="AF2238">
        <v>1</v>
      </c>
      <c r="AG2238">
        <v>1</v>
      </c>
      <c r="AH2238">
        <v>1</v>
      </c>
      <c r="AI2238">
        <v>121</v>
      </c>
      <c r="AJ2238">
        <v>2164</v>
      </c>
      <c r="AK2238">
        <v>1176</v>
      </c>
      <c r="AL2238">
        <v>2270</v>
      </c>
      <c r="AM2238">
        <v>567</v>
      </c>
      <c r="AN2238">
        <v>249</v>
      </c>
      <c r="AO2238">
        <v>1337</v>
      </c>
      <c r="AP2238">
        <v>889</v>
      </c>
      <c r="AQ2238">
        <v>1301</v>
      </c>
      <c r="AR2238">
        <v>246</v>
      </c>
      <c r="AS2238">
        <v>1308</v>
      </c>
      <c r="AT2238">
        <v>769</v>
      </c>
      <c r="AU2238">
        <v>976</v>
      </c>
      <c r="AV2238">
        <v>1909</v>
      </c>
      <c r="AW2238">
        <v>429</v>
      </c>
      <c r="AX2238">
        <v>346</v>
      </c>
      <c r="AY2238">
        <v>560</v>
      </c>
      <c r="AZ2238">
        <v>1188</v>
      </c>
      <c r="BA2238">
        <v>398</v>
      </c>
      <c r="BB2238">
        <v>767</v>
      </c>
      <c r="BC2238">
        <v>1870</v>
      </c>
      <c r="BD2238">
        <v>854</v>
      </c>
      <c r="BE2238">
        <v>1</v>
      </c>
      <c r="BF2238" t="s">
        <v>64</v>
      </c>
      <c r="BG2238" t="s">
        <v>1404</v>
      </c>
      <c r="BH2238" t="s">
        <v>1498</v>
      </c>
      <c r="BI2238" s="4">
        <f xml:space="preserve"> _2025teamgamelogs[[#This Row],[FGA]] + (0.44 * _2025teamgamelogs[[#This Row],[FTA]]) + _2025teamgamelogs[[#This Row],[TOV]] - _2025teamgamelogs[[#This Row],[OREB]]</f>
        <v>98.8</v>
      </c>
      <c r="BJ2238" s="3">
        <f>_2025teamgamelogs[[#This Row],[TOV]]/_2025teamgamelogs[[#This Row],[POSSESIONS]]</f>
        <v>0.11133603238866398</v>
      </c>
      <c r="BK2238" s="4">
        <f>_2025teamgamelogs[[#This Row],[PTS]]/_2025teamgamelogs[[#This Row],[POSSESIONS]]</f>
        <v>1.0526315789473684</v>
      </c>
      <c r="BL2238" s="4">
        <f xml:space="preserve"> 100 * _2025teamgamelogs[[#This Row],[POINTS_PER_POSSESSION]]</f>
        <v>105.26315789473684</v>
      </c>
      <c r="BM2238" s="4">
        <f xml:space="preserve"> _2025teamgamelogs[[#This Row],[POSSESIONS]] / (_2025teamgamelogs[[#This Row],[MIN]]/48)</f>
        <v>98.8</v>
      </c>
      <c r="BN2238" s="3">
        <f>_2025teamgamelogs[[#This Row],[PTS]] / (2 * (_2025teamgamelogs[[#This Row],[FGA]] + 0.44 * _2025teamgamelogs[[#This Row],[FTA]]))</f>
        <v>0.5316973415132924</v>
      </c>
      <c r="BO2238" s="4">
        <f>VLOOKUP(_2025teamgamelogs[[#This Row],[MONTH]], LEAGUE_AVERAGES!$A$2:$B$8, 2, FALSE)</f>
        <v>113.5005303155976</v>
      </c>
      <c r="BP2238" s="5">
        <f>VLOOKUP(_2025teamgamelogs[[#This Row],[TEAM_NAME]], LEAGUE_AVERAGES!$A$14:$C$43, 2, FALSE)</f>
        <v>0.37419512195121946</v>
      </c>
      <c r="BQ2238" s="5">
        <f>VLOOKUP(_2025teamgamelogs[[#This Row],[TEAM_NAME]], LEAGUE_AVERAGES!$A$14:$C$43, 3, FALSE)</f>
        <v>0.35536585365853657</v>
      </c>
      <c r="BR2238" s="5">
        <f>VLOOKUP(_2025teamgamelogs[[#This Row],[TEAM_NAME]], LEAGUE_AVERAGES!$F$14:$H$43, 2, FALSE)</f>
        <v>0.48560975609756091</v>
      </c>
      <c r="BS2238" s="5">
        <f>VLOOKUP(_2025teamgamelogs[[#This Row],[TEAM_NAME]], LEAGUE_AVERAGES!$F$14:$H$43, 3, FALSE)</f>
        <v>0.47373170731707315</v>
      </c>
      <c r="BT2238" s="5">
        <f>VLOOKUP(_2025teamgamelogs[[#This Row],[TEAM_NAME]], LEAGUE_AVERAGES!$K$14:$M$43, 2, FALSE)</f>
        <v>0.60200661119778875</v>
      </c>
      <c r="BU2238" s="5">
        <f>VLOOKUP(_2025teamgamelogs[[#This Row],[TEAM_NAME]], LEAGUE_AVERAGES!$K$14:$M$43, 3, FALSE)</f>
        <v>0.58416138772693449</v>
      </c>
    </row>
    <row r="2239" spans="1:73" x14ac:dyDescent="0.2">
      <c r="A2239" t="s">
        <v>59</v>
      </c>
      <c r="B2239">
        <v>1610612758</v>
      </c>
      <c r="C2239" t="s">
        <v>142</v>
      </c>
      <c r="D2239" t="s">
        <v>143</v>
      </c>
      <c r="E2239">
        <v>22401090</v>
      </c>
      <c r="F2239" s="1">
        <v>45747</v>
      </c>
      <c r="G2239" t="s">
        <v>1775</v>
      </c>
      <c r="H2239" t="s">
        <v>70</v>
      </c>
      <c r="I2239">
        <v>48</v>
      </c>
      <c r="J2239">
        <v>43</v>
      </c>
      <c r="K2239">
        <v>92</v>
      </c>
      <c r="L2239">
        <v>0.46700000000000003</v>
      </c>
      <c r="M2239">
        <v>12</v>
      </c>
      <c r="N2239">
        <v>27</v>
      </c>
      <c r="O2239">
        <v>0.44400000000000001</v>
      </c>
      <c r="P2239">
        <v>11</v>
      </c>
      <c r="Q2239">
        <v>17</v>
      </c>
      <c r="R2239">
        <v>0.64700000000000002</v>
      </c>
      <c r="S2239">
        <v>6</v>
      </c>
      <c r="T2239">
        <v>39</v>
      </c>
      <c r="U2239">
        <v>45</v>
      </c>
      <c r="V2239">
        <v>22</v>
      </c>
      <c r="W2239">
        <v>12</v>
      </c>
      <c r="X2239">
        <v>7</v>
      </c>
      <c r="Y2239">
        <v>2</v>
      </c>
      <c r="Z2239">
        <v>5</v>
      </c>
      <c r="AA2239">
        <v>18</v>
      </c>
      <c r="AB2239">
        <v>14</v>
      </c>
      <c r="AC2239">
        <v>109</v>
      </c>
      <c r="AD2239">
        <v>-2</v>
      </c>
      <c r="AE2239">
        <v>1</v>
      </c>
      <c r="AF2239">
        <v>1231</v>
      </c>
      <c r="AG2239">
        <v>1231</v>
      </c>
      <c r="AH2239">
        <v>1231</v>
      </c>
      <c r="AI2239">
        <v>121</v>
      </c>
      <c r="AJ2239">
        <v>866</v>
      </c>
      <c r="AK2239">
        <v>768</v>
      </c>
      <c r="AL2239">
        <v>1235</v>
      </c>
      <c r="AM2239">
        <v>1413</v>
      </c>
      <c r="AN2239">
        <v>2292</v>
      </c>
      <c r="AO2239">
        <v>359</v>
      </c>
      <c r="AP2239">
        <v>2028</v>
      </c>
      <c r="AQ2239">
        <v>1778</v>
      </c>
      <c r="AR2239">
        <v>2210</v>
      </c>
      <c r="AS2239">
        <v>2189</v>
      </c>
      <c r="AT2239">
        <v>277</v>
      </c>
      <c r="AU2239">
        <v>976</v>
      </c>
      <c r="AV2239">
        <v>1909</v>
      </c>
      <c r="AW2239">
        <v>640</v>
      </c>
      <c r="AX2239">
        <v>1360</v>
      </c>
      <c r="AY2239">
        <v>2078</v>
      </c>
      <c r="AZ2239">
        <v>1188</v>
      </c>
      <c r="BA2239">
        <v>1018</v>
      </c>
      <c r="BB2239">
        <v>2064</v>
      </c>
      <c r="BC2239">
        <v>1548</v>
      </c>
      <c r="BD2239">
        <v>1286</v>
      </c>
      <c r="BE2239">
        <v>1</v>
      </c>
      <c r="BF2239" t="s">
        <v>71</v>
      </c>
      <c r="BG2239" t="s">
        <v>1404</v>
      </c>
      <c r="BH2239" t="s">
        <v>1498</v>
      </c>
      <c r="BI2239" s="4">
        <f xml:space="preserve"> _2025teamgamelogs[[#This Row],[FGA]] + (0.44 * _2025teamgamelogs[[#This Row],[FTA]]) + _2025teamgamelogs[[#This Row],[TOV]] - _2025teamgamelogs[[#This Row],[OREB]]</f>
        <v>105.48</v>
      </c>
      <c r="BJ2239" s="3">
        <f>_2025teamgamelogs[[#This Row],[TOV]]/_2025teamgamelogs[[#This Row],[POSSESIONS]]</f>
        <v>0.11376564277588168</v>
      </c>
      <c r="BK2239" s="4">
        <f>_2025teamgamelogs[[#This Row],[PTS]]/_2025teamgamelogs[[#This Row],[POSSESIONS]]</f>
        <v>1.0333712552142587</v>
      </c>
      <c r="BL2239" s="4">
        <f xml:space="preserve"> 100 * _2025teamgamelogs[[#This Row],[POINTS_PER_POSSESSION]]</f>
        <v>103.33712552142586</v>
      </c>
      <c r="BM2239" s="4">
        <f xml:space="preserve"> _2025teamgamelogs[[#This Row],[POSSESIONS]] / (_2025teamgamelogs[[#This Row],[MIN]]/48)</f>
        <v>105.48</v>
      </c>
      <c r="BN2239" s="3">
        <f>_2025teamgamelogs[[#This Row],[PTS]] / (2 * (_2025teamgamelogs[[#This Row],[FGA]] + 0.44 * _2025teamgamelogs[[#This Row],[FTA]]))</f>
        <v>0.54784881383192596</v>
      </c>
      <c r="BO2239" s="4">
        <f>VLOOKUP(_2025teamgamelogs[[#This Row],[MONTH]], LEAGUE_AVERAGES!$A$2:$B$8, 2, FALSE)</f>
        <v>113.5005303155976</v>
      </c>
      <c r="BP2239" s="5">
        <f>VLOOKUP(_2025teamgamelogs[[#This Row],[TEAM_NAME]], LEAGUE_AVERAGES!$A$14:$C$43, 2, FALSE)</f>
        <v>0.37158536585365853</v>
      </c>
      <c r="BQ2239" s="5">
        <f>VLOOKUP(_2025teamgamelogs[[#This Row],[TEAM_NAME]], LEAGUE_AVERAGES!$A$14:$C$43, 3, FALSE)</f>
        <v>0.34029268292682929</v>
      </c>
      <c r="BR2239" s="5">
        <f>VLOOKUP(_2025teamgamelogs[[#This Row],[TEAM_NAME]], LEAGUE_AVERAGES!$F$14:$H$43, 2, FALSE)</f>
        <v>0.4831951219512195</v>
      </c>
      <c r="BS2239" s="5">
        <f>VLOOKUP(_2025teamgamelogs[[#This Row],[TEAM_NAME]], LEAGUE_AVERAGES!$F$14:$H$43, 3, FALSE)</f>
        <v>0.47492682926829272</v>
      </c>
      <c r="BT2239" s="5">
        <f>VLOOKUP(_2025teamgamelogs[[#This Row],[TEAM_NAME]], LEAGUE_AVERAGES!$K$14:$M$43, 2, FALSE)</f>
        <v>0.59195463864629394</v>
      </c>
      <c r="BU2239" s="5">
        <f>VLOOKUP(_2025teamgamelogs[[#This Row],[TEAM_NAME]], LEAGUE_AVERAGES!$K$14:$M$43, 3, FALSE)</f>
        <v>0.57517865161129356</v>
      </c>
    </row>
    <row r="2240" spans="1:73" x14ac:dyDescent="0.2">
      <c r="A2240" t="s">
        <v>59</v>
      </c>
      <c r="B2240">
        <v>1610612741</v>
      </c>
      <c r="C2240" t="s">
        <v>86</v>
      </c>
      <c r="D2240" t="s">
        <v>87</v>
      </c>
      <c r="E2240">
        <v>22401094</v>
      </c>
      <c r="F2240" s="1">
        <v>45747</v>
      </c>
      <c r="G2240" t="s">
        <v>1776</v>
      </c>
      <c r="H2240" t="s">
        <v>70</v>
      </c>
      <c r="I2240">
        <v>48</v>
      </c>
      <c r="J2240">
        <v>44</v>
      </c>
      <c r="K2240">
        <v>98</v>
      </c>
      <c r="L2240">
        <v>0.44900000000000001</v>
      </c>
      <c r="M2240">
        <v>16</v>
      </c>
      <c r="N2240">
        <v>51</v>
      </c>
      <c r="O2240">
        <v>0.314</v>
      </c>
      <c r="P2240">
        <v>13</v>
      </c>
      <c r="Q2240">
        <v>16</v>
      </c>
      <c r="R2240">
        <v>0.81299999999999994</v>
      </c>
      <c r="S2240">
        <v>10</v>
      </c>
      <c r="T2240">
        <v>33</v>
      </c>
      <c r="U2240">
        <v>43</v>
      </c>
      <c r="V2240">
        <v>29</v>
      </c>
      <c r="W2240">
        <v>20</v>
      </c>
      <c r="X2240">
        <v>7</v>
      </c>
      <c r="Y2240">
        <v>7</v>
      </c>
      <c r="Z2240">
        <v>6</v>
      </c>
      <c r="AA2240">
        <v>16</v>
      </c>
      <c r="AB2240">
        <v>16</v>
      </c>
      <c r="AC2240">
        <v>117</v>
      </c>
      <c r="AD2240">
        <v>-28</v>
      </c>
      <c r="AE2240">
        <v>1</v>
      </c>
      <c r="AF2240">
        <v>1231</v>
      </c>
      <c r="AG2240">
        <v>1231</v>
      </c>
      <c r="AH2240">
        <v>1231</v>
      </c>
      <c r="AI2240">
        <v>121</v>
      </c>
      <c r="AJ2240">
        <v>703</v>
      </c>
      <c r="AK2240">
        <v>251</v>
      </c>
      <c r="AL2240">
        <v>1559</v>
      </c>
      <c r="AM2240">
        <v>567</v>
      </c>
      <c r="AN2240">
        <v>83</v>
      </c>
      <c r="AO2240">
        <v>1773</v>
      </c>
      <c r="AP2240">
        <v>1755</v>
      </c>
      <c r="AQ2240">
        <v>1907</v>
      </c>
      <c r="AR2240">
        <v>924</v>
      </c>
      <c r="AS2240">
        <v>1308</v>
      </c>
      <c r="AT2240">
        <v>1131</v>
      </c>
      <c r="AU2240">
        <v>1282</v>
      </c>
      <c r="AV2240">
        <v>687</v>
      </c>
      <c r="AW2240">
        <v>2199</v>
      </c>
      <c r="AX2240">
        <v>1360</v>
      </c>
      <c r="AY2240">
        <v>346</v>
      </c>
      <c r="AZ2240">
        <v>1573</v>
      </c>
      <c r="BA2240">
        <v>570</v>
      </c>
      <c r="BB2240">
        <v>1670</v>
      </c>
      <c r="BC2240">
        <v>960</v>
      </c>
      <c r="BD2240">
        <v>2355</v>
      </c>
      <c r="BE2240">
        <v>1</v>
      </c>
      <c r="BF2240" t="s">
        <v>71</v>
      </c>
      <c r="BG2240" t="s">
        <v>1404</v>
      </c>
      <c r="BH2240" t="s">
        <v>1498</v>
      </c>
      <c r="BI2240" s="4">
        <f xml:space="preserve"> _2025teamgamelogs[[#This Row],[FGA]] + (0.44 * _2025teamgamelogs[[#This Row],[FTA]]) + _2025teamgamelogs[[#This Row],[TOV]] - _2025teamgamelogs[[#This Row],[OREB]]</f>
        <v>115.04</v>
      </c>
      <c r="BJ2240" s="3">
        <f>_2025teamgamelogs[[#This Row],[TOV]]/_2025teamgamelogs[[#This Row],[POSSESIONS]]</f>
        <v>0.17385257301808066</v>
      </c>
      <c r="BK2240" s="4">
        <f>_2025teamgamelogs[[#This Row],[PTS]]/_2025teamgamelogs[[#This Row],[POSSESIONS]]</f>
        <v>1.0170375521557717</v>
      </c>
      <c r="BL2240" s="4">
        <f xml:space="preserve"> 100 * _2025teamgamelogs[[#This Row],[POINTS_PER_POSSESSION]]</f>
        <v>101.70375521557717</v>
      </c>
      <c r="BM2240" s="4">
        <f xml:space="preserve"> _2025teamgamelogs[[#This Row],[POSSESIONS]] / (_2025teamgamelogs[[#This Row],[MIN]]/48)</f>
        <v>115.04</v>
      </c>
      <c r="BN2240" s="3">
        <f>_2025teamgamelogs[[#This Row],[PTS]] / (2 * (_2025teamgamelogs[[#This Row],[FGA]] + 0.44 * _2025teamgamelogs[[#This Row],[FTA]]))</f>
        <v>0.55693069306930687</v>
      </c>
      <c r="BO2240" s="4">
        <f>VLOOKUP(_2025teamgamelogs[[#This Row],[MONTH]], LEAGUE_AVERAGES!$A$2:$B$8, 2, FALSE)</f>
        <v>113.5005303155976</v>
      </c>
      <c r="BP2240" s="5">
        <f>VLOOKUP(_2025teamgamelogs[[#This Row],[TEAM_NAME]], LEAGUE_AVERAGES!$A$14:$C$43, 2, FALSE)</f>
        <v>0.36141463414634156</v>
      </c>
      <c r="BQ2240" s="5">
        <f>VLOOKUP(_2025teamgamelogs[[#This Row],[TEAM_NAME]], LEAGUE_AVERAGES!$A$14:$C$43, 3, FALSE)</f>
        <v>0.37548780487804878</v>
      </c>
      <c r="BR2240" s="5">
        <f>VLOOKUP(_2025teamgamelogs[[#This Row],[TEAM_NAME]], LEAGUE_AVERAGES!$F$14:$H$43, 2, FALSE)</f>
        <v>0.46404878048780479</v>
      </c>
      <c r="BS2240" s="5">
        <f>VLOOKUP(_2025teamgamelogs[[#This Row],[TEAM_NAME]], LEAGUE_AVERAGES!$F$14:$H$43, 3, FALSE)</f>
        <v>0.47712195121951223</v>
      </c>
      <c r="BT2240" s="5">
        <f>VLOOKUP(_2025teamgamelogs[[#This Row],[TEAM_NAME]], LEAGUE_AVERAGES!$K$14:$M$43, 2, FALSE)</f>
        <v>0.57631003599073594</v>
      </c>
      <c r="BU2240" s="5">
        <f>VLOOKUP(_2025teamgamelogs[[#This Row],[TEAM_NAME]], LEAGUE_AVERAGES!$K$14:$M$43, 3, FALSE)</f>
        <v>0.59556361257988066</v>
      </c>
    </row>
    <row r="2241" spans="1:73" x14ac:dyDescent="0.2">
      <c r="A2241" t="s">
        <v>59</v>
      </c>
      <c r="B2241">
        <v>1610612763</v>
      </c>
      <c r="C2241" t="s">
        <v>128</v>
      </c>
      <c r="D2241" t="s">
        <v>129</v>
      </c>
      <c r="E2241">
        <v>22401093</v>
      </c>
      <c r="F2241" s="1">
        <v>45747</v>
      </c>
      <c r="G2241" t="s">
        <v>1777</v>
      </c>
      <c r="H2241" t="s">
        <v>70</v>
      </c>
      <c r="I2241">
        <v>48</v>
      </c>
      <c r="J2241">
        <v>41</v>
      </c>
      <c r="K2241">
        <v>92</v>
      </c>
      <c r="L2241">
        <v>0.44600000000000001</v>
      </c>
      <c r="M2241">
        <v>11</v>
      </c>
      <c r="N2241">
        <v>44</v>
      </c>
      <c r="O2241">
        <v>0.25</v>
      </c>
      <c r="P2241">
        <v>10</v>
      </c>
      <c r="Q2241">
        <v>16</v>
      </c>
      <c r="R2241">
        <v>0.625</v>
      </c>
      <c r="S2241">
        <v>5</v>
      </c>
      <c r="T2241">
        <v>40</v>
      </c>
      <c r="U2241">
        <v>45</v>
      </c>
      <c r="V2241">
        <v>21</v>
      </c>
      <c r="W2241">
        <v>11</v>
      </c>
      <c r="X2241">
        <v>9</v>
      </c>
      <c r="Y2241">
        <v>3</v>
      </c>
      <c r="Z2241">
        <v>3</v>
      </c>
      <c r="AA2241">
        <v>16</v>
      </c>
      <c r="AB2241">
        <v>11</v>
      </c>
      <c r="AC2241">
        <v>103</v>
      </c>
      <c r="AD2241">
        <v>-14</v>
      </c>
      <c r="AE2241">
        <v>1</v>
      </c>
      <c r="AF2241">
        <v>1231</v>
      </c>
      <c r="AG2241">
        <v>1231</v>
      </c>
      <c r="AH2241">
        <v>1231</v>
      </c>
      <c r="AI2241">
        <v>121</v>
      </c>
      <c r="AJ2241">
        <v>1234</v>
      </c>
      <c r="AK2241">
        <v>768</v>
      </c>
      <c r="AL2241">
        <v>1606</v>
      </c>
      <c r="AM2241">
        <v>1661</v>
      </c>
      <c r="AN2241">
        <v>384</v>
      </c>
      <c r="AO2241">
        <v>2236</v>
      </c>
      <c r="AP2241">
        <v>2148</v>
      </c>
      <c r="AQ2241">
        <v>1907</v>
      </c>
      <c r="AR2241">
        <v>2287</v>
      </c>
      <c r="AS2241">
        <v>2299</v>
      </c>
      <c r="AT2241">
        <v>210</v>
      </c>
      <c r="AU2241">
        <v>976</v>
      </c>
      <c r="AV2241">
        <v>2031</v>
      </c>
      <c r="AW2241">
        <v>429</v>
      </c>
      <c r="AX2241">
        <v>797</v>
      </c>
      <c r="AY2241">
        <v>1712</v>
      </c>
      <c r="AZ2241">
        <v>384</v>
      </c>
      <c r="BA2241">
        <v>570</v>
      </c>
      <c r="BB2241">
        <v>2370</v>
      </c>
      <c r="BC2241">
        <v>1945</v>
      </c>
      <c r="BD2241">
        <v>1995</v>
      </c>
      <c r="BE2241">
        <v>1</v>
      </c>
      <c r="BF2241" t="s">
        <v>64</v>
      </c>
      <c r="BG2241" t="s">
        <v>1404</v>
      </c>
      <c r="BH2241" t="s">
        <v>1498</v>
      </c>
      <c r="BI2241" s="4">
        <f xml:space="preserve"> _2025teamgamelogs[[#This Row],[FGA]] + (0.44 * _2025teamgamelogs[[#This Row],[FTA]]) + _2025teamgamelogs[[#This Row],[TOV]] - _2025teamgamelogs[[#This Row],[OREB]]</f>
        <v>105.04</v>
      </c>
      <c r="BJ2241" s="3">
        <f>_2025teamgamelogs[[#This Row],[TOV]]/_2025teamgamelogs[[#This Row],[POSSESIONS]]</f>
        <v>0.10472201066260471</v>
      </c>
      <c r="BK2241" s="4">
        <f>_2025teamgamelogs[[#This Row],[PTS]]/_2025teamgamelogs[[#This Row],[POSSESIONS]]</f>
        <v>0.98057882711348054</v>
      </c>
      <c r="BL2241" s="4">
        <f xml:space="preserve"> 100 * _2025teamgamelogs[[#This Row],[POINTS_PER_POSSESSION]]</f>
        <v>98.057882711348057</v>
      </c>
      <c r="BM2241" s="4">
        <f xml:space="preserve"> _2025teamgamelogs[[#This Row],[POSSESIONS]] / (_2025teamgamelogs[[#This Row],[MIN]]/48)</f>
        <v>105.04</v>
      </c>
      <c r="BN2241" s="3">
        <f>_2025teamgamelogs[[#This Row],[PTS]] / (2 * (_2025teamgamelogs[[#This Row],[FGA]] + 0.44 * _2025teamgamelogs[[#This Row],[FTA]]))</f>
        <v>0.51999192245557346</v>
      </c>
      <c r="BO2241" s="4">
        <f>VLOOKUP(_2025teamgamelogs[[#This Row],[MONTH]], LEAGUE_AVERAGES!$A$2:$B$8, 2, FALSE)</f>
        <v>113.5005303155976</v>
      </c>
      <c r="BP2241" s="5">
        <f>VLOOKUP(_2025teamgamelogs[[#This Row],[TEAM_NAME]], LEAGUE_AVERAGES!$A$14:$C$43, 2, FALSE)</f>
        <v>0.36546341463414628</v>
      </c>
      <c r="BQ2241" s="5">
        <f>VLOOKUP(_2025teamgamelogs[[#This Row],[TEAM_NAME]], LEAGUE_AVERAGES!$A$14:$C$43, 3, FALSE)</f>
        <v>0.36639024390243902</v>
      </c>
      <c r="BR2241" s="5">
        <f>VLOOKUP(_2025teamgamelogs[[#This Row],[TEAM_NAME]], LEAGUE_AVERAGES!$F$14:$H$43, 2, FALSE)</f>
        <v>0.48997560975609772</v>
      </c>
      <c r="BS2241" s="5">
        <f>VLOOKUP(_2025teamgamelogs[[#This Row],[TEAM_NAME]], LEAGUE_AVERAGES!$F$14:$H$43, 3, FALSE)</f>
        <v>0.46951219512195119</v>
      </c>
      <c r="BT2241" s="5">
        <f>VLOOKUP(_2025teamgamelogs[[#This Row],[TEAM_NAME]], LEAGUE_AVERAGES!$K$14:$M$43, 2, FALSE)</f>
        <v>0.59919613060605748</v>
      </c>
      <c r="BU2241" s="5">
        <f>VLOOKUP(_2025teamgamelogs[[#This Row],[TEAM_NAME]], LEAGUE_AVERAGES!$K$14:$M$43, 3, FALSE)</f>
        <v>0.57758119053457602</v>
      </c>
    </row>
    <row r="2242" spans="1:73" x14ac:dyDescent="0.2">
      <c r="A2242" t="s">
        <v>59</v>
      </c>
      <c r="B2242">
        <v>1610612764</v>
      </c>
      <c r="C2242" t="s">
        <v>148</v>
      </c>
      <c r="D2242" t="s">
        <v>149</v>
      </c>
      <c r="E2242">
        <v>22401092</v>
      </c>
      <c r="F2242" s="1">
        <v>45747</v>
      </c>
      <c r="G2242" t="s">
        <v>1778</v>
      </c>
      <c r="H2242" t="s">
        <v>70</v>
      </c>
      <c r="I2242">
        <v>48</v>
      </c>
      <c r="J2242">
        <v>34</v>
      </c>
      <c r="K2242">
        <v>86</v>
      </c>
      <c r="L2242">
        <v>0.39500000000000002</v>
      </c>
      <c r="M2242">
        <v>13</v>
      </c>
      <c r="N2242">
        <v>43</v>
      </c>
      <c r="O2242">
        <v>0.30199999999999999</v>
      </c>
      <c r="P2242">
        <v>13</v>
      </c>
      <c r="Q2242">
        <v>18</v>
      </c>
      <c r="R2242">
        <v>0.72199999999999998</v>
      </c>
      <c r="S2242">
        <v>5</v>
      </c>
      <c r="T2242">
        <v>34</v>
      </c>
      <c r="U2242">
        <v>39</v>
      </c>
      <c r="V2242">
        <v>22</v>
      </c>
      <c r="W2242">
        <v>18</v>
      </c>
      <c r="X2242">
        <v>14</v>
      </c>
      <c r="Y2242">
        <v>4</v>
      </c>
      <c r="Z2242">
        <v>2</v>
      </c>
      <c r="AA2242">
        <v>20</v>
      </c>
      <c r="AB2242">
        <v>16</v>
      </c>
      <c r="AC2242">
        <v>94</v>
      </c>
      <c r="AD2242">
        <v>-26</v>
      </c>
      <c r="AE2242">
        <v>1</v>
      </c>
      <c r="AF2242">
        <v>1231</v>
      </c>
      <c r="AG2242">
        <v>1231</v>
      </c>
      <c r="AH2242">
        <v>1231</v>
      </c>
      <c r="AI2242">
        <v>121</v>
      </c>
      <c r="AJ2242">
        <v>2258</v>
      </c>
      <c r="AK2242">
        <v>1580</v>
      </c>
      <c r="AL2242">
        <v>2250</v>
      </c>
      <c r="AM2242">
        <v>1171</v>
      </c>
      <c r="AN2242">
        <v>471</v>
      </c>
      <c r="AO2242">
        <v>1885</v>
      </c>
      <c r="AP2242">
        <v>1755</v>
      </c>
      <c r="AQ2242">
        <v>1617</v>
      </c>
      <c r="AR2242">
        <v>1787</v>
      </c>
      <c r="AS2242">
        <v>2299</v>
      </c>
      <c r="AT2242">
        <v>926</v>
      </c>
      <c r="AU2242">
        <v>1833</v>
      </c>
      <c r="AV2242">
        <v>1909</v>
      </c>
      <c r="AW2242">
        <v>1953</v>
      </c>
      <c r="AX2242">
        <v>81</v>
      </c>
      <c r="AY2242">
        <v>1274</v>
      </c>
      <c r="AZ2242">
        <v>158</v>
      </c>
      <c r="BA2242">
        <v>1491</v>
      </c>
      <c r="BB2242">
        <v>1670</v>
      </c>
      <c r="BC2242">
        <v>2304</v>
      </c>
      <c r="BD2242">
        <v>2327</v>
      </c>
      <c r="BE2242">
        <v>1</v>
      </c>
      <c r="BF2242" t="s">
        <v>64</v>
      </c>
      <c r="BG2242" t="s">
        <v>1404</v>
      </c>
      <c r="BH2242" t="s">
        <v>1498</v>
      </c>
      <c r="BI2242" s="4">
        <f xml:space="preserve"> _2025teamgamelogs[[#This Row],[FGA]] + (0.44 * _2025teamgamelogs[[#This Row],[FTA]]) + _2025teamgamelogs[[#This Row],[TOV]] - _2025teamgamelogs[[#This Row],[OREB]]</f>
        <v>106.92</v>
      </c>
      <c r="BJ2242" s="3">
        <f>_2025teamgamelogs[[#This Row],[TOV]]/_2025teamgamelogs[[#This Row],[POSSESIONS]]</f>
        <v>0.16835016835016836</v>
      </c>
      <c r="BK2242" s="4">
        <f>_2025teamgamelogs[[#This Row],[PTS]]/_2025teamgamelogs[[#This Row],[POSSESIONS]]</f>
        <v>0.87916199027310138</v>
      </c>
      <c r="BL2242" s="4">
        <f xml:space="preserve"> 100 * _2025teamgamelogs[[#This Row],[POINTS_PER_POSSESSION]]</f>
        <v>87.916199027310142</v>
      </c>
      <c r="BM2242" s="4">
        <f xml:space="preserve"> _2025teamgamelogs[[#This Row],[POSSESIONS]] / (_2025teamgamelogs[[#This Row],[MIN]]/48)</f>
        <v>106.92</v>
      </c>
      <c r="BN2242" s="3">
        <f>_2025teamgamelogs[[#This Row],[PTS]] / (2 * (_2025teamgamelogs[[#This Row],[FGA]] + 0.44 * _2025teamgamelogs[[#This Row],[FTA]]))</f>
        <v>0.50042589437819418</v>
      </c>
      <c r="BO2242" s="4">
        <f>VLOOKUP(_2025teamgamelogs[[#This Row],[MONTH]], LEAGUE_AVERAGES!$A$2:$B$8, 2, FALSE)</f>
        <v>113.5005303155976</v>
      </c>
      <c r="BP2242" s="5">
        <f>VLOOKUP(_2025teamgamelogs[[#This Row],[TEAM_NAME]], LEAGUE_AVERAGES!$A$14:$C$43, 2, FALSE)</f>
        <v>0.32842499999999997</v>
      </c>
      <c r="BQ2242" s="5">
        <f>VLOOKUP(_2025teamgamelogs[[#This Row],[TEAM_NAME]], LEAGUE_AVERAGES!$A$14:$C$43, 3, FALSE)</f>
        <v>0.33730952380952384</v>
      </c>
      <c r="BR2242" s="5">
        <f>VLOOKUP(_2025teamgamelogs[[#This Row],[TEAM_NAME]], LEAGUE_AVERAGES!$F$14:$H$43, 2, FALSE)</f>
        <v>0.44209999999999994</v>
      </c>
      <c r="BS2242" s="5">
        <f>VLOOKUP(_2025teamgamelogs[[#This Row],[TEAM_NAME]], LEAGUE_AVERAGES!$F$14:$H$43, 3, FALSE)</f>
        <v>0.4362619047619048</v>
      </c>
      <c r="BT2242" s="5">
        <f>VLOOKUP(_2025teamgamelogs[[#This Row],[TEAM_NAME]], LEAGUE_AVERAGES!$K$14:$M$43, 2, FALSE)</f>
        <v>0.55099578881797462</v>
      </c>
      <c r="BU2242" s="5">
        <f>VLOOKUP(_2025teamgamelogs[[#This Row],[TEAM_NAME]], LEAGUE_AVERAGES!$K$14:$M$43, 3, FALSE)</f>
        <v>0.54201342555394594</v>
      </c>
    </row>
    <row r="2243" spans="1:73" x14ac:dyDescent="0.2">
      <c r="A2243" t="s">
        <v>59</v>
      </c>
      <c r="B2243">
        <v>1610612751</v>
      </c>
      <c r="C2243" t="s">
        <v>89</v>
      </c>
      <c r="D2243" t="s">
        <v>90</v>
      </c>
      <c r="E2243">
        <v>22401095</v>
      </c>
      <c r="F2243" s="1">
        <v>45747</v>
      </c>
      <c r="G2243" t="s">
        <v>1779</v>
      </c>
      <c r="H2243" t="s">
        <v>63</v>
      </c>
      <c r="I2243">
        <v>48</v>
      </c>
      <c r="J2243">
        <v>39</v>
      </c>
      <c r="K2243">
        <v>90</v>
      </c>
      <c r="L2243">
        <v>0.433</v>
      </c>
      <c r="M2243">
        <v>20</v>
      </c>
      <c r="N2243">
        <v>51</v>
      </c>
      <c r="O2243">
        <v>0.39200000000000002</v>
      </c>
      <c r="P2243">
        <v>15</v>
      </c>
      <c r="Q2243">
        <v>20</v>
      </c>
      <c r="R2243">
        <v>0.75</v>
      </c>
      <c r="S2243">
        <v>7</v>
      </c>
      <c r="T2243">
        <v>33</v>
      </c>
      <c r="U2243">
        <v>40</v>
      </c>
      <c r="V2243">
        <v>32</v>
      </c>
      <c r="W2243">
        <v>8</v>
      </c>
      <c r="X2243">
        <v>6</v>
      </c>
      <c r="Y2243">
        <v>3</v>
      </c>
      <c r="Z2243">
        <v>3</v>
      </c>
      <c r="AA2243">
        <v>23</v>
      </c>
      <c r="AB2243">
        <v>19</v>
      </c>
      <c r="AC2243">
        <v>113</v>
      </c>
      <c r="AD2243">
        <v>4</v>
      </c>
      <c r="AE2243">
        <v>1</v>
      </c>
      <c r="AF2243">
        <v>1</v>
      </c>
      <c r="AG2243">
        <v>1</v>
      </c>
      <c r="AH2243">
        <v>1</v>
      </c>
      <c r="AI2243">
        <v>121</v>
      </c>
      <c r="AJ2243">
        <v>1609</v>
      </c>
      <c r="AK2243">
        <v>1029</v>
      </c>
      <c r="AL2243">
        <v>1796</v>
      </c>
      <c r="AM2243">
        <v>114</v>
      </c>
      <c r="AN2243">
        <v>83</v>
      </c>
      <c r="AO2243">
        <v>833</v>
      </c>
      <c r="AP2243">
        <v>1416</v>
      </c>
      <c r="AQ2243">
        <v>1301</v>
      </c>
      <c r="AR2243">
        <v>1525</v>
      </c>
      <c r="AS2243">
        <v>2024</v>
      </c>
      <c r="AT2243">
        <v>1131</v>
      </c>
      <c r="AU2243">
        <v>1715</v>
      </c>
      <c r="AV2243">
        <v>322</v>
      </c>
      <c r="AW2243">
        <v>78</v>
      </c>
      <c r="AX2243">
        <v>1702</v>
      </c>
      <c r="AY2243">
        <v>1712</v>
      </c>
      <c r="AZ2243">
        <v>384</v>
      </c>
      <c r="BA2243">
        <v>2046</v>
      </c>
      <c r="BB2243">
        <v>971</v>
      </c>
      <c r="BC2243">
        <v>1250</v>
      </c>
      <c r="BD2243">
        <v>986</v>
      </c>
      <c r="BE2243">
        <v>1</v>
      </c>
      <c r="BF2243" t="s">
        <v>71</v>
      </c>
      <c r="BG2243" t="s">
        <v>1404</v>
      </c>
      <c r="BH2243" t="s">
        <v>1498</v>
      </c>
      <c r="BI2243" s="4">
        <f xml:space="preserve"> _2025teamgamelogs[[#This Row],[FGA]] + (0.44 * _2025teamgamelogs[[#This Row],[FTA]]) + _2025teamgamelogs[[#This Row],[TOV]] - _2025teamgamelogs[[#This Row],[OREB]]</f>
        <v>99.8</v>
      </c>
      <c r="BJ2243" s="3">
        <f>_2025teamgamelogs[[#This Row],[TOV]]/_2025teamgamelogs[[#This Row],[POSSESIONS]]</f>
        <v>8.0160320641282562E-2</v>
      </c>
      <c r="BK2243" s="4">
        <f>_2025teamgamelogs[[#This Row],[PTS]]/_2025teamgamelogs[[#This Row],[POSSESIONS]]</f>
        <v>1.1322645290581164</v>
      </c>
      <c r="BL2243" s="4">
        <f xml:space="preserve"> 100 * _2025teamgamelogs[[#This Row],[POINTS_PER_POSSESSION]]</f>
        <v>113.22645290581164</v>
      </c>
      <c r="BM2243" s="4">
        <f xml:space="preserve"> _2025teamgamelogs[[#This Row],[POSSESIONS]] / (_2025teamgamelogs[[#This Row],[MIN]]/48)</f>
        <v>99.8</v>
      </c>
      <c r="BN2243" s="3">
        <f>_2025teamgamelogs[[#This Row],[PTS]] / (2 * (_2025teamgamelogs[[#This Row],[FGA]] + 0.44 * _2025teamgamelogs[[#This Row],[FTA]]))</f>
        <v>0.57186234817813764</v>
      </c>
      <c r="BO2243" s="4">
        <f>VLOOKUP(_2025teamgamelogs[[#This Row],[MONTH]], LEAGUE_AVERAGES!$A$2:$B$8, 2, FALSE)</f>
        <v>113.5005303155976</v>
      </c>
      <c r="BP2243" s="5">
        <f>VLOOKUP(_2025teamgamelogs[[#This Row],[TEAM_NAME]], LEAGUE_AVERAGES!$A$14:$C$43, 2, FALSE)</f>
        <v>0.337609756097561</v>
      </c>
      <c r="BQ2243" s="5">
        <f>VLOOKUP(_2025teamgamelogs[[#This Row],[TEAM_NAME]], LEAGUE_AVERAGES!$A$14:$C$43, 3, FALSE)</f>
        <v>0.34709756097560968</v>
      </c>
      <c r="BR2243" s="5">
        <f>VLOOKUP(_2025teamgamelogs[[#This Row],[TEAM_NAME]], LEAGUE_AVERAGES!$F$14:$H$43, 2, FALSE)</f>
        <v>0.43748780487804872</v>
      </c>
      <c r="BS2243" s="5">
        <f>VLOOKUP(_2025teamgamelogs[[#This Row],[TEAM_NAME]], LEAGUE_AVERAGES!$F$14:$H$43, 3, FALSE)</f>
        <v>0.43895121951219529</v>
      </c>
      <c r="BT2243" s="5">
        <f>VLOOKUP(_2025teamgamelogs[[#This Row],[TEAM_NAME]], LEAGUE_AVERAGES!$K$14:$M$43, 2, FALSE)</f>
        <v>0.54767404365624284</v>
      </c>
      <c r="BU2243" s="5">
        <f>VLOOKUP(_2025teamgamelogs[[#This Row],[TEAM_NAME]], LEAGUE_AVERAGES!$K$14:$M$43, 3, FALSE)</f>
        <v>0.5592142433904097</v>
      </c>
    </row>
    <row r="2244" spans="1:73" x14ac:dyDescent="0.2">
      <c r="A2244" t="s">
        <v>59</v>
      </c>
      <c r="B2244">
        <v>1610612753</v>
      </c>
      <c r="C2244" t="s">
        <v>83</v>
      </c>
      <c r="D2244" t="s">
        <v>84</v>
      </c>
      <c r="E2244">
        <v>22401091</v>
      </c>
      <c r="F2244" s="1">
        <v>45747</v>
      </c>
      <c r="G2244" t="s">
        <v>1780</v>
      </c>
      <c r="H2244" t="s">
        <v>70</v>
      </c>
      <c r="I2244">
        <v>48</v>
      </c>
      <c r="J2244">
        <v>30</v>
      </c>
      <c r="K2244">
        <v>76</v>
      </c>
      <c r="L2244">
        <v>0.39500000000000002</v>
      </c>
      <c r="M2244">
        <v>7</v>
      </c>
      <c r="N2244">
        <v>26</v>
      </c>
      <c r="O2244">
        <v>0.26900000000000002</v>
      </c>
      <c r="P2244">
        <v>20</v>
      </c>
      <c r="Q2244">
        <v>22</v>
      </c>
      <c r="R2244">
        <v>0.90900000000000003</v>
      </c>
      <c r="S2244">
        <v>6</v>
      </c>
      <c r="T2244">
        <v>26</v>
      </c>
      <c r="U2244">
        <v>32</v>
      </c>
      <c r="V2244">
        <v>18</v>
      </c>
      <c r="W2244">
        <v>15</v>
      </c>
      <c r="X2244">
        <v>10</v>
      </c>
      <c r="Y2244">
        <v>4</v>
      </c>
      <c r="Z2244">
        <v>5</v>
      </c>
      <c r="AA2244">
        <v>17</v>
      </c>
      <c r="AB2244">
        <v>19</v>
      </c>
      <c r="AC2244">
        <v>87</v>
      </c>
      <c r="AD2244">
        <v>-9</v>
      </c>
      <c r="AE2244">
        <v>1</v>
      </c>
      <c r="AF2244">
        <v>1231</v>
      </c>
      <c r="AG2244">
        <v>1231</v>
      </c>
      <c r="AH2244">
        <v>1231</v>
      </c>
      <c r="AI2244">
        <v>121</v>
      </c>
      <c r="AJ2244">
        <v>2431</v>
      </c>
      <c r="AK2244">
        <v>2372</v>
      </c>
      <c r="AL2244">
        <v>2259</v>
      </c>
      <c r="AM2244">
        <v>2338</v>
      </c>
      <c r="AN2244">
        <v>2340</v>
      </c>
      <c r="AO2244">
        <v>2142</v>
      </c>
      <c r="AP2244">
        <v>623</v>
      </c>
      <c r="AQ2244">
        <v>1008</v>
      </c>
      <c r="AR2244">
        <v>208</v>
      </c>
      <c r="AS2244">
        <v>2189</v>
      </c>
      <c r="AT2244">
        <v>2171</v>
      </c>
      <c r="AU2244">
        <v>2378</v>
      </c>
      <c r="AV2244">
        <v>2327</v>
      </c>
      <c r="AW2244">
        <v>1341</v>
      </c>
      <c r="AX2244">
        <v>539</v>
      </c>
      <c r="AY2244">
        <v>1274</v>
      </c>
      <c r="AZ2244">
        <v>1188</v>
      </c>
      <c r="BA2244">
        <v>792</v>
      </c>
      <c r="BB2244">
        <v>971</v>
      </c>
      <c r="BC2244">
        <v>2421</v>
      </c>
      <c r="BD2244">
        <v>1735</v>
      </c>
      <c r="BE2244">
        <v>1</v>
      </c>
      <c r="BF2244" t="s">
        <v>64</v>
      </c>
      <c r="BG2244" t="s">
        <v>1404</v>
      </c>
      <c r="BH2244" t="s">
        <v>1498</v>
      </c>
      <c r="BI2244" s="4">
        <f xml:space="preserve"> _2025teamgamelogs[[#This Row],[FGA]] + (0.44 * _2025teamgamelogs[[#This Row],[FTA]]) + _2025teamgamelogs[[#This Row],[TOV]] - _2025teamgamelogs[[#This Row],[OREB]]</f>
        <v>94.68</v>
      </c>
      <c r="BJ2244" s="3">
        <f>_2025teamgamelogs[[#This Row],[TOV]]/_2025teamgamelogs[[#This Row],[POSSESIONS]]</f>
        <v>0.15842839036755385</v>
      </c>
      <c r="BK2244" s="4">
        <f>_2025teamgamelogs[[#This Row],[PTS]]/_2025teamgamelogs[[#This Row],[POSSESIONS]]</f>
        <v>0.91888466413181236</v>
      </c>
      <c r="BL2244" s="4">
        <f xml:space="preserve"> 100 * _2025teamgamelogs[[#This Row],[POINTS_PER_POSSESSION]]</f>
        <v>91.888466413181234</v>
      </c>
      <c r="BM2244" s="4">
        <f xml:space="preserve"> _2025teamgamelogs[[#This Row],[POSSESIONS]] / (_2025teamgamelogs[[#This Row],[MIN]]/48)</f>
        <v>94.68</v>
      </c>
      <c r="BN2244" s="3">
        <f>_2025teamgamelogs[[#This Row],[PTS]] / (2 * (_2025teamgamelogs[[#This Row],[FGA]] + 0.44 * _2025teamgamelogs[[#This Row],[FTA]]))</f>
        <v>0.50770308123249297</v>
      </c>
      <c r="BO2244" s="4">
        <f>VLOOKUP(_2025teamgamelogs[[#This Row],[MONTH]], LEAGUE_AVERAGES!$A$2:$B$8, 2, FALSE)</f>
        <v>113.5005303155976</v>
      </c>
      <c r="BP2244" s="5">
        <f>VLOOKUP(_2025teamgamelogs[[#This Row],[TEAM_NAME]], LEAGUE_AVERAGES!$A$14:$C$43, 2, FALSE)</f>
        <v>0.32192682926829269</v>
      </c>
      <c r="BQ2244" s="5">
        <f>VLOOKUP(_2025teamgamelogs[[#This Row],[TEAM_NAME]], LEAGUE_AVERAGES!$A$14:$C$43, 3, FALSE)</f>
        <v>0.31129268292682932</v>
      </c>
      <c r="BR2244" s="5">
        <f>VLOOKUP(_2025teamgamelogs[[#This Row],[TEAM_NAME]], LEAGUE_AVERAGES!$F$14:$H$43, 2, FALSE)</f>
        <v>0.44641463414634147</v>
      </c>
      <c r="BS2244" s="5">
        <f>VLOOKUP(_2025teamgamelogs[[#This Row],[TEAM_NAME]], LEAGUE_AVERAGES!$F$14:$H$43, 3, FALSE)</f>
        <v>0.44524390243902434</v>
      </c>
      <c r="BT2244" s="5">
        <f>VLOOKUP(_2025teamgamelogs[[#This Row],[TEAM_NAME]], LEAGUE_AVERAGES!$K$14:$M$43, 2, FALSE)</f>
        <v>0.55194019912665027</v>
      </c>
      <c r="BU2244" s="5">
        <f>VLOOKUP(_2025teamgamelogs[[#This Row],[TEAM_NAME]], LEAGUE_AVERAGES!$K$14:$M$43, 3, FALSE)</f>
        <v>0.54874950227645525</v>
      </c>
    </row>
    <row r="2245" spans="1:73" x14ac:dyDescent="0.2">
      <c r="A2245" t="s">
        <v>59</v>
      </c>
      <c r="B2245">
        <v>1610612742</v>
      </c>
      <c r="C2245" t="s">
        <v>154</v>
      </c>
      <c r="D2245" t="s">
        <v>155</v>
      </c>
      <c r="E2245">
        <v>22401095</v>
      </c>
      <c r="F2245" s="1">
        <v>45747</v>
      </c>
      <c r="G2245" t="s">
        <v>1781</v>
      </c>
      <c r="H2245" t="s">
        <v>70</v>
      </c>
      <c r="I2245">
        <v>48</v>
      </c>
      <c r="J2245">
        <v>41</v>
      </c>
      <c r="K2245">
        <v>86</v>
      </c>
      <c r="L2245">
        <v>0.47699999999999998</v>
      </c>
      <c r="M2245">
        <v>10</v>
      </c>
      <c r="N2245">
        <v>30</v>
      </c>
      <c r="O2245">
        <v>0.33300000000000002</v>
      </c>
      <c r="P2245">
        <v>17</v>
      </c>
      <c r="Q2245">
        <v>29</v>
      </c>
      <c r="R2245">
        <v>0.58599999999999997</v>
      </c>
      <c r="S2245">
        <v>12</v>
      </c>
      <c r="T2245">
        <v>37</v>
      </c>
      <c r="U2245">
        <v>49</v>
      </c>
      <c r="V2245">
        <v>29</v>
      </c>
      <c r="W2245">
        <v>10</v>
      </c>
      <c r="X2245">
        <v>4</v>
      </c>
      <c r="Y2245">
        <v>3</v>
      </c>
      <c r="Z2245">
        <v>3</v>
      </c>
      <c r="AA2245">
        <v>19</v>
      </c>
      <c r="AB2245">
        <v>23</v>
      </c>
      <c r="AC2245">
        <v>109</v>
      </c>
      <c r="AD2245">
        <v>-4</v>
      </c>
      <c r="AE2245">
        <v>1</v>
      </c>
      <c r="AF2245">
        <v>1231</v>
      </c>
      <c r="AG2245">
        <v>1231</v>
      </c>
      <c r="AH2245">
        <v>1231</v>
      </c>
      <c r="AI2245">
        <v>121</v>
      </c>
      <c r="AJ2245">
        <v>1234</v>
      </c>
      <c r="AK2245">
        <v>1580</v>
      </c>
      <c r="AL2245">
        <v>1059</v>
      </c>
      <c r="AM2245">
        <v>1891</v>
      </c>
      <c r="AN2245">
        <v>2077</v>
      </c>
      <c r="AO2245">
        <v>1468</v>
      </c>
      <c r="AP2245">
        <v>1052</v>
      </c>
      <c r="AQ2245">
        <v>325</v>
      </c>
      <c r="AR2245">
        <v>2379</v>
      </c>
      <c r="AS2245">
        <v>848</v>
      </c>
      <c r="AT2245">
        <v>489</v>
      </c>
      <c r="AU2245">
        <v>505</v>
      </c>
      <c r="AV2245">
        <v>687</v>
      </c>
      <c r="AW2245">
        <v>264</v>
      </c>
      <c r="AX2245">
        <v>2190</v>
      </c>
      <c r="AY2245">
        <v>1712</v>
      </c>
      <c r="AZ2245">
        <v>384</v>
      </c>
      <c r="BA2245">
        <v>1258</v>
      </c>
      <c r="BB2245">
        <v>300</v>
      </c>
      <c r="BC2245">
        <v>1548</v>
      </c>
      <c r="BD2245">
        <v>1415</v>
      </c>
      <c r="BE2245">
        <v>1</v>
      </c>
      <c r="BF2245" t="s">
        <v>64</v>
      </c>
      <c r="BG2245" t="s">
        <v>1404</v>
      </c>
      <c r="BH2245" t="s">
        <v>1498</v>
      </c>
      <c r="BI2245" s="4">
        <f xml:space="preserve"> _2025teamgamelogs[[#This Row],[FGA]] + (0.44 * _2025teamgamelogs[[#This Row],[FTA]]) + _2025teamgamelogs[[#This Row],[TOV]] - _2025teamgamelogs[[#This Row],[OREB]]</f>
        <v>96.76</v>
      </c>
      <c r="BJ2245" s="3">
        <f>_2025teamgamelogs[[#This Row],[TOV]]/_2025teamgamelogs[[#This Row],[POSSESIONS]]</f>
        <v>0.10334849111202976</v>
      </c>
      <c r="BK2245" s="4">
        <f>_2025teamgamelogs[[#This Row],[PTS]]/_2025teamgamelogs[[#This Row],[POSSESIONS]]</f>
        <v>1.1264985531211245</v>
      </c>
      <c r="BL2245" s="4">
        <f xml:space="preserve"> 100 * _2025teamgamelogs[[#This Row],[POINTS_PER_POSSESSION]]</f>
        <v>112.64985531211245</v>
      </c>
      <c r="BM2245" s="4">
        <f xml:space="preserve"> _2025teamgamelogs[[#This Row],[POSSESIONS]] / (_2025teamgamelogs[[#This Row],[MIN]]/48)</f>
        <v>96.76</v>
      </c>
      <c r="BN2245" s="3">
        <f>_2025teamgamelogs[[#This Row],[PTS]] / (2 * (_2025teamgamelogs[[#This Row],[FGA]] + 0.44 * _2025teamgamelogs[[#This Row],[FTA]]))</f>
        <v>0.55184285135682465</v>
      </c>
      <c r="BO2245" s="4">
        <f>VLOOKUP(_2025teamgamelogs[[#This Row],[MONTH]], LEAGUE_AVERAGES!$A$2:$B$8, 2, FALSE)</f>
        <v>113.5005303155976</v>
      </c>
      <c r="BP2245" s="5">
        <f>VLOOKUP(_2025teamgamelogs[[#This Row],[TEAM_NAME]], LEAGUE_AVERAGES!$A$14:$C$43, 2, FALSE)</f>
        <v>0.362375</v>
      </c>
      <c r="BQ2245" s="5">
        <f>VLOOKUP(_2025teamgamelogs[[#This Row],[TEAM_NAME]], LEAGUE_AVERAGES!$A$14:$C$43, 3, FALSE)</f>
        <v>0.36252380952380958</v>
      </c>
      <c r="BR2245" s="5">
        <f>VLOOKUP(_2025teamgamelogs[[#This Row],[TEAM_NAME]], LEAGUE_AVERAGES!$F$14:$H$43, 2, FALSE)</f>
        <v>0.47777500000000001</v>
      </c>
      <c r="BS2245" s="5">
        <f>VLOOKUP(_2025teamgamelogs[[#This Row],[TEAM_NAME]], LEAGUE_AVERAGES!$F$14:$H$43, 3, FALSE)</f>
        <v>0.48176190476190472</v>
      </c>
      <c r="BT2245" s="5">
        <f>VLOOKUP(_2025teamgamelogs[[#This Row],[TEAM_NAME]], LEAGUE_AVERAGES!$K$14:$M$43, 2, FALSE)</f>
        <v>0.58283558931438928</v>
      </c>
      <c r="BU2245" s="5">
        <f>VLOOKUP(_2025teamgamelogs[[#This Row],[TEAM_NAME]], LEAGUE_AVERAGES!$K$14:$M$43, 3, FALSE)</f>
        <v>0.5856179003364903</v>
      </c>
    </row>
    <row r="2246" spans="1:73" x14ac:dyDescent="0.2">
      <c r="A2246" t="s">
        <v>59</v>
      </c>
      <c r="B2246">
        <v>1610612762</v>
      </c>
      <c r="C2246" t="s">
        <v>125</v>
      </c>
      <c r="D2246" t="s">
        <v>126</v>
      </c>
      <c r="E2246">
        <v>22401089</v>
      </c>
      <c r="F2246" s="1">
        <v>45747</v>
      </c>
      <c r="G2246" t="s">
        <v>1782</v>
      </c>
      <c r="H2246" t="s">
        <v>70</v>
      </c>
      <c r="I2246">
        <v>48</v>
      </c>
      <c r="J2246">
        <v>39</v>
      </c>
      <c r="K2246">
        <v>96</v>
      </c>
      <c r="L2246">
        <v>0.40600000000000003</v>
      </c>
      <c r="M2246">
        <v>14</v>
      </c>
      <c r="N2246">
        <v>52</v>
      </c>
      <c r="O2246">
        <v>0.26900000000000002</v>
      </c>
      <c r="P2246">
        <v>14</v>
      </c>
      <c r="Q2246">
        <v>15</v>
      </c>
      <c r="R2246">
        <v>0.93300000000000005</v>
      </c>
      <c r="S2246">
        <v>14</v>
      </c>
      <c r="T2246">
        <v>27</v>
      </c>
      <c r="U2246">
        <v>41</v>
      </c>
      <c r="V2246">
        <v>25</v>
      </c>
      <c r="W2246">
        <v>10</v>
      </c>
      <c r="X2246">
        <v>13</v>
      </c>
      <c r="Y2246">
        <v>2</v>
      </c>
      <c r="Z2246">
        <v>5</v>
      </c>
      <c r="AA2246">
        <v>15</v>
      </c>
      <c r="AB2246">
        <v>14</v>
      </c>
      <c r="AC2246">
        <v>106</v>
      </c>
      <c r="AD2246">
        <v>-4</v>
      </c>
      <c r="AE2246">
        <v>1</v>
      </c>
      <c r="AF2246">
        <v>1231</v>
      </c>
      <c r="AG2246">
        <v>1231</v>
      </c>
      <c r="AH2246">
        <v>1231</v>
      </c>
      <c r="AI2246">
        <v>121</v>
      </c>
      <c r="AJ2246">
        <v>1609</v>
      </c>
      <c r="AK2246">
        <v>392</v>
      </c>
      <c r="AL2246">
        <v>2143</v>
      </c>
      <c r="AM2246">
        <v>934</v>
      </c>
      <c r="AN2246">
        <v>60</v>
      </c>
      <c r="AO2246">
        <v>2142</v>
      </c>
      <c r="AP2246">
        <v>1571</v>
      </c>
      <c r="AQ2246">
        <v>2021</v>
      </c>
      <c r="AR2246">
        <v>127</v>
      </c>
      <c r="AS2246">
        <v>466</v>
      </c>
      <c r="AT2246">
        <v>2068</v>
      </c>
      <c r="AU2246">
        <v>1563</v>
      </c>
      <c r="AV2246">
        <v>1358</v>
      </c>
      <c r="AW2246">
        <v>264</v>
      </c>
      <c r="AX2246">
        <v>137</v>
      </c>
      <c r="AY2246">
        <v>2078</v>
      </c>
      <c r="AZ2246">
        <v>1188</v>
      </c>
      <c r="BA2246">
        <v>398</v>
      </c>
      <c r="BB2246">
        <v>2064</v>
      </c>
      <c r="BC2246">
        <v>1723</v>
      </c>
      <c r="BD2246">
        <v>1415</v>
      </c>
      <c r="BE2246">
        <v>1</v>
      </c>
      <c r="BF2246" t="s">
        <v>71</v>
      </c>
      <c r="BG2246" t="s">
        <v>1404</v>
      </c>
      <c r="BH2246" t="s">
        <v>1498</v>
      </c>
      <c r="BI2246" s="4">
        <f xml:space="preserve"> _2025teamgamelogs[[#This Row],[FGA]] + (0.44 * _2025teamgamelogs[[#This Row],[FTA]]) + _2025teamgamelogs[[#This Row],[TOV]] - _2025teamgamelogs[[#This Row],[OREB]]</f>
        <v>98.6</v>
      </c>
      <c r="BJ2246" s="3">
        <f>_2025teamgamelogs[[#This Row],[TOV]]/_2025teamgamelogs[[#This Row],[POSSESIONS]]</f>
        <v>0.10141987829614606</v>
      </c>
      <c r="BK2246" s="4">
        <f>_2025teamgamelogs[[#This Row],[PTS]]/_2025teamgamelogs[[#This Row],[POSSESIONS]]</f>
        <v>1.0750507099391482</v>
      </c>
      <c r="BL2246" s="4">
        <f xml:space="preserve"> 100 * _2025teamgamelogs[[#This Row],[POINTS_PER_POSSESSION]]</f>
        <v>107.50507099391481</v>
      </c>
      <c r="BM2246" s="4">
        <f xml:space="preserve"> _2025teamgamelogs[[#This Row],[POSSESIONS]] / (_2025teamgamelogs[[#This Row],[MIN]]/48)</f>
        <v>98.6</v>
      </c>
      <c r="BN2246" s="3">
        <f>_2025teamgamelogs[[#This Row],[PTS]] / (2 * (_2025teamgamelogs[[#This Row],[FGA]] + 0.44 * _2025teamgamelogs[[#This Row],[FTA]]))</f>
        <v>0.51656920077972712</v>
      </c>
      <c r="BO2246" s="4">
        <f>VLOOKUP(_2025teamgamelogs[[#This Row],[MONTH]], LEAGUE_AVERAGES!$A$2:$B$8, 2, FALSE)</f>
        <v>113.5005303155976</v>
      </c>
      <c r="BP2246" s="5">
        <f>VLOOKUP(_2025teamgamelogs[[#This Row],[TEAM_NAME]], LEAGUE_AVERAGES!$A$14:$C$43, 2, FALSE)</f>
        <v>0.36446341463414633</v>
      </c>
      <c r="BQ2246" s="5">
        <f>VLOOKUP(_2025teamgamelogs[[#This Row],[TEAM_NAME]], LEAGUE_AVERAGES!$A$14:$C$43, 3, FALSE)</f>
        <v>0.3413170731707319</v>
      </c>
      <c r="BR2246" s="5">
        <f>VLOOKUP(_2025teamgamelogs[[#This Row],[TEAM_NAME]], LEAGUE_AVERAGES!$F$14:$H$43, 2, FALSE)</f>
        <v>0.4583902439024391</v>
      </c>
      <c r="BS2246" s="5">
        <f>VLOOKUP(_2025teamgamelogs[[#This Row],[TEAM_NAME]], LEAGUE_AVERAGES!$F$14:$H$43, 3, FALSE)</f>
        <v>0.45390243902439031</v>
      </c>
      <c r="BT2246" s="5">
        <f>VLOOKUP(_2025teamgamelogs[[#This Row],[TEAM_NAME]], LEAGUE_AVERAGES!$K$14:$M$43, 2, FALSE)</f>
        <v>0.57104853563970659</v>
      </c>
      <c r="BU2246" s="5">
        <f>VLOOKUP(_2025teamgamelogs[[#This Row],[TEAM_NAME]], LEAGUE_AVERAGES!$K$14:$M$43, 3, FALSE)</f>
        <v>0.56826296147062372</v>
      </c>
    </row>
    <row r="2247" spans="1:73" x14ac:dyDescent="0.2">
      <c r="A2247" t="s">
        <v>59</v>
      </c>
      <c r="B2247">
        <v>1610612760</v>
      </c>
      <c r="C2247" t="s">
        <v>137</v>
      </c>
      <c r="D2247" t="s">
        <v>138</v>
      </c>
      <c r="E2247">
        <v>22401094</v>
      </c>
      <c r="F2247" s="1">
        <v>45747</v>
      </c>
      <c r="G2247" t="s">
        <v>1783</v>
      </c>
      <c r="H2247" t="s">
        <v>63</v>
      </c>
      <c r="I2247">
        <v>48</v>
      </c>
      <c r="J2247">
        <v>52</v>
      </c>
      <c r="K2247">
        <v>98</v>
      </c>
      <c r="L2247">
        <v>0.53100000000000003</v>
      </c>
      <c r="M2247">
        <v>23</v>
      </c>
      <c r="N2247">
        <v>43</v>
      </c>
      <c r="O2247">
        <v>0.53500000000000003</v>
      </c>
      <c r="P2247">
        <v>18</v>
      </c>
      <c r="Q2247">
        <v>23</v>
      </c>
      <c r="R2247">
        <v>0.78300000000000003</v>
      </c>
      <c r="S2247">
        <v>9</v>
      </c>
      <c r="T2247">
        <v>35</v>
      </c>
      <c r="U2247">
        <v>44</v>
      </c>
      <c r="V2247">
        <v>39</v>
      </c>
      <c r="W2247">
        <v>14</v>
      </c>
      <c r="X2247">
        <v>11</v>
      </c>
      <c r="Y2247">
        <v>6</v>
      </c>
      <c r="Z2247">
        <v>7</v>
      </c>
      <c r="AA2247">
        <v>16</v>
      </c>
      <c r="AB2247">
        <v>16</v>
      </c>
      <c r="AC2247">
        <v>145</v>
      </c>
      <c r="AD2247">
        <v>28</v>
      </c>
      <c r="AE2247">
        <v>1</v>
      </c>
      <c r="AF2247">
        <v>1</v>
      </c>
      <c r="AG2247">
        <v>1</v>
      </c>
      <c r="AH2247">
        <v>1</v>
      </c>
      <c r="AI2247">
        <v>121</v>
      </c>
      <c r="AJ2247">
        <v>64</v>
      </c>
      <c r="AK2247">
        <v>251</v>
      </c>
      <c r="AL2247">
        <v>308</v>
      </c>
      <c r="AM2247">
        <v>22</v>
      </c>
      <c r="AN2247">
        <v>471</v>
      </c>
      <c r="AO2247">
        <v>50</v>
      </c>
      <c r="AP2247">
        <v>889</v>
      </c>
      <c r="AQ2247">
        <v>899</v>
      </c>
      <c r="AR2247">
        <v>1256</v>
      </c>
      <c r="AS2247">
        <v>1566</v>
      </c>
      <c r="AT2247">
        <v>769</v>
      </c>
      <c r="AU2247">
        <v>1127</v>
      </c>
      <c r="AV2247">
        <v>27</v>
      </c>
      <c r="AW2247">
        <v>1092</v>
      </c>
      <c r="AX2247">
        <v>346</v>
      </c>
      <c r="AY2247">
        <v>560</v>
      </c>
      <c r="AZ2247">
        <v>1902</v>
      </c>
      <c r="BA2247">
        <v>570</v>
      </c>
      <c r="BB2247">
        <v>1670</v>
      </c>
      <c r="BC2247">
        <v>18</v>
      </c>
      <c r="BD2247">
        <v>97</v>
      </c>
      <c r="BE2247">
        <v>1</v>
      </c>
      <c r="BF2247" t="s">
        <v>64</v>
      </c>
      <c r="BG2247" t="s">
        <v>1404</v>
      </c>
      <c r="BH2247" t="s">
        <v>1498</v>
      </c>
      <c r="BI2247" s="4">
        <f xml:space="preserve"> _2025teamgamelogs[[#This Row],[FGA]] + (0.44 * _2025teamgamelogs[[#This Row],[FTA]]) + _2025teamgamelogs[[#This Row],[TOV]] - _2025teamgamelogs[[#This Row],[OREB]]</f>
        <v>113.12</v>
      </c>
      <c r="BJ2247" s="3">
        <f>_2025teamgamelogs[[#This Row],[TOV]]/_2025teamgamelogs[[#This Row],[POSSESIONS]]</f>
        <v>0.12376237623762376</v>
      </c>
      <c r="BK2247" s="4">
        <f>_2025teamgamelogs[[#This Row],[PTS]]/_2025teamgamelogs[[#This Row],[POSSESIONS]]</f>
        <v>1.2818246110325318</v>
      </c>
      <c r="BL2247" s="4">
        <f xml:space="preserve"> 100 * _2025teamgamelogs[[#This Row],[POINTS_PER_POSSESSION]]</f>
        <v>128.18246110325319</v>
      </c>
      <c r="BM2247" s="4">
        <f xml:space="preserve"> _2025teamgamelogs[[#This Row],[POSSESIONS]] / (_2025teamgamelogs[[#This Row],[MIN]]/48)</f>
        <v>113.12</v>
      </c>
      <c r="BN2247" s="3">
        <f>_2025teamgamelogs[[#This Row],[PTS]] / (2 * (_2025teamgamelogs[[#This Row],[FGA]] + 0.44 * _2025teamgamelogs[[#This Row],[FTA]]))</f>
        <v>0.67055123936367</v>
      </c>
      <c r="BO2247" s="4">
        <f>VLOOKUP(_2025teamgamelogs[[#This Row],[MONTH]], LEAGUE_AVERAGES!$A$2:$B$8, 2, FALSE)</f>
        <v>113.5005303155976</v>
      </c>
      <c r="BP2247" s="5">
        <f>VLOOKUP(_2025teamgamelogs[[#This Row],[TEAM_NAME]], LEAGUE_AVERAGES!$A$14:$C$43, 2, FALSE)</f>
        <v>0.38229268292682927</v>
      </c>
      <c r="BQ2247" s="5">
        <f>VLOOKUP(_2025teamgamelogs[[#This Row],[TEAM_NAME]], LEAGUE_AVERAGES!$A$14:$C$43, 3, FALSE)</f>
        <v>0.36500000000000005</v>
      </c>
      <c r="BR2247" s="5">
        <f>VLOOKUP(_2025teamgamelogs[[#This Row],[TEAM_NAME]], LEAGUE_AVERAGES!$F$14:$H$43, 2, FALSE)</f>
        <v>0.48607317073170736</v>
      </c>
      <c r="BS2247" s="5">
        <f>VLOOKUP(_2025teamgamelogs[[#This Row],[TEAM_NAME]], LEAGUE_AVERAGES!$F$14:$H$43, 3, FALSE)</f>
        <v>0.4780731707317073</v>
      </c>
      <c r="BT2247" s="5">
        <f>VLOOKUP(_2025teamgamelogs[[#This Row],[TEAM_NAME]], LEAGUE_AVERAGES!$K$14:$M$43, 2, FALSE)</f>
        <v>0.59971838422440138</v>
      </c>
      <c r="BU2247" s="5">
        <f>VLOOKUP(_2025teamgamelogs[[#This Row],[TEAM_NAME]], LEAGUE_AVERAGES!$K$14:$M$43, 3, FALSE)</f>
        <v>0.58679992881439635</v>
      </c>
    </row>
    <row r="2248" spans="1:73" x14ac:dyDescent="0.2">
      <c r="A2248" t="s">
        <v>59</v>
      </c>
      <c r="B2248">
        <v>1610612746</v>
      </c>
      <c r="C2248" t="s">
        <v>131</v>
      </c>
      <c r="D2248" t="s">
        <v>132</v>
      </c>
      <c r="E2248">
        <v>22401091</v>
      </c>
      <c r="F2248" s="1">
        <v>45747</v>
      </c>
      <c r="G2248" t="s">
        <v>1784</v>
      </c>
      <c r="H2248" t="s">
        <v>63</v>
      </c>
      <c r="I2248">
        <v>48</v>
      </c>
      <c r="J2248">
        <v>36</v>
      </c>
      <c r="K2248">
        <v>82</v>
      </c>
      <c r="L2248">
        <v>0.439</v>
      </c>
      <c r="M2248">
        <v>8</v>
      </c>
      <c r="N2248">
        <v>31</v>
      </c>
      <c r="O2248">
        <v>0.25800000000000001</v>
      </c>
      <c r="P2248">
        <v>16</v>
      </c>
      <c r="Q2248">
        <v>19</v>
      </c>
      <c r="R2248">
        <v>0.84199999999999997</v>
      </c>
      <c r="S2248">
        <v>11</v>
      </c>
      <c r="T2248">
        <v>36</v>
      </c>
      <c r="U2248">
        <v>47</v>
      </c>
      <c r="V2248">
        <v>18</v>
      </c>
      <c r="W2248">
        <v>16</v>
      </c>
      <c r="X2248">
        <v>12</v>
      </c>
      <c r="Y2248">
        <v>5</v>
      </c>
      <c r="Z2248">
        <v>4</v>
      </c>
      <c r="AA2248">
        <v>19</v>
      </c>
      <c r="AB2248">
        <v>17</v>
      </c>
      <c r="AC2248">
        <v>96</v>
      </c>
      <c r="AD2248">
        <v>9</v>
      </c>
      <c r="AE2248">
        <v>1</v>
      </c>
      <c r="AF2248">
        <v>1</v>
      </c>
      <c r="AG2248">
        <v>1</v>
      </c>
      <c r="AH2248">
        <v>1</v>
      </c>
      <c r="AI2248">
        <v>121</v>
      </c>
      <c r="AJ2248">
        <v>2070</v>
      </c>
      <c r="AK2248">
        <v>2022</v>
      </c>
      <c r="AL2248">
        <v>1718</v>
      </c>
      <c r="AM2248">
        <v>2251</v>
      </c>
      <c r="AN2248">
        <v>1971</v>
      </c>
      <c r="AO2248">
        <v>2206</v>
      </c>
      <c r="AP2248">
        <v>1228</v>
      </c>
      <c r="AQ2248">
        <v>1458</v>
      </c>
      <c r="AR2248">
        <v>642</v>
      </c>
      <c r="AS2248">
        <v>1051</v>
      </c>
      <c r="AT2248">
        <v>640</v>
      </c>
      <c r="AU2248">
        <v>705</v>
      </c>
      <c r="AV2248">
        <v>2327</v>
      </c>
      <c r="AW2248">
        <v>1583</v>
      </c>
      <c r="AX2248">
        <v>217</v>
      </c>
      <c r="AY2248">
        <v>889</v>
      </c>
      <c r="AZ2248">
        <v>750</v>
      </c>
      <c r="BA2248">
        <v>1258</v>
      </c>
      <c r="BB2248">
        <v>1444</v>
      </c>
      <c r="BC2248">
        <v>2258</v>
      </c>
      <c r="BD2248">
        <v>672</v>
      </c>
      <c r="BE2248">
        <v>1</v>
      </c>
      <c r="BF2248" t="s">
        <v>71</v>
      </c>
      <c r="BG2248" t="s">
        <v>1404</v>
      </c>
      <c r="BH2248" t="s">
        <v>1498</v>
      </c>
      <c r="BI2248" s="4">
        <f xml:space="preserve"> _2025teamgamelogs[[#This Row],[FGA]] + (0.44 * _2025teamgamelogs[[#This Row],[FTA]]) + _2025teamgamelogs[[#This Row],[TOV]] - _2025teamgamelogs[[#This Row],[OREB]]</f>
        <v>95.36</v>
      </c>
      <c r="BJ2248" s="3">
        <f>_2025teamgamelogs[[#This Row],[TOV]]/_2025teamgamelogs[[#This Row],[POSSESIONS]]</f>
        <v>0.16778523489932887</v>
      </c>
      <c r="BK2248" s="4">
        <f>_2025teamgamelogs[[#This Row],[PTS]]/_2025teamgamelogs[[#This Row],[POSSESIONS]]</f>
        <v>1.0067114093959733</v>
      </c>
      <c r="BL2248" s="4">
        <f xml:space="preserve"> 100 * _2025teamgamelogs[[#This Row],[POINTS_PER_POSSESSION]]</f>
        <v>100.67114093959732</v>
      </c>
      <c r="BM2248" s="4">
        <f xml:space="preserve"> _2025teamgamelogs[[#This Row],[POSSESIONS]] / (_2025teamgamelogs[[#This Row],[MIN]]/48)</f>
        <v>95.36</v>
      </c>
      <c r="BN2248" s="3">
        <f>_2025teamgamelogs[[#This Row],[PTS]] / (2 * (_2025teamgamelogs[[#This Row],[FGA]] + 0.44 * _2025teamgamelogs[[#This Row],[FTA]]))</f>
        <v>0.53120849933598935</v>
      </c>
      <c r="BO2248" s="4">
        <f>VLOOKUP(_2025teamgamelogs[[#This Row],[MONTH]], LEAGUE_AVERAGES!$A$2:$B$8, 2, FALSE)</f>
        <v>113.5005303155976</v>
      </c>
      <c r="BP2248" s="5">
        <f>VLOOKUP(_2025teamgamelogs[[#This Row],[TEAM_NAME]], LEAGUE_AVERAGES!$A$14:$C$43, 2, FALSE)</f>
        <v>0.38978048780487806</v>
      </c>
      <c r="BQ2248" s="5">
        <f>VLOOKUP(_2025teamgamelogs[[#This Row],[TEAM_NAME]], LEAGUE_AVERAGES!$A$14:$C$43, 3, FALSE)</f>
        <v>0.36475609756097566</v>
      </c>
      <c r="BR2248" s="5">
        <f>VLOOKUP(_2025teamgamelogs[[#This Row],[TEAM_NAME]], LEAGUE_AVERAGES!$F$14:$H$43, 2, FALSE)</f>
        <v>0.49036585365853652</v>
      </c>
      <c r="BS2248" s="5">
        <f>VLOOKUP(_2025teamgamelogs[[#This Row],[TEAM_NAME]], LEAGUE_AVERAGES!$F$14:$H$43, 3, FALSE)</f>
        <v>0.47582926829268285</v>
      </c>
      <c r="BT2248" s="5">
        <f>VLOOKUP(_2025teamgamelogs[[#This Row],[TEAM_NAME]], LEAGUE_AVERAGES!$K$14:$M$43, 2, FALSE)</f>
        <v>0.59895938905835644</v>
      </c>
      <c r="BU2248" s="5">
        <f>VLOOKUP(_2025teamgamelogs[[#This Row],[TEAM_NAME]], LEAGUE_AVERAGES!$K$14:$M$43, 3, FALSE)</f>
        <v>0.58126724036545818</v>
      </c>
    </row>
    <row r="2249" spans="1:73" x14ac:dyDescent="0.2">
      <c r="A2249" t="s">
        <v>59</v>
      </c>
      <c r="B2249">
        <v>1610612738</v>
      </c>
      <c r="C2249" t="s">
        <v>74</v>
      </c>
      <c r="D2249" t="s">
        <v>75</v>
      </c>
      <c r="E2249">
        <v>22401093</v>
      </c>
      <c r="F2249" s="1">
        <v>45747</v>
      </c>
      <c r="G2249" t="s">
        <v>1785</v>
      </c>
      <c r="H2249" t="s">
        <v>63</v>
      </c>
      <c r="I2249">
        <v>48</v>
      </c>
      <c r="J2249">
        <v>39</v>
      </c>
      <c r="K2249">
        <v>96</v>
      </c>
      <c r="L2249">
        <v>0.40600000000000003</v>
      </c>
      <c r="M2249">
        <v>21</v>
      </c>
      <c r="N2249">
        <v>62</v>
      </c>
      <c r="O2249">
        <v>0.33900000000000002</v>
      </c>
      <c r="P2249">
        <v>18</v>
      </c>
      <c r="Q2249">
        <v>19</v>
      </c>
      <c r="R2249">
        <v>0.94699999999999995</v>
      </c>
      <c r="S2249">
        <v>12</v>
      </c>
      <c r="T2249">
        <v>42</v>
      </c>
      <c r="U2249">
        <v>54</v>
      </c>
      <c r="V2249">
        <v>30</v>
      </c>
      <c r="W2249">
        <v>13</v>
      </c>
      <c r="X2249">
        <v>4</v>
      </c>
      <c r="Y2249">
        <v>3</v>
      </c>
      <c r="Z2249">
        <v>3</v>
      </c>
      <c r="AA2249">
        <v>11</v>
      </c>
      <c r="AB2249">
        <v>16</v>
      </c>
      <c r="AC2249">
        <v>117</v>
      </c>
      <c r="AD2249">
        <v>14</v>
      </c>
      <c r="AE2249">
        <v>1</v>
      </c>
      <c r="AF2249">
        <v>1</v>
      </c>
      <c r="AG2249">
        <v>1</v>
      </c>
      <c r="AH2249">
        <v>1</v>
      </c>
      <c r="AI2249">
        <v>121</v>
      </c>
      <c r="AJ2249">
        <v>1609</v>
      </c>
      <c r="AK2249">
        <v>392</v>
      </c>
      <c r="AL2249">
        <v>2143</v>
      </c>
      <c r="AM2249">
        <v>74</v>
      </c>
      <c r="AN2249">
        <v>3</v>
      </c>
      <c r="AO2249">
        <v>1467</v>
      </c>
      <c r="AP2249">
        <v>889</v>
      </c>
      <c r="AQ2249">
        <v>1458</v>
      </c>
      <c r="AR2249">
        <v>86</v>
      </c>
      <c r="AS2249">
        <v>848</v>
      </c>
      <c r="AT2249">
        <v>105</v>
      </c>
      <c r="AU2249">
        <v>165</v>
      </c>
      <c r="AV2249">
        <v>541</v>
      </c>
      <c r="AW2249">
        <v>850</v>
      </c>
      <c r="AX2249">
        <v>2190</v>
      </c>
      <c r="AY2249">
        <v>1712</v>
      </c>
      <c r="AZ2249">
        <v>384</v>
      </c>
      <c r="BA2249">
        <v>52</v>
      </c>
      <c r="BB2249">
        <v>1670</v>
      </c>
      <c r="BC2249">
        <v>960</v>
      </c>
      <c r="BD2249">
        <v>421</v>
      </c>
      <c r="BE2249">
        <v>1</v>
      </c>
      <c r="BF2249" t="s">
        <v>71</v>
      </c>
      <c r="BG2249" t="s">
        <v>1404</v>
      </c>
      <c r="BH2249" t="s">
        <v>1498</v>
      </c>
      <c r="BI2249" s="4">
        <f xml:space="preserve"> _2025teamgamelogs[[#This Row],[FGA]] + (0.44 * _2025teamgamelogs[[#This Row],[FTA]]) + _2025teamgamelogs[[#This Row],[TOV]] - _2025teamgamelogs[[#This Row],[OREB]]</f>
        <v>105.36</v>
      </c>
      <c r="BJ2249" s="3">
        <f>_2025teamgamelogs[[#This Row],[TOV]]/_2025teamgamelogs[[#This Row],[POSSESIONS]]</f>
        <v>0.12338648443432043</v>
      </c>
      <c r="BK2249" s="4">
        <f>_2025teamgamelogs[[#This Row],[PTS]]/_2025teamgamelogs[[#This Row],[POSSESIONS]]</f>
        <v>1.1104783599088839</v>
      </c>
      <c r="BL2249" s="4">
        <f xml:space="preserve"> 100 * _2025teamgamelogs[[#This Row],[POINTS_PER_POSSESSION]]</f>
        <v>111.04783599088839</v>
      </c>
      <c r="BM2249" s="4">
        <f xml:space="preserve"> _2025teamgamelogs[[#This Row],[POSSESIONS]] / (_2025teamgamelogs[[#This Row],[MIN]]/48)</f>
        <v>105.36</v>
      </c>
      <c r="BN2249" s="3">
        <f>_2025teamgamelogs[[#This Row],[PTS]] / (2 * (_2025teamgamelogs[[#This Row],[FGA]] + 0.44 * _2025teamgamelogs[[#This Row],[FTA]]))</f>
        <v>0.56055960137983907</v>
      </c>
      <c r="BO2249" s="4">
        <f>VLOOKUP(_2025teamgamelogs[[#This Row],[MONTH]], LEAGUE_AVERAGES!$A$2:$B$8, 2, FALSE)</f>
        <v>113.5005303155976</v>
      </c>
      <c r="BP2249" s="5">
        <f>VLOOKUP(_2025teamgamelogs[[#This Row],[TEAM_NAME]], LEAGUE_AVERAGES!$A$14:$C$43, 2, FALSE)</f>
        <v>0.3739024390243903</v>
      </c>
      <c r="BQ2249" s="5">
        <f>VLOOKUP(_2025teamgamelogs[[#This Row],[TEAM_NAME]], LEAGUE_AVERAGES!$A$14:$C$43, 3, FALSE)</f>
        <v>0.36424390243902455</v>
      </c>
      <c r="BR2249" s="5">
        <f>VLOOKUP(_2025teamgamelogs[[#This Row],[TEAM_NAME]], LEAGUE_AVERAGES!$F$14:$H$43, 2, FALSE)</f>
        <v>0.46717073170731704</v>
      </c>
      <c r="BS2249" s="5">
        <f>VLOOKUP(_2025teamgamelogs[[#This Row],[TEAM_NAME]], LEAGUE_AVERAGES!$F$14:$H$43, 3, FALSE)</f>
        <v>0.45907317073170728</v>
      </c>
      <c r="BT2249" s="5">
        <f>VLOOKUP(_2025teamgamelogs[[#This Row],[TEAM_NAME]], LEAGUE_AVERAGES!$K$14:$M$43, 2, FALSE)</f>
        <v>0.59645910798675039</v>
      </c>
      <c r="BU2249" s="5">
        <f>VLOOKUP(_2025teamgamelogs[[#This Row],[TEAM_NAME]], LEAGUE_AVERAGES!$K$14:$M$43, 3, FALSE)</f>
        <v>0.58679053151616523</v>
      </c>
    </row>
    <row r="2250" spans="1:73" x14ac:dyDescent="0.2">
      <c r="A2250" t="s">
        <v>59</v>
      </c>
      <c r="B2250">
        <v>1610612748</v>
      </c>
      <c r="C2250" t="s">
        <v>101</v>
      </c>
      <c r="D2250" t="s">
        <v>102</v>
      </c>
      <c r="E2250">
        <v>22401092</v>
      </c>
      <c r="F2250" s="1">
        <v>45747</v>
      </c>
      <c r="G2250" t="s">
        <v>290</v>
      </c>
      <c r="H2250" t="s">
        <v>63</v>
      </c>
      <c r="I2250">
        <v>48</v>
      </c>
      <c r="J2250">
        <v>47</v>
      </c>
      <c r="K2250">
        <v>93</v>
      </c>
      <c r="L2250">
        <v>0.505</v>
      </c>
      <c r="M2250">
        <v>9</v>
      </c>
      <c r="N2250">
        <v>32</v>
      </c>
      <c r="O2250">
        <v>0.28100000000000003</v>
      </c>
      <c r="P2250">
        <v>17</v>
      </c>
      <c r="Q2250">
        <v>24</v>
      </c>
      <c r="R2250">
        <v>0.70799999999999996</v>
      </c>
      <c r="S2250">
        <v>15</v>
      </c>
      <c r="T2250">
        <v>47</v>
      </c>
      <c r="U2250">
        <v>62</v>
      </c>
      <c r="V2250">
        <v>29</v>
      </c>
      <c r="W2250">
        <v>19</v>
      </c>
      <c r="X2250">
        <v>12</v>
      </c>
      <c r="Y2250">
        <v>2</v>
      </c>
      <c r="Z2250">
        <v>4</v>
      </c>
      <c r="AA2250">
        <v>16</v>
      </c>
      <c r="AB2250">
        <v>20</v>
      </c>
      <c r="AC2250">
        <v>120</v>
      </c>
      <c r="AD2250">
        <v>26</v>
      </c>
      <c r="AE2250">
        <v>1</v>
      </c>
      <c r="AF2250">
        <v>1</v>
      </c>
      <c r="AG2250">
        <v>1</v>
      </c>
      <c r="AH2250">
        <v>1</v>
      </c>
      <c r="AI2250">
        <v>121</v>
      </c>
      <c r="AJ2250">
        <v>335</v>
      </c>
      <c r="AK2250">
        <v>664</v>
      </c>
      <c r="AL2250">
        <v>644</v>
      </c>
      <c r="AM2250">
        <v>2097</v>
      </c>
      <c r="AN2250">
        <v>1863</v>
      </c>
      <c r="AO2250">
        <v>2058</v>
      </c>
      <c r="AP2250">
        <v>1052</v>
      </c>
      <c r="AQ2250">
        <v>791</v>
      </c>
      <c r="AR2250">
        <v>1893</v>
      </c>
      <c r="AS2250">
        <v>332</v>
      </c>
      <c r="AT2250">
        <v>15</v>
      </c>
      <c r="AU2250">
        <v>20</v>
      </c>
      <c r="AV2250">
        <v>687</v>
      </c>
      <c r="AW2250">
        <v>2098</v>
      </c>
      <c r="AX2250">
        <v>217</v>
      </c>
      <c r="AY2250">
        <v>2078</v>
      </c>
      <c r="AZ2250">
        <v>750</v>
      </c>
      <c r="BA2250">
        <v>570</v>
      </c>
      <c r="BB2250">
        <v>767</v>
      </c>
      <c r="BC2250">
        <v>735</v>
      </c>
      <c r="BD2250">
        <v>120</v>
      </c>
      <c r="BE2250">
        <v>1</v>
      </c>
      <c r="BF2250" t="s">
        <v>71</v>
      </c>
      <c r="BG2250" t="s">
        <v>1404</v>
      </c>
      <c r="BH2250" t="s">
        <v>1498</v>
      </c>
      <c r="BI2250" s="4">
        <f xml:space="preserve"> _2025teamgamelogs[[#This Row],[FGA]] + (0.44 * _2025teamgamelogs[[#This Row],[FTA]]) + _2025teamgamelogs[[#This Row],[TOV]] - _2025teamgamelogs[[#This Row],[OREB]]</f>
        <v>107.56</v>
      </c>
      <c r="BJ2250" s="3">
        <f>_2025teamgamelogs[[#This Row],[TOV]]/_2025teamgamelogs[[#This Row],[POSSESIONS]]</f>
        <v>0.17664559315730755</v>
      </c>
      <c r="BK2250" s="4">
        <f>_2025teamgamelogs[[#This Row],[PTS]]/_2025teamgamelogs[[#This Row],[POSSESIONS]]</f>
        <v>1.1156563778356265</v>
      </c>
      <c r="BL2250" s="4">
        <f xml:space="preserve"> 100 * _2025teamgamelogs[[#This Row],[POINTS_PER_POSSESSION]]</f>
        <v>111.56563778356265</v>
      </c>
      <c r="BM2250" s="4">
        <f xml:space="preserve"> _2025teamgamelogs[[#This Row],[POSSESIONS]] / (_2025teamgamelogs[[#This Row],[MIN]]/48)</f>
        <v>107.56</v>
      </c>
      <c r="BN2250" s="3">
        <f>_2025teamgamelogs[[#This Row],[PTS]] / (2 * (_2025teamgamelogs[[#This Row],[FGA]] + 0.44 * _2025teamgamelogs[[#This Row],[FTA]]))</f>
        <v>0.57937427578215528</v>
      </c>
      <c r="BO2250" s="4">
        <f>VLOOKUP(_2025teamgamelogs[[#This Row],[MONTH]], LEAGUE_AVERAGES!$A$2:$B$8, 2, FALSE)</f>
        <v>113.5005303155976</v>
      </c>
      <c r="BP2250" s="5">
        <f>VLOOKUP(_2025teamgamelogs[[#This Row],[TEAM_NAME]], LEAGUE_AVERAGES!$A$14:$C$43, 2, FALSE)</f>
        <v>0.38887804878048787</v>
      </c>
      <c r="BQ2250" s="5">
        <f>VLOOKUP(_2025teamgamelogs[[#This Row],[TEAM_NAME]], LEAGUE_AVERAGES!$A$14:$C$43, 3, FALSE)</f>
        <v>0.35180487804878063</v>
      </c>
      <c r="BR2250" s="5">
        <f>VLOOKUP(_2025teamgamelogs[[#This Row],[TEAM_NAME]], LEAGUE_AVERAGES!$F$14:$H$43, 2, FALSE)</f>
        <v>0.48178048780487814</v>
      </c>
      <c r="BS2250" s="5">
        <f>VLOOKUP(_2025teamgamelogs[[#This Row],[TEAM_NAME]], LEAGUE_AVERAGES!$F$14:$H$43, 3, FALSE)</f>
        <v>0.44997560975609752</v>
      </c>
      <c r="BT2250" s="5">
        <f>VLOOKUP(_2025teamgamelogs[[#This Row],[TEAM_NAME]], LEAGUE_AVERAGES!$K$14:$M$43, 2, FALSE)</f>
        <v>0.59307433364150897</v>
      </c>
      <c r="BU2250" s="5">
        <f>VLOOKUP(_2025teamgamelogs[[#This Row],[TEAM_NAME]], LEAGUE_AVERAGES!$K$14:$M$43, 3, FALSE)</f>
        <v>0.56311679796954139</v>
      </c>
    </row>
    <row r="2251" spans="1:73" x14ac:dyDescent="0.2">
      <c r="A2251" t="s">
        <v>59</v>
      </c>
      <c r="B2251">
        <v>1610612754</v>
      </c>
      <c r="C2251" t="s">
        <v>110</v>
      </c>
      <c r="D2251" t="s">
        <v>111</v>
      </c>
      <c r="E2251">
        <v>22401090</v>
      </c>
      <c r="F2251" s="1">
        <v>45747</v>
      </c>
      <c r="G2251" t="s">
        <v>1786</v>
      </c>
      <c r="H2251" t="s">
        <v>63</v>
      </c>
      <c r="I2251">
        <v>48</v>
      </c>
      <c r="J2251">
        <v>42</v>
      </c>
      <c r="K2251">
        <v>90</v>
      </c>
      <c r="L2251">
        <v>0.46700000000000003</v>
      </c>
      <c r="M2251">
        <v>14</v>
      </c>
      <c r="N2251">
        <v>41</v>
      </c>
      <c r="O2251">
        <v>0.34100000000000003</v>
      </c>
      <c r="P2251">
        <v>13</v>
      </c>
      <c r="Q2251">
        <v>13</v>
      </c>
      <c r="R2251">
        <v>1</v>
      </c>
      <c r="S2251">
        <v>6</v>
      </c>
      <c r="T2251">
        <v>34</v>
      </c>
      <c r="U2251">
        <v>40</v>
      </c>
      <c r="V2251">
        <v>28</v>
      </c>
      <c r="W2251">
        <v>13</v>
      </c>
      <c r="X2251">
        <v>6</v>
      </c>
      <c r="Y2251">
        <v>5</v>
      </c>
      <c r="Z2251">
        <v>2</v>
      </c>
      <c r="AA2251">
        <v>14</v>
      </c>
      <c r="AB2251">
        <v>18</v>
      </c>
      <c r="AC2251">
        <v>111</v>
      </c>
      <c r="AD2251">
        <v>2</v>
      </c>
      <c r="AE2251">
        <v>1</v>
      </c>
      <c r="AF2251">
        <v>1</v>
      </c>
      <c r="AG2251">
        <v>1</v>
      </c>
      <c r="AH2251">
        <v>1</v>
      </c>
      <c r="AI2251">
        <v>121</v>
      </c>
      <c r="AJ2251">
        <v>1068</v>
      </c>
      <c r="AK2251">
        <v>1029</v>
      </c>
      <c r="AL2251">
        <v>1245</v>
      </c>
      <c r="AM2251">
        <v>934</v>
      </c>
      <c r="AN2251">
        <v>681</v>
      </c>
      <c r="AO2251">
        <v>1431</v>
      </c>
      <c r="AP2251">
        <v>1755</v>
      </c>
      <c r="AQ2251">
        <v>2188</v>
      </c>
      <c r="AR2251">
        <v>1</v>
      </c>
      <c r="AS2251">
        <v>2189</v>
      </c>
      <c r="AT2251">
        <v>926</v>
      </c>
      <c r="AU2251">
        <v>1715</v>
      </c>
      <c r="AV2251">
        <v>840</v>
      </c>
      <c r="AW2251">
        <v>850</v>
      </c>
      <c r="AX2251">
        <v>1702</v>
      </c>
      <c r="AY2251">
        <v>889</v>
      </c>
      <c r="AZ2251">
        <v>158</v>
      </c>
      <c r="BA2251">
        <v>260</v>
      </c>
      <c r="BB2251">
        <v>1204</v>
      </c>
      <c r="BC2251">
        <v>1402</v>
      </c>
      <c r="BD2251">
        <v>1106</v>
      </c>
      <c r="BE2251">
        <v>1</v>
      </c>
      <c r="BF2251" t="s">
        <v>64</v>
      </c>
      <c r="BG2251" t="s">
        <v>1404</v>
      </c>
      <c r="BH2251" t="s">
        <v>1498</v>
      </c>
      <c r="BI2251" s="4">
        <f xml:space="preserve"> _2025teamgamelogs[[#This Row],[FGA]] + (0.44 * _2025teamgamelogs[[#This Row],[FTA]]) + _2025teamgamelogs[[#This Row],[TOV]] - _2025teamgamelogs[[#This Row],[OREB]]</f>
        <v>102.72</v>
      </c>
      <c r="BJ2251" s="3">
        <f>_2025teamgamelogs[[#This Row],[TOV]]/_2025teamgamelogs[[#This Row],[POSSESIONS]]</f>
        <v>0.12655763239875389</v>
      </c>
      <c r="BK2251" s="4">
        <f>_2025teamgamelogs[[#This Row],[PTS]]/_2025teamgamelogs[[#This Row],[POSSESIONS]]</f>
        <v>1.080607476635514</v>
      </c>
      <c r="BL2251" s="4">
        <f xml:space="preserve"> 100 * _2025teamgamelogs[[#This Row],[POINTS_PER_POSSESSION]]</f>
        <v>108.06074766355141</v>
      </c>
      <c r="BM2251" s="4">
        <f xml:space="preserve"> _2025teamgamelogs[[#This Row],[POSSESIONS]] / (_2025teamgamelogs[[#This Row],[MIN]]/48)</f>
        <v>102.72</v>
      </c>
      <c r="BN2251" s="3">
        <f>_2025teamgamelogs[[#This Row],[PTS]] / (2 * (_2025teamgamelogs[[#This Row],[FGA]] + 0.44 * _2025teamgamelogs[[#This Row],[FTA]]))</f>
        <v>0.5798161303802758</v>
      </c>
      <c r="BO2251" s="4">
        <f>VLOOKUP(_2025teamgamelogs[[#This Row],[MONTH]], LEAGUE_AVERAGES!$A$2:$B$8, 2, FALSE)</f>
        <v>113.5005303155976</v>
      </c>
      <c r="BP2251" s="5">
        <f>VLOOKUP(_2025teamgamelogs[[#This Row],[TEAM_NAME]], LEAGUE_AVERAGES!$A$14:$C$43, 2, FALSE)</f>
        <v>0.37909999999999999</v>
      </c>
      <c r="BQ2251" s="5">
        <f>VLOOKUP(_2025teamgamelogs[[#This Row],[TEAM_NAME]], LEAGUE_AVERAGES!$A$14:$C$43, 3, FALSE)</f>
        <v>0.35511904761904761</v>
      </c>
      <c r="BR2251" s="5">
        <f>VLOOKUP(_2025teamgamelogs[[#This Row],[TEAM_NAME]], LEAGUE_AVERAGES!$F$14:$H$43, 2, FALSE)</f>
        <v>0.49785000000000013</v>
      </c>
      <c r="BS2251" s="5">
        <f>VLOOKUP(_2025teamgamelogs[[#This Row],[TEAM_NAME]], LEAGUE_AVERAGES!$F$14:$H$43, 3, FALSE)</f>
        <v>0.47942857142857148</v>
      </c>
      <c r="BT2251" s="5">
        <f>VLOOKUP(_2025teamgamelogs[[#This Row],[TEAM_NAME]], LEAGUE_AVERAGES!$K$14:$M$43, 2, FALSE)</f>
        <v>0.60805571751162091</v>
      </c>
      <c r="BU2251" s="5">
        <f>VLOOKUP(_2025teamgamelogs[[#This Row],[TEAM_NAME]], LEAGUE_AVERAGES!$K$14:$M$43, 3, FALSE)</f>
        <v>0.58190704341109034</v>
      </c>
    </row>
    <row r="2252" spans="1:73" x14ac:dyDescent="0.2">
      <c r="A2252" t="s">
        <v>59</v>
      </c>
      <c r="B2252">
        <v>1610612752</v>
      </c>
      <c r="C2252" t="s">
        <v>67</v>
      </c>
      <c r="D2252" t="s">
        <v>68</v>
      </c>
      <c r="E2252">
        <v>22401098</v>
      </c>
      <c r="F2252" s="1">
        <v>45748</v>
      </c>
      <c r="G2252" t="s">
        <v>1471</v>
      </c>
      <c r="H2252" t="s">
        <v>63</v>
      </c>
      <c r="I2252">
        <v>48</v>
      </c>
      <c r="J2252">
        <v>36</v>
      </c>
      <c r="K2252">
        <v>85</v>
      </c>
      <c r="L2252">
        <v>0.42399999999999999</v>
      </c>
      <c r="M2252">
        <v>12</v>
      </c>
      <c r="N2252">
        <v>31</v>
      </c>
      <c r="O2252">
        <v>0.38700000000000001</v>
      </c>
      <c r="P2252">
        <v>21</v>
      </c>
      <c r="Q2252">
        <v>26</v>
      </c>
      <c r="R2252">
        <v>0.80800000000000005</v>
      </c>
      <c r="S2252">
        <v>14</v>
      </c>
      <c r="T2252">
        <v>30</v>
      </c>
      <c r="U2252">
        <v>44</v>
      </c>
      <c r="V2252">
        <v>23</v>
      </c>
      <c r="W2252">
        <v>19</v>
      </c>
      <c r="X2252">
        <v>10</v>
      </c>
      <c r="Y2252">
        <v>4</v>
      </c>
      <c r="Z2252">
        <v>5</v>
      </c>
      <c r="AA2252">
        <v>18</v>
      </c>
      <c r="AB2252">
        <v>21</v>
      </c>
      <c r="AC2252">
        <v>105</v>
      </c>
      <c r="AD2252">
        <v>14</v>
      </c>
      <c r="AE2252">
        <v>1</v>
      </c>
      <c r="AF2252">
        <v>1</v>
      </c>
      <c r="AG2252">
        <v>1</v>
      </c>
      <c r="AH2252">
        <v>1</v>
      </c>
      <c r="AI2252">
        <v>121</v>
      </c>
      <c r="AJ2252">
        <v>2070</v>
      </c>
      <c r="AK2252">
        <v>1709</v>
      </c>
      <c r="AL2252">
        <v>1934</v>
      </c>
      <c r="AM2252">
        <v>1413</v>
      </c>
      <c r="AN2252">
        <v>1971</v>
      </c>
      <c r="AO2252">
        <v>887</v>
      </c>
      <c r="AP2252">
        <v>506</v>
      </c>
      <c r="AQ2252">
        <v>570</v>
      </c>
      <c r="AR2252">
        <v>993</v>
      </c>
      <c r="AS2252">
        <v>466</v>
      </c>
      <c r="AT2252">
        <v>1652</v>
      </c>
      <c r="AU2252">
        <v>1127</v>
      </c>
      <c r="AV2252">
        <v>1759</v>
      </c>
      <c r="AW2252">
        <v>2098</v>
      </c>
      <c r="AX2252">
        <v>539</v>
      </c>
      <c r="AY2252">
        <v>1274</v>
      </c>
      <c r="AZ2252">
        <v>1188</v>
      </c>
      <c r="BA2252">
        <v>1018</v>
      </c>
      <c r="BB2252">
        <v>575</v>
      </c>
      <c r="BC2252">
        <v>1790</v>
      </c>
      <c r="BD2252">
        <v>421</v>
      </c>
      <c r="BE2252">
        <v>1</v>
      </c>
      <c r="BF2252" t="s">
        <v>64</v>
      </c>
      <c r="BG2252" t="s">
        <v>1404</v>
      </c>
      <c r="BH2252" t="s">
        <v>1787</v>
      </c>
      <c r="BI2252" s="4">
        <f xml:space="preserve"> _2025teamgamelogs[[#This Row],[FGA]] + (0.44 * _2025teamgamelogs[[#This Row],[FTA]]) + _2025teamgamelogs[[#This Row],[TOV]] - _2025teamgamelogs[[#This Row],[OREB]]</f>
        <v>101.44</v>
      </c>
      <c r="BJ2252" s="3">
        <f>_2025teamgamelogs[[#This Row],[TOV]]/_2025teamgamelogs[[#This Row],[POSSESIONS]]</f>
        <v>0.18730283911671924</v>
      </c>
      <c r="BK2252" s="4">
        <f>_2025teamgamelogs[[#This Row],[PTS]]/_2025teamgamelogs[[#This Row],[POSSESIONS]]</f>
        <v>1.0350946372239749</v>
      </c>
      <c r="BL2252" s="4">
        <f xml:space="preserve"> 100 * _2025teamgamelogs[[#This Row],[POINTS_PER_POSSESSION]]</f>
        <v>103.50946372239748</v>
      </c>
      <c r="BM2252" s="4">
        <f xml:space="preserve"> _2025teamgamelogs[[#This Row],[POSSESIONS]] / (_2025teamgamelogs[[#This Row],[MIN]]/48)</f>
        <v>101.44</v>
      </c>
      <c r="BN2252" s="3">
        <f>_2025teamgamelogs[[#This Row],[PTS]] / (2 * (_2025teamgamelogs[[#This Row],[FGA]] + 0.44 * _2025teamgamelogs[[#This Row],[FTA]]))</f>
        <v>0.54437992534218171</v>
      </c>
      <c r="BO2252" s="4">
        <f>VLOOKUP(_2025teamgamelogs[[#This Row],[MONTH]], LEAGUE_AVERAGES!$A$2:$B$8, 2, FALSE)</f>
        <v>112.746782507823</v>
      </c>
      <c r="BP2252" s="5">
        <f>VLOOKUP(_2025teamgamelogs[[#This Row],[TEAM_NAME]], LEAGUE_AVERAGES!$A$14:$C$43, 2, FALSE)</f>
        <v>0.370219512195122</v>
      </c>
      <c r="BQ2252" s="5">
        <f>VLOOKUP(_2025teamgamelogs[[#This Row],[TEAM_NAME]], LEAGUE_AVERAGES!$A$14:$C$43, 3, FALSE)</f>
        <v>0.36224390243902438</v>
      </c>
      <c r="BR2252" s="5">
        <f>VLOOKUP(_2025teamgamelogs[[#This Row],[TEAM_NAME]], LEAGUE_AVERAGES!$F$14:$H$43, 2, FALSE)</f>
        <v>0.49358536585365859</v>
      </c>
      <c r="BS2252" s="5">
        <f>VLOOKUP(_2025teamgamelogs[[#This Row],[TEAM_NAME]], LEAGUE_AVERAGES!$F$14:$H$43, 3, FALSE)</f>
        <v>0.47975609756097559</v>
      </c>
      <c r="BT2252" s="5">
        <f>VLOOKUP(_2025teamgamelogs[[#This Row],[TEAM_NAME]], LEAGUE_AVERAGES!$K$14:$M$43, 2, FALSE)</f>
        <v>0.59525043511857889</v>
      </c>
      <c r="BU2252" s="5">
        <f>VLOOKUP(_2025teamgamelogs[[#This Row],[TEAM_NAME]], LEAGUE_AVERAGES!$K$14:$M$43, 3, FALSE)</f>
        <v>0.58413739951743537</v>
      </c>
    </row>
    <row r="2253" spans="1:73" x14ac:dyDescent="0.2">
      <c r="A2253" t="s">
        <v>59</v>
      </c>
      <c r="B2253">
        <v>1610612744</v>
      </c>
      <c r="C2253" t="s">
        <v>98</v>
      </c>
      <c r="D2253" t="s">
        <v>99</v>
      </c>
      <c r="E2253">
        <v>22401100</v>
      </c>
      <c r="F2253" s="1">
        <v>45748</v>
      </c>
      <c r="G2253" t="s">
        <v>821</v>
      </c>
      <c r="H2253" t="s">
        <v>63</v>
      </c>
      <c r="I2253">
        <v>48</v>
      </c>
      <c r="J2253">
        <v>42</v>
      </c>
      <c r="K2253">
        <v>99</v>
      </c>
      <c r="L2253">
        <v>0.42399999999999999</v>
      </c>
      <c r="M2253">
        <v>22</v>
      </c>
      <c r="N2253">
        <v>56</v>
      </c>
      <c r="O2253">
        <v>0.39300000000000002</v>
      </c>
      <c r="P2253">
        <v>28</v>
      </c>
      <c r="Q2253">
        <v>28</v>
      </c>
      <c r="R2253">
        <v>1</v>
      </c>
      <c r="S2253">
        <v>15</v>
      </c>
      <c r="T2253">
        <v>34</v>
      </c>
      <c r="U2253">
        <v>49</v>
      </c>
      <c r="V2253">
        <v>29</v>
      </c>
      <c r="W2253">
        <v>11</v>
      </c>
      <c r="X2253">
        <v>11</v>
      </c>
      <c r="Y2253">
        <v>3</v>
      </c>
      <c r="Z2253">
        <v>6</v>
      </c>
      <c r="AA2253">
        <v>22</v>
      </c>
      <c r="AB2253">
        <v>23</v>
      </c>
      <c r="AC2253">
        <v>134</v>
      </c>
      <c r="AD2253">
        <v>9</v>
      </c>
      <c r="AE2253">
        <v>1</v>
      </c>
      <c r="AF2253">
        <v>1</v>
      </c>
      <c r="AG2253">
        <v>1</v>
      </c>
      <c r="AH2253">
        <v>1</v>
      </c>
      <c r="AI2253">
        <v>121</v>
      </c>
      <c r="AJ2253">
        <v>1068</v>
      </c>
      <c r="AK2253">
        <v>206</v>
      </c>
      <c r="AL2253">
        <v>1920</v>
      </c>
      <c r="AM2253">
        <v>40</v>
      </c>
      <c r="AN2253">
        <v>16</v>
      </c>
      <c r="AO2253">
        <v>824</v>
      </c>
      <c r="AP2253">
        <v>75</v>
      </c>
      <c r="AQ2253">
        <v>377</v>
      </c>
      <c r="AR2253">
        <v>1</v>
      </c>
      <c r="AS2253">
        <v>332</v>
      </c>
      <c r="AT2253">
        <v>926</v>
      </c>
      <c r="AU2253">
        <v>505</v>
      </c>
      <c r="AV2253">
        <v>687</v>
      </c>
      <c r="AW2253">
        <v>429</v>
      </c>
      <c r="AX2253">
        <v>346</v>
      </c>
      <c r="AY2253">
        <v>1712</v>
      </c>
      <c r="AZ2253">
        <v>1573</v>
      </c>
      <c r="BA2253">
        <v>1887</v>
      </c>
      <c r="BB2253">
        <v>300</v>
      </c>
      <c r="BC2253">
        <v>126</v>
      </c>
      <c r="BD2253">
        <v>672</v>
      </c>
      <c r="BE2253">
        <v>1</v>
      </c>
      <c r="BF2253" t="s">
        <v>71</v>
      </c>
      <c r="BG2253" t="s">
        <v>1404</v>
      </c>
      <c r="BH2253" t="s">
        <v>1787</v>
      </c>
      <c r="BI2253" s="4">
        <f xml:space="preserve"> _2025teamgamelogs[[#This Row],[FGA]] + (0.44 * _2025teamgamelogs[[#This Row],[FTA]]) + _2025teamgamelogs[[#This Row],[TOV]] - _2025teamgamelogs[[#This Row],[OREB]]</f>
        <v>107.32</v>
      </c>
      <c r="BJ2253" s="3">
        <f>_2025teamgamelogs[[#This Row],[TOV]]/_2025teamgamelogs[[#This Row],[POSSESIONS]]</f>
        <v>0.10249720462169214</v>
      </c>
      <c r="BK2253" s="4">
        <f>_2025teamgamelogs[[#This Row],[PTS]]/_2025teamgamelogs[[#This Row],[POSSESIONS]]</f>
        <v>1.248602310846068</v>
      </c>
      <c r="BL2253" s="4">
        <f xml:space="preserve"> 100 * _2025teamgamelogs[[#This Row],[POINTS_PER_POSSESSION]]</f>
        <v>124.8602310846068</v>
      </c>
      <c r="BM2253" s="4">
        <f xml:space="preserve"> _2025teamgamelogs[[#This Row],[POSSESIONS]] / (_2025teamgamelogs[[#This Row],[MIN]]/48)</f>
        <v>107.32</v>
      </c>
      <c r="BN2253" s="3">
        <f>_2025teamgamelogs[[#This Row],[PTS]] / (2 * (_2025teamgamelogs[[#This Row],[FGA]] + 0.44 * _2025teamgamelogs[[#This Row],[FTA]]))</f>
        <v>0.60186848724398134</v>
      </c>
      <c r="BO2253" s="4">
        <f>VLOOKUP(_2025teamgamelogs[[#This Row],[MONTH]], LEAGUE_AVERAGES!$A$2:$B$8, 2, FALSE)</f>
        <v>112.746782507823</v>
      </c>
      <c r="BP2253" s="5">
        <f>VLOOKUP(_2025teamgamelogs[[#This Row],[TEAM_NAME]], LEAGUE_AVERAGES!$A$14:$C$43, 2, FALSE)</f>
        <v>0.36843902439024395</v>
      </c>
      <c r="BQ2253" s="5">
        <f>VLOOKUP(_2025teamgamelogs[[#This Row],[TEAM_NAME]], LEAGUE_AVERAGES!$A$14:$C$43, 3, FALSE)</f>
        <v>0.35765853658536584</v>
      </c>
      <c r="BR2253" s="5">
        <f>VLOOKUP(_2025teamgamelogs[[#This Row],[TEAM_NAME]], LEAGUE_AVERAGES!$F$14:$H$43, 2, FALSE)</f>
        <v>0.45136585365853665</v>
      </c>
      <c r="BS2253" s="5">
        <f>VLOOKUP(_2025teamgamelogs[[#This Row],[TEAM_NAME]], LEAGUE_AVERAGES!$F$14:$H$43, 3, FALSE)</f>
        <v>0.45180487804878061</v>
      </c>
      <c r="BT2253" s="5">
        <f>VLOOKUP(_2025teamgamelogs[[#This Row],[TEAM_NAME]], LEAGUE_AVERAGES!$K$14:$M$43, 2, FALSE)</f>
        <v>0.56832140437053513</v>
      </c>
      <c r="BU2253" s="5">
        <f>VLOOKUP(_2025teamgamelogs[[#This Row],[TEAM_NAME]], LEAGUE_AVERAGES!$K$14:$M$43, 3, FALSE)</f>
        <v>0.56980808391386595</v>
      </c>
    </row>
    <row r="2254" spans="1:73" x14ac:dyDescent="0.2">
      <c r="A2254" t="s">
        <v>59</v>
      </c>
      <c r="B2254">
        <v>1610612749</v>
      </c>
      <c r="C2254" t="s">
        <v>113</v>
      </c>
      <c r="D2254" t="s">
        <v>114</v>
      </c>
      <c r="E2254">
        <v>22401101</v>
      </c>
      <c r="F2254" s="1">
        <v>45748</v>
      </c>
      <c r="G2254" t="s">
        <v>1788</v>
      </c>
      <c r="H2254" t="s">
        <v>63</v>
      </c>
      <c r="I2254">
        <v>48</v>
      </c>
      <c r="J2254">
        <v>51</v>
      </c>
      <c r="K2254">
        <v>74</v>
      </c>
      <c r="L2254">
        <v>0.68899999999999995</v>
      </c>
      <c r="M2254">
        <v>17</v>
      </c>
      <c r="N2254">
        <v>29</v>
      </c>
      <c r="O2254">
        <v>0.58599999999999997</v>
      </c>
      <c r="P2254">
        <v>14</v>
      </c>
      <c r="Q2254">
        <v>15</v>
      </c>
      <c r="R2254">
        <v>0.93300000000000005</v>
      </c>
      <c r="S2254">
        <v>3</v>
      </c>
      <c r="T2254">
        <v>26</v>
      </c>
      <c r="U2254">
        <v>29</v>
      </c>
      <c r="V2254">
        <v>32</v>
      </c>
      <c r="W2254">
        <v>20</v>
      </c>
      <c r="X2254">
        <v>6</v>
      </c>
      <c r="Y2254">
        <v>5</v>
      </c>
      <c r="Z2254">
        <v>0</v>
      </c>
      <c r="AA2254">
        <v>22</v>
      </c>
      <c r="AB2254">
        <v>19</v>
      </c>
      <c r="AC2254">
        <v>133</v>
      </c>
      <c r="AD2254">
        <v>10</v>
      </c>
      <c r="AE2254">
        <v>1</v>
      </c>
      <c r="AF2254">
        <v>1</v>
      </c>
      <c r="AG2254">
        <v>1</v>
      </c>
      <c r="AH2254">
        <v>1</v>
      </c>
      <c r="AI2254">
        <v>121</v>
      </c>
      <c r="AJ2254">
        <v>94</v>
      </c>
      <c r="AK2254">
        <v>2419</v>
      </c>
      <c r="AL2254">
        <v>1</v>
      </c>
      <c r="AM2254">
        <v>410</v>
      </c>
      <c r="AN2254">
        <v>2163</v>
      </c>
      <c r="AO2254">
        <v>5</v>
      </c>
      <c r="AP2254">
        <v>1571</v>
      </c>
      <c r="AQ2254">
        <v>2021</v>
      </c>
      <c r="AR2254">
        <v>127</v>
      </c>
      <c r="AS2254">
        <v>2426</v>
      </c>
      <c r="AT2254">
        <v>2171</v>
      </c>
      <c r="AU2254">
        <v>2442</v>
      </c>
      <c r="AV2254">
        <v>322</v>
      </c>
      <c r="AW2254">
        <v>2199</v>
      </c>
      <c r="AX2254">
        <v>1702</v>
      </c>
      <c r="AY2254">
        <v>889</v>
      </c>
      <c r="AZ2254">
        <v>1</v>
      </c>
      <c r="BA2254">
        <v>1887</v>
      </c>
      <c r="BB2254">
        <v>971</v>
      </c>
      <c r="BC2254">
        <v>150</v>
      </c>
      <c r="BD2254">
        <v>614</v>
      </c>
      <c r="BE2254">
        <v>1</v>
      </c>
      <c r="BF2254" t="s">
        <v>64</v>
      </c>
      <c r="BG2254" t="s">
        <v>1404</v>
      </c>
      <c r="BH2254" t="s">
        <v>1787</v>
      </c>
      <c r="BI2254" s="4">
        <f xml:space="preserve"> _2025teamgamelogs[[#This Row],[FGA]] + (0.44 * _2025teamgamelogs[[#This Row],[FTA]]) + _2025teamgamelogs[[#This Row],[TOV]] - _2025teamgamelogs[[#This Row],[OREB]]</f>
        <v>97.6</v>
      </c>
      <c r="BJ2254" s="3">
        <f>_2025teamgamelogs[[#This Row],[TOV]]/_2025teamgamelogs[[#This Row],[POSSESIONS]]</f>
        <v>0.20491803278688525</v>
      </c>
      <c r="BK2254" s="4">
        <f>_2025teamgamelogs[[#This Row],[PTS]]/_2025teamgamelogs[[#This Row],[POSSESIONS]]</f>
        <v>1.362704918032787</v>
      </c>
      <c r="BL2254" s="4">
        <f xml:space="preserve"> 100 * _2025teamgamelogs[[#This Row],[POINTS_PER_POSSESSION]]</f>
        <v>136.2704918032787</v>
      </c>
      <c r="BM2254" s="4">
        <f xml:space="preserve"> _2025teamgamelogs[[#This Row],[POSSESIONS]] / (_2025teamgamelogs[[#This Row],[MIN]]/48)</f>
        <v>97.6</v>
      </c>
      <c r="BN2254" s="3">
        <f>_2025teamgamelogs[[#This Row],[PTS]] / (2 * (_2025teamgamelogs[[#This Row],[FGA]] + 0.44 * _2025teamgamelogs[[#This Row],[FTA]]))</f>
        <v>0.82506203473945416</v>
      </c>
      <c r="BO2254" s="4">
        <f>VLOOKUP(_2025teamgamelogs[[#This Row],[MONTH]], LEAGUE_AVERAGES!$A$2:$B$8, 2, FALSE)</f>
        <v>112.746782507823</v>
      </c>
      <c r="BP2254" s="5">
        <f>VLOOKUP(_2025teamgamelogs[[#This Row],[TEAM_NAME]], LEAGUE_AVERAGES!$A$14:$C$43, 2, FALSE)</f>
        <v>0.4062926829268293</v>
      </c>
      <c r="BQ2254" s="5">
        <f>VLOOKUP(_2025teamgamelogs[[#This Row],[TEAM_NAME]], LEAGUE_AVERAGES!$A$14:$C$43, 3, FALSE)</f>
        <v>0.36926829268292688</v>
      </c>
      <c r="BR2254" s="5">
        <f>VLOOKUP(_2025teamgamelogs[[#This Row],[TEAM_NAME]], LEAGUE_AVERAGES!$F$14:$H$43, 2, FALSE)</f>
        <v>0.49804878048780482</v>
      </c>
      <c r="BS2254" s="5">
        <f>VLOOKUP(_2025teamgamelogs[[#This Row],[TEAM_NAME]], LEAGUE_AVERAGES!$F$14:$H$43, 3, FALSE)</f>
        <v>0.47917073170731711</v>
      </c>
      <c r="BT2254" s="5">
        <f>VLOOKUP(_2025teamgamelogs[[#This Row],[TEAM_NAME]], LEAGUE_AVERAGES!$K$14:$M$43, 2, FALSE)</f>
        <v>0.61475494156948829</v>
      </c>
      <c r="BU2254" s="5">
        <f>VLOOKUP(_2025teamgamelogs[[#This Row],[TEAM_NAME]], LEAGUE_AVERAGES!$K$14:$M$43, 3, FALSE)</f>
        <v>0.58586037801226176</v>
      </c>
    </row>
    <row r="2255" spans="1:73" x14ac:dyDescent="0.2">
      <c r="A2255" t="s">
        <v>59</v>
      </c>
      <c r="B2255">
        <v>1610612741</v>
      </c>
      <c r="C2255" t="s">
        <v>86</v>
      </c>
      <c r="D2255" t="s">
        <v>87</v>
      </c>
      <c r="E2255">
        <v>22401099</v>
      </c>
      <c r="F2255" s="1">
        <v>45748</v>
      </c>
      <c r="G2255" t="s">
        <v>1495</v>
      </c>
      <c r="H2255" t="s">
        <v>63</v>
      </c>
      <c r="I2255">
        <v>48</v>
      </c>
      <c r="J2255">
        <v>50</v>
      </c>
      <c r="K2255">
        <v>88</v>
      </c>
      <c r="L2255">
        <v>0.56799999999999995</v>
      </c>
      <c r="M2255">
        <v>14</v>
      </c>
      <c r="N2255">
        <v>34</v>
      </c>
      <c r="O2255">
        <v>0.41199999999999998</v>
      </c>
      <c r="P2255">
        <v>23</v>
      </c>
      <c r="Q2255">
        <v>27</v>
      </c>
      <c r="R2255">
        <v>0.85199999999999998</v>
      </c>
      <c r="S2255">
        <v>10</v>
      </c>
      <c r="T2255">
        <v>39</v>
      </c>
      <c r="U2255">
        <v>49</v>
      </c>
      <c r="V2255">
        <v>36</v>
      </c>
      <c r="W2255">
        <v>12</v>
      </c>
      <c r="X2255">
        <v>10</v>
      </c>
      <c r="Y2255">
        <v>2</v>
      </c>
      <c r="Z2255">
        <v>3</v>
      </c>
      <c r="AA2255">
        <v>9</v>
      </c>
      <c r="AB2255">
        <v>20</v>
      </c>
      <c r="AC2255">
        <v>137</v>
      </c>
      <c r="AD2255">
        <v>19</v>
      </c>
      <c r="AE2255">
        <v>1</v>
      </c>
      <c r="AF2255">
        <v>1</v>
      </c>
      <c r="AG2255">
        <v>1</v>
      </c>
      <c r="AH2255">
        <v>1</v>
      </c>
      <c r="AI2255">
        <v>121</v>
      </c>
      <c r="AJ2255">
        <v>131</v>
      </c>
      <c r="AK2255">
        <v>1314</v>
      </c>
      <c r="AL2255">
        <v>88</v>
      </c>
      <c r="AM2255">
        <v>934</v>
      </c>
      <c r="AN2255">
        <v>1627</v>
      </c>
      <c r="AO2255">
        <v>622</v>
      </c>
      <c r="AP2255">
        <v>314</v>
      </c>
      <c r="AQ2255">
        <v>471</v>
      </c>
      <c r="AR2255">
        <v>570</v>
      </c>
      <c r="AS2255">
        <v>1308</v>
      </c>
      <c r="AT2255">
        <v>277</v>
      </c>
      <c r="AU2255">
        <v>505</v>
      </c>
      <c r="AV2255">
        <v>95</v>
      </c>
      <c r="AW2255">
        <v>640</v>
      </c>
      <c r="AX2255">
        <v>539</v>
      </c>
      <c r="AY2255">
        <v>2078</v>
      </c>
      <c r="AZ2255">
        <v>384</v>
      </c>
      <c r="BA2255">
        <v>9</v>
      </c>
      <c r="BB2255">
        <v>767</v>
      </c>
      <c r="BC2255">
        <v>84</v>
      </c>
      <c r="BD2255">
        <v>260</v>
      </c>
      <c r="BE2255">
        <v>1</v>
      </c>
      <c r="BF2255" t="s">
        <v>64</v>
      </c>
      <c r="BG2255" t="s">
        <v>1404</v>
      </c>
      <c r="BH2255" t="s">
        <v>1787</v>
      </c>
      <c r="BI2255" s="4">
        <f xml:space="preserve"> _2025teamgamelogs[[#This Row],[FGA]] + (0.44 * _2025teamgamelogs[[#This Row],[FTA]]) + _2025teamgamelogs[[#This Row],[TOV]] - _2025teamgamelogs[[#This Row],[OREB]]</f>
        <v>101.88</v>
      </c>
      <c r="BJ2255" s="3">
        <f>_2025teamgamelogs[[#This Row],[TOV]]/_2025teamgamelogs[[#This Row],[POSSESIONS]]</f>
        <v>0.11778563015312132</v>
      </c>
      <c r="BK2255" s="4">
        <f>_2025teamgamelogs[[#This Row],[PTS]]/_2025teamgamelogs[[#This Row],[POSSESIONS]]</f>
        <v>1.3447192775814685</v>
      </c>
      <c r="BL2255" s="4">
        <f xml:space="preserve"> 100 * _2025teamgamelogs[[#This Row],[POINTS_PER_POSSESSION]]</f>
        <v>134.47192775814685</v>
      </c>
      <c r="BM2255" s="4">
        <f xml:space="preserve"> _2025teamgamelogs[[#This Row],[POSSESIONS]] / (_2025teamgamelogs[[#This Row],[MIN]]/48)</f>
        <v>101.88</v>
      </c>
      <c r="BN2255" s="3">
        <f>_2025teamgamelogs[[#This Row],[PTS]] / (2 * (_2025teamgamelogs[[#This Row],[FGA]] + 0.44 * _2025teamgamelogs[[#This Row],[FTA]]))</f>
        <v>0.68582298758510218</v>
      </c>
      <c r="BO2255" s="4">
        <f>VLOOKUP(_2025teamgamelogs[[#This Row],[MONTH]], LEAGUE_AVERAGES!$A$2:$B$8, 2, FALSE)</f>
        <v>112.746782507823</v>
      </c>
      <c r="BP2255" s="5">
        <f>VLOOKUP(_2025teamgamelogs[[#This Row],[TEAM_NAME]], LEAGUE_AVERAGES!$A$14:$C$43, 2, FALSE)</f>
        <v>0.36141463414634156</v>
      </c>
      <c r="BQ2255" s="5">
        <f>VLOOKUP(_2025teamgamelogs[[#This Row],[TEAM_NAME]], LEAGUE_AVERAGES!$A$14:$C$43, 3, FALSE)</f>
        <v>0.37548780487804878</v>
      </c>
      <c r="BR2255" s="5">
        <f>VLOOKUP(_2025teamgamelogs[[#This Row],[TEAM_NAME]], LEAGUE_AVERAGES!$F$14:$H$43, 2, FALSE)</f>
        <v>0.46404878048780479</v>
      </c>
      <c r="BS2255" s="5">
        <f>VLOOKUP(_2025teamgamelogs[[#This Row],[TEAM_NAME]], LEAGUE_AVERAGES!$F$14:$H$43, 3, FALSE)</f>
        <v>0.47712195121951223</v>
      </c>
      <c r="BT2255" s="5">
        <f>VLOOKUP(_2025teamgamelogs[[#This Row],[TEAM_NAME]], LEAGUE_AVERAGES!$K$14:$M$43, 2, FALSE)</f>
        <v>0.57631003599073594</v>
      </c>
      <c r="BU2255" s="5">
        <f>VLOOKUP(_2025teamgamelogs[[#This Row],[TEAM_NAME]], LEAGUE_AVERAGES!$K$14:$M$43, 3, FALSE)</f>
        <v>0.59556361257988066</v>
      </c>
    </row>
    <row r="2256" spans="1:73" x14ac:dyDescent="0.2">
      <c r="A2256" t="s">
        <v>59</v>
      </c>
      <c r="B2256">
        <v>1610612743</v>
      </c>
      <c r="C2256" t="s">
        <v>151</v>
      </c>
      <c r="D2256" t="s">
        <v>152</v>
      </c>
      <c r="E2256">
        <v>22401102</v>
      </c>
      <c r="F2256" s="1">
        <v>45748</v>
      </c>
      <c r="G2256" t="s">
        <v>1590</v>
      </c>
      <c r="H2256" t="s">
        <v>70</v>
      </c>
      <c r="I2256">
        <v>58</v>
      </c>
      <c r="J2256">
        <v>47</v>
      </c>
      <c r="K2256">
        <v>86</v>
      </c>
      <c r="L2256">
        <v>0.54700000000000004</v>
      </c>
      <c r="M2256">
        <v>12</v>
      </c>
      <c r="N2256">
        <v>34</v>
      </c>
      <c r="O2256">
        <v>0.35299999999999998</v>
      </c>
      <c r="P2256">
        <v>33</v>
      </c>
      <c r="Q2256">
        <v>44</v>
      </c>
      <c r="R2256">
        <v>0.75</v>
      </c>
      <c r="S2256">
        <v>8</v>
      </c>
      <c r="T2256">
        <v>37</v>
      </c>
      <c r="U2256">
        <v>45</v>
      </c>
      <c r="V2256">
        <v>33</v>
      </c>
      <c r="W2256">
        <v>18</v>
      </c>
      <c r="X2256">
        <v>7</v>
      </c>
      <c r="Y2256">
        <v>7</v>
      </c>
      <c r="Z2256">
        <v>2</v>
      </c>
      <c r="AA2256">
        <v>22</v>
      </c>
      <c r="AB2256">
        <v>34</v>
      </c>
      <c r="AC2256">
        <v>139</v>
      </c>
      <c r="AD2256">
        <v>-1</v>
      </c>
      <c r="AE2256">
        <v>1</v>
      </c>
      <c r="AF2256">
        <v>1231</v>
      </c>
      <c r="AG2256">
        <v>1231</v>
      </c>
      <c r="AH2256">
        <v>1231</v>
      </c>
      <c r="AI2256">
        <v>1</v>
      </c>
      <c r="AJ2256">
        <v>335</v>
      </c>
      <c r="AK2256">
        <v>1580</v>
      </c>
      <c r="AL2256">
        <v>181</v>
      </c>
      <c r="AM2256">
        <v>1413</v>
      </c>
      <c r="AN2256">
        <v>1627</v>
      </c>
      <c r="AO2256">
        <v>1275</v>
      </c>
      <c r="AP2256">
        <v>16</v>
      </c>
      <c r="AQ2256">
        <v>11</v>
      </c>
      <c r="AR2256">
        <v>1525</v>
      </c>
      <c r="AS2256">
        <v>1800</v>
      </c>
      <c r="AT2256">
        <v>489</v>
      </c>
      <c r="AU2256">
        <v>976</v>
      </c>
      <c r="AV2256">
        <v>240</v>
      </c>
      <c r="AW2256">
        <v>1953</v>
      </c>
      <c r="AX2256">
        <v>1360</v>
      </c>
      <c r="AY2256">
        <v>346</v>
      </c>
      <c r="AZ2256">
        <v>158</v>
      </c>
      <c r="BA2256">
        <v>1887</v>
      </c>
      <c r="BB2256">
        <v>2</v>
      </c>
      <c r="BC2256">
        <v>66</v>
      </c>
      <c r="BD2256">
        <v>1231</v>
      </c>
      <c r="BE2256">
        <v>1</v>
      </c>
      <c r="BF2256" t="s">
        <v>64</v>
      </c>
      <c r="BG2256" t="s">
        <v>1404</v>
      </c>
      <c r="BH2256" t="s">
        <v>1787</v>
      </c>
      <c r="BI2256" s="4">
        <f xml:space="preserve"> _2025teamgamelogs[[#This Row],[FGA]] + (0.44 * _2025teamgamelogs[[#This Row],[FTA]]) + _2025teamgamelogs[[#This Row],[TOV]] - _2025teamgamelogs[[#This Row],[OREB]]</f>
        <v>115.36</v>
      </c>
      <c r="BJ2256" s="3">
        <f>_2025teamgamelogs[[#This Row],[TOV]]/_2025teamgamelogs[[#This Row],[POSSESIONS]]</f>
        <v>0.15603328710124828</v>
      </c>
      <c r="BK2256" s="4">
        <f>_2025teamgamelogs[[#This Row],[PTS]]/_2025teamgamelogs[[#This Row],[POSSESIONS]]</f>
        <v>1.2049237170596394</v>
      </c>
      <c r="BL2256" s="4">
        <f xml:space="preserve"> 100 * _2025teamgamelogs[[#This Row],[POINTS_PER_POSSESSION]]</f>
        <v>120.49237170596395</v>
      </c>
      <c r="BM2256" s="4">
        <f xml:space="preserve"> _2025teamgamelogs[[#This Row],[POSSESIONS]] / (_2025teamgamelogs[[#This Row],[MIN]]/48)</f>
        <v>95.470344827586217</v>
      </c>
      <c r="BN2256" s="3">
        <f>_2025teamgamelogs[[#This Row],[PTS]] / (2 * (_2025teamgamelogs[[#This Row],[FGA]] + 0.44 * _2025teamgamelogs[[#This Row],[FTA]]))</f>
        <v>0.65964312832194383</v>
      </c>
      <c r="BO2256" s="4">
        <f>VLOOKUP(_2025teamgamelogs[[#This Row],[MONTH]], LEAGUE_AVERAGES!$A$2:$B$8, 2, FALSE)</f>
        <v>112.746782507823</v>
      </c>
      <c r="BP2256" s="5">
        <f>VLOOKUP(_2025teamgamelogs[[#This Row],[TEAM_NAME]], LEAGUE_AVERAGES!$A$14:$C$43, 2, FALSE)</f>
        <v>0.39036585365853654</v>
      </c>
      <c r="BQ2256" s="5">
        <f>VLOOKUP(_2025teamgamelogs[[#This Row],[TEAM_NAME]], LEAGUE_AVERAGES!$A$14:$C$43, 3, FALSE)</f>
        <v>0.36282926829268303</v>
      </c>
      <c r="BR2256" s="5">
        <f>VLOOKUP(_2025teamgamelogs[[#This Row],[TEAM_NAME]], LEAGUE_AVERAGES!$F$14:$H$43, 2, FALSE)</f>
        <v>0.50741463414634147</v>
      </c>
      <c r="BS2256" s="5">
        <f>VLOOKUP(_2025teamgamelogs[[#This Row],[TEAM_NAME]], LEAGUE_AVERAGES!$F$14:$H$43, 3, FALSE)</f>
        <v>0.50717073170731708</v>
      </c>
      <c r="BT2256" s="5">
        <f>VLOOKUP(_2025teamgamelogs[[#This Row],[TEAM_NAME]], LEAGUE_AVERAGES!$K$14:$M$43, 2, FALSE)</f>
        <v>0.61183675116028358</v>
      </c>
      <c r="BU2256" s="5">
        <f>VLOOKUP(_2025teamgamelogs[[#This Row],[TEAM_NAME]], LEAGUE_AVERAGES!$K$14:$M$43, 3, FALSE)</f>
        <v>0.59871853787111373</v>
      </c>
    </row>
    <row r="2257" spans="1:73" x14ac:dyDescent="0.2">
      <c r="A2257" t="s">
        <v>59</v>
      </c>
      <c r="B2257">
        <v>1610612757</v>
      </c>
      <c r="C2257" t="s">
        <v>116</v>
      </c>
      <c r="D2257" t="s">
        <v>117</v>
      </c>
      <c r="E2257">
        <v>22401097</v>
      </c>
      <c r="F2257" s="1">
        <v>45748</v>
      </c>
      <c r="G2257" t="s">
        <v>1789</v>
      </c>
      <c r="H2257" t="s">
        <v>63</v>
      </c>
      <c r="I2257">
        <v>48</v>
      </c>
      <c r="J2257">
        <v>47</v>
      </c>
      <c r="K2257">
        <v>103</v>
      </c>
      <c r="L2257">
        <v>0.45600000000000002</v>
      </c>
      <c r="M2257">
        <v>13</v>
      </c>
      <c r="N2257">
        <v>41</v>
      </c>
      <c r="O2257">
        <v>0.317</v>
      </c>
      <c r="P2257">
        <v>20</v>
      </c>
      <c r="Q2257">
        <v>27</v>
      </c>
      <c r="R2257">
        <v>0.74099999999999999</v>
      </c>
      <c r="S2257">
        <v>19</v>
      </c>
      <c r="T2257">
        <v>35</v>
      </c>
      <c r="U2257">
        <v>54</v>
      </c>
      <c r="V2257">
        <v>30</v>
      </c>
      <c r="W2257">
        <v>17</v>
      </c>
      <c r="X2257">
        <v>13</v>
      </c>
      <c r="Y2257">
        <v>5</v>
      </c>
      <c r="Z2257">
        <v>8</v>
      </c>
      <c r="AA2257">
        <v>18</v>
      </c>
      <c r="AB2257">
        <v>22</v>
      </c>
      <c r="AC2257">
        <v>127</v>
      </c>
      <c r="AD2257">
        <v>14</v>
      </c>
      <c r="AE2257">
        <v>1</v>
      </c>
      <c r="AF2257">
        <v>1</v>
      </c>
      <c r="AG2257">
        <v>1</v>
      </c>
      <c r="AH2257">
        <v>1</v>
      </c>
      <c r="AI2257">
        <v>121</v>
      </c>
      <c r="AJ2257">
        <v>335</v>
      </c>
      <c r="AK2257">
        <v>77</v>
      </c>
      <c r="AL2257">
        <v>1441</v>
      </c>
      <c r="AM2257">
        <v>1171</v>
      </c>
      <c r="AN2257">
        <v>681</v>
      </c>
      <c r="AO2257">
        <v>1724</v>
      </c>
      <c r="AP2257">
        <v>623</v>
      </c>
      <c r="AQ2257">
        <v>471</v>
      </c>
      <c r="AR2257">
        <v>1641</v>
      </c>
      <c r="AS2257">
        <v>61</v>
      </c>
      <c r="AT2257">
        <v>769</v>
      </c>
      <c r="AU2257">
        <v>165</v>
      </c>
      <c r="AV2257">
        <v>541</v>
      </c>
      <c r="AW2257">
        <v>1759</v>
      </c>
      <c r="AX2257">
        <v>137</v>
      </c>
      <c r="AY2257">
        <v>889</v>
      </c>
      <c r="AZ2257">
        <v>2116</v>
      </c>
      <c r="BA2257">
        <v>1018</v>
      </c>
      <c r="BB2257">
        <v>416</v>
      </c>
      <c r="BC2257">
        <v>341</v>
      </c>
      <c r="BD2257">
        <v>421</v>
      </c>
      <c r="BE2257">
        <v>1</v>
      </c>
      <c r="BF2257" t="s">
        <v>71</v>
      </c>
      <c r="BG2257" t="s">
        <v>1404</v>
      </c>
      <c r="BH2257" t="s">
        <v>1787</v>
      </c>
      <c r="BI2257" s="4">
        <f xml:space="preserve"> _2025teamgamelogs[[#This Row],[FGA]] + (0.44 * _2025teamgamelogs[[#This Row],[FTA]]) + _2025teamgamelogs[[#This Row],[TOV]] - _2025teamgamelogs[[#This Row],[OREB]]</f>
        <v>112.88</v>
      </c>
      <c r="BJ2257" s="3">
        <f>_2025teamgamelogs[[#This Row],[TOV]]/_2025teamgamelogs[[#This Row],[POSSESIONS]]</f>
        <v>0.15060240963855423</v>
      </c>
      <c r="BK2257" s="4">
        <f>_2025teamgamelogs[[#This Row],[PTS]]/_2025teamgamelogs[[#This Row],[POSSESIONS]]</f>
        <v>1.1250885896527285</v>
      </c>
      <c r="BL2257" s="4">
        <f xml:space="preserve"> 100 * _2025teamgamelogs[[#This Row],[POINTS_PER_POSSESSION]]</f>
        <v>112.50885896527285</v>
      </c>
      <c r="BM2257" s="4">
        <f xml:space="preserve"> _2025teamgamelogs[[#This Row],[POSSESIONS]] / (_2025teamgamelogs[[#This Row],[MIN]]/48)</f>
        <v>112.88</v>
      </c>
      <c r="BN2257" s="3">
        <f>_2025teamgamelogs[[#This Row],[PTS]] / (2 * (_2025teamgamelogs[[#This Row],[FGA]] + 0.44 * _2025teamgamelogs[[#This Row],[FTA]]))</f>
        <v>0.55275069637883012</v>
      </c>
      <c r="BO2257" s="4">
        <f>VLOOKUP(_2025teamgamelogs[[#This Row],[MONTH]], LEAGUE_AVERAGES!$A$2:$B$8, 2, FALSE)</f>
        <v>112.746782507823</v>
      </c>
      <c r="BP2257" s="5">
        <f>VLOOKUP(_2025teamgamelogs[[#This Row],[TEAM_NAME]], LEAGUE_AVERAGES!$A$14:$C$43, 2, FALSE)</f>
        <v>0.3617317073170731</v>
      </c>
      <c r="BQ2257" s="5">
        <f>VLOOKUP(_2025teamgamelogs[[#This Row],[TEAM_NAME]], LEAGUE_AVERAGES!$A$14:$C$43, 3, FALSE)</f>
        <v>0.32368292682926825</v>
      </c>
      <c r="BR2257" s="5">
        <f>VLOOKUP(_2025teamgamelogs[[#This Row],[TEAM_NAME]], LEAGUE_AVERAGES!$F$14:$H$43, 2, FALSE)</f>
        <v>0.4560243902439024</v>
      </c>
      <c r="BS2257" s="5">
        <f>VLOOKUP(_2025teamgamelogs[[#This Row],[TEAM_NAME]], LEAGUE_AVERAGES!$F$14:$H$43, 3, FALSE)</f>
        <v>0.4473414634146341</v>
      </c>
      <c r="BT2257" s="5">
        <f>VLOOKUP(_2025teamgamelogs[[#This Row],[TEAM_NAME]], LEAGUE_AVERAGES!$K$14:$M$43, 2, FALSE)</f>
        <v>0.56794360073860606</v>
      </c>
      <c r="BU2257" s="5">
        <f>VLOOKUP(_2025teamgamelogs[[#This Row],[TEAM_NAME]], LEAGUE_AVERAGES!$K$14:$M$43, 3, FALSE)</f>
        <v>0.54561285519601899</v>
      </c>
    </row>
    <row r="2258" spans="1:73" x14ac:dyDescent="0.2">
      <c r="A2258" t="s">
        <v>59</v>
      </c>
      <c r="B2258">
        <v>1610612763</v>
      </c>
      <c r="C2258" t="s">
        <v>128</v>
      </c>
      <c r="D2258" t="s">
        <v>129</v>
      </c>
      <c r="E2258">
        <v>22401100</v>
      </c>
      <c r="F2258" s="1">
        <v>45748</v>
      </c>
      <c r="G2258" t="s">
        <v>802</v>
      </c>
      <c r="H2258" t="s">
        <v>70</v>
      </c>
      <c r="I2258">
        <v>48</v>
      </c>
      <c r="J2258">
        <v>44</v>
      </c>
      <c r="K2258">
        <v>92</v>
      </c>
      <c r="L2258">
        <v>0.47799999999999998</v>
      </c>
      <c r="M2258">
        <v>18</v>
      </c>
      <c r="N2258">
        <v>44</v>
      </c>
      <c r="O2258">
        <v>0.40899999999999997</v>
      </c>
      <c r="P2258">
        <v>19</v>
      </c>
      <c r="Q2258">
        <v>22</v>
      </c>
      <c r="R2258">
        <v>0.86399999999999999</v>
      </c>
      <c r="S2258">
        <v>8</v>
      </c>
      <c r="T2258">
        <v>35</v>
      </c>
      <c r="U2258">
        <v>43</v>
      </c>
      <c r="V2258">
        <v>22</v>
      </c>
      <c r="W2258">
        <v>16</v>
      </c>
      <c r="X2258">
        <v>7</v>
      </c>
      <c r="Y2258">
        <v>6</v>
      </c>
      <c r="Z2258">
        <v>3</v>
      </c>
      <c r="AA2258">
        <v>23</v>
      </c>
      <c r="AB2258">
        <v>22</v>
      </c>
      <c r="AC2258">
        <v>125</v>
      </c>
      <c r="AD2258">
        <v>-9</v>
      </c>
      <c r="AE2258">
        <v>1</v>
      </c>
      <c r="AF2258">
        <v>1231</v>
      </c>
      <c r="AG2258">
        <v>1231</v>
      </c>
      <c r="AH2258">
        <v>1231</v>
      </c>
      <c r="AI2258">
        <v>121</v>
      </c>
      <c r="AJ2258">
        <v>703</v>
      </c>
      <c r="AK2258">
        <v>768</v>
      </c>
      <c r="AL2258">
        <v>1028</v>
      </c>
      <c r="AM2258">
        <v>288</v>
      </c>
      <c r="AN2258">
        <v>384</v>
      </c>
      <c r="AO2258">
        <v>652</v>
      </c>
      <c r="AP2258">
        <v>756</v>
      </c>
      <c r="AQ2258">
        <v>1008</v>
      </c>
      <c r="AR2258">
        <v>482</v>
      </c>
      <c r="AS2258">
        <v>1800</v>
      </c>
      <c r="AT2258">
        <v>769</v>
      </c>
      <c r="AU2258">
        <v>1282</v>
      </c>
      <c r="AV2258">
        <v>1909</v>
      </c>
      <c r="AW2258">
        <v>1583</v>
      </c>
      <c r="AX2258">
        <v>1360</v>
      </c>
      <c r="AY2258">
        <v>560</v>
      </c>
      <c r="AZ2258">
        <v>384</v>
      </c>
      <c r="BA2258">
        <v>2046</v>
      </c>
      <c r="BB2258">
        <v>416</v>
      </c>
      <c r="BC2258">
        <v>437</v>
      </c>
      <c r="BD2258">
        <v>1735</v>
      </c>
      <c r="BE2258">
        <v>1</v>
      </c>
      <c r="BF2258" t="s">
        <v>64</v>
      </c>
      <c r="BG2258" t="s">
        <v>1404</v>
      </c>
      <c r="BH2258" t="s">
        <v>1787</v>
      </c>
      <c r="BI2258" s="4">
        <f xml:space="preserve"> _2025teamgamelogs[[#This Row],[FGA]] + (0.44 * _2025teamgamelogs[[#This Row],[FTA]]) + _2025teamgamelogs[[#This Row],[TOV]] - _2025teamgamelogs[[#This Row],[OREB]]</f>
        <v>109.68</v>
      </c>
      <c r="BJ2258" s="3">
        <f>_2025teamgamelogs[[#This Row],[TOV]]/_2025teamgamelogs[[#This Row],[POSSESIONS]]</f>
        <v>0.14587892049598833</v>
      </c>
      <c r="BK2258" s="4">
        <f>_2025teamgamelogs[[#This Row],[PTS]]/_2025teamgamelogs[[#This Row],[POSSESIONS]]</f>
        <v>1.1396790663749088</v>
      </c>
      <c r="BL2258" s="4">
        <f xml:space="preserve"> 100 * _2025teamgamelogs[[#This Row],[POINTS_PER_POSSESSION]]</f>
        <v>113.96790663749088</v>
      </c>
      <c r="BM2258" s="4">
        <f xml:space="preserve"> _2025teamgamelogs[[#This Row],[POSSESIONS]] / (_2025teamgamelogs[[#This Row],[MIN]]/48)</f>
        <v>109.68</v>
      </c>
      <c r="BN2258" s="3">
        <f>_2025teamgamelogs[[#This Row],[PTS]] / (2 * (_2025teamgamelogs[[#This Row],[FGA]] + 0.44 * _2025teamgamelogs[[#This Row],[FTA]]))</f>
        <v>0.61467348544453182</v>
      </c>
      <c r="BO2258" s="4">
        <f>VLOOKUP(_2025teamgamelogs[[#This Row],[MONTH]], LEAGUE_AVERAGES!$A$2:$B$8, 2, FALSE)</f>
        <v>112.746782507823</v>
      </c>
      <c r="BP2258" s="5">
        <f>VLOOKUP(_2025teamgamelogs[[#This Row],[TEAM_NAME]], LEAGUE_AVERAGES!$A$14:$C$43, 2, FALSE)</f>
        <v>0.36546341463414628</v>
      </c>
      <c r="BQ2258" s="5">
        <f>VLOOKUP(_2025teamgamelogs[[#This Row],[TEAM_NAME]], LEAGUE_AVERAGES!$A$14:$C$43, 3, FALSE)</f>
        <v>0.36639024390243902</v>
      </c>
      <c r="BR2258" s="5">
        <f>VLOOKUP(_2025teamgamelogs[[#This Row],[TEAM_NAME]], LEAGUE_AVERAGES!$F$14:$H$43, 2, FALSE)</f>
        <v>0.48997560975609772</v>
      </c>
      <c r="BS2258" s="5">
        <f>VLOOKUP(_2025teamgamelogs[[#This Row],[TEAM_NAME]], LEAGUE_AVERAGES!$F$14:$H$43, 3, FALSE)</f>
        <v>0.46951219512195119</v>
      </c>
      <c r="BT2258" s="5">
        <f>VLOOKUP(_2025teamgamelogs[[#This Row],[TEAM_NAME]], LEAGUE_AVERAGES!$K$14:$M$43, 2, FALSE)</f>
        <v>0.59919613060605748</v>
      </c>
      <c r="BU2258" s="5">
        <f>VLOOKUP(_2025teamgamelogs[[#This Row],[TEAM_NAME]], LEAGUE_AVERAGES!$K$14:$M$43, 3, FALSE)</f>
        <v>0.57758119053457602</v>
      </c>
    </row>
    <row r="2259" spans="1:73" x14ac:dyDescent="0.2">
      <c r="A2259" t="s">
        <v>59</v>
      </c>
      <c r="B2259">
        <v>1610612753</v>
      </c>
      <c r="C2259" t="s">
        <v>83</v>
      </c>
      <c r="D2259" t="s">
        <v>84</v>
      </c>
      <c r="E2259">
        <v>22400988</v>
      </c>
      <c r="F2259" s="1">
        <v>45748</v>
      </c>
      <c r="G2259" t="s">
        <v>1790</v>
      </c>
      <c r="H2259" t="s">
        <v>63</v>
      </c>
      <c r="I2259">
        <v>48</v>
      </c>
      <c r="J2259">
        <v>43</v>
      </c>
      <c r="K2259">
        <v>90</v>
      </c>
      <c r="L2259">
        <v>0.47799999999999998</v>
      </c>
      <c r="M2259">
        <v>18</v>
      </c>
      <c r="N2259">
        <v>47</v>
      </c>
      <c r="O2259">
        <v>0.38300000000000001</v>
      </c>
      <c r="P2259">
        <v>12</v>
      </c>
      <c r="Q2259">
        <v>12</v>
      </c>
      <c r="R2259">
        <v>1</v>
      </c>
      <c r="S2259">
        <v>10</v>
      </c>
      <c r="T2259">
        <v>31</v>
      </c>
      <c r="U2259">
        <v>41</v>
      </c>
      <c r="V2259">
        <v>28</v>
      </c>
      <c r="W2259">
        <v>13</v>
      </c>
      <c r="X2259">
        <v>12</v>
      </c>
      <c r="Y2259">
        <v>7</v>
      </c>
      <c r="Z2259">
        <v>4</v>
      </c>
      <c r="AA2259">
        <v>15</v>
      </c>
      <c r="AB2259">
        <v>14</v>
      </c>
      <c r="AC2259">
        <v>116</v>
      </c>
      <c r="AD2259">
        <v>11</v>
      </c>
      <c r="AE2259">
        <v>1</v>
      </c>
      <c r="AF2259">
        <v>1</v>
      </c>
      <c r="AG2259">
        <v>1</v>
      </c>
      <c r="AH2259">
        <v>1</v>
      </c>
      <c r="AI2259">
        <v>121</v>
      </c>
      <c r="AJ2259">
        <v>866</v>
      </c>
      <c r="AK2259">
        <v>1029</v>
      </c>
      <c r="AL2259">
        <v>1036</v>
      </c>
      <c r="AM2259">
        <v>288</v>
      </c>
      <c r="AN2259">
        <v>200</v>
      </c>
      <c r="AO2259">
        <v>937</v>
      </c>
      <c r="AP2259">
        <v>1889</v>
      </c>
      <c r="AQ2259">
        <v>2282</v>
      </c>
      <c r="AR2259">
        <v>1</v>
      </c>
      <c r="AS2259">
        <v>1308</v>
      </c>
      <c r="AT2259">
        <v>1488</v>
      </c>
      <c r="AU2259">
        <v>1563</v>
      </c>
      <c r="AV2259">
        <v>840</v>
      </c>
      <c r="AW2259">
        <v>850</v>
      </c>
      <c r="AX2259">
        <v>217</v>
      </c>
      <c r="AY2259">
        <v>346</v>
      </c>
      <c r="AZ2259">
        <v>750</v>
      </c>
      <c r="BA2259">
        <v>398</v>
      </c>
      <c r="BB2259">
        <v>2064</v>
      </c>
      <c r="BC2259">
        <v>1025</v>
      </c>
      <c r="BD2259">
        <v>563</v>
      </c>
      <c r="BE2259">
        <v>1</v>
      </c>
      <c r="BF2259" t="s">
        <v>71</v>
      </c>
      <c r="BG2259" t="s">
        <v>1404</v>
      </c>
      <c r="BH2259" t="s">
        <v>1787</v>
      </c>
      <c r="BI2259" s="4">
        <f xml:space="preserve"> _2025teamgamelogs[[#This Row],[FGA]] + (0.44 * _2025teamgamelogs[[#This Row],[FTA]]) + _2025teamgamelogs[[#This Row],[TOV]] - _2025teamgamelogs[[#This Row],[OREB]]</f>
        <v>98.28</v>
      </c>
      <c r="BJ2259" s="3">
        <f>_2025teamgamelogs[[#This Row],[TOV]]/_2025teamgamelogs[[#This Row],[POSSESIONS]]</f>
        <v>0.13227513227513227</v>
      </c>
      <c r="BK2259" s="4">
        <f>_2025teamgamelogs[[#This Row],[PTS]]/_2025teamgamelogs[[#This Row],[POSSESIONS]]</f>
        <v>1.1803011803011803</v>
      </c>
      <c r="BL2259" s="4">
        <f xml:space="preserve"> 100 * _2025teamgamelogs[[#This Row],[POINTS_PER_POSSESSION]]</f>
        <v>118.03011803011802</v>
      </c>
      <c r="BM2259" s="4">
        <f xml:space="preserve"> _2025teamgamelogs[[#This Row],[POSSESIONS]] / (_2025teamgamelogs[[#This Row],[MIN]]/48)</f>
        <v>98.28</v>
      </c>
      <c r="BN2259" s="3">
        <f>_2025teamgamelogs[[#This Row],[PTS]] / (2 * (_2025teamgamelogs[[#This Row],[FGA]] + 0.44 * _2025teamgamelogs[[#This Row],[FTA]]))</f>
        <v>0.6087321578505458</v>
      </c>
      <c r="BO2259" s="4">
        <f>VLOOKUP(_2025teamgamelogs[[#This Row],[MONTH]], LEAGUE_AVERAGES!$A$2:$B$8, 2, FALSE)</f>
        <v>112.746782507823</v>
      </c>
      <c r="BP2259" s="5">
        <f>VLOOKUP(_2025teamgamelogs[[#This Row],[TEAM_NAME]], LEAGUE_AVERAGES!$A$14:$C$43, 2, FALSE)</f>
        <v>0.32192682926829269</v>
      </c>
      <c r="BQ2259" s="5">
        <f>VLOOKUP(_2025teamgamelogs[[#This Row],[TEAM_NAME]], LEAGUE_AVERAGES!$A$14:$C$43, 3, FALSE)</f>
        <v>0.31129268292682932</v>
      </c>
      <c r="BR2259" s="5">
        <f>VLOOKUP(_2025teamgamelogs[[#This Row],[TEAM_NAME]], LEAGUE_AVERAGES!$F$14:$H$43, 2, FALSE)</f>
        <v>0.44641463414634147</v>
      </c>
      <c r="BS2259" s="5">
        <f>VLOOKUP(_2025teamgamelogs[[#This Row],[TEAM_NAME]], LEAGUE_AVERAGES!$F$14:$H$43, 3, FALSE)</f>
        <v>0.44524390243902434</v>
      </c>
      <c r="BT2259" s="5">
        <f>VLOOKUP(_2025teamgamelogs[[#This Row],[TEAM_NAME]], LEAGUE_AVERAGES!$K$14:$M$43, 2, FALSE)</f>
        <v>0.55194019912665027</v>
      </c>
      <c r="BU2259" s="5">
        <f>VLOOKUP(_2025teamgamelogs[[#This Row],[TEAM_NAME]], LEAGUE_AVERAGES!$K$14:$M$43, 3, FALSE)</f>
        <v>0.54874950227645525</v>
      </c>
    </row>
    <row r="2260" spans="1:73" x14ac:dyDescent="0.2">
      <c r="A2260" t="s">
        <v>59</v>
      </c>
      <c r="B2260">
        <v>1610612756</v>
      </c>
      <c r="C2260" t="s">
        <v>80</v>
      </c>
      <c r="D2260" t="s">
        <v>81</v>
      </c>
      <c r="E2260">
        <v>22401101</v>
      </c>
      <c r="F2260" s="1">
        <v>45748</v>
      </c>
      <c r="G2260" t="s">
        <v>1791</v>
      </c>
      <c r="H2260" t="s">
        <v>70</v>
      </c>
      <c r="I2260">
        <v>48</v>
      </c>
      <c r="J2260">
        <v>44</v>
      </c>
      <c r="K2260">
        <v>92</v>
      </c>
      <c r="L2260">
        <v>0.47799999999999998</v>
      </c>
      <c r="M2260">
        <v>18</v>
      </c>
      <c r="N2260">
        <v>45</v>
      </c>
      <c r="O2260">
        <v>0.4</v>
      </c>
      <c r="P2260">
        <v>17</v>
      </c>
      <c r="Q2260">
        <v>21</v>
      </c>
      <c r="R2260">
        <v>0.81</v>
      </c>
      <c r="S2260">
        <v>15</v>
      </c>
      <c r="T2260">
        <v>18</v>
      </c>
      <c r="U2260">
        <v>33</v>
      </c>
      <c r="V2260">
        <v>26</v>
      </c>
      <c r="W2260">
        <v>14</v>
      </c>
      <c r="X2260">
        <v>6</v>
      </c>
      <c r="Y2260">
        <v>0</v>
      </c>
      <c r="Z2260">
        <v>5</v>
      </c>
      <c r="AA2260">
        <v>19</v>
      </c>
      <c r="AB2260">
        <v>22</v>
      </c>
      <c r="AC2260">
        <v>123</v>
      </c>
      <c r="AD2260">
        <v>-10</v>
      </c>
      <c r="AE2260">
        <v>1</v>
      </c>
      <c r="AF2260">
        <v>1231</v>
      </c>
      <c r="AG2260">
        <v>1231</v>
      </c>
      <c r="AH2260">
        <v>1231</v>
      </c>
      <c r="AI2260">
        <v>121</v>
      </c>
      <c r="AJ2260">
        <v>703</v>
      </c>
      <c r="AK2260">
        <v>768</v>
      </c>
      <c r="AL2260">
        <v>1028</v>
      </c>
      <c r="AM2260">
        <v>288</v>
      </c>
      <c r="AN2260">
        <v>312</v>
      </c>
      <c r="AO2260">
        <v>723</v>
      </c>
      <c r="AP2260">
        <v>1052</v>
      </c>
      <c r="AQ2260">
        <v>1164</v>
      </c>
      <c r="AR2260">
        <v>957</v>
      </c>
      <c r="AS2260">
        <v>332</v>
      </c>
      <c r="AT2260">
        <v>2454</v>
      </c>
      <c r="AU2260">
        <v>2337</v>
      </c>
      <c r="AV2260">
        <v>1195</v>
      </c>
      <c r="AW2260">
        <v>1092</v>
      </c>
      <c r="AX2260">
        <v>1702</v>
      </c>
      <c r="AY2260">
        <v>2427</v>
      </c>
      <c r="AZ2260">
        <v>1188</v>
      </c>
      <c r="BA2260">
        <v>1258</v>
      </c>
      <c r="BB2260">
        <v>416</v>
      </c>
      <c r="BC2260">
        <v>549</v>
      </c>
      <c r="BD2260">
        <v>1790</v>
      </c>
      <c r="BE2260">
        <v>1</v>
      </c>
      <c r="BF2260" t="s">
        <v>71</v>
      </c>
      <c r="BG2260" t="s">
        <v>1404</v>
      </c>
      <c r="BH2260" t="s">
        <v>1787</v>
      </c>
      <c r="BI2260" s="4">
        <f xml:space="preserve"> _2025teamgamelogs[[#This Row],[FGA]] + (0.44 * _2025teamgamelogs[[#This Row],[FTA]]) + _2025teamgamelogs[[#This Row],[TOV]] - _2025teamgamelogs[[#This Row],[OREB]]</f>
        <v>100.24</v>
      </c>
      <c r="BJ2260" s="3">
        <f>_2025teamgamelogs[[#This Row],[TOV]]/_2025teamgamelogs[[#This Row],[POSSESIONS]]</f>
        <v>0.13966480446927376</v>
      </c>
      <c r="BK2260" s="4">
        <f>_2025teamgamelogs[[#This Row],[PTS]]/_2025teamgamelogs[[#This Row],[POSSESIONS]]</f>
        <v>1.2270550678371908</v>
      </c>
      <c r="BL2260" s="4">
        <f xml:space="preserve"> 100 * _2025teamgamelogs[[#This Row],[POINTS_PER_POSSESSION]]</f>
        <v>122.70550678371907</v>
      </c>
      <c r="BM2260" s="4">
        <f xml:space="preserve"> _2025teamgamelogs[[#This Row],[POSSESIONS]] / (_2025teamgamelogs[[#This Row],[MIN]]/48)</f>
        <v>100.24</v>
      </c>
      <c r="BN2260" s="3">
        <f>_2025teamgamelogs[[#This Row],[PTS]] / (2 * (_2025teamgamelogs[[#This Row],[FGA]] + 0.44 * _2025teamgamelogs[[#This Row],[FTA]]))</f>
        <v>0.60746740418806799</v>
      </c>
      <c r="BO2260" s="4">
        <f>VLOOKUP(_2025teamgamelogs[[#This Row],[MONTH]], LEAGUE_AVERAGES!$A$2:$B$8, 2, FALSE)</f>
        <v>112.746782507823</v>
      </c>
      <c r="BP2260" s="5">
        <f>VLOOKUP(_2025teamgamelogs[[#This Row],[TEAM_NAME]], LEAGUE_AVERAGES!$A$14:$C$43, 2, FALSE)</f>
        <v>0.37692682926829268</v>
      </c>
      <c r="BQ2260" s="5">
        <f>VLOOKUP(_2025teamgamelogs[[#This Row],[TEAM_NAME]], LEAGUE_AVERAGES!$A$14:$C$43, 3, FALSE)</f>
        <v>0.37741463414634141</v>
      </c>
      <c r="BR2260" s="5">
        <f>VLOOKUP(_2025teamgamelogs[[#This Row],[TEAM_NAME]], LEAGUE_AVERAGES!$F$14:$H$43, 2, FALSE)</f>
        <v>0.4768536585365854</v>
      </c>
      <c r="BS2260" s="5">
        <f>VLOOKUP(_2025teamgamelogs[[#This Row],[TEAM_NAME]], LEAGUE_AVERAGES!$F$14:$H$43, 3, FALSE)</f>
        <v>0.48056097560975608</v>
      </c>
      <c r="BT2260" s="5">
        <f>VLOOKUP(_2025teamgamelogs[[#This Row],[TEAM_NAME]], LEAGUE_AVERAGES!$K$14:$M$43, 2, FALSE)</f>
        <v>0.59622840480117467</v>
      </c>
      <c r="BU2260" s="5">
        <f>VLOOKUP(_2025teamgamelogs[[#This Row],[TEAM_NAME]], LEAGUE_AVERAGES!$K$14:$M$43, 3, FALSE)</f>
        <v>0.59682738613401276</v>
      </c>
    </row>
    <row r="2261" spans="1:73" x14ac:dyDescent="0.2">
      <c r="A2261" t="s">
        <v>59</v>
      </c>
      <c r="B2261">
        <v>1610612750</v>
      </c>
      <c r="C2261" t="s">
        <v>8</v>
      </c>
      <c r="D2261" t="s">
        <v>72</v>
      </c>
      <c r="E2261">
        <v>22401102</v>
      </c>
      <c r="F2261" s="1">
        <v>45748</v>
      </c>
      <c r="G2261" t="s">
        <v>1596</v>
      </c>
      <c r="H2261" t="s">
        <v>63</v>
      </c>
      <c r="I2261">
        <v>58</v>
      </c>
      <c r="J2261">
        <v>52</v>
      </c>
      <c r="K2261">
        <v>111</v>
      </c>
      <c r="L2261">
        <v>0.46800000000000003</v>
      </c>
      <c r="M2261">
        <v>19</v>
      </c>
      <c r="N2261">
        <v>50</v>
      </c>
      <c r="O2261">
        <v>0.38</v>
      </c>
      <c r="P2261">
        <v>17</v>
      </c>
      <c r="Q2261">
        <v>25</v>
      </c>
      <c r="R2261">
        <v>0.68</v>
      </c>
      <c r="S2261">
        <v>21</v>
      </c>
      <c r="T2261">
        <v>31</v>
      </c>
      <c r="U2261">
        <v>52</v>
      </c>
      <c r="V2261">
        <v>35</v>
      </c>
      <c r="W2261">
        <v>14</v>
      </c>
      <c r="X2261">
        <v>5</v>
      </c>
      <c r="Y2261">
        <v>2</v>
      </c>
      <c r="Z2261">
        <v>7</v>
      </c>
      <c r="AA2261">
        <v>34</v>
      </c>
      <c r="AB2261">
        <v>22</v>
      </c>
      <c r="AC2261">
        <v>140</v>
      </c>
      <c r="AD2261">
        <v>1</v>
      </c>
      <c r="AE2261">
        <v>1</v>
      </c>
      <c r="AF2261">
        <v>1</v>
      </c>
      <c r="AG2261">
        <v>1</v>
      </c>
      <c r="AH2261">
        <v>1</v>
      </c>
      <c r="AI2261">
        <v>1</v>
      </c>
      <c r="AJ2261">
        <v>64</v>
      </c>
      <c r="AK2261">
        <v>6</v>
      </c>
      <c r="AL2261">
        <v>1222</v>
      </c>
      <c r="AM2261">
        <v>182</v>
      </c>
      <c r="AN2261">
        <v>104</v>
      </c>
      <c r="AO2261">
        <v>975</v>
      </c>
      <c r="AP2261">
        <v>1052</v>
      </c>
      <c r="AQ2261">
        <v>666</v>
      </c>
      <c r="AR2261">
        <v>2067</v>
      </c>
      <c r="AS2261">
        <v>27</v>
      </c>
      <c r="AT2261">
        <v>1488</v>
      </c>
      <c r="AU2261">
        <v>267</v>
      </c>
      <c r="AV2261">
        <v>132</v>
      </c>
      <c r="AW2261">
        <v>1092</v>
      </c>
      <c r="AX2261">
        <v>1998</v>
      </c>
      <c r="AY2261">
        <v>2078</v>
      </c>
      <c r="AZ2261">
        <v>1902</v>
      </c>
      <c r="BA2261">
        <v>2458</v>
      </c>
      <c r="BB2261">
        <v>416</v>
      </c>
      <c r="BC2261">
        <v>52</v>
      </c>
      <c r="BD2261">
        <v>1176</v>
      </c>
      <c r="BE2261">
        <v>1</v>
      </c>
      <c r="BF2261" t="s">
        <v>71</v>
      </c>
      <c r="BG2261" t="s">
        <v>1404</v>
      </c>
      <c r="BH2261" t="s">
        <v>1787</v>
      </c>
      <c r="BI2261" s="4">
        <f xml:space="preserve"> _2025teamgamelogs[[#This Row],[FGA]] + (0.44 * _2025teamgamelogs[[#This Row],[FTA]]) + _2025teamgamelogs[[#This Row],[TOV]] - _2025teamgamelogs[[#This Row],[OREB]]</f>
        <v>115</v>
      </c>
      <c r="BJ2261" s="3">
        <f>_2025teamgamelogs[[#This Row],[TOV]]/_2025teamgamelogs[[#This Row],[POSSESIONS]]</f>
        <v>0.12173913043478261</v>
      </c>
      <c r="BK2261" s="4">
        <f>_2025teamgamelogs[[#This Row],[PTS]]/_2025teamgamelogs[[#This Row],[POSSESIONS]]</f>
        <v>1.2173913043478262</v>
      </c>
      <c r="BL2261" s="4">
        <f xml:space="preserve"> 100 * _2025teamgamelogs[[#This Row],[POINTS_PER_POSSESSION]]</f>
        <v>121.73913043478262</v>
      </c>
      <c r="BM2261" s="4">
        <f xml:space="preserve"> _2025teamgamelogs[[#This Row],[POSSESIONS]] / (_2025teamgamelogs[[#This Row],[MIN]]/48)</f>
        <v>95.172413793103459</v>
      </c>
      <c r="BN2261" s="3">
        <f>_2025teamgamelogs[[#This Row],[PTS]] / (2 * (_2025teamgamelogs[[#This Row],[FGA]] + 0.44 * _2025teamgamelogs[[#This Row],[FTA]]))</f>
        <v>0.57377049180327866</v>
      </c>
      <c r="BO2261" s="4">
        <f>VLOOKUP(_2025teamgamelogs[[#This Row],[MONTH]], LEAGUE_AVERAGES!$A$2:$B$8, 2, FALSE)</f>
        <v>112.746782507823</v>
      </c>
      <c r="BP2261" s="5">
        <f>VLOOKUP(_2025teamgamelogs[[#This Row],[TEAM_NAME]], LEAGUE_AVERAGES!$A$14:$C$43, 2, FALSE)</f>
        <v>0.38256097560975622</v>
      </c>
      <c r="BQ2261" s="5">
        <f>VLOOKUP(_2025teamgamelogs[[#This Row],[TEAM_NAME]], LEAGUE_AVERAGES!$A$14:$C$43, 3, FALSE)</f>
        <v>0.37156097560975615</v>
      </c>
      <c r="BR2261" s="5">
        <f>VLOOKUP(_2025teamgamelogs[[#This Row],[TEAM_NAME]], LEAGUE_AVERAGES!$F$14:$H$43, 2, FALSE)</f>
        <v>0.47402439024390242</v>
      </c>
      <c r="BS2261" s="5">
        <f>VLOOKUP(_2025teamgamelogs[[#This Row],[TEAM_NAME]], LEAGUE_AVERAGES!$F$14:$H$43, 3, FALSE)</f>
        <v>0.46580487804878057</v>
      </c>
      <c r="BT2261" s="5">
        <f>VLOOKUP(_2025teamgamelogs[[#This Row],[TEAM_NAME]], LEAGUE_AVERAGES!$K$14:$M$43, 2, FALSE)</f>
        <v>0.59446350940954662</v>
      </c>
      <c r="BU2261" s="5">
        <f>VLOOKUP(_2025teamgamelogs[[#This Row],[TEAM_NAME]], LEAGUE_AVERAGES!$K$14:$M$43, 3, FALSE)</f>
        <v>0.58583417827298701</v>
      </c>
    </row>
    <row r="2262" spans="1:73" x14ac:dyDescent="0.2">
      <c r="A2262" t="s">
        <v>59</v>
      </c>
      <c r="B2262">
        <v>1610612759</v>
      </c>
      <c r="C2262" t="s">
        <v>145</v>
      </c>
      <c r="D2262" t="s">
        <v>146</v>
      </c>
      <c r="E2262">
        <v>22400988</v>
      </c>
      <c r="F2262" s="1">
        <v>45748</v>
      </c>
      <c r="G2262" t="s">
        <v>1792</v>
      </c>
      <c r="H2262" t="s">
        <v>70</v>
      </c>
      <c r="I2262">
        <v>48</v>
      </c>
      <c r="J2262">
        <v>40</v>
      </c>
      <c r="K2262">
        <v>81</v>
      </c>
      <c r="L2262">
        <v>0.49399999999999999</v>
      </c>
      <c r="M2262">
        <v>13</v>
      </c>
      <c r="N2262">
        <v>32</v>
      </c>
      <c r="O2262">
        <v>0.40600000000000003</v>
      </c>
      <c r="P2262">
        <v>12</v>
      </c>
      <c r="Q2262">
        <v>17</v>
      </c>
      <c r="R2262">
        <v>0.70599999999999996</v>
      </c>
      <c r="S2262">
        <v>9</v>
      </c>
      <c r="T2262">
        <v>29</v>
      </c>
      <c r="U2262">
        <v>38</v>
      </c>
      <c r="V2262">
        <v>24</v>
      </c>
      <c r="W2262">
        <v>17</v>
      </c>
      <c r="X2262">
        <v>7</v>
      </c>
      <c r="Y2262">
        <v>4</v>
      </c>
      <c r="Z2262">
        <v>7</v>
      </c>
      <c r="AA2262">
        <v>14</v>
      </c>
      <c r="AB2262">
        <v>15</v>
      </c>
      <c r="AC2262">
        <v>105</v>
      </c>
      <c r="AD2262">
        <v>-11</v>
      </c>
      <c r="AE2262">
        <v>1</v>
      </c>
      <c r="AF2262">
        <v>1231</v>
      </c>
      <c r="AG2262">
        <v>1231</v>
      </c>
      <c r="AH2262">
        <v>1231</v>
      </c>
      <c r="AI2262">
        <v>121</v>
      </c>
      <c r="AJ2262">
        <v>1438</v>
      </c>
      <c r="AK2262">
        <v>2117</v>
      </c>
      <c r="AL2262">
        <v>798</v>
      </c>
      <c r="AM2262">
        <v>1171</v>
      </c>
      <c r="AN2262">
        <v>1863</v>
      </c>
      <c r="AO2262">
        <v>669</v>
      </c>
      <c r="AP2262">
        <v>1889</v>
      </c>
      <c r="AQ2262">
        <v>1778</v>
      </c>
      <c r="AR2262">
        <v>1904</v>
      </c>
      <c r="AS2262">
        <v>1566</v>
      </c>
      <c r="AT2262">
        <v>1807</v>
      </c>
      <c r="AU2262">
        <v>1966</v>
      </c>
      <c r="AV2262">
        <v>1570</v>
      </c>
      <c r="AW2262">
        <v>1759</v>
      </c>
      <c r="AX2262">
        <v>1360</v>
      </c>
      <c r="AY2262">
        <v>1274</v>
      </c>
      <c r="AZ2262">
        <v>1902</v>
      </c>
      <c r="BA2262">
        <v>260</v>
      </c>
      <c r="BB2262">
        <v>1892</v>
      </c>
      <c r="BC2262">
        <v>1790</v>
      </c>
      <c r="BD2262">
        <v>1848</v>
      </c>
      <c r="BE2262">
        <v>1</v>
      </c>
      <c r="BF2262" t="s">
        <v>64</v>
      </c>
      <c r="BG2262" t="s">
        <v>1404</v>
      </c>
      <c r="BH2262" t="s">
        <v>1787</v>
      </c>
      <c r="BI2262" s="4">
        <f xml:space="preserve"> _2025teamgamelogs[[#This Row],[FGA]] + (0.44 * _2025teamgamelogs[[#This Row],[FTA]]) + _2025teamgamelogs[[#This Row],[TOV]] - _2025teamgamelogs[[#This Row],[OREB]]</f>
        <v>96.48</v>
      </c>
      <c r="BJ2262" s="3">
        <f>_2025teamgamelogs[[#This Row],[TOV]]/_2025teamgamelogs[[#This Row],[POSSESIONS]]</f>
        <v>0.17620232172470979</v>
      </c>
      <c r="BK2262" s="4">
        <f>_2025teamgamelogs[[#This Row],[PTS]]/_2025teamgamelogs[[#This Row],[POSSESIONS]]</f>
        <v>1.0883084577114428</v>
      </c>
      <c r="BL2262" s="4">
        <f xml:space="preserve"> 100 * _2025teamgamelogs[[#This Row],[POINTS_PER_POSSESSION]]</f>
        <v>108.83084577114428</v>
      </c>
      <c r="BM2262" s="4">
        <f xml:space="preserve"> _2025teamgamelogs[[#This Row],[POSSESIONS]] / (_2025teamgamelogs[[#This Row],[MIN]]/48)</f>
        <v>96.48</v>
      </c>
      <c r="BN2262" s="3">
        <f>_2025teamgamelogs[[#This Row],[PTS]] / (2 * (_2025teamgamelogs[[#This Row],[FGA]] + 0.44 * _2025teamgamelogs[[#This Row],[FTA]]))</f>
        <v>0.59335443037974678</v>
      </c>
      <c r="BO2262" s="4">
        <f>VLOOKUP(_2025teamgamelogs[[#This Row],[MONTH]], LEAGUE_AVERAGES!$A$2:$B$8, 2, FALSE)</f>
        <v>112.746782507823</v>
      </c>
      <c r="BP2262" s="5">
        <f>VLOOKUP(_2025teamgamelogs[[#This Row],[TEAM_NAME]], LEAGUE_AVERAGES!$A$14:$C$43, 2, FALSE)</f>
        <v>0.36502500000000004</v>
      </c>
      <c r="BQ2262" s="5">
        <f>VLOOKUP(_2025teamgamelogs[[#This Row],[TEAM_NAME]], LEAGUE_AVERAGES!$A$14:$C$43, 3, FALSE)</f>
        <v>0.35016666666666663</v>
      </c>
      <c r="BR2262" s="5">
        <f>VLOOKUP(_2025teamgamelogs[[#This Row],[TEAM_NAME]], LEAGUE_AVERAGES!$F$14:$H$43, 2, FALSE)</f>
        <v>0.47877500000000017</v>
      </c>
      <c r="BS2262" s="5">
        <f>VLOOKUP(_2025teamgamelogs[[#This Row],[TEAM_NAME]], LEAGUE_AVERAGES!$F$14:$H$43, 3, FALSE)</f>
        <v>0.45407142857142868</v>
      </c>
      <c r="BT2262" s="5">
        <f>VLOOKUP(_2025teamgamelogs[[#This Row],[TEAM_NAME]], LEAGUE_AVERAGES!$K$14:$M$43, 2, FALSE)</f>
        <v>0.59112459331758582</v>
      </c>
      <c r="BU2262" s="5">
        <f>VLOOKUP(_2025teamgamelogs[[#This Row],[TEAM_NAME]], LEAGUE_AVERAGES!$K$14:$M$43, 3, FALSE)</f>
        <v>0.56254759440180246</v>
      </c>
    </row>
    <row r="2263" spans="1:73" x14ac:dyDescent="0.2">
      <c r="A2263" t="s">
        <v>59</v>
      </c>
      <c r="B2263">
        <v>1610612755</v>
      </c>
      <c r="C2263" t="s">
        <v>134</v>
      </c>
      <c r="D2263" t="s">
        <v>135</v>
      </c>
      <c r="E2263">
        <v>22401098</v>
      </c>
      <c r="F2263" s="1">
        <v>45748</v>
      </c>
      <c r="G2263" t="s">
        <v>1467</v>
      </c>
      <c r="H2263" t="s">
        <v>70</v>
      </c>
      <c r="I2263">
        <v>48</v>
      </c>
      <c r="J2263">
        <v>34</v>
      </c>
      <c r="K2263">
        <v>81</v>
      </c>
      <c r="L2263">
        <v>0.42</v>
      </c>
      <c r="M2263">
        <v>6</v>
      </c>
      <c r="N2263">
        <v>31</v>
      </c>
      <c r="O2263">
        <v>0.19400000000000001</v>
      </c>
      <c r="P2263">
        <v>17</v>
      </c>
      <c r="Q2263">
        <v>22</v>
      </c>
      <c r="R2263">
        <v>0.77300000000000002</v>
      </c>
      <c r="S2263">
        <v>13</v>
      </c>
      <c r="T2263">
        <v>29</v>
      </c>
      <c r="U2263">
        <v>42</v>
      </c>
      <c r="V2263">
        <v>23</v>
      </c>
      <c r="W2263">
        <v>20</v>
      </c>
      <c r="X2263">
        <v>11</v>
      </c>
      <c r="Y2263">
        <v>5</v>
      </c>
      <c r="Z2263">
        <v>4</v>
      </c>
      <c r="AA2263">
        <v>21</v>
      </c>
      <c r="AB2263">
        <v>18</v>
      </c>
      <c r="AC2263">
        <v>91</v>
      </c>
      <c r="AD2263">
        <v>-14</v>
      </c>
      <c r="AE2263">
        <v>1</v>
      </c>
      <c r="AF2263">
        <v>1231</v>
      </c>
      <c r="AG2263">
        <v>1231</v>
      </c>
      <c r="AH2263">
        <v>1231</v>
      </c>
      <c r="AI2263">
        <v>121</v>
      </c>
      <c r="AJ2263">
        <v>2258</v>
      </c>
      <c r="AK2263">
        <v>2117</v>
      </c>
      <c r="AL2263">
        <v>1979</v>
      </c>
      <c r="AM2263">
        <v>2400</v>
      </c>
      <c r="AN2263">
        <v>1971</v>
      </c>
      <c r="AO2263">
        <v>2407</v>
      </c>
      <c r="AP2263">
        <v>1052</v>
      </c>
      <c r="AQ2263">
        <v>1008</v>
      </c>
      <c r="AR2263">
        <v>1363</v>
      </c>
      <c r="AS2263">
        <v>652</v>
      </c>
      <c r="AT2263">
        <v>1807</v>
      </c>
      <c r="AU2263">
        <v>1443</v>
      </c>
      <c r="AV2263">
        <v>1759</v>
      </c>
      <c r="AW2263">
        <v>2199</v>
      </c>
      <c r="AX2263">
        <v>346</v>
      </c>
      <c r="AY2263">
        <v>889</v>
      </c>
      <c r="AZ2263">
        <v>750</v>
      </c>
      <c r="BA2263">
        <v>1694</v>
      </c>
      <c r="BB2263">
        <v>1204</v>
      </c>
      <c r="BC2263">
        <v>2370</v>
      </c>
      <c r="BD2263">
        <v>1995</v>
      </c>
      <c r="BE2263">
        <v>1</v>
      </c>
      <c r="BF2263" t="s">
        <v>71</v>
      </c>
      <c r="BG2263" t="s">
        <v>1404</v>
      </c>
      <c r="BH2263" t="s">
        <v>1787</v>
      </c>
      <c r="BI2263" s="4">
        <f xml:space="preserve"> _2025teamgamelogs[[#This Row],[FGA]] + (0.44 * _2025teamgamelogs[[#This Row],[FTA]]) + _2025teamgamelogs[[#This Row],[TOV]] - _2025teamgamelogs[[#This Row],[OREB]]</f>
        <v>97.68</v>
      </c>
      <c r="BJ2263" s="3">
        <f>_2025teamgamelogs[[#This Row],[TOV]]/_2025teamgamelogs[[#This Row],[POSSESIONS]]</f>
        <v>0.20475020475020472</v>
      </c>
      <c r="BK2263" s="4">
        <f>_2025teamgamelogs[[#This Row],[PTS]]/_2025teamgamelogs[[#This Row],[POSSESIONS]]</f>
        <v>0.93161343161343158</v>
      </c>
      <c r="BL2263" s="4">
        <f xml:space="preserve"> 100 * _2025teamgamelogs[[#This Row],[POINTS_PER_POSSESSION]]</f>
        <v>93.161343161343154</v>
      </c>
      <c r="BM2263" s="4">
        <f xml:space="preserve"> _2025teamgamelogs[[#This Row],[POSSESIONS]] / (_2025teamgamelogs[[#This Row],[MIN]]/48)</f>
        <v>97.68</v>
      </c>
      <c r="BN2263" s="3">
        <f>_2025teamgamelogs[[#This Row],[PTS]] / (2 * (_2025teamgamelogs[[#This Row],[FGA]] + 0.44 * _2025teamgamelogs[[#This Row],[FTA]]))</f>
        <v>0.50176444640494045</v>
      </c>
      <c r="BO2263" s="4">
        <f>VLOOKUP(_2025teamgamelogs[[#This Row],[MONTH]], LEAGUE_AVERAGES!$A$2:$B$8, 2, FALSE)</f>
        <v>112.746782507823</v>
      </c>
      <c r="BP2263" s="5">
        <f>VLOOKUP(_2025teamgamelogs[[#This Row],[TEAM_NAME]], LEAGUE_AVERAGES!$A$14:$C$43, 2, FALSE)</f>
        <v>0.34129268292682929</v>
      </c>
      <c r="BQ2263" s="5">
        <f>VLOOKUP(_2025teamgamelogs[[#This Row],[TEAM_NAME]], LEAGUE_AVERAGES!$A$14:$C$43, 3, FALSE)</f>
        <v>0.34026829268292691</v>
      </c>
      <c r="BR2263" s="5">
        <f>VLOOKUP(_2025teamgamelogs[[#This Row],[TEAM_NAME]], LEAGUE_AVERAGES!$F$14:$H$43, 2, FALSE)</f>
        <v>0.45178048780487812</v>
      </c>
      <c r="BS2263" s="5">
        <f>VLOOKUP(_2025teamgamelogs[[#This Row],[TEAM_NAME]], LEAGUE_AVERAGES!$F$14:$H$43, 3, FALSE)</f>
        <v>0.45797560975609758</v>
      </c>
      <c r="BT2263" s="5">
        <f>VLOOKUP(_2025teamgamelogs[[#This Row],[TEAM_NAME]], LEAGUE_AVERAGES!$K$14:$M$43, 2, FALSE)</f>
        <v>0.55774018976963147</v>
      </c>
      <c r="BU2263" s="5">
        <f>VLOOKUP(_2025teamgamelogs[[#This Row],[TEAM_NAME]], LEAGUE_AVERAGES!$K$14:$M$43, 3, FALSE)</f>
        <v>0.57066794818423772</v>
      </c>
    </row>
    <row r="2264" spans="1:73" x14ac:dyDescent="0.2">
      <c r="A2264" t="s">
        <v>59</v>
      </c>
      <c r="B2264">
        <v>1610612761</v>
      </c>
      <c r="C2264" t="s">
        <v>95</v>
      </c>
      <c r="D2264" t="s">
        <v>96</v>
      </c>
      <c r="E2264">
        <v>22401099</v>
      </c>
      <c r="F2264" s="1">
        <v>45748</v>
      </c>
      <c r="G2264" t="s">
        <v>1489</v>
      </c>
      <c r="H2264" t="s">
        <v>70</v>
      </c>
      <c r="I2264">
        <v>48</v>
      </c>
      <c r="J2264">
        <v>44</v>
      </c>
      <c r="K2264">
        <v>97</v>
      </c>
      <c r="L2264">
        <v>0.45400000000000001</v>
      </c>
      <c r="M2264">
        <v>20</v>
      </c>
      <c r="N2264">
        <v>45</v>
      </c>
      <c r="O2264">
        <v>0.44400000000000001</v>
      </c>
      <c r="P2264">
        <v>10</v>
      </c>
      <c r="Q2264">
        <v>11</v>
      </c>
      <c r="R2264">
        <v>0.90900000000000003</v>
      </c>
      <c r="S2264">
        <v>9</v>
      </c>
      <c r="T2264">
        <v>26</v>
      </c>
      <c r="U2264">
        <v>35</v>
      </c>
      <c r="V2264">
        <v>35</v>
      </c>
      <c r="W2264">
        <v>12</v>
      </c>
      <c r="X2264">
        <v>7</v>
      </c>
      <c r="Y2264">
        <v>3</v>
      </c>
      <c r="Z2264">
        <v>2</v>
      </c>
      <c r="AA2264">
        <v>20</v>
      </c>
      <c r="AB2264">
        <v>9</v>
      </c>
      <c r="AC2264">
        <v>118</v>
      </c>
      <c r="AD2264">
        <v>-19</v>
      </c>
      <c r="AE2264">
        <v>1</v>
      </c>
      <c r="AF2264">
        <v>1231</v>
      </c>
      <c r="AG2264">
        <v>1231</v>
      </c>
      <c r="AH2264">
        <v>1231</v>
      </c>
      <c r="AI2264">
        <v>121</v>
      </c>
      <c r="AJ2264">
        <v>703</v>
      </c>
      <c r="AK2264">
        <v>324</v>
      </c>
      <c r="AL2264">
        <v>1487</v>
      </c>
      <c r="AM2264">
        <v>114</v>
      </c>
      <c r="AN2264">
        <v>312</v>
      </c>
      <c r="AO2264">
        <v>359</v>
      </c>
      <c r="AP2264">
        <v>2148</v>
      </c>
      <c r="AQ2264">
        <v>2344</v>
      </c>
      <c r="AR2264">
        <v>208</v>
      </c>
      <c r="AS2264">
        <v>1566</v>
      </c>
      <c r="AT2264">
        <v>2171</v>
      </c>
      <c r="AU2264">
        <v>2225</v>
      </c>
      <c r="AV2264">
        <v>132</v>
      </c>
      <c r="AW2264">
        <v>640</v>
      </c>
      <c r="AX2264">
        <v>1360</v>
      </c>
      <c r="AY2264">
        <v>1712</v>
      </c>
      <c r="AZ2264">
        <v>158</v>
      </c>
      <c r="BA2264">
        <v>1491</v>
      </c>
      <c r="BB2264">
        <v>2437</v>
      </c>
      <c r="BC2264">
        <v>891</v>
      </c>
      <c r="BD2264">
        <v>2175</v>
      </c>
      <c r="BE2264">
        <v>1</v>
      </c>
      <c r="BF2264" t="s">
        <v>71</v>
      </c>
      <c r="BG2264" t="s">
        <v>1404</v>
      </c>
      <c r="BH2264" t="s">
        <v>1787</v>
      </c>
      <c r="BI2264" s="4">
        <f xml:space="preserve"> _2025teamgamelogs[[#This Row],[FGA]] + (0.44 * _2025teamgamelogs[[#This Row],[FTA]]) + _2025teamgamelogs[[#This Row],[TOV]] - _2025teamgamelogs[[#This Row],[OREB]]</f>
        <v>104.84</v>
      </c>
      <c r="BJ2264" s="3">
        <f>_2025teamgamelogs[[#This Row],[TOV]]/_2025teamgamelogs[[#This Row],[POSSESIONS]]</f>
        <v>0.11446012972148034</v>
      </c>
      <c r="BK2264" s="4">
        <f>_2025teamgamelogs[[#This Row],[PTS]]/_2025teamgamelogs[[#This Row],[POSSESIONS]]</f>
        <v>1.1255246089278901</v>
      </c>
      <c r="BL2264" s="4">
        <f xml:space="preserve"> 100 * _2025teamgamelogs[[#This Row],[POINTS_PER_POSSESSION]]</f>
        <v>112.55246089278901</v>
      </c>
      <c r="BM2264" s="4">
        <f xml:space="preserve"> _2025teamgamelogs[[#This Row],[POSSESIONS]] / (_2025teamgamelogs[[#This Row],[MIN]]/48)</f>
        <v>104.84</v>
      </c>
      <c r="BN2264" s="3">
        <f>_2025teamgamelogs[[#This Row],[PTS]] / (2 * (_2025teamgamelogs[[#This Row],[FGA]] + 0.44 * _2025teamgamelogs[[#This Row],[FTA]]))</f>
        <v>0.57934014139827172</v>
      </c>
      <c r="BO2264" s="4">
        <f>VLOOKUP(_2025teamgamelogs[[#This Row],[MONTH]], LEAGUE_AVERAGES!$A$2:$B$8, 2, FALSE)</f>
        <v>112.746782507823</v>
      </c>
      <c r="BP2264" s="5">
        <f>VLOOKUP(_2025teamgamelogs[[#This Row],[TEAM_NAME]], LEAGUE_AVERAGES!$A$14:$C$43, 2, FALSE)</f>
        <v>0.35443902439024388</v>
      </c>
      <c r="BQ2264" s="5">
        <f>VLOOKUP(_2025teamgamelogs[[#This Row],[TEAM_NAME]], LEAGUE_AVERAGES!$A$14:$C$43, 3, FALSE)</f>
        <v>0.34512195121951217</v>
      </c>
      <c r="BR2264" s="5">
        <f>VLOOKUP(_2025teamgamelogs[[#This Row],[TEAM_NAME]], LEAGUE_AVERAGES!$F$14:$H$43, 2, FALSE)</f>
        <v>0.46104878048780484</v>
      </c>
      <c r="BS2264" s="5">
        <f>VLOOKUP(_2025teamgamelogs[[#This Row],[TEAM_NAME]], LEAGUE_AVERAGES!$F$14:$H$43, 3, FALSE)</f>
        <v>0.45834146341463411</v>
      </c>
      <c r="BT2264" s="5">
        <f>VLOOKUP(_2025teamgamelogs[[#This Row],[TEAM_NAME]], LEAGUE_AVERAGES!$K$14:$M$43, 2, FALSE)</f>
        <v>0.55942918094792793</v>
      </c>
      <c r="BU2264" s="5">
        <f>VLOOKUP(_2025teamgamelogs[[#This Row],[TEAM_NAME]], LEAGUE_AVERAGES!$K$14:$M$43, 3, FALSE)</f>
        <v>0.54979583097447959</v>
      </c>
    </row>
    <row r="2265" spans="1:73" x14ac:dyDescent="0.2">
      <c r="A2265" t="s">
        <v>59</v>
      </c>
      <c r="B2265">
        <v>1610612737</v>
      </c>
      <c r="C2265" t="s">
        <v>92</v>
      </c>
      <c r="D2265" t="s">
        <v>93</v>
      </c>
      <c r="E2265">
        <v>22401097</v>
      </c>
      <c r="F2265" s="1">
        <v>45748</v>
      </c>
      <c r="G2265" t="s">
        <v>1793</v>
      </c>
      <c r="H2265" t="s">
        <v>70</v>
      </c>
      <c r="I2265">
        <v>48</v>
      </c>
      <c r="J2265">
        <v>41</v>
      </c>
      <c r="K2265">
        <v>92</v>
      </c>
      <c r="L2265">
        <v>0.44600000000000001</v>
      </c>
      <c r="M2265">
        <v>7</v>
      </c>
      <c r="N2265">
        <v>32</v>
      </c>
      <c r="O2265">
        <v>0.219</v>
      </c>
      <c r="P2265">
        <v>24</v>
      </c>
      <c r="Q2265">
        <v>28</v>
      </c>
      <c r="R2265">
        <v>0.85699999999999998</v>
      </c>
      <c r="S2265">
        <v>12</v>
      </c>
      <c r="T2265">
        <v>33</v>
      </c>
      <c r="U2265">
        <v>45</v>
      </c>
      <c r="V2265">
        <v>26</v>
      </c>
      <c r="W2265">
        <v>20</v>
      </c>
      <c r="X2265">
        <v>12</v>
      </c>
      <c r="Y2265">
        <v>8</v>
      </c>
      <c r="Z2265">
        <v>5</v>
      </c>
      <c r="AA2265">
        <v>22</v>
      </c>
      <c r="AB2265">
        <v>18</v>
      </c>
      <c r="AC2265">
        <v>113</v>
      </c>
      <c r="AD2265">
        <v>-14</v>
      </c>
      <c r="AE2265">
        <v>1</v>
      </c>
      <c r="AF2265">
        <v>1231</v>
      </c>
      <c r="AG2265">
        <v>1231</v>
      </c>
      <c r="AH2265">
        <v>1231</v>
      </c>
      <c r="AI2265">
        <v>121</v>
      </c>
      <c r="AJ2265">
        <v>1234</v>
      </c>
      <c r="AK2265">
        <v>768</v>
      </c>
      <c r="AL2265">
        <v>1606</v>
      </c>
      <c r="AM2265">
        <v>2338</v>
      </c>
      <c r="AN2265">
        <v>1863</v>
      </c>
      <c r="AO2265">
        <v>2368</v>
      </c>
      <c r="AP2265">
        <v>238</v>
      </c>
      <c r="AQ2265">
        <v>377</v>
      </c>
      <c r="AR2265">
        <v>515</v>
      </c>
      <c r="AS2265">
        <v>848</v>
      </c>
      <c r="AT2265">
        <v>1131</v>
      </c>
      <c r="AU2265">
        <v>976</v>
      </c>
      <c r="AV2265">
        <v>1195</v>
      </c>
      <c r="AW2265">
        <v>2199</v>
      </c>
      <c r="AX2265">
        <v>217</v>
      </c>
      <c r="AY2265">
        <v>187</v>
      </c>
      <c r="AZ2265">
        <v>1188</v>
      </c>
      <c r="BA2265">
        <v>1887</v>
      </c>
      <c r="BB2265">
        <v>1204</v>
      </c>
      <c r="BC2265">
        <v>1250</v>
      </c>
      <c r="BD2265">
        <v>1995</v>
      </c>
      <c r="BE2265">
        <v>1</v>
      </c>
      <c r="BF2265" t="s">
        <v>64</v>
      </c>
      <c r="BG2265" t="s">
        <v>1404</v>
      </c>
      <c r="BH2265" t="s">
        <v>1787</v>
      </c>
      <c r="BI2265" s="4">
        <f xml:space="preserve"> _2025teamgamelogs[[#This Row],[FGA]] + (0.44 * _2025teamgamelogs[[#This Row],[FTA]]) + _2025teamgamelogs[[#This Row],[TOV]] - _2025teamgamelogs[[#This Row],[OREB]]</f>
        <v>112.32</v>
      </c>
      <c r="BJ2265" s="3">
        <f>_2025teamgamelogs[[#This Row],[TOV]]/_2025teamgamelogs[[#This Row],[POSSESIONS]]</f>
        <v>0.17806267806267809</v>
      </c>
      <c r="BK2265" s="4">
        <f>_2025teamgamelogs[[#This Row],[PTS]]/_2025teamgamelogs[[#This Row],[POSSESIONS]]</f>
        <v>1.0060541310541311</v>
      </c>
      <c r="BL2265" s="4">
        <f xml:space="preserve"> 100 * _2025teamgamelogs[[#This Row],[POINTS_PER_POSSESSION]]</f>
        <v>100.60541310541311</v>
      </c>
      <c r="BM2265" s="4">
        <f xml:space="preserve"> _2025teamgamelogs[[#This Row],[POSSESIONS]] / (_2025teamgamelogs[[#This Row],[MIN]]/48)</f>
        <v>112.32</v>
      </c>
      <c r="BN2265" s="3">
        <f>_2025teamgamelogs[[#This Row],[PTS]] / (2 * (_2025teamgamelogs[[#This Row],[FGA]] + 0.44 * _2025teamgamelogs[[#This Row],[FTA]]))</f>
        <v>0.5416027607361964</v>
      </c>
      <c r="BO2265" s="4">
        <f>VLOOKUP(_2025teamgamelogs[[#This Row],[MONTH]], LEAGUE_AVERAGES!$A$2:$B$8, 2, FALSE)</f>
        <v>112.746782507823</v>
      </c>
      <c r="BP2265" s="5">
        <f>VLOOKUP(_2025teamgamelogs[[#This Row],[TEAM_NAME]], LEAGUE_AVERAGES!$A$14:$C$43, 2, FALSE)</f>
        <v>0.35092500000000004</v>
      </c>
      <c r="BQ2265" s="5">
        <f>VLOOKUP(_2025teamgamelogs[[#This Row],[TEAM_NAME]], LEAGUE_AVERAGES!$A$14:$C$43, 3, FALSE)</f>
        <v>0.36290476190476195</v>
      </c>
      <c r="BR2265" s="5">
        <f>VLOOKUP(_2025teamgamelogs[[#This Row],[TEAM_NAME]], LEAGUE_AVERAGES!$F$14:$H$43, 2, FALSE)</f>
        <v>0.47670000000000012</v>
      </c>
      <c r="BS2265" s="5">
        <f>VLOOKUP(_2025teamgamelogs[[#This Row],[TEAM_NAME]], LEAGUE_AVERAGES!$F$14:$H$43, 3, FALSE)</f>
        <v>0.47069047619047621</v>
      </c>
      <c r="BT2265" s="5">
        <f>VLOOKUP(_2025teamgamelogs[[#This Row],[TEAM_NAME]], LEAGUE_AVERAGES!$K$14:$M$43, 2, FALSE)</f>
        <v>0.58493933923263275</v>
      </c>
      <c r="BU2265" s="5">
        <f>VLOOKUP(_2025teamgamelogs[[#This Row],[TEAM_NAME]], LEAGUE_AVERAGES!$K$14:$M$43, 3, FALSE)</f>
        <v>0.57722862424766153</v>
      </c>
    </row>
    <row r="2266" spans="1:73" x14ac:dyDescent="0.2">
      <c r="A2266" t="s">
        <v>59</v>
      </c>
      <c r="B2266">
        <v>1610612752</v>
      </c>
      <c r="C2266" t="s">
        <v>67</v>
      </c>
      <c r="D2266" t="s">
        <v>68</v>
      </c>
      <c r="E2266">
        <v>22401103</v>
      </c>
      <c r="F2266" s="1">
        <v>45749</v>
      </c>
      <c r="G2266" t="s">
        <v>1421</v>
      </c>
      <c r="H2266" t="s">
        <v>70</v>
      </c>
      <c r="I2266">
        <v>48</v>
      </c>
      <c r="J2266">
        <v>40</v>
      </c>
      <c r="K2266">
        <v>90</v>
      </c>
      <c r="L2266">
        <v>0.44400000000000001</v>
      </c>
      <c r="M2266">
        <v>11</v>
      </c>
      <c r="N2266">
        <v>36</v>
      </c>
      <c r="O2266">
        <v>0.30599999999999999</v>
      </c>
      <c r="P2266">
        <v>14</v>
      </c>
      <c r="Q2266">
        <v>17</v>
      </c>
      <c r="R2266">
        <v>0.82399999999999995</v>
      </c>
      <c r="S2266">
        <v>15</v>
      </c>
      <c r="T2266">
        <v>24</v>
      </c>
      <c r="U2266">
        <v>39</v>
      </c>
      <c r="V2266">
        <v>24</v>
      </c>
      <c r="W2266">
        <v>16</v>
      </c>
      <c r="X2266">
        <v>7</v>
      </c>
      <c r="Y2266">
        <v>2</v>
      </c>
      <c r="Z2266">
        <v>5</v>
      </c>
      <c r="AA2266">
        <v>19</v>
      </c>
      <c r="AB2266">
        <v>18</v>
      </c>
      <c r="AC2266">
        <v>105</v>
      </c>
      <c r="AD2266">
        <v>-19</v>
      </c>
      <c r="AE2266">
        <v>1</v>
      </c>
      <c r="AF2266">
        <v>1231</v>
      </c>
      <c r="AG2266">
        <v>1231</v>
      </c>
      <c r="AH2266">
        <v>1231</v>
      </c>
      <c r="AI2266">
        <v>121</v>
      </c>
      <c r="AJ2266">
        <v>1438</v>
      </c>
      <c r="AK2266">
        <v>1029</v>
      </c>
      <c r="AL2266">
        <v>1631</v>
      </c>
      <c r="AM2266">
        <v>1661</v>
      </c>
      <c r="AN2266">
        <v>1366</v>
      </c>
      <c r="AO2266">
        <v>1845</v>
      </c>
      <c r="AP2266">
        <v>1571</v>
      </c>
      <c r="AQ2266">
        <v>1778</v>
      </c>
      <c r="AR2266">
        <v>811</v>
      </c>
      <c r="AS2266">
        <v>332</v>
      </c>
      <c r="AT2266">
        <v>2333</v>
      </c>
      <c r="AU2266">
        <v>1833</v>
      </c>
      <c r="AV2266">
        <v>1570</v>
      </c>
      <c r="AW2266">
        <v>1583</v>
      </c>
      <c r="AX2266">
        <v>1360</v>
      </c>
      <c r="AY2266">
        <v>2078</v>
      </c>
      <c r="AZ2266">
        <v>1188</v>
      </c>
      <c r="BA2266">
        <v>1258</v>
      </c>
      <c r="BB2266">
        <v>1204</v>
      </c>
      <c r="BC2266">
        <v>1790</v>
      </c>
      <c r="BD2266">
        <v>2175</v>
      </c>
      <c r="BE2266">
        <v>1</v>
      </c>
      <c r="BF2266" t="s">
        <v>71</v>
      </c>
      <c r="BG2266" t="s">
        <v>1404</v>
      </c>
      <c r="BH2266" t="s">
        <v>1787</v>
      </c>
      <c r="BI2266" s="4">
        <f xml:space="preserve"> _2025teamgamelogs[[#This Row],[FGA]] + (0.44 * _2025teamgamelogs[[#This Row],[FTA]]) + _2025teamgamelogs[[#This Row],[TOV]] - _2025teamgamelogs[[#This Row],[OREB]]</f>
        <v>98.48</v>
      </c>
      <c r="BJ2266" s="3">
        <f>_2025teamgamelogs[[#This Row],[TOV]]/_2025teamgamelogs[[#This Row],[POSSESIONS]]</f>
        <v>0.16246953696181965</v>
      </c>
      <c r="BK2266" s="4">
        <f>_2025teamgamelogs[[#This Row],[PTS]]/_2025teamgamelogs[[#This Row],[POSSESIONS]]</f>
        <v>1.0662063363119414</v>
      </c>
      <c r="BL2266" s="4">
        <f xml:space="preserve"> 100 * _2025teamgamelogs[[#This Row],[POINTS_PER_POSSESSION]]</f>
        <v>106.62063363119414</v>
      </c>
      <c r="BM2266" s="4">
        <f xml:space="preserve"> _2025teamgamelogs[[#This Row],[POSSESIONS]] / (_2025teamgamelogs[[#This Row],[MIN]]/48)</f>
        <v>98.48</v>
      </c>
      <c r="BN2266" s="3">
        <f>_2025teamgamelogs[[#This Row],[PTS]] / (2 * (_2025teamgamelogs[[#This Row],[FGA]] + 0.44 * _2025teamgamelogs[[#This Row],[FTA]]))</f>
        <v>0.53857201477226091</v>
      </c>
      <c r="BO2266" s="4">
        <f>VLOOKUP(_2025teamgamelogs[[#This Row],[MONTH]], LEAGUE_AVERAGES!$A$2:$B$8, 2, FALSE)</f>
        <v>112.746782507823</v>
      </c>
      <c r="BP2266" s="5">
        <f>VLOOKUP(_2025teamgamelogs[[#This Row],[TEAM_NAME]], LEAGUE_AVERAGES!$A$14:$C$43, 2, FALSE)</f>
        <v>0.370219512195122</v>
      </c>
      <c r="BQ2266" s="5">
        <f>VLOOKUP(_2025teamgamelogs[[#This Row],[TEAM_NAME]], LEAGUE_AVERAGES!$A$14:$C$43, 3, FALSE)</f>
        <v>0.36224390243902438</v>
      </c>
      <c r="BR2266" s="5">
        <f>VLOOKUP(_2025teamgamelogs[[#This Row],[TEAM_NAME]], LEAGUE_AVERAGES!$F$14:$H$43, 2, FALSE)</f>
        <v>0.49358536585365859</v>
      </c>
      <c r="BS2266" s="5">
        <f>VLOOKUP(_2025teamgamelogs[[#This Row],[TEAM_NAME]], LEAGUE_AVERAGES!$F$14:$H$43, 3, FALSE)</f>
        <v>0.47975609756097559</v>
      </c>
      <c r="BT2266" s="5">
        <f>VLOOKUP(_2025teamgamelogs[[#This Row],[TEAM_NAME]], LEAGUE_AVERAGES!$K$14:$M$43, 2, FALSE)</f>
        <v>0.59525043511857889</v>
      </c>
      <c r="BU2266" s="5">
        <f>VLOOKUP(_2025teamgamelogs[[#This Row],[TEAM_NAME]], LEAGUE_AVERAGES!$K$14:$M$43, 3, FALSE)</f>
        <v>0.58413739951743537</v>
      </c>
    </row>
    <row r="2267" spans="1:73" x14ac:dyDescent="0.2">
      <c r="A2267" t="s">
        <v>59</v>
      </c>
      <c r="B2267">
        <v>1610612738</v>
      </c>
      <c r="C2267" t="s">
        <v>74</v>
      </c>
      <c r="D2267" t="s">
        <v>75</v>
      </c>
      <c r="E2267">
        <v>22401106</v>
      </c>
      <c r="F2267" s="1">
        <v>45749</v>
      </c>
      <c r="G2267" t="s">
        <v>683</v>
      </c>
      <c r="H2267" t="s">
        <v>70</v>
      </c>
      <c r="I2267">
        <v>48</v>
      </c>
      <c r="J2267">
        <v>39</v>
      </c>
      <c r="K2267">
        <v>87</v>
      </c>
      <c r="L2267">
        <v>0.44800000000000001</v>
      </c>
      <c r="M2267">
        <v>12</v>
      </c>
      <c r="N2267">
        <v>43</v>
      </c>
      <c r="O2267">
        <v>0.27900000000000003</v>
      </c>
      <c r="P2267">
        <v>13</v>
      </c>
      <c r="Q2267">
        <v>16</v>
      </c>
      <c r="R2267">
        <v>0.81299999999999994</v>
      </c>
      <c r="S2267">
        <v>19</v>
      </c>
      <c r="T2267">
        <v>24</v>
      </c>
      <c r="U2267">
        <v>43</v>
      </c>
      <c r="V2267">
        <v>24</v>
      </c>
      <c r="W2267">
        <v>13</v>
      </c>
      <c r="X2267">
        <v>3</v>
      </c>
      <c r="Y2267">
        <v>6</v>
      </c>
      <c r="Z2267">
        <v>2</v>
      </c>
      <c r="AA2267">
        <v>17</v>
      </c>
      <c r="AB2267">
        <v>13</v>
      </c>
      <c r="AC2267">
        <v>103</v>
      </c>
      <c r="AD2267">
        <v>-21</v>
      </c>
      <c r="AE2267">
        <v>1</v>
      </c>
      <c r="AF2267">
        <v>1231</v>
      </c>
      <c r="AG2267">
        <v>1231</v>
      </c>
      <c r="AH2267">
        <v>1231</v>
      </c>
      <c r="AI2267">
        <v>121</v>
      </c>
      <c r="AJ2267">
        <v>1609</v>
      </c>
      <c r="AK2267">
        <v>1449</v>
      </c>
      <c r="AL2267">
        <v>1564</v>
      </c>
      <c r="AM2267">
        <v>1413</v>
      </c>
      <c r="AN2267">
        <v>471</v>
      </c>
      <c r="AO2267">
        <v>2084</v>
      </c>
      <c r="AP2267">
        <v>1755</v>
      </c>
      <c r="AQ2267">
        <v>1907</v>
      </c>
      <c r="AR2267">
        <v>924</v>
      </c>
      <c r="AS2267">
        <v>61</v>
      </c>
      <c r="AT2267">
        <v>2333</v>
      </c>
      <c r="AU2267">
        <v>1282</v>
      </c>
      <c r="AV2267">
        <v>1570</v>
      </c>
      <c r="AW2267">
        <v>850</v>
      </c>
      <c r="AX2267">
        <v>2344</v>
      </c>
      <c r="AY2267">
        <v>560</v>
      </c>
      <c r="AZ2267">
        <v>158</v>
      </c>
      <c r="BA2267">
        <v>792</v>
      </c>
      <c r="BB2267">
        <v>2202</v>
      </c>
      <c r="BC2267">
        <v>1945</v>
      </c>
      <c r="BD2267">
        <v>2231</v>
      </c>
      <c r="BE2267">
        <v>1</v>
      </c>
      <c r="BF2267" t="s">
        <v>64</v>
      </c>
      <c r="BG2267" t="s">
        <v>1404</v>
      </c>
      <c r="BH2267" t="s">
        <v>1787</v>
      </c>
      <c r="BI2267" s="4">
        <f xml:space="preserve"> _2025teamgamelogs[[#This Row],[FGA]] + (0.44 * _2025teamgamelogs[[#This Row],[FTA]]) + _2025teamgamelogs[[#This Row],[TOV]] - _2025teamgamelogs[[#This Row],[OREB]]</f>
        <v>88.04</v>
      </c>
      <c r="BJ2267" s="3">
        <f>_2025teamgamelogs[[#This Row],[TOV]]/_2025teamgamelogs[[#This Row],[POSSESIONS]]</f>
        <v>0.14766015447523853</v>
      </c>
      <c r="BK2267" s="4">
        <f>_2025teamgamelogs[[#This Row],[PTS]]/_2025teamgamelogs[[#This Row],[POSSESIONS]]</f>
        <v>1.169922762380736</v>
      </c>
      <c r="BL2267" s="4">
        <f xml:space="preserve"> 100 * _2025teamgamelogs[[#This Row],[POINTS_PER_POSSESSION]]</f>
        <v>116.9922762380736</v>
      </c>
      <c r="BM2267" s="4">
        <f xml:space="preserve"> _2025teamgamelogs[[#This Row],[POSSESIONS]] / (_2025teamgamelogs[[#This Row],[MIN]]/48)</f>
        <v>88.04</v>
      </c>
      <c r="BN2267" s="3">
        <f>_2025teamgamelogs[[#This Row],[PTS]] / (2 * (_2025teamgamelogs[[#This Row],[FGA]] + 0.44 * _2025teamgamelogs[[#This Row],[FTA]]))</f>
        <v>0.54763930242450021</v>
      </c>
      <c r="BO2267" s="4">
        <f>VLOOKUP(_2025teamgamelogs[[#This Row],[MONTH]], LEAGUE_AVERAGES!$A$2:$B$8, 2, FALSE)</f>
        <v>112.746782507823</v>
      </c>
      <c r="BP2267" s="5">
        <f>VLOOKUP(_2025teamgamelogs[[#This Row],[TEAM_NAME]], LEAGUE_AVERAGES!$A$14:$C$43, 2, FALSE)</f>
        <v>0.3739024390243903</v>
      </c>
      <c r="BQ2267" s="5">
        <f>VLOOKUP(_2025teamgamelogs[[#This Row],[TEAM_NAME]], LEAGUE_AVERAGES!$A$14:$C$43, 3, FALSE)</f>
        <v>0.36424390243902455</v>
      </c>
      <c r="BR2267" s="5">
        <f>VLOOKUP(_2025teamgamelogs[[#This Row],[TEAM_NAME]], LEAGUE_AVERAGES!$F$14:$H$43, 2, FALSE)</f>
        <v>0.46717073170731704</v>
      </c>
      <c r="BS2267" s="5">
        <f>VLOOKUP(_2025teamgamelogs[[#This Row],[TEAM_NAME]], LEAGUE_AVERAGES!$F$14:$H$43, 3, FALSE)</f>
        <v>0.45907317073170728</v>
      </c>
      <c r="BT2267" s="5">
        <f>VLOOKUP(_2025teamgamelogs[[#This Row],[TEAM_NAME]], LEAGUE_AVERAGES!$K$14:$M$43, 2, FALSE)</f>
        <v>0.59645910798675039</v>
      </c>
      <c r="BU2267" s="5">
        <f>VLOOKUP(_2025teamgamelogs[[#This Row],[TEAM_NAME]], LEAGUE_AVERAGES!$K$14:$M$43, 3, FALSE)</f>
        <v>0.58679053151616523</v>
      </c>
    </row>
    <row r="2268" spans="1:73" x14ac:dyDescent="0.2">
      <c r="A2268" t="s">
        <v>59</v>
      </c>
      <c r="B2268">
        <v>1610612748</v>
      </c>
      <c r="C2268" t="s">
        <v>101</v>
      </c>
      <c r="D2268" t="s">
        <v>102</v>
      </c>
      <c r="E2268">
        <v>22401106</v>
      </c>
      <c r="F2268" s="1">
        <v>45749</v>
      </c>
      <c r="G2268" t="s">
        <v>685</v>
      </c>
      <c r="H2268" t="s">
        <v>63</v>
      </c>
      <c r="I2268">
        <v>48</v>
      </c>
      <c r="J2268">
        <v>43</v>
      </c>
      <c r="K2268">
        <v>83</v>
      </c>
      <c r="L2268">
        <v>0.51800000000000002</v>
      </c>
      <c r="M2268">
        <v>14</v>
      </c>
      <c r="N2268">
        <v>30</v>
      </c>
      <c r="O2268">
        <v>0.46700000000000003</v>
      </c>
      <c r="P2268">
        <v>24</v>
      </c>
      <c r="Q2268">
        <v>27</v>
      </c>
      <c r="R2268">
        <v>0.88900000000000001</v>
      </c>
      <c r="S2268">
        <v>11</v>
      </c>
      <c r="T2268">
        <v>23</v>
      </c>
      <c r="U2268">
        <v>34</v>
      </c>
      <c r="V2268">
        <v>28</v>
      </c>
      <c r="W2268">
        <v>5</v>
      </c>
      <c r="X2268">
        <v>9</v>
      </c>
      <c r="Y2268">
        <v>2</v>
      </c>
      <c r="Z2268">
        <v>6</v>
      </c>
      <c r="AA2268">
        <v>13</v>
      </c>
      <c r="AB2268">
        <v>17</v>
      </c>
      <c r="AC2268">
        <v>124</v>
      </c>
      <c r="AD2268">
        <v>21</v>
      </c>
      <c r="AE2268">
        <v>1</v>
      </c>
      <c r="AF2268">
        <v>1</v>
      </c>
      <c r="AG2268">
        <v>1</v>
      </c>
      <c r="AH2268">
        <v>1</v>
      </c>
      <c r="AI2268">
        <v>121</v>
      </c>
      <c r="AJ2268">
        <v>866</v>
      </c>
      <c r="AK2268">
        <v>1922</v>
      </c>
      <c r="AL2268">
        <v>422</v>
      </c>
      <c r="AM2268">
        <v>934</v>
      </c>
      <c r="AN2268">
        <v>2077</v>
      </c>
      <c r="AO2268">
        <v>221</v>
      </c>
      <c r="AP2268">
        <v>238</v>
      </c>
      <c r="AQ2268">
        <v>471</v>
      </c>
      <c r="AR2268">
        <v>316</v>
      </c>
      <c r="AS2268">
        <v>1051</v>
      </c>
      <c r="AT2268">
        <v>2380</v>
      </c>
      <c r="AU2268">
        <v>2282</v>
      </c>
      <c r="AV2268">
        <v>840</v>
      </c>
      <c r="AW2268">
        <v>6</v>
      </c>
      <c r="AX2268">
        <v>797</v>
      </c>
      <c r="AY2268">
        <v>2078</v>
      </c>
      <c r="AZ2268">
        <v>1573</v>
      </c>
      <c r="BA2268">
        <v>148</v>
      </c>
      <c r="BB2268">
        <v>1444</v>
      </c>
      <c r="BC2268">
        <v>497</v>
      </c>
      <c r="BD2268">
        <v>211</v>
      </c>
      <c r="BE2268">
        <v>1</v>
      </c>
      <c r="BF2268" t="s">
        <v>71</v>
      </c>
      <c r="BG2268" t="s">
        <v>1404</v>
      </c>
      <c r="BH2268" t="s">
        <v>1787</v>
      </c>
      <c r="BI2268" s="4">
        <f xml:space="preserve"> _2025teamgamelogs[[#This Row],[FGA]] + (0.44 * _2025teamgamelogs[[#This Row],[FTA]]) + _2025teamgamelogs[[#This Row],[TOV]] - _2025teamgamelogs[[#This Row],[OREB]]</f>
        <v>88.88</v>
      </c>
      <c r="BJ2268" s="3">
        <f>_2025teamgamelogs[[#This Row],[TOV]]/_2025teamgamelogs[[#This Row],[POSSESIONS]]</f>
        <v>5.6255625562556255E-2</v>
      </c>
      <c r="BK2268" s="4">
        <f>_2025teamgamelogs[[#This Row],[PTS]]/_2025teamgamelogs[[#This Row],[POSSESIONS]]</f>
        <v>1.3951395139513951</v>
      </c>
      <c r="BL2268" s="4">
        <f xml:space="preserve"> 100 * _2025teamgamelogs[[#This Row],[POINTS_PER_POSSESSION]]</f>
        <v>139.51395139513951</v>
      </c>
      <c r="BM2268" s="4">
        <f xml:space="preserve"> _2025teamgamelogs[[#This Row],[POSSESIONS]] / (_2025teamgamelogs[[#This Row],[MIN]]/48)</f>
        <v>88.88</v>
      </c>
      <c r="BN2268" s="3">
        <f>_2025teamgamelogs[[#This Row],[PTS]] / (2 * (_2025teamgamelogs[[#This Row],[FGA]] + 0.44 * _2025teamgamelogs[[#This Row],[FTA]]))</f>
        <v>0.65345699831365944</v>
      </c>
      <c r="BO2268" s="4">
        <f>VLOOKUP(_2025teamgamelogs[[#This Row],[MONTH]], LEAGUE_AVERAGES!$A$2:$B$8, 2, FALSE)</f>
        <v>112.746782507823</v>
      </c>
      <c r="BP2268" s="5">
        <f>VLOOKUP(_2025teamgamelogs[[#This Row],[TEAM_NAME]], LEAGUE_AVERAGES!$A$14:$C$43, 2, FALSE)</f>
        <v>0.38887804878048787</v>
      </c>
      <c r="BQ2268" s="5">
        <f>VLOOKUP(_2025teamgamelogs[[#This Row],[TEAM_NAME]], LEAGUE_AVERAGES!$A$14:$C$43, 3, FALSE)</f>
        <v>0.35180487804878063</v>
      </c>
      <c r="BR2268" s="5">
        <f>VLOOKUP(_2025teamgamelogs[[#This Row],[TEAM_NAME]], LEAGUE_AVERAGES!$F$14:$H$43, 2, FALSE)</f>
        <v>0.48178048780487814</v>
      </c>
      <c r="BS2268" s="5">
        <f>VLOOKUP(_2025teamgamelogs[[#This Row],[TEAM_NAME]], LEAGUE_AVERAGES!$F$14:$H$43, 3, FALSE)</f>
        <v>0.44997560975609752</v>
      </c>
      <c r="BT2268" s="5">
        <f>VLOOKUP(_2025teamgamelogs[[#This Row],[TEAM_NAME]], LEAGUE_AVERAGES!$K$14:$M$43, 2, FALSE)</f>
        <v>0.59307433364150897</v>
      </c>
      <c r="BU2268" s="5">
        <f>VLOOKUP(_2025teamgamelogs[[#This Row],[TEAM_NAME]], LEAGUE_AVERAGES!$K$14:$M$43, 3, FALSE)</f>
        <v>0.56311679796954139</v>
      </c>
    </row>
    <row r="2269" spans="1:73" x14ac:dyDescent="0.2">
      <c r="A2269" t="s">
        <v>59</v>
      </c>
      <c r="B2269">
        <v>1610612745</v>
      </c>
      <c r="C2269" t="s">
        <v>104</v>
      </c>
      <c r="D2269" t="s">
        <v>105</v>
      </c>
      <c r="E2269">
        <v>22401107</v>
      </c>
      <c r="F2269" s="1">
        <v>45749</v>
      </c>
      <c r="G2269" t="s">
        <v>1794</v>
      </c>
      <c r="H2269" t="s">
        <v>63</v>
      </c>
      <c r="I2269">
        <v>48</v>
      </c>
      <c r="J2269">
        <v>56</v>
      </c>
      <c r="K2269">
        <v>104</v>
      </c>
      <c r="L2269">
        <v>0.53800000000000003</v>
      </c>
      <c r="M2269">
        <v>19</v>
      </c>
      <c r="N2269">
        <v>45</v>
      </c>
      <c r="O2269">
        <v>0.42199999999999999</v>
      </c>
      <c r="P2269">
        <v>12</v>
      </c>
      <c r="Q2269">
        <v>19</v>
      </c>
      <c r="R2269">
        <v>0.63200000000000001</v>
      </c>
      <c r="S2269">
        <v>18</v>
      </c>
      <c r="T2269">
        <v>45</v>
      </c>
      <c r="U2269">
        <v>63</v>
      </c>
      <c r="V2269">
        <v>30</v>
      </c>
      <c r="W2269">
        <v>10</v>
      </c>
      <c r="X2269">
        <v>4</v>
      </c>
      <c r="Y2269">
        <v>6</v>
      </c>
      <c r="Z2269">
        <v>6</v>
      </c>
      <c r="AA2269">
        <v>18</v>
      </c>
      <c r="AB2269">
        <v>14</v>
      </c>
      <c r="AC2269">
        <v>143</v>
      </c>
      <c r="AD2269">
        <v>38</v>
      </c>
      <c r="AE2269">
        <v>1</v>
      </c>
      <c r="AF2269">
        <v>1</v>
      </c>
      <c r="AG2269">
        <v>1</v>
      </c>
      <c r="AH2269">
        <v>1</v>
      </c>
      <c r="AI2269">
        <v>121</v>
      </c>
      <c r="AJ2269">
        <v>10</v>
      </c>
      <c r="AK2269">
        <v>59</v>
      </c>
      <c r="AL2269">
        <v>239</v>
      </c>
      <c r="AM2269">
        <v>182</v>
      </c>
      <c r="AN2269">
        <v>312</v>
      </c>
      <c r="AO2269">
        <v>524</v>
      </c>
      <c r="AP2269">
        <v>1889</v>
      </c>
      <c r="AQ2269">
        <v>1458</v>
      </c>
      <c r="AR2269">
        <v>2271</v>
      </c>
      <c r="AS2269">
        <v>100</v>
      </c>
      <c r="AT2269">
        <v>37</v>
      </c>
      <c r="AU2269">
        <v>12</v>
      </c>
      <c r="AV2269">
        <v>541</v>
      </c>
      <c r="AW2269">
        <v>264</v>
      </c>
      <c r="AX2269">
        <v>2190</v>
      </c>
      <c r="AY2269">
        <v>560</v>
      </c>
      <c r="AZ2269">
        <v>1573</v>
      </c>
      <c r="BA2269">
        <v>1018</v>
      </c>
      <c r="BB2269">
        <v>2064</v>
      </c>
      <c r="BC2269">
        <v>33</v>
      </c>
      <c r="BD2269">
        <v>24</v>
      </c>
      <c r="BE2269">
        <v>1</v>
      </c>
      <c r="BF2269" t="s">
        <v>64</v>
      </c>
      <c r="BG2269" t="s">
        <v>1404</v>
      </c>
      <c r="BH2269" t="s">
        <v>1787</v>
      </c>
      <c r="BI2269" s="4">
        <f xml:space="preserve"> _2025teamgamelogs[[#This Row],[FGA]] + (0.44 * _2025teamgamelogs[[#This Row],[FTA]]) + _2025teamgamelogs[[#This Row],[TOV]] - _2025teamgamelogs[[#This Row],[OREB]]</f>
        <v>104.36</v>
      </c>
      <c r="BJ2269" s="3">
        <f>_2025teamgamelogs[[#This Row],[TOV]]/_2025teamgamelogs[[#This Row],[POSSESIONS]]</f>
        <v>9.5822154082023769E-2</v>
      </c>
      <c r="BK2269" s="4">
        <f>_2025teamgamelogs[[#This Row],[PTS]]/_2025teamgamelogs[[#This Row],[POSSESIONS]]</f>
        <v>1.3702568033729399</v>
      </c>
      <c r="BL2269" s="4">
        <f xml:space="preserve"> 100 * _2025teamgamelogs[[#This Row],[POINTS_PER_POSSESSION]]</f>
        <v>137.02568033729398</v>
      </c>
      <c r="BM2269" s="4">
        <f xml:space="preserve"> _2025teamgamelogs[[#This Row],[POSSESIONS]] / (_2025teamgamelogs[[#This Row],[MIN]]/48)</f>
        <v>104.36</v>
      </c>
      <c r="BN2269" s="3">
        <f>_2025teamgamelogs[[#This Row],[PTS]] / (2 * (_2025teamgamelogs[[#This Row],[FGA]] + 0.44 * _2025teamgamelogs[[#This Row],[FTA]]))</f>
        <v>0.63634745461018161</v>
      </c>
      <c r="BO2269" s="4">
        <f>VLOOKUP(_2025teamgamelogs[[#This Row],[MONTH]], LEAGUE_AVERAGES!$A$2:$B$8, 2, FALSE)</f>
        <v>112.746782507823</v>
      </c>
      <c r="BP2269" s="5">
        <f>VLOOKUP(_2025teamgamelogs[[#This Row],[TEAM_NAME]], LEAGUE_AVERAGES!$A$14:$C$43, 2, FALSE)</f>
        <v>0.35034146341463424</v>
      </c>
      <c r="BQ2269" s="5">
        <f>VLOOKUP(_2025teamgamelogs[[#This Row],[TEAM_NAME]], LEAGUE_AVERAGES!$A$14:$C$43, 3, FALSE)</f>
        <v>0.35473170731707321</v>
      </c>
      <c r="BR2269" s="5">
        <f>VLOOKUP(_2025teamgamelogs[[#This Row],[TEAM_NAME]], LEAGUE_AVERAGES!$F$14:$H$43, 2, FALSE)</f>
        <v>0.45260975609756104</v>
      </c>
      <c r="BS2269" s="5">
        <f>VLOOKUP(_2025teamgamelogs[[#This Row],[TEAM_NAME]], LEAGUE_AVERAGES!$F$14:$H$43, 3, FALSE)</f>
        <v>0.45763414634146338</v>
      </c>
      <c r="BT2269" s="5">
        <f>VLOOKUP(_2025teamgamelogs[[#This Row],[TEAM_NAME]], LEAGUE_AVERAGES!$K$14:$M$43, 2, FALSE)</f>
        <v>0.55103752047014554</v>
      </c>
      <c r="BU2269" s="5">
        <f>VLOOKUP(_2025teamgamelogs[[#This Row],[TEAM_NAME]], LEAGUE_AVERAGES!$K$14:$M$43, 3, FALSE)</f>
        <v>0.55544482411316332</v>
      </c>
    </row>
    <row r="2270" spans="1:73" x14ac:dyDescent="0.2">
      <c r="A2270" t="s">
        <v>59</v>
      </c>
      <c r="B2270">
        <v>1610612740</v>
      </c>
      <c r="C2270" t="s">
        <v>77</v>
      </c>
      <c r="D2270" t="s">
        <v>78</v>
      </c>
      <c r="E2270">
        <v>22401111</v>
      </c>
      <c r="F2270" s="1">
        <v>45749</v>
      </c>
      <c r="G2270" t="s">
        <v>1795</v>
      </c>
      <c r="H2270" t="s">
        <v>70</v>
      </c>
      <c r="I2270">
        <v>48</v>
      </c>
      <c r="J2270">
        <v>43</v>
      </c>
      <c r="K2270">
        <v>85</v>
      </c>
      <c r="L2270">
        <v>0.50600000000000001</v>
      </c>
      <c r="M2270">
        <v>4</v>
      </c>
      <c r="N2270">
        <v>22</v>
      </c>
      <c r="O2270">
        <v>0.182</v>
      </c>
      <c r="P2270">
        <v>8</v>
      </c>
      <c r="Q2270">
        <v>11</v>
      </c>
      <c r="R2270">
        <v>0.72699999999999998</v>
      </c>
      <c r="S2270">
        <v>7</v>
      </c>
      <c r="T2270">
        <v>32</v>
      </c>
      <c r="U2270">
        <v>39</v>
      </c>
      <c r="V2270">
        <v>29</v>
      </c>
      <c r="W2270">
        <v>17</v>
      </c>
      <c r="X2270">
        <v>9</v>
      </c>
      <c r="Y2270">
        <v>4</v>
      </c>
      <c r="Z2270">
        <v>4</v>
      </c>
      <c r="AA2270">
        <v>21</v>
      </c>
      <c r="AB2270">
        <v>9</v>
      </c>
      <c r="AC2270">
        <v>98</v>
      </c>
      <c r="AD2270">
        <v>-16</v>
      </c>
      <c r="AE2270">
        <v>1</v>
      </c>
      <c r="AF2270">
        <v>1231</v>
      </c>
      <c r="AG2270">
        <v>1231</v>
      </c>
      <c r="AH2270">
        <v>1231</v>
      </c>
      <c r="AI2270">
        <v>121</v>
      </c>
      <c r="AJ2270">
        <v>866</v>
      </c>
      <c r="AK2270">
        <v>1709</v>
      </c>
      <c r="AL2270">
        <v>601</v>
      </c>
      <c r="AM2270">
        <v>2448</v>
      </c>
      <c r="AN2270">
        <v>2436</v>
      </c>
      <c r="AO2270">
        <v>2423</v>
      </c>
      <c r="AP2270">
        <v>2336</v>
      </c>
      <c r="AQ2270">
        <v>2344</v>
      </c>
      <c r="AR2270">
        <v>1740</v>
      </c>
      <c r="AS2270">
        <v>2024</v>
      </c>
      <c r="AT2270">
        <v>1307</v>
      </c>
      <c r="AU2270">
        <v>1833</v>
      </c>
      <c r="AV2270">
        <v>687</v>
      </c>
      <c r="AW2270">
        <v>1759</v>
      </c>
      <c r="AX2270">
        <v>797</v>
      </c>
      <c r="AY2270">
        <v>1274</v>
      </c>
      <c r="AZ2270">
        <v>750</v>
      </c>
      <c r="BA2270">
        <v>1694</v>
      </c>
      <c r="BB2270">
        <v>2437</v>
      </c>
      <c r="BC2270">
        <v>2178</v>
      </c>
      <c r="BD2270">
        <v>2086</v>
      </c>
      <c r="BE2270">
        <v>1</v>
      </c>
      <c r="BF2270" t="s">
        <v>71</v>
      </c>
      <c r="BG2270" t="s">
        <v>1404</v>
      </c>
      <c r="BH2270" t="s">
        <v>1787</v>
      </c>
      <c r="BI2270" s="4">
        <f xml:space="preserve"> _2025teamgamelogs[[#This Row],[FGA]] + (0.44 * _2025teamgamelogs[[#This Row],[FTA]]) + _2025teamgamelogs[[#This Row],[TOV]] - _2025teamgamelogs[[#This Row],[OREB]]</f>
        <v>99.84</v>
      </c>
      <c r="BJ2270" s="3">
        <f>_2025teamgamelogs[[#This Row],[TOV]]/_2025teamgamelogs[[#This Row],[POSSESIONS]]</f>
        <v>0.1702724358974359</v>
      </c>
      <c r="BK2270" s="4">
        <f>_2025teamgamelogs[[#This Row],[PTS]]/_2025teamgamelogs[[#This Row],[POSSESIONS]]</f>
        <v>0.98157051282051277</v>
      </c>
      <c r="BL2270" s="4">
        <f xml:space="preserve"> 100 * _2025teamgamelogs[[#This Row],[POINTS_PER_POSSESSION]]</f>
        <v>98.15705128205127</v>
      </c>
      <c r="BM2270" s="4">
        <f xml:space="preserve"> _2025teamgamelogs[[#This Row],[POSSESIONS]] / (_2025teamgamelogs[[#This Row],[MIN]]/48)</f>
        <v>99.84</v>
      </c>
      <c r="BN2270" s="3">
        <f>_2025teamgamelogs[[#This Row],[PTS]] / (2 * (_2025teamgamelogs[[#This Row],[FGA]] + 0.44 * _2025teamgamelogs[[#This Row],[FTA]]))</f>
        <v>0.54541406945681215</v>
      </c>
      <c r="BO2270" s="4">
        <f>VLOOKUP(_2025teamgamelogs[[#This Row],[MONTH]], LEAGUE_AVERAGES!$A$2:$B$8, 2, FALSE)</f>
        <v>112.746782507823</v>
      </c>
      <c r="BP2270" s="5">
        <f>VLOOKUP(_2025teamgamelogs[[#This Row],[TEAM_NAME]], LEAGUE_AVERAGES!$A$14:$C$43, 2, FALSE)</f>
        <v>0.35068292682926827</v>
      </c>
      <c r="BQ2270" s="5">
        <f>VLOOKUP(_2025teamgamelogs[[#This Row],[TEAM_NAME]], LEAGUE_AVERAGES!$A$14:$C$43, 3, FALSE)</f>
        <v>0.33902439024390252</v>
      </c>
      <c r="BR2270" s="5">
        <f>VLOOKUP(_2025teamgamelogs[[#This Row],[TEAM_NAME]], LEAGUE_AVERAGES!$F$14:$H$43, 2, FALSE)</f>
        <v>0.44770731707317085</v>
      </c>
      <c r="BS2270" s="5">
        <f>VLOOKUP(_2025teamgamelogs[[#This Row],[TEAM_NAME]], LEAGUE_AVERAGES!$F$14:$H$43, 3, FALSE)</f>
        <v>0.45721951219512191</v>
      </c>
      <c r="BT2270" s="5">
        <f>VLOOKUP(_2025teamgamelogs[[#This Row],[TEAM_NAME]], LEAGUE_AVERAGES!$K$14:$M$43, 2, FALSE)</f>
        <v>0.55230036801172144</v>
      </c>
      <c r="BU2270" s="5">
        <f>VLOOKUP(_2025teamgamelogs[[#This Row],[TEAM_NAME]], LEAGUE_AVERAGES!$K$14:$M$43, 3, FALSE)</f>
        <v>0.55239725408654039</v>
      </c>
    </row>
    <row r="2271" spans="1:73" x14ac:dyDescent="0.2">
      <c r="A2271" t="s">
        <v>59</v>
      </c>
      <c r="B2271">
        <v>1610612765</v>
      </c>
      <c r="C2271" t="s">
        <v>107</v>
      </c>
      <c r="D2271" t="s">
        <v>108</v>
      </c>
      <c r="E2271">
        <v>22401108</v>
      </c>
      <c r="F2271" s="1">
        <v>45749</v>
      </c>
      <c r="G2271" t="s">
        <v>1796</v>
      </c>
      <c r="H2271" t="s">
        <v>70</v>
      </c>
      <c r="I2271">
        <v>48</v>
      </c>
      <c r="J2271">
        <v>36</v>
      </c>
      <c r="K2271">
        <v>89</v>
      </c>
      <c r="L2271">
        <v>0.40400000000000003</v>
      </c>
      <c r="M2271">
        <v>10</v>
      </c>
      <c r="N2271">
        <v>33</v>
      </c>
      <c r="O2271">
        <v>0.30299999999999999</v>
      </c>
      <c r="P2271">
        <v>21</v>
      </c>
      <c r="Q2271">
        <v>25</v>
      </c>
      <c r="R2271">
        <v>0.84</v>
      </c>
      <c r="S2271">
        <v>11</v>
      </c>
      <c r="T2271">
        <v>32</v>
      </c>
      <c r="U2271">
        <v>43</v>
      </c>
      <c r="V2271">
        <v>20</v>
      </c>
      <c r="W2271">
        <v>19</v>
      </c>
      <c r="X2271">
        <v>5</v>
      </c>
      <c r="Y2271">
        <v>7</v>
      </c>
      <c r="Z2271">
        <v>11</v>
      </c>
      <c r="AA2271">
        <v>25</v>
      </c>
      <c r="AB2271">
        <v>19</v>
      </c>
      <c r="AC2271">
        <v>103</v>
      </c>
      <c r="AD2271">
        <v>-16</v>
      </c>
      <c r="AE2271">
        <v>1</v>
      </c>
      <c r="AF2271">
        <v>1231</v>
      </c>
      <c r="AG2271">
        <v>1231</v>
      </c>
      <c r="AH2271">
        <v>1231</v>
      </c>
      <c r="AI2271">
        <v>121</v>
      </c>
      <c r="AJ2271">
        <v>2070</v>
      </c>
      <c r="AK2271">
        <v>1176</v>
      </c>
      <c r="AL2271">
        <v>2161</v>
      </c>
      <c r="AM2271">
        <v>1891</v>
      </c>
      <c r="AN2271">
        <v>1749</v>
      </c>
      <c r="AO2271">
        <v>1863</v>
      </c>
      <c r="AP2271">
        <v>506</v>
      </c>
      <c r="AQ2271">
        <v>666</v>
      </c>
      <c r="AR2271">
        <v>671</v>
      </c>
      <c r="AS2271">
        <v>1051</v>
      </c>
      <c r="AT2271">
        <v>1307</v>
      </c>
      <c r="AU2271">
        <v>1282</v>
      </c>
      <c r="AV2271">
        <v>2163</v>
      </c>
      <c r="AW2271">
        <v>2098</v>
      </c>
      <c r="AX2271">
        <v>1998</v>
      </c>
      <c r="AY2271">
        <v>346</v>
      </c>
      <c r="AZ2271">
        <v>2405</v>
      </c>
      <c r="BA2271">
        <v>2247</v>
      </c>
      <c r="BB2271">
        <v>971</v>
      </c>
      <c r="BC2271">
        <v>1945</v>
      </c>
      <c r="BD2271">
        <v>2086</v>
      </c>
      <c r="BE2271">
        <v>1</v>
      </c>
      <c r="BF2271" t="s">
        <v>71</v>
      </c>
      <c r="BG2271" t="s">
        <v>1404</v>
      </c>
      <c r="BH2271" t="s">
        <v>1787</v>
      </c>
      <c r="BI2271" s="4">
        <f xml:space="preserve"> _2025teamgamelogs[[#This Row],[FGA]] + (0.44 * _2025teamgamelogs[[#This Row],[FTA]]) + _2025teamgamelogs[[#This Row],[TOV]] - _2025teamgamelogs[[#This Row],[OREB]]</f>
        <v>108</v>
      </c>
      <c r="BJ2271" s="3">
        <f>_2025teamgamelogs[[#This Row],[TOV]]/_2025teamgamelogs[[#This Row],[POSSESIONS]]</f>
        <v>0.17592592592592593</v>
      </c>
      <c r="BK2271" s="4">
        <f>_2025teamgamelogs[[#This Row],[PTS]]/_2025teamgamelogs[[#This Row],[POSSESIONS]]</f>
        <v>0.95370370370370372</v>
      </c>
      <c r="BL2271" s="4">
        <f xml:space="preserve"> 100 * _2025teamgamelogs[[#This Row],[POINTS_PER_POSSESSION]]</f>
        <v>95.370370370370367</v>
      </c>
      <c r="BM2271" s="4">
        <f xml:space="preserve"> _2025teamgamelogs[[#This Row],[POSSESIONS]] / (_2025teamgamelogs[[#This Row],[MIN]]/48)</f>
        <v>108</v>
      </c>
      <c r="BN2271" s="3">
        <f>_2025teamgamelogs[[#This Row],[PTS]] / (2 * (_2025teamgamelogs[[#This Row],[FGA]] + 0.44 * _2025teamgamelogs[[#This Row],[FTA]]))</f>
        <v>0.51500000000000001</v>
      </c>
      <c r="BO2271" s="4">
        <f>VLOOKUP(_2025teamgamelogs[[#This Row],[MONTH]], LEAGUE_AVERAGES!$A$2:$B$8, 2, FALSE)</f>
        <v>112.746782507823</v>
      </c>
      <c r="BP2271" s="5">
        <f>VLOOKUP(_2025teamgamelogs[[#This Row],[TEAM_NAME]], LEAGUE_AVERAGES!$A$14:$C$43, 2, FALSE)</f>
        <v>0.3560731707317073</v>
      </c>
      <c r="BQ2271" s="5">
        <f>VLOOKUP(_2025teamgamelogs[[#This Row],[TEAM_NAME]], LEAGUE_AVERAGES!$A$14:$C$43, 3, FALSE)</f>
        <v>0.3687804878048781</v>
      </c>
      <c r="BR2271" s="5">
        <f>VLOOKUP(_2025teamgamelogs[[#This Row],[TEAM_NAME]], LEAGUE_AVERAGES!$F$14:$H$43, 2, FALSE)</f>
        <v>0.47321951219512204</v>
      </c>
      <c r="BS2271" s="5">
        <f>VLOOKUP(_2025teamgamelogs[[#This Row],[TEAM_NAME]], LEAGUE_AVERAGES!$F$14:$H$43, 3, FALSE)</f>
        <v>0.48104878048780486</v>
      </c>
      <c r="BT2271" s="5">
        <f>VLOOKUP(_2025teamgamelogs[[#This Row],[TEAM_NAME]], LEAGUE_AVERAGES!$K$14:$M$43, 2, FALSE)</f>
        <v>0.57634444021190001</v>
      </c>
      <c r="BU2271" s="5">
        <f>VLOOKUP(_2025teamgamelogs[[#This Row],[TEAM_NAME]], LEAGUE_AVERAGES!$K$14:$M$43, 3, FALSE)</f>
        <v>0.58621097107374254</v>
      </c>
    </row>
    <row r="2272" spans="1:73" x14ac:dyDescent="0.2">
      <c r="A2272" t="s">
        <v>59</v>
      </c>
      <c r="B2272">
        <v>1610612737</v>
      </c>
      <c r="C2272" t="s">
        <v>92</v>
      </c>
      <c r="D2272" t="s">
        <v>93</v>
      </c>
      <c r="E2272">
        <v>22401109</v>
      </c>
      <c r="F2272" s="1">
        <v>45749</v>
      </c>
      <c r="G2272" t="s">
        <v>1797</v>
      </c>
      <c r="H2272" t="s">
        <v>70</v>
      </c>
      <c r="I2272">
        <v>48</v>
      </c>
      <c r="J2272">
        <v>42</v>
      </c>
      <c r="K2272">
        <v>97</v>
      </c>
      <c r="L2272">
        <v>0.433</v>
      </c>
      <c r="M2272">
        <v>15</v>
      </c>
      <c r="N2272">
        <v>39</v>
      </c>
      <c r="O2272">
        <v>0.38500000000000001</v>
      </c>
      <c r="P2272">
        <v>19</v>
      </c>
      <c r="Q2272">
        <v>22</v>
      </c>
      <c r="R2272">
        <v>0.86399999999999999</v>
      </c>
      <c r="S2272">
        <v>12</v>
      </c>
      <c r="T2272">
        <v>31</v>
      </c>
      <c r="U2272">
        <v>43</v>
      </c>
      <c r="V2272">
        <v>29</v>
      </c>
      <c r="W2272">
        <v>11</v>
      </c>
      <c r="X2272">
        <v>7</v>
      </c>
      <c r="Y2272">
        <v>3</v>
      </c>
      <c r="Z2272">
        <v>8</v>
      </c>
      <c r="AA2272">
        <v>19</v>
      </c>
      <c r="AB2272">
        <v>16</v>
      </c>
      <c r="AC2272">
        <v>118</v>
      </c>
      <c r="AD2272">
        <v>-2</v>
      </c>
      <c r="AE2272">
        <v>1</v>
      </c>
      <c r="AF2272">
        <v>1231</v>
      </c>
      <c r="AG2272">
        <v>1231</v>
      </c>
      <c r="AH2272">
        <v>1231</v>
      </c>
      <c r="AI2272">
        <v>121</v>
      </c>
      <c r="AJ2272">
        <v>1068</v>
      </c>
      <c r="AK2272">
        <v>324</v>
      </c>
      <c r="AL2272">
        <v>1810</v>
      </c>
      <c r="AM2272">
        <v>733</v>
      </c>
      <c r="AN2272">
        <v>933</v>
      </c>
      <c r="AO2272">
        <v>909</v>
      </c>
      <c r="AP2272">
        <v>756</v>
      </c>
      <c r="AQ2272">
        <v>1008</v>
      </c>
      <c r="AR2272">
        <v>482</v>
      </c>
      <c r="AS2272">
        <v>848</v>
      </c>
      <c r="AT2272">
        <v>1488</v>
      </c>
      <c r="AU2272">
        <v>1282</v>
      </c>
      <c r="AV2272">
        <v>687</v>
      </c>
      <c r="AW2272">
        <v>429</v>
      </c>
      <c r="AX2272">
        <v>1360</v>
      </c>
      <c r="AY2272">
        <v>1712</v>
      </c>
      <c r="AZ2272">
        <v>2116</v>
      </c>
      <c r="BA2272">
        <v>1258</v>
      </c>
      <c r="BB2272">
        <v>1670</v>
      </c>
      <c r="BC2272">
        <v>891</v>
      </c>
      <c r="BD2272">
        <v>1286</v>
      </c>
      <c r="BE2272">
        <v>1</v>
      </c>
      <c r="BF2272" t="s">
        <v>71</v>
      </c>
      <c r="BG2272" t="s">
        <v>1404</v>
      </c>
      <c r="BH2272" t="s">
        <v>1787</v>
      </c>
      <c r="BI2272" s="4">
        <f xml:space="preserve"> _2025teamgamelogs[[#This Row],[FGA]] + (0.44 * _2025teamgamelogs[[#This Row],[FTA]]) + _2025teamgamelogs[[#This Row],[TOV]] - _2025teamgamelogs[[#This Row],[OREB]]</f>
        <v>105.68</v>
      </c>
      <c r="BJ2272" s="3">
        <f>_2025teamgamelogs[[#This Row],[TOV]]/_2025teamgamelogs[[#This Row],[POSSESIONS]]</f>
        <v>0.10408781226343679</v>
      </c>
      <c r="BK2272" s="4">
        <f>_2025teamgamelogs[[#This Row],[PTS]]/_2025teamgamelogs[[#This Row],[POSSESIONS]]</f>
        <v>1.1165783497350492</v>
      </c>
      <c r="BL2272" s="4">
        <f xml:space="preserve"> 100 * _2025teamgamelogs[[#This Row],[POINTS_PER_POSSESSION]]</f>
        <v>111.65783497350492</v>
      </c>
      <c r="BM2272" s="4">
        <f xml:space="preserve"> _2025teamgamelogs[[#This Row],[POSSESIONS]] / (_2025teamgamelogs[[#This Row],[MIN]]/48)</f>
        <v>105.68</v>
      </c>
      <c r="BN2272" s="3">
        <f>_2025teamgamelogs[[#This Row],[PTS]] / (2 * (_2025teamgamelogs[[#This Row],[FGA]] + 0.44 * _2025teamgamelogs[[#This Row],[FTA]]))</f>
        <v>0.55305586801649786</v>
      </c>
      <c r="BO2272" s="4">
        <f>VLOOKUP(_2025teamgamelogs[[#This Row],[MONTH]], LEAGUE_AVERAGES!$A$2:$B$8, 2, FALSE)</f>
        <v>112.746782507823</v>
      </c>
      <c r="BP2272" s="5">
        <f>VLOOKUP(_2025teamgamelogs[[#This Row],[TEAM_NAME]], LEAGUE_AVERAGES!$A$14:$C$43, 2, FALSE)</f>
        <v>0.35092500000000004</v>
      </c>
      <c r="BQ2272" s="5">
        <f>VLOOKUP(_2025teamgamelogs[[#This Row],[TEAM_NAME]], LEAGUE_AVERAGES!$A$14:$C$43, 3, FALSE)</f>
        <v>0.36290476190476195</v>
      </c>
      <c r="BR2272" s="5">
        <f>VLOOKUP(_2025teamgamelogs[[#This Row],[TEAM_NAME]], LEAGUE_AVERAGES!$F$14:$H$43, 2, FALSE)</f>
        <v>0.47670000000000012</v>
      </c>
      <c r="BS2272" s="5">
        <f>VLOOKUP(_2025teamgamelogs[[#This Row],[TEAM_NAME]], LEAGUE_AVERAGES!$F$14:$H$43, 3, FALSE)</f>
        <v>0.47069047619047621</v>
      </c>
      <c r="BT2272" s="5">
        <f>VLOOKUP(_2025teamgamelogs[[#This Row],[TEAM_NAME]], LEAGUE_AVERAGES!$K$14:$M$43, 2, FALSE)</f>
        <v>0.58493933923263275</v>
      </c>
      <c r="BU2272" s="5">
        <f>VLOOKUP(_2025teamgamelogs[[#This Row],[TEAM_NAME]], LEAGUE_AVERAGES!$K$14:$M$43, 3, FALSE)</f>
        <v>0.57722862424766153</v>
      </c>
    </row>
    <row r="2273" spans="1:73" x14ac:dyDescent="0.2">
      <c r="A2273" t="s">
        <v>59</v>
      </c>
      <c r="B2273">
        <v>1610612743</v>
      </c>
      <c r="C2273" t="s">
        <v>151</v>
      </c>
      <c r="D2273" t="s">
        <v>152</v>
      </c>
      <c r="E2273">
        <v>22401110</v>
      </c>
      <c r="F2273" s="1">
        <v>45749</v>
      </c>
      <c r="G2273" t="s">
        <v>965</v>
      </c>
      <c r="H2273" t="s">
        <v>70</v>
      </c>
      <c r="I2273">
        <v>48</v>
      </c>
      <c r="J2273">
        <v>38</v>
      </c>
      <c r="K2273">
        <v>96</v>
      </c>
      <c r="L2273">
        <v>0.39600000000000002</v>
      </c>
      <c r="M2273">
        <v>13</v>
      </c>
      <c r="N2273">
        <v>44</v>
      </c>
      <c r="O2273">
        <v>0.29499999999999998</v>
      </c>
      <c r="P2273">
        <v>17</v>
      </c>
      <c r="Q2273">
        <v>25</v>
      </c>
      <c r="R2273">
        <v>0.68</v>
      </c>
      <c r="S2273">
        <v>14</v>
      </c>
      <c r="T2273">
        <v>44</v>
      </c>
      <c r="U2273">
        <v>58</v>
      </c>
      <c r="V2273">
        <v>24</v>
      </c>
      <c r="W2273">
        <v>12</v>
      </c>
      <c r="X2273">
        <v>7</v>
      </c>
      <c r="Y2273">
        <v>4</v>
      </c>
      <c r="Z2273">
        <v>5</v>
      </c>
      <c r="AA2273">
        <v>12</v>
      </c>
      <c r="AB2273">
        <v>17</v>
      </c>
      <c r="AC2273">
        <v>106</v>
      </c>
      <c r="AD2273">
        <v>-7</v>
      </c>
      <c r="AE2273">
        <v>1</v>
      </c>
      <c r="AF2273">
        <v>1231</v>
      </c>
      <c r="AG2273">
        <v>1231</v>
      </c>
      <c r="AH2273">
        <v>1231</v>
      </c>
      <c r="AI2273">
        <v>121</v>
      </c>
      <c r="AJ2273">
        <v>1796</v>
      </c>
      <c r="AK2273">
        <v>392</v>
      </c>
      <c r="AL2273">
        <v>2239</v>
      </c>
      <c r="AM2273">
        <v>1171</v>
      </c>
      <c r="AN2273">
        <v>384</v>
      </c>
      <c r="AO2273">
        <v>1948</v>
      </c>
      <c r="AP2273">
        <v>1052</v>
      </c>
      <c r="AQ2273">
        <v>666</v>
      </c>
      <c r="AR2273">
        <v>2067</v>
      </c>
      <c r="AS2273">
        <v>466</v>
      </c>
      <c r="AT2273">
        <v>50</v>
      </c>
      <c r="AU2273">
        <v>57</v>
      </c>
      <c r="AV2273">
        <v>1570</v>
      </c>
      <c r="AW2273">
        <v>640</v>
      </c>
      <c r="AX2273">
        <v>1360</v>
      </c>
      <c r="AY2273">
        <v>1274</v>
      </c>
      <c r="AZ2273">
        <v>1188</v>
      </c>
      <c r="BA2273">
        <v>92</v>
      </c>
      <c r="BB2273">
        <v>1444</v>
      </c>
      <c r="BC2273">
        <v>1723</v>
      </c>
      <c r="BD2273">
        <v>1608</v>
      </c>
      <c r="BE2273">
        <v>1</v>
      </c>
      <c r="BF2273" t="s">
        <v>64</v>
      </c>
      <c r="BG2273" t="s">
        <v>1404</v>
      </c>
      <c r="BH2273" t="s">
        <v>1787</v>
      </c>
      <c r="BI2273" s="4">
        <f xml:space="preserve"> _2025teamgamelogs[[#This Row],[FGA]] + (0.44 * _2025teamgamelogs[[#This Row],[FTA]]) + _2025teamgamelogs[[#This Row],[TOV]] - _2025teamgamelogs[[#This Row],[OREB]]</f>
        <v>105</v>
      </c>
      <c r="BJ2273" s="3">
        <f>_2025teamgamelogs[[#This Row],[TOV]]/_2025teamgamelogs[[#This Row],[POSSESIONS]]</f>
        <v>0.11428571428571428</v>
      </c>
      <c r="BK2273" s="4">
        <f>_2025teamgamelogs[[#This Row],[PTS]]/_2025teamgamelogs[[#This Row],[POSSESIONS]]</f>
        <v>1.0095238095238095</v>
      </c>
      <c r="BL2273" s="4">
        <f xml:space="preserve"> 100 * _2025teamgamelogs[[#This Row],[POINTS_PER_POSSESSION]]</f>
        <v>100.95238095238095</v>
      </c>
      <c r="BM2273" s="4">
        <f xml:space="preserve"> _2025teamgamelogs[[#This Row],[POSSESIONS]] / (_2025teamgamelogs[[#This Row],[MIN]]/48)</f>
        <v>105</v>
      </c>
      <c r="BN2273" s="3">
        <f>_2025teamgamelogs[[#This Row],[PTS]] / (2 * (_2025teamgamelogs[[#This Row],[FGA]] + 0.44 * _2025teamgamelogs[[#This Row],[FTA]]))</f>
        <v>0.49532710280373832</v>
      </c>
      <c r="BO2273" s="4">
        <f>VLOOKUP(_2025teamgamelogs[[#This Row],[MONTH]], LEAGUE_AVERAGES!$A$2:$B$8, 2, FALSE)</f>
        <v>112.746782507823</v>
      </c>
      <c r="BP2273" s="5">
        <f>VLOOKUP(_2025teamgamelogs[[#This Row],[TEAM_NAME]], LEAGUE_AVERAGES!$A$14:$C$43, 2, FALSE)</f>
        <v>0.39036585365853654</v>
      </c>
      <c r="BQ2273" s="5">
        <f>VLOOKUP(_2025teamgamelogs[[#This Row],[TEAM_NAME]], LEAGUE_AVERAGES!$A$14:$C$43, 3, FALSE)</f>
        <v>0.36282926829268303</v>
      </c>
      <c r="BR2273" s="5">
        <f>VLOOKUP(_2025teamgamelogs[[#This Row],[TEAM_NAME]], LEAGUE_AVERAGES!$F$14:$H$43, 2, FALSE)</f>
        <v>0.50741463414634147</v>
      </c>
      <c r="BS2273" s="5">
        <f>VLOOKUP(_2025teamgamelogs[[#This Row],[TEAM_NAME]], LEAGUE_AVERAGES!$F$14:$H$43, 3, FALSE)</f>
        <v>0.50717073170731708</v>
      </c>
      <c r="BT2273" s="5">
        <f>VLOOKUP(_2025teamgamelogs[[#This Row],[TEAM_NAME]], LEAGUE_AVERAGES!$K$14:$M$43, 2, FALSE)</f>
        <v>0.61183675116028358</v>
      </c>
      <c r="BU2273" s="5">
        <f>VLOOKUP(_2025teamgamelogs[[#This Row],[TEAM_NAME]], LEAGUE_AVERAGES!$K$14:$M$43, 3, FALSE)</f>
        <v>0.59871853787111373</v>
      </c>
    </row>
    <row r="2274" spans="1:73" x14ac:dyDescent="0.2">
      <c r="A2274" t="s">
        <v>59</v>
      </c>
      <c r="B2274">
        <v>1610612742</v>
      </c>
      <c r="C2274" t="s">
        <v>154</v>
      </c>
      <c r="D2274" t="s">
        <v>155</v>
      </c>
      <c r="E2274">
        <v>22401109</v>
      </c>
      <c r="F2274" s="1">
        <v>45749</v>
      </c>
      <c r="G2274" t="s">
        <v>1798</v>
      </c>
      <c r="H2274" t="s">
        <v>63</v>
      </c>
      <c r="I2274">
        <v>48</v>
      </c>
      <c r="J2274">
        <v>44</v>
      </c>
      <c r="K2274">
        <v>83</v>
      </c>
      <c r="L2274">
        <v>0.53</v>
      </c>
      <c r="M2274">
        <v>15</v>
      </c>
      <c r="N2274">
        <v>33</v>
      </c>
      <c r="O2274">
        <v>0.45500000000000002</v>
      </c>
      <c r="P2274">
        <v>17</v>
      </c>
      <c r="Q2274">
        <v>21</v>
      </c>
      <c r="R2274">
        <v>0.81</v>
      </c>
      <c r="S2274">
        <v>4</v>
      </c>
      <c r="T2274">
        <v>38</v>
      </c>
      <c r="U2274">
        <v>42</v>
      </c>
      <c r="V2274">
        <v>27</v>
      </c>
      <c r="W2274">
        <v>15</v>
      </c>
      <c r="X2274">
        <v>7</v>
      </c>
      <c r="Y2274">
        <v>8</v>
      </c>
      <c r="Z2274">
        <v>3</v>
      </c>
      <c r="AA2274">
        <v>16</v>
      </c>
      <c r="AB2274">
        <v>19</v>
      </c>
      <c r="AC2274">
        <v>120</v>
      </c>
      <c r="AD2274">
        <v>2</v>
      </c>
      <c r="AE2274">
        <v>1</v>
      </c>
      <c r="AF2274">
        <v>1</v>
      </c>
      <c r="AG2274">
        <v>1</v>
      </c>
      <c r="AH2274">
        <v>1</v>
      </c>
      <c r="AI2274">
        <v>121</v>
      </c>
      <c r="AJ2274">
        <v>703</v>
      </c>
      <c r="AK2274">
        <v>1922</v>
      </c>
      <c r="AL2274">
        <v>311</v>
      </c>
      <c r="AM2274">
        <v>733</v>
      </c>
      <c r="AN2274">
        <v>1749</v>
      </c>
      <c r="AO2274">
        <v>299</v>
      </c>
      <c r="AP2274">
        <v>1052</v>
      </c>
      <c r="AQ2274">
        <v>1164</v>
      </c>
      <c r="AR2274">
        <v>957</v>
      </c>
      <c r="AS2274">
        <v>2385</v>
      </c>
      <c r="AT2274">
        <v>377</v>
      </c>
      <c r="AU2274">
        <v>1443</v>
      </c>
      <c r="AV2274">
        <v>1013</v>
      </c>
      <c r="AW2274">
        <v>1341</v>
      </c>
      <c r="AX2274">
        <v>1360</v>
      </c>
      <c r="AY2274">
        <v>187</v>
      </c>
      <c r="AZ2274">
        <v>384</v>
      </c>
      <c r="BA2274">
        <v>570</v>
      </c>
      <c r="BB2274">
        <v>971</v>
      </c>
      <c r="BC2274">
        <v>735</v>
      </c>
      <c r="BD2274">
        <v>1106</v>
      </c>
      <c r="BE2274">
        <v>1</v>
      </c>
      <c r="BF2274" t="s">
        <v>64</v>
      </c>
      <c r="BG2274" t="s">
        <v>1404</v>
      </c>
      <c r="BH2274" t="s">
        <v>1787</v>
      </c>
      <c r="BI2274" s="4">
        <f xml:space="preserve"> _2025teamgamelogs[[#This Row],[FGA]] + (0.44 * _2025teamgamelogs[[#This Row],[FTA]]) + _2025teamgamelogs[[#This Row],[TOV]] - _2025teamgamelogs[[#This Row],[OREB]]</f>
        <v>103.24</v>
      </c>
      <c r="BJ2274" s="3">
        <f>_2025teamgamelogs[[#This Row],[TOV]]/_2025teamgamelogs[[#This Row],[POSSESIONS]]</f>
        <v>0.14529252227818676</v>
      </c>
      <c r="BK2274" s="4">
        <f>_2025teamgamelogs[[#This Row],[PTS]]/_2025teamgamelogs[[#This Row],[POSSESIONS]]</f>
        <v>1.1623401782254941</v>
      </c>
      <c r="BL2274" s="4">
        <f xml:space="preserve"> 100 * _2025teamgamelogs[[#This Row],[POINTS_PER_POSSESSION]]</f>
        <v>116.2340178225494</v>
      </c>
      <c r="BM2274" s="4">
        <f xml:space="preserve"> _2025teamgamelogs[[#This Row],[POSSESIONS]] / (_2025teamgamelogs[[#This Row],[MIN]]/48)</f>
        <v>103.24</v>
      </c>
      <c r="BN2274" s="3">
        <f>_2025teamgamelogs[[#This Row],[PTS]] / (2 * (_2025teamgamelogs[[#This Row],[FGA]] + 0.44 * _2025teamgamelogs[[#This Row],[FTA]]))</f>
        <v>0.65047701647875111</v>
      </c>
      <c r="BO2274" s="4">
        <f>VLOOKUP(_2025teamgamelogs[[#This Row],[MONTH]], LEAGUE_AVERAGES!$A$2:$B$8, 2, FALSE)</f>
        <v>112.746782507823</v>
      </c>
      <c r="BP2274" s="5">
        <f>VLOOKUP(_2025teamgamelogs[[#This Row],[TEAM_NAME]], LEAGUE_AVERAGES!$A$14:$C$43, 2, FALSE)</f>
        <v>0.362375</v>
      </c>
      <c r="BQ2274" s="5">
        <f>VLOOKUP(_2025teamgamelogs[[#This Row],[TEAM_NAME]], LEAGUE_AVERAGES!$A$14:$C$43, 3, FALSE)</f>
        <v>0.36252380952380958</v>
      </c>
      <c r="BR2274" s="5">
        <f>VLOOKUP(_2025teamgamelogs[[#This Row],[TEAM_NAME]], LEAGUE_AVERAGES!$F$14:$H$43, 2, FALSE)</f>
        <v>0.47777500000000001</v>
      </c>
      <c r="BS2274" s="5">
        <f>VLOOKUP(_2025teamgamelogs[[#This Row],[TEAM_NAME]], LEAGUE_AVERAGES!$F$14:$H$43, 3, FALSE)</f>
        <v>0.48176190476190472</v>
      </c>
      <c r="BT2274" s="5">
        <f>VLOOKUP(_2025teamgamelogs[[#This Row],[TEAM_NAME]], LEAGUE_AVERAGES!$K$14:$M$43, 2, FALSE)</f>
        <v>0.58283558931438928</v>
      </c>
      <c r="BU2274" s="5">
        <f>VLOOKUP(_2025teamgamelogs[[#This Row],[TEAM_NAME]], LEAGUE_AVERAGES!$K$14:$M$43, 3, FALSE)</f>
        <v>0.5856179003364903</v>
      </c>
    </row>
    <row r="2275" spans="1:73" x14ac:dyDescent="0.2">
      <c r="A2275" t="s">
        <v>59</v>
      </c>
      <c r="B2275">
        <v>1610612764</v>
      </c>
      <c r="C2275" t="s">
        <v>148</v>
      </c>
      <c r="D2275" t="s">
        <v>149</v>
      </c>
      <c r="E2275">
        <v>22401105</v>
      </c>
      <c r="F2275" s="1">
        <v>45749</v>
      </c>
      <c r="G2275" t="s">
        <v>1799</v>
      </c>
      <c r="H2275" t="s">
        <v>63</v>
      </c>
      <c r="I2275">
        <v>48</v>
      </c>
      <c r="J2275">
        <v>43</v>
      </c>
      <c r="K2275">
        <v>84</v>
      </c>
      <c r="L2275">
        <v>0.51200000000000001</v>
      </c>
      <c r="M2275">
        <v>17</v>
      </c>
      <c r="N2275">
        <v>43</v>
      </c>
      <c r="O2275">
        <v>0.39500000000000002</v>
      </c>
      <c r="P2275">
        <v>13</v>
      </c>
      <c r="Q2275">
        <v>18</v>
      </c>
      <c r="R2275">
        <v>0.72199999999999998</v>
      </c>
      <c r="S2275">
        <v>7</v>
      </c>
      <c r="T2275">
        <v>34</v>
      </c>
      <c r="U2275">
        <v>41</v>
      </c>
      <c r="V2275">
        <v>24</v>
      </c>
      <c r="W2275">
        <v>14</v>
      </c>
      <c r="X2275">
        <v>6</v>
      </c>
      <c r="Y2275">
        <v>3</v>
      </c>
      <c r="Z2275">
        <v>3</v>
      </c>
      <c r="AA2275">
        <v>21</v>
      </c>
      <c r="AB2275">
        <v>16</v>
      </c>
      <c r="AC2275">
        <v>116</v>
      </c>
      <c r="AD2275">
        <v>5</v>
      </c>
      <c r="AE2275">
        <v>1</v>
      </c>
      <c r="AF2275">
        <v>1</v>
      </c>
      <c r="AG2275">
        <v>1</v>
      </c>
      <c r="AH2275">
        <v>1</v>
      </c>
      <c r="AI2275">
        <v>121</v>
      </c>
      <c r="AJ2275">
        <v>866</v>
      </c>
      <c r="AK2275">
        <v>1815</v>
      </c>
      <c r="AL2275">
        <v>510</v>
      </c>
      <c r="AM2275">
        <v>410</v>
      </c>
      <c r="AN2275">
        <v>471</v>
      </c>
      <c r="AO2275">
        <v>783</v>
      </c>
      <c r="AP2275">
        <v>1755</v>
      </c>
      <c r="AQ2275">
        <v>1617</v>
      </c>
      <c r="AR2275">
        <v>1787</v>
      </c>
      <c r="AS2275">
        <v>2024</v>
      </c>
      <c r="AT2275">
        <v>926</v>
      </c>
      <c r="AU2275">
        <v>1563</v>
      </c>
      <c r="AV2275">
        <v>1570</v>
      </c>
      <c r="AW2275">
        <v>1092</v>
      </c>
      <c r="AX2275">
        <v>1702</v>
      </c>
      <c r="AY2275">
        <v>1712</v>
      </c>
      <c r="AZ2275">
        <v>384</v>
      </c>
      <c r="BA2275">
        <v>1694</v>
      </c>
      <c r="BB2275">
        <v>1670</v>
      </c>
      <c r="BC2275">
        <v>1025</v>
      </c>
      <c r="BD2275">
        <v>922</v>
      </c>
      <c r="BE2275">
        <v>1</v>
      </c>
      <c r="BF2275" t="s">
        <v>64</v>
      </c>
      <c r="BG2275" t="s">
        <v>1404</v>
      </c>
      <c r="BH2275" t="s">
        <v>1787</v>
      </c>
      <c r="BI2275" s="4">
        <f xml:space="preserve"> _2025teamgamelogs[[#This Row],[FGA]] + (0.44 * _2025teamgamelogs[[#This Row],[FTA]]) + _2025teamgamelogs[[#This Row],[TOV]] - _2025teamgamelogs[[#This Row],[OREB]]</f>
        <v>98.92</v>
      </c>
      <c r="BJ2275" s="3">
        <f>_2025teamgamelogs[[#This Row],[TOV]]/_2025teamgamelogs[[#This Row],[POSSESIONS]]</f>
        <v>0.14152850788515972</v>
      </c>
      <c r="BK2275" s="4">
        <f>_2025teamgamelogs[[#This Row],[PTS]]/_2025teamgamelogs[[#This Row],[POSSESIONS]]</f>
        <v>1.1726647796198948</v>
      </c>
      <c r="BL2275" s="4">
        <f xml:space="preserve"> 100 * _2025teamgamelogs[[#This Row],[POINTS_PER_POSSESSION]]</f>
        <v>117.26647796198948</v>
      </c>
      <c r="BM2275" s="4">
        <f xml:space="preserve"> _2025teamgamelogs[[#This Row],[POSSESIONS]] / (_2025teamgamelogs[[#This Row],[MIN]]/48)</f>
        <v>98.92</v>
      </c>
      <c r="BN2275" s="3">
        <f>_2025teamgamelogs[[#This Row],[PTS]] / (2 * (_2025teamgamelogs[[#This Row],[FGA]] + 0.44 * _2025teamgamelogs[[#This Row],[FTA]]))</f>
        <v>0.63098346388163618</v>
      </c>
      <c r="BO2275" s="4">
        <f>VLOOKUP(_2025teamgamelogs[[#This Row],[MONTH]], LEAGUE_AVERAGES!$A$2:$B$8, 2, FALSE)</f>
        <v>112.746782507823</v>
      </c>
      <c r="BP2275" s="5">
        <f>VLOOKUP(_2025teamgamelogs[[#This Row],[TEAM_NAME]], LEAGUE_AVERAGES!$A$14:$C$43, 2, FALSE)</f>
        <v>0.32842499999999997</v>
      </c>
      <c r="BQ2275" s="5">
        <f>VLOOKUP(_2025teamgamelogs[[#This Row],[TEAM_NAME]], LEAGUE_AVERAGES!$A$14:$C$43, 3, FALSE)</f>
        <v>0.33730952380952384</v>
      </c>
      <c r="BR2275" s="5">
        <f>VLOOKUP(_2025teamgamelogs[[#This Row],[TEAM_NAME]], LEAGUE_AVERAGES!$F$14:$H$43, 2, FALSE)</f>
        <v>0.44209999999999994</v>
      </c>
      <c r="BS2275" s="5">
        <f>VLOOKUP(_2025teamgamelogs[[#This Row],[TEAM_NAME]], LEAGUE_AVERAGES!$F$14:$H$43, 3, FALSE)</f>
        <v>0.4362619047619048</v>
      </c>
      <c r="BT2275" s="5">
        <f>VLOOKUP(_2025teamgamelogs[[#This Row],[TEAM_NAME]], LEAGUE_AVERAGES!$K$14:$M$43, 2, FALSE)</f>
        <v>0.55099578881797462</v>
      </c>
      <c r="BU2275" s="5">
        <f>VLOOKUP(_2025teamgamelogs[[#This Row],[TEAM_NAME]], LEAGUE_AVERAGES!$K$14:$M$43, 3, FALSE)</f>
        <v>0.54201342555394594</v>
      </c>
    </row>
    <row r="2276" spans="1:73" x14ac:dyDescent="0.2">
      <c r="A2276" t="s">
        <v>59</v>
      </c>
      <c r="B2276">
        <v>1610612758</v>
      </c>
      <c r="C2276" t="s">
        <v>142</v>
      </c>
      <c r="D2276" t="s">
        <v>143</v>
      </c>
      <c r="E2276">
        <v>22401105</v>
      </c>
      <c r="F2276" s="1">
        <v>45749</v>
      </c>
      <c r="G2276" t="s">
        <v>1800</v>
      </c>
      <c r="H2276" t="s">
        <v>70</v>
      </c>
      <c r="I2276">
        <v>48</v>
      </c>
      <c r="J2276">
        <v>40</v>
      </c>
      <c r="K2276">
        <v>95</v>
      </c>
      <c r="L2276">
        <v>0.42099999999999999</v>
      </c>
      <c r="M2276">
        <v>10</v>
      </c>
      <c r="N2276">
        <v>39</v>
      </c>
      <c r="O2276">
        <v>0.25600000000000001</v>
      </c>
      <c r="P2276">
        <v>21</v>
      </c>
      <c r="Q2276">
        <v>28</v>
      </c>
      <c r="R2276">
        <v>0.75</v>
      </c>
      <c r="S2276">
        <v>17</v>
      </c>
      <c r="T2276">
        <v>31</v>
      </c>
      <c r="U2276">
        <v>48</v>
      </c>
      <c r="V2276">
        <v>25</v>
      </c>
      <c r="W2276">
        <v>11</v>
      </c>
      <c r="X2276">
        <v>10</v>
      </c>
      <c r="Y2276">
        <v>3</v>
      </c>
      <c r="Z2276">
        <v>3</v>
      </c>
      <c r="AA2276">
        <v>16</v>
      </c>
      <c r="AB2276">
        <v>21</v>
      </c>
      <c r="AC2276">
        <v>111</v>
      </c>
      <c r="AD2276">
        <v>-5</v>
      </c>
      <c r="AE2276">
        <v>1</v>
      </c>
      <c r="AF2276">
        <v>1231</v>
      </c>
      <c r="AG2276">
        <v>1231</v>
      </c>
      <c r="AH2276">
        <v>1231</v>
      </c>
      <c r="AI2276">
        <v>121</v>
      </c>
      <c r="AJ2276">
        <v>1438</v>
      </c>
      <c r="AK2276">
        <v>477</v>
      </c>
      <c r="AL2276">
        <v>1959</v>
      </c>
      <c r="AM2276">
        <v>1891</v>
      </c>
      <c r="AN2276">
        <v>933</v>
      </c>
      <c r="AO2276">
        <v>2229</v>
      </c>
      <c r="AP2276">
        <v>506</v>
      </c>
      <c r="AQ2276">
        <v>377</v>
      </c>
      <c r="AR2276">
        <v>1525</v>
      </c>
      <c r="AS2276">
        <v>160</v>
      </c>
      <c r="AT2276">
        <v>1488</v>
      </c>
      <c r="AU2276">
        <v>604</v>
      </c>
      <c r="AV2276">
        <v>1358</v>
      </c>
      <c r="AW2276">
        <v>429</v>
      </c>
      <c r="AX2276">
        <v>539</v>
      </c>
      <c r="AY2276">
        <v>1712</v>
      </c>
      <c r="AZ2276">
        <v>384</v>
      </c>
      <c r="BA2276">
        <v>570</v>
      </c>
      <c r="BB2276">
        <v>575</v>
      </c>
      <c r="BC2276">
        <v>1402</v>
      </c>
      <c r="BD2276">
        <v>1476</v>
      </c>
      <c r="BE2276">
        <v>1</v>
      </c>
      <c r="BF2276" t="s">
        <v>71</v>
      </c>
      <c r="BG2276" t="s">
        <v>1404</v>
      </c>
      <c r="BH2276" t="s">
        <v>1787</v>
      </c>
      <c r="BI2276" s="4">
        <f xml:space="preserve"> _2025teamgamelogs[[#This Row],[FGA]] + (0.44 * _2025teamgamelogs[[#This Row],[FTA]]) + _2025teamgamelogs[[#This Row],[TOV]] - _2025teamgamelogs[[#This Row],[OREB]]</f>
        <v>101.32</v>
      </c>
      <c r="BJ2276" s="3">
        <f>_2025teamgamelogs[[#This Row],[TOV]]/_2025teamgamelogs[[#This Row],[POSSESIONS]]</f>
        <v>0.10856691669956574</v>
      </c>
      <c r="BK2276" s="4">
        <f>_2025teamgamelogs[[#This Row],[PTS]]/_2025teamgamelogs[[#This Row],[POSSESIONS]]</f>
        <v>1.0955388866956179</v>
      </c>
      <c r="BL2276" s="4">
        <f xml:space="preserve"> 100 * _2025teamgamelogs[[#This Row],[POINTS_PER_POSSESSION]]</f>
        <v>109.5538886695618</v>
      </c>
      <c r="BM2276" s="4">
        <f xml:space="preserve"> _2025teamgamelogs[[#This Row],[POSSESIONS]] / (_2025teamgamelogs[[#This Row],[MIN]]/48)</f>
        <v>101.32</v>
      </c>
      <c r="BN2276" s="3">
        <f>_2025teamgamelogs[[#This Row],[PTS]] / (2 * (_2025teamgamelogs[[#This Row],[FGA]] + 0.44 * _2025teamgamelogs[[#This Row],[FTA]]))</f>
        <v>0.5171449869549013</v>
      </c>
      <c r="BO2276" s="4">
        <f>VLOOKUP(_2025teamgamelogs[[#This Row],[MONTH]], LEAGUE_AVERAGES!$A$2:$B$8, 2, FALSE)</f>
        <v>112.746782507823</v>
      </c>
      <c r="BP2276" s="5">
        <f>VLOOKUP(_2025teamgamelogs[[#This Row],[TEAM_NAME]], LEAGUE_AVERAGES!$A$14:$C$43, 2, FALSE)</f>
        <v>0.37158536585365853</v>
      </c>
      <c r="BQ2276" s="5">
        <f>VLOOKUP(_2025teamgamelogs[[#This Row],[TEAM_NAME]], LEAGUE_AVERAGES!$A$14:$C$43, 3, FALSE)</f>
        <v>0.34029268292682929</v>
      </c>
      <c r="BR2276" s="5">
        <f>VLOOKUP(_2025teamgamelogs[[#This Row],[TEAM_NAME]], LEAGUE_AVERAGES!$F$14:$H$43, 2, FALSE)</f>
        <v>0.4831951219512195</v>
      </c>
      <c r="BS2276" s="5">
        <f>VLOOKUP(_2025teamgamelogs[[#This Row],[TEAM_NAME]], LEAGUE_AVERAGES!$F$14:$H$43, 3, FALSE)</f>
        <v>0.47492682926829272</v>
      </c>
      <c r="BT2276" s="5">
        <f>VLOOKUP(_2025teamgamelogs[[#This Row],[TEAM_NAME]], LEAGUE_AVERAGES!$K$14:$M$43, 2, FALSE)</f>
        <v>0.59195463864629394</v>
      </c>
      <c r="BU2276" s="5">
        <f>VLOOKUP(_2025teamgamelogs[[#This Row],[TEAM_NAME]], LEAGUE_AVERAGES!$K$14:$M$43, 3, FALSE)</f>
        <v>0.57517865161129356</v>
      </c>
    </row>
    <row r="2277" spans="1:73" x14ac:dyDescent="0.2">
      <c r="A2277" t="s">
        <v>59</v>
      </c>
      <c r="B2277">
        <v>1610612762</v>
      </c>
      <c r="C2277" t="s">
        <v>125</v>
      </c>
      <c r="D2277" t="s">
        <v>126</v>
      </c>
      <c r="E2277">
        <v>22401107</v>
      </c>
      <c r="F2277" s="1">
        <v>45749</v>
      </c>
      <c r="G2277" t="s">
        <v>1801</v>
      </c>
      <c r="H2277" t="s">
        <v>70</v>
      </c>
      <c r="I2277">
        <v>48</v>
      </c>
      <c r="J2277">
        <v>40</v>
      </c>
      <c r="K2277">
        <v>94</v>
      </c>
      <c r="L2277">
        <v>0.42599999999999999</v>
      </c>
      <c r="M2277">
        <v>10</v>
      </c>
      <c r="N2277">
        <v>40</v>
      </c>
      <c r="O2277">
        <v>0.25</v>
      </c>
      <c r="P2277">
        <v>15</v>
      </c>
      <c r="Q2277">
        <v>23</v>
      </c>
      <c r="R2277">
        <v>0.65200000000000002</v>
      </c>
      <c r="S2277">
        <v>10</v>
      </c>
      <c r="T2277">
        <v>29</v>
      </c>
      <c r="U2277">
        <v>39</v>
      </c>
      <c r="V2277">
        <v>25</v>
      </c>
      <c r="W2277">
        <v>10</v>
      </c>
      <c r="X2277">
        <v>7</v>
      </c>
      <c r="Y2277">
        <v>6</v>
      </c>
      <c r="Z2277">
        <v>6</v>
      </c>
      <c r="AA2277">
        <v>14</v>
      </c>
      <c r="AB2277">
        <v>18</v>
      </c>
      <c r="AC2277">
        <v>105</v>
      </c>
      <c r="AD2277">
        <v>-38</v>
      </c>
      <c r="AE2277">
        <v>1</v>
      </c>
      <c r="AF2277">
        <v>1231</v>
      </c>
      <c r="AG2277">
        <v>1231</v>
      </c>
      <c r="AH2277">
        <v>1231</v>
      </c>
      <c r="AI2277">
        <v>121</v>
      </c>
      <c r="AJ2277">
        <v>1438</v>
      </c>
      <c r="AK2277">
        <v>570</v>
      </c>
      <c r="AL2277">
        <v>1903</v>
      </c>
      <c r="AM2277">
        <v>1891</v>
      </c>
      <c r="AN2277">
        <v>795</v>
      </c>
      <c r="AO2277">
        <v>2236</v>
      </c>
      <c r="AP2277">
        <v>1416</v>
      </c>
      <c r="AQ2277">
        <v>899</v>
      </c>
      <c r="AR2277">
        <v>2193</v>
      </c>
      <c r="AS2277">
        <v>1308</v>
      </c>
      <c r="AT2277">
        <v>1807</v>
      </c>
      <c r="AU2277">
        <v>1833</v>
      </c>
      <c r="AV2277">
        <v>1358</v>
      </c>
      <c r="AW2277">
        <v>264</v>
      </c>
      <c r="AX2277">
        <v>1360</v>
      </c>
      <c r="AY2277">
        <v>560</v>
      </c>
      <c r="AZ2277">
        <v>1573</v>
      </c>
      <c r="BA2277">
        <v>260</v>
      </c>
      <c r="BB2277">
        <v>1204</v>
      </c>
      <c r="BC2277">
        <v>1790</v>
      </c>
      <c r="BD2277">
        <v>2434</v>
      </c>
      <c r="BE2277">
        <v>1</v>
      </c>
      <c r="BF2277" t="s">
        <v>71</v>
      </c>
      <c r="BG2277" t="s">
        <v>1404</v>
      </c>
      <c r="BH2277" t="s">
        <v>1787</v>
      </c>
      <c r="BI2277" s="4">
        <f xml:space="preserve"> _2025teamgamelogs[[#This Row],[FGA]] + (0.44 * _2025teamgamelogs[[#This Row],[FTA]]) + _2025teamgamelogs[[#This Row],[TOV]] - _2025teamgamelogs[[#This Row],[OREB]]</f>
        <v>104.12</v>
      </c>
      <c r="BJ2277" s="3">
        <f>_2025teamgamelogs[[#This Row],[TOV]]/_2025teamgamelogs[[#This Row],[POSSESIONS]]</f>
        <v>9.6043027276219745E-2</v>
      </c>
      <c r="BK2277" s="4">
        <f>_2025teamgamelogs[[#This Row],[PTS]]/_2025teamgamelogs[[#This Row],[POSSESIONS]]</f>
        <v>1.0084517864003073</v>
      </c>
      <c r="BL2277" s="4">
        <f xml:space="preserve"> 100 * _2025teamgamelogs[[#This Row],[POINTS_PER_POSSESSION]]</f>
        <v>100.84517864003072</v>
      </c>
      <c r="BM2277" s="4">
        <f xml:space="preserve"> _2025teamgamelogs[[#This Row],[POSSESIONS]] / (_2025teamgamelogs[[#This Row],[MIN]]/48)</f>
        <v>104.12</v>
      </c>
      <c r="BN2277" s="3">
        <f>_2025teamgamelogs[[#This Row],[PTS]] / (2 * (_2025teamgamelogs[[#This Row],[FGA]] + 0.44 * _2025teamgamelogs[[#This Row],[FTA]]))</f>
        <v>0.50422589320015365</v>
      </c>
      <c r="BO2277" s="4">
        <f>VLOOKUP(_2025teamgamelogs[[#This Row],[MONTH]], LEAGUE_AVERAGES!$A$2:$B$8, 2, FALSE)</f>
        <v>112.746782507823</v>
      </c>
      <c r="BP2277" s="5">
        <f>VLOOKUP(_2025teamgamelogs[[#This Row],[TEAM_NAME]], LEAGUE_AVERAGES!$A$14:$C$43, 2, FALSE)</f>
        <v>0.36446341463414633</v>
      </c>
      <c r="BQ2277" s="5">
        <f>VLOOKUP(_2025teamgamelogs[[#This Row],[TEAM_NAME]], LEAGUE_AVERAGES!$A$14:$C$43, 3, FALSE)</f>
        <v>0.3413170731707319</v>
      </c>
      <c r="BR2277" s="5">
        <f>VLOOKUP(_2025teamgamelogs[[#This Row],[TEAM_NAME]], LEAGUE_AVERAGES!$F$14:$H$43, 2, FALSE)</f>
        <v>0.4583902439024391</v>
      </c>
      <c r="BS2277" s="5">
        <f>VLOOKUP(_2025teamgamelogs[[#This Row],[TEAM_NAME]], LEAGUE_AVERAGES!$F$14:$H$43, 3, FALSE)</f>
        <v>0.45390243902439031</v>
      </c>
      <c r="BT2277" s="5">
        <f>VLOOKUP(_2025teamgamelogs[[#This Row],[TEAM_NAME]], LEAGUE_AVERAGES!$K$14:$M$43, 2, FALSE)</f>
        <v>0.57104853563970659</v>
      </c>
      <c r="BU2277" s="5">
        <f>VLOOKUP(_2025teamgamelogs[[#This Row],[TEAM_NAME]], LEAGUE_AVERAGES!$K$14:$M$43, 3, FALSE)</f>
        <v>0.56826296147062372</v>
      </c>
    </row>
    <row r="2278" spans="1:73" x14ac:dyDescent="0.2">
      <c r="A2278" t="s">
        <v>59</v>
      </c>
      <c r="B2278">
        <v>1610612760</v>
      </c>
      <c r="C2278" t="s">
        <v>137</v>
      </c>
      <c r="D2278" t="s">
        <v>138</v>
      </c>
      <c r="E2278">
        <v>22401108</v>
      </c>
      <c r="F2278" s="1">
        <v>45749</v>
      </c>
      <c r="G2278" t="s">
        <v>1802</v>
      </c>
      <c r="H2278" t="s">
        <v>63</v>
      </c>
      <c r="I2278">
        <v>48</v>
      </c>
      <c r="J2278">
        <v>42</v>
      </c>
      <c r="K2278">
        <v>96</v>
      </c>
      <c r="L2278">
        <v>0.438</v>
      </c>
      <c r="M2278">
        <v>10</v>
      </c>
      <c r="N2278">
        <v>38</v>
      </c>
      <c r="O2278">
        <v>0.26300000000000001</v>
      </c>
      <c r="P2278">
        <v>25</v>
      </c>
      <c r="Q2278">
        <v>31</v>
      </c>
      <c r="R2278">
        <v>0.80600000000000005</v>
      </c>
      <c r="S2278">
        <v>13</v>
      </c>
      <c r="T2278">
        <v>33</v>
      </c>
      <c r="U2278">
        <v>46</v>
      </c>
      <c r="V2278">
        <v>25</v>
      </c>
      <c r="W2278">
        <v>10</v>
      </c>
      <c r="X2278">
        <v>12</v>
      </c>
      <c r="Y2278">
        <v>11</v>
      </c>
      <c r="Z2278">
        <v>7</v>
      </c>
      <c r="AA2278">
        <v>19</v>
      </c>
      <c r="AB2278">
        <v>25</v>
      </c>
      <c r="AC2278">
        <v>119</v>
      </c>
      <c r="AD2278">
        <v>16</v>
      </c>
      <c r="AE2278">
        <v>1</v>
      </c>
      <c r="AF2278">
        <v>1</v>
      </c>
      <c r="AG2278">
        <v>1</v>
      </c>
      <c r="AH2278">
        <v>1</v>
      </c>
      <c r="AI2278">
        <v>121</v>
      </c>
      <c r="AJ2278">
        <v>1068</v>
      </c>
      <c r="AK2278">
        <v>392</v>
      </c>
      <c r="AL2278">
        <v>1741</v>
      </c>
      <c r="AM2278">
        <v>1891</v>
      </c>
      <c r="AN2278">
        <v>1078</v>
      </c>
      <c r="AO2278">
        <v>2180</v>
      </c>
      <c r="AP2278">
        <v>183</v>
      </c>
      <c r="AQ2278">
        <v>202</v>
      </c>
      <c r="AR2278">
        <v>1014</v>
      </c>
      <c r="AS2278">
        <v>652</v>
      </c>
      <c r="AT2278">
        <v>1131</v>
      </c>
      <c r="AU2278">
        <v>835</v>
      </c>
      <c r="AV2278">
        <v>1358</v>
      </c>
      <c r="AW2278">
        <v>264</v>
      </c>
      <c r="AX2278">
        <v>217</v>
      </c>
      <c r="AY2278">
        <v>32</v>
      </c>
      <c r="AZ2278">
        <v>1902</v>
      </c>
      <c r="BA2278">
        <v>1258</v>
      </c>
      <c r="BB2278">
        <v>143</v>
      </c>
      <c r="BC2278">
        <v>798</v>
      </c>
      <c r="BD2278">
        <v>338</v>
      </c>
      <c r="BE2278">
        <v>1</v>
      </c>
      <c r="BF2278" t="s">
        <v>64</v>
      </c>
      <c r="BG2278" t="s">
        <v>1404</v>
      </c>
      <c r="BH2278" t="s">
        <v>1787</v>
      </c>
      <c r="BI2278" s="4">
        <f xml:space="preserve"> _2025teamgamelogs[[#This Row],[FGA]] + (0.44 * _2025teamgamelogs[[#This Row],[FTA]]) + _2025teamgamelogs[[#This Row],[TOV]] - _2025teamgamelogs[[#This Row],[OREB]]</f>
        <v>106.64</v>
      </c>
      <c r="BJ2278" s="3">
        <f>_2025teamgamelogs[[#This Row],[TOV]]/_2025teamgamelogs[[#This Row],[POSSESIONS]]</f>
        <v>9.3773443360840203E-2</v>
      </c>
      <c r="BK2278" s="4">
        <f>_2025teamgamelogs[[#This Row],[PTS]]/_2025teamgamelogs[[#This Row],[POSSESIONS]]</f>
        <v>1.1159039759939986</v>
      </c>
      <c r="BL2278" s="4">
        <f xml:space="preserve"> 100 * _2025teamgamelogs[[#This Row],[POINTS_PER_POSSESSION]]</f>
        <v>111.59039759939986</v>
      </c>
      <c r="BM2278" s="4">
        <f xml:space="preserve"> _2025teamgamelogs[[#This Row],[POSSESIONS]] / (_2025teamgamelogs[[#This Row],[MIN]]/48)</f>
        <v>106.64</v>
      </c>
      <c r="BN2278" s="3">
        <f>_2025teamgamelogs[[#This Row],[PTS]] / (2 * (_2025teamgamelogs[[#This Row],[FGA]] + 0.44 * _2025teamgamelogs[[#This Row],[FTA]]))</f>
        <v>0.54268515140459683</v>
      </c>
      <c r="BO2278" s="4">
        <f>VLOOKUP(_2025teamgamelogs[[#This Row],[MONTH]], LEAGUE_AVERAGES!$A$2:$B$8, 2, FALSE)</f>
        <v>112.746782507823</v>
      </c>
      <c r="BP2278" s="5">
        <f>VLOOKUP(_2025teamgamelogs[[#This Row],[TEAM_NAME]], LEAGUE_AVERAGES!$A$14:$C$43, 2, FALSE)</f>
        <v>0.38229268292682927</v>
      </c>
      <c r="BQ2278" s="5">
        <f>VLOOKUP(_2025teamgamelogs[[#This Row],[TEAM_NAME]], LEAGUE_AVERAGES!$A$14:$C$43, 3, FALSE)</f>
        <v>0.36500000000000005</v>
      </c>
      <c r="BR2278" s="5">
        <f>VLOOKUP(_2025teamgamelogs[[#This Row],[TEAM_NAME]], LEAGUE_AVERAGES!$F$14:$H$43, 2, FALSE)</f>
        <v>0.48607317073170736</v>
      </c>
      <c r="BS2278" s="5">
        <f>VLOOKUP(_2025teamgamelogs[[#This Row],[TEAM_NAME]], LEAGUE_AVERAGES!$F$14:$H$43, 3, FALSE)</f>
        <v>0.4780731707317073</v>
      </c>
      <c r="BT2278" s="5">
        <f>VLOOKUP(_2025teamgamelogs[[#This Row],[TEAM_NAME]], LEAGUE_AVERAGES!$K$14:$M$43, 2, FALSE)</f>
        <v>0.59971838422440138</v>
      </c>
      <c r="BU2278" s="5">
        <f>VLOOKUP(_2025teamgamelogs[[#This Row],[TEAM_NAME]], LEAGUE_AVERAGES!$K$14:$M$43, 3, FALSE)</f>
        <v>0.58679992881439635</v>
      </c>
    </row>
    <row r="2279" spans="1:73" x14ac:dyDescent="0.2">
      <c r="A2279" t="s">
        <v>59</v>
      </c>
      <c r="B2279">
        <v>1610612746</v>
      </c>
      <c r="C2279" t="s">
        <v>131</v>
      </c>
      <c r="D2279" t="s">
        <v>132</v>
      </c>
      <c r="E2279">
        <v>22401111</v>
      </c>
      <c r="F2279" s="1">
        <v>45749</v>
      </c>
      <c r="G2279" t="s">
        <v>1803</v>
      </c>
      <c r="H2279" t="s">
        <v>63</v>
      </c>
      <c r="I2279">
        <v>48</v>
      </c>
      <c r="J2279">
        <v>40</v>
      </c>
      <c r="K2279">
        <v>76</v>
      </c>
      <c r="L2279">
        <v>0.52600000000000002</v>
      </c>
      <c r="M2279">
        <v>13</v>
      </c>
      <c r="N2279">
        <v>32</v>
      </c>
      <c r="O2279">
        <v>0.40600000000000003</v>
      </c>
      <c r="P2279">
        <v>21</v>
      </c>
      <c r="Q2279">
        <v>26</v>
      </c>
      <c r="R2279">
        <v>0.80800000000000005</v>
      </c>
      <c r="S2279">
        <v>2</v>
      </c>
      <c r="T2279">
        <v>28</v>
      </c>
      <c r="U2279">
        <v>30</v>
      </c>
      <c r="V2279">
        <v>27</v>
      </c>
      <c r="W2279">
        <v>13</v>
      </c>
      <c r="X2279">
        <v>9</v>
      </c>
      <c r="Y2279">
        <v>4</v>
      </c>
      <c r="Z2279">
        <v>4</v>
      </c>
      <c r="AA2279">
        <v>9</v>
      </c>
      <c r="AB2279">
        <v>21</v>
      </c>
      <c r="AC2279">
        <v>114</v>
      </c>
      <c r="AD2279">
        <v>16</v>
      </c>
      <c r="AE2279">
        <v>1</v>
      </c>
      <c r="AF2279">
        <v>1</v>
      </c>
      <c r="AG2279">
        <v>1</v>
      </c>
      <c r="AH2279">
        <v>1</v>
      </c>
      <c r="AI2279">
        <v>121</v>
      </c>
      <c r="AJ2279">
        <v>1438</v>
      </c>
      <c r="AK2279">
        <v>2372</v>
      </c>
      <c r="AL2279">
        <v>344</v>
      </c>
      <c r="AM2279">
        <v>1171</v>
      </c>
      <c r="AN2279">
        <v>1863</v>
      </c>
      <c r="AO2279">
        <v>669</v>
      </c>
      <c r="AP2279">
        <v>506</v>
      </c>
      <c r="AQ2279">
        <v>570</v>
      </c>
      <c r="AR2279">
        <v>993</v>
      </c>
      <c r="AS2279">
        <v>2452</v>
      </c>
      <c r="AT2279">
        <v>1951</v>
      </c>
      <c r="AU2279">
        <v>2432</v>
      </c>
      <c r="AV2279">
        <v>1013</v>
      </c>
      <c r="AW2279">
        <v>850</v>
      </c>
      <c r="AX2279">
        <v>797</v>
      </c>
      <c r="AY2279">
        <v>1274</v>
      </c>
      <c r="AZ2279">
        <v>750</v>
      </c>
      <c r="BA2279">
        <v>9</v>
      </c>
      <c r="BB2279">
        <v>575</v>
      </c>
      <c r="BC2279">
        <v>1168</v>
      </c>
      <c r="BD2279">
        <v>338</v>
      </c>
      <c r="BE2279">
        <v>1</v>
      </c>
      <c r="BF2279" t="s">
        <v>64</v>
      </c>
      <c r="BG2279" t="s">
        <v>1404</v>
      </c>
      <c r="BH2279" t="s">
        <v>1787</v>
      </c>
      <c r="BI2279" s="4">
        <f xml:space="preserve"> _2025teamgamelogs[[#This Row],[FGA]] + (0.44 * _2025teamgamelogs[[#This Row],[FTA]]) + _2025teamgamelogs[[#This Row],[TOV]] - _2025teamgamelogs[[#This Row],[OREB]]</f>
        <v>98.44</v>
      </c>
      <c r="BJ2279" s="3">
        <f>_2025teamgamelogs[[#This Row],[TOV]]/_2025teamgamelogs[[#This Row],[POSSESIONS]]</f>
        <v>0.13206013815522147</v>
      </c>
      <c r="BK2279" s="4">
        <f>_2025teamgamelogs[[#This Row],[PTS]]/_2025teamgamelogs[[#This Row],[POSSESIONS]]</f>
        <v>1.1580658268996342</v>
      </c>
      <c r="BL2279" s="4">
        <f xml:space="preserve"> 100 * _2025teamgamelogs[[#This Row],[POINTS_PER_POSSESSION]]</f>
        <v>115.80658268996342</v>
      </c>
      <c r="BM2279" s="4">
        <f xml:space="preserve"> _2025teamgamelogs[[#This Row],[POSSESIONS]] / (_2025teamgamelogs[[#This Row],[MIN]]/48)</f>
        <v>98.44</v>
      </c>
      <c r="BN2279" s="3">
        <f>_2025teamgamelogs[[#This Row],[PTS]] / (2 * (_2025teamgamelogs[[#This Row],[FGA]] + 0.44 * _2025teamgamelogs[[#This Row],[FTA]]))</f>
        <v>0.65187557182067701</v>
      </c>
      <c r="BO2279" s="4">
        <f>VLOOKUP(_2025teamgamelogs[[#This Row],[MONTH]], LEAGUE_AVERAGES!$A$2:$B$8, 2, FALSE)</f>
        <v>112.746782507823</v>
      </c>
      <c r="BP2279" s="5">
        <f>VLOOKUP(_2025teamgamelogs[[#This Row],[TEAM_NAME]], LEAGUE_AVERAGES!$A$14:$C$43, 2, FALSE)</f>
        <v>0.38978048780487806</v>
      </c>
      <c r="BQ2279" s="5">
        <f>VLOOKUP(_2025teamgamelogs[[#This Row],[TEAM_NAME]], LEAGUE_AVERAGES!$A$14:$C$43, 3, FALSE)</f>
        <v>0.36475609756097566</v>
      </c>
      <c r="BR2279" s="5">
        <f>VLOOKUP(_2025teamgamelogs[[#This Row],[TEAM_NAME]], LEAGUE_AVERAGES!$F$14:$H$43, 2, FALSE)</f>
        <v>0.49036585365853652</v>
      </c>
      <c r="BS2279" s="5">
        <f>VLOOKUP(_2025teamgamelogs[[#This Row],[TEAM_NAME]], LEAGUE_AVERAGES!$F$14:$H$43, 3, FALSE)</f>
        <v>0.47582926829268285</v>
      </c>
      <c r="BT2279" s="5">
        <f>VLOOKUP(_2025teamgamelogs[[#This Row],[TEAM_NAME]], LEAGUE_AVERAGES!$K$14:$M$43, 2, FALSE)</f>
        <v>0.59895938905835644</v>
      </c>
      <c r="BU2279" s="5">
        <f>VLOOKUP(_2025teamgamelogs[[#This Row],[TEAM_NAME]], LEAGUE_AVERAGES!$K$14:$M$43, 3, FALSE)</f>
        <v>0.58126724036545818</v>
      </c>
    </row>
    <row r="2280" spans="1:73" x14ac:dyDescent="0.2">
      <c r="A2280" t="s">
        <v>59</v>
      </c>
      <c r="B2280">
        <v>1610612759</v>
      </c>
      <c r="C2280" t="s">
        <v>145</v>
      </c>
      <c r="D2280" t="s">
        <v>146</v>
      </c>
      <c r="E2280">
        <v>22401110</v>
      </c>
      <c r="F2280" s="1">
        <v>45749</v>
      </c>
      <c r="G2280" t="s">
        <v>968</v>
      </c>
      <c r="H2280" t="s">
        <v>63</v>
      </c>
      <c r="I2280">
        <v>48</v>
      </c>
      <c r="J2280">
        <v>43</v>
      </c>
      <c r="K2280">
        <v>97</v>
      </c>
      <c r="L2280">
        <v>0.443</v>
      </c>
      <c r="M2280">
        <v>17</v>
      </c>
      <c r="N2280">
        <v>46</v>
      </c>
      <c r="O2280">
        <v>0.37</v>
      </c>
      <c r="P2280">
        <v>10</v>
      </c>
      <c r="Q2280">
        <v>13</v>
      </c>
      <c r="R2280">
        <v>0.76900000000000002</v>
      </c>
      <c r="S2280">
        <v>8</v>
      </c>
      <c r="T2280">
        <v>44</v>
      </c>
      <c r="U2280">
        <v>52</v>
      </c>
      <c r="V2280">
        <v>27</v>
      </c>
      <c r="W2280">
        <v>10</v>
      </c>
      <c r="X2280">
        <v>6</v>
      </c>
      <c r="Y2280">
        <v>5</v>
      </c>
      <c r="Z2280">
        <v>4</v>
      </c>
      <c r="AA2280">
        <v>17</v>
      </c>
      <c r="AB2280">
        <v>12</v>
      </c>
      <c r="AC2280">
        <v>113</v>
      </c>
      <c r="AD2280">
        <v>7</v>
      </c>
      <c r="AE2280">
        <v>1</v>
      </c>
      <c r="AF2280">
        <v>1</v>
      </c>
      <c r="AG2280">
        <v>1</v>
      </c>
      <c r="AH2280">
        <v>1</v>
      </c>
      <c r="AI2280">
        <v>121</v>
      </c>
      <c r="AJ2280">
        <v>866</v>
      </c>
      <c r="AK2280">
        <v>324</v>
      </c>
      <c r="AL2280">
        <v>1656</v>
      </c>
      <c r="AM2280">
        <v>410</v>
      </c>
      <c r="AN2280">
        <v>249</v>
      </c>
      <c r="AO2280">
        <v>1106</v>
      </c>
      <c r="AP2280">
        <v>2148</v>
      </c>
      <c r="AQ2280">
        <v>2188</v>
      </c>
      <c r="AR2280">
        <v>1388</v>
      </c>
      <c r="AS2280">
        <v>1800</v>
      </c>
      <c r="AT2280">
        <v>50</v>
      </c>
      <c r="AU2280">
        <v>267</v>
      </c>
      <c r="AV2280">
        <v>1013</v>
      </c>
      <c r="AW2280">
        <v>264</v>
      </c>
      <c r="AX2280">
        <v>1702</v>
      </c>
      <c r="AY2280">
        <v>889</v>
      </c>
      <c r="AZ2280">
        <v>750</v>
      </c>
      <c r="BA2280">
        <v>792</v>
      </c>
      <c r="BB2280">
        <v>2314</v>
      </c>
      <c r="BC2280">
        <v>1250</v>
      </c>
      <c r="BD2280">
        <v>795</v>
      </c>
      <c r="BE2280">
        <v>1</v>
      </c>
      <c r="BF2280" t="s">
        <v>71</v>
      </c>
      <c r="BG2280" t="s">
        <v>1404</v>
      </c>
      <c r="BH2280" t="s">
        <v>1787</v>
      </c>
      <c r="BI2280" s="4">
        <f xml:space="preserve"> _2025teamgamelogs[[#This Row],[FGA]] + (0.44 * _2025teamgamelogs[[#This Row],[FTA]]) + _2025teamgamelogs[[#This Row],[TOV]] - _2025teamgamelogs[[#This Row],[OREB]]</f>
        <v>104.72</v>
      </c>
      <c r="BJ2280" s="3">
        <f>_2025teamgamelogs[[#This Row],[TOV]]/_2025teamgamelogs[[#This Row],[POSSESIONS]]</f>
        <v>9.5492742551566076E-2</v>
      </c>
      <c r="BK2280" s="4">
        <f>_2025teamgamelogs[[#This Row],[PTS]]/_2025teamgamelogs[[#This Row],[POSSESIONS]]</f>
        <v>1.0790679908326968</v>
      </c>
      <c r="BL2280" s="4">
        <f xml:space="preserve"> 100 * _2025teamgamelogs[[#This Row],[POINTS_PER_POSSESSION]]</f>
        <v>107.90679908326968</v>
      </c>
      <c r="BM2280" s="4">
        <f xml:space="preserve"> _2025teamgamelogs[[#This Row],[POSSESIONS]] / (_2025teamgamelogs[[#This Row],[MIN]]/48)</f>
        <v>104.72</v>
      </c>
      <c r="BN2280" s="3">
        <f>_2025teamgamelogs[[#This Row],[PTS]] / (2 * (_2025teamgamelogs[[#This Row],[FGA]] + 0.44 * _2025teamgamelogs[[#This Row],[FTA]]))</f>
        <v>0.55003894080996885</v>
      </c>
      <c r="BO2280" s="4">
        <f>VLOOKUP(_2025teamgamelogs[[#This Row],[MONTH]], LEAGUE_AVERAGES!$A$2:$B$8, 2, FALSE)</f>
        <v>112.746782507823</v>
      </c>
      <c r="BP2280" s="5">
        <f>VLOOKUP(_2025teamgamelogs[[#This Row],[TEAM_NAME]], LEAGUE_AVERAGES!$A$14:$C$43, 2, FALSE)</f>
        <v>0.36502500000000004</v>
      </c>
      <c r="BQ2280" s="5">
        <f>VLOOKUP(_2025teamgamelogs[[#This Row],[TEAM_NAME]], LEAGUE_AVERAGES!$A$14:$C$43, 3, FALSE)</f>
        <v>0.35016666666666663</v>
      </c>
      <c r="BR2280" s="5">
        <f>VLOOKUP(_2025teamgamelogs[[#This Row],[TEAM_NAME]], LEAGUE_AVERAGES!$F$14:$H$43, 2, FALSE)</f>
        <v>0.47877500000000017</v>
      </c>
      <c r="BS2280" s="5">
        <f>VLOOKUP(_2025teamgamelogs[[#This Row],[TEAM_NAME]], LEAGUE_AVERAGES!$F$14:$H$43, 3, FALSE)</f>
        <v>0.45407142857142868</v>
      </c>
      <c r="BT2280" s="5">
        <f>VLOOKUP(_2025teamgamelogs[[#This Row],[TEAM_NAME]], LEAGUE_AVERAGES!$K$14:$M$43, 2, FALSE)</f>
        <v>0.59112459331758582</v>
      </c>
      <c r="BU2280" s="5">
        <f>VLOOKUP(_2025teamgamelogs[[#This Row],[TEAM_NAME]], LEAGUE_AVERAGES!$K$14:$M$43, 3, FALSE)</f>
        <v>0.56254759440180246</v>
      </c>
    </row>
    <row r="2281" spans="1:73" x14ac:dyDescent="0.2">
      <c r="A2281" t="s">
        <v>59</v>
      </c>
      <c r="B2281">
        <v>1610612754</v>
      </c>
      <c r="C2281" t="s">
        <v>110</v>
      </c>
      <c r="D2281" t="s">
        <v>111</v>
      </c>
      <c r="E2281">
        <v>22401104</v>
      </c>
      <c r="F2281" s="1">
        <v>45749</v>
      </c>
      <c r="G2281" t="s">
        <v>767</v>
      </c>
      <c r="H2281" t="s">
        <v>63</v>
      </c>
      <c r="I2281">
        <v>48</v>
      </c>
      <c r="J2281">
        <v>47</v>
      </c>
      <c r="K2281">
        <v>95</v>
      </c>
      <c r="L2281">
        <v>0.495</v>
      </c>
      <c r="M2281">
        <v>18</v>
      </c>
      <c r="N2281">
        <v>44</v>
      </c>
      <c r="O2281">
        <v>0.40899999999999997</v>
      </c>
      <c r="P2281">
        <v>7</v>
      </c>
      <c r="Q2281">
        <v>10</v>
      </c>
      <c r="R2281">
        <v>0.7</v>
      </c>
      <c r="S2281">
        <v>11</v>
      </c>
      <c r="T2281">
        <v>27</v>
      </c>
      <c r="U2281">
        <v>38</v>
      </c>
      <c r="V2281">
        <v>29</v>
      </c>
      <c r="W2281">
        <v>6</v>
      </c>
      <c r="X2281">
        <v>10</v>
      </c>
      <c r="Y2281">
        <v>6</v>
      </c>
      <c r="Z2281">
        <v>2</v>
      </c>
      <c r="AA2281">
        <v>16</v>
      </c>
      <c r="AB2281">
        <v>15</v>
      </c>
      <c r="AC2281">
        <v>119</v>
      </c>
      <c r="AD2281">
        <v>14</v>
      </c>
      <c r="AE2281">
        <v>1</v>
      </c>
      <c r="AF2281">
        <v>1</v>
      </c>
      <c r="AG2281">
        <v>1</v>
      </c>
      <c r="AH2281">
        <v>1</v>
      </c>
      <c r="AI2281">
        <v>121</v>
      </c>
      <c r="AJ2281">
        <v>335</v>
      </c>
      <c r="AK2281">
        <v>477</v>
      </c>
      <c r="AL2281">
        <v>752</v>
      </c>
      <c r="AM2281">
        <v>288</v>
      </c>
      <c r="AN2281">
        <v>384</v>
      </c>
      <c r="AO2281">
        <v>652</v>
      </c>
      <c r="AP2281">
        <v>2380</v>
      </c>
      <c r="AQ2281">
        <v>2381</v>
      </c>
      <c r="AR2281">
        <v>1932</v>
      </c>
      <c r="AS2281">
        <v>1051</v>
      </c>
      <c r="AT2281">
        <v>2068</v>
      </c>
      <c r="AU2281">
        <v>1966</v>
      </c>
      <c r="AV2281">
        <v>687</v>
      </c>
      <c r="AW2281">
        <v>18</v>
      </c>
      <c r="AX2281">
        <v>539</v>
      </c>
      <c r="AY2281">
        <v>560</v>
      </c>
      <c r="AZ2281">
        <v>158</v>
      </c>
      <c r="BA2281">
        <v>570</v>
      </c>
      <c r="BB2281">
        <v>1892</v>
      </c>
      <c r="BC2281">
        <v>798</v>
      </c>
      <c r="BD2281">
        <v>421</v>
      </c>
      <c r="BE2281">
        <v>1</v>
      </c>
      <c r="BF2281" t="s">
        <v>64</v>
      </c>
      <c r="BG2281" t="s">
        <v>1404</v>
      </c>
      <c r="BH2281" t="s">
        <v>1787</v>
      </c>
      <c r="BI2281" s="4">
        <f xml:space="preserve"> _2025teamgamelogs[[#This Row],[FGA]] + (0.44 * _2025teamgamelogs[[#This Row],[FTA]]) + _2025teamgamelogs[[#This Row],[TOV]] - _2025teamgamelogs[[#This Row],[OREB]]</f>
        <v>94.4</v>
      </c>
      <c r="BJ2281" s="3">
        <f>_2025teamgamelogs[[#This Row],[TOV]]/_2025teamgamelogs[[#This Row],[POSSESIONS]]</f>
        <v>6.3559322033898302E-2</v>
      </c>
      <c r="BK2281" s="4">
        <f>_2025teamgamelogs[[#This Row],[PTS]]/_2025teamgamelogs[[#This Row],[POSSESIONS]]</f>
        <v>1.2605932203389829</v>
      </c>
      <c r="BL2281" s="4">
        <f xml:space="preserve"> 100 * _2025teamgamelogs[[#This Row],[POINTS_PER_POSSESSION]]</f>
        <v>126.0593220338983</v>
      </c>
      <c r="BM2281" s="4">
        <f xml:space="preserve"> _2025teamgamelogs[[#This Row],[POSSESIONS]] / (_2025teamgamelogs[[#This Row],[MIN]]/48)</f>
        <v>94.4</v>
      </c>
      <c r="BN2281" s="3">
        <f>_2025teamgamelogs[[#This Row],[PTS]] / (2 * (_2025teamgamelogs[[#This Row],[FGA]] + 0.44 * _2025teamgamelogs[[#This Row],[FTA]]))</f>
        <v>0.59859154929577463</v>
      </c>
      <c r="BO2281" s="4">
        <f>VLOOKUP(_2025teamgamelogs[[#This Row],[MONTH]], LEAGUE_AVERAGES!$A$2:$B$8, 2, FALSE)</f>
        <v>112.746782507823</v>
      </c>
      <c r="BP2281" s="5">
        <f>VLOOKUP(_2025teamgamelogs[[#This Row],[TEAM_NAME]], LEAGUE_AVERAGES!$A$14:$C$43, 2, FALSE)</f>
        <v>0.37909999999999999</v>
      </c>
      <c r="BQ2281" s="5">
        <f>VLOOKUP(_2025teamgamelogs[[#This Row],[TEAM_NAME]], LEAGUE_AVERAGES!$A$14:$C$43, 3, FALSE)</f>
        <v>0.35511904761904761</v>
      </c>
      <c r="BR2281" s="5">
        <f>VLOOKUP(_2025teamgamelogs[[#This Row],[TEAM_NAME]], LEAGUE_AVERAGES!$F$14:$H$43, 2, FALSE)</f>
        <v>0.49785000000000013</v>
      </c>
      <c r="BS2281" s="5">
        <f>VLOOKUP(_2025teamgamelogs[[#This Row],[TEAM_NAME]], LEAGUE_AVERAGES!$F$14:$H$43, 3, FALSE)</f>
        <v>0.47942857142857148</v>
      </c>
      <c r="BT2281" s="5">
        <f>VLOOKUP(_2025teamgamelogs[[#This Row],[TEAM_NAME]], LEAGUE_AVERAGES!$K$14:$M$43, 2, FALSE)</f>
        <v>0.60805571751162091</v>
      </c>
      <c r="BU2281" s="5">
        <f>VLOOKUP(_2025teamgamelogs[[#This Row],[TEAM_NAME]], LEAGUE_AVERAGES!$K$14:$M$43, 3, FALSE)</f>
        <v>0.58190704341109034</v>
      </c>
    </row>
    <row r="2282" spans="1:73" x14ac:dyDescent="0.2">
      <c r="A2282" t="s">
        <v>59</v>
      </c>
      <c r="B2282">
        <v>1610612766</v>
      </c>
      <c r="C2282" t="s">
        <v>122</v>
      </c>
      <c r="D2282" t="s">
        <v>123</v>
      </c>
      <c r="E2282">
        <v>22401104</v>
      </c>
      <c r="F2282" s="1">
        <v>45749</v>
      </c>
      <c r="G2282" t="s">
        <v>764</v>
      </c>
      <c r="H2282" t="s">
        <v>70</v>
      </c>
      <c r="I2282">
        <v>48</v>
      </c>
      <c r="J2282">
        <v>41</v>
      </c>
      <c r="K2282">
        <v>78</v>
      </c>
      <c r="L2282">
        <v>0.52600000000000002</v>
      </c>
      <c r="M2282">
        <v>10</v>
      </c>
      <c r="N2282">
        <v>24</v>
      </c>
      <c r="O2282">
        <v>0.41699999999999998</v>
      </c>
      <c r="P2282">
        <v>13</v>
      </c>
      <c r="Q2282">
        <v>18</v>
      </c>
      <c r="R2282">
        <v>0.72199999999999998</v>
      </c>
      <c r="S2282">
        <v>9</v>
      </c>
      <c r="T2282">
        <v>35</v>
      </c>
      <c r="U2282">
        <v>44</v>
      </c>
      <c r="V2282">
        <v>20</v>
      </c>
      <c r="W2282">
        <v>18</v>
      </c>
      <c r="X2282">
        <v>3</v>
      </c>
      <c r="Y2282">
        <v>2</v>
      </c>
      <c r="Z2282">
        <v>6</v>
      </c>
      <c r="AA2282">
        <v>15</v>
      </c>
      <c r="AB2282">
        <v>16</v>
      </c>
      <c r="AC2282">
        <v>105</v>
      </c>
      <c r="AD2282">
        <v>-14</v>
      </c>
      <c r="AE2282">
        <v>1</v>
      </c>
      <c r="AF2282">
        <v>1231</v>
      </c>
      <c r="AG2282">
        <v>1231</v>
      </c>
      <c r="AH2282">
        <v>1231</v>
      </c>
      <c r="AI2282">
        <v>121</v>
      </c>
      <c r="AJ2282">
        <v>1234</v>
      </c>
      <c r="AK2282">
        <v>2291</v>
      </c>
      <c r="AL2282">
        <v>349</v>
      </c>
      <c r="AM2282">
        <v>1891</v>
      </c>
      <c r="AN2282">
        <v>2400</v>
      </c>
      <c r="AO2282">
        <v>565</v>
      </c>
      <c r="AP2282">
        <v>1755</v>
      </c>
      <c r="AQ2282">
        <v>1617</v>
      </c>
      <c r="AR2282">
        <v>1787</v>
      </c>
      <c r="AS2282">
        <v>1566</v>
      </c>
      <c r="AT2282">
        <v>769</v>
      </c>
      <c r="AU2282">
        <v>1127</v>
      </c>
      <c r="AV2282">
        <v>2163</v>
      </c>
      <c r="AW2282">
        <v>1953</v>
      </c>
      <c r="AX2282">
        <v>2344</v>
      </c>
      <c r="AY2282">
        <v>2078</v>
      </c>
      <c r="AZ2282">
        <v>1573</v>
      </c>
      <c r="BA2282">
        <v>398</v>
      </c>
      <c r="BB2282">
        <v>1670</v>
      </c>
      <c r="BC2282">
        <v>1790</v>
      </c>
      <c r="BD2282">
        <v>1995</v>
      </c>
      <c r="BE2282">
        <v>1</v>
      </c>
      <c r="BF2282" t="s">
        <v>71</v>
      </c>
      <c r="BG2282" t="s">
        <v>1404</v>
      </c>
      <c r="BH2282" t="s">
        <v>1787</v>
      </c>
      <c r="BI2282" s="4">
        <f xml:space="preserve"> _2025teamgamelogs[[#This Row],[FGA]] + (0.44 * _2025teamgamelogs[[#This Row],[FTA]]) + _2025teamgamelogs[[#This Row],[TOV]] - _2025teamgamelogs[[#This Row],[OREB]]</f>
        <v>94.92</v>
      </c>
      <c r="BJ2282" s="3">
        <f>_2025teamgamelogs[[#This Row],[TOV]]/_2025teamgamelogs[[#This Row],[POSSESIONS]]</f>
        <v>0.18963337547408343</v>
      </c>
      <c r="BK2282" s="4">
        <f>_2025teamgamelogs[[#This Row],[PTS]]/_2025teamgamelogs[[#This Row],[POSSESIONS]]</f>
        <v>1.1061946902654867</v>
      </c>
      <c r="BL2282" s="4">
        <f xml:space="preserve"> 100 * _2025teamgamelogs[[#This Row],[POINTS_PER_POSSESSION]]</f>
        <v>110.61946902654867</v>
      </c>
      <c r="BM2282" s="4">
        <f xml:space="preserve"> _2025teamgamelogs[[#This Row],[POSSESIONS]] / (_2025teamgamelogs[[#This Row],[MIN]]/48)</f>
        <v>94.92</v>
      </c>
      <c r="BN2282" s="3">
        <f>_2025teamgamelogs[[#This Row],[PTS]] / (2 * (_2025teamgamelogs[[#This Row],[FGA]] + 0.44 * _2025teamgamelogs[[#This Row],[FTA]]))</f>
        <v>0.61103351955307261</v>
      </c>
      <c r="BO2282" s="4">
        <f>VLOOKUP(_2025teamgamelogs[[#This Row],[MONTH]], LEAGUE_AVERAGES!$A$2:$B$8, 2, FALSE)</f>
        <v>112.746782507823</v>
      </c>
      <c r="BP2282" s="5">
        <f>VLOOKUP(_2025teamgamelogs[[#This Row],[TEAM_NAME]], LEAGUE_AVERAGES!$A$14:$C$43, 2, FALSE)</f>
        <v>0.33860975609756089</v>
      </c>
      <c r="BQ2282" s="5">
        <f>VLOOKUP(_2025teamgamelogs[[#This Row],[TEAM_NAME]], LEAGUE_AVERAGES!$A$14:$C$43, 3, FALSE)</f>
        <v>0.33580487804878045</v>
      </c>
      <c r="BR2282" s="5">
        <f>VLOOKUP(_2025teamgamelogs[[#This Row],[TEAM_NAME]], LEAGUE_AVERAGES!$F$14:$H$43, 2, FALSE)</f>
        <v>0.43492682926829268</v>
      </c>
      <c r="BS2282" s="5">
        <f>VLOOKUP(_2025teamgamelogs[[#This Row],[TEAM_NAME]], LEAGUE_AVERAGES!$F$14:$H$43, 3, FALSE)</f>
        <v>0.42697560975609755</v>
      </c>
      <c r="BT2282" s="5">
        <f>VLOOKUP(_2025teamgamelogs[[#This Row],[TEAM_NAME]], LEAGUE_AVERAGES!$K$14:$M$43, 2, FALSE)</f>
        <v>0.5424635833805308</v>
      </c>
      <c r="BU2282" s="5">
        <f>VLOOKUP(_2025teamgamelogs[[#This Row],[TEAM_NAME]], LEAGUE_AVERAGES!$K$14:$M$43, 3, FALSE)</f>
        <v>0.53419164265445196</v>
      </c>
    </row>
    <row r="2283" spans="1:73" x14ac:dyDescent="0.2">
      <c r="A2283" t="s">
        <v>59</v>
      </c>
      <c r="B2283">
        <v>1610612739</v>
      </c>
      <c r="C2283" t="s">
        <v>119</v>
      </c>
      <c r="D2283" t="s">
        <v>120</v>
      </c>
      <c r="E2283">
        <v>22401103</v>
      </c>
      <c r="F2283" s="1">
        <v>45749</v>
      </c>
      <c r="G2283" t="s">
        <v>1425</v>
      </c>
      <c r="H2283" t="s">
        <v>63</v>
      </c>
      <c r="I2283">
        <v>48</v>
      </c>
      <c r="J2283">
        <v>50</v>
      </c>
      <c r="K2283">
        <v>94</v>
      </c>
      <c r="L2283">
        <v>0.53200000000000003</v>
      </c>
      <c r="M2283">
        <v>12</v>
      </c>
      <c r="N2283">
        <v>37</v>
      </c>
      <c r="O2283">
        <v>0.32400000000000001</v>
      </c>
      <c r="P2283">
        <v>12</v>
      </c>
      <c r="Q2283">
        <v>14</v>
      </c>
      <c r="R2283">
        <v>0.85699999999999998</v>
      </c>
      <c r="S2283">
        <v>15</v>
      </c>
      <c r="T2283">
        <v>29</v>
      </c>
      <c r="U2283">
        <v>44</v>
      </c>
      <c r="V2283">
        <v>23</v>
      </c>
      <c r="W2283">
        <v>13</v>
      </c>
      <c r="X2283">
        <v>8</v>
      </c>
      <c r="Y2283">
        <v>5</v>
      </c>
      <c r="Z2283">
        <v>2</v>
      </c>
      <c r="AA2283">
        <v>18</v>
      </c>
      <c r="AB2283">
        <v>19</v>
      </c>
      <c r="AC2283">
        <v>124</v>
      </c>
      <c r="AD2283">
        <v>19</v>
      </c>
      <c r="AE2283">
        <v>1</v>
      </c>
      <c r="AF2283">
        <v>1</v>
      </c>
      <c r="AG2283">
        <v>1</v>
      </c>
      <c r="AH2283">
        <v>1</v>
      </c>
      <c r="AI2283">
        <v>121</v>
      </c>
      <c r="AJ2283">
        <v>131</v>
      </c>
      <c r="AK2283">
        <v>570</v>
      </c>
      <c r="AL2283">
        <v>296</v>
      </c>
      <c r="AM2283">
        <v>1413</v>
      </c>
      <c r="AN2283">
        <v>1227</v>
      </c>
      <c r="AO2283">
        <v>1625</v>
      </c>
      <c r="AP2283">
        <v>1889</v>
      </c>
      <c r="AQ2283">
        <v>2113</v>
      </c>
      <c r="AR2283">
        <v>515</v>
      </c>
      <c r="AS2283">
        <v>332</v>
      </c>
      <c r="AT2283">
        <v>1807</v>
      </c>
      <c r="AU2283">
        <v>1127</v>
      </c>
      <c r="AV2283">
        <v>1759</v>
      </c>
      <c r="AW2283">
        <v>850</v>
      </c>
      <c r="AX2283">
        <v>1073</v>
      </c>
      <c r="AY2283">
        <v>889</v>
      </c>
      <c r="AZ2283">
        <v>158</v>
      </c>
      <c r="BA2283">
        <v>1018</v>
      </c>
      <c r="BB2283">
        <v>971</v>
      </c>
      <c r="BC2283">
        <v>497</v>
      </c>
      <c r="BD2283">
        <v>260</v>
      </c>
      <c r="BE2283">
        <v>1</v>
      </c>
      <c r="BF2283" t="s">
        <v>64</v>
      </c>
      <c r="BG2283" t="s">
        <v>1404</v>
      </c>
      <c r="BH2283" t="s">
        <v>1787</v>
      </c>
      <c r="BI2283" s="4">
        <f xml:space="preserve"> _2025teamgamelogs[[#This Row],[FGA]] + (0.44 * _2025teamgamelogs[[#This Row],[FTA]]) + _2025teamgamelogs[[#This Row],[TOV]] - _2025teamgamelogs[[#This Row],[OREB]]</f>
        <v>98.16</v>
      </c>
      <c r="BJ2283" s="3">
        <f>_2025teamgamelogs[[#This Row],[TOV]]/_2025teamgamelogs[[#This Row],[POSSESIONS]]</f>
        <v>0.13243683781581092</v>
      </c>
      <c r="BK2283" s="4">
        <f>_2025teamgamelogs[[#This Row],[PTS]]/_2025teamgamelogs[[#This Row],[POSSESIONS]]</f>
        <v>1.263243683781581</v>
      </c>
      <c r="BL2283" s="4">
        <f xml:space="preserve"> 100 * _2025teamgamelogs[[#This Row],[POINTS_PER_POSSESSION]]</f>
        <v>126.3243683781581</v>
      </c>
      <c r="BM2283" s="4">
        <f xml:space="preserve"> _2025teamgamelogs[[#This Row],[POSSESIONS]] / (_2025teamgamelogs[[#This Row],[MIN]]/48)</f>
        <v>98.16</v>
      </c>
      <c r="BN2283" s="3">
        <f>_2025teamgamelogs[[#This Row],[PTS]] / (2 * (_2025teamgamelogs[[#This Row],[FGA]] + 0.44 * _2025teamgamelogs[[#This Row],[FTA]]))</f>
        <v>0.61900958466453682</v>
      </c>
      <c r="BO2283" s="4">
        <f>VLOOKUP(_2025teamgamelogs[[#This Row],[MONTH]], LEAGUE_AVERAGES!$A$2:$B$8, 2, FALSE)</f>
        <v>112.746782507823</v>
      </c>
      <c r="BP2283" s="5">
        <f>VLOOKUP(_2025teamgamelogs[[#This Row],[TEAM_NAME]], LEAGUE_AVERAGES!$A$14:$C$43, 2, FALSE)</f>
        <v>0.38409756097560971</v>
      </c>
      <c r="BQ2283" s="5">
        <f>VLOOKUP(_2025teamgamelogs[[#This Row],[TEAM_NAME]], LEAGUE_AVERAGES!$A$14:$C$43, 3, FALSE)</f>
        <v>0.38512195121951209</v>
      </c>
      <c r="BR2283" s="5">
        <f>VLOOKUP(_2025teamgamelogs[[#This Row],[TEAM_NAME]], LEAGUE_AVERAGES!$F$14:$H$43, 2, FALSE)</f>
        <v>0.49482926829268303</v>
      </c>
      <c r="BS2283" s="5">
        <f>VLOOKUP(_2025teamgamelogs[[#This Row],[TEAM_NAME]], LEAGUE_AVERAGES!$F$14:$H$43, 3, FALSE)</f>
        <v>0.4880731707317072</v>
      </c>
      <c r="BT2283" s="5">
        <f>VLOOKUP(_2025teamgamelogs[[#This Row],[TEAM_NAME]], LEAGUE_AVERAGES!$K$14:$M$43, 2, FALSE)</f>
        <v>0.61027349880699666</v>
      </c>
      <c r="BU2283" s="5">
        <f>VLOOKUP(_2025teamgamelogs[[#This Row],[TEAM_NAME]], LEAGUE_AVERAGES!$K$14:$M$43, 3, FALSE)</f>
        <v>0.60680781397749251</v>
      </c>
    </row>
    <row r="2284" spans="1:73" x14ac:dyDescent="0.2">
      <c r="A2284" t="s">
        <v>59</v>
      </c>
      <c r="B2284">
        <v>1610612761</v>
      </c>
      <c r="C2284" t="s">
        <v>95</v>
      </c>
      <c r="D2284" t="s">
        <v>96</v>
      </c>
      <c r="E2284">
        <v>22401116</v>
      </c>
      <c r="F2284" s="1">
        <v>45750</v>
      </c>
      <c r="G2284" t="s">
        <v>1804</v>
      </c>
      <c r="H2284" t="s">
        <v>70</v>
      </c>
      <c r="I2284">
        <v>48</v>
      </c>
      <c r="J2284">
        <v>44</v>
      </c>
      <c r="K2284">
        <v>96</v>
      </c>
      <c r="L2284">
        <v>0.45800000000000002</v>
      </c>
      <c r="M2284">
        <v>12</v>
      </c>
      <c r="N2284">
        <v>34</v>
      </c>
      <c r="O2284">
        <v>0.35299999999999998</v>
      </c>
      <c r="P2284">
        <v>3</v>
      </c>
      <c r="Q2284">
        <v>5</v>
      </c>
      <c r="R2284">
        <v>0.6</v>
      </c>
      <c r="S2284">
        <v>13</v>
      </c>
      <c r="T2284">
        <v>22</v>
      </c>
      <c r="U2284">
        <v>35</v>
      </c>
      <c r="V2284">
        <v>29</v>
      </c>
      <c r="W2284">
        <v>18</v>
      </c>
      <c r="X2284">
        <v>14</v>
      </c>
      <c r="Y2284">
        <v>1</v>
      </c>
      <c r="Z2284">
        <v>6</v>
      </c>
      <c r="AA2284">
        <v>19</v>
      </c>
      <c r="AB2284">
        <v>13</v>
      </c>
      <c r="AC2284">
        <v>103</v>
      </c>
      <c r="AD2284">
        <v>-9</v>
      </c>
      <c r="AE2284">
        <v>1</v>
      </c>
      <c r="AF2284">
        <v>1231</v>
      </c>
      <c r="AG2284">
        <v>1231</v>
      </c>
      <c r="AH2284">
        <v>1231</v>
      </c>
      <c r="AI2284">
        <v>121</v>
      </c>
      <c r="AJ2284">
        <v>703</v>
      </c>
      <c r="AK2284">
        <v>392</v>
      </c>
      <c r="AL2284">
        <v>1406</v>
      </c>
      <c r="AM2284">
        <v>1413</v>
      </c>
      <c r="AN2284">
        <v>1627</v>
      </c>
      <c r="AO2284">
        <v>1275</v>
      </c>
      <c r="AP2284">
        <v>2455</v>
      </c>
      <c r="AQ2284">
        <v>2455</v>
      </c>
      <c r="AR2284">
        <v>2341</v>
      </c>
      <c r="AS2284">
        <v>652</v>
      </c>
      <c r="AT2284">
        <v>2412</v>
      </c>
      <c r="AU2284">
        <v>2225</v>
      </c>
      <c r="AV2284">
        <v>687</v>
      </c>
      <c r="AW2284">
        <v>1953</v>
      </c>
      <c r="AX2284">
        <v>81</v>
      </c>
      <c r="AY2284">
        <v>2304</v>
      </c>
      <c r="AZ2284">
        <v>1573</v>
      </c>
      <c r="BA2284">
        <v>1258</v>
      </c>
      <c r="BB2284">
        <v>2202</v>
      </c>
      <c r="BC2284">
        <v>1945</v>
      </c>
      <c r="BD2284">
        <v>1735</v>
      </c>
      <c r="BE2284">
        <v>1</v>
      </c>
      <c r="BF2284" t="s">
        <v>64</v>
      </c>
      <c r="BG2284" t="s">
        <v>1404</v>
      </c>
      <c r="BH2284" t="s">
        <v>1787</v>
      </c>
      <c r="BI2284" s="4">
        <f xml:space="preserve"> _2025teamgamelogs[[#This Row],[FGA]] + (0.44 * _2025teamgamelogs[[#This Row],[FTA]]) + _2025teamgamelogs[[#This Row],[TOV]] - _2025teamgamelogs[[#This Row],[OREB]]</f>
        <v>103.2</v>
      </c>
      <c r="BJ2284" s="3">
        <f>_2025teamgamelogs[[#This Row],[TOV]]/_2025teamgamelogs[[#This Row],[POSSESIONS]]</f>
        <v>0.1744186046511628</v>
      </c>
      <c r="BK2284" s="4">
        <f>_2025teamgamelogs[[#This Row],[PTS]]/_2025teamgamelogs[[#This Row],[POSSESIONS]]</f>
        <v>0.99806201550387597</v>
      </c>
      <c r="BL2284" s="4">
        <f xml:space="preserve"> 100 * _2025teamgamelogs[[#This Row],[POINTS_PER_POSSESSION]]</f>
        <v>99.806201550387598</v>
      </c>
      <c r="BM2284" s="4">
        <f xml:space="preserve"> _2025teamgamelogs[[#This Row],[POSSESIONS]] / (_2025teamgamelogs[[#This Row],[MIN]]/48)</f>
        <v>103.2</v>
      </c>
      <c r="BN2284" s="3">
        <f>_2025teamgamelogs[[#This Row],[PTS]] / (2 * (_2025teamgamelogs[[#This Row],[FGA]] + 0.44 * _2025teamgamelogs[[#This Row],[FTA]]))</f>
        <v>0.52443991853360483</v>
      </c>
      <c r="BO2284" s="4">
        <f>VLOOKUP(_2025teamgamelogs[[#This Row],[MONTH]], LEAGUE_AVERAGES!$A$2:$B$8, 2, FALSE)</f>
        <v>112.746782507823</v>
      </c>
      <c r="BP2284" s="5">
        <f>VLOOKUP(_2025teamgamelogs[[#This Row],[TEAM_NAME]], LEAGUE_AVERAGES!$A$14:$C$43, 2, FALSE)</f>
        <v>0.35443902439024388</v>
      </c>
      <c r="BQ2284" s="5">
        <f>VLOOKUP(_2025teamgamelogs[[#This Row],[TEAM_NAME]], LEAGUE_AVERAGES!$A$14:$C$43, 3, FALSE)</f>
        <v>0.34512195121951217</v>
      </c>
      <c r="BR2284" s="5">
        <f>VLOOKUP(_2025teamgamelogs[[#This Row],[TEAM_NAME]], LEAGUE_AVERAGES!$F$14:$H$43, 2, FALSE)</f>
        <v>0.46104878048780484</v>
      </c>
      <c r="BS2284" s="5">
        <f>VLOOKUP(_2025teamgamelogs[[#This Row],[TEAM_NAME]], LEAGUE_AVERAGES!$F$14:$H$43, 3, FALSE)</f>
        <v>0.45834146341463411</v>
      </c>
      <c r="BT2284" s="5">
        <f>VLOOKUP(_2025teamgamelogs[[#This Row],[TEAM_NAME]], LEAGUE_AVERAGES!$K$14:$M$43, 2, FALSE)</f>
        <v>0.55942918094792793</v>
      </c>
      <c r="BU2284" s="5">
        <f>VLOOKUP(_2025teamgamelogs[[#This Row],[TEAM_NAME]], LEAGUE_AVERAGES!$K$14:$M$43, 3, FALSE)</f>
        <v>0.54979583097447959</v>
      </c>
    </row>
    <row r="2285" spans="1:73" x14ac:dyDescent="0.2">
      <c r="A2285" t="s">
        <v>59</v>
      </c>
      <c r="B2285">
        <v>1610612763</v>
      </c>
      <c r="C2285" t="s">
        <v>128</v>
      </c>
      <c r="D2285" t="s">
        <v>129</v>
      </c>
      <c r="E2285">
        <v>22401114</v>
      </c>
      <c r="F2285" s="1">
        <v>45750</v>
      </c>
      <c r="G2285" t="s">
        <v>1805</v>
      </c>
      <c r="H2285" t="s">
        <v>63</v>
      </c>
      <c r="I2285">
        <v>48</v>
      </c>
      <c r="J2285">
        <v>40</v>
      </c>
      <c r="K2285">
        <v>85</v>
      </c>
      <c r="L2285">
        <v>0.47099999999999997</v>
      </c>
      <c r="M2285">
        <v>16</v>
      </c>
      <c r="N2285">
        <v>38</v>
      </c>
      <c r="O2285">
        <v>0.42099999999999999</v>
      </c>
      <c r="P2285">
        <v>14</v>
      </c>
      <c r="Q2285">
        <v>17</v>
      </c>
      <c r="R2285">
        <v>0.82399999999999995</v>
      </c>
      <c r="S2285">
        <v>12</v>
      </c>
      <c r="T2285">
        <v>37</v>
      </c>
      <c r="U2285">
        <v>49</v>
      </c>
      <c r="V2285">
        <v>24</v>
      </c>
      <c r="W2285">
        <v>18</v>
      </c>
      <c r="X2285">
        <v>8</v>
      </c>
      <c r="Y2285">
        <v>4</v>
      </c>
      <c r="Z2285">
        <v>8</v>
      </c>
      <c r="AA2285">
        <v>18</v>
      </c>
      <c r="AB2285">
        <v>21</v>
      </c>
      <c r="AC2285">
        <v>110</v>
      </c>
      <c r="AD2285">
        <v>2</v>
      </c>
      <c r="AE2285">
        <v>1</v>
      </c>
      <c r="AF2285">
        <v>1</v>
      </c>
      <c r="AG2285">
        <v>1</v>
      </c>
      <c r="AH2285">
        <v>1</v>
      </c>
      <c r="AI2285">
        <v>121</v>
      </c>
      <c r="AJ2285">
        <v>1438</v>
      </c>
      <c r="AK2285">
        <v>1709</v>
      </c>
      <c r="AL2285">
        <v>1183</v>
      </c>
      <c r="AM2285">
        <v>567</v>
      </c>
      <c r="AN2285">
        <v>1078</v>
      </c>
      <c r="AO2285">
        <v>527</v>
      </c>
      <c r="AP2285">
        <v>1571</v>
      </c>
      <c r="AQ2285">
        <v>1778</v>
      </c>
      <c r="AR2285">
        <v>811</v>
      </c>
      <c r="AS2285">
        <v>848</v>
      </c>
      <c r="AT2285">
        <v>489</v>
      </c>
      <c r="AU2285">
        <v>505</v>
      </c>
      <c r="AV2285">
        <v>1570</v>
      </c>
      <c r="AW2285">
        <v>1953</v>
      </c>
      <c r="AX2285">
        <v>1073</v>
      </c>
      <c r="AY2285">
        <v>1274</v>
      </c>
      <c r="AZ2285">
        <v>2116</v>
      </c>
      <c r="BA2285">
        <v>1018</v>
      </c>
      <c r="BB2285">
        <v>575</v>
      </c>
      <c r="BC2285">
        <v>1479</v>
      </c>
      <c r="BD2285">
        <v>1106</v>
      </c>
      <c r="BE2285">
        <v>1</v>
      </c>
      <c r="BF2285" t="s">
        <v>71</v>
      </c>
      <c r="BG2285" t="s">
        <v>1404</v>
      </c>
      <c r="BH2285" t="s">
        <v>1787</v>
      </c>
      <c r="BI2285" s="4">
        <f xml:space="preserve"> _2025teamgamelogs[[#This Row],[FGA]] + (0.44 * _2025teamgamelogs[[#This Row],[FTA]]) + _2025teamgamelogs[[#This Row],[TOV]] - _2025teamgamelogs[[#This Row],[OREB]]</f>
        <v>98.48</v>
      </c>
      <c r="BJ2285" s="3">
        <f>_2025teamgamelogs[[#This Row],[TOV]]/_2025teamgamelogs[[#This Row],[POSSESIONS]]</f>
        <v>0.18277822908204711</v>
      </c>
      <c r="BK2285" s="4">
        <f>_2025teamgamelogs[[#This Row],[PTS]]/_2025teamgamelogs[[#This Row],[POSSESIONS]]</f>
        <v>1.1169780666125102</v>
      </c>
      <c r="BL2285" s="4">
        <f xml:space="preserve"> 100 * _2025teamgamelogs[[#This Row],[POINTS_PER_POSSESSION]]</f>
        <v>111.69780666125102</v>
      </c>
      <c r="BM2285" s="4">
        <f xml:space="preserve"> _2025teamgamelogs[[#This Row],[POSSESIONS]] / (_2025teamgamelogs[[#This Row],[MIN]]/48)</f>
        <v>98.48</v>
      </c>
      <c r="BN2285" s="3">
        <f>_2025teamgamelogs[[#This Row],[PTS]] / (2 * (_2025teamgamelogs[[#This Row],[FGA]] + 0.44 * _2025teamgamelogs[[#This Row],[FTA]]))</f>
        <v>0.59472318339100338</v>
      </c>
      <c r="BO2285" s="4">
        <f>VLOOKUP(_2025teamgamelogs[[#This Row],[MONTH]], LEAGUE_AVERAGES!$A$2:$B$8, 2, FALSE)</f>
        <v>112.746782507823</v>
      </c>
      <c r="BP2285" s="5">
        <f>VLOOKUP(_2025teamgamelogs[[#This Row],[TEAM_NAME]], LEAGUE_AVERAGES!$A$14:$C$43, 2, FALSE)</f>
        <v>0.36546341463414628</v>
      </c>
      <c r="BQ2285" s="5">
        <f>VLOOKUP(_2025teamgamelogs[[#This Row],[TEAM_NAME]], LEAGUE_AVERAGES!$A$14:$C$43, 3, FALSE)</f>
        <v>0.36639024390243902</v>
      </c>
      <c r="BR2285" s="5">
        <f>VLOOKUP(_2025teamgamelogs[[#This Row],[TEAM_NAME]], LEAGUE_AVERAGES!$F$14:$H$43, 2, FALSE)</f>
        <v>0.48997560975609772</v>
      </c>
      <c r="BS2285" s="5">
        <f>VLOOKUP(_2025teamgamelogs[[#This Row],[TEAM_NAME]], LEAGUE_AVERAGES!$F$14:$H$43, 3, FALSE)</f>
        <v>0.46951219512195119</v>
      </c>
      <c r="BT2285" s="5">
        <f>VLOOKUP(_2025teamgamelogs[[#This Row],[TEAM_NAME]], LEAGUE_AVERAGES!$K$14:$M$43, 2, FALSE)</f>
        <v>0.59919613060605748</v>
      </c>
      <c r="BU2285" s="5">
        <f>VLOOKUP(_2025teamgamelogs[[#This Row],[TEAM_NAME]], LEAGUE_AVERAGES!$K$14:$M$43, 3, FALSE)</f>
        <v>0.57758119053457602</v>
      </c>
    </row>
    <row r="2286" spans="1:73" x14ac:dyDescent="0.2">
      <c r="A2286" t="s">
        <v>59</v>
      </c>
      <c r="B2286">
        <v>1610612755</v>
      </c>
      <c r="C2286" t="s">
        <v>134</v>
      </c>
      <c r="D2286" t="s">
        <v>135</v>
      </c>
      <c r="E2286">
        <v>22401115</v>
      </c>
      <c r="F2286" s="1">
        <v>45750</v>
      </c>
      <c r="G2286" t="s">
        <v>136</v>
      </c>
      <c r="H2286" t="s">
        <v>70</v>
      </c>
      <c r="I2286">
        <v>48</v>
      </c>
      <c r="J2286">
        <v>43</v>
      </c>
      <c r="K2286">
        <v>89</v>
      </c>
      <c r="L2286">
        <v>0.48299999999999998</v>
      </c>
      <c r="M2286">
        <v>12</v>
      </c>
      <c r="N2286">
        <v>39</v>
      </c>
      <c r="O2286">
        <v>0.308</v>
      </c>
      <c r="P2286">
        <v>15</v>
      </c>
      <c r="Q2286">
        <v>19</v>
      </c>
      <c r="R2286">
        <v>0.78900000000000003</v>
      </c>
      <c r="S2286">
        <v>11</v>
      </c>
      <c r="T2286">
        <v>29</v>
      </c>
      <c r="U2286">
        <v>40</v>
      </c>
      <c r="V2286">
        <v>30</v>
      </c>
      <c r="W2286">
        <v>15</v>
      </c>
      <c r="X2286">
        <v>8</v>
      </c>
      <c r="Y2286">
        <v>4</v>
      </c>
      <c r="Z2286">
        <v>7</v>
      </c>
      <c r="AA2286">
        <v>18</v>
      </c>
      <c r="AB2286">
        <v>14</v>
      </c>
      <c r="AC2286">
        <v>113</v>
      </c>
      <c r="AD2286">
        <v>-13</v>
      </c>
      <c r="AE2286">
        <v>1</v>
      </c>
      <c r="AF2286">
        <v>1231</v>
      </c>
      <c r="AG2286">
        <v>1231</v>
      </c>
      <c r="AH2286">
        <v>1231</v>
      </c>
      <c r="AI2286">
        <v>121</v>
      </c>
      <c r="AJ2286">
        <v>866</v>
      </c>
      <c r="AK2286">
        <v>1176</v>
      </c>
      <c r="AL2286">
        <v>953</v>
      </c>
      <c r="AM2286">
        <v>1413</v>
      </c>
      <c r="AN2286">
        <v>933</v>
      </c>
      <c r="AO2286">
        <v>1815</v>
      </c>
      <c r="AP2286">
        <v>1416</v>
      </c>
      <c r="AQ2286">
        <v>1458</v>
      </c>
      <c r="AR2286">
        <v>1180</v>
      </c>
      <c r="AS2286">
        <v>1051</v>
      </c>
      <c r="AT2286">
        <v>1807</v>
      </c>
      <c r="AU2286">
        <v>1715</v>
      </c>
      <c r="AV2286">
        <v>541</v>
      </c>
      <c r="AW2286">
        <v>1341</v>
      </c>
      <c r="AX2286">
        <v>1073</v>
      </c>
      <c r="AY2286">
        <v>1274</v>
      </c>
      <c r="AZ2286">
        <v>1902</v>
      </c>
      <c r="BA2286">
        <v>1018</v>
      </c>
      <c r="BB2286">
        <v>2064</v>
      </c>
      <c r="BC2286">
        <v>1250</v>
      </c>
      <c r="BD2286">
        <v>1945</v>
      </c>
      <c r="BE2286">
        <v>1</v>
      </c>
      <c r="BF2286" t="s">
        <v>64</v>
      </c>
      <c r="BG2286" t="s">
        <v>1404</v>
      </c>
      <c r="BH2286" t="s">
        <v>1787</v>
      </c>
      <c r="BI2286" s="4">
        <f xml:space="preserve"> _2025teamgamelogs[[#This Row],[FGA]] + (0.44 * _2025teamgamelogs[[#This Row],[FTA]]) + _2025teamgamelogs[[#This Row],[TOV]] - _2025teamgamelogs[[#This Row],[OREB]]</f>
        <v>101.36</v>
      </c>
      <c r="BJ2286" s="3">
        <f>_2025teamgamelogs[[#This Row],[TOV]]/_2025teamgamelogs[[#This Row],[POSSESIONS]]</f>
        <v>0.14798737174427781</v>
      </c>
      <c r="BK2286" s="4">
        <f>_2025teamgamelogs[[#This Row],[PTS]]/_2025teamgamelogs[[#This Row],[POSSESIONS]]</f>
        <v>1.1148382004735595</v>
      </c>
      <c r="BL2286" s="4">
        <f xml:space="preserve"> 100 * _2025teamgamelogs[[#This Row],[POINTS_PER_POSSESSION]]</f>
        <v>111.48382004735595</v>
      </c>
      <c r="BM2286" s="4">
        <f xml:space="preserve"> _2025teamgamelogs[[#This Row],[POSSESIONS]] / (_2025teamgamelogs[[#This Row],[MIN]]/48)</f>
        <v>101.36</v>
      </c>
      <c r="BN2286" s="3">
        <f>_2025teamgamelogs[[#This Row],[PTS]] / (2 * (_2025teamgamelogs[[#This Row],[FGA]] + 0.44 * _2025teamgamelogs[[#This Row],[FTA]]))</f>
        <v>0.58032046014790473</v>
      </c>
      <c r="BO2286" s="4">
        <f>VLOOKUP(_2025teamgamelogs[[#This Row],[MONTH]], LEAGUE_AVERAGES!$A$2:$B$8, 2, FALSE)</f>
        <v>112.746782507823</v>
      </c>
      <c r="BP2286" s="5">
        <f>VLOOKUP(_2025teamgamelogs[[#This Row],[TEAM_NAME]], LEAGUE_AVERAGES!$A$14:$C$43, 2, FALSE)</f>
        <v>0.34129268292682929</v>
      </c>
      <c r="BQ2286" s="5">
        <f>VLOOKUP(_2025teamgamelogs[[#This Row],[TEAM_NAME]], LEAGUE_AVERAGES!$A$14:$C$43, 3, FALSE)</f>
        <v>0.34026829268292691</v>
      </c>
      <c r="BR2286" s="5">
        <f>VLOOKUP(_2025teamgamelogs[[#This Row],[TEAM_NAME]], LEAGUE_AVERAGES!$F$14:$H$43, 2, FALSE)</f>
        <v>0.45178048780487812</v>
      </c>
      <c r="BS2286" s="5">
        <f>VLOOKUP(_2025teamgamelogs[[#This Row],[TEAM_NAME]], LEAGUE_AVERAGES!$F$14:$H$43, 3, FALSE)</f>
        <v>0.45797560975609758</v>
      </c>
      <c r="BT2286" s="5">
        <f>VLOOKUP(_2025teamgamelogs[[#This Row],[TEAM_NAME]], LEAGUE_AVERAGES!$K$14:$M$43, 2, FALSE)</f>
        <v>0.55774018976963147</v>
      </c>
      <c r="BU2286" s="5">
        <f>VLOOKUP(_2025teamgamelogs[[#This Row],[TEAM_NAME]], LEAGUE_AVERAGES!$K$14:$M$43, 3, FALSE)</f>
        <v>0.57066794818423772</v>
      </c>
    </row>
    <row r="2287" spans="1:73" x14ac:dyDescent="0.2">
      <c r="A2287" t="s">
        <v>59</v>
      </c>
      <c r="B2287">
        <v>1610612764</v>
      </c>
      <c r="C2287" t="s">
        <v>148</v>
      </c>
      <c r="D2287" t="s">
        <v>149</v>
      </c>
      <c r="E2287">
        <v>22401112</v>
      </c>
      <c r="F2287" s="1">
        <v>45750</v>
      </c>
      <c r="G2287" t="s">
        <v>1680</v>
      </c>
      <c r="H2287" t="s">
        <v>70</v>
      </c>
      <c r="I2287">
        <v>48</v>
      </c>
      <c r="J2287">
        <v>38</v>
      </c>
      <c r="K2287">
        <v>85</v>
      </c>
      <c r="L2287">
        <v>0.44700000000000001</v>
      </c>
      <c r="M2287">
        <v>12</v>
      </c>
      <c r="N2287">
        <v>30</v>
      </c>
      <c r="O2287">
        <v>0.4</v>
      </c>
      <c r="P2287">
        <v>9</v>
      </c>
      <c r="Q2287">
        <v>11</v>
      </c>
      <c r="R2287">
        <v>0.81799999999999995</v>
      </c>
      <c r="S2287">
        <v>8</v>
      </c>
      <c r="T2287">
        <v>30</v>
      </c>
      <c r="U2287">
        <v>38</v>
      </c>
      <c r="V2287">
        <v>16</v>
      </c>
      <c r="W2287">
        <v>13</v>
      </c>
      <c r="X2287">
        <v>4</v>
      </c>
      <c r="Y2287">
        <v>3</v>
      </c>
      <c r="Z2287">
        <v>8</v>
      </c>
      <c r="AA2287">
        <v>20</v>
      </c>
      <c r="AB2287">
        <v>12</v>
      </c>
      <c r="AC2287">
        <v>97</v>
      </c>
      <c r="AD2287">
        <v>-12</v>
      </c>
      <c r="AE2287">
        <v>1</v>
      </c>
      <c r="AF2287">
        <v>1231</v>
      </c>
      <c r="AG2287">
        <v>1231</v>
      </c>
      <c r="AH2287">
        <v>1231</v>
      </c>
      <c r="AI2287">
        <v>121</v>
      </c>
      <c r="AJ2287">
        <v>1796</v>
      </c>
      <c r="AK2287">
        <v>1709</v>
      </c>
      <c r="AL2287">
        <v>1583</v>
      </c>
      <c r="AM2287">
        <v>1413</v>
      </c>
      <c r="AN2287">
        <v>2077</v>
      </c>
      <c r="AO2287">
        <v>723</v>
      </c>
      <c r="AP2287">
        <v>2256</v>
      </c>
      <c r="AQ2287">
        <v>2344</v>
      </c>
      <c r="AR2287">
        <v>864</v>
      </c>
      <c r="AS2287">
        <v>1800</v>
      </c>
      <c r="AT2287">
        <v>1652</v>
      </c>
      <c r="AU2287">
        <v>1966</v>
      </c>
      <c r="AV2287">
        <v>2415</v>
      </c>
      <c r="AW2287">
        <v>850</v>
      </c>
      <c r="AX2287">
        <v>2190</v>
      </c>
      <c r="AY2287">
        <v>1712</v>
      </c>
      <c r="AZ2287">
        <v>2116</v>
      </c>
      <c r="BA2287">
        <v>1491</v>
      </c>
      <c r="BB2287">
        <v>2314</v>
      </c>
      <c r="BC2287">
        <v>2224</v>
      </c>
      <c r="BD2287">
        <v>1899</v>
      </c>
      <c r="BE2287">
        <v>1</v>
      </c>
      <c r="BF2287" t="s">
        <v>64</v>
      </c>
      <c r="BG2287" t="s">
        <v>1404</v>
      </c>
      <c r="BH2287" t="s">
        <v>1787</v>
      </c>
      <c r="BI2287" s="4">
        <f xml:space="preserve"> _2025teamgamelogs[[#This Row],[FGA]] + (0.44 * _2025teamgamelogs[[#This Row],[FTA]]) + _2025teamgamelogs[[#This Row],[TOV]] - _2025teamgamelogs[[#This Row],[OREB]]</f>
        <v>94.84</v>
      </c>
      <c r="BJ2287" s="3">
        <f>_2025teamgamelogs[[#This Row],[TOV]]/_2025teamgamelogs[[#This Row],[POSSESIONS]]</f>
        <v>0.13707296499367355</v>
      </c>
      <c r="BK2287" s="4">
        <f>_2025teamgamelogs[[#This Row],[PTS]]/_2025teamgamelogs[[#This Row],[POSSESIONS]]</f>
        <v>1.0227752003374104</v>
      </c>
      <c r="BL2287" s="4">
        <f xml:space="preserve"> 100 * _2025teamgamelogs[[#This Row],[POINTS_PER_POSSESSION]]</f>
        <v>102.27752003374104</v>
      </c>
      <c r="BM2287" s="4">
        <f xml:space="preserve"> _2025teamgamelogs[[#This Row],[POSSESIONS]] / (_2025teamgamelogs[[#This Row],[MIN]]/48)</f>
        <v>94.84</v>
      </c>
      <c r="BN2287" s="3">
        <f>_2025teamgamelogs[[#This Row],[PTS]] / (2 * (_2025teamgamelogs[[#This Row],[FGA]] + 0.44 * _2025teamgamelogs[[#This Row],[FTA]]))</f>
        <v>0.53984861976847731</v>
      </c>
      <c r="BO2287" s="4">
        <f>VLOOKUP(_2025teamgamelogs[[#This Row],[MONTH]], LEAGUE_AVERAGES!$A$2:$B$8, 2, FALSE)</f>
        <v>112.746782507823</v>
      </c>
      <c r="BP2287" s="5">
        <f>VLOOKUP(_2025teamgamelogs[[#This Row],[TEAM_NAME]], LEAGUE_AVERAGES!$A$14:$C$43, 2, FALSE)</f>
        <v>0.32842499999999997</v>
      </c>
      <c r="BQ2287" s="5">
        <f>VLOOKUP(_2025teamgamelogs[[#This Row],[TEAM_NAME]], LEAGUE_AVERAGES!$A$14:$C$43, 3, FALSE)</f>
        <v>0.33730952380952384</v>
      </c>
      <c r="BR2287" s="5">
        <f>VLOOKUP(_2025teamgamelogs[[#This Row],[TEAM_NAME]], LEAGUE_AVERAGES!$F$14:$H$43, 2, FALSE)</f>
        <v>0.44209999999999994</v>
      </c>
      <c r="BS2287" s="5">
        <f>VLOOKUP(_2025teamgamelogs[[#This Row],[TEAM_NAME]], LEAGUE_AVERAGES!$F$14:$H$43, 3, FALSE)</f>
        <v>0.4362619047619048</v>
      </c>
      <c r="BT2287" s="5">
        <f>VLOOKUP(_2025teamgamelogs[[#This Row],[TEAM_NAME]], LEAGUE_AVERAGES!$K$14:$M$43, 2, FALSE)</f>
        <v>0.55099578881797462</v>
      </c>
      <c r="BU2287" s="5">
        <f>VLOOKUP(_2025teamgamelogs[[#This Row],[TEAM_NAME]], LEAGUE_AVERAGES!$K$14:$M$43, 3, FALSE)</f>
        <v>0.54201342555394594</v>
      </c>
    </row>
    <row r="2288" spans="1:73" x14ac:dyDescent="0.2">
      <c r="A2288" t="s">
        <v>59</v>
      </c>
      <c r="B2288">
        <v>1610612750</v>
      </c>
      <c r="C2288" t="s">
        <v>8</v>
      </c>
      <c r="D2288" t="s">
        <v>72</v>
      </c>
      <c r="E2288">
        <v>22401113</v>
      </c>
      <c r="F2288" s="1">
        <v>45750</v>
      </c>
      <c r="G2288" t="s">
        <v>1806</v>
      </c>
      <c r="H2288" t="s">
        <v>63</v>
      </c>
      <c r="I2288">
        <v>48</v>
      </c>
      <c r="J2288">
        <v>39</v>
      </c>
      <c r="K2288">
        <v>78</v>
      </c>
      <c r="L2288">
        <v>0.5</v>
      </c>
      <c r="M2288">
        <v>13</v>
      </c>
      <c r="N2288">
        <v>42</v>
      </c>
      <c r="O2288">
        <v>0.31</v>
      </c>
      <c r="P2288">
        <v>14</v>
      </c>
      <c r="Q2288">
        <v>21</v>
      </c>
      <c r="R2288">
        <v>0.66700000000000004</v>
      </c>
      <c r="S2288">
        <v>10</v>
      </c>
      <c r="T2288">
        <v>35</v>
      </c>
      <c r="U2288">
        <v>45</v>
      </c>
      <c r="V2288">
        <v>27</v>
      </c>
      <c r="W2288">
        <v>18</v>
      </c>
      <c r="X2288">
        <v>6</v>
      </c>
      <c r="Y2288">
        <v>10</v>
      </c>
      <c r="Z2288">
        <v>0</v>
      </c>
      <c r="AA2288">
        <v>13</v>
      </c>
      <c r="AB2288">
        <v>17</v>
      </c>
      <c r="AC2288">
        <v>105</v>
      </c>
      <c r="AD2288">
        <v>15</v>
      </c>
      <c r="AE2288">
        <v>1</v>
      </c>
      <c r="AF2288">
        <v>1</v>
      </c>
      <c r="AG2288">
        <v>1</v>
      </c>
      <c r="AH2288">
        <v>1</v>
      </c>
      <c r="AI2288">
        <v>121</v>
      </c>
      <c r="AJ2288">
        <v>1609</v>
      </c>
      <c r="AK2288">
        <v>2291</v>
      </c>
      <c r="AL2288">
        <v>663</v>
      </c>
      <c r="AM2288">
        <v>1171</v>
      </c>
      <c r="AN2288">
        <v>568</v>
      </c>
      <c r="AO2288">
        <v>1801</v>
      </c>
      <c r="AP2288">
        <v>1571</v>
      </c>
      <c r="AQ2288">
        <v>1164</v>
      </c>
      <c r="AR2288">
        <v>2105</v>
      </c>
      <c r="AS2288">
        <v>1308</v>
      </c>
      <c r="AT2288">
        <v>769</v>
      </c>
      <c r="AU2288">
        <v>976</v>
      </c>
      <c r="AV2288">
        <v>1013</v>
      </c>
      <c r="AW2288">
        <v>1953</v>
      </c>
      <c r="AX2288">
        <v>1702</v>
      </c>
      <c r="AY2288">
        <v>57</v>
      </c>
      <c r="AZ2288">
        <v>1</v>
      </c>
      <c r="BA2288">
        <v>148</v>
      </c>
      <c r="BB2288">
        <v>1444</v>
      </c>
      <c r="BC2288">
        <v>1790</v>
      </c>
      <c r="BD2288">
        <v>376</v>
      </c>
      <c r="BE2288">
        <v>1</v>
      </c>
      <c r="BF2288" t="s">
        <v>71</v>
      </c>
      <c r="BG2288" t="s">
        <v>1404</v>
      </c>
      <c r="BH2288" t="s">
        <v>1787</v>
      </c>
      <c r="BI2288" s="4">
        <f xml:space="preserve"> _2025teamgamelogs[[#This Row],[FGA]] + (0.44 * _2025teamgamelogs[[#This Row],[FTA]]) + _2025teamgamelogs[[#This Row],[TOV]] - _2025teamgamelogs[[#This Row],[OREB]]</f>
        <v>95.24</v>
      </c>
      <c r="BJ2288" s="3">
        <f>_2025teamgamelogs[[#This Row],[TOV]]/_2025teamgamelogs[[#This Row],[POSSESIONS]]</f>
        <v>0.18899622007559849</v>
      </c>
      <c r="BK2288" s="4">
        <f>_2025teamgamelogs[[#This Row],[PTS]]/_2025teamgamelogs[[#This Row],[POSSESIONS]]</f>
        <v>1.1024779504409912</v>
      </c>
      <c r="BL2288" s="4">
        <f xml:space="preserve"> 100 * _2025teamgamelogs[[#This Row],[POINTS_PER_POSSESSION]]</f>
        <v>110.24779504409912</v>
      </c>
      <c r="BM2288" s="4">
        <f xml:space="preserve"> _2025teamgamelogs[[#This Row],[POSSESIONS]] / (_2025teamgamelogs[[#This Row],[MIN]]/48)</f>
        <v>95.24</v>
      </c>
      <c r="BN2288" s="3">
        <f>_2025teamgamelogs[[#This Row],[PTS]] / (2 * (_2025teamgamelogs[[#This Row],[FGA]] + 0.44 * _2025teamgamelogs[[#This Row],[FTA]]))</f>
        <v>0.6017881705639615</v>
      </c>
      <c r="BO2288" s="4">
        <f>VLOOKUP(_2025teamgamelogs[[#This Row],[MONTH]], LEAGUE_AVERAGES!$A$2:$B$8, 2, FALSE)</f>
        <v>112.746782507823</v>
      </c>
      <c r="BP2288" s="5">
        <f>VLOOKUP(_2025teamgamelogs[[#This Row],[TEAM_NAME]], LEAGUE_AVERAGES!$A$14:$C$43, 2, FALSE)</f>
        <v>0.38256097560975622</v>
      </c>
      <c r="BQ2288" s="5">
        <f>VLOOKUP(_2025teamgamelogs[[#This Row],[TEAM_NAME]], LEAGUE_AVERAGES!$A$14:$C$43, 3, FALSE)</f>
        <v>0.37156097560975615</v>
      </c>
      <c r="BR2288" s="5">
        <f>VLOOKUP(_2025teamgamelogs[[#This Row],[TEAM_NAME]], LEAGUE_AVERAGES!$F$14:$H$43, 2, FALSE)</f>
        <v>0.47402439024390242</v>
      </c>
      <c r="BS2288" s="5">
        <f>VLOOKUP(_2025teamgamelogs[[#This Row],[TEAM_NAME]], LEAGUE_AVERAGES!$F$14:$H$43, 3, FALSE)</f>
        <v>0.46580487804878057</v>
      </c>
      <c r="BT2288" s="5">
        <f>VLOOKUP(_2025teamgamelogs[[#This Row],[TEAM_NAME]], LEAGUE_AVERAGES!$K$14:$M$43, 2, FALSE)</f>
        <v>0.59446350940954662</v>
      </c>
      <c r="BU2288" s="5">
        <f>VLOOKUP(_2025teamgamelogs[[#This Row],[TEAM_NAME]], LEAGUE_AVERAGES!$K$14:$M$43, 3, FALSE)</f>
        <v>0.58583417827298701</v>
      </c>
    </row>
    <row r="2289" spans="1:73" x14ac:dyDescent="0.2">
      <c r="A2289" t="s">
        <v>59</v>
      </c>
      <c r="B2289">
        <v>1610612744</v>
      </c>
      <c r="C2289" t="s">
        <v>98</v>
      </c>
      <c r="D2289" t="s">
        <v>99</v>
      </c>
      <c r="E2289">
        <v>22401117</v>
      </c>
      <c r="F2289" s="1">
        <v>45750</v>
      </c>
      <c r="G2289" t="s">
        <v>1344</v>
      </c>
      <c r="H2289" t="s">
        <v>63</v>
      </c>
      <c r="I2289">
        <v>48</v>
      </c>
      <c r="J2289">
        <v>39</v>
      </c>
      <c r="K2289">
        <v>82</v>
      </c>
      <c r="L2289">
        <v>0.47599999999999998</v>
      </c>
      <c r="M2289">
        <v>19</v>
      </c>
      <c r="N2289">
        <v>42</v>
      </c>
      <c r="O2289">
        <v>0.45200000000000001</v>
      </c>
      <c r="P2289">
        <v>26</v>
      </c>
      <c r="Q2289">
        <v>31</v>
      </c>
      <c r="R2289">
        <v>0.83899999999999997</v>
      </c>
      <c r="S2289">
        <v>14</v>
      </c>
      <c r="T2289">
        <v>32</v>
      </c>
      <c r="U2289">
        <v>46</v>
      </c>
      <c r="V2289">
        <v>30</v>
      </c>
      <c r="W2289">
        <v>13</v>
      </c>
      <c r="X2289">
        <v>5</v>
      </c>
      <c r="Y2289">
        <v>2</v>
      </c>
      <c r="Z2289">
        <v>3</v>
      </c>
      <c r="AA2289">
        <v>21</v>
      </c>
      <c r="AB2289">
        <v>23</v>
      </c>
      <c r="AC2289">
        <v>123</v>
      </c>
      <c r="AD2289">
        <v>7</v>
      </c>
      <c r="AE2289">
        <v>1</v>
      </c>
      <c r="AF2289">
        <v>1</v>
      </c>
      <c r="AG2289">
        <v>1</v>
      </c>
      <c r="AH2289">
        <v>1</v>
      </c>
      <c r="AI2289">
        <v>121</v>
      </c>
      <c r="AJ2289">
        <v>1609</v>
      </c>
      <c r="AK2289">
        <v>2022</v>
      </c>
      <c r="AL2289">
        <v>1092</v>
      </c>
      <c r="AM2289">
        <v>182</v>
      </c>
      <c r="AN2289">
        <v>568</v>
      </c>
      <c r="AO2289">
        <v>311</v>
      </c>
      <c r="AP2289">
        <v>133</v>
      </c>
      <c r="AQ2289">
        <v>202</v>
      </c>
      <c r="AR2289">
        <v>685</v>
      </c>
      <c r="AS2289">
        <v>466</v>
      </c>
      <c r="AT2289">
        <v>1307</v>
      </c>
      <c r="AU2289">
        <v>835</v>
      </c>
      <c r="AV2289">
        <v>541</v>
      </c>
      <c r="AW2289">
        <v>850</v>
      </c>
      <c r="AX2289">
        <v>1998</v>
      </c>
      <c r="AY2289">
        <v>2078</v>
      </c>
      <c r="AZ2289">
        <v>384</v>
      </c>
      <c r="BA2289">
        <v>1694</v>
      </c>
      <c r="BB2289">
        <v>300</v>
      </c>
      <c r="BC2289">
        <v>549</v>
      </c>
      <c r="BD2289">
        <v>795</v>
      </c>
      <c r="BE2289">
        <v>1</v>
      </c>
      <c r="BF2289" t="s">
        <v>71</v>
      </c>
      <c r="BG2289" t="s">
        <v>1404</v>
      </c>
      <c r="BH2289" t="s">
        <v>1787</v>
      </c>
      <c r="BI2289" s="4">
        <f xml:space="preserve"> _2025teamgamelogs[[#This Row],[FGA]] + (0.44 * _2025teamgamelogs[[#This Row],[FTA]]) + _2025teamgamelogs[[#This Row],[TOV]] - _2025teamgamelogs[[#This Row],[OREB]]</f>
        <v>94.64</v>
      </c>
      <c r="BJ2289" s="3">
        <f>_2025teamgamelogs[[#This Row],[TOV]]/_2025teamgamelogs[[#This Row],[POSSESIONS]]</f>
        <v>0.13736263736263737</v>
      </c>
      <c r="BK2289" s="4">
        <f>_2025teamgamelogs[[#This Row],[PTS]]/_2025teamgamelogs[[#This Row],[POSSESIONS]]</f>
        <v>1.2996618765849535</v>
      </c>
      <c r="BL2289" s="4">
        <f xml:space="preserve"> 100 * _2025teamgamelogs[[#This Row],[POINTS_PER_POSSESSION]]</f>
        <v>129.96618765849536</v>
      </c>
      <c r="BM2289" s="4">
        <f xml:space="preserve"> _2025teamgamelogs[[#This Row],[POSSESIONS]] / (_2025teamgamelogs[[#This Row],[MIN]]/48)</f>
        <v>94.64</v>
      </c>
      <c r="BN2289" s="3">
        <f>_2025teamgamelogs[[#This Row],[PTS]] / (2 * (_2025teamgamelogs[[#This Row],[FGA]] + 0.44 * _2025teamgamelogs[[#This Row],[FTA]]))</f>
        <v>0.64303638644918448</v>
      </c>
      <c r="BO2289" s="4">
        <f>VLOOKUP(_2025teamgamelogs[[#This Row],[MONTH]], LEAGUE_AVERAGES!$A$2:$B$8, 2, FALSE)</f>
        <v>112.746782507823</v>
      </c>
      <c r="BP2289" s="5">
        <f>VLOOKUP(_2025teamgamelogs[[#This Row],[TEAM_NAME]], LEAGUE_AVERAGES!$A$14:$C$43, 2, FALSE)</f>
        <v>0.36843902439024395</v>
      </c>
      <c r="BQ2289" s="5">
        <f>VLOOKUP(_2025teamgamelogs[[#This Row],[TEAM_NAME]], LEAGUE_AVERAGES!$A$14:$C$43, 3, FALSE)</f>
        <v>0.35765853658536584</v>
      </c>
      <c r="BR2289" s="5">
        <f>VLOOKUP(_2025teamgamelogs[[#This Row],[TEAM_NAME]], LEAGUE_AVERAGES!$F$14:$H$43, 2, FALSE)</f>
        <v>0.45136585365853665</v>
      </c>
      <c r="BS2289" s="5">
        <f>VLOOKUP(_2025teamgamelogs[[#This Row],[TEAM_NAME]], LEAGUE_AVERAGES!$F$14:$H$43, 3, FALSE)</f>
        <v>0.45180487804878061</v>
      </c>
      <c r="BT2289" s="5">
        <f>VLOOKUP(_2025teamgamelogs[[#This Row],[TEAM_NAME]], LEAGUE_AVERAGES!$K$14:$M$43, 2, FALSE)</f>
        <v>0.56832140437053513</v>
      </c>
      <c r="BU2289" s="5">
        <f>VLOOKUP(_2025teamgamelogs[[#This Row],[TEAM_NAME]], LEAGUE_AVERAGES!$K$14:$M$43, 3, FALSE)</f>
        <v>0.56980808391386595</v>
      </c>
    </row>
    <row r="2290" spans="1:73" x14ac:dyDescent="0.2">
      <c r="A2290" t="s">
        <v>59</v>
      </c>
      <c r="B2290">
        <v>1610612757</v>
      </c>
      <c r="C2290" t="s">
        <v>116</v>
      </c>
      <c r="D2290" t="s">
        <v>117</v>
      </c>
      <c r="E2290">
        <v>22401116</v>
      </c>
      <c r="F2290" s="1">
        <v>45750</v>
      </c>
      <c r="G2290" t="s">
        <v>1807</v>
      </c>
      <c r="H2290" t="s">
        <v>63</v>
      </c>
      <c r="I2290">
        <v>48</v>
      </c>
      <c r="J2290">
        <v>42</v>
      </c>
      <c r="K2290">
        <v>86</v>
      </c>
      <c r="L2290">
        <v>0.48799999999999999</v>
      </c>
      <c r="M2290">
        <v>10</v>
      </c>
      <c r="N2290">
        <v>34</v>
      </c>
      <c r="O2290">
        <v>0.29399999999999998</v>
      </c>
      <c r="P2290">
        <v>18</v>
      </c>
      <c r="Q2290">
        <v>20</v>
      </c>
      <c r="R2290">
        <v>0.9</v>
      </c>
      <c r="S2290">
        <v>17</v>
      </c>
      <c r="T2290">
        <v>37</v>
      </c>
      <c r="U2290">
        <v>54</v>
      </c>
      <c r="V2290">
        <v>20</v>
      </c>
      <c r="W2290">
        <v>25</v>
      </c>
      <c r="X2290">
        <v>10</v>
      </c>
      <c r="Y2290">
        <v>6</v>
      </c>
      <c r="Z2290">
        <v>1</v>
      </c>
      <c r="AA2290">
        <v>13</v>
      </c>
      <c r="AB2290">
        <v>19</v>
      </c>
      <c r="AC2290">
        <v>112</v>
      </c>
      <c r="AD2290">
        <v>9</v>
      </c>
      <c r="AE2290">
        <v>1</v>
      </c>
      <c r="AF2290">
        <v>1</v>
      </c>
      <c r="AG2290">
        <v>1</v>
      </c>
      <c r="AH2290">
        <v>1</v>
      </c>
      <c r="AI2290">
        <v>121</v>
      </c>
      <c r="AJ2290">
        <v>1068</v>
      </c>
      <c r="AK2290">
        <v>1580</v>
      </c>
      <c r="AL2290">
        <v>868</v>
      </c>
      <c r="AM2290">
        <v>1891</v>
      </c>
      <c r="AN2290">
        <v>1627</v>
      </c>
      <c r="AO2290">
        <v>1954</v>
      </c>
      <c r="AP2290">
        <v>889</v>
      </c>
      <c r="AQ2290">
        <v>1301</v>
      </c>
      <c r="AR2290">
        <v>246</v>
      </c>
      <c r="AS2290">
        <v>160</v>
      </c>
      <c r="AT2290">
        <v>489</v>
      </c>
      <c r="AU2290">
        <v>165</v>
      </c>
      <c r="AV2290">
        <v>2163</v>
      </c>
      <c r="AW2290">
        <v>2435</v>
      </c>
      <c r="AX2290">
        <v>539</v>
      </c>
      <c r="AY2290">
        <v>560</v>
      </c>
      <c r="AZ2290">
        <v>35</v>
      </c>
      <c r="BA2290">
        <v>148</v>
      </c>
      <c r="BB2290">
        <v>971</v>
      </c>
      <c r="BC2290">
        <v>1331</v>
      </c>
      <c r="BD2290">
        <v>672</v>
      </c>
      <c r="BE2290">
        <v>1</v>
      </c>
      <c r="BF2290" t="s">
        <v>71</v>
      </c>
      <c r="BG2290" t="s">
        <v>1404</v>
      </c>
      <c r="BH2290" t="s">
        <v>1787</v>
      </c>
      <c r="BI2290" s="4">
        <f xml:space="preserve"> _2025teamgamelogs[[#This Row],[FGA]] + (0.44 * _2025teamgamelogs[[#This Row],[FTA]]) + _2025teamgamelogs[[#This Row],[TOV]] - _2025teamgamelogs[[#This Row],[OREB]]</f>
        <v>102.8</v>
      </c>
      <c r="BJ2290" s="3">
        <f>_2025teamgamelogs[[#This Row],[TOV]]/_2025teamgamelogs[[#This Row],[POSSESIONS]]</f>
        <v>0.24319066147859922</v>
      </c>
      <c r="BK2290" s="4">
        <f>_2025teamgamelogs[[#This Row],[PTS]]/_2025teamgamelogs[[#This Row],[POSSESIONS]]</f>
        <v>1.0894941634241246</v>
      </c>
      <c r="BL2290" s="4">
        <f xml:space="preserve"> 100 * _2025teamgamelogs[[#This Row],[POINTS_PER_POSSESSION]]</f>
        <v>108.94941634241246</v>
      </c>
      <c r="BM2290" s="4">
        <f xml:space="preserve"> _2025teamgamelogs[[#This Row],[POSSESIONS]] / (_2025teamgamelogs[[#This Row],[MIN]]/48)</f>
        <v>102.8</v>
      </c>
      <c r="BN2290" s="3">
        <f>_2025teamgamelogs[[#This Row],[PTS]] / (2 * (_2025teamgamelogs[[#This Row],[FGA]] + 0.44 * _2025teamgamelogs[[#This Row],[FTA]]))</f>
        <v>0.59071729957805907</v>
      </c>
      <c r="BO2290" s="4">
        <f>VLOOKUP(_2025teamgamelogs[[#This Row],[MONTH]], LEAGUE_AVERAGES!$A$2:$B$8, 2, FALSE)</f>
        <v>112.746782507823</v>
      </c>
      <c r="BP2290" s="5">
        <f>VLOOKUP(_2025teamgamelogs[[#This Row],[TEAM_NAME]], LEAGUE_AVERAGES!$A$14:$C$43, 2, FALSE)</f>
        <v>0.3617317073170731</v>
      </c>
      <c r="BQ2290" s="5">
        <f>VLOOKUP(_2025teamgamelogs[[#This Row],[TEAM_NAME]], LEAGUE_AVERAGES!$A$14:$C$43, 3, FALSE)</f>
        <v>0.32368292682926825</v>
      </c>
      <c r="BR2290" s="5">
        <f>VLOOKUP(_2025teamgamelogs[[#This Row],[TEAM_NAME]], LEAGUE_AVERAGES!$F$14:$H$43, 2, FALSE)</f>
        <v>0.4560243902439024</v>
      </c>
      <c r="BS2290" s="5">
        <f>VLOOKUP(_2025teamgamelogs[[#This Row],[TEAM_NAME]], LEAGUE_AVERAGES!$F$14:$H$43, 3, FALSE)</f>
        <v>0.4473414634146341</v>
      </c>
      <c r="BT2290" s="5">
        <f>VLOOKUP(_2025teamgamelogs[[#This Row],[TEAM_NAME]], LEAGUE_AVERAGES!$K$14:$M$43, 2, FALSE)</f>
        <v>0.56794360073860606</v>
      </c>
      <c r="BU2290" s="5">
        <f>VLOOKUP(_2025teamgamelogs[[#This Row],[TEAM_NAME]], LEAGUE_AVERAGES!$K$14:$M$43, 3, FALSE)</f>
        <v>0.54561285519601899</v>
      </c>
    </row>
    <row r="2291" spans="1:73" x14ac:dyDescent="0.2">
      <c r="A2291" t="s">
        <v>59</v>
      </c>
      <c r="B2291">
        <v>1610612751</v>
      </c>
      <c r="C2291" t="s">
        <v>89</v>
      </c>
      <c r="D2291" t="s">
        <v>90</v>
      </c>
      <c r="E2291">
        <v>22401113</v>
      </c>
      <c r="F2291" s="1">
        <v>45750</v>
      </c>
      <c r="G2291" t="s">
        <v>1808</v>
      </c>
      <c r="H2291" t="s">
        <v>70</v>
      </c>
      <c r="I2291">
        <v>48</v>
      </c>
      <c r="J2291">
        <v>38</v>
      </c>
      <c r="K2291">
        <v>89</v>
      </c>
      <c r="L2291">
        <v>0.42699999999999999</v>
      </c>
      <c r="M2291">
        <v>11</v>
      </c>
      <c r="N2291">
        <v>36</v>
      </c>
      <c r="O2291">
        <v>0.30599999999999999</v>
      </c>
      <c r="P2291">
        <v>3</v>
      </c>
      <c r="Q2291">
        <v>4</v>
      </c>
      <c r="R2291">
        <v>0.75</v>
      </c>
      <c r="S2291">
        <v>8</v>
      </c>
      <c r="T2291">
        <v>26</v>
      </c>
      <c r="U2291">
        <v>34</v>
      </c>
      <c r="V2291">
        <v>30</v>
      </c>
      <c r="W2291">
        <v>12</v>
      </c>
      <c r="X2291">
        <v>11</v>
      </c>
      <c r="Y2291">
        <v>0</v>
      </c>
      <c r="Z2291">
        <v>10</v>
      </c>
      <c r="AA2291">
        <v>17</v>
      </c>
      <c r="AB2291">
        <v>13</v>
      </c>
      <c r="AC2291">
        <v>90</v>
      </c>
      <c r="AD2291">
        <v>-15</v>
      </c>
      <c r="AE2291">
        <v>1</v>
      </c>
      <c r="AF2291">
        <v>1231</v>
      </c>
      <c r="AG2291">
        <v>1231</v>
      </c>
      <c r="AH2291">
        <v>1231</v>
      </c>
      <c r="AI2291">
        <v>121</v>
      </c>
      <c r="AJ2291">
        <v>1796</v>
      </c>
      <c r="AK2291">
        <v>1176</v>
      </c>
      <c r="AL2291">
        <v>1892</v>
      </c>
      <c r="AM2291">
        <v>1661</v>
      </c>
      <c r="AN2291">
        <v>1366</v>
      </c>
      <c r="AO2291">
        <v>1845</v>
      </c>
      <c r="AP2291">
        <v>2455</v>
      </c>
      <c r="AQ2291">
        <v>2459</v>
      </c>
      <c r="AR2291">
        <v>1525</v>
      </c>
      <c r="AS2291">
        <v>1800</v>
      </c>
      <c r="AT2291">
        <v>2171</v>
      </c>
      <c r="AU2291">
        <v>2282</v>
      </c>
      <c r="AV2291">
        <v>541</v>
      </c>
      <c r="AW2291">
        <v>640</v>
      </c>
      <c r="AX2291">
        <v>346</v>
      </c>
      <c r="AY2291">
        <v>2427</v>
      </c>
      <c r="AZ2291">
        <v>2353</v>
      </c>
      <c r="BA2291">
        <v>792</v>
      </c>
      <c r="BB2291">
        <v>2202</v>
      </c>
      <c r="BC2291">
        <v>2383</v>
      </c>
      <c r="BD2291">
        <v>2041</v>
      </c>
      <c r="BE2291">
        <v>1</v>
      </c>
      <c r="BF2291" t="s">
        <v>64</v>
      </c>
      <c r="BG2291" t="s">
        <v>1404</v>
      </c>
      <c r="BH2291" t="s">
        <v>1787</v>
      </c>
      <c r="BI2291" s="4">
        <f xml:space="preserve"> _2025teamgamelogs[[#This Row],[FGA]] + (0.44 * _2025teamgamelogs[[#This Row],[FTA]]) + _2025teamgamelogs[[#This Row],[TOV]] - _2025teamgamelogs[[#This Row],[OREB]]</f>
        <v>94.76</v>
      </c>
      <c r="BJ2291" s="3">
        <f>_2025teamgamelogs[[#This Row],[TOV]]/_2025teamgamelogs[[#This Row],[POSSESIONS]]</f>
        <v>0.12663571127057829</v>
      </c>
      <c r="BK2291" s="4">
        <f>_2025teamgamelogs[[#This Row],[PTS]]/_2025teamgamelogs[[#This Row],[POSSESIONS]]</f>
        <v>0.94976783452933722</v>
      </c>
      <c r="BL2291" s="4">
        <f xml:space="preserve"> 100 * _2025teamgamelogs[[#This Row],[POINTS_PER_POSSESSION]]</f>
        <v>94.976783452933716</v>
      </c>
      <c r="BM2291" s="4">
        <f xml:space="preserve"> _2025teamgamelogs[[#This Row],[POSSESIONS]] / (_2025teamgamelogs[[#This Row],[MIN]]/48)</f>
        <v>94.76</v>
      </c>
      <c r="BN2291" s="3">
        <f>_2025teamgamelogs[[#This Row],[PTS]] / (2 * (_2025teamgamelogs[[#This Row],[FGA]] + 0.44 * _2025teamgamelogs[[#This Row],[FTA]]))</f>
        <v>0.49581313353900391</v>
      </c>
      <c r="BO2291" s="4">
        <f>VLOOKUP(_2025teamgamelogs[[#This Row],[MONTH]], LEAGUE_AVERAGES!$A$2:$B$8, 2, FALSE)</f>
        <v>112.746782507823</v>
      </c>
      <c r="BP2291" s="5">
        <f>VLOOKUP(_2025teamgamelogs[[#This Row],[TEAM_NAME]], LEAGUE_AVERAGES!$A$14:$C$43, 2, FALSE)</f>
        <v>0.337609756097561</v>
      </c>
      <c r="BQ2291" s="5">
        <f>VLOOKUP(_2025teamgamelogs[[#This Row],[TEAM_NAME]], LEAGUE_AVERAGES!$A$14:$C$43, 3, FALSE)</f>
        <v>0.34709756097560968</v>
      </c>
      <c r="BR2291" s="5">
        <f>VLOOKUP(_2025teamgamelogs[[#This Row],[TEAM_NAME]], LEAGUE_AVERAGES!$F$14:$H$43, 2, FALSE)</f>
        <v>0.43748780487804872</v>
      </c>
      <c r="BS2291" s="5">
        <f>VLOOKUP(_2025teamgamelogs[[#This Row],[TEAM_NAME]], LEAGUE_AVERAGES!$F$14:$H$43, 3, FALSE)</f>
        <v>0.43895121951219529</v>
      </c>
      <c r="BT2291" s="5">
        <f>VLOOKUP(_2025teamgamelogs[[#This Row],[TEAM_NAME]], LEAGUE_AVERAGES!$K$14:$M$43, 2, FALSE)</f>
        <v>0.54767404365624284</v>
      </c>
      <c r="BU2291" s="5">
        <f>VLOOKUP(_2025teamgamelogs[[#This Row],[TEAM_NAME]], LEAGUE_AVERAGES!$K$14:$M$43, 3, FALSE)</f>
        <v>0.5592142433904097</v>
      </c>
    </row>
    <row r="2292" spans="1:73" x14ac:dyDescent="0.2">
      <c r="A2292" t="s">
        <v>59</v>
      </c>
      <c r="B2292">
        <v>1610612747</v>
      </c>
      <c r="C2292" t="s">
        <v>60</v>
      </c>
      <c r="D2292" t="s">
        <v>61</v>
      </c>
      <c r="E2292">
        <v>22401117</v>
      </c>
      <c r="F2292" s="1">
        <v>45750</v>
      </c>
      <c r="G2292" t="s">
        <v>1343</v>
      </c>
      <c r="H2292" t="s">
        <v>70</v>
      </c>
      <c r="I2292">
        <v>48</v>
      </c>
      <c r="J2292">
        <v>39</v>
      </c>
      <c r="K2292">
        <v>86</v>
      </c>
      <c r="L2292">
        <v>0.45300000000000001</v>
      </c>
      <c r="M2292">
        <v>18</v>
      </c>
      <c r="N2292">
        <v>47</v>
      </c>
      <c r="O2292">
        <v>0.38300000000000001</v>
      </c>
      <c r="P2292">
        <v>20</v>
      </c>
      <c r="Q2292">
        <v>23</v>
      </c>
      <c r="R2292">
        <v>0.87</v>
      </c>
      <c r="S2292">
        <v>14</v>
      </c>
      <c r="T2292">
        <v>25</v>
      </c>
      <c r="U2292">
        <v>39</v>
      </c>
      <c r="V2292">
        <v>23</v>
      </c>
      <c r="W2292">
        <v>10</v>
      </c>
      <c r="X2292">
        <v>5</v>
      </c>
      <c r="Y2292">
        <v>3</v>
      </c>
      <c r="Z2292">
        <v>2</v>
      </c>
      <c r="AA2292">
        <v>23</v>
      </c>
      <c r="AB2292">
        <v>21</v>
      </c>
      <c r="AC2292">
        <v>116</v>
      </c>
      <c r="AD2292">
        <v>-7</v>
      </c>
      <c r="AE2292">
        <v>1</v>
      </c>
      <c r="AF2292">
        <v>1231</v>
      </c>
      <c r="AG2292">
        <v>1231</v>
      </c>
      <c r="AH2292">
        <v>1231</v>
      </c>
      <c r="AI2292">
        <v>121</v>
      </c>
      <c r="AJ2292">
        <v>1609</v>
      </c>
      <c r="AK2292">
        <v>1580</v>
      </c>
      <c r="AL2292">
        <v>1495</v>
      </c>
      <c r="AM2292">
        <v>288</v>
      </c>
      <c r="AN2292">
        <v>200</v>
      </c>
      <c r="AO2292">
        <v>937</v>
      </c>
      <c r="AP2292">
        <v>623</v>
      </c>
      <c r="AQ2292">
        <v>899</v>
      </c>
      <c r="AR2292">
        <v>444</v>
      </c>
      <c r="AS2292">
        <v>466</v>
      </c>
      <c r="AT2292">
        <v>2271</v>
      </c>
      <c r="AU2292">
        <v>1833</v>
      </c>
      <c r="AV2292">
        <v>1759</v>
      </c>
      <c r="AW2292">
        <v>264</v>
      </c>
      <c r="AX2292">
        <v>1998</v>
      </c>
      <c r="AY2292">
        <v>1712</v>
      </c>
      <c r="AZ2292">
        <v>158</v>
      </c>
      <c r="BA2292">
        <v>2046</v>
      </c>
      <c r="BB2292">
        <v>575</v>
      </c>
      <c r="BC2292">
        <v>1025</v>
      </c>
      <c r="BD2292">
        <v>1608</v>
      </c>
      <c r="BE2292">
        <v>1</v>
      </c>
      <c r="BF2292" t="s">
        <v>64</v>
      </c>
      <c r="BG2292" t="s">
        <v>1404</v>
      </c>
      <c r="BH2292" t="s">
        <v>1787</v>
      </c>
      <c r="BI2292" s="4">
        <f xml:space="preserve"> _2025teamgamelogs[[#This Row],[FGA]] + (0.44 * _2025teamgamelogs[[#This Row],[FTA]]) + _2025teamgamelogs[[#This Row],[TOV]] - _2025teamgamelogs[[#This Row],[OREB]]</f>
        <v>92.12</v>
      </c>
      <c r="BJ2292" s="3">
        <f>_2025teamgamelogs[[#This Row],[TOV]]/_2025teamgamelogs[[#This Row],[POSSESIONS]]</f>
        <v>0.10855405992184107</v>
      </c>
      <c r="BK2292" s="4">
        <f>_2025teamgamelogs[[#This Row],[PTS]]/_2025teamgamelogs[[#This Row],[POSSESIONS]]</f>
        <v>1.2592270950933564</v>
      </c>
      <c r="BL2292" s="4">
        <f xml:space="preserve"> 100 * _2025teamgamelogs[[#This Row],[POINTS_PER_POSSESSION]]</f>
        <v>125.92270950933565</v>
      </c>
      <c r="BM2292" s="4">
        <f xml:space="preserve"> _2025teamgamelogs[[#This Row],[POSSESIONS]] / (_2025teamgamelogs[[#This Row],[MIN]]/48)</f>
        <v>92.12</v>
      </c>
      <c r="BN2292" s="3">
        <f>_2025teamgamelogs[[#This Row],[PTS]] / (2 * (_2025teamgamelogs[[#This Row],[FGA]] + 0.44 * _2025teamgamelogs[[#This Row],[FTA]]))</f>
        <v>0.60341240116521011</v>
      </c>
      <c r="BO2292" s="4">
        <f>VLOOKUP(_2025teamgamelogs[[#This Row],[MONTH]], LEAGUE_AVERAGES!$A$2:$B$8, 2, FALSE)</f>
        <v>112.746782507823</v>
      </c>
      <c r="BP2292" s="5">
        <f>VLOOKUP(_2025teamgamelogs[[#This Row],[TEAM_NAME]], LEAGUE_AVERAGES!$A$14:$C$43, 2, FALSE)</f>
        <v>0.37419512195121946</v>
      </c>
      <c r="BQ2292" s="5">
        <f>VLOOKUP(_2025teamgamelogs[[#This Row],[TEAM_NAME]], LEAGUE_AVERAGES!$A$14:$C$43, 3, FALSE)</f>
        <v>0.35536585365853657</v>
      </c>
      <c r="BR2292" s="5">
        <f>VLOOKUP(_2025teamgamelogs[[#This Row],[TEAM_NAME]], LEAGUE_AVERAGES!$F$14:$H$43, 2, FALSE)</f>
        <v>0.48560975609756091</v>
      </c>
      <c r="BS2292" s="5">
        <f>VLOOKUP(_2025teamgamelogs[[#This Row],[TEAM_NAME]], LEAGUE_AVERAGES!$F$14:$H$43, 3, FALSE)</f>
        <v>0.47373170731707315</v>
      </c>
      <c r="BT2292" s="5">
        <f>VLOOKUP(_2025teamgamelogs[[#This Row],[TEAM_NAME]], LEAGUE_AVERAGES!$K$14:$M$43, 2, FALSE)</f>
        <v>0.60200661119778875</v>
      </c>
      <c r="BU2292" s="5">
        <f>VLOOKUP(_2025teamgamelogs[[#This Row],[TEAM_NAME]], LEAGUE_AVERAGES!$K$14:$M$43, 3, FALSE)</f>
        <v>0.58416138772693449</v>
      </c>
    </row>
    <row r="2293" spans="1:73" x14ac:dyDescent="0.2">
      <c r="A2293" t="s">
        <v>59</v>
      </c>
      <c r="B2293">
        <v>1610612749</v>
      </c>
      <c r="C2293" t="s">
        <v>113</v>
      </c>
      <c r="D2293" t="s">
        <v>114</v>
      </c>
      <c r="E2293">
        <v>22401115</v>
      </c>
      <c r="F2293" s="1">
        <v>45750</v>
      </c>
      <c r="G2293" t="s">
        <v>115</v>
      </c>
      <c r="H2293" t="s">
        <v>63</v>
      </c>
      <c r="I2293">
        <v>48</v>
      </c>
      <c r="J2293">
        <v>46</v>
      </c>
      <c r="K2293">
        <v>82</v>
      </c>
      <c r="L2293">
        <v>0.56100000000000005</v>
      </c>
      <c r="M2293">
        <v>16</v>
      </c>
      <c r="N2293">
        <v>31</v>
      </c>
      <c r="O2293">
        <v>0.51600000000000001</v>
      </c>
      <c r="P2293">
        <v>18</v>
      </c>
      <c r="Q2293">
        <v>27</v>
      </c>
      <c r="R2293">
        <v>0.66700000000000004</v>
      </c>
      <c r="S2293">
        <v>8</v>
      </c>
      <c r="T2293">
        <v>32</v>
      </c>
      <c r="U2293">
        <v>40</v>
      </c>
      <c r="V2293">
        <v>32</v>
      </c>
      <c r="W2293">
        <v>11</v>
      </c>
      <c r="X2293">
        <v>7</v>
      </c>
      <c r="Y2293">
        <v>7</v>
      </c>
      <c r="Z2293">
        <v>4</v>
      </c>
      <c r="AA2293">
        <v>14</v>
      </c>
      <c r="AB2293">
        <v>18</v>
      </c>
      <c r="AC2293">
        <v>126</v>
      </c>
      <c r="AD2293">
        <v>13</v>
      </c>
      <c r="AE2293">
        <v>1</v>
      </c>
      <c r="AF2293">
        <v>1</v>
      </c>
      <c r="AG2293">
        <v>1</v>
      </c>
      <c r="AH2293">
        <v>1</v>
      </c>
      <c r="AI2293">
        <v>121</v>
      </c>
      <c r="AJ2293">
        <v>437</v>
      </c>
      <c r="AK2293">
        <v>2022</v>
      </c>
      <c r="AL2293">
        <v>114</v>
      </c>
      <c r="AM2293">
        <v>567</v>
      </c>
      <c r="AN2293">
        <v>1971</v>
      </c>
      <c r="AO2293">
        <v>70</v>
      </c>
      <c r="AP2293">
        <v>889</v>
      </c>
      <c r="AQ2293">
        <v>471</v>
      </c>
      <c r="AR2293">
        <v>2105</v>
      </c>
      <c r="AS2293">
        <v>1800</v>
      </c>
      <c r="AT2293">
        <v>1307</v>
      </c>
      <c r="AU2293">
        <v>1715</v>
      </c>
      <c r="AV2293">
        <v>322</v>
      </c>
      <c r="AW2293">
        <v>429</v>
      </c>
      <c r="AX2293">
        <v>1360</v>
      </c>
      <c r="AY2293">
        <v>346</v>
      </c>
      <c r="AZ2293">
        <v>750</v>
      </c>
      <c r="BA2293">
        <v>260</v>
      </c>
      <c r="BB2293">
        <v>1204</v>
      </c>
      <c r="BC2293">
        <v>389</v>
      </c>
      <c r="BD2293">
        <v>467</v>
      </c>
      <c r="BE2293">
        <v>1</v>
      </c>
      <c r="BF2293" t="s">
        <v>71</v>
      </c>
      <c r="BG2293" t="s">
        <v>1404</v>
      </c>
      <c r="BH2293" t="s">
        <v>1787</v>
      </c>
      <c r="BI2293" s="4">
        <f xml:space="preserve"> _2025teamgamelogs[[#This Row],[FGA]] + (0.44 * _2025teamgamelogs[[#This Row],[FTA]]) + _2025teamgamelogs[[#This Row],[TOV]] - _2025teamgamelogs[[#This Row],[OREB]]</f>
        <v>96.88</v>
      </c>
      <c r="BJ2293" s="3">
        <f>_2025teamgamelogs[[#This Row],[TOV]]/_2025teamgamelogs[[#This Row],[POSSESIONS]]</f>
        <v>0.11354252683732453</v>
      </c>
      <c r="BK2293" s="4">
        <f>_2025teamgamelogs[[#This Row],[PTS]]/_2025teamgamelogs[[#This Row],[POSSESIONS]]</f>
        <v>1.300578034682081</v>
      </c>
      <c r="BL2293" s="4">
        <f xml:space="preserve"> 100 * _2025teamgamelogs[[#This Row],[POINTS_PER_POSSESSION]]</f>
        <v>130.05780346820811</v>
      </c>
      <c r="BM2293" s="4">
        <f xml:space="preserve"> _2025teamgamelogs[[#This Row],[POSSESIONS]] / (_2025teamgamelogs[[#This Row],[MIN]]/48)</f>
        <v>96.88</v>
      </c>
      <c r="BN2293" s="3">
        <f>_2025teamgamelogs[[#This Row],[PTS]] / (2 * (_2025teamgamelogs[[#This Row],[FGA]] + 0.44 * _2025teamgamelogs[[#This Row],[FTA]]))</f>
        <v>0.67106945036216448</v>
      </c>
      <c r="BO2293" s="4">
        <f>VLOOKUP(_2025teamgamelogs[[#This Row],[MONTH]], LEAGUE_AVERAGES!$A$2:$B$8, 2, FALSE)</f>
        <v>112.746782507823</v>
      </c>
      <c r="BP2293" s="5">
        <f>VLOOKUP(_2025teamgamelogs[[#This Row],[TEAM_NAME]], LEAGUE_AVERAGES!$A$14:$C$43, 2, FALSE)</f>
        <v>0.4062926829268293</v>
      </c>
      <c r="BQ2293" s="5">
        <f>VLOOKUP(_2025teamgamelogs[[#This Row],[TEAM_NAME]], LEAGUE_AVERAGES!$A$14:$C$43, 3, FALSE)</f>
        <v>0.36926829268292688</v>
      </c>
      <c r="BR2293" s="5">
        <f>VLOOKUP(_2025teamgamelogs[[#This Row],[TEAM_NAME]], LEAGUE_AVERAGES!$F$14:$H$43, 2, FALSE)</f>
        <v>0.49804878048780482</v>
      </c>
      <c r="BS2293" s="5">
        <f>VLOOKUP(_2025teamgamelogs[[#This Row],[TEAM_NAME]], LEAGUE_AVERAGES!$F$14:$H$43, 3, FALSE)</f>
        <v>0.47917073170731711</v>
      </c>
      <c r="BT2293" s="5">
        <f>VLOOKUP(_2025teamgamelogs[[#This Row],[TEAM_NAME]], LEAGUE_AVERAGES!$K$14:$M$43, 2, FALSE)</f>
        <v>0.61475494156948829</v>
      </c>
      <c r="BU2293" s="5">
        <f>VLOOKUP(_2025teamgamelogs[[#This Row],[TEAM_NAME]], LEAGUE_AVERAGES!$K$14:$M$43, 3, FALSE)</f>
        <v>0.58586037801226176</v>
      </c>
    </row>
    <row r="2294" spans="1:73" x14ac:dyDescent="0.2">
      <c r="A2294" t="s">
        <v>59</v>
      </c>
      <c r="B2294">
        <v>1610612748</v>
      </c>
      <c r="C2294" t="s">
        <v>101</v>
      </c>
      <c r="D2294" t="s">
        <v>102</v>
      </c>
      <c r="E2294">
        <v>22401114</v>
      </c>
      <c r="F2294" s="1">
        <v>45750</v>
      </c>
      <c r="G2294" t="s">
        <v>1809</v>
      </c>
      <c r="H2294" t="s">
        <v>70</v>
      </c>
      <c r="I2294">
        <v>48</v>
      </c>
      <c r="J2294">
        <v>39</v>
      </c>
      <c r="K2294">
        <v>95</v>
      </c>
      <c r="L2294">
        <v>0.41099999999999998</v>
      </c>
      <c r="M2294">
        <v>14</v>
      </c>
      <c r="N2294">
        <v>33</v>
      </c>
      <c r="O2294">
        <v>0.42399999999999999</v>
      </c>
      <c r="P2294">
        <v>16</v>
      </c>
      <c r="Q2294">
        <v>19</v>
      </c>
      <c r="R2294">
        <v>0.84199999999999997</v>
      </c>
      <c r="S2294">
        <v>15</v>
      </c>
      <c r="T2294">
        <v>32</v>
      </c>
      <c r="U2294">
        <v>47</v>
      </c>
      <c r="V2294">
        <v>24</v>
      </c>
      <c r="W2294">
        <v>11</v>
      </c>
      <c r="X2294">
        <v>11</v>
      </c>
      <c r="Y2294">
        <v>8</v>
      </c>
      <c r="Z2294">
        <v>4</v>
      </c>
      <c r="AA2294">
        <v>21</v>
      </c>
      <c r="AB2294">
        <v>18</v>
      </c>
      <c r="AC2294">
        <v>108</v>
      </c>
      <c r="AD2294">
        <v>-2</v>
      </c>
      <c r="AE2294">
        <v>1</v>
      </c>
      <c r="AF2294">
        <v>1231</v>
      </c>
      <c r="AG2294">
        <v>1231</v>
      </c>
      <c r="AH2294">
        <v>1231</v>
      </c>
      <c r="AI2294">
        <v>121</v>
      </c>
      <c r="AJ2294">
        <v>1609</v>
      </c>
      <c r="AK2294">
        <v>477</v>
      </c>
      <c r="AL2294">
        <v>2092</v>
      </c>
      <c r="AM2294">
        <v>934</v>
      </c>
      <c r="AN2294">
        <v>1749</v>
      </c>
      <c r="AO2294">
        <v>508</v>
      </c>
      <c r="AP2294">
        <v>1228</v>
      </c>
      <c r="AQ2294">
        <v>1458</v>
      </c>
      <c r="AR2294">
        <v>642</v>
      </c>
      <c r="AS2294">
        <v>332</v>
      </c>
      <c r="AT2294">
        <v>1307</v>
      </c>
      <c r="AU2294">
        <v>705</v>
      </c>
      <c r="AV2294">
        <v>1570</v>
      </c>
      <c r="AW2294">
        <v>429</v>
      </c>
      <c r="AX2294">
        <v>346</v>
      </c>
      <c r="AY2294">
        <v>187</v>
      </c>
      <c r="AZ2294">
        <v>750</v>
      </c>
      <c r="BA2294">
        <v>1694</v>
      </c>
      <c r="BB2294">
        <v>1204</v>
      </c>
      <c r="BC2294">
        <v>1616</v>
      </c>
      <c r="BD2294">
        <v>1286</v>
      </c>
      <c r="BE2294">
        <v>1</v>
      </c>
      <c r="BF2294" t="s">
        <v>64</v>
      </c>
      <c r="BG2294" t="s">
        <v>1404</v>
      </c>
      <c r="BH2294" t="s">
        <v>1787</v>
      </c>
      <c r="BI2294" s="4">
        <f xml:space="preserve"> _2025teamgamelogs[[#This Row],[FGA]] + (0.44 * _2025teamgamelogs[[#This Row],[FTA]]) + _2025teamgamelogs[[#This Row],[TOV]] - _2025teamgamelogs[[#This Row],[OREB]]</f>
        <v>99.36</v>
      </c>
      <c r="BJ2294" s="3">
        <f>_2025teamgamelogs[[#This Row],[TOV]]/_2025teamgamelogs[[#This Row],[POSSESIONS]]</f>
        <v>0.11070853462157811</v>
      </c>
      <c r="BK2294" s="4">
        <f>_2025teamgamelogs[[#This Row],[PTS]]/_2025teamgamelogs[[#This Row],[POSSESIONS]]</f>
        <v>1.0869565217391304</v>
      </c>
      <c r="BL2294" s="4">
        <f xml:space="preserve"> 100 * _2025teamgamelogs[[#This Row],[POINTS_PER_POSSESSION]]</f>
        <v>108.69565217391303</v>
      </c>
      <c r="BM2294" s="4">
        <f xml:space="preserve"> _2025teamgamelogs[[#This Row],[POSSESIONS]] / (_2025teamgamelogs[[#This Row],[MIN]]/48)</f>
        <v>99.36</v>
      </c>
      <c r="BN2294" s="3">
        <f>_2025teamgamelogs[[#This Row],[PTS]] / (2 * (_2025teamgamelogs[[#This Row],[FGA]] + 0.44 * _2025teamgamelogs[[#This Row],[FTA]]))</f>
        <v>0.52244582043343657</v>
      </c>
      <c r="BO2294" s="4">
        <f>VLOOKUP(_2025teamgamelogs[[#This Row],[MONTH]], LEAGUE_AVERAGES!$A$2:$B$8, 2, FALSE)</f>
        <v>112.746782507823</v>
      </c>
      <c r="BP2294" s="5">
        <f>VLOOKUP(_2025teamgamelogs[[#This Row],[TEAM_NAME]], LEAGUE_AVERAGES!$A$14:$C$43, 2, FALSE)</f>
        <v>0.38887804878048787</v>
      </c>
      <c r="BQ2294" s="5">
        <f>VLOOKUP(_2025teamgamelogs[[#This Row],[TEAM_NAME]], LEAGUE_AVERAGES!$A$14:$C$43, 3, FALSE)</f>
        <v>0.35180487804878063</v>
      </c>
      <c r="BR2294" s="5">
        <f>VLOOKUP(_2025teamgamelogs[[#This Row],[TEAM_NAME]], LEAGUE_AVERAGES!$F$14:$H$43, 2, FALSE)</f>
        <v>0.48178048780487814</v>
      </c>
      <c r="BS2294" s="5">
        <f>VLOOKUP(_2025teamgamelogs[[#This Row],[TEAM_NAME]], LEAGUE_AVERAGES!$F$14:$H$43, 3, FALSE)</f>
        <v>0.44997560975609752</v>
      </c>
      <c r="BT2294" s="5">
        <f>VLOOKUP(_2025teamgamelogs[[#This Row],[TEAM_NAME]], LEAGUE_AVERAGES!$K$14:$M$43, 2, FALSE)</f>
        <v>0.59307433364150897</v>
      </c>
      <c r="BU2294" s="5">
        <f>VLOOKUP(_2025teamgamelogs[[#This Row],[TEAM_NAME]], LEAGUE_AVERAGES!$K$14:$M$43, 3, FALSE)</f>
        <v>0.56311679796954139</v>
      </c>
    </row>
    <row r="2295" spans="1:73" x14ac:dyDescent="0.2">
      <c r="A2295" t="s">
        <v>59</v>
      </c>
      <c r="B2295">
        <v>1610612753</v>
      </c>
      <c r="C2295" t="s">
        <v>83</v>
      </c>
      <c r="D2295" t="s">
        <v>84</v>
      </c>
      <c r="E2295">
        <v>22401112</v>
      </c>
      <c r="F2295" s="1">
        <v>45750</v>
      </c>
      <c r="G2295" t="s">
        <v>1688</v>
      </c>
      <c r="H2295" t="s">
        <v>63</v>
      </c>
      <c r="I2295">
        <v>48</v>
      </c>
      <c r="J2295">
        <v>38</v>
      </c>
      <c r="K2295">
        <v>82</v>
      </c>
      <c r="L2295">
        <v>0.46300000000000002</v>
      </c>
      <c r="M2295">
        <v>11</v>
      </c>
      <c r="N2295">
        <v>30</v>
      </c>
      <c r="O2295">
        <v>0.36699999999999999</v>
      </c>
      <c r="P2295">
        <v>22</v>
      </c>
      <c r="Q2295">
        <v>25</v>
      </c>
      <c r="R2295">
        <v>0.88</v>
      </c>
      <c r="S2295">
        <v>13</v>
      </c>
      <c r="T2295">
        <v>34</v>
      </c>
      <c r="U2295">
        <v>47</v>
      </c>
      <c r="V2295">
        <v>27</v>
      </c>
      <c r="W2295">
        <v>12</v>
      </c>
      <c r="X2295">
        <v>7</v>
      </c>
      <c r="Y2295">
        <v>8</v>
      </c>
      <c r="Z2295">
        <v>3</v>
      </c>
      <c r="AA2295">
        <v>12</v>
      </c>
      <c r="AB2295">
        <v>20</v>
      </c>
      <c r="AC2295">
        <v>109</v>
      </c>
      <c r="AD2295">
        <v>12</v>
      </c>
      <c r="AE2295">
        <v>1</v>
      </c>
      <c r="AF2295">
        <v>1</v>
      </c>
      <c r="AG2295">
        <v>1</v>
      </c>
      <c r="AH2295">
        <v>1</v>
      </c>
      <c r="AI2295">
        <v>121</v>
      </c>
      <c r="AJ2295">
        <v>1796</v>
      </c>
      <c r="AK2295">
        <v>2022</v>
      </c>
      <c r="AL2295">
        <v>1308</v>
      </c>
      <c r="AM2295">
        <v>1661</v>
      </c>
      <c r="AN2295">
        <v>2077</v>
      </c>
      <c r="AO2295">
        <v>1129</v>
      </c>
      <c r="AP2295">
        <v>406</v>
      </c>
      <c r="AQ2295">
        <v>666</v>
      </c>
      <c r="AR2295">
        <v>381</v>
      </c>
      <c r="AS2295">
        <v>652</v>
      </c>
      <c r="AT2295">
        <v>926</v>
      </c>
      <c r="AU2295">
        <v>705</v>
      </c>
      <c r="AV2295">
        <v>1013</v>
      </c>
      <c r="AW2295">
        <v>640</v>
      </c>
      <c r="AX2295">
        <v>1360</v>
      </c>
      <c r="AY2295">
        <v>187</v>
      </c>
      <c r="AZ2295">
        <v>384</v>
      </c>
      <c r="BA2295">
        <v>92</v>
      </c>
      <c r="BB2295">
        <v>767</v>
      </c>
      <c r="BC2295">
        <v>1548</v>
      </c>
      <c r="BD2295">
        <v>517</v>
      </c>
      <c r="BE2295">
        <v>1</v>
      </c>
      <c r="BF2295" t="s">
        <v>71</v>
      </c>
      <c r="BG2295" t="s">
        <v>1404</v>
      </c>
      <c r="BH2295" t="s">
        <v>1787</v>
      </c>
      <c r="BI2295" s="4">
        <f xml:space="preserve"> _2025teamgamelogs[[#This Row],[FGA]] + (0.44 * _2025teamgamelogs[[#This Row],[FTA]]) + _2025teamgamelogs[[#This Row],[TOV]] - _2025teamgamelogs[[#This Row],[OREB]]</f>
        <v>92</v>
      </c>
      <c r="BJ2295" s="3">
        <f>_2025teamgamelogs[[#This Row],[TOV]]/_2025teamgamelogs[[#This Row],[POSSESIONS]]</f>
        <v>0.13043478260869565</v>
      </c>
      <c r="BK2295" s="4">
        <f>_2025teamgamelogs[[#This Row],[PTS]]/_2025teamgamelogs[[#This Row],[POSSESIONS]]</f>
        <v>1.1847826086956521</v>
      </c>
      <c r="BL2295" s="4">
        <f xml:space="preserve"> 100 * _2025teamgamelogs[[#This Row],[POINTS_PER_POSSESSION]]</f>
        <v>118.4782608695652</v>
      </c>
      <c r="BM2295" s="4">
        <f xml:space="preserve"> _2025teamgamelogs[[#This Row],[POSSESIONS]] / (_2025teamgamelogs[[#This Row],[MIN]]/48)</f>
        <v>92</v>
      </c>
      <c r="BN2295" s="3">
        <f>_2025teamgamelogs[[#This Row],[PTS]] / (2 * (_2025teamgamelogs[[#This Row],[FGA]] + 0.44 * _2025teamgamelogs[[#This Row],[FTA]]))</f>
        <v>0.58602150537634412</v>
      </c>
      <c r="BO2295" s="4">
        <f>VLOOKUP(_2025teamgamelogs[[#This Row],[MONTH]], LEAGUE_AVERAGES!$A$2:$B$8, 2, FALSE)</f>
        <v>112.746782507823</v>
      </c>
      <c r="BP2295" s="5">
        <f>VLOOKUP(_2025teamgamelogs[[#This Row],[TEAM_NAME]], LEAGUE_AVERAGES!$A$14:$C$43, 2, FALSE)</f>
        <v>0.32192682926829269</v>
      </c>
      <c r="BQ2295" s="5">
        <f>VLOOKUP(_2025teamgamelogs[[#This Row],[TEAM_NAME]], LEAGUE_AVERAGES!$A$14:$C$43, 3, FALSE)</f>
        <v>0.31129268292682932</v>
      </c>
      <c r="BR2295" s="5">
        <f>VLOOKUP(_2025teamgamelogs[[#This Row],[TEAM_NAME]], LEAGUE_AVERAGES!$F$14:$H$43, 2, FALSE)</f>
        <v>0.44641463414634147</v>
      </c>
      <c r="BS2295" s="5">
        <f>VLOOKUP(_2025teamgamelogs[[#This Row],[TEAM_NAME]], LEAGUE_AVERAGES!$F$14:$H$43, 3, FALSE)</f>
        <v>0.44524390243902434</v>
      </c>
      <c r="BT2295" s="5">
        <f>VLOOKUP(_2025teamgamelogs[[#This Row],[TEAM_NAME]], LEAGUE_AVERAGES!$K$14:$M$43, 2, FALSE)</f>
        <v>0.55194019912665027</v>
      </c>
      <c r="BU2295" s="5">
        <f>VLOOKUP(_2025teamgamelogs[[#This Row],[TEAM_NAME]], LEAGUE_AVERAGES!$K$14:$M$43, 3, FALSE)</f>
        <v>0.54874950227645525</v>
      </c>
    </row>
    <row r="2296" spans="1:73" x14ac:dyDescent="0.2">
      <c r="A2296" t="s">
        <v>59</v>
      </c>
      <c r="B2296">
        <v>1610612757</v>
      </c>
      <c r="C2296" t="s">
        <v>116</v>
      </c>
      <c r="D2296" t="s">
        <v>117</v>
      </c>
      <c r="E2296">
        <v>22401122</v>
      </c>
      <c r="F2296" s="1">
        <v>45751</v>
      </c>
      <c r="G2296" t="s">
        <v>1810</v>
      </c>
      <c r="H2296" t="s">
        <v>70</v>
      </c>
      <c r="I2296">
        <v>48</v>
      </c>
      <c r="J2296">
        <v>44</v>
      </c>
      <c r="K2296">
        <v>115</v>
      </c>
      <c r="L2296">
        <v>0.38300000000000001</v>
      </c>
      <c r="M2296">
        <v>11</v>
      </c>
      <c r="N2296">
        <v>42</v>
      </c>
      <c r="O2296">
        <v>0.26200000000000001</v>
      </c>
      <c r="P2296">
        <v>14</v>
      </c>
      <c r="Q2296">
        <v>18</v>
      </c>
      <c r="R2296">
        <v>0.77800000000000002</v>
      </c>
      <c r="S2296">
        <v>19</v>
      </c>
      <c r="T2296">
        <v>35</v>
      </c>
      <c r="U2296">
        <v>54</v>
      </c>
      <c r="V2296">
        <v>23</v>
      </c>
      <c r="W2296">
        <v>5</v>
      </c>
      <c r="X2296">
        <v>7</v>
      </c>
      <c r="Y2296">
        <v>5</v>
      </c>
      <c r="Z2296">
        <v>8</v>
      </c>
      <c r="AA2296">
        <v>21</v>
      </c>
      <c r="AB2296">
        <v>16</v>
      </c>
      <c r="AC2296">
        <v>113</v>
      </c>
      <c r="AD2296">
        <v>-5</v>
      </c>
      <c r="AE2296">
        <v>1</v>
      </c>
      <c r="AF2296">
        <v>1231</v>
      </c>
      <c r="AG2296">
        <v>1231</v>
      </c>
      <c r="AH2296">
        <v>1231</v>
      </c>
      <c r="AI2296">
        <v>121</v>
      </c>
      <c r="AJ2296">
        <v>703</v>
      </c>
      <c r="AK2296">
        <v>3</v>
      </c>
      <c r="AL2296">
        <v>2335</v>
      </c>
      <c r="AM2296">
        <v>1661</v>
      </c>
      <c r="AN2296">
        <v>568</v>
      </c>
      <c r="AO2296">
        <v>2192</v>
      </c>
      <c r="AP2296">
        <v>1571</v>
      </c>
      <c r="AQ2296">
        <v>1617</v>
      </c>
      <c r="AR2296">
        <v>1292</v>
      </c>
      <c r="AS2296">
        <v>61</v>
      </c>
      <c r="AT2296">
        <v>769</v>
      </c>
      <c r="AU2296">
        <v>165</v>
      </c>
      <c r="AV2296">
        <v>1759</v>
      </c>
      <c r="AW2296">
        <v>6</v>
      </c>
      <c r="AX2296">
        <v>1360</v>
      </c>
      <c r="AY2296">
        <v>889</v>
      </c>
      <c r="AZ2296">
        <v>2116</v>
      </c>
      <c r="BA2296">
        <v>1694</v>
      </c>
      <c r="BB2296">
        <v>1670</v>
      </c>
      <c r="BC2296">
        <v>1250</v>
      </c>
      <c r="BD2296">
        <v>1476</v>
      </c>
      <c r="BE2296">
        <v>1</v>
      </c>
      <c r="BF2296" t="s">
        <v>71</v>
      </c>
      <c r="BG2296" t="s">
        <v>1404</v>
      </c>
      <c r="BH2296" t="s">
        <v>1787</v>
      </c>
      <c r="BI2296" s="4">
        <f xml:space="preserve"> _2025teamgamelogs[[#This Row],[FGA]] + (0.44 * _2025teamgamelogs[[#This Row],[FTA]]) + _2025teamgamelogs[[#This Row],[TOV]] - _2025teamgamelogs[[#This Row],[OREB]]</f>
        <v>108.92</v>
      </c>
      <c r="BJ2296" s="3">
        <f>_2025teamgamelogs[[#This Row],[TOV]]/_2025teamgamelogs[[#This Row],[POSSESIONS]]</f>
        <v>4.590525156077855E-2</v>
      </c>
      <c r="BK2296" s="4">
        <f>_2025teamgamelogs[[#This Row],[PTS]]/_2025teamgamelogs[[#This Row],[POSSESIONS]]</f>
        <v>1.0374586852735952</v>
      </c>
      <c r="BL2296" s="4">
        <f xml:space="preserve"> 100 * _2025teamgamelogs[[#This Row],[POINTS_PER_POSSESSION]]</f>
        <v>103.74586852735952</v>
      </c>
      <c r="BM2296" s="4">
        <f xml:space="preserve"> _2025teamgamelogs[[#This Row],[POSSESIONS]] / (_2025teamgamelogs[[#This Row],[MIN]]/48)</f>
        <v>108.92</v>
      </c>
      <c r="BN2296" s="3">
        <f>_2025teamgamelogs[[#This Row],[PTS]] / (2 * (_2025teamgamelogs[[#This Row],[FGA]] + 0.44 * _2025teamgamelogs[[#This Row],[FTA]]))</f>
        <v>0.4596485519036772</v>
      </c>
      <c r="BO2296" s="4">
        <f>VLOOKUP(_2025teamgamelogs[[#This Row],[MONTH]], LEAGUE_AVERAGES!$A$2:$B$8, 2, FALSE)</f>
        <v>112.746782507823</v>
      </c>
      <c r="BP2296" s="5">
        <f>VLOOKUP(_2025teamgamelogs[[#This Row],[TEAM_NAME]], LEAGUE_AVERAGES!$A$14:$C$43, 2, FALSE)</f>
        <v>0.3617317073170731</v>
      </c>
      <c r="BQ2296" s="5">
        <f>VLOOKUP(_2025teamgamelogs[[#This Row],[TEAM_NAME]], LEAGUE_AVERAGES!$A$14:$C$43, 3, FALSE)</f>
        <v>0.32368292682926825</v>
      </c>
      <c r="BR2296" s="5">
        <f>VLOOKUP(_2025teamgamelogs[[#This Row],[TEAM_NAME]], LEAGUE_AVERAGES!$F$14:$H$43, 2, FALSE)</f>
        <v>0.4560243902439024</v>
      </c>
      <c r="BS2296" s="5">
        <f>VLOOKUP(_2025teamgamelogs[[#This Row],[TEAM_NAME]], LEAGUE_AVERAGES!$F$14:$H$43, 3, FALSE)</f>
        <v>0.4473414634146341</v>
      </c>
      <c r="BT2296" s="5">
        <f>VLOOKUP(_2025teamgamelogs[[#This Row],[TEAM_NAME]], LEAGUE_AVERAGES!$K$14:$M$43, 2, FALSE)</f>
        <v>0.56794360073860606</v>
      </c>
      <c r="BU2296" s="5">
        <f>VLOOKUP(_2025teamgamelogs[[#This Row],[TEAM_NAME]], LEAGUE_AVERAGES!$K$14:$M$43, 3, FALSE)</f>
        <v>0.54561285519601899</v>
      </c>
    </row>
    <row r="2297" spans="1:73" x14ac:dyDescent="0.2">
      <c r="A2297" t="s">
        <v>59</v>
      </c>
      <c r="B2297">
        <v>1610612738</v>
      </c>
      <c r="C2297" t="s">
        <v>74</v>
      </c>
      <c r="D2297" t="s">
        <v>75</v>
      </c>
      <c r="E2297">
        <v>22401120</v>
      </c>
      <c r="F2297" s="1">
        <v>45751</v>
      </c>
      <c r="G2297" t="s">
        <v>1811</v>
      </c>
      <c r="H2297" t="s">
        <v>63</v>
      </c>
      <c r="I2297">
        <v>48</v>
      </c>
      <c r="J2297">
        <v>45</v>
      </c>
      <c r="K2297">
        <v>87</v>
      </c>
      <c r="L2297">
        <v>0.51700000000000002</v>
      </c>
      <c r="M2297">
        <v>14</v>
      </c>
      <c r="N2297">
        <v>39</v>
      </c>
      <c r="O2297">
        <v>0.35899999999999999</v>
      </c>
      <c r="P2297">
        <v>19</v>
      </c>
      <c r="Q2297">
        <v>22</v>
      </c>
      <c r="R2297">
        <v>0.86399999999999999</v>
      </c>
      <c r="S2297">
        <v>10</v>
      </c>
      <c r="T2297">
        <v>39</v>
      </c>
      <c r="U2297">
        <v>49</v>
      </c>
      <c r="V2297">
        <v>28</v>
      </c>
      <c r="W2297">
        <v>7</v>
      </c>
      <c r="X2297">
        <v>1</v>
      </c>
      <c r="Y2297">
        <v>4</v>
      </c>
      <c r="Z2297">
        <v>2</v>
      </c>
      <c r="AA2297">
        <v>13</v>
      </c>
      <c r="AB2297">
        <v>15</v>
      </c>
      <c r="AC2297">
        <v>123</v>
      </c>
      <c r="AD2297">
        <v>20</v>
      </c>
      <c r="AE2297">
        <v>1</v>
      </c>
      <c r="AF2297">
        <v>1</v>
      </c>
      <c r="AG2297">
        <v>1</v>
      </c>
      <c r="AH2297">
        <v>1</v>
      </c>
      <c r="AI2297">
        <v>121</v>
      </c>
      <c r="AJ2297">
        <v>564</v>
      </c>
      <c r="AK2297">
        <v>1449</v>
      </c>
      <c r="AL2297">
        <v>442</v>
      </c>
      <c r="AM2297">
        <v>934</v>
      </c>
      <c r="AN2297">
        <v>933</v>
      </c>
      <c r="AO2297">
        <v>1217</v>
      </c>
      <c r="AP2297">
        <v>756</v>
      </c>
      <c r="AQ2297">
        <v>1008</v>
      </c>
      <c r="AR2297">
        <v>482</v>
      </c>
      <c r="AS2297">
        <v>1308</v>
      </c>
      <c r="AT2297">
        <v>277</v>
      </c>
      <c r="AU2297">
        <v>505</v>
      </c>
      <c r="AV2297">
        <v>840</v>
      </c>
      <c r="AW2297">
        <v>38</v>
      </c>
      <c r="AX2297">
        <v>2452</v>
      </c>
      <c r="AY2297">
        <v>1274</v>
      </c>
      <c r="AZ2297">
        <v>158</v>
      </c>
      <c r="BA2297">
        <v>148</v>
      </c>
      <c r="BB2297">
        <v>1892</v>
      </c>
      <c r="BC2297">
        <v>549</v>
      </c>
      <c r="BD2297">
        <v>231</v>
      </c>
      <c r="BE2297">
        <v>1</v>
      </c>
      <c r="BF2297" t="s">
        <v>64</v>
      </c>
      <c r="BG2297" t="s">
        <v>1404</v>
      </c>
      <c r="BH2297" t="s">
        <v>1787</v>
      </c>
      <c r="BI2297" s="4">
        <f xml:space="preserve"> _2025teamgamelogs[[#This Row],[FGA]] + (0.44 * _2025teamgamelogs[[#This Row],[FTA]]) + _2025teamgamelogs[[#This Row],[TOV]] - _2025teamgamelogs[[#This Row],[OREB]]</f>
        <v>93.68</v>
      </c>
      <c r="BJ2297" s="3">
        <f>_2025teamgamelogs[[#This Row],[TOV]]/_2025teamgamelogs[[#This Row],[POSSESIONS]]</f>
        <v>7.472245943637916E-2</v>
      </c>
      <c r="BK2297" s="4">
        <f>_2025teamgamelogs[[#This Row],[PTS]]/_2025teamgamelogs[[#This Row],[POSSESIONS]]</f>
        <v>1.3129803586678053</v>
      </c>
      <c r="BL2297" s="4">
        <f xml:space="preserve"> 100 * _2025teamgamelogs[[#This Row],[POINTS_PER_POSSESSION]]</f>
        <v>131.29803586678054</v>
      </c>
      <c r="BM2297" s="4">
        <f xml:space="preserve"> _2025teamgamelogs[[#This Row],[POSSESIONS]] / (_2025teamgamelogs[[#This Row],[MIN]]/48)</f>
        <v>93.68</v>
      </c>
      <c r="BN2297" s="3">
        <f>_2025teamgamelogs[[#This Row],[PTS]] / (2 * (_2025teamgamelogs[[#This Row],[FGA]] + 0.44 * _2025teamgamelogs[[#This Row],[FTA]]))</f>
        <v>0.63611915597848567</v>
      </c>
      <c r="BO2297" s="4">
        <f>VLOOKUP(_2025teamgamelogs[[#This Row],[MONTH]], LEAGUE_AVERAGES!$A$2:$B$8, 2, FALSE)</f>
        <v>112.746782507823</v>
      </c>
      <c r="BP2297" s="5">
        <f>VLOOKUP(_2025teamgamelogs[[#This Row],[TEAM_NAME]], LEAGUE_AVERAGES!$A$14:$C$43, 2, FALSE)</f>
        <v>0.3739024390243903</v>
      </c>
      <c r="BQ2297" s="5">
        <f>VLOOKUP(_2025teamgamelogs[[#This Row],[TEAM_NAME]], LEAGUE_AVERAGES!$A$14:$C$43, 3, FALSE)</f>
        <v>0.36424390243902455</v>
      </c>
      <c r="BR2297" s="5">
        <f>VLOOKUP(_2025teamgamelogs[[#This Row],[TEAM_NAME]], LEAGUE_AVERAGES!$F$14:$H$43, 2, FALSE)</f>
        <v>0.46717073170731704</v>
      </c>
      <c r="BS2297" s="5">
        <f>VLOOKUP(_2025teamgamelogs[[#This Row],[TEAM_NAME]], LEAGUE_AVERAGES!$F$14:$H$43, 3, FALSE)</f>
        <v>0.45907317073170728</v>
      </c>
      <c r="BT2297" s="5">
        <f>VLOOKUP(_2025teamgamelogs[[#This Row],[TEAM_NAME]], LEAGUE_AVERAGES!$K$14:$M$43, 2, FALSE)</f>
        <v>0.59645910798675039</v>
      </c>
      <c r="BU2297" s="5">
        <f>VLOOKUP(_2025teamgamelogs[[#This Row],[TEAM_NAME]], LEAGUE_AVERAGES!$K$14:$M$43, 3, FALSE)</f>
        <v>0.58679053151616523</v>
      </c>
    </row>
    <row r="2298" spans="1:73" x14ac:dyDescent="0.2">
      <c r="A2298" t="s">
        <v>59</v>
      </c>
      <c r="B2298">
        <v>1610612766</v>
      </c>
      <c r="C2298" t="s">
        <v>122</v>
      </c>
      <c r="D2298" t="s">
        <v>123</v>
      </c>
      <c r="E2298">
        <v>22401118</v>
      </c>
      <c r="F2298" s="1">
        <v>45751</v>
      </c>
      <c r="G2298" t="s">
        <v>1812</v>
      </c>
      <c r="H2298" t="s">
        <v>70</v>
      </c>
      <c r="I2298">
        <v>48</v>
      </c>
      <c r="J2298">
        <v>33</v>
      </c>
      <c r="K2298">
        <v>83</v>
      </c>
      <c r="L2298">
        <v>0.39800000000000002</v>
      </c>
      <c r="M2298">
        <v>8</v>
      </c>
      <c r="N2298">
        <v>35</v>
      </c>
      <c r="O2298">
        <v>0.22900000000000001</v>
      </c>
      <c r="P2298">
        <v>28</v>
      </c>
      <c r="Q2298">
        <v>34</v>
      </c>
      <c r="R2298">
        <v>0.82399999999999995</v>
      </c>
      <c r="S2298">
        <v>11</v>
      </c>
      <c r="T2298">
        <v>34</v>
      </c>
      <c r="U2298">
        <v>45</v>
      </c>
      <c r="V2298">
        <v>17</v>
      </c>
      <c r="W2298">
        <v>13</v>
      </c>
      <c r="X2298">
        <v>2</v>
      </c>
      <c r="Y2298">
        <v>2</v>
      </c>
      <c r="Z2298">
        <v>3</v>
      </c>
      <c r="AA2298">
        <v>19</v>
      </c>
      <c r="AB2298">
        <v>28</v>
      </c>
      <c r="AC2298">
        <v>102</v>
      </c>
      <c r="AD2298">
        <v>-23</v>
      </c>
      <c r="AE2298">
        <v>1</v>
      </c>
      <c r="AF2298">
        <v>1231</v>
      </c>
      <c r="AG2298">
        <v>1231</v>
      </c>
      <c r="AH2298">
        <v>1231</v>
      </c>
      <c r="AI2298">
        <v>121</v>
      </c>
      <c r="AJ2298">
        <v>2321</v>
      </c>
      <c r="AK2298">
        <v>1922</v>
      </c>
      <c r="AL2298">
        <v>2227</v>
      </c>
      <c r="AM2298">
        <v>2251</v>
      </c>
      <c r="AN2298">
        <v>1495</v>
      </c>
      <c r="AO2298">
        <v>2346</v>
      </c>
      <c r="AP2298">
        <v>75</v>
      </c>
      <c r="AQ2298">
        <v>106</v>
      </c>
      <c r="AR2298">
        <v>811</v>
      </c>
      <c r="AS2298">
        <v>1051</v>
      </c>
      <c r="AT2298">
        <v>926</v>
      </c>
      <c r="AU2298">
        <v>976</v>
      </c>
      <c r="AV2298">
        <v>2380</v>
      </c>
      <c r="AW2298">
        <v>850</v>
      </c>
      <c r="AX2298">
        <v>2421</v>
      </c>
      <c r="AY2298">
        <v>2078</v>
      </c>
      <c r="AZ2298">
        <v>384</v>
      </c>
      <c r="BA2298">
        <v>1258</v>
      </c>
      <c r="BB2298">
        <v>40</v>
      </c>
      <c r="BC2298">
        <v>2003</v>
      </c>
      <c r="BD2298">
        <v>2268</v>
      </c>
      <c r="BE2298">
        <v>1</v>
      </c>
      <c r="BF2298" t="s">
        <v>64</v>
      </c>
      <c r="BG2298" t="s">
        <v>1404</v>
      </c>
      <c r="BH2298" t="s">
        <v>1787</v>
      </c>
      <c r="BI2298" s="4">
        <f xml:space="preserve"> _2025teamgamelogs[[#This Row],[FGA]] + (0.44 * _2025teamgamelogs[[#This Row],[FTA]]) + _2025teamgamelogs[[#This Row],[TOV]] - _2025teamgamelogs[[#This Row],[OREB]]</f>
        <v>99.960000000000008</v>
      </c>
      <c r="BJ2298" s="3">
        <f>_2025teamgamelogs[[#This Row],[TOV]]/_2025teamgamelogs[[#This Row],[POSSESIONS]]</f>
        <v>0.13005202080832332</v>
      </c>
      <c r="BK2298" s="4">
        <f>_2025teamgamelogs[[#This Row],[PTS]]/_2025teamgamelogs[[#This Row],[POSSESIONS]]</f>
        <v>1.0204081632653061</v>
      </c>
      <c r="BL2298" s="4">
        <f xml:space="preserve"> 100 * _2025teamgamelogs[[#This Row],[POINTS_PER_POSSESSION]]</f>
        <v>102.04081632653062</v>
      </c>
      <c r="BM2298" s="4">
        <f xml:space="preserve"> _2025teamgamelogs[[#This Row],[POSSESIONS]] / (_2025teamgamelogs[[#This Row],[MIN]]/48)</f>
        <v>99.960000000000008</v>
      </c>
      <c r="BN2298" s="3">
        <f>_2025teamgamelogs[[#This Row],[PTS]] / (2 * (_2025teamgamelogs[[#This Row],[FGA]] + 0.44 * _2025teamgamelogs[[#This Row],[FTA]]))</f>
        <v>0.52062066149448749</v>
      </c>
      <c r="BO2298" s="4">
        <f>VLOOKUP(_2025teamgamelogs[[#This Row],[MONTH]], LEAGUE_AVERAGES!$A$2:$B$8, 2, FALSE)</f>
        <v>112.746782507823</v>
      </c>
      <c r="BP2298" s="5">
        <f>VLOOKUP(_2025teamgamelogs[[#This Row],[TEAM_NAME]], LEAGUE_AVERAGES!$A$14:$C$43, 2, FALSE)</f>
        <v>0.33860975609756089</v>
      </c>
      <c r="BQ2298" s="5">
        <f>VLOOKUP(_2025teamgamelogs[[#This Row],[TEAM_NAME]], LEAGUE_AVERAGES!$A$14:$C$43, 3, FALSE)</f>
        <v>0.33580487804878045</v>
      </c>
      <c r="BR2298" s="5">
        <f>VLOOKUP(_2025teamgamelogs[[#This Row],[TEAM_NAME]], LEAGUE_AVERAGES!$F$14:$H$43, 2, FALSE)</f>
        <v>0.43492682926829268</v>
      </c>
      <c r="BS2298" s="5">
        <f>VLOOKUP(_2025teamgamelogs[[#This Row],[TEAM_NAME]], LEAGUE_AVERAGES!$F$14:$H$43, 3, FALSE)</f>
        <v>0.42697560975609755</v>
      </c>
      <c r="BT2298" s="5">
        <f>VLOOKUP(_2025teamgamelogs[[#This Row],[TEAM_NAME]], LEAGUE_AVERAGES!$K$14:$M$43, 2, FALSE)</f>
        <v>0.5424635833805308</v>
      </c>
      <c r="BU2298" s="5">
        <f>VLOOKUP(_2025teamgamelogs[[#This Row],[TEAM_NAME]], LEAGUE_AVERAGES!$K$14:$M$43, 3, FALSE)</f>
        <v>0.53419164265445196</v>
      </c>
    </row>
    <row r="2299" spans="1:73" x14ac:dyDescent="0.2">
      <c r="A2299" t="s">
        <v>59</v>
      </c>
      <c r="B2299">
        <v>1610612745</v>
      </c>
      <c r="C2299" t="s">
        <v>104</v>
      </c>
      <c r="D2299" t="s">
        <v>105</v>
      </c>
      <c r="E2299">
        <v>22401123</v>
      </c>
      <c r="F2299" s="1">
        <v>45751</v>
      </c>
      <c r="G2299" t="s">
        <v>667</v>
      </c>
      <c r="H2299" t="s">
        <v>63</v>
      </c>
      <c r="I2299">
        <v>48</v>
      </c>
      <c r="J2299">
        <v>45</v>
      </c>
      <c r="K2299">
        <v>92</v>
      </c>
      <c r="L2299">
        <v>0.48899999999999999</v>
      </c>
      <c r="M2299">
        <v>13</v>
      </c>
      <c r="N2299">
        <v>29</v>
      </c>
      <c r="O2299">
        <v>0.44800000000000001</v>
      </c>
      <c r="P2299">
        <v>22</v>
      </c>
      <c r="Q2299">
        <v>26</v>
      </c>
      <c r="R2299">
        <v>0.84599999999999997</v>
      </c>
      <c r="S2299">
        <v>14</v>
      </c>
      <c r="T2299">
        <v>34</v>
      </c>
      <c r="U2299">
        <v>48</v>
      </c>
      <c r="V2299">
        <v>24</v>
      </c>
      <c r="W2299">
        <v>15</v>
      </c>
      <c r="X2299">
        <v>10</v>
      </c>
      <c r="Y2299">
        <v>5</v>
      </c>
      <c r="Z2299">
        <v>6</v>
      </c>
      <c r="AA2299">
        <v>16</v>
      </c>
      <c r="AB2299">
        <v>20</v>
      </c>
      <c r="AC2299">
        <v>125</v>
      </c>
      <c r="AD2299">
        <v>14</v>
      </c>
      <c r="AE2299">
        <v>1</v>
      </c>
      <c r="AF2299">
        <v>1</v>
      </c>
      <c r="AG2299">
        <v>1</v>
      </c>
      <c r="AH2299">
        <v>1</v>
      </c>
      <c r="AI2299">
        <v>121</v>
      </c>
      <c r="AJ2299">
        <v>564</v>
      </c>
      <c r="AK2299">
        <v>768</v>
      </c>
      <c r="AL2299">
        <v>835</v>
      </c>
      <c r="AM2299">
        <v>1171</v>
      </c>
      <c r="AN2299">
        <v>2163</v>
      </c>
      <c r="AO2299">
        <v>340</v>
      </c>
      <c r="AP2299">
        <v>406</v>
      </c>
      <c r="AQ2299">
        <v>570</v>
      </c>
      <c r="AR2299">
        <v>605</v>
      </c>
      <c r="AS2299">
        <v>466</v>
      </c>
      <c r="AT2299">
        <v>926</v>
      </c>
      <c r="AU2299">
        <v>604</v>
      </c>
      <c r="AV2299">
        <v>1570</v>
      </c>
      <c r="AW2299">
        <v>1341</v>
      </c>
      <c r="AX2299">
        <v>539</v>
      </c>
      <c r="AY2299">
        <v>889</v>
      </c>
      <c r="AZ2299">
        <v>1573</v>
      </c>
      <c r="BA2299">
        <v>570</v>
      </c>
      <c r="BB2299">
        <v>767</v>
      </c>
      <c r="BC2299">
        <v>437</v>
      </c>
      <c r="BD2299">
        <v>421</v>
      </c>
      <c r="BE2299">
        <v>1</v>
      </c>
      <c r="BF2299" t="s">
        <v>64</v>
      </c>
      <c r="BG2299" t="s">
        <v>1404</v>
      </c>
      <c r="BH2299" t="s">
        <v>1787</v>
      </c>
      <c r="BI2299" s="4">
        <f xml:space="preserve"> _2025teamgamelogs[[#This Row],[FGA]] + (0.44 * _2025teamgamelogs[[#This Row],[FTA]]) + _2025teamgamelogs[[#This Row],[TOV]] - _2025teamgamelogs[[#This Row],[OREB]]</f>
        <v>104.44</v>
      </c>
      <c r="BJ2299" s="3">
        <f>_2025teamgamelogs[[#This Row],[TOV]]/_2025teamgamelogs[[#This Row],[POSSESIONS]]</f>
        <v>0.14362313289927231</v>
      </c>
      <c r="BK2299" s="4">
        <f>_2025teamgamelogs[[#This Row],[PTS]]/_2025teamgamelogs[[#This Row],[POSSESIONS]]</f>
        <v>1.1968594408272692</v>
      </c>
      <c r="BL2299" s="4">
        <f xml:space="preserve"> 100 * _2025teamgamelogs[[#This Row],[POINTS_PER_POSSESSION]]</f>
        <v>119.68594408272692</v>
      </c>
      <c r="BM2299" s="4">
        <f xml:space="preserve"> _2025teamgamelogs[[#This Row],[POSSESIONS]] / (_2025teamgamelogs[[#This Row],[MIN]]/48)</f>
        <v>104.44</v>
      </c>
      <c r="BN2299" s="3">
        <f>_2025teamgamelogs[[#This Row],[PTS]] / (2 * (_2025teamgamelogs[[#This Row],[FGA]] + 0.44 * _2025teamgamelogs[[#This Row],[FTA]]))</f>
        <v>0.60421500386697602</v>
      </c>
      <c r="BO2299" s="4">
        <f>VLOOKUP(_2025teamgamelogs[[#This Row],[MONTH]], LEAGUE_AVERAGES!$A$2:$B$8, 2, FALSE)</f>
        <v>112.746782507823</v>
      </c>
      <c r="BP2299" s="5">
        <f>VLOOKUP(_2025teamgamelogs[[#This Row],[TEAM_NAME]], LEAGUE_AVERAGES!$A$14:$C$43, 2, FALSE)</f>
        <v>0.35034146341463424</v>
      </c>
      <c r="BQ2299" s="5">
        <f>VLOOKUP(_2025teamgamelogs[[#This Row],[TEAM_NAME]], LEAGUE_AVERAGES!$A$14:$C$43, 3, FALSE)</f>
        <v>0.35473170731707321</v>
      </c>
      <c r="BR2299" s="5">
        <f>VLOOKUP(_2025teamgamelogs[[#This Row],[TEAM_NAME]], LEAGUE_AVERAGES!$F$14:$H$43, 2, FALSE)</f>
        <v>0.45260975609756104</v>
      </c>
      <c r="BS2299" s="5">
        <f>VLOOKUP(_2025teamgamelogs[[#This Row],[TEAM_NAME]], LEAGUE_AVERAGES!$F$14:$H$43, 3, FALSE)</f>
        <v>0.45763414634146338</v>
      </c>
      <c r="BT2299" s="5">
        <f>VLOOKUP(_2025teamgamelogs[[#This Row],[TEAM_NAME]], LEAGUE_AVERAGES!$K$14:$M$43, 2, FALSE)</f>
        <v>0.55103752047014554</v>
      </c>
      <c r="BU2299" s="5">
        <f>VLOOKUP(_2025teamgamelogs[[#This Row],[TEAM_NAME]], LEAGUE_AVERAGES!$K$14:$M$43, 3, FALSE)</f>
        <v>0.55544482411316332</v>
      </c>
    </row>
    <row r="2300" spans="1:73" x14ac:dyDescent="0.2">
      <c r="A2300" t="s">
        <v>59</v>
      </c>
      <c r="B2300">
        <v>1610612740</v>
      </c>
      <c r="C2300" t="s">
        <v>77</v>
      </c>
      <c r="D2300" t="s">
        <v>78</v>
      </c>
      <c r="E2300">
        <v>22401126</v>
      </c>
      <c r="F2300" s="1">
        <v>45751</v>
      </c>
      <c r="G2300" t="s">
        <v>1533</v>
      </c>
      <c r="H2300" t="s">
        <v>70</v>
      </c>
      <c r="I2300">
        <v>48</v>
      </c>
      <c r="J2300">
        <v>40</v>
      </c>
      <c r="K2300">
        <v>82</v>
      </c>
      <c r="L2300">
        <v>0.48799999999999999</v>
      </c>
      <c r="M2300">
        <v>14</v>
      </c>
      <c r="N2300">
        <v>34</v>
      </c>
      <c r="O2300">
        <v>0.41199999999999998</v>
      </c>
      <c r="P2300">
        <v>14</v>
      </c>
      <c r="Q2300">
        <v>22</v>
      </c>
      <c r="R2300">
        <v>0.63600000000000001</v>
      </c>
      <c r="S2300">
        <v>15</v>
      </c>
      <c r="T2300">
        <v>23</v>
      </c>
      <c r="U2300">
        <v>38</v>
      </c>
      <c r="V2300">
        <v>27</v>
      </c>
      <c r="W2300">
        <v>17</v>
      </c>
      <c r="X2300">
        <v>10</v>
      </c>
      <c r="Y2300">
        <v>2</v>
      </c>
      <c r="Z2300">
        <v>2</v>
      </c>
      <c r="AA2300">
        <v>22</v>
      </c>
      <c r="AB2300">
        <v>18</v>
      </c>
      <c r="AC2300">
        <v>108</v>
      </c>
      <c r="AD2300">
        <v>-16</v>
      </c>
      <c r="AE2300">
        <v>1</v>
      </c>
      <c r="AF2300">
        <v>1231</v>
      </c>
      <c r="AG2300">
        <v>1231</v>
      </c>
      <c r="AH2300">
        <v>1231</v>
      </c>
      <c r="AI2300">
        <v>121</v>
      </c>
      <c r="AJ2300">
        <v>1438</v>
      </c>
      <c r="AK2300">
        <v>2022</v>
      </c>
      <c r="AL2300">
        <v>879</v>
      </c>
      <c r="AM2300">
        <v>934</v>
      </c>
      <c r="AN2300">
        <v>1627</v>
      </c>
      <c r="AO2300">
        <v>622</v>
      </c>
      <c r="AP2300">
        <v>1571</v>
      </c>
      <c r="AQ2300">
        <v>1008</v>
      </c>
      <c r="AR2300">
        <v>2249</v>
      </c>
      <c r="AS2300">
        <v>332</v>
      </c>
      <c r="AT2300">
        <v>2380</v>
      </c>
      <c r="AU2300">
        <v>1966</v>
      </c>
      <c r="AV2300">
        <v>1013</v>
      </c>
      <c r="AW2300">
        <v>1759</v>
      </c>
      <c r="AX2300">
        <v>539</v>
      </c>
      <c r="AY2300">
        <v>2078</v>
      </c>
      <c r="AZ2300">
        <v>158</v>
      </c>
      <c r="BA2300">
        <v>1887</v>
      </c>
      <c r="BB2300">
        <v>1204</v>
      </c>
      <c r="BC2300">
        <v>1616</v>
      </c>
      <c r="BD2300">
        <v>2086</v>
      </c>
      <c r="BE2300">
        <v>1</v>
      </c>
      <c r="BF2300" t="s">
        <v>71</v>
      </c>
      <c r="BG2300" t="s">
        <v>1404</v>
      </c>
      <c r="BH2300" t="s">
        <v>1787</v>
      </c>
      <c r="BI2300" s="4">
        <f xml:space="preserve"> _2025teamgamelogs[[#This Row],[FGA]] + (0.44 * _2025teamgamelogs[[#This Row],[FTA]]) + _2025teamgamelogs[[#This Row],[TOV]] - _2025teamgamelogs[[#This Row],[OREB]]</f>
        <v>93.68</v>
      </c>
      <c r="BJ2300" s="3">
        <f>_2025teamgamelogs[[#This Row],[TOV]]/_2025teamgamelogs[[#This Row],[POSSESIONS]]</f>
        <v>0.18146883005977796</v>
      </c>
      <c r="BK2300" s="4">
        <f>_2025teamgamelogs[[#This Row],[PTS]]/_2025teamgamelogs[[#This Row],[POSSESIONS]]</f>
        <v>1.152860802732707</v>
      </c>
      <c r="BL2300" s="4">
        <f xml:space="preserve"> 100 * _2025teamgamelogs[[#This Row],[POINTS_PER_POSSESSION]]</f>
        <v>115.2860802732707</v>
      </c>
      <c r="BM2300" s="4">
        <f xml:space="preserve"> _2025teamgamelogs[[#This Row],[POSSESIONS]] / (_2025teamgamelogs[[#This Row],[MIN]]/48)</f>
        <v>93.68</v>
      </c>
      <c r="BN2300" s="3">
        <f>_2025teamgamelogs[[#This Row],[PTS]] / (2 * (_2025teamgamelogs[[#This Row],[FGA]] + 0.44 * _2025teamgamelogs[[#This Row],[FTA]]))</f>
        <v>0.58900523560209417</v>
      </c>
      <c r="BO2300" s="4">
        <f>VLOOKUP(_2025teamgamelogs[[#This Row],[MONTH]], LEAGUE_AVERAGES!$A$2:$B$8, 2, FALSE)</f>
        <v>112.746782507823</v>
      </c>
      <c r="BP2300" s="5">
        <f>VLOOKUP(_2025teamgamelogs[[#This Row],[TEAM_NAME]], LEAGUE_AVERAGES!$A$14:$C$43, 2, FALSE)</f>
        <v>0.35068292682926827</v>
      </c>
      <c r="BQ2300" s="5">
        <f>VLOOKUP(_2025teamgamelogs[[#This Row],[TEAM_NAME]], LEAGUE_AVERAGES!$A$14:$C$43, 3, FALSE)</f>
        <v>0.33902439024390252</v>
      </c>
      <c r="BR2300" s="5">
        <f>VLOOKUP(_2025teamgamelogs[[#This Row],[TEAM_NAME]], LEAGUE_AVERAGES!$F$14:$H$43, 2, FALSE)</f>
        <v>0.44770731707317085</v>
      </c>
      <c r="BS2300" s="5">
        <f>VLOOKUP(_2025teamgamelogs[[#This Row],[TEAM_NAME]], LEAGUE_AVERAGES!$F$14:$H$43, 3, FALSE)</f>
        <v>0.45721951219512191</v>
      </c>
      <c r="BT2300" s="5">
        <f>VLOOKUP(_2025teamgamelogs[[#This Row],[TEAM_NAME]], LEAGUE_AVERAGES!$K$14:$M$43, 2, FALSE)</f>
        <v>0.55230036801172144</v>
      </c>
      <c r="BU2300" s="5">
        <f>VLOOKUP(_2025teamgamelogs[[#This Row],[TEAM_NAME]], LEAGUE_AVERAGES!$K$14:$M$43, 3, FALSE)</f>
        <v>0.55239725408654039</v>
      </c>
    </row>
    <row r="2301" spans="1:73" x14ac:dyDescent="0.2">
      <c r="A2301" t="s">
        <v>59</v>
      </c>
      <c r="B2301">
        <v>1610612746</v>
      </c>
      <c r="C2301" t="s">
        <v>131</v>
      </c>
      <c r="D2301" t="s">
        <v>132</v>
      </c>
      <c r="E2301">
        <v>22401127</v>
      </c>
      <c r="F2301" s="1">
        <v>45751</v>
      </c>
      <c r="G2301" t="s">
        <v>1813</v>
      </c>
      <c r="H2301" t="s">
        <v>63</v>
      </c>
      <c r="I2301">
        <v>48</v>
      </c>
      <c r="J2301">
        <v>44</v>
      </c>
      <c r="K2301">
        <v>89</v>
      </c>
      <c r="L2301">
        <v>0.49399999999999999</v>
      </c>
      <c r="M2301">
        <v>14</v>
      </c>
      <c r="N2301">
        <v>30</v>
      </c>
      <c r="O2301">
        <v>0.46700000000000003</v>
      </c>
      <c r="P2301">
        <v>12</v>
      </c>
      <c r="Q2301">
        <v>16</v>
      </c>
      <c r="R2301">
        <v>0.75</v>
      </c>
      <c r="S2301">
        <v>11</v>
      </c>
      <c r="T2301">
        <v>37</v>
      </c>
      <c r="U2301">
        <v>48</v>
      </c>
      <c r="V2301">
        <v>23</v>
      </c>
      <c r="W2301">
        <v>13</v>
      </c>
      <c r="X2301">
        <v>11</v>
      </c>
      <c r="Y2301">
        <v>4</v>
      </c>
      <c r="Z2301">
        <v>0</v>
      </c>
      <c r="AA2301">
        <v>23</v>
      </c>
      <c r="AB2301">
        <v>14</v>
      </c>
      <c r="AC2301">
        <v>114</v>
      </c>
      <c r="AD2301">
        <v>23</v>
      </c>
      <c r="AE2301">
        <v>1</v>
      </c>
      <c r="AF2301">
        <v>1</v>
      </c>
      <c r="AG2301">
        <v>1</v>
      </c>
      <c r="AH2301">
        <v>1</v>
      </c>
      <c r="AI2301">
        <v>121</v>
      </c>
      <c r="AJ2301">
        <v>703</v>
      </c>
      <c r="AK2301">
        <v>1176</v>
      </c>
      <c r="AL2301">
        <v>766</v>
      </c>
      <c r="AM2301">
        <v>934</v>
      </c>
      <c r="AN2301">
        <v>2077</v>
      </c>
      <c r="AO2301">
        <v>221</v>
      </c>
      <c r="AP2301">
        <v>1889</v>
      </c>
      <c r="AQ2301">
        <v>1907</v>
      </c>
      <c r="AR2301">
        <v>1525</v>
      </c>
      <c r="AS2301">
        <v>1051</v>
      </c>
      <c r="AT2301">
        <v>489</v>
      </c>
      <c r="AU2301">
        <v>604</v>
      </c>
      <c r="AV2301">
        <v>1759</v>
      </c>
      <c r="AW2301">
        <v>850</v>
      </c>
      <c r="AX2301">
        <v>346</v>
      </c>
      <c r="AY2301">
        <v>1274</v>
      </c>
      <c r="AZ2301">
        <v>1</v>
      </c>
      <c r="BA2301">
        <v>2046</v>
      </c>
      <c r="BB2301">
        <v>2064</v>
      </c>
      <c r="BC2301">
        <v>1168</v>
      </c>
      <c r="BD2301">
        <v>168</v>
      </c>
      <c r="BE2301">
        <v>1</v>
      </c>
      <c r="BF2301" t="s">
        <v>64</v>
      </c>
      <c r="BG2301" t="s">
        <v>1404</v>
      </c>
      <c r="BH2301" t="s">
        <v>1787</v>
      </c>
      <c r="BI2301" s="4">
        <f xml:space="preserve"> _2025teamgamelogs[[#This Row],[FGA]] + (0.44 * _2025teamgamelogs[[#This Row],[FTA]]) + _2025teamgamelogs[[#This Row],[TOV]] - _2025teamgamelogs[[#This Row],[OREB]]</f>
        <v>98.04</v>
      </c>
      <c r="BJ2301" s="3">
        <f>_2025teamgamelogs[[#This Row],[TOV]]/_2025teamgamelogs[[#This Row],[POSSESIONS]]</f>
        <v>0.13259893920848631</v>
      </c>
      <c r="BK2301" s="4">
        <f>_2025teamgamelogs[[#This Row],[PTS]]/_2025teamgamelogs[[#This Row],[POSSESIONS]]</f>
        <v>1.1627906976744184</v>
      </c>
      <c r="BL2301" s="4">
        <f xml:space="preserve"> 100 * _2025teamgamelogs[[#This Row],[POINTS_PER_POSSESSION]]</f>
        <v>116.27906976744184</v>
      </c>
      <c r="BM2301" s="4">
        <f xml:space="preserve"> _2025teamgamelogs[[#This Row],[POSSESIONS]] / (_2025teamgamelogs[[#This Row],[MIN]]/48)</f>
        <v>98.04</v>
      </c>
      <c r="BN2301" s="3">
        <f>_2025teamgamelogs[[#This Row],[PTS]] / (2 * (_2025teamgamelogs[[#This Row],[FGA]] + 0.44 * _2025teamgamelogs[[#This Row],[FTA]]))</f>
        <v>0.59350270720533105</v>
      </c>
      <c r="BO2301" s="4">
        <f>VLOOKUP(_2025teamgamelogs[[#This Row],[MONTH]], LEAGUE_AVERAGES!$A$2:$B$8, 2, FALSE)</f>
        <v>112.746782507823</v>
      </c>
      <c r="BP2301" s="5">
        <f>VLOOKUP(_2025teamgamelogs[[#This Row],[TEAM_NAME]], LEAGUE_AVERAGES!$A$14:$C$43, 2, FALSE)</f>
        <v>0.38978048780487806</v>
      </c>
      <c r="BQ2301" s="5">
        <f>VLOOKUP(_2025teamgamelogs[[#This Row],[TEAM_NAME]], LEAGUE_AVERAGES!$A$14:$C$43, 3, FALSE)</f>
        <v>0.36475609756097566</v>
      </c>
      <c r="BR2301" s="5">
        <f>VLOOKUP(_2025teamgamelogs[[#This Row],[TEAM_NAME]], LEAGUE_AVERAGES!$F$14:$H$43, 2, FALSE)</f>
        <v>0.49036585365853652</v>
      </c>
      <c r="BS2301" s="5">
        <f>VLOOKUP(_2025teamgamelogs[[#This Row],[TEAM_NAME]], LEAGUE_AVERAGES!$F$14:$H$43, 3, FALSE)</f>
        <v>0.47582926829268285</v>
      </c>
      <c r="BT2301" s="5">
        <f>VLOOKUP(_2025teamgamelogs[[#This Row],[TEAM_NAME]], LEAGUE_AVERAGES!$K$14:$M$43, 2, FALSE)</f>
        <v>0.59895938905835644</v>
      </c>
      <c r="BU2301" s="5">
        <f>VLOOKUP(_2025teamgamelogs[[#This Row],[TEAM_NAME]], LEAGUE_AVERAGES!$K$14:$M$43, 3, FALSE)</f>
        <v>0.58126724036545818</v>
      </c>
    </row>
    <row r="2302" spans="1:73" x14ac:dyDescent="0.2">
      <c r="A2302" t="s">
        <v>59</v>
      </c>
      <c r="B2302">
        <v>1610612758</v>
      </c>
      <c r="C2302" t="s">
        <v>142</v>
      </c>
      <c r="D2302" t="s">
        <v>143</v>
      </c>
      <c r="E2302">
        <v>22401118</v>
      </c>
      <c r="F2302" s="1">
        <v>45751</v>
      </c>
      <c r="G2302" t="s">
        <v>1814</v>
      </c>
      <c r="H2302" t="s">
        <v>63</v>
      </c>
      <c r="I2302">
        <v>48</v>
      </c>
      <c r="J2302">
        <v>45</v>
      </c>
      <c r="K2302">
        <v>91</v>
      </c>
      <c r="L2302">
        <v>0.495</v>
      </c>
      <c r="M2302">
        <v>16</v>
      </c>
      <c r="N2302">
        <v>36</v>
      </c>
      <c r="O2302">
        <v>0.44400000000000001</v>
      </c>
      <c r="P2302">
        <v>19</v>
      </c>
      <c r="Q2302">
        <v>23</v>
      </c>
      <c r="R2302">
        <v>0.82599999999999996</v>
      </c>
      <c r="S2302">
        <v>10</v>
      </c>
      <c r="T2302">
        <v>34</v>
      </c>
      <c r="U2302">
        <v>44</v>
      </c>
      <c r="V2302">
        <v>26</v>
      </c>
      <c r="W2302">
        <v>8</v>
      </c>
      <c r="X2302">
        <v>4</v>
      </c>
      <c r="Y2302">
        <v>3</v>
      </c>
      <c r="Z2302">
        <v>2</v>
      </c>
      <c r="AA2302">
        <v>28</v>
      </c>
      <c r="AB2302">
        <v>19</v>
      </c>
      <c r="AC2302">
        <v>125</v>
      </c>
      <c r="AD2302">
        <v>23</v>
      </c>
      <c r="AE2302">
        <v>1</v>
      </c>
      <c r="AF2302">
        <v>1</v>
      </c>
      <c r="AG2302">
        <v>1</v>
      </c>
      <c r="AH2302">
        <v>1</v>
      </c>
      <c r="AI2302">
        <v>121</v>
      </c>
      <c r="AJ2302">
        <v>564</v>
      </c>
      <c r="AK2302">
        <v>899</v>
      </c>
      <c r="AL2302">
        <v>761</v>
      </c>
      <c r="AM2302">
        <v>567</v>
      </c>
      <c r="AN2302">
        <v>1366</v>
      </c>
      <c r="AO2302">
        <v>359</v>
      </c>
      <c r="AP2302">
        <v>756</v>
      </c>
      <c r="AQ2302">
        <v>899</v>
      </c>
      <c r="AR2302">
        <v>794</v>
      </c>
      <c r="AS2302">
        <v>1308</v>
      </c>
      <c r="AT2302">
        <v>926</v>
      </c>
      <c r="AU2302">
        <v>1127</v>
      </c>
      <c r="AV2302">
        <v>1195</v>
      </c>
      <c r="AW2302">
        <v>78</v>
      </c>
      <c r="AX2302">
        <v>2190</v>
      </c>
      <c r="AY2302">
        <v>1712</v>
      </c>
      <c r="AZ2302">
        <v>158</v>
      </c>
      <c r="BA2302">
        <v>2403</v>
      </c>
      <c r="BB2302">
        <v>971</v>
      </c>
      <c r="BC2302">
        <v>437</v>
      </c>
      <c r="BD2302">
        <v>168</v>
      </c>
      <c r="BE2302">
        <v>1</v>
      </c>
      <c r="BF2302" t="s">
        <v>71</v>
      </c>
      <c r="BG2302" t="s">
        <v>1404</v>
      </c>
      <c r="BH2302" t="s">
        <v>1787</v>
      </c>
      <c r="BI2302" s="4">
        <f xml:space="preserve"> _2025teamgamelogs[[#This Row],[FGA]] + (0.44 * _2025teamgamelogs[[#This Row],[FTA]]) + _2025teamgamelogs[[#This Row],[TOV]] - _2025teamgamelogs[[#This Row],[OREB]]</f>
        <v>99.12</v>
      </c>
      <c r="BJ2302" s="3">
        <f>_2025teamgamelogs[[#This Row],[TOV]]/_2025teamgamelogs[[#This Row],[POSSESIONS]]</f>
        <v>8.0710250201775621E-2</v>
      </c>
      <c r="BK2302" s="4">
        <f>_2025teamgamelogs[[#This Row],[PTS]]/_2025teamgamelogs[[#This Row],[POSSESIONS]]</f>
        <v>1.2610976594027441</v>
      </c>
      <c r="BL2302" s="4">
        <f xml:space="preserve"> 100 * _2025teamgamelogs[[#This Row],[POINTS_PER_POSSESSION]]</f>
        <v>126.10976594027441</v>
      </c>
      <c r="BM2302" s="4">
        <f xml:space="preserve"> _2025teamgamelogs[[#This Row],[POSSESIONS]] / (_2025teamgamelogs[[#This Row],[MIN]]/48)</f>
        <v>99.12</v>
      </c>
      <c r="BN2302" s="3">
        <f>_2025teamgamelogs[[#This Row],[PTS]] / (2 * (_2025teamgamelogs[[#This Row],[FGA]] + 0.44 * _2025teamgamelogs[[#This Row],[FTA]]))</f>
        <v>0.61807753164556956</v>
      </c>
      <c r="BO2302" s="4">
        <f>VLOOKUP(_2025teamgamelogs[[#This Row],[MONTH]], LEAGUE_AVERAGES!$A$2:$B$8, 2, FALSE)</f>
        <v>112.746782507823</v>
      </c>
      <c r="BP2302" s="5">
        <f>VLOOKUP(_2025teamgamelogs[[#This Row],[TEAM_NAME]], LEAGUE_AVERAGES!$A$14:$C$43, 2, FALSE)</f>
        <v>0.37158536585365853</v>
      </c>
      <c r="BQ2302" s="5">
        <f>VLOOKUP(_2025teamgamelogs[[#This Row],[TEAM_NAME]], LEAGUE_AVERAGES!$A$14:$C$43, 3, FALSE)</f>
        <v>0.34029268292682929</v>
      </c>
      <c r="BR2302" s="5">
        <f>VLOOKUP(_2025teamgamelogs[[#This Row],[TEAM_NAME]], LEAGUE_AVERAGES!$F$14:$H$43, 2, FALSE)</f>
        <v>0.4831951219512195</v>
      </c>
      <c r="BS2302" s="5">
        <f>VLOOKUP(_2025teamgamelogs[[#This Row],[TEAM_NAME]], LEAGUE_AVERAGES!$F$14:$H$43, 3, FALSE)</f>
        <v>0.47492682926829272</v>
      </c>
      <c r="BT2302" s="5">
        <f>VLOOKUP(_2025teamgamelogs[[#This Row],[TEAM_NAME]], LEAGUE_AVERAGES!$K$14:$M$43, 2, FALSE)</f>
        <v>0.59195463864629394</v>
      </c>
      <c r="BU2302" s="5">
        <f>VLOOKUP(_2025teamgamelogs[[#This Row],[TEAM_NAME]], LEAGUE_AVERAGES!$K$14:$M$43, 3, FALSE)</f>
        <v>0.57517865161129356</v>
      </c>
    </row>
    <row r="2303" spans="1:73" x14ac:dyDescent="0.2">
      <c r="A2303" t="s">
        <v>59</v>
      </c>
      <c r="B2303">
        <v>1610612741</v>
      </c>
      <c r="C2303" t="s">
        <v>86</v>
      </c>
      <c r="D2303" t="s">
        <v>87</v>
      </c>
      <c r="E2303">
        <v>22401122</v>
      </c>
      <c r="F2303" s="1">
        <v>45751</v>
      </c>
      <c r="G2303" t="s">
        <v>1815</v>
      </c>
      <c r="H2303" t="s">
        <v>63</v>
      </c>
      <c r="I2303">
        <v>48</v>
      </c>
      <c r="J2303">
        <v>41</v>
      </c>
      <c r="K2303">
        <v>87</v>
      </c>
      <c r="L2303">
        <v>0.47099999999999997</v>
      </c>
      <c r="M2303">
        <v>10</v>
      </c>
      <c r="N2303">
        <v>27</v>
      </c>
      <c r="O2303">
        <v>0.37</v>
      </c>
      <c r="P2303">
        <v>26</v>
      </c>
      <c r="Q2303">
        <v>31</v>
      </c>
      <c r="R2303">
        <v>0.83899999999999997</v>
      </c>
      <c r="S2303">
        <v>11</v>
      </c>
      <c r="T2303">
        <v>50</v>
      </c>
      <c r="U2303">
        <v>61</v>
      </c>
      <c r="V2303">
        <v>25</v>
      </c>
      <c r="W2303">
        <v>18</v>
      </c>
      <c r="X2303">
        <v>2</v>
      </c>
      <c r="Y2303">
        <v>8</v>
      </c>
      <c r="Z2303">
        <v>5</v>
      </c>
      <c r="AA2303">
        <v>16</v>
      </c>
      <c r="AB2303">
        <v>21</v>
      </c>
      <c r="AC2303">
        <v>118</v>
      </c>
      <c r="AD2303">
        <v>5</v>
      </c>
      <c r="AE2303">
        <v>1</v>
      </c>
      <c r="AF2303">
        <v>1</v>
      </c>
      <c r="AG2303">
        <v>1</v>
      </c>
      <c r="AH2303">
        <v>1</v>
      </c>
      <c r="AI2303">
        <v>121</v>
      </c>
      <c r="AJ2303">
        <v>1234</v>
      </c>
      <c r="AK2303">
        <v>1449</v>
      </c>
      <c r="AL2303">
        <v>1173</v>
      </c>
      <c r="AM2303">
        <v>1891</v>
      </c>
      <c r="AN2303">
        <v>2292</v>
      </c>
      <c r="AO2303">
        <v>1094</v>
      </c>
      <c r="AP2303">
        <v>133</v>
      </c>
      <c r="AQ2303">
        <v>202</v>
      </c>
      <c r="AR2303">
        <v>685</v>
      </c>
      <c r="AS2303">
        <v>1051</v>
      </c>
      <c r="AT2303">
        <v>3</v>
      </c>
      <c r="AU2303">
        <v>23</v>
      </c>
      <c r="AV2303">
        <v>1358</v>
      </c>
      <c r="AW2303">
        <v>1953</v>
      </c>
      <c r="AX2303">
        <v>2421</v>
      </c>
      <c r="AY2303">
        <v>187</v>
      </c>
      <c r="AZ2303">
        <v>1188</v>
      </c>
      <c r="BA2303">
        <v>570</v>
      </c>
      <c r="BB2303">
        <v>575</v>
      </c>
      <c r="BC2303">
        <v>891</v>
      </c>
      <c r="BD2303">
        <v>922</v>
      </c>
      <c r="BE2303">
        <v>1</v>
      </c>
      <c r="BF2303" t="s">
        <v>64</v>
      </c>
      <c r="BG2303" t="s">
        <v>1404</v>
      </c>
      <c r="BH2303" t="s">
        <v>1787</v>
      </c>
      <c r="BI2303" s="4">
        <f xml:space="preserve"> _2025teamgamelogs[[#This Row],[FGA]] + (0.44 * _2025teamgamelogs[[#This Row],[FTA]]) + _2025teamgamelogs[[#This Row],[TOV]] - _2025teamgamelogs[[#This Row],[OREB]]</f>
        <v>107.64</v>
      </c>
      <c r="BJ2303" s="3">
        <f>_2025teamgamelogs[[#This Row],[TOV]]/_2025teamgamelogs[[#This Row],[POSSESIONS]]</f>
        <v>0.16722408026755853</v>
      </c>
      <c r="BK2303" s="4">
        <f>_2025teamgamelogs[[#This Row],[PTS]]/_2025teamgamelogs[[#This Row],[POSSESIONS]]</f>
        <v>1.0962467484206615</v>
      </c>
      <c r="BL2303" s="4">
        <f xml:space="preserve"> 100 * _2025teamgamelogs[[#This Row],[POINTS_PER_POSSESSION]]</f>
        <v>109.62467484206616</v>
      </c>
      <c r="BM2303" s="4">
        <f xml:space="preserve"> _2025teamgamelogs[[#This Row],[POSSESIONS]] / (_2025teamgamelogs[[#This Row],[MIN]]/48)</f>
        <v>107.64</v>
      </c>
      <c r="BN2303" s="3">
        <f>_2025teamgamelogs[[#This Row],[PTS]] / (2 * (_2025teamgamelogs[[#This Row],[FGA]] + 0.44 * _2025teamgamelogs[[#This Row],[FTA]]))</f>
        <v>0.58624801271860094</v>
      </c>
      <c r="BO2303" s="4">
        <f>VLOOKUP(_2025teamgamelogs[[#This Row],[MONTH]], LEAGUE_AVERAGES!$A$2:$B$8, 2, FALSE)</f>
        <v>112.746782507823</v>
      </c>
      <c r="BP2303" s="5">
        <f>VLOOKUP(_2025teamgamelogs[[#This Row],[TEAM_NAME]], LEAGUE_AVERAGES!$A$14:$C$43, 2, FALSE)</f>
        <v>0.36141463414634156</v>
      </c>
      <c r="BQ2303" s="5">
        <f>VLOOKUP(_2025teamgamelogs[[#This Row],[TEAM_NAME]], LEAGUE_AVERAGES!$A$14:$C$43, 3, FALSE)</f>
        <v>0.37548780487804878</v>
      </c>
      <c r="BR2303" s="5">
        <f>VLOOKUP(_2025teamgamelogs[[#This Row],[TEAM_NAME]], LEAGUE_AVERAGES!$F$14:$H$43, 2, FALSE)</f>
        <v>0.46404878048780479</v>
      </c>
      <c r="BS2303" s="5">
        <f>VLOOKUP(_2025teamgamelogs[[#This Row],[TEAM_NAME]], LEAGUE_AVERAGES!$F$14:$H$43, 3, FALSE)</f>
        <v>0.47712195121951223</v>
      </c>
      <c r="BT2303" s="5">
        <f>VLOOKUP(_2025teamgamelogs[[#This Row],[TEAM_NAME]], LEAGUE_AVERAGES!$K$14:$M$43, 2, FALSE)</f>
        <v>0.57631003599073594</v>
      </c>
      <c r="BU2303" s="5">
        <f>VLOOKUP(_2025teamgamelogs[[#This Row],[TEAM_NAME]], LEAGUE_AVERAGES!$K$14:$M$43, 3, FALSE)</f>
        <v>0.59556361257988066</v>
      </c>
    </row>
    <row r="2304" spans="1:73" x14ac:dyDescent="0.2">
      <c r="A2304" t="s">
        <v>59</v>
      </c>
      <c r="B2304">
        <v>1610612756</v>
      </c>
      <c r="C2304" t="s">
        <v>80</v>
      </c>
      <c r="D2304" t="s">
        <v>81</v>
      </c>
      <c r="E2304">
        <v>22401120</v>
      </c>
      <c r="F2304" s="1">
        <v>45751</v>
      </c>
      <c r="G2304" t="s">
        <v>1816</v>
      </c>
      <c r="H2304" t="s">
        <v>70</v>
      </c>
      <c r="I2304">
        <v>48</v>
      </c>
      <c r="J2304">
        <v>41</v>
      </c>
      <c r="K2304">
        <v>93</v>
      </c>
      <c r="L2304">
        <v>0.441</v>
      </c>
      <c r="M2304">
        <v>12</v>
      </c>
      <c r="N2304">
        <v>37</v>
      </c>
      <c r="O2304">
        <v>0.32400000000000001</v>
      </c>
      <c r="P2304">
        <v>9</v>
      </c>
      <c r="Q2304">
        <v>11</v>
      </c>
      <c r="R2304">
        <v>0.81799999999999995</v>
      </c>
      <c r="S2304">
        <v>11</v>
      </c>
      <c r="T2304">
        <v>29</v>
      </c>
      <c r="U2304">
        <v>40</v>
      </c>
      <c r="V2304">
        <v>24</v>
      </c>
      <c r="W2304">
        <v>8</v>
      </c>
      <c r="X2304">
        <v>7</v>
      </c>
      <c r="Y2304">
        <v>2</v>
      </c>
      <c r="Z2304">
        <v>4</v>
      </c>
      <c r="AA2304">
        <v>15</v>
      </c>
      <c r="AB2304">
        <v>13</v>
      </c>
      <c r="AC2304">
        <v>103</v>
      </c>
      <c r="AD2304">
        <v>-20</v>
      </c>
      <c r="AE2304">
        <v>1</v>
      </c>
      <c r="AF2304">
        <v>1231</v>
      </c>
      <c r="AG2304">
        <v>1231</v>
      </c>
      <c r="AH2304">
        <v>1231</v>
      </c>
      <c r="AI2304">
        <v>121</v>
      </c>
      <c r="AJ2304">
        <v>1234</v>
      </c>
      <c r="AK2304">
        <v>664</v>
      </c>
      <c r="AL2304">
        <v>1690</v>
      </c>
      <c r="AM2304">
        <v>1413</v>
      </c>
      <c r="AN2304">
        <v>1227</v>
      </c>
      <c r="AO2304">
        <v>1625</v>
      </c>
      <c r="AP2304">
        <v>2256</v>
      </c>
      <c r="AQ2304">
        <v>2344</v>
      </c>
      <c r="AR2304">
        <v>864</v>
      </c>
      <c r="AS2304">
        <v>1051</v>
      </c>
      <c r="AT2304">
        <v>1807</v>
      </c>
      <c r="AU2304">
        <v>1715</v>
      </c>
      <c r="AV2304">
        <v>1570</v>
      </c>
      <c r="AW2304">
        <v>78</v>
      </c>
      <c r="AX2304">
        <v>1360</v>
      </c>
      <c r="AY2304">
        <v>2078</v>
      </c>
      <c r="AZ2304">
        <v>750</v>
      </c>
      <c r="BA2304">
        <v>398</v>
      </c>
      <c r="BB2304">
        <v>2202</v>
      </c>
      <c r="BC2304">
        <v>1945</v>
      </c>
      <c r="BD2304">
        <v>2202</v>
      </c>
      <c r="BE2304">
        <v>1</v>
      </c>
      <c r="BF2304" t="s">
        <v>71</v>
      </c>
      <c r="BG2304" t="s">
        <v>1404</v>
      </c>
      <c r="BH2304" t="s">
        <v>1787</v>
      </c>
      <c r="BI2304" s="4">
        <f xml:space="preserve"> _2025teamgamelogs[[#This Row],[FGA]] + (0.44 * _2025teamgamelogs[[#This Row],[FTA]]) + _2025teamgamelogs[[#This Row],[TOV]] - _2025teamgamelogs[[#This Row],[OREB]]</f>
        <v>94.84</v>
      </c>
      <c r="BJ2304" s="3">
        <f>_2025teamgamelogs[[#This Row],[TOV]]/_2025teamgamelogs[[#This Row],[POSSESIONS]]</f>
        <v>8.435259384226064E-2</v>
      </c>
      <c r="BK2304" s="4">
        <f>_2025teamgamelogs[[#This Row],[PTS]]/_2025teamgamelogs[[#This Row],[POSSESIONS]]</f>
        <v>1.0860396457191057</v>
      </c>
      <c r="BL2304" s="4">
        <f xml:space="preserve"> 100 * _2025teamgamelogs[[#This Row],[POINTS_PER_POSSESSION]]</f>
        <v>108.60396457191057</v>
      </c>
      <c r="BM2304" s="4">
        <f xml:space="preserve"> _2025teamgamelogs[[#This Row],[POSSESIONS]] / (_2025teamgamelogs[[#This Row],[MIN]]/48)</f>
        <v>94.84</v>
      </c>
      <c r="BN2304" s="3">
        <f>_2025teamgamelogs[[#This Row],[PTS]] / (2 * (_2025teamgamelogs[[#This Row],[FGA]] + 0.44 * _2025teamgamelogs[[#This Row],[FTA]]))</f>
        <v>0.52636958299264103</v>
      </c>
      <c r="BO2304" s="4">
        <f>VLOOKUP(_2025teamgamelogs[[#This Row],[MONTH]], LEAGUE_AVERAGES!$A$2:$B$8, 2, FALSE)</f>
        <v>112.746782507823</v>
      </c>
      <c r="BP2304" s="5">
        <f>VLOOKUP(_2025teamgamelogs[[#This Row],[TEAM_NAME]], LEAGUE_AVERAGES!$A$14:$C$43, 2, FALSE)</f>
        <v>0.37692682926829268</v>
      </c>
      <c r="BQ2304" s="5">
        <f>VLOOKUP(_2025teamgamelogs[[#This Row],[TEAM_NAME]], LEAGUE_AVERAGES!$A$14:$C$43, 3, FALSE)</f>
        <v>0.37741463414634141</v>
      </c>
      <c r="BR2304" s="5">
        <f>VLOOKUP(_2025teamgamelogs[[#This Row],[TEAM_NAME]], LEAGUE_AVERAGES!$F$14:$H$43, 2, FALSE)</f>
        <v>0.4768536585365854</v>
      </c>
      <c r="BS2304" s="5">
        <f>VLOOKUP(_2025teamgamelogs[[#This Row],[TEAM_NAME]], LEAGUE_AVERAGES!$F$14:$H$43, 3, FALSE)</f>
        <v>0.48056097560975608</v>
      </c>
      <c r="BT2304" s="5">
        <f>VLOOKUP(_2025teamgamelogs[[#This Row],[TEAM_NAME]], LEAGUE_AVERAGES!$K$14:$M$43, 2, FALSE)</f>
        <v>0.59622840480117467</v>
      </c>
      <c r="BU2304" s="5">
        <f>VLOOKUP(_2025teamgamelogs[[#This Row],[TEAM_NAME]], LEAGUE_AVERAGES!$K$14:$M$43, 3, FALSE)</f>
        <v>0.59682738613401276</v>
      </c>
    </row>
    <row r="2305" spans="1:73" x14ac:dyDescent="0.2">
      <c r="A2305" t="s">
        <v>59</v>
      </c>
      <c r="B2305">
        <v>1610612747</v>
      </c>
      <c r="C2305" t="s">
        <v>60</v>
      </c>
      <c r="D2305" t="s">
        <v>61</v>
      </c>
      <c r="E2305">
        <v>22401126</v>
      </c>
      <c r="F2305" s="1">
        <v>45751</v>
      </c>
      <c r="G2305" t="s">
        <v>1532</v>
      </c>
      <c r="H2305" t="s">
        <v>63</v>
      </c>
      <c r="I2305">
        <v>48</v>
      </c>
      <c r="J2305">
        <v>41</v>
      </c>
      <c r="K2305">
        <v>79</v>
      </c>
      <c r="L2305">
        <v>0.51900000000000002</v>
      </c>
      <c r="M2305">
        <v>16</v>
      </c>
      <c r="N2305">
        <v>41</v>
      </c>
      <c r="O2305">
        <v>0.39</v>
      </c>
      <c r="P2305">
        <v>26</v>
      </c>
      <c r="Q2305">
        <v>28</v>
      </c>
      <c r="R2305">
        <v>0.92900000000000005</v>
      </c>
      <c r="S2305">
        <v>8</v>
      </c>
      <c r="T2305">
        <v>28</v>
      </c>
      <c r="U2305">
        <v>36</v>
      </c>
      <c r="V2305">
        <v>26</v>
      </c>
      <c r="W2305">
        <v>13</v>
      </c>
      <c r="X2305">
        <v>7</v>
      </c>
      <c r="Y2305">
        <v>2</v>
      </c>
      <c r="Z2305">
        <v>2</v>
      </c>
      <c r="AA2305">
        <v>18</v>
      </c>
      <c r="AB2305">
        <v>22</v>
      </c>
      <c r="AC2305">
        <v>124</v>
      </c>
      <c r="AD2305">
        <v>16</v>
      </c>
      <c r="AE2305">
        <v>1</v>
      </c>
      <c r="AF2305">
        <v>1</v>
      </c>
      <c r="AG2305">
        <v>1</v>
      </c>
      <c r="AH2305">
        <v>1</v>
      </c>
      <c r="AI2305">
        <v>121</v>
      </c>
      <c r="AJ2305">
        <v>1234</v>
      </c>
      <c r="AK2305">
        <v>2245</v>
      </c>
      <c r="AL2305">
        <v>414</v>
      </c>
      <c r="AM2305">
        <v>567</v>
      </c>
      <c r="AN2305">
        <v>681</v>
      </c>
      <c r="AO2305">
        <v>848</v>
      </c>
      <c r="AP2305">
        <v>133</v>
      </c>
      <c r="AQ2305">
        <v>377</v>
      </c>
      <c r="AR2305">
        <v>140</v>
      </c>
      <c r="AS2305">
        <v>1800</v>
      </c>
      <c r="AT2305">
        <v>1951</v>
      </c>
      <c r="AU2305">
        <v>2164</v>
      </c>
      <c r="AV2305">
        <v>1195</v>
      </c>
      <c r="AW2305">
        <v>850</v>
      </c>
      <c r="AX2305">
        <v>1360</v>
      </c>
      <c r="AY2305">
        <v>2078</v>
      </c>
      <c r="AZ2305">
        <v>158</v>
      </c>
      <c r="BA2305">
        <v>1018</v>
      </c>
      <c r="BB2305">
        <v>416</v>
      </c>
      <c r="BC2305">
        <v>497</v>
      </c>
      <c r="BD2305">
        <v>338</v>
      </c>
      <c r="BE2305">
        <v>1</v>
      </c>
      <c r="BF2305" t="s">
        <v>64</v>
      </c>
      <c r="BG2305" t="s">
        <v>1404</v>
      </c>
      <c r="BH2305" t="s">
        <v>1787</v>
      </c>
      <c r="BI2305" s="4">
        <f xml:space="preserve"> _2025teamgamelogs[[#This Row],[FGA]] + (0.44 * _2025teamgamelogs[[#This Row],[FTA]]) + _2025teamgamelogs[[#This Row],[TOV]] - _2025teamgamelogs[[#This Row],[OREB]]</f>
        <v>96.32</v>
      </c>
      <c r="BJ2305" s="3">
        <f>_2025teamgamelogs[[#This Row],[TOV]]/_2025teamgamelogs[[#This Row],[POSSESIONS]]</f>
        <v>0.13496677740863788</v>
      </c>
      <c r="BK2305" s="4">
        <f>_2025teamgamelogs[[#This Row],[PTS]]/_2025teamgamelogs[[#This Row],[POSSESIONS]]</f>
        <v>1.2873754152823922</v>
      </c>
      <c r="BL2305" s="4">
        <f xml:space="preserve"> 100 * _2025teamgamelogs[[#This Row],[POINTS_PER_POSSESSION]]</f>
        <v>128.73754152823921</v>
      </c>
      <c r="BM2305" s="4">
        <f xml:space="preserve"> _2025teamgamelogs[[#This Row],[POSSESIONS]] / (_2025teamgamelogs[[#This Row],[MIN]]/48)</f>
        <v>96.32</v>
      </c>
      <c r="BN2305" s="3">
        <f>_2025teamgamelogs[[#This Row],[PTS]] / (2 * (_2025teamgamelogs[[#This Row],[FGA]] + 0.44 * _2025teamgamelogs[[#This Row],[FTA]]))</f>
        <v>0.67893123083661855</v>
      </c>
      <c r="BO2305" s="4">
        <f>VLOOKUP(_2025teamgamelogs[[#This Row],[MONTH]], LEAGUE_AVERAGES!$A$2:$B$8, 2, FALSE)</f>
        <v>112.746782507823</v>
      </c>
      <c r="BP2305" s="5">
        <f>VLOOKUP(_2025teamgamelogs[[#This Row],[TEAM_NAME]], LEAGUE_AVERAGES!$A$14:$C$43, 2, FALSE)</f>
        <v>0.37419512195121946</v>
      </c>
      <c r="BQ2305" s="5">
        <f>VLOOKUP(_2025teamgamelogs[[#This Row],[TEAM_NAME]], LEAGUE_AVERAGES!$A$14:$C$43, 3, FALSE)</f>
        <v>0.35536585365853657</v>
      </c>
      <c r="BR2305" s="5">
        <f>VLOOKUP(_2025teamgamelogs[[#This Row],[TEAM_NAME]], LEAGUE_AVERAGES!$F$14:$H$43, 2, FALSE)</f>
        <v>0.48560975609756091</v>
      </c>
      <c r="BS2305" s="5">
        <f>VLOOKUP(_2025teamgamelogs[[#This Row],[TEAM_NAME]], LEAGUE_AVERAGES!$F$14:$H$43, 3, FALSE)</f>
        <v>0.47373170731707315</v>
      </c>
      <c r="BT2305" s="5">
        <f>VLOOKUP(_2025teamgamelogs[[#This Row],[TEAM_NAME]], LEAGUE_AVERAGES!$K$14:$M$43, 2, FALSE)</f>
        <v>0.60200661119778875</v>
      </c>
      <c r="BU2305" s="5">
        <f>VLOOKUP(_2025teamgamelogs[[#This Row],[TEAM_NAME]], LEAGUE_AVERAGES!$K$14:$M$43, 3, FALSE)</f>
        <v>0.58416138772693449</v>
      </c>
    </row>
    <row r="2306" spans="1:73" x14ac:dyDescent="0.2">
      <c r="A2306" t="s">
        <v>59</v>
      </c>
      <c r="B2306">
        <v>1610612742</v>
      </c>
      <c r="C2306" t="s">
        <v>154</v>
      </c>
      <c r="D2306" t="s">
        <v>155</v>
      </c>
      <c r="E2306">
        <v>22401127</v>
      </c>
      <c r="F2306" s="1">
        <v>45751</v>
      </c>
      <c r="G2306" t="s">
        <v>1817</v>
      </c>
      <c r="H2306" t="s">
        <v>70</v>
      </c>
      <c r="I2306">
        <v>48</v>
      </c>
      <c r="J2306">
        <v>35</v>
      </c>
      <c r="K2306">
        <v>77</v>
      </c>
      <c r="L2306">
        <v>0.45500000000000002</v>
      </c>
      <c r="M2306">
        <v>4</v>
      </c>
      <c r="N2306">
        <v>20</v>
      </c>
      <c r="O2306">
        <v>0.2</v>
      </c>
      <c r="P2306">
        <v>17</v>
      </c>
      <c r="Q2306">
        <v>26</v>
      </c>
      <c r="R2306">
        <v>0.65400000000000003</v>
      </c>
      <c r="S2306">
        <v>6</v>
      </c>
      <c r="T2306">
        <v>33</v>
      </c>
      <c r="U2306">
        <v>39</v>
      </c>
      <c r="V2306">
        <v>19</v>
      </c>
      <c r="W2306">
        <v>18</v>
      </c>
      <c r="X2306">
        <v>7</v>
      </c>
      <c r="Y2306">
        <v>0</v>
      </c>
      <c r="Z2306">
        <v>4</v>
      </c>
      <c r="AA2306">
        <v>14</v>
      </c>
      <c r="AB2306">
        <v>23</v>
      </c>
      <c r="AC2306">
        <v>91</v>
      </c>
      <c r="AD2306">
        <v>-23</v>
      </c>
      <c r="AE2306">
        <v>1</v>
      </c>
      <c r="AF2306">
        <v>1231</v>
      </c>
      <c r="AG2306">
        <v>1231</v>
      </c>
      <c r="AH2306">
        <v>1231</v>
      </c>
      <c r="AI2306">
        <v>121</v>
      </c>
      <c r="AJ2306">
        <v>2164</v>
      </c>
      <c r="AK2306">
        <v>2335</v>
      </c>
      <c r="AL2306">
        <v>1464</v>
      </c>
      <c r="AM2306">
        <v>2448</v>
      </c>
      <c r="AN2306">
        <v>2454</v>
      </c>
      <c r="AO2306">
        <v>2393</v>
      </c>
      <c r="AP2306">
        <v>1052</v>
      </c>
      <c r="AQ2306">
        <v>570</v>
      </c>
      <c r="AR2306">
        <v>2185</v>
      </c>
      <c r="AS2306">
        <v>2189</v>
      </c>
      <c r="AT2306">
        <v>1131</v>
      </c>
      <c r="AU2306">
        <v>1833</v>
      </c>
      <c r="AV2306">
        <v>2257</v>
      </c>
      <c r="AW2306">
        <v>1953</v>
      </c>
      <c r="AX2306">
        <v>1360</v>
      </c>
      <c r="AY2306">
        <v>2427</v>
      </c>
      <c r="AZ2306">
        <v>750</v>
      </c>
      <c r="BA2306">
        <v>260</v>
      </c>
      <c r="BB2306">
        <v>300</v>
      </c>
      <c r="BC2306">
        <v>2370</v>
      </c>
      <c r="BD2306">
        <v>2268</v>
      </c>
      <c r="BE2306">
        <v>1</v>
      </c>
      <c r="BF2306" t="s">
        <v>71</v>
      </c>
      <c r="BG2306" t="s">
        <v>1404</v>
      </c>
      <c r="BH2306" t="s">
        <v>1787</v>
      </c>
      <c r="BI2306" s="4">
        <f xml:space="preserve"> _2025teamgamelogs[[#This Row],[FGA]] + (0.44 * _2025teamgamelogs[[#This Row],[FTA]]) + _2025teamgamelogs[[#This Row],[TOV]] - _2025teamgamelogs[[#This Row],[OREB]]</f>
        <v>100.44</v>
      </c>
      <c r="BJ2306" s="3">
        <f>_2025teamgamelogs[[#This Row],[TOV]]/_2025teamgamelogs[[#This Row],[POSSESIONS]]</f>
        <v>0.17921146953405018</v>
      </c>
      <c r="BK2306" s="4">
        <f>_2025teamgamelogs[[#This Row],[PTS]]/_2025teamgamelogs[[#This Row],[POSSESIONS]]</f>
        <v>0.90601354042214255</v>
      </c>
      <c r="BL2306" s="4">
        <f xml:space="preserve"> 100 * _2025teamgamelogs[[#This Row],[POINTS_PER_POSSESSION]]</f>
        <v>90.601354042214254</v>
      </c>
      <c r="BM2306" s="4">
        <f xml:space="preserve"> _2025teamgamelogs[[#This Row],[POSSESIONS]] / (_2025teamgamelogs[[#This Row],[MIN]]/48)</f>
        <v>100.44</v>
      </c>
      <c r="BN2306" s="3">
        <f>_2025teamgamelogs[[#This Row],[PTS]] / (2 * (_2025teamgamelogs[[#This Row],[FGA]] + 0.44 * _2025teamgamelogs[[#This Row],[FTA]]))</f>
        <v>0.51447308909995482</v>
      </c>
      <c r="BO2306" s="4">
        <f>VLOOKUP(_2025teamgamelogs[[#This Row],[MONTH]], LEAGUE_AVERAGES!$A$2:$B$8, 2, FALSE)</f>
        <v>112.746782507823</v>
      </c>
      <c r="BP2306" s="5">
        <f>VLOOKUP(_2025teamgamelogs[[#This Row],[TEAM_NAME]], LEAGUE_AVERAGES!$A$14:$C$43, 2, FALSE)</f>
        <v>0.362375</v>
      </c>
      <c r="BQ2306" s="5">
        <f>VLOOKUP(_2025teamgamelogs[[#This Row],[TEAM_NAME]], LEAGUE_AVERAGES!$A$14:$C$43, 3, FALSE)</f>
        <v>0.36252380952380958</v>
      </c>
      <c r="BR2306" s="5">
        <f>VLOOKUP(_2025teamgamelogs[[#This Row],[TEAM_NAME]], LEAGUE_AVERAGES!$F$14:$H$43, 2, FALSE)</f>
        <v>0.47777500000000001</v>
      </c>
      <c r="BS2306" s="5">
        <f>VLOOKUP(_2025teamgamelogs[[#This Row],[TEAM_NAME]], LEAGUE_AVERAGES!$F$14:$H$43, 3, FALSE)</f>
        <v>0.48176190476190472</v>
      </c>
      <c r="BT2306" s="5">
        <f>VLOOKUP(_2025teamgamelogs[[#This Row],[TEAM_NAME]], LEAGUE_AVERAGES!$K$14:$M$43, 2, FALSE)</f>
        <v>0.58283558931438928</v>
      </c>
      <c r="BU2306" s="5">
        <f>VLOOKUP(_2025teamgamelogs[[#This Row],[TEAM_NAME]], LEAGUE_AVERAGES!$K$14:$M$43, 3, FALSE)</f>
        <v>0.5856179003364903</v>
      </c>
    </row>
    <row r="2307" spans="1:73" x14ac:dyDescent="0.2">
      <c r="A2307" t="s">
        <v>59</v>
      </c>
      <c r="B2307">
        <v>1610612760</v>
      </c>
      <c r="C2307" t="s">
        <v>137</v>
      </c>
      <c r="D2307" t="s">
        <v>138</v>
      </c>
      <c r="E2307">
        <v>22401123</v>
      </c>
      <c r="F2307" s="1">
        <v>45751</v>
      </c>
      <c r="G2307" t="s">
        <v>673</v>
      </c>
      <c r="H2307" t="s">
        <v>70</v>
      </c>
      <c r="I2307">
        <v>48</v>
      </c>
      <c r="J2307">
        <v>43</v>
      </c>
      <c r="K2307">
        <v>89</v>
      </c>
      <c r="L2307">
        <v>0.48299999999999998</v>
      </c>
      <c r="M2307">
        <v>13</v>
      </c>
      <c r="N2307">
        <v>35</v>
      </c>
      <c r="O2307">
        <v>0.371</v>
      </c>
      <c r="P2307">
        <v>12</v>
      </c>
      <c r="Q2307">
        <v>15</v>
      </c>
      <c r="R2307">
        <v>0.8</v>
      </c>
      <c r="S2307">
        <v>7</v>
      </c>
      <c r="T2307">
        <v>26</v>
      </c>
      <c r="U2307">
        <v>33</v>
      </c>
      <c r="V2307">
        <v>24</v>
      </c>
      <c r="W2307">
        <v>15</v>
      </c>
      <c r="X2307">
        <v>7</v>
      </c>
      <c r="Y2307">
        <v>6</v>
      </c>
      <c r="Z2307">
        <v>5</v>
      </c>
      <c r="AA2307">
        <v>20</v>
      </c>
      <c r="AB2307">
        <v>16</v>
      </c>
      <c r="AC2307">
        <v>111</v>
      </c>
      <c r="AD2307">
        <v>-14</v>
      </c>
      <c r="AE2307">
        <v>1</v>
      </c>
      <c r="AF2307">
        <v>1231</v>
      </c>
      <c r="AG2307">
        <v>1231</v>
      </c>
      <c r="AH2307">
        <v>1231</v>
      </c>
      <c r="AI2307">
        <v>121</v>
      </c>
      <c r="AJ2307">
        <v>866</v>
      </c>
      <c r="AK2307">
        <v>1176</v>
      </c>
      <c r="AL2307">
        <v>953</v>
      </c>
      <c r="AM2307">
        <v>1171</v>
      </c>
      <c r="AN2307">
        <v>1495</v>
      </c>
      <c r="AO2307">
        <v>1077</v>
      </c>
      <c r="AP2307">
        <v>1889</v>
      </c>
      <c r="AQ2307">
        <v>2021</v>
      </c>
      <c r="AR2307">
        <v>1029</v>
      </c>
      <c r="AS2307">
        <v>2024</v>
      </c>
      <c r="AT2307">
        <v>2171</v>
      </c>
      <c r="AU2307">
        <v>2337</v>
      </c>
      <c r="AV2307">
        <v>1570</v>
      </c>
      <c r="AW2307">
        <v>1341</v>
      </c>
      <c r="AX2307">
        <v>1360</v>
      </c>
      <c r="AY2307">
        <v>560</v>
      </c>
      <c r="AZ2307">
        <v>1188</v>
      </c>
      <c r="BA2307">
        <v>1491</v>
      </c>
      <c r="BB2307">
        <v>1670</v>
      </c>
      <c r="BC2307">
        <v>1402</v>
      </c>
      <c r="BD2307">
        <v>1995</v>
      </c>
      <c r="BE2307">
        <v>1</v>
      </c>
      <c r="BF2307" t="s">
        <v>71</v>
      </c>
      <c r="BG2307" t="s">
        <v>1404</v>
      </c>
      <c r="BH2307" t="s">
        <v>1787</v>
      </c>
      <c r="BI2307" s="4">
        <f xml:space="preserve"> _2025teamgamelogs[[#This Row],[FGA]] + (0.44 * _2025teamgamelogs[[#This Row],[FTA]]) + _2025teamgamelogs[[#This Row],[TOV]] - _2025teamgamelogs[[#This Row],[OREB]]</f>
        <v>103.6</v>
      </c>
      <c r="BJ2307" s="3">
        <f>_2025teamgamelogs[[#This Row],[TOV]]/_2025teamgamelogs[[#This Row],[POSSESIONS]]</f>
        <v>0.1447876447876448</v>
      </c>
      <c r="BK2307" s="4">
        <f>_2025teamgamelogs[[#This Row],[PTS]]/_2025teamgamelogs[[#This Row],[POSSESIONS]]</f>
        <v>1.0714285714285714</v>
      </c>
      <c r="BL2307" s="4">
        <f xml:space="preserve"> 100 * _2025teamgamelogs[[#This Row],[POINTS_PER_POSSESSION]]</f>
        <v>107.14285714285714</v>
      </c>
      <c r="BM2307" s="4">
        <f xml:space="preserve"> _2025teamgamelogs[[#This Row],[POSSESIONS]] / (_2025teamgamelogs[[#This Row],[MIN]]/48)</f>
        <v>103.6</v>
      </c>
      <c r="BN2307" s="3">
        <f>_2025teamgamelogs[[#This Row],[PTS]] / (2 * (_2025teamgamelogs[[#This Row],[FGA]] + 0.44 * _2025teamgamelogs[[#This Row],[FTA]]))</f>
        <v>0.58054393305439334</v>
      </c>
      <c r="BO2307" s="4">
        <f>VLOOKUP(_2025teamgamelogs[[#This Row],[MONTH]], LEAGUE_AVERAGES!$A$2:$B$8, 2, FALSE)</f>
        <v>112.746782507823</v>
      </c>
      <c r="BP2307" s="5">
        <f>VLOOKUP(_2025teamgamelogs[[#This Row],[TEAM_NAME]], LEAGUE_AVERAGES!$A$14:$C$43, 2, FALSE)</f>
        <v>0.38229268292682927</v>
      </c>
      <c r="BQ2307" s="5">
        <f>VLOOKUP(_2025teamgamelogs[[#This Row],[TEAM_NAME]], LEAGUE_AVERAGES!$A$14:$C$43, 3, FALSE)</f>
        <v>0.36500000000000005</v>
      </c>
      <c r="BR2307" s="5">
        <f>VLOOKUP(_2025teamgamelogs[[#This Row],[TEAM_NAME]], LEAGUE_AVERAGES!$F$14:$H$43, 2, FALSE)</f>
        <v>0.48607317073170736</v>
      </c>
      <c r="BS2307" s="5">
        <f>VLOOKUP(_2025teamgamelogs[[#This Row],[TEAM_NAME]], LEAGUE_AVERAGES!$F$14:$H$43, 3, FALSE)</f>
        <v>0.4780731707317073</v>
      </c>
      <c r="BT2307" s="5">
        <f>VLOOKUP(_2025teamgamelogs[[#This Row],[TEAM_NAME]], LEAGUE_AVERAGES!$K$14:$M$43, 2, FALSE)</f>
        <v>0.59971838422440138</v>
      </c>
      <c r="BU2307" s="5">
        <f>VLOOKUP(_2025teamgamelogs[[#This Row],[TEAM_NAME]], LEAGUE_AVERAGES!$K$14:$M$43, 3, FALSE)</f>
        <v>0.58679992881439635</v>
      </c>
    </row>
    <row r="2308" spans="1:73" x14ac:dyDescent="0.2">
      <c r="A2308" t="s">
        <v>59</v>
      </c>
      <c r="B2308">
        <v>1610612754</v>
      </c>
      <c r="C2308" t="s">
        <v>110</v>
      </c>
      <c r="D2308" t="s">
        <v>111</v>
      </c>
      <c r="E2308">
        <v>22401119</v>
      </c>
      <c r="F2308" s="1">
        <v>45751</v>
      </c>
      <c r="G2308" t="s">
        <v>1818</v>
      </c>
      <c r="H2308" t="s">
        <v>63</v>
      </c>
      <c r="I2308">
        <v>48</v>
      </c>
      <c r="J2308">
        <v>51</v>
      </c>
      <c r="K2308">
        <v>89</v>
      </c>
      <c r="L2308">
        <v>0.57299999999999995</v>
      </c>
      <c r="M2308">
        <v>12</v>
      </c>
      <c r="N2308">
        <v>32</v>
      </c>
      <c r="O2308">
        <v>0.375</v>
      </c>
      <c r="P2308">
        <v>26</v>
      </c>
      <c r="Q2308">
        <v>38</v>
      </c>
      <c r="R2308">
        <v>0.68400000000000005</v>
      </c>
      <c r="S2308">
        <v>11</v>
      </c>
      <c r="T2308">
        <v>40</v>
      </c>
      <c r="U2308">
        <v>51</v>
      </c>
      <c r="V2308">
        <v>38</v>
      </c>
      <c r="W2308">
        <v>7</v>
      </c>
      <c r="X2308">
        <v>8</v>
      </c>
      <c r="Y2308">
        <v>17</v>
      </c>
      <c r="Z2308">
        <v>1</v>
      </c>
      <c r="AA2308">
        <v>17</v>
      </c>
      <c r="AB2308">
        <v>24</v>
      </c>
      <c r="AC2308">
        <v>140</v>
      </c>
      <c r="AD2308">
        <v>28</v>
      </c>
      <c r="AE2308">
        <v>1</v>
      </c>
      <c r="AF2308">
        <v>1</v>
      </c>
      <c r="AG2308">
        <v>1</v>
      </c>
      <c r="AH2308">
        <v>1</v>
      </c>
      <c r="AI2308">
        <v>121</v>
      </c>
      <c r="AJ2308">
        <v>94</v>
      </c>
      <c r="AK2308">
        <v>1176</v>
      </c>
      <c r="AL2308">
        <v>72</v>
      </c>
      <c r="AM2308">
        <v>1413</v>
      </c>
      <c r="AN2308">
        <v>1863</v>
      </c>
      <c r="AO2308">
        <v>1024</v>
      </c>
      <c r="AP2308">
        <v>133</v>
      </c>
      <c r="AQ2308">
        <v>39</v>
      </c>
      <c r="AR2308">
        <v>2037</v>
      </c>
      <c r="AS2308">
        <v>1051</v>
      </c>
      <c r="AT2308">
        <v>210</v>
      </c>
      <c r="AU2308">
        <v>340</v>
      </c>
      <c r="AV2308">
        <v>44</v>
      </c>
      <c r="AW2308">
        <v>38</v>
      </c>
      <c r="AX2308">
        <v>1073</v>
      </c>
      <c r="AY2308">
        <v>2</v>
      </c>
      <c r="AZ2308">
        <v>35</v>
      </c>
      <c r="BA2308">
        <v>792</v>
      </c>
      <c r="BB2308">
        <v>215</v>
      </c>
      <c r="BC2308">
        <v>52</v>
      </c>
      <c r="BD2308">
        <v>97</v>
      </c>
      <c r="BE2308">
        <v>1</v>
      </c>
      <c r="BF2308" t="s">
        <v>64</v>
      </c>
      <c r="BG2308" t="s">
        <v>1404</v>
      </c>
      <c r="BH2308" t="s">
        <v>1787</v>
      </c>
      <c r="BI2308" s="4">
        <f xml:space="preserve"> _2025teamgamelogs[[#This Row],[FGA]] + (0.44 * _2025teamgamelogs[[#This Row],[FTA]]) + _2025teamgamelogs[[#This Row],[TOV]] - _2025teamgamelogs[[#This Row],[OREB]]</f>
        <v>101.72</v>
      </c>
      <c r="BJ2308" s="3">
        <f>_2025teamgamelogs[[#This Row],[TOV]]/_2025teamgamelogs[[#This Row],[POSSESIONS]]</f>
        <v>6.8816358631537553E-2</v>
      </c>
      <c r="BK2308" s="4">
        <f>_2025teamgamelogs[[#This Row],[PTS]]/_2025teamgamelogs[[#This Row],[POSSESIONS]]</f>
        <v>1.3763271726307511</v>
      </c>
      <c r="BL2308" s="4">
        <f xml:space="preserve"> 100 * _2025teamgamelogs[[#This Row],[POINTS_PER_POSSESSION]]</f>
        <v>137.63271726307511</v>
      </c>
      <c r="BM2308" s="4">
        <f xml:space="preserve"> _2025teamgamelogs[[#This Row],[POSSESIONS]] / (_2025teamgamelogs[[#This Row],[MIN]]/48)</f>
        <v>101.72</v>
      </c>
      <c r="BN2308" s="3">
        <f>_2025teamgamelogs[[#This Row],[PTS]] / (2 * (_2025teamgamelogs[[#This Row],[FGA]] + 0.44 * _2025teamgamelogs[[#This Row],[FTA]]))</f>
        <v>0.66212637154748388</v>
      </c>
      <c r="BO2308" s="4">
        <f>VLOOKUP(_2025teamgamelogs[[#This Row],[MONTH]], LEAGUE_AVERAGES!$A$2:$B$8, 2, FALSE)</f>
        <v>112.746782507823</v>
      </c>
      <c r="BP2308" s="5">
        <f>VLOOKUP(_2025teamgamelogs[[#This Row],[TEAM_NAME]], LEAGUE_AVERAGES!$A$14:$C$43, 2, FALSE)</f>
        <v>0.37909999999999999</v>
      </c>
      <c r="BQ2308" s="5">
        <f>VLOOKUP(_2025teamgamelogs[[#This Row],[TEAM_NAME]], LEAGUE_AVERAGES!$A$14:$C$43, 3, FALSE)</f>
        <v>0.35511904761904761</v>
      </c>
      <c r="BR2308" s="5">
        <f>VLOOKUP(_2025teamgamelogs[[#This Row],[TEAM_NAME]], LEAGUE_AVERAGES!$F$14:$H$43, 2, FALSE)</f>
        <v>0.49785000000000013</v>
      </c>
      <c r="BS2308" s="5">
        <f>VLOOKUP(_2025teamgamelogs[[#This Row],[TEAM_NAME]], LEAGUE_AVERAGES!$F$14:$H$43, 3, FALSE)</f>
        <v>0.47942857142857148</v>
      </c>
      <c r="BT2308" s="5">
        <f>VLOOKUP(_2025teamgamelogs[[#This Row],[TEAM_NAME]], LEAGUE_AVERAGES!$K$14:$M$43, 2, FALSE)</f>
        <v>0.60805571751162091</v>
      </c>
      <c r="BU2308" s="5">
        <f>VLOOKUP(_2025teamgamelogs[[#This Row],[TEAM_NAME]], LEAGUE_AVERAGES!$K$14:$M$43, 3, FALSE)</f>
        <v>0.58190704341109034</v>
      </c>
    </row>
    <row r="2309" spans="1:73" x14ac:dyDescent="0.2">
      <c r="A2309" t="s">
        <v>59</v>
      </c>
      <c r="B2309">
        <v>1610612743</v>
      </c>
      <c r="C2309" t="s">
        <v>151</v>
      </c>
      <c r="D2309" t="s">
        <v>152</v>
      </c>
      <c r="E2309">
        <v>22401125</v>
      </c>
      <c r="F2309" s="1">
        <v>45751</v>
      </c>
      <c r="G2309" t="s">
        <v>1641</v>
      </c>
      <c r="H2309" t="s">
        <v>70</v>
      </c>
      <c r="I2309">
        <v>48</v>
      </c>
      <c r="J2309">
        <v>40</v>
      </c>
      <c r="K2309">
        <v>74</v>
      </c>
      <c r="L2309">
        <v>0.54100000000000004</v>
      </c>
      <c r="M2309">
        <v>12</v>
      </c>
      <c r="N2309">
        <v>31</v>
      </c>
      <c r="O2309">
        <v>0.38700000000000001</v>
      </c>
      <c r="P2309">
        <v>12</v>
      </c>
      <c r="Q2309">
        <v>13</v>
      </c>
      <c r="R2309">
        <v>0.92300000000000004</v>
      </c>
      <c r="S2309">
        <v>7</v>
      </c>
      <c r="T2309">
        <v>31</v>
      </c>
      <c r="U2309">
        <v>38</v>
      </c>
      <c r="V2309">
        <v>28</v>
      </c>
      <c r="W2309">
        <v>26</v>
      </c>
      <c r="X2309">
        <v>8</v>
      </c>
      <c r="Y2309">
        <v>4</v>
      </c>
      <c r="Z2309">
        <v>2</v>
      </c>
      <c r="AA2309">
        <v>18</v>
      </c>
      <c r="AB2309">
        <v>15</v>
      </c>
      <c r="AC2309">
        <v>104</v>
      </c>
      <c r="AD2309">
        <v>-14</v>
      </c>
      <c r="AE2309">
        <v>1</v>
      </c>
      <c r="AF2309">
        <v>1231</v>
      </c>
      <c r="AG2309">
        <v>1231</v>
      </c>
      <c r="AH2309">
        <v>1231</v>
      </c>
      <c r="AI2309">
        <v>121</v>
      </c>
      <c r="AJ2309">
        <v>1438</v>
      </c>
      <c r="AK2309">
        <v>2419</v>
      </c>
      <c r="AL2309">
        <v>223</v>
      </c>
      <c r="AM2309">
        <v>1413</v>
      </c>
      <c r="AN2309">
        <v>1971</v>
      </c>
      <c r="AO2309">
        <v>887</v>
      </c>
      <c r="AP2309">
        <v>1889</v>
      </c>
      <c r="AQ2309">
        <v>2188</v>
      </c>
      <c r="AR2309">
        <v>155</v>
      </c>
      <c r="AS2309">
        <v>2024</v>
      </c>
      <c r="AT2309">
        <v>1488</v>
      </c>
      <c r="AU2309">
        <v>1966</v>
      </c>
      <c r="AV2309">
        <v>840</v>
      </c>
      <c r="AW2309">
        <v>2444</v>
      </c>
      <c r="AX2309">
        <v>1073</v>
      </c>
      <c r="AY2309">
        <v>1274</v>
      </c>
      <c r="AZ2309">
        <v>158</v>
      </c>
      <c r="BA2309">
        <v>1018</v>
      </c>
      <c r="BB2309">
        <v>1892</v>
      </c>
      <c r="BC2309">
        <v>1870</v>
      </c>
      <c r="BD2309">
        <v>1995</v>
      </c>
      <c r="BE2309">
        <v>1</v>
      </c>
      <c r="BF2309" t="s">
        <v>71</v>
      </c>
      <c r="BG2309" t="s">
        <v>1404</v>
      </c>
      <c r="BH2309" t="s">
        <v>1787</v>
      </c>
      <c r="BI2309" s="4">
        <f xml:space="preserve"> _2025teamgamelogs[[#This Row],[FGA]] + (0.44 * _2025teamgamelogs[[#This Row],[FTA]]) + _2025teamgamelogs[[#This Row],[TOV]] - _2025teamgamelogs[[#This Row],[OREB]]</f>
        <v>98.72</v>
      </c>
      <c r="BJ2309" s="3">
        <f>_2025teamgamelogs[[#This Row],[TOV]]/_2025teamgamelogs[[#This Row],[POSSESIONS]]</f>
        <v>0.26337115072933548</v>
      </c>
      <c r="BK2309" s="4">
        <f>_2025teamgamelogs[[#This Row],[PTS]]/_2025teamgamelogs[[#This Row],[POSSESIONS]]</f>
        <v>1.0534846029173419</v>
      </c>
      <c r="BL2309" s="4">
        <f xml:space="preserve"> 100 * _2025teamgamelogs[[#This Row],[POINTS_PER_POSSESSION]]</f>
        <v>105.3484602917342</v>
      </c>
      <c r="BM2309" s="4">
        <f xml:space="preserve"> _2025teamgamelogs[[#This Row],[POSSESIONS]] / (_2025teamgamelogs[[#This Row],[MIN]]/48)</f>
        <v>98.72</v>
      </c>
      <c r="BN2309" s="3">
        <f>_2025teamgamelogs[[#This Row],[PTS]] / (2 * (_2025teamgamelogs[[#This Row],[FGA]] + 0.44 * _2025teamgamelogs[[#This Row],[FTA]]))</f>
        <v>0.65228299046663318</v>
      </c>
      <c r="BO2309" s="4">
        <f>VLOOKUP(_2025teamgamelogs[[#This Row],[MONTH]], LEAGUE_AVERAGES!$A$2:$B$8, 2, FALSE)</f>
        <v>112.746782507823</v>
      </c>
      <c r="BP2309" s="5">
        <f>VLOOKUP(_2025teamgamelogs[[#This Row],[TEAM_NAME]], LEAGUE_AVERAGES!$A$14:$C$43, 2, FALSE)</f>
        <v>0.39036585365853654</v>
      </c>
      <c r="BQ2309" s="5">
        <f>VLOOKUP(_2025teamgamelogs[[#This Row],[TEAM_NAME]], LEAGUE_AVERAGES!$A$14:$C$43, 3, FALSE)</f>
        <v>0.36282926829268303</v>
      </c>
      <c r="BR2309" s="5">
        <f>VLOOKUP(_2025teamgamelogs[[#This Row],[TEAM_NAME]], LEAGUE_AVERAGES!$F$14:$H$43, 2, FALSE)</f>
        <v>0.50741463414634147</v>
      </c>
      <c r="BS2309" s="5">
        <f>VLOOKUP(_2025teamgamelogs[[#This Row],[TEAM_NAME]], LEAGUE_AVERAGES!$F$14:$H$43, 3, FALSE)</f>
        <v>0.50717073170731708</v>
      </c>
      <c r="BT2309" s="5">
        <f>VLOOKUP(_2025teamgamelogs[[#This Row],[TEAM_NAME]], LEAGUE_AVERAGES!$K$14:$M$43, 2, FALSE)</f>
        <v>0.61183675116028358</v>
      </c>
      <c r="BU2309" s="5">
        <f>VLOOKUP(_2025teamgamelogs[[#This Row],[TEAM_NAME]], LEAGUE_AVERAGES!$K$14:$M$43, 3, FALSE)</f>
        <v>0.59871853787111373</v>
      </c>
    </row>
    <row r="2310" spans="1:73" x14ac:dyDescent="0.2">
      <c r="A2310" t="s">
        <v>59</v>
      </c>
      <c r="B2310">
        <v>1610612762</v>
      </c>
      <c r="C2310" t="s">
        <v>125</v>
      </c>
      <c r="D2310" t="s">
        <v>126</v>
      </c>
      <c r="E2310">
        <v>22401119</v>
      </c>
      <c r="F2310" s="1">
        <v>45751</v>
      </c>
      <c r="G2310" t="s">
        <v>1819</v>
      </c>
      <c r="H2310" t="s">
        <v>70</v>
      </c>
      <c r="I2310">
        <v>48</v>
      </c>
      <c r="J2310">
        <v>39</v>
      </c>
      <c r="K2310">
        <v>104</v>
      </c>
      <c r="L2310">
        <v>0.375</v>
      </c>
      <c r="M2310">
        <v>16</v>
      </c>
      <c r="N2310">
        <v>52</v>
      </c>
      <c r="O2310">
        <v>0.308</v>
      </c>
      <c r="P2310">
        <v>18</v>
      </c>
      <c r="Q2310">
        <v>21</v>
      </c>
      <c r="R2310">
        <v>0.85699999999999998</v>
      </c>
      <c r="S2310">
        <v>19</v>
      </c>
      <c r="T2310">
        <v>33</v>
      </c>
      <c r="U2310">
        <v>52</v>
      </c>
      <c r="V2310">
        <v>21</v>
      </c>
      <c r="W2310">
        <v>13</v>
      </c>
      <c r="X2310">
        <v>5</v>
      </c>
      <c r="Y2310">
        <v>1</v>
      </c>
      <c r="Z2310">
        <v>17</v>
      </c>
      <c r="AA2310">
        <v>24</v>
      </c>
      <c r="AB2310">
        <v>17</v>
      </c>
      <c r="AC2310">
        <v>112</v>
      </c>
      <c r="AD2310">
        <v>-28</v>
      </c>
      <c r="AE2310">
        <v>1</v>
      </c>
      <c r="AF2310">
        <v>1231</v>
      </c>
      <c r="AG2310">
        <v>1231</v>
      </c>
      <c r="AH2310">
        <v>1231</v>
      </c>
      <c r="AI2310">
        <v>121</v>
      </c>
      <c r="AJ2310">
        <v>1609</v>
      </c>
      <c r="AK2310">
        <v>59</v>
      </c>
      <c r="AL2310">
        <v>2363</v>
      </c>
      <c r="AM2310">
        <v>567</v>
      </c>
      <c r="AN2310">
        <v>60</v>
      </c>
      <c r="AO2310">
        <v>1815</v>
      </c>
      <c r="AP2310">
        <v>889</v>
      </c>
      <c r="AQ2310">
        <v>1164</v>
      </c>
      <c r="AR2310">
        <v>515</v>
      </c>
      <c r="AS2310">
        <v>61</v>
      </c>
      <c r="AT2310">
        <v>1131</v>
      </c>
      <c r="AU2310">
        <v>267</v>
      </c>
      <c r="AV2310">
        <v>2031</v>
      </c>
      <c r="AW2310">
        <v>850</v>
      </c>
      <c r="AX2310">
        <v>1998</v>
      </c>
      <c r="AY2310">
        <v>2304</v>
      </c>
      <c r="AZ2310">
        <v>2459</v>
      </c>
      <c r="BA2310">
        <v>2162</v>
      </c>
      <c r="BB2310">
        <v>1444</v>
      </c>
      <c r="BC2310">
        <v>1331</v>
      </c>
      <c r="BD2310">
        <v>2355</v>
      </c>
      <c r="BE2310">
        <v>1</v>
      </c>
      <c r="BF2310" t="s">
        <v>71</v>
      </c>
      <c r="BG2310" t="s">
        <v>1404</v>
      </c>
      <c r="BH2310" t="s">
        <v>1787</v>
      </c>
      <c r="BI2310" s="4">
        <f xml:space="preserve"> _2025teamgamelogs[[#This Row],[FGA]] + (0.44 * _2025teamgamelogs[[#This Row],[FTA]]) + _2025teamgamelogs[[#This Row],[TOV]] - _2025teamgamelogs[[#This Row],[OREB]]</f>
        <v>107.24</v>
      </c>
      <c r="BJ2310" s="3">
        <f>_2025teamgamelogs[[#This Row],[TOV]]/_2025teamgamelogs[[#This Row],[POSSESIONS]]</f>
        <v>0.12122342409548677</v>
      </c>
      <c r="BK2310" s="4">
        <f>_2025teamgamelogs[[#This Row],[PTS]]/_2025teamgamelogs[[#This Row],[POSSESIONS]]</f>
        <v>1.0443864229765014</v>
      </c>
      <c r="BL2310" s="4">
        <f xml:space="preserve"> 100 * _2025teamgamelogs[[#This Row],[POINTS_PER_POSSESSION]]</f>
        <v>104.43864229765015</v>
      </c>
      <c r="BM2310" s="4">
        <f xml:space="preserve"> _2025teamgamelogs[[#This Row],[POSSESIONS]] / (_2025teamgamelogs[[#This Row],[MIN]]/48)</f>
        <v>107.24</v>
      </c>
      <c r="BN2310" s="3">
        <f>_2025teamgamelogs[[#This Row],[PTS]] / (2 * (_2025teamgamelogs[[#This Row],[FGA]] + 0.44 * _2025teamgamelogs[[#This Row],[FTA]]))</f>
        <v>0.49452490286117984</v>
      </c>
      <c r="BO2310" s="4">
        <f>VLOOKUP(_2025teamgamelogs[[#This Row],[MONTH]], LEAGUE_AVERAGES!$A$2:$B$8, 2, FALSE)</f>
        <v>112.746782507823</v>
      </c>
      <c r="BP2310" s="5">
        <f>VLOOKUP(_2025teamgamelogs[[#This Row],[TEAM_NAME]], LEAGUE_AVERAGES!$A$14:$C$43, 2, FALSE)</f>
        <v>0.36446341463414633</v>
      </c>
      <c r="BQ2310" s="5">
        <f>VLOOKUP(_2025teamgamelogs[[#This Row],[TEAM_NAME]], LEAGUE_AVERAGES!$A$14:$C$43, 3, FALSE)</f>
        <v>0.3413170731707319</v>
      </c>
      <c r="BR2310" s="5">
        <f>VLOOKUP(_2025teamgamelogs[[#This Row],[TEAM_NAME]], LEAGUE_AVERAGES!$F$14:$H$43, 2, FALSE)</f>
        <v>0.4583902439024391</v>
      </c>
      <c r="BS2310" s="5">
        <f>VLOOKUP(_2025teamgamelogs[[#This Row],[TEAM_NAME]], LEAGUE_AVERAGES!$F$14:$H$43, 3, FALSE)</f>
        <v>0.45390243902439031</v>
      </c>
      <c r="BT2310" s="5">
        <f>VLOOKUP(_2025teamgamelogs[[#This Row],[TEAM_NAME]], LEAGUE_AVERAGES!$K$14:$M$43, 2, FALSE)</f>
        <v>0.57104853563970659</v>
      </c>
      <c r="BU2310" s="5">
        <f>VLOOKUP(_2025teamgamelogs[[#This Row],[TEAM_NAME]], LEAGUE_AVERAGES!$K$14:$M$43, 3, FALSE)</f>
        <v>0.56826296147062372</v>
      </c>
    </row>
    <row r="2311" spans="1:73" x14ac:dyDescent="0.2">
      <c r="A2311" t="s">
        <v>59</v>
      </c>
      <c r="B2311">
        <v>1610612765</v>
      </c>
      <c r="C2311" t="s">
        <v>107</v>
      </c>
      <c r="D2311" t="s">
        <v>108</v>
      </c>
      <c r="E2311">
        <v>22401121</v>
      </c>
      <c r="F2311" s="1">
        <v>45751</v>
      </c>
      <c r="G2311" t="s">
        <v>467</v>
      </c>
      <c r="H2311" t="s">
        <v>63</v>
      </c>
      <c r="I2311">
        <v>48</v>
      </c>
      <c r="J2311">
        <v>41</v>
      </c>
      <c r="K2311">
        <v>89</v>
      </c>
      <c r="L2311">
        <v>0.46100000000000002</v>
      </c>
      <c r="M2311">
        <v>12</v>
      </c>
      <c r="N2311">
        <v>34</v>
      </c>
      <c r="O2311">
        <v>0.35299999999999998</v>
      </c>
      <c r="P2311">
        <v>23</v>
      </c>
      <c r="Q2311">
        <v>27</v>
      </c>
      <c r="R2311">
        <v>0.85199999999999998</v>
      </c>
      <c r="S2311">
        <v>12</v>
      </c>
      <c r="T2311">
        <v>35</v>
      </c>
      <c r="U2311">
        <v>47</v>
      </c>
      <c r="V2311">
        <v>27</v>
      </c>
      <c r="W2311">
        <v>14</v>
      </c>
      <c r="X2311">
        <v>11</v>
      </c>
      <c r="Y2311">
        <v>7</v>
      </c>
      <c r="Z2311">
        <v>6</v>
      </c>
      <c r="AA2311">
        <v>14</v>
      </c>
      <c r="AB2311">
        <v>24</v>
      </c>
      <c r="AC2311">
        <v>117</v>
      </c>
      <c r="AD2311">
        <v>12</v>
      </c>
      <c r="AE2311">
        <v>1</v>
      </c>
      <c r="AF2311">
        <v>1</v>
      </c>
      <c r="AG2311">
        <v>1</v>
      </c>
      <c r="AH2311">
        <v>1</v>
      </c>
      <c r="AI2311">
        <v>121</v>
      </c>
      <c r="AJ2311">
        <v>1234</v>
      </c>
      <c r="AK2311">
        <v>1176</v>
      </c>
      <c r="AL2311">
        <v>1359</v>
      </c>
      <c r="AM2311">
        <v>1413</v>
      </c>
      <c r="AN2311">
        <v>1627</v>
      </c>
      <c r="AO2311">
        <v>1275</v>
      </c>
      <c r="AP2311">
        <v>314</v>
      </c>
      <c r="AQ2311">
        <v>471</v>
      </c>
      <c r="AR2311">
        <v>570</v>
      </c>
      <c r="AS2311">
        <v>848</v>
      </c>
      <c r="AT2311">
        <v>769</v>
      </c>
      <c r="AU2311">
        <v>705</v>
      </c>
      <c r="AV2311">
        <v>1013</v>
      </c>
      <c r="AW2311">
        <v>1092</v>
      </c>
      <c r="AX2311">
        <v>346</v>
      </c>
      <c r="AY2311">
        <v>346</v>
      </c>
      <c r="AZ2311">
        <v>1573</v>
      </c>
      <c r="BA2311">
        <v>260</v>
      </c>
      <c r="BB2311">
        <v>215</v>
      </c>
      <c r="BC2311">
        <v>960</v>
      </c>
      <c r="BD2311">
        <v>517</v>
      </c>
      <c r="BE2311">
        <v>1</v>
      </c>
      <c r="BF2311" t="s">
        <v>71</v>
      </c>
      <c r="BG2311" t="s">
        <v>1404</v>
      </c>
      <c r="BH2311" t="s">
        <v>1787</v>
      </c>
      <c r="BI2311" s="4">
        <f xml:space="preserve"> _2025teamgamelogs[[#This Row],[FGA]] + (0.44 * _2025teamgamelogs[[#This Row],[FTA]]) + _2025teamgamelogs[[#This Row],[TOV]] - _2025teamgamelogs[[#This Row],[OREB]]</f>
        <v>102.88</v>
      </c>
      <c r="BJ2311" s="3">
        <f>_2025teamgamelogs[[#This Row],[TOV]]/_2025teamgamelogs[[#This Row],[POSSESIONS]]</f>
        <v>0.13608087091757387</v>
      </c>
      <c r="BK2311" s="4">
        <f>_2025teamgamelogs[[#This Row],[PTS]]/_2025teamgamelogs[[#This Row],[POSSESIONS]]</f>
        <v>1.1372472783825818</v>
      </c>
      <c r="BL2311" s="4">
        <f xml:space="preserve"> 100 * _2025teamgamelogs[[#This Row],[POINTS_PER_POSSESSION]]</f>
        <v>113.72472783825818</v>
      </c>
      <c r="BM2311" s="4">
        <f xml:space="preserve"> _2025teamgamelogs[[#This Row],[POSSESIONS]] / (_2025teamgamelogs[[#This Row],[MIN]]/48)</f>
        <v>102.88</v>
      </c>
      <c r="BN2311" s="3">
        <f>_2025teamgamelogs[[#This Row],[PTS]] / (2 * (_2025teamgamelogs[[#This Row],[FGA]] + 0.44 * _2025teamgamelogs[[#This Row],[FTA]]))</f>
        <v>0.57989690721649489</v>
      </c>
      <c r="BO2311" s="4">
        <f>VLOOKUP(_2025teamgamelogs[[#This Row],[MONTH]], LEAGUE_AVERAGES!$A$2:$B$8, 2, FALSE)</f>
        <v>112.746782507823</v>
      </c>
      <c r="BP2311" s="5">
        <f>VLOOKUP(_2025teamgamelogs[[#This Row],[TEAM_NAME]], LEAGUE_AVERAGES!$A$14:$C$43, 2, FALSE)</f>
        <v>0.3560731707317073</v>
      </c>
      <c r="BQ2311" s="5">
        <f>VLOOKUP(_2025teamgamelogs[[#This Row],[TEAM_NAME]], LEAGUE_AVERAGES!$A$14:$C$43, 3, FALSE)</f>
        <v>0.3687804878048781</v>
      </c>
      <c r="BR2311" s="5">
        <f>VLOOKUP(_2025teamgamelogs[[#This Row],[TEAM_NAME]], LEAGUE_AVERAGES!$F$14:$H$43, 2, FALSE)</f>
        <v>0.47321951219512204</v>
      </c>
      <c r="BS2311" s="5">
        <f>VLOOKUP(_2025teamgamelogs[[#This Row],[TEAM_NAME]], LEAGUE_AVERAGES!$F$14:$H$43, 3, FALSE)</f>
        <v>0.48104878048780486</v>
      </c>
      <c r="BT2311" s="5">
        <f>VLOOKUP(_2025teamgamelogs[[#This Row],[TEAM_NAME]], LEAGUE_AVERAGES!$K$14:$M$43, 2, FALSE)</f>
        <v>0.57634444021190001</v>
      </c>
      <c r="BU2311" s="5">
        <f>VLOOKUP(_2025teamgamelogs[[#This Row],[TEAM_NAME]], LEAGUE_AVERAGES!$K$14:$M$43, 3, FALSE)</f>
        <v>0.58621097107374254</v>
      </c>
    </row>
    <row r="2312" spans="1:73" x14ac:dyDescent="0.2">
      <c r="A2312" t="s">
        <v>59</v>
      </c>
      <c r="B2312">
        <v>1610612739</v>
      </c>
      <c r="C2312" t="s">
        <v>119</v>
      </c>
      <c r="D2312" t="s">
        <v>120</v>
      </c>
      <c r="E2312">
        <v>22401124</v>
      </c>
      <c r="F2312" s="1">
        <v>45751</v>
      </c>
      <c r="G2312" t="s">
        <v>1820</v>
      </c>
      <c r="H2312" t="s">
        <v>63</v>
      </c>
      <c r="I2312">
        <v>48</v>
      </c>
      <c r="J2312">
        <v>41</v>
      </c>
      <c r="K2312">
        <v>87</v>
      </c>
      <c r="L2312">
        <v>0.47099999999999997</v>
      </c>
      <c r="M2312">
        <v>22</v>
      </c>
      <c r="N2312">
        <v>51</v>
      </c>
      <c r="O2312">
        <v>0.43099999999999999</v>
      </c>
      <c r="P2312">
        <v>10</v>
      </c>
      <c r="Q2312">
        <v>14</v>
      </c>
      <c r="R2312">
        <v>0.71399999999999997</v>
      </c>
      <c r="S2312">
        <v>7</v>
      </c>
      <c r="T2312">
        <v>37</v>
      </c>
      <c r="U2312">
        <v>44</v>
      </c>
      <c r="V2312">
        <v>31</v>
      </c>
      <c r="W2312">
        <v>17</v>
      </c>
      <c r="X2312">
        <v>6</v>
      </c>
      <c r="Y2312">
        <v>4</v>
      </c>
      <c r="Z2312">
        <v>4</v>
      </c>
      <c r="AA2312">
        <v>13</v>
      </c>
      <c r="AB2312">
        <v>15</v>
      </c>
      <c r="AC2312">
        <v>114</v>
      </c>
      <c r="AD2312">
        <v>1</v>
      </c>
      <c r="AE2312">
        <v>1</v>
      </c>
      <c r="AF2312">
        <v>1</v>
      </c>
      <c r="AG2312">
        <v>1</v>
      </c>
      <c r="AH2312">
        <v>1</v>
      </c>
      <c r="AI2312">
        <v>121</v>
      </c>
      <c r="AJ2312">
        <v>1234</v>
      </c>
      <c r="AK2312">
        <v>1449</v>
      </c>
      <c r="AL2312">
        <v>1173</v>
      </c>
      <c r="AM2312">
        <v>40</v>
      </c>
      <c r="AN2312">
        <v>83</v>
      </c>
      <c r="AO2312">
        <v>459</v>
      </c>
      <c r="AP2312">
        <v>2148</v>
      </c>
      <c r="AQ2312">
        <v>2113</v>
      </c>
      <c r="AR2312">
        <v>1839</v>
      </c>
      <c r="AS2312">
        <v>2024</v>
      </c>
      <c r="AT2312">
        <v>489</v>
      </c>
      <c r="AU2312">
        <v>1127</v>
      </c>
      <c r="AV2312">
        <v>426</v>
      </c>
      <c r="AW2312">
        <v>1759</v>
      </c>
      <c r="AX2312">
        <v>1702</v>
      </c>
      <c r="AY2312">
        <v>1274</v>
      </c>
      <c r="AZ2312">
        <v>750</v>
      </c>
      <c r="BA2312">
        <v>148</v>
      </c>
      <c r="BB2312">
        <v>1892</v>
      </c>
      <c r="BC2312">
        <v>1168</v>
      </c>
      <c r="BD2312">
        <v>1176</v>
      </c>
      <c r="BE2312">
        <v>1</v>
      </c>
      <c r="BF2312" t="s">
        <v>71</v>
      </c>
      <c r="BG2312" t="s">
        <v>1404</v>
      </c>
      <c r="BH2312" t="s">
        <v>1787</v>
      </c>
      <c r="BI2312" s="4">
        <f xml:space="preserve"> _2025teamgamelogs[[#This Row],[FGA]] + (0.44 * _2025teamgamelogs[[#This Row],[FTA]]) + _2025teamgamelogs[[#This Row],[TOV]] - _2025teamgamelogs[[#This Row],[OREB]]</f>
        <v>103.16</v>
      </c>
      <c r="BJ2312" s="3">
        <f>_2025teamgamelogs[[#This Row],[TOV]]/_2025teamgamelogs[[#This Row],[POSSESIONS]]</f>
        <v>0.1647925552539744</v>
      </c>
      <c r="BK2312" s="4">
        <f>_2025teamgamelogs[[#This Row],[PTS]]/_2025teamgamelogs[[#This Row],[POSSESIONS]]</f>
        <v>1.1050794881737107</v>
      </c>
      <c r="BL2312" s="4">
        <f xml:space="preserve"> 100 * _2025teamgamelogs[[#This Row],[POINTS_PER_POSSESSION]]</f>
        <v>110.50794881737107</v>
      </c>
      <c r="BM2312" s="4">
        <f xml:space="preserve"> _2025teamgamelogs[[#This Row],[POSSESIONS]] / (_2025teamgamelogs[[#This Row],[MIN]]/48)</f>
        <v>103.16</v>
      </c>
      <c r="BN2312" s="3">
        <f>_2025teamgamelogs[[#This Row],[PTS]] / (2 * (_2025teamgamelogs[[#This Row],[FGA]] + 0.44 * _2025teamgamelogs[[#This Row],[FTA]]))</f>
        <v>0.61185057964791756</v>
      </c>
      <c r="BO2312" s="4">
        <f>VLOOKUP(_2025teamgamelogs[[#This Row],[MONTH]], LEAGUE_AVERAGES!$A$2:$B$8, 2, FALSE)</f>
        <v>112.746782507823</v>
      </c>
      <c r="BP2312" s="5">
        <f>VLOOKUP(_2025teamgamelogs[[#This Row],[TEAM_NAME]], LEAGUE_AVERAGES!$A$14:$C$43, 2, FALSE)</f>
        <v>0.38409756097560971</v>
      </c>
      <c r="BQ2312" s="5">
        <f>VLOOKUP(_2025teamgamelogs[[#This Row],[TEAM_NAME]], LEAGUE_AVERAGES!$A$14:$C$43, 3, FALSE)</f>
        <v>0.38512195121951209</v>
      </c>
      <c r="BR2312" s="5">
        <f>VLOOKUP(_2025teamgamelogs[[#This Row],[TEAM_NAME]], LEAGUE_AVERAGES!$F$14:$H$43, 2, FALSE)</f>
        <v>0.49482926829268303</v>
      </c>
      <c r="BS2312" s="5">
        <f>VLOOKUP(_2025teamgamelogs[[#This Row],[TEAM_NAME]], LEAGUE_AVERAGES!$F$14:$H$43, 3, FALSE)</f>
        <v>0.4880731707317072</v>
      </c>
      <c r="BT2312" s="5">
        <f>VLOOKUP(_2025teamgamelogs[[#This Row],[TEAM_NAME]], LEAGUE_AVERAGES!$K$14:$M$43, 2, FALSE)</f>
        <v>0.61027349880699666</v>
      </c>
      <c r="BU2312" s="5">
        <f>VLOOKUP(_2025teamgamelogs[[#This Row],[TEAM_NAME]], LEAGUE_AVERAGES!$K$14:$M$43, 3, FALSE)</f>
        <v>0.60680781397749251</v>
      </c>
    </row>
    <row r="2313" spans="1:73" x14ac:dyDescent="0.2">
      <c r="A2313" t="s">
        <v>59</v>
      </c>
      <c r="B2313">
        <v>1610612759</v>
      </c>
      <c r="C2313" t="s">
        <v>145</v>
      </c>
      <c r="D2313" t="s">
        <v>146</v>
      </c>
      <c r="E2313">
        <v>22401124</v>
      </c>
      <c r="F2313" s="1">
        <v>45751</v>
      </c>
      <c r="G2313" t="s">
        <v>1821</v>
      </c>
      <c r="H2313" t="s">
        <v>70</v>
      </c>
      <c r="I2313">
        <v>48</v>
      </c>
      <c r="J2313">
        <v>41</v>
      </c>
      <c r="K2313">
        <v>94</v>
      </c>
      <c r="L2313">
        <v>0.436</v>
      </c>
      <c r="M2313">
        <v>16</v>
      </c>
      <c r="N2313">
        <v>48</v>
      </c>
      <c r="O2313">
        <v>0.33300000000000002</v>
      </c>
      <c r="P2313">
        <v>15</v>
      </c>
      <c r="Q2313">
        <v>19</v>
      </c>
      <c r="R2313">
        <v>0.78900000000000003</v>
      </c>
      <c r="S2313">
        <v>9</v>
      </c>
      <c r="T2313">
        <v>35</v>
      </c>
      <c r="U2313">
        <v>44</v>
      </c>
      <c r="V2313">
        <v>27</v>
      </c>
      <c r="W2313">
        <v>12</v>
      </c>
      <c r="X2313">
        <v>9</v>
      </c>
      <c r="Y2313">
        <v>4</v>
      </c>
      <c r="Z2313">
        <v>4</v>
      </c>
      <c r="AA2313">
        <v>15</v>
      </c>
      <c r="AB2313">
        <v>13</v>
      </c>
      <c r="AC2313">
        <v>113</v>
      </c>
      <c r="AD2313">
        <v>-1</v>
      </c>
      <c r="AE2313">
        <v>1</v>
      </c>
      <c r="AF2313">
        <v>1231</v>
      </c>
      <c r="AG2313">
        <v>1231</v>
      </c>
      <c r="AH2313">
        <v>1231</v>
      </c>
      <c r="AI2313">
        <v>121</v>
      </c>
      <c r="AJ2313">
        <v>1234</v>
      </c>
      <c r="AK2313">
        <v>570</v>
      </c>
      <c r="AL2313">
        <v>1761</v>
      </c>
      <c r="AM2313">
        <v>567</v>
      </c>
      <c r="AN2313">
        <v>163</v>
      </c>
      <c r="AO2313">
        <v>1468</v>
      </c>
      <c r="AP2313">
        <v>1416</v>
      </c>
      <c r="AQ2313">
        <v>1458</v>
      </c>
      <c r="AR2313">
        <v>1180</v>
      </c>
      <c r="AS2313">
        <v>1566</v>
      </c>
      <c r="AT2313">
        <v>769</v>
      </c>
      <c r="AU2313">
        <v>1127</v>
      </c>
      <c r="AV2313">
        <v>1013</v>
      </c>
      <c r="AW2313">
        <v>640</v>
      </c>
      <c r="AX2313">
        <v>797</v>
      </c>
      <c r="AY2313">
        <v>1274</v>
      </c>
      <c r="AZ2313">
        <v>750</v>
      </c>
      <c r="BA2313">
        <v>398</v>
      </c>
      <c r="BB2313">
        <v>2202</v>
      </c>
      <c r="BC2313">
        <v>1250</v>
      </c>
      <c r="BD2313">
        <v>1231</v>
      </c>
      <c r="BE2313">
        <v>1</v>
      </c>
      <c r="BF2313" t="s">
        <v>64</v>
      </c>
      <c r="BG2313" t="s">
        <v>1404</v>
      </c>
      <c r="BH2313" t="s">
        <v>1787</v>
      </c>
      <c r="BI2313" s="4">
        <f xml:space="preserve"> _2025teamgamelogs[[#This Row],[FGA]] + (0.44 * _2025teamgamelogs[[#This Row],[FTA]]) + _2025teamgamelogs[[#This Row],[TOV]] - _2025teamgamelogs[[#This Row],[OREB]]</f>
        <v>105.36</v>
      </c>
      <c r="BJ2313" s="3">
        <f>_2025teamgamelogs[[#This Row],[TOV]]/_2025teamgamelogs[[#This Row],[POSSESIONS]]</f>
        <v>0.11389521640091116</v>
      </c>
      <c r="BK2313" s="4">
        <f>_2025teamgamelogs[[#This Row],[PTS]]/_2025teamgamelogs[[#This Row],[POSSESIONS]]</f>
        <v>1.0725132877752468</v>
      </c>
      <c r="BL2313" s="4">
        <f xml:space="preserve"> 100 * _2025teamgamelogs[[#This Row],[POINTS_PER_POSSESSION]]</f>
        <v>107.25132877752468</v>
      </c>
      <c r="BM2313" s="4">
        <f xml:space="preserve"> _2025teamgamelogs[[#This Row],[POSSESIONS]] / (_2025teamgamelogs[[#This Row],[MIN]]/48)</f>
        <v>105.36</v>
      </c>
      <c r="BN2313" s="3">
        <f>_2025teamgamelogs[[#This Row],[PTS]] / (2 * (_2025teamgamelogs[[#This Row],[FGA]] + 0.44 * _2025teamgamelogs[[#This Row],[FTA]]))</f>
        <v>0.55197342711996877</v>
      </c>
      <c r="BO2313" s="4">
        <f>VLOOKUP(_2025teamgamelogs[[#This Row],[MONTH]], LEAGUE_AVERAGES!$A$2:$B$8, 2, FALSE)</f>
        <v>112.746782507823</v>
      </c>
      <c r="BP2313" s="5">
        <f>VLOOKUP(_2025teamgamelogs[[#This Row],[TEAM_NAME]], LEAGUE_AVERAGES!$A$14:$C$43, 2, FALSE)</f>
        <v>0.36502500000000004</v>
      </c>
      <c r="BQ2313" s="5">
        <f>VLOOKUP(_2025teamgamelogs[[#This Row],[TEAM_NAME]], LEAGUE_AVERAGES!$A$14:$C$43, 3, FALSE)</f>
        <v>0.35016666666666663</v>
      </c>
      <c r="BR2313" s="5">
        <f>VLOOKUP(_2025teamgamelogs[[#This Row],[TEAM_NAME]], LEAGUE_AVERAGES!$F$14:$H$43, 2, FALSE)</f>
        <v>0.47877500000000017</v>
      </c>
      <c r="BS2313" s="5">
        <f>VLOOKUP(_2025teamgamelogs[[#This Row],[TEAM_NAME]], LEAGUE_AVERAGES!$F$14:$H$43, 3, FALSE)</f>
        <v>0.45407142857142868</v>
      </c>
      <c r="BT2313" s="5">
        <f>VLOOKUP(_2025teamgamelogs[[#This Row],[TEAM_NAME]], LEAGUE_AVERAGES!$K$14:$M$43, 2, FALSE)</f>
        <v>0.59112459331758582</v>
      </c>
      <c r="BU2313" s="5">
        <f>VLOOKUP(_2025teamgamelogs[[#This Row],[TEAM_NAME]], LEAGUE_AVERAGES!$K$14:$M$43, 3, FALSE)</f>
        <v>0.56254759440180246</v>
      </c>
    </row>
    <row r="2314" spans="1:73" x14ac:dyDescent="0.2">
      <c r="A2314" t="s">
        <v>59</v>
      </c>
      <c r="B2314">
        <v>1610612761</v>
      </c>
      <c r="C2314" t="s">
        <v>95</v>
      </c>
      <c r="D2314" t="s">
        <v>96</v>
      </c>
      <c r="E2314">
        <v>22401121</v>
      </c>
      <c r="F2314" s="1">
        <v>45751</v>
      </c>
      <c r="G2314" t="s">
        <v>476</v>
      </c>
      <c r="H2314" t="s">
        <v>70</v>
      </c>
      <c r="I2314">
        <v>48</v>
      </c>
      <c r="J2314">
        <v>38</v>
      </c>
      <c r="K2314">
        <v>91</v>
      </c>
      <c r="L2314">
        <v>0.41799999999999998</v>
      </c>
      <c r="M2314">
        <v>13</v>
      </c>
      <c r="N2314">
        <v>37</v>
      </c>
      <c r="O2314">
        <v>0.35099999999999998</v>
      </c>
      <c r="P2314">
        <v>16</v>
      </c>
      <c r="Q2314">
        <v>20</v>
      </c>
      <c r="R2314">
        <v>0.8</v>
      </c>
      <c r="S2314">
        <v>16</v>
      </c>
      <c r="T2314">
        <v>33</v>
      </c>
      <c r="U2314">
        <v>49</v>
      </c>
      <c r="V2314">
        <v>24</v>
      </c>
      <c r="W2314">
        <v>16</v>
      </c>
      <c r="X2314">
        <v>9</v>
      </c>
      <c r="Y2314">
        <v>6</v>
      </c>
      <c r="Z2314">
        <v>7</v>
      </c>
      <c r="AA2314">
        <v>24</v>
      </c>
      <c r="AB2314">
        <v>14</v>
      </c>
      <c r="AC2314">
        <v>105</v>
      </c>
      <c r="AD2314">
        <v>-12</v>
      </c>
      <c r="AE2314">
        <v>1</v>
      </c>
      <c r="AF2314">
        <v>1231</v>
      </c>
      <c r="AG2314">
        <v>1231</v>
      </c>
      <c r="AH2314">
        <v>1231</v>
      </c>
      <c r="AI2314">
        <v>121</v>
      </c>
      <c r="AJ2314">
        <v>1796</v>
      </c>
      <c r="AK2314">
        <v>899</v>
      </c>
      <c r="AL2314">
        <v>2012</v>
      </c>
      <c r="AM2314">
        <v>1171</v>
      </c>
      <c r="AN2314">
        <v>1227</v>
      </c>
      <c r="AO2314">
        <v>1294</v>
      </c>
      <c r="AP2314">
        <v>1228</v>
      </c>
      <c r="AQ2314">
        <v>1301</v>
      </c>
      <c r="AR2314">
        <v>1029</v>
      </c>
      <c r="AS2314">
        <v>234</v>
      </c>
      <c r="AT2314">
        <v>1131</v>
      </c>
      <c r="AU2314">
        <v>505</v>
      </c>
      <c r="AV2314">
        <v>1570</v>
      </c>
      <c r="AW2314">
        <v>1583</v>
      </c>
      <c r="AX2314">
        <v>797</v>
      </c>
      <c r="AY2314">
        <v>560</v>
      </c>
      <c r="AZ2314">
        <v>1902</v>
      </c>
      <c r="BA2314">
        <v>2162</v>
      </c>
      <c r="BB2314">
        <v>2064</v>
      </c>
      <c r="BC2314">
        <v>1790</v>
      </c>
      <c r="BD2314">
        <v>1899</v>
      </c>
      <c r="BE2314">
        <v>1</v>
      </c>
      <c r="BF2314" t="s">
        <v>64</v>
      </c>
      <c r="BG2314" t="s">
        <v>1404</v>
      </c>
      <c r="BH2314" t="s">
        <v>1787</v>
      </c>
      <c r="BI2314" s="4">
        <f xml:space="preserve"> _2025teamgamelogs[[#This Row],[FGA]] + (0.44 * _2025teamgamelogs[[#This Row],[FTA]]) + _2025teamgamelogs[[#This Row],[TOV]] - _2025teamgamelogs[[#This Row],[OREB]]</f>
        <v>99.8</v>
      </c>
      <c r="BJ2314" s="3">
        <f>_2025teamgamelogs[[#This Row],[TOV]]/_2025teamgamelogs[[#This Row],[POSSESIONS]]</f>
        <v>0.16032064128256512</v>
      </c>
      <c r="BK2314" s="4">
        <f>_2025teamgamelogs[[#This Row],[PTS]]/_2025teamgamelogs[[#This Row],[POSSESIONS]]</f>
        <v>1.0521042084168337</v>
      </c>
      <c r="BL2314" s="4">
        <f xml:space="preserve"> 100 * _2025teamgamelogs[[#This Row],[POINTS_PER_POSSESSION]]</f>
        <v>105.21042084168337</v>
      </c>
      <c r="BM2314" s="4">
        <f xml:space="preserve"> _2025teamgamelogs[[#This Row],[POSSESIONS]] / (_2025teamgamelogs[[#This Row],[MIN]]/48)</f>
        <v>99.8</v>
      </c>
      <c r="BN2314" s="3">
        <f>_2025teamgamelogs[[#This Row],[PTS]] / (2 * (_2025teamgamelogs[[#This Row],[FGA]] + 0.44 * _2025teamgamelogs[[#This Row],[FTA]]))</f>
        <v>0.52605210420841686</v>
      </c>
      <c r="BO2314" s="4">
        <f>VLOOKUP(_2025teamgamelogs[[#This Row],[MONTH]], LEAGUE_AVERAGES!$A$2:$B$8, 2, FALSE)</f>
        <v>112.746782507823</v>
      </c>
      <c r="BP2314" s="5">
        <f>VLOOKUP(_2025teamgamelogs[[#This Row],[TEAM_NAME]], LEAGUE_AVERAGES!$A$14:$C$43, 2, FALSE)</f>
        <v>0.35443902439024388</v>
      </c>
      <c r="BQ2314" s="5">
        <f>VLOOKUP(_2025teamgamelogs[[#This Row],[TEAM_NAME]], LEAGUE_AVERAGES!$A$14:$C$43, 3, FALSE)</f>
        <v>0.34512195121951217</v>
      </c>
      <c r="BR2314" s="5">
        <f>VLOOKUP(_2025teamgamelogs[[#This Row],[TEAM_NAME]], LEAGUE_AVERAGES!$F$14:$H$43, 2, FALSE)</f>
        <v>0.46104878048780484</v>
      </c>
      <c r="BS2314" s="5">
        <f>VLOOKUP(_2025teamgamelogs[[#This Row],[TEAM_NAME]], LEAGUE_AVERAGES!$F$14:$H$43, 3, FALSE)</f>
        <v>0.45834146341463411</v>
      </c>
      <c r="BT2314" s="5">
        <f>VLOOKUP(_2025teamgamelogs[[#This Row],[TEAM_NAME]], LEAGUE_AVERAGES!$K$14:$M$43, 2, FALSE)</f>
        <v>0.55942918094792793</v>
      </c>
      <c r="BU2314" s="5">
        <f>VLOOKUP(_2025teamgamelogs[[#This Row],[TEAM_NAME]], LEAGUE_AVERAGES!$K$14:$M$43, 3, FALSE)</f>
        <v>0.54979583097447959</v>
      </c>
    </row>
    <row r="2315" spans="1:73" x14ac:dyDescent="0.2">
      <c r="A2315" t="s">
        <v>59</v>
      </c>
      <c r="B2315">
        <v>1610612744</v>
      </c>
      <c r="C2315" t="s">
        <v>98</v>
      </c>
      <c r="D2315" t="s">
        <v>99</v>
      </c>
      <c r="E2315">
        <v>22401125</v>
      </c>
      <c r="F2315" s="1">
        <v>45751</v>
      </c>
      <c r="G2315" t="s">
        <v>1644</v>
      </c>
      <c r="H2315" t="s">
        <v>63</v>
      </c>
      <c r="I2315">
        <v>48</v>
      </c>
      <c r="J2315">
        <v>43</v>
      </c>
      <c r="K2315">
        <v>88</v>
      </c>
      <c r="L2315">
        <v>0.48899999999999999</v>
      </c>
      <c r="M2315">
        <v>16</v>
      </c>
      <c r="N2315">
        <v>38</v>
      </c>
      <c r="O2315">
        <v>0.42099999999999999</v>
      </c>
      <c r="P2315">
        <v>16</v>
      </c>
      <c r="Q2315">
        <v>18</v>
      </c>
      <c r="R2315">
        <v>0.88900000000000001</v>
      </c>
      <c r="S2315">
        <v>11</v>
      </c>
      <c r="T2315">
        <v>25</v>
      </c>
      <c r="U2315">
        <v>36</v>
      </c>
      <c r="V2315">
        <v>25</v>
      </c>
      <c r="W2315">
        <v>14</v>
      </c>
      <c r="X2315">
        <v>14</v>
      </c>
      <c r="Y2315">
        <v>2</v>
      </c>
      <c r="Z2315">
        <v>4</v>
      </c>
      <c r="AA2315">
        <v>15</v>
      </c>
      <c r="AB2315">
        <v>18</v>
      </c>
      <c r="AC2315">
        <v>118</v>
      </c>
      <c r="AD2315">
        <v>14</v>
      </c>
      <c r="AE2315">
        <v>1</v>
      </c>
      <c r="AF2315">
        <v>1</v>
      </c>
      <c r="AG2315">
        <v>1</v>
      </c>
      <c r="AH2315">
        <v>1</v>
      </c>
      <c r="AI2315">
        <v>121</v>
      </c>
      <c r="AJ2315">
        <v>866</v>
      </c>
      <c r="AK2315">
        <v>1314</v>
      </c>
      <c r="AL2315">
        <v>853</v>
      </c>
      <c r="AM2315">
        <v>567</v>
      </c>
      <c r="AN2315">
        <v>1078</v>
      </c>
      <c r="AO2315">
        <v>527</v>
      </c>
      <c r="AP2315">
        <v>1228</v>
      </c>
      <c r="AQ2315">
        <v>1617</v>
      </c>
      <c r="AR2315">
        <v>316</v>
      </c>
      <c r="AS2315">
        <v>1051</v>
      </c>
      <c r="AT2315">
        <v>2271</v>
      </c>
      <c r="AU2315">
        <v>2164</v>
      </c>
      <c r="AV2315">
        <v>1358</v>
      </c>
      <c r="AW2315">
        <v>1092</v>
      </c>
      <c r="AX2315">
        <v>81</v>
      </c>
      <c r="AY2315">
        <v>2078</v>
      </c>
      <c r="AZ2315">
        <v>750</v>
      </c>
      <c r="BA2315">
        <v>398</v>
      </c>
      <c r="BB2315">
        <v>1204</v>
      </c>
      <c r="BC2315">
        <v>891</v>
      </c>
      <c r="BD2315">
        <v>421</v>
      </c>
      <c r="BE2315">
        <v>1</v>
      </c>
      <c r="BF2315" t="s">
        <v>64</v>
      </c>
      <c r="BG2315" t="s">
        <v>1404</v>
      </c>
      <c r="BH2315" t="s">
        <v>1787</v>
      </c>
      <c r="BI2315" s="4">
        <f xml:space="preserve"> _2025teamgamelogs[[#This Row],[FGA]] + (0.44 * _2025teamgamelogs[[#This Row],[FTA]]) + _2025teamgamelogs[[#This Row],[TOV]] - _2025teamgamelogs[[#This Row],[OREB]]</f>
        <v>98.92</v>
      </c>
      <c r="BJ2315" s="3">
        <f>_2025teamgamelogs[[#This Row],[TOV]]/_2025teamgamelogs[[#This Row],[POSSESIONS]]</f>
        <v>0.14152850788515972</v>
      </c>
      <c r="BK2315" s="4">
        <f>_2025teamgamelogs[[#This Row],[PTS]]/_2025teamgamelogs[[#This Row],[POSSESIONS]]</f>
        <v>1.1928831378892033</v>
      </c>
      <c r="BL2315" s="4">
        <f xml:space="preserve"> 100 * _2025teamgamelogs[[#This Row],[POINTS_PER_POSSESSION]]</f>
        <v>119.28831378892033</v>
      </c>
      <c r="BM2315" s="4">
        <f xml:space="preserve"> _2025teamgamelogs[[#This Row],[POSSESIONS]] / (_2025teamgamelogs[[#This Row],[MIN]]/48)</f>
        <v>98.92</v>
      </c>
      <c r="BN2315" s="3">
        <f>_2025teamgamelogs[[#This Row],[PTS]] / (2 * (_2025teamgamelogs[[#This Row],[FGA]] + 0.44 * _2025teamgamelogs[[#This Row],[FTA]]))</f>
        <v>0.61509591326105084</v>
      </c>
      <c r="BO2315" s="4">
        <f>VLOOKUP(_2025teamgamelogs[[#This Row],[MONTH]], LEAGUE_AVERAGES!$A$2:$B$8, 2, FALSE)</f>
        <v>112.746782507823</v>
      </c>
      <c r="BP2315" s="5">
        <f>VLOOKUP(_2025teamgamelogs[[#This Row],[TEAM_NAME]], LEAGUE_AVERAGES!$A$14:$C$43, 2, FALSE)</f>
        <v>0.36843902439024395</v>
      </c>
      <c r="BQ2315" s="5">
        <f>VLOOKUP(_2025teamgamelogs[[#This Row],[TEAM_NAME]], LEAGUE_AVERAGES!$A$14:$C$43, 3, FALSE)</f>
        <v>0.35765853658536584</v>
      </c>
      <c r="BR2315" s="5">
        <f>VLOOKUP(_2025teamgamelogs[[#This Row],[TEAM_NAME]], LEAGUE_AVERAGES!$F$14:$H$43, 2, FALSE)</f>
        <v>0.45136585365853665</v>
      </c>
      <c r="BS2315" s="5">
        <f>VLOOKUP(_2025teamgamelogs[[#This Row],[TEAM_NAME]], LEAGUE_AVERAGES!$F$14:$H$43, 3, FALSE)</f>
        <v>0.45180487804878061</v>
      </c>
      <c r="BT2315" s="5">
        <f>VLOOKUP(_2025teamgamelogs[[#This Row],[TEAM_NAME]], LEAGUE_AVERAGES!$K$14:$M$43, 2, FALSE)</f>
        <v>0.56832140437053513</v>
      </c>
      <c r="BU2315" s="5">
        <f>VLOOKUP(_2025teamgamelogs[[#This Row],[TEAM_NAME]], LEAGUE_AVERAGES!$K$14:$M$43, 3, FALSE)</f>
        <v>0.56980808391386595</v>
      </c>
    </row>
    <row r="2316" spans="1:73" x14ac:dyDescent="0.2">
      <c r="A2316" t="s">
        <v>59</v>
      </c>
      <c r="B2316">
        <v>1610612749</v>
      </c>
      <c r="C2316" t="s">
        <v>113</v>
      </c>
      <c r="D2316" t="s">
        <v>114</v>
      </c>
      <c r="E2316">
        <v>22401131</v>
      </c>
      <c r="F2316" s="1">
        <v>45752</v>
      </c>
      <c r="G2316" t="s">
        <v>603</v>
      </c>
      <c r="H2316" t="s">
        <v>63</v>
      </c>
      <c r="I2316">
        <v>53</v>
      </c>
      <c r="J2316">
        <v>45</v>
      </c>
      <c r="K2316">
        <v>87</v>
      </c>
      <c r="L2316">
        <v>0.51700000000000002</v>
      </c>
      <c r="M2316">
        <v>8</v>
      </c>
      <c r="N2316">
        <v>24</v>
      </c>
      <c r="O2316">
        <v>0.33300000000000002</v>
      </c>
      <c r="P2316">
        <v>23</v>
      </c>
      <c r="Q2316">
        <v>29</v>
      </c>
      <c r="R2316">
        <v>0.79300000000000004</v>
      </c>
      <c r="S2316">
        <v>3</v>
      </c>
      <c r="T2316">
        <v>44</v>
      </c>
      <c r="U2316">
        <v>47</v>
      </c>
      <c r="V2316">
        <v>29</v>
      </c>
      <c r="W2316">
        <v>9</v>
      </c>
      <c r="X2316">
        <v>6</v>
      </c>
      <c r="Y2316">
        <v>3</v>
      </c>
      <c r="Z2316">
        <v>1</v>
      </c>
      <c r="AA2316">
        <v>17</v>
      </c>
      <c r="AB2316">
        <v>21</v>
      </c>
      <c r="AC2316">
        <v>121</v>
      </c>
      <c r="AD2316">
        <v>6</v>
      </c>
      <c r="AE2316">
        <v>1</v>
      </c>
      <c r="AF2316">
        <v>1</v>
      </c>
      <c r="AG2316">
        <v>1</v>
      </c>
      <c r="AH2316">
        <v>1</v>
      </c>
      <c r="AI2316">
        <v>9</v>
      </c>
      <c r="AJ2316">
        <v>564</v>
      </c>
      <c r="AK2316">
        <v>1449</v>
      </c>
      <c r="AL2316">
        <v>442</v>
      </c>
      <c r="AM2316">
        <v>2251</v>
      </c>
      <c r="AN2316">
        <v>2400</v>
      </c>
      <c r="AO2316">
        <v>1468</v>
      </c>
      <c r="AP2316">
        <v>314</v>
      </c>
      <c r="AQ2316">
        <v>325</v>
      </c>
      <c r="AR2316">
        <v>1150</v>
      </c>
      <c r="AS2316">
        <v>2426</v>
      </c>
      <c r="AT2316">
        <v>50</v>
      </c>
      <c r="AU2316">
        <v>705</v>
      </c>
      <c r="AV2316">
        <v>687</v>
      </c>
      <c r="AW2316">
        <v>152</v>
      </c>
      <c r="AX2316">
        <v>1702</v>
      </c>
      <c r="AY2316">
        <v>1712</v>
      </c>
      <c r="AZ2316">
        <v>35</v>
      </c>
      <c r="BA2316">
        <v>792</v>
      </c>
      <c r="BB2316">
        <v>575</v>
      </c>
      <c r="BC2316">
        <v>672</v>
      </c>
      <c r="BD2316">
        <v>854</v>
      </c>
      <c r="BE2316">
        <v>1</v>
      </c>
      <c r="BF2316" t="s">
        <v>71</v>
      </c>
      <c r="BG2316" t="s">
        <v>1404</v>
      </c>
      <c r="BH2316" t="s">
        <v>1787</v>
      </c>
      <c r="BI2316" s="4">
        <f xml:space="preserve"> _2025teamgamelogs[[#This Row],[FGA]] + (0.44 * _2025teamgamelogs[[#This Row],[FTA]]) + _2025teamgamelogs[[#This Row],[TOV]] - _2025teamgamelogs[[#This Row],[OREB]]</f>
        <v>105.76</v>
      </c>
      <c r="BJ2316" s="3">
        <f>_2025teamgamelogs[[#This Row],[TOV]]/_2025teamgamelogs[[#This Row],[POSSESIONS]]</f>
        <v>8.5098335854765506E-2</v>
      </c>
      <c r="BK2316" s="4">
        <f>_2025teamgamelogs[[#This Row],[PTS]]/_2025teamgamelogs[[#This Row],[POSSESIONS]]</f>
        <v>1.1440998487140694</v>
      </c>
      <c r="BL2316" s="4">
        <f xml:space="preserve"> 100 * _2025teamgamelogs[[#This Row],[POINTS_PER_POSSESSION]]</f>
        <v>114.40998487140695</v>
      </c>
      <c r="BM2316" s="4">
        <f xml:space="preserve"> _2025teamgamelogs[[#This Row],[POSSESIONS]] / (_2025teamgamelogs[[#This Row],[MIN]]/48)</f>
        <v>95.782641509433958</v>
      </c>
      <c r="BN2316" s="3">
        <f>_2025teamgamelogs[[#This Row],[PTS]] / (2 * (_2025teamgamelogs[[#This Row],[FGA]] + 0.44 * _2025teamgamelogs[[#This Row],[FTA]]))</f>
        <v>0.60645549318364067</v>
      </c>
      <c r="BO2316" s="4">
        <f>VLOOKUP(_2025teamgamelogs[[#This Row],[MONTH]], LEAGUE_AVERAGES!$A$2:$B$8, 2, FALSE)</f>
        <v>112.746782507823</v>
      </c>
      <c r="BP2316" s="5">
        <f>VLOOKUP(_2025teamgamelogs[[#This Row],[TEAM_NAME]], LEAGUE_AVERAGES!$A$14:$C$43, 2, FALSE)</f>
        <v>0.4062926829268293</v>
      </c>
      <c r="BQ2316" s="5">
        <f>VLOOKUP(_2025teamgamelogs[[#This Row],[TEAM_NAME]], LEAGUE_AVERAGES!$A$14:$C$43, 3, FALSE)</f>
        <v>0.36926829268292688</v>
      </c>
      <c r="BR2316" s="5">
        <f>VLOOKUP(_2025teamgamelogs[[#This Row],[TEAM_NAME]], LEAGUE_AVERAGES!$F$14:$H$43, 2, FALSE)</f>
        <v>0.49804878048780482</v>
      </c>
      <c r="BS2316" s="5">
        <f>VLOOKUP(_2025teamgamelogs[[#This Row],[TEAM_NAME]], LEAGUE_AVERAGES!$F$14:$H$43, 3, FALSE)</f>
        <v>0.47917073170731711</v>
      </c>
      <c r="BT2316" s="5">
        <f>VLOOKUP(_2025teamgamelogs[[#This Row],[TEAM_NAME]], LEAGUE_AVERAGES!$K$14:$M$43, 2, FALSE)</f>
        <v>0.61475494156948829</v>
      </c>
      <c r="BU2316" s="5">
        <f>VLOOKUP(_2025teamgamelogs[[#This Row],[TEAM_NAME]], LEAGUE_AVERAGES!$K$14:$M$43, 3, FALSE)</f>
        <v>0.58586037801226176</v>
      </c>
    </row>
    <row r="2317" spans="1:73" x14ac:dyDescent="0.2">
      <c r="A2317" t="s">
        <v>59</v>
      </c>
      <c r="B2317">
        <v>1610612742</v>
      </c>
      <c r="C2317" t="s">
        <v>154</v>
      </c>
      <c r="D2317" t="s">
        <v>155</v>
      </c>
      <c r="E2317">
        <v>22401132</v>
      </c>
      <c r="F2317" s="1">
        <v>45752</v>
      </c>
      <c r="G2317" t="s">
        <v>1817</v>
      </c>
      <c r="H2317" t="s">
        <v>70</v>
      </c>
      <c r="I2317">
        <v>48</v>
      </c>
      <c r="J2317">
        <v>34</v>
      </c>
      <c r="K2317">
        <v>78</v>
      </c>
      <c r="L2317">
        <v>0.436</v>
      </c>
      <c r="M2317">
        <v>7</v>
      </c>
      <c r="N2317">
        <v>27</v>
      </c>
      <c r="O2317">
        <v>0.25900000000000001</v>
      </c>
      <c r="P2317">
        <v>29</v>
      </c>
      <c r="Q2317">
        <v>38</v>
      </c>
      <c r="R2317">
        <v>0.76300000000000001</v>
      </c>
      <c r="S2317">
        <v>10</v>
      </c>
      <c r="T2317">
        <v>31</v>
      </c>
      <c r="U2317">
        <v>41</v>
      </c>
      <c r="V2317">
        <v>18</v>
      </c>
      <c r="W2317">
        <v>16</v>
      </c>
      <c r="X2317">
        <v>5</v>
      </c>
      <c r="Y2317">
        <v>8</v>
      </c>
      <c r="Z2317">
        <v>3</v>
      </c>
      <c r="AA2317">
        <v>18</v>
      </c>
      <c r="AB2317">
        <v>22</v>
      </c>
      <c r="AC2317">
        <v>104</v>
      </c>
      <c r="AD2317">
        <v>-31</v>
      </c>
      <c r="AE2317">
        <v>1</v>
      </c>
      <c r="AF2317">
        <v>1231</v>
      </c>
      <c r="AG2317">
        <v>1231</v>
      </c>
      <c r="AH2317">
        <v>1231</v>
      </c>
      <c r="AI2317">
        <v>121</v>
      </c>
      <c r="AJ2317">
        <v>2258</v>
      </c>
      <c r="AK2317">
        <v>2291</v>
      </c>
      <c r="AL2317">
        <v>1766</v>
      </c>
      <c r="AM2317">
        <v>2338</v>
      </c>
      <c r="AN2317">
        <v>2292</v>
      </c>
      <c r="AO2317">
        <v>2203</v>
      </c>
      <c r="AP2317">
        <v>56</v>
      </c>
      <c r="AQ2317">
        <v>39</v>
      </c>
      <c r="AR2317">
        <v>1462</v>
      </c>
      <c r="AS2317">
        <v>1308</v>
      </c>
      <c r="AT2317">
        <v>1488</v>
      </c>
      <c r="AU2317">
        <v>1563</v>
      </c>
      <c r="AV2317">
        <v>2327</v>
      </c>
      <c r="AW2317">
        <v>1583</v>
      </c>
      <c r="AX2317">
        <v>1998</v>
      </c>
      <c r="AY2317">
        <v>187</v>
      </c>
      <c r="AZ2317">
        <v>384</v>
      </c>
      <c r="BA2317">
        <v>1018</v>
      </c>
      <c r="BB2317">
        <v>416</v>
      </c>
      <c r="BC2317">
        <v>1870</v>
      </c>
      <c r="BD2317">
        <v>2393</v>
      </c>
      <c r="BE2317">
        <v>1</v>
      </c>
      <c r="BF2317" t="s">
        <v>71</v>
      </c>
      <c r="BG2317" t="s">
        <v>1404</v>
      </c>
      <c r="BH2317" t="s">
        <v>1787</v>
      </c>
      <c r="BI2317" s="4">
        <f xml:space="preserve"> _2025teamgamelogs[[#This Row],[FGA]] + (0.44 * _2025teamgamelogs[[#This Row],[FTA]]) + _2025teamgamelogs[[#This Row],[TOV]] - _2025teamgamelogs[[#This Row],[OREB]]</f>
        <v>100.72</v>
      </c>
      <c r="BJ2317" s="3">
        <f>_2025teamgamelogs[[#This Row],[TOV]]/_2025teamgamelogs[[#This Row],[POSSESIONS]]</f>
        <v>0.15885623510722796</v>
      </c>
      <c r="BK2317" s="4">
        <f>_2025teamgamelogs[[#This Row],[PTS]]/_2025teamgamelogs[[#This Row],[POSSESIONS]]</f>
        <v>1.0325655281969817</v>
      </c>
      <c r="BL2317" s="4">
        <f xml:space="preserve"> 100 * _2025teamgamelogs[[#This Row],[POINTS_PER_POSSESSION]]</f>
        <v>103.25655281969817</v>
      </c>
      <c r="BM2317" s="4">
        <f xml:space="preserve"> _2025teamgamelogs[[#This Row],[POSSESIONS]] / (_2025teamgamelogs[[#This Row],[MIN]]/48)</f>
        <v>100.72</v>
      </c>
      <c r="BN2317" s="3">
        <f>_2025teamgamelogs[[#This Row],[PTS]] / (2 * (_2025teamgamelogs[[#This Row],[FGA]] + 0.44 * _2025teamgamelogs[[#This Row],[FTA]]))</f>
        <v>0.54898648648648651</v>
      </c>
      <c r="BO2317" s="4">
        <f>VLOOKUP(_2025teamgamelogs[[#This Row],[MONTH]], LEAGUE_AVERAGES!$A$2:$B$8, 2, FALSE)</f>
        <v>112.746782507823</v>
      </c>
      <c r="BP2317" s="5">
        <f>VLOOKUP(_2025teamgamelogs[[#This Row],[TEAM_NAME]], LEAGUE_AVERAGES!$A$14:$C$43, 2, FALSE)</f>
        <v>0.362375</v>
      </c>
      <c r="BQ2317" s="5">
        <f>VLOOKUP(_2025teamgamelogs[[#This Row],[TEAM_NAME]], LEAGUE_AVERAGES!$A$14:$C$43, 3, FALSE)</f>
        <v>0.36252380952380958</v>
      </c>
      <c r="BR2317" s="5">
        <f>VLOOKUP(_2025teamgamelogs[[#This Row],[TEAM_NAME]], LEAGUE_AVERAGES!$F$14:$H$43, 2, FALSE)</f>
        <v>0.47777500000000001</v>
      </c>
      <c r="BS2317" s="5">
        <f>VLOOKUP(_2025teamgamelogs[[#This Row],[TEAM_NAME]], LEAGUE_AVERAGES!$F$14:$H$43, 3, FALSE)</f>
        <v>0.48176190476190472</v>
      </c>
      <c r="BT2317" s="5">
        <f>VLOOKUP(_2025teamgamelogs[[#This Row],[TEAM_NAME]], LEAGUE_AVERAGES!$K$14:$M$43, 2, FALSE)</f>
        <v>0.58283558931438928</v>
      </c>
      <c r="BU2317" s="5">
        <f>VLOOKUP(_2025teamgamelogs[[#This Row],[TEAM_NAME]], LEAGUE_AVERAGES!$K$14:$M$43, 3, FALSE)</f>
        <v>0.5856179003364903</v>
      </c>
    </row>
    <row r="2318" spans="1:73" x14ac:dyDescent="0.2">
      <c r="A2318" t="s">
        <v>59</v>
      </c>
      <c r="B2318">
        <v>1610612763</v>
      </c>
      <c r="C2318" t="s">
        <v>128</v>
      </c>
      <c r="D2318" t="s">
        <v>129</v>
      </c>
      <c r="E2318">
        <v>22401129</v>
      </c>
      <c r="F2318" s="1">
        <v>45752</v>
      </c>
      <c r="G2318" t="s">
        <v>1822</v>
      </c>
      <c r="H2318" t="s">
        <v>63</v>
      </c>
      <c r="I2318">
        <v>48</v>
      </c>
      <c r="J2318">
        <v>39</v>
      </c>
      <c r="K2318">
        <v>94</v>
      </c>
      <c r="L2318">
        <v>0.41499999999999998</v>
      </c>
      <c r="M2318">
        <v>9</v>
      </c>
      <c r="N2318">
        <v>32</v>
      </c>
      <c r="O2318">
        <v>0.28100000000000003</v>
      </c>
      <c r="P2318">
        <v>22</v>
      </c>
      <c r="Q2318">
        <v>29</v>
      </c>
      <c r="R2318">
        <v>0.75900000000000001</v>
      </c>
      <c r="S2318">
        <v>17</v>
      </c>
      <c r="T2318">
        <v>47</v>
      </c>
      <c r="U2318">
        <v>64</v>
      </c>
      <c r="V2318">
        <v>19</v>
      </c>
      <c r="W2318">
        <v>15</v>
      </c>
      <c r="X2318">
        <v>4</v>
      </c>
      <c r="Y2318">
        <v>3</v>
      </c>
      <c r="Z2318">
        <v>6</v>
      </c>
      <c r="AA2318">
        <v>18</v>
      </c>
      <c r="AB2318">
        <v>19</v>
      </c>
      <c r="AC2318">
        <v>109</v>
      </c>
      <c r="AD2318">
        <v>6</v>
      </c>
      <c r="AE2318">
        <v>1</v>
      </c>
      <c r="AF2318">
        <v>1</v>
      </c>
      <c r="AG2318">
        <v>1</v>
      </c>
      <c r="AH2318">
        <v>1</v>
      </c>
      <c r="AI2318">
        <v>121</v>
      </c>
      <c r="AJ2318">
        <v>1609</v>
      </c>
      <c r="AK2318">
        <v>570</v>
      </c>
      <c r="AL2318">
        <v>2043</v>
      </c>
      <c r="AM2318">
        <v>2097</v>
      </c>
      <c r="AN2318">
        <v>1863</v>
      </c>
      <c r="AO2318">
        <v>2058</v>
      </c>
      <c r="AP2318">
        <v>406</v>
      </c>
      <c r="AQ2318">
        <v>325</v>
      </c>
      <c r="AR2318">
        <v>1506</v>
      </c>
      <c r="AS2318">
        <v>160</v>
      </c>
      <c r="AT2318">
        <v>15</v>
      </c>
      <c r="AU2318">
        <v>10</v>
      </c>
      <c r="AV2318">
        <v>2257</v>
      </c>
      <c r="AW2318">
        <v>1341</v>
      </c>
      <c r="AX2318">
        <v>2190</v>
      </c>
      <c r="AY2318">
        <v>1712</v>
      </c>
      <c r="AZ2318">
        <v>1573</v>
      </c>
      <c r="BA2318">
        <v>1018</v>
      </c>
      <c r="BB2318">
        <v>971</v>
      </c>
      <c r="BC2318">
        <v>1548</v>
      </c>
      <c r="BD2318">
        <v>854</v>
      </c>
      <c r="BE2318">
        <v>1</v>
      </c>
      <c r="BF2318" t="s">
        <v>71</v>
      </c>
      <c r="BG2318" t="s">
        <v>1404</v>
      </c>
      <c r="BH2318" t="s">
        <v>1787</v>
      </c>
      <c r="BI2318" s="4">
        <f xml:space="preserve"> _2025teamgamelogs[[#This Row],[FGA]] + (0.44 * _2025teamgamelogs[[#This Row],[FTA]]) + _2025teamgamelogs[[#This Row],[TOV]] - _2025teamgamelogs[[#This Row],[OREB]]</f>
        <v>104.76</v>
      </c>
      <c r="BJ2318" s="3">
        <f>_2025teamgamelogs[[#This Row],[TOV]]/_2025teamgamelogs[[#This Row],[POSSESIONS]]</f>
        <v>0.14318442153493699</v>
      </c>
      <c r="BK2318" s="4">
        <f>_2025teamgamelogs[[#This Row],[PTS]]/_2025teamgamelogs[[#This Row],[POSSESIONS]]</f>
        <v>1.0404734631538755</v>
      </c>
      <c r="BL2318" s="4">
        <f xml:space="preserve"> 100 * _2025teamgamelogs[[#This Row],[POINTS_PER_POSSESSION]]</f>
        <v>104.04734631538754</v>
      </c>
      <c r="BM2318" s="4">
        <f xml:space="preserve"> _2025teamgamelogs[[#This Row],[POSSESIONS]] / (_2025teamgamelogs[[#This Row],[MIN]]/48)</f>
        <v>104.76</v>
      </c>
      <c r="BN2318" s="3">
        <f>_2025teamgamelogs[[#This Row],[PTS]] / (2 * (_2025teamgamelogs[[#This Row],[FGA]] + 0.44 * _2025teamgamelogs[[#This Row],[FTA]]))</f>
        <v>0.51049082053203443</v>
      </c>
      <c r="BO2318" s="4">
        <f>VLOOKUP(_2025teamgamelogs[[#This Row],[MONTH]], LEAGUE_AVERAGES!$A$2:$B$8, 2, FALSE)</f>
        <v>112.746782507823</v>
      </c>
      <c r="BP2318" s="5">
        <f>VLOOKUP(_2025teamgamelogs[[#This Row],[TEAM_NAME]], LEAGUE_AVERAGES!$A$14:$C$43, 2, FALSE)</f>
        <v>0.36546341463414628</v>
      </c>
      <c r="BQ2318" s="5">
        <f>VLOOKUP(_2025teamgamelogs[[#This Row],[TEAM_NAME]], LEAGUE_AVERAGES!$A$14:$C$43, 3, FALSE)</f>
        <v>0.36639024390243902</v>
      </c>
      <c r="BR2318" s="5">
        <f>VLOOKUP(_2025teamgamelogs[[#This Row],[TEAM_NAME]], LEAGUE_AVERAGES!$F$14:$H$43, 2, FALSE)</f>
        <v>0.48997560975609772</v>
      </c>
      <c r="BS2318" s="5">
        <f>VLOOKUP(_2025teamgamelogs[[#This Row],[TEAM_NAME]], LEAGUE_AVERAGES!$F$14:$H$43, 3, FALSE)</f>
        <v>0.46951219512195119</v>
      </c>
      <c r="BT2318" s="5">
        <f>VLOOKUP(_2025teamgamelogs[[#This Row],[TEAM_NAME]], LEAGUE_AVERAGES!$K$14:$M$43, 2, FALSE)</f>
        <v>0.59919613060605748</v>
      </c>
      <c r="BU2318" s="5">
        <f>VLOOKUP(_2025teamgamelogs[[#This Row],[TEAM_NAME]], LEAGUE_AVERAGES!$K$14:$M$43, 3, FALSE)</f>
        <v>0.57758119053457602</v>
      </c>
    </row>
    <row r="2319" spans="1:73" x14ac:dyDescent="0.2">
      <c r="A2319" t="s">
        <v>59</v>
      </c>
      <c r="B2319">
        <v>1610612765</v>
      </c>
      <c r="C2319" t="s">
        <v>107</v>
      </c>
      <c r="D2319" t="s">
        <v>108</v>
      </c>
      <c r="E2319">
        <v>22401129</v>
      </c>
      <c r="F2319" s="1">
        <v>45752</v>
      </c>
      <c r="G2319" t="s">
        <v>1823</v>
      </c>
      <c r="H2319" t="s">
        <v>70</v>
      </c>
      <c r="I2319">
        <v>48</v>
      </c>
      <c r="J2319">
        <v>37</v>
      </c>
      <c r="K2319">
        <v>96</v>
      </c>
      <c r="L2319">
        <v>0.38500000000000001</v>
      </c>
      <c r="M2319">
        <v>11</v>
      </c>
      <c r="N2319">
        <v>42</v>
      </c>
      <c r="O2319">
        <v>0.26200000000000001</v>
      </c>
      <c r="P2319">
        <v>18</v>
      </c>
      <c r="Q2319">
        <v>23</v>
      </c>
      <c r="R2319">
        <v>0.78300000000000003</v>
      </c>
      <c r="S2319">
        <v>8</v>
      </c>
      <c r="T2319">
        <v>36</v>
      </c>
      <c r="U2319">
        <v>44</v>
      </c>
      <c r="V2319">
        <v>24</v>
      </c>
      <c r="W2319">
        <v>7</v>
      </c>
      <c r="X2319">
        <v>9</v>
      </c>
      <c r="Y2319">
        <v>6</v>
      </c>
      <c r="Z2319">
        <v>3</v>
      </c>
      <c r="AA2319">
        <v>19</v>
      </c>
      <c r="AB2319">
        <v>18</v>
      </c>
      <c r="AC2319">
        <v>103</v>
      </c>
      <c r="AD2319">
        <v>-6</v>
      </c>
      <c r="AE2319">
        <v>1</v>
      </c>
      <c r="AF2319">
        <v>1231</v>
      </c>
      <c r="AG2319">
        <v>1231</v>
      </c>
      <c r="AH2319">
        <v>1231</v>
      </c>
      <c r="AI2319">
        <v>121</v>
      </c>
      <c r="AJ2319">
        <v>1946</v>
      </c>
      <c r="AK2319">
        <v>392</v>
      </c>
      <c r="AL2319">
        <v>2315</v>
      </c>
      <c r="AM2319">
        <v>1661</v>
      </c>
      <c r="AN2319">
        <v>568</v>
      </c>
      <c r="AO2319">
        <v>2192</v>
      </c>
      <c r="AP2319">
        <v>889</v>
      </c>
      <c r="AQ2319">
        <v>899</v>
      </c>
      <c r="AR2319">
        <v>1256</v>
      </c>
      <c r="AS2319">
        <v>1800</v>
      </c>
      <c r="AT2319">
        <v>640</v>
      </c>
      <c r="AU2319">
        <v>1127</v>
      </c>
      <c r="AV2319">
        <v>1570</v>
      </c>
      <c r="AW2319">
        <v>38</v>
      </c>
      <c r="AX2319">
        <v>797</v>
      </c>
      <c r="AY2319">
        <v>560</v>
      </c>
      <c r="AZ2319">
        <v>384</v>
      </c>
      <c r="BA2319">
        <v>1258</v>
      </c>
      <c r="BB2319">
        <v>1204</v>
      </c>
      <c r="BC2319">
        <v>1945</v>
      </c>
      <c r="BD2319">
        <v>1540</v>
      </c>
      <c r="BE2319">
        <v>1</v>
      </c>
      <c r="BF2319" t="s">
        <v>64</v>
      </c>
      <c r="BG2319" t="s">
        <v>1404</v>
      </c>
      <c r="BH2319" t="s">
        <v>1787</v>
      </c>
      <c r="BI2319" s="4">
        <f xml:space="preserve"> _2025teamgamelogs[[#This Row],[FGA]] + (0.44 * _2025teamgamelogs[[#This Row],[FTA]]) + _2025teamgamelogs[[#This Row],[TOV]] - _2025teamgamelogs[[#This Row],[OREB]]</f>
        <v>105.12</v>
      </c>
      <c r="BJ2319" s="3">
        <f>_2025teamgamelogs[[#This Row],[TOV]]/_2025teamgamelogs[[#This Row],[POSSESIONS]]</f>
        <v>6.6590563165905628E-2</v>
      </c>
      <c r="BK2319" s="4">
        <f>_2025teamgamelogs[[#This Row],[PTS]]/_2025teamgamelogs[[#This Row],[POSSESIONS]]</f>
        <v>0.97983257229832565</v>
      </c>
      <c r="BL2319" s="4">
        <f xml:space="preserve"> 100 * _2025teamgamelogs[[#This Row],[POINTS_PER_POSSESSION]]</f>
        <v>97.98325722983256</v>
      </c>
      <c r="BM2319" s="4">
        <f xml:space="preserve"> _2025teamgamelogs[[#This Row],[POSSESIONS]] / (_2025teamgamelogs[[#This Row],[MIN]]/48)</f>
        <v>105.12</v>
      </c>
      <c r="BN2319" s="3">
        <f>_2025teamgamelogs[[#This Row],[PTS]] / (2 * (_2025teamgamelogs[[#This Row],[FGA]] + 0.44 * _2025teamgamelogs[[#This Row],[FTA]]))</f>
        <v>0.48529966076140219</v>
      </c>
      <c r="BO2319" s="4">
        <f>VLOOKUP(_2025teamgamelogs[[#This Row],[MONTH]], LEAGUE_AVERAGES!$A$2:$B$8, 2, FALSE)</f>
        <v>112.746782507823</v>
      </c>
      <c r="BP2319" s="5">
        <f>VLOOKUP(_2025teamgamelogs[[#This Row],[TEAM_NAME]], LEAGUE_AVERAGES!$A$14:$C$43, 2, FALSE)</f>
        <v>0.3560731707317073</v>
      </c>
      <c r="BQ2319" s="5">
        <f>VLOOKUP(_2025teamgamelogs[[#This Row],[TEAM_NAME]], LEAGUE_AVERAGES!$A$14:$C$43, 3, FALSE)</f>
        <v>0.3687804878048781</v>
      </c>
      <c r="BR2319" s="5">
        <f>VLOOKUP(_2025teamgamelogs[[#This Row],[TEAM_NAME]], LEAGUE_AVERAGES!$F$14:$H$43, 2, FALSE)</f>
        <v>0.47321951219512204</v>
      </c>
      <c r="BS2319" s="5">
        <f>VLOOKUP(_2025teamgamelogs[[#This Row],[TEAM_NAME]], LEAGUE_AVERAGES!$F$14:$H$43, 3, FALSE)</f>
        <v>0.48104878048780486</v>
      </c>
      <c r="BT2319" s="5">
        <f>VLOOKUP(_2025teamgamelogs[[#This Row],[TEAM_NAME]], LEAGUE_AVERAGES!$K$14:$M$43, 2, FALSE)</f>
        <v>0.57634444021190001</v>
      </c>
      <c r="BU2319" s="5">
        <f>VLOOKUP(_2025teamgamelogs[[#This Row],[TEAM_NAME]], LEAGUE_AVERAGES!$K$14:$M$43, 3, FALSE)</f>
        <v>0.58621097107374254</v>
      </c>
    </row>
    <row r="2320" spans="1:73" x14ac:dyDescent="0.2">
      <c r="A2320" t="s">
        <v>59</v>
      </c>
      <c r="B2320">
        <v>1610612737</v>
      </c>
      <c r="C2320" t="s">
        <v>92</v>
      </c>
      <c r="D2320" t="s">
        <v>93</v>
      </c>
      <c r="E2320">
        <v>22401128</v>
      </c>
      <c r="F2320" s="1">
        <v>45752</v>
      </c>
      <c r="G2320" t="s">
        <v>350</v>
      </c>
      <c r="H2320" t="s">
        <v>70</v>
      </c>
      <c r="I2320">
        <v>48</v>
      </c>
      <c r="J2320">
        <v>41</v>
      </c>
      <c r="K2320">
        <v>88</v>
      </c>
      <c r="L2320">
        <v>0.46600000000000003</v>
      </c>
      <c r="M2320">
        <v>14</v>
      </c>
      <c r="N2320">
        <v>45</v>
      </c>
      <c r="O2320">
        <v>0.311</v>
      </c>
      <c r="P2320">
        <v>9</v>
      </c>
      <c r="Q2320">
        <v>12</v>
      </c>
      <c r="R2320">
        <v>0.75</v>
      </c>
      <c r="S2320">
        <v>9</v>
      </c>
      <c r="T2320">
        <v>29</v>
      </c>
      <c r="U2320">
        <v>38</v>
      </c>
      <c r="V2320">
        <v>24</v>
      </c>
      <c r="W2320">
        <v>15</v>
      </c>
      <c r="X2320">
        <v>11</v>
      </c>
      <c r="Y2320">
        <v>7</v>
      </c>
      <c r="Z2320">
        <v>5</v>
      </c>
      <c r="AA2320">
        <v>18</v>
      </c>
      <c r="AB2320">
        <v>13</v>
      </c>
      <c r="AC2320">
        <v>105</v>
      </c>
      <c r="AD2320">
        <v>-16</v>
      </c>
      <c r="AE2320">
        <v>1</v>
      </c>
      <c r="AF2320">
        <v>1231</v>
      </c>
      <c r="AG2320">
        <v>1231</v>
      </c>
      <c r="AH2320">
        <v>1231</v>
      </c>
      <c r="AI2320">
        <v>121</v>
      </c>
      <c r="AJ2320">
        <v>1234</v>
      </c>
      <c r="AK2320">
        <v>1314</v>
      </c>
      <c r="AL2320">
        <v>1262</v>
      </c>
      <c r="AM2320">
        <v>934</v>
      </c>
      <c r="AN2320">
        <v>312</v>
      </c>
      <c r="AO2320">
        <v>1790</v>
      </c>
      <c r="AP2320">
        <v>2256</v>
      </c>
      <c r="AQ2320">
        <v>2282</v>
      </c>
      <c r="AR2320">
        <v>1525</v>
      </c>
      <c r="AS2320">
        <v>1566</v>
      </c>
      <c r="AT2320">
        <v>1807</v>
      </c>
      <c r="AU2320">
        <v>1966</v>
      </c>
      <c r="AV2320">
        <v>1570</v>
      </c>
      <c r="AW2320">
        <v>1341</v>
      </c>
      <c r="AX2320">
        <v>346</v>
      </c>
      <c r="AY2320">
        <v>346</v>
      </c>
      <c r="AZ2320">
        <v>1188</v>
      </c>
      <c r="BA2320">
        <v>1018</v>
      </c>
      <c r="BB2320">
        <v>2202</v>
      </c>
      <c r="BC2320">
        <v>1790</v>
      </c>
      <c r="BD2320">
        <v>2086</v>
      </c>
      <c r="BE2320">
        <v>1</v>
      </c>
      <c r="BF2320" t="s">
        <v>64</v>
      </c>
      <c r="BG2320" t="s">
        <v>1404</v>
      </c>
      <c r="BH2320" t="s">
        <v>1787</v>
      </c>
      <c r="BI2320" s="4">
        <f xml:space="preserve"> _2025teamgamelogs[[#This Row],[FGA]] + (0.44 * _2025teamgamelogs[[#This Row],[FTA]]) + _2025teamgamelogs[[#This Row],[TOV]] - _2025teamgamelogs[[#This Row],[OREB]]</f>
        <v>99.28</v>
      </c>
      <c r="BJ2320" s="3">
        <f>_2025teamgamelogs[[#This Row],[TOV]]/_2025teamgamelogs[[#This Row],[POSSESIONS]]</f>
        <v>0.15108783239323126</v>
      </c>
      <c r="BK2320" s="4">
        <f>_2025teamgamelogs[[#This Row],[PTS]]/_2025teamgamelogs[[#This Row],[POSSESIONS]]</f>
        <v>1.0576148267526189</v>
      </c>
      <c r="BL2320" s="4">
        <f xml:space="preserve"> 100 * _2025teamgamelogs[[#This Row],[POINTS_PER_POSSESSION]]</f>
        <v>105.76148267526189</v>
      </c>
      <c r="BM2320" s="4">
        <f xml:space="preserve"> _2025teamgamelogs[[#This Row],[POSSESIONS]] / (_2025teamgamelogs[[#This Row],[MIN]]/48)</f>
        <v>99.28</v>
      </c>
      <c r="BN2320" s="3">
        <f>_2025teamgamelogs[[#This Row],[PTS]] / (2 * (_2025teamgamelogs[[#This Row],[FGA]] + 0.44 * _2025teamgamelogs[[#This Row],[FTA]]))</f>
        <v>0.56282161234991424</v>
      </c>
      <c r="BO2320" s="4">
        <f>VLOOKUP(_2025teamgamelogs[[#This Row],[MONTH]], LEAGUE_AVERAGES!$A$2:$B$8, 2, FALSE)</f>
        <v>112.746782507823</v>
      </c>
      <c r="BP2320" s="5">
        <f>VLOOKUP(_2025teamgamelogs[[#This Row],[TEAM_NAME]], LEAGUE_AVERAGES!$A$14:$C$43, 2, FALSE)</f>
        <v>0.35092500000000004</v>
      </c>
      <c r="BQ2320" s="5">
        <f>VLOOKUP(_2025teamgamelogs[[#This Row],[TEAM_NAME]], LEAGUE_AVERAGES!$A$14:$C$43, 3, FALSE)</f>
        <v>0.36290476190476195</v>
      </c>
      <c r="BR2320" s="5">
        <f>VLOOKUP(_2025teamgamelogs[[#This Row],[TEAM_NAME]], LEAGUE_AVERAGES!$F$14:$H$43, 2, FALSE)</f>
        <v>0.47670000000000012</v>
      </c>
      <c r="BS2320" s="5">
        <f>VLOOKUP(_2025teamgamelogs[[#This Row],[TEAM_NAME]], LEAGUE_AVERAGES!$F$14:$H$43, 3, FALSE)</f>
        <v>0.47069047619047621</v>
      </c>
      <c r="BT2320" s="5">
        <f>VLOOKUP(_2025teamgamelogs[[#This Row],[TEAM_NAME]], LEAGUE_AVERAGES!$K$14:$M$43, 2, FALSE)</f>
        <v>0.58493933923263275</v>
      </c>
      <c r="BU2320" s="5">
        <f>VLOOKUP(_2025teamgamelogs[[#This Row],[TEAM_NAME]], LEAGUE_AVERAGES!$K$14:$M$43, 3, FALSE)</f>
        <v>0.57722862424766153</v>
      </c>
    </row>
    <row r="2321" spans="1:73" x14ac:dyDescent="0.2">
      <c r="A2321" t="s">
        <v>59</v>
      </c>
      <c r="B2321">
        <v>1610612748</v>
      </c>
      <c r="C2321" t="s">
        <v>101</v>
      </c>
      <c r="D2321" t="s">
        <v>102</v>
      </c>
      <c r="E2321">
        <v>22401131</v>
      </c>
      <c r="F2321" s="1">
        <v>45752</v>
      </c>
      <c r="G2321" t="s">
        <v>606</v>
      </c>
      <c r="H2321" t="s">
        <v>70</v>
      </c>
      <c r="I2321">
        <v>53</v>
      </c>
      <c r="J2321">
        <v>43</v>
      </c>
      <c r="K2321">
        <v>102</v>
      </c>
      <c r="L2321">
        <v>0.42199999999999999</v>
      </c>
      <c r="M2321">
        <v>15</v>
      </c>
      <c r="N2321">
        <v>46</v>
      </c>
      <c r="O2321">
        <v>0.32600000000000001</v>
      </c>
      <c r="P2321">
        <v>14</v>
      </c>
      <c r="Q2321">
        <v>16</v>
      </c>
      <c r="R2321">
        <v>0.875</v>
      </c>
      <c r="S2321">
        <v>12</v>
      </c>
      <c r="T2321">
        <v>40</v>
      </c>
      <c r="U2321">
        <v>52</v>
      </c>
      <c r="V2321">
        <v>24</v>
      </c>
      <c r="W2321">
        <v>10</v>
      </c>
      <c r="X2321">
        <v>4</v>
      </c>
      <c r="Y2321">
        <v>1</v>
      </c>
      <c r="Z2321">
        <v>3</v>
      </c>
      <c r="AA2321">
        <v>21</v>
      </c>
      <c r="AB2321">
        <v>17</v>
      </c>
      <c r="AC2321">
        <v>115</v>
      </c>
      <c r="AD2321">
        <v>-6</v>
      </c>
      <c r="AE2321">
        <v>1</v>
      </c>
      <c r="AF2321">
        <v>1231</v>
      </c>
      <c r="AG2321">
        <v>1231</v>
      </c>
      <c r="AH2321">
        <v>1231</v>
      </c>
      <c r="AI2321">
        <v>9</v>
      </c>
      <c r="AJ2321">
        <v>866</v>
      </c>
      <c r="AK2321">
        <v>96</v>
      </c>
      <c r="AL2321">
        <v>1955</v>
      </c>
      <c r="AM2321">
        <v>733</v>
      </c>
      <c r="AN2321">
        <v>249</v>
      </c>
      <c r="AO2321">
        <v>1594</v>
      </c>
      <c r="AP2321">
        <v>1571</v>
      </c>
      <c r="AQ2321">
        <v>1907</v>
      </c>
      <c r="AR2321">
        <v>401</v>
      </c>
      <c r="AS2321">
        <v>848</v>
      </c>
      <c r="AT2321">
        <v>210</v>
      </c>
      <c r="AU2321">
        <v>267</v>
      </c>
      <c r="AV2321">
        <v>1570</v>
      </c>
      <c r="AW2321">
        <v>264</v>
      </c>
      <c r="AX2321">
        <v>2190</v>
      </c>
      <c r="AY2321">
        <v>2304</v>
      </c>
      <c r="AZ2321">
        <v>384</v>
      </c>
      <c r="BA2321">
        <v>1694</v>
      </c>
      <c r="BB2321">
        <v>1444</v>
      </c>
      <c r="BC2321">
        <v>1095</v>
      </c>
      <c r="BD2321">
        <v>1540</v>
      </c>
      <c r="BE2321">
        <v>1</v>
      </c>
      <c r="BF2321" t="s">
        <v>64</v>
      </c>
      <c r="BG2321" t="s">
        <v>1404</v>
      </c>
      <c r="BH2321" t="s">
        <v>1787</v>
      </c>
      <c r="BI2321" s="4">
        <f xml:space="preserve"> _2025teamgamelogs[[#This Row],[FGA]] + (0.44 * _2025teamgamelogs[[#This Row],[FTA]]) + _2025teamgamelogs[[#This Row],[TOV]] - _2025teamgamelogs[[#This Row],[OREB]]</f>
        <v>107.04</v>
      </c>
      <c r="BJ2321" s="3">
        <f>_2025teamgamelogs[[#This Row],[TOV]]/_2025teamgamelogs[[#This Row],[POSSESIONS]]</f>
        <v>9.3423019431988039E-2</v>
      </c>
      <c r="BK2321" s="4">
        <f>_2025teamgamelogs[[#This Row],[PTS]]/_2025teamgamelogs[[#This Row],[POSSESIONS]]</f>
        <v>1.0743647234678624</v>
      </c>
      <c r="BL2321" s="4">
        <f xml:space="preserve"> 100 * _2025teamgamelogs[[#This Row],[POINTS_PER_POSSESSION]]</f>
        <v>107.43647234678623</v>
      </c>
      <c r="BM2321" s="4">
        <f xml:space="preserve"> _2025teamgamelogs[[#This Row],[POSSESIONS]] / (_2025teamgamelogs[[#This Row],[MIN]]/48)</f>
        <v>96.941886792452834</v>
      </c>
      <c r="BN2321" s="3">
        <f>_2025teamgamelogs[[#This Row],[PTS]] / (2 * (_2025teamgamelogs[[#This Row],[FGA]] + 0.44 * _2025teamgamelogs[[#This Row],[FTA]]))</f>
        <v>0.52732942039618491</v>
      </c>
      <c r="BO2321" s="4">
        <f>VLOOKUP(_2025teamgamelogs[[#This Row],[MONTH]], LEAGUE_AVERAGES!$A$2:$B$8, 2, FALSE)</f>
        <v>112.746782507823</v>
      </c>
      <c r="BP2321" s="5">
        <f>VLOOKUP(_2025teamgamelogs[[#This Row],[TEAM_NAME]], LEAGUE_AVERAGES!$A$14:$C$43, 2, FALSE)</f>
        <v>0.38887804878048787</v>
      </c>
      <c r="BQ2321" s="5">
        <f>VLOOKUP(_2025teamgamelogs[[#This Row],[TEAM_NAME]], LEAGUE_AVERAGES!$A$14:$C$43, 3, FALSE)</f>
        <v>0.35180487804878063</v>
      </c>
      <c r="BR2321" s="5">
        <f>VLOOKUP(_2025teamgamelogs[[#This Row],[TEAM_NAME]], LEAGUE_AVERAGES!$F$14:$H$43, 2, FALSE)</f>
        <v>0.48178048780487814</v>
      </c>
      <c r="BS2321" s="5">
        <f>VLOOKUP(_2025teamgamelogs[[#This Row],[TEAM_NAME]], LEAGUE_AVERAGES!$F$14:$H$43, 3, FALSE)</f>
        <v>0.44997560975609752</v>
      </c>
      <c r="BT2321" s="5">
        <f>VLOOKUP(_2025teamgamelogs[[#This Row],[TEAM_NAME]], LEAGUE_AVERAGES!$K$14:$M$43, 2, FALSE)</f>
        <v>0.59307433364150897</v>
      </c>
      <c r="BU2321" s="5">
        <f>VLOOKUP(_2025teamgamelogs[[#This Row],[TEAM_NAME]], LEAGUE_AVERAGES!$K$14:$M$43, 3, FALSE)</f>
        <v>0.56311679796954139</v>
      </c>
    </row>
    <row r="2322" spans="1:73" x14ac:dyDescent="0.2">
      <c r="A2322" t="s">
        <v>59</v>
      </c>
      <c r="B2322">
        <v>1610612750</v>
      </c>
      <c r="C2322" t="s">
        <v>8</v>
      </c>
      <c r="D2322" t="s">
        <v>72</v>
      </c>
      <c r="E2322">
        <v>22401130</v>
      </c>
      <c r="F2322" s="1">
        <v>45752</v>
      </c>
      <c r="G2322" t="s">
        <v>1824</v>
      </c>
      <c r="H2322" t="s">
        <v>63</v>
      </c>
      <c r="I2322">
        <v>48</v>
      </c>
      <c r="J2322">
        <v>41</v>
      </c>
      <c r="K2322">
        <v>81</v>
      </c>
      <c r="L2322">
        <v>0.50600000000000001</v>
      </c>
      <c r="M2322">
        <v>11</v>
      </c>
      <c r="N2322">
        <v>34</v>
      </c>
      <c r="O2322">
        <v>0.32400000000000001</v>
      </c>
      <c r="P2322">
        <v>21</v>
      </c>
      <c r="Q2322">
        <v>29</v>
      </c>
      <c r="R2322">
        <v>0.72399999999999998</v>
      </c>
      <c r="S2322">
        <v>14</v>
      </c>
      <c r="T2322">
        <v>33</v>
      </c>
      <c r="U2322">
        <v>47</v>
      </c>
      <c r="V2322">
        <v>22</v>
      </c>
      <c r="W2322">
        <v>15</v>
      </c>
      <c r="X2322">
        <v>5</v>
      </c>
      <c r="Y2322">
        <v>7</v>
      </c>
      <c r="Z2322">
        <v>4</v>
      </c>
      <c r="AA2322">
        <v>15</v>
      </c>
      <c r="AB2322">
        <v>23</v>
      </c>
      <c r="AC2322">
        <v>114</v>
      </c>
      <c r="AD2322">
        <v>5</v>
      </c>
      <c r="AE2322">
        <v>1</v>
      </c>
      <c r="AF2322">
        <v>1</v>
      </c>
      <c r="AG2322">
        <v>1</v>
      </c>
      <c r="AH2322">
        <v>1</v>
      </c>
      <c r="AI2322">
        <v>121</v>
      </c>
      <c r="AJ2322">
        <v>1234</v>
      </c>
      <c r="AK2322">
        <v>2117</v>
      </c>
      <c r="AL2322">
        <v>583</v>
      </c>
      <c r="AM2322">
        <v>1661</v>
      </c>
      <c r="AN2322">
        <v>1627</v>
      </c>
      <c r="AO2322">
        <v>1646</v>
      </c>
      <c r="AP2322">
        <v>506</v>
      </c>
      <c r="AQ2322">
        <v>325</v>
      </c>
      <c r="AR2322">
        <v>1781</v>
      </c>
      <c r="AS2322">
        <v>466</v>
      </c>
      <c r="AT2322">
        <v>1131</v>
      </c>
      <c r="AU2322">
        <v>705</v>
      </c>
      <c r="AV2322">
        <v>1909</v>
      </c>
      <c r="AW2322">
        <v>1341</v>
      </c>
      <c r="AX2322">
        <v>1998</v>
      </c>
      <c r="AY2322">
        <v>346</v>
      </c>
      <c r="AZ2322">
        <v>750</v>
      </c>
      <c r="BA2322">
        <v>398</v>
      </c>
      <c r="BB2322">
        <v>300</v>
      </c>
      <c r="BC2322">
        <v>1168</v>
      </c>
      <c r="BD2322">
        <v>922</v>
      </c>
      <c r="BE2322">
        <v>1</v>
      </c>
      <c r="BF2322" t="s">
        <v>71</v>
      </c>
      <c r="BG2322" t="s">
        <v>1404</v>
      </c>
      <c r="BH2322" t="s">
        <v>1787</v>
      </c>
      <c r="BI2322" s="4">
        <f xml:space="preserve"> _2025teamgamelogs[[#This Row],[FGA]] + (0.44 * _2025teamgamelogs[[#This Row],[FTA]]) + _2025teamgamelogs[[#This Row],[TOV]] - _2025teamgamelogs[[#This Row],[OREB]]</f>
        <v>94.76</v>
      </c>
      <c r="BJ2322" s="3">
        <f>_2025teamgamelogs[[#This Row],[TOV]]/_2025teamgamelogs[[#This Row],[POSSESIONS]]</f>
        <v>0.15829463908822286</v>
      </c>
      <c r="BK2322" s="4">
        <f>_2025teamgamelogs[[#This Row],[PTS]]/_2025teamgamelogs[[#This Row],[POSSESIONS]]</f>
        <v>1.2030392570704938</v>
      </c>
      <c r="BL2322" s="4">
        <f xml:space="preserve"> 100 * _2025teamgamelogs[[#This Row],[POINTS_PER_POSSESSION]]</f>
        <v>120.30392570704937</v>
      </c>
      <c r="BM2322" s="4">
        <f xml:space="preserve"> _2025teamgamelogs[[#This Row],[POSSESIONS]] / (_2025teamgamelogs[[#This Row],[MIN]]/48)</f>
        <v>94.76</v>
      </c>
      <c r="BN2322" s="3">
        <f>_2025teamgamelogs[[#This Row],[PTS]] / (2 * (_2025teamgamelogs[[#This Row],[FGA]] + 0.44 * _2025teamgamelogs[[#This Row],[FTA]]))</f>
        <v>0.60793515358361772</v>
      </c>
      <c r="BO2322" s="4">
        <f>VLOOKUP(_2025teamgamelogs[[#This Row],[MONTH]], LEAGUE_AVERAGES!$A$2:$B$8, 2, FALSE)</f>
        <v>112.746782507823</v>
      </c>
      <c r="BP2322" s="5">
        <f>VLOOKUP(_2025teamgamelogs[[#This Row],[TEAM_NAME]], LEAGUE_AVERAGES!$A$14:$C$43, 2, FALSE)</f>
        <v>0.38256097560975622</v>
      </c>
      <c r="BQ2322" s="5">
        <f>VLOOKUP(_2025teamgamelogs[[#This Row],[TEAM_NAME]], LEAGUE_AVERAGES!$A$14:$C$43, 3, FALSE)</f>
        <v>0.37156097560975615</v>
      </c>
      <c r="BR2322" s="5">
        <f>VLOOKUP(_2025teamgamelogs[[#This Row],[TEAM_NAME]], LEAGUE_AVERAGES!$F$14:$H$43, 2, FALSE)</f>
        <v>0.47402439024390242</v>
      </c>
      <c r="BS2322" s="5">
        <f>VLOOKUP(_2025teamgamelogs[[#This Row],[TEAM_NAME]], LEAGUE_AVERAGES!$F$14:$H$43, 3, FALSE)</f>
        <v>0.46580487804878057</v>
      </c>
      <c r="BT2322" s="5">
        <f>VLOOKUP(_2025teamgamelogs[[#This Row],[TEAM_NAME]], LEAGUE_AVERAGES!$K$14:$M$43, 2, FALSE)</f>
        <v>0.59446350940954662</v>
      </c>
      <c r="BU2322" s="5">
        <f>VLOOKUP(_2025teamgamelogs[[#This Row],[TEAM_NAME]], LEAGUE_AVERAGES!$K$14:$M$43, 3, FALSE)</f>
        <v>0.58583417827298701</v>
      </c>
    </row>
    <row r="2323" spans="1:73" x14ac:dyDescent="0.2">
      <c r="A2323" t="s">
        <v>59</v>
      </c>
      <c r="B2323">
        <v>1610612755</v>
      </c>
      <c r="C2323" t="s">
        <v>134</v>
      </c>
      <c r="D2323" t="s">
        <v>135</v>
      </c>
      <c r="E2323">
        <v>22401130</v>
      </c>
      <c r="F2323" s="1">
        <v>45752</v>
      </c>
      <c r="G2323" t="s">
        <v>1825</v>
      </c>
      <c r="H2323" t="s">
        <v>70</v>
      </c>
      <c r="I2323">
        <v>48</v>
      </c>
      <c r="J2323">
        <v>44</v>
      </c>
      <c r="K2323">
        <v>91</v>
      </c>
      <c r="L2323">
        <v>0.48399999999999999</v>
      </c>
      <c r="M2323">
        <v>12</v>
      </c>
      <c r="N2323">
        <v>35</v>
      </c>
      <c r="O2323">
        <v>0.34300000000000003</v>
      </c>
      <c r="P2323">
        <v>9</v>
      </c>
      <c r="Q2323">
        <v>15</v>
      </c>
      <c r="R2323">
        <v>0.6</v>
      </c>
      <c r="S2323">
        <v>11</v>
      </c>
      <c r="T2323">
        <v>23</v>
      </c>
      <c r="U2323">
        <v>34</v>
      </c>
      <c r="V2323">
        <v>26</v>
      </c>
      <c r="W2323">
        <v>11</v>
      </c>
      <c r="X2323">
        <v>9</v>
      </c>
      <c r="Y2323">
        <v>4</v>
      </c>
      <c r="Z2323">
        <v>7</v>
      </c>
      <c r="AA2323">
        <v>23</v>
      </c>
      <c r="AB2323">
        <v>15</v>
      </c>
      <c r="AC2323">
        <v>109</v>
      </c>
      <c r="AD2323">
        <v>-5</v>
      </c>
      <c r="AE2323">
        <v>1</v>
      </c>
      <c r="AF2323">
        <v>1231</v>
      </c>
      <c r="AG2323">
        <v>1231</v>
      </c>
      <c r="AH2323">
        <v>1231</v>
      </c>
      <c r="AI2323">
        <v>121</v>
      </c>
      <c r="AJ2323">
        <v>703</v>
      </c>
      <c r="AK2323">
        <v>899</v>
      </c>
      <c r="AL2323">
        <v>941</v>
      </c>
      <c r="AM2323">
        <v>1413</v>
      </c>
      <c r="AN2323">
        <v>1495</v>
      </c>
      <c r="AO2323">
        <v>1391</v>
      </c>
      <c r="AP2323">
        <v>2256</v>
      </c>
      <c r="AQ2323">
        <v>2021</v>
      </c>
      <c r="AR2323">
        <v>2341</v>
      </c>
      <c r="AS2323">
        <v>1051</v>
      </c>
      <c r="AT2323">
        <v>2380</v>
      </c>
      <c r="AU2323">
        <v>2282</v>
      </c>
      <c r="AV2323">
        <v>1195</v>
      </c>
      <c r="AW2323">
        <v>429</v>
      </c>
      <c r="AX2323">
        <v>797</v>
      </c>
      <c r="AY2323">
        <v>1274</v>
      </c>
      <c r="AZ2323">
        <v>1902</v>
      </c>
      <c r="BA2323">
        <v>2046</v>
      </c>
      <c r="BB2323">
        <v>1892</v>
      </c>
      <c r="BC2323">
        <v>1548</v>
      </c>
      <c r="BD2323">
        <v>1476</v>
      </c>
      <c r="BE2323">
        <v>1</v>
      </c>
      <c r="BF2323" t="s">
        <v>64</v>
      </c>
      <c r="BG2323" t="s">
        <v>1404</v>
      </c>
      <c r="BH2323" t="s">
        <v>1787</v>
      </c>
      <c r="BI2323" s="4">
        <f xml:space="preserve"> _2025teamgamelogs[[#This Row],[FGA]] + (0.44 * _2025teamgamelogs[[#This Row],[FTA]]) + _2025teamgamelogs[[#This Row],[TOV]] - _2025teamgamelogs[[#This Row],[OREB]]</f>
        <v>97.6</v>
      </c>
      <c r="BJ2323" s="3">
        <f>_2025teamgamelogs[[#This Row],[TOV]]/_2025teamgamelogs[[#This Row],[POSSESIONS]]</f>
        <v>0.11270491803278689</v>
      </c>
      <c r="BK2323" s="4">
        <f>_2025teamgamelogs[[#This Row],[PTS]]/_2025teamgamelogs[[#This Row],[POSSESIONS]]</f>
        <v>1.1168032786885247</v>
      </c>
      <c r="BL2323" s="4">
        <f xml:space="preserve"> 100 * _2025teamgamelogs[[#This Row],[POINTS_PER_POSSESSION]]</f>
        <v>111.68032786885247</v>
      </c>
      <c r="BM2323" s="4">
        <f xml:space="preserve"> _2025teamgamelogs[[#This Row],[POSSESIONS]] / (_2025teamgamelogs[[#This Row],[MIN]]/48)</f>
        <v>97.6</v>
      </c>
      <c r="BN2323" s="3">
        <f>_2025teamgamelogs[[#This Row],[PTS]] / (2 * (_2025teamgamelogs[[#This Row],[FGA]] + 0.44 * _2025teamgamelogs[[#This Row],[FTA]]))</f>
        <v>0.55840163934426235</v>
      </c>
      <c r="BO2323" s="4">
        <f>VLOOKUP(_2025teamgamelogs[[#This Row],[MONTH]], LEAGUE_AVERAGES!$A$2:$B$8, 2, FALSE)</f>
        <v>112.746782507823</v>
      </c>
      <c r="BP2323" s="5">
        <f>VLOOKUP(_2025teamgamelogs[[#This Row],[TEAM_NAME]], LEAGUE_AVERAGES!$A$14:$C$43, 2, FALSE)</f>
        <v>0.34129268292682929</v>
      </c>
      <c r="BQ2323" s="5">
        <f>VLOOKUP(_2025teamgamelogs[[#This Row],[TEAM_NAME]], LEAGUE_AVERAGES!$A$14:$C$43, 3, FALSE)</f>
        <v>0.34026829268292691</v>
      </c>
      <c r="BR2323" s="5">
        <f>VLOOKUP(_2025teamgamelogs[[#This Row],[TEAM_NAME]], LEAGUE_AVERAGES!$F$14:$H$43, 2, FALSE)</f>
        <v>0.45178048780487812</v>
      </c>
      <c r="BS2323" s="5">
        <f>VLOOKUP(_2025teamgamelogs[[#This Row],[TEAM_NAME]], LEAGUE_AVERAGES!$F$14:$H$43, 3, FALSE)</f>
        <v>0.45797560975609758</v>
      </c>
      <c r="BT2323" s="5">
        <f>VLOOKUP(_2025teamgamelogs[[#This Row],[TEAM_NAME]], LEAGUE_AVERAGES!$K$14:$M$43, 2, FALSE)</f>
        <v>0.55774018976963147</v>
      </c>
      <c r="BU2323" s="5">
        <f>VLOOKUP(_2025teamgamelogs[[#This Row],[TEAM_NAME]], LEAGUE_AVERAGES!$K$14:$M$43, 3, FALSE)</f>
        <v>0.57066794818423772</v>
      </c>
    </row>
    <row r="2324" spans="1:73" x14ac:dyDescent="0.2">
      <c r="A2324" t="s">
        <v>59</v>
      </c>
      <c r="B2324">
        <v>1610612746</v>
      </c>
      <c r="C2324" t="s">
        <v>131</v>
      </c>
      <c r="D2324" t="s">
        <v>132</v>
      </c>
      <c r="E2324">
        <v>22401132</v>
      </c>
      <c r="F2324" s="1">
        <v>45752</v>
      </c>
      <c r="G2324" t="s">
        <v>1813</v>
      </c>
      <c r="H2324" t="s">
        <v>63</v>
      </c>
      <c r="I2324">
        <v>48</v>
      </c>
      <c r="J2324">
        <v>54</v>
      </c>
      <c r="K2324">
        <v>96</v>
      </c>
      <c r="L2324">
        <v>0.56299999999999994</v>
      </c>
      <c r="M2324">
        <v>11</v>
      </c>
      <c r="N2324">
        <v>28</v>
      </c>
      <c r="O2324">
        <v>0.39300000000000002</v>
      </c>
      <c r="P2324">
        <v>16</v>
      </c>
      <c r="Q2324">
        <v>20</v>
      </c>
      <c r="R2324">
        <v>0.8</v>
      </c>
      <c r="S2324">
        <v>10</v>
      </c>
      <c r="T2324">
        <v>35</v>
      </c>
      <c r="U2324">
        <v>45</v>
      </c>
      <c r="V2324">
        <v>31</v>
      </c>
      <c r="W2324">
        <v>7</v>
      </c>
      <c r="X2324">
        <v>11</v>
      </c>
      <c r="Y2324">
        <v>3</v>
      </c>
      <c r="Z2324">
        <v>8</v>
      </c>
      <c r="AA2324">
        <v>22</v>
      </c>
      <c r="AB2324">
        <v>18</v>
      </c>
      <c r="AC2324">
        <v>135</v>
      </c>
      <c r="AD2324">
        <v>31</v>
      </c>
      <c r="AE2324">
        <v>1</v>
      </c>
      <c r="AF2324">
        <v>1</v>
      </c>
      <c r="AG2324">
        <v>1</v>
      </c>
      <c r="AH2324">
        <v>1</v>
      </c>
      <c r="AI2324">
        <v>121</v>
      </c>
      <c r="AJ2324">
        <v>29</v>
      </c>
      <c r="AK2324">
        <v>392</v>
      </c>
      <c r="AL2324">
        <v>107</v>
      </c>
      <c r="AM2324">
        <v>1661</v>
      </c>
      <c r="AN2324">
        <v>2228</v>
      </c>
      <c r="AO2324">
        <v>824</v>
      </c>
      <c r="AP2324">
        <v>1228</v>
      </c>
      <c r="AQ2324">
        <v>1301</v>
      </c>
      <c r="AR2324">
        <v>1029</v>
      </c>
      <c r="AS2324">
        <v>1308</v>
      </c>
      <c r="AT2324">
        <v>769</v>
      </c>
      <c r="AU2324">
        <v>976</v>
      </c>
      <c r="AV2324">
        <v>426</v>
      </c>
      <c r="AW2324">
        <v>38</v>
      </c>
      <c r="AX2324">
        <v>346</v>
      </c>
      <c r="AY2324">
        <v>1712</v>
      </c>
      <c r="AZ2324">
        <v>2116</v>
      </c>
      <c r="BA2324">
        <v>1887</v>
      </c>
      <c r="BB2324">
        <v>1204</v>
      </c>
      <c r="BC2324">
        <v>110</v>
      </c>
      <c r="BD2324">
        <v>62</v>
      </c>
      <c r="BE2324">
        <v>1</v>
      </c>
      <c r="BF2324" t="s">
        <v>64</v>
      </c>
      <c r="BG2324" t="s">
        <v>1404</v>
      </c>
      <c r="BH2324" t="s">
        <v>1787</v>
      </c>
      <c r="BI2324" s="4">
        <f xml:space="preserve"> _2025teamgamelogs[[#This Row],[FGA]] + (0.44 * _2025teamgamelogs[[#This Row],[FTA]]) + _2025teamgamelogs[[#This Row],[TOV]] - _2025teamgamelogs[[#This Row],[OREB]]</f>
        <v>101.8</v>
      </c>
      <c r="BJ2324" s="3">
        <f>_2025teamgamelogs[[#This Row],[TOV]]/_2025teamgamelogs[[#This Row],[POSSESIONS]]</f>
        <v>6.8762278978389005E-2</v>
      </c>
      <c r="BK2324" s="4">
        <f>_2025teamgamelogs[[#This Row],[PTS]]/_2025teamgamelogs[[#This Row],[POSSESIONS]]</f>
        <v>1.3261296660117878</v>
      </c>
      <c r="BL2324" s="4">
        <f xml:space="preserve"> 100 * _2025teamgamelogs[[#This Row],[POINTS_PER_POSSESSION]]</f>
        <v>132.61296660117878</v>
      </c>
      <c r="BM2324" s="4">
        <f xml:space="preserve"> _2025teamgamelogs[[#This Row],[POSSESIONS]] / (_2025teamgamelogs[[#This Row],[MIN]]/48)</f>
        <v>101.8</v>
      </c>
      <c r="BN2324" s="3">
        <f>_2025teamgamelogs[[#This Row],[PTS]] / (2 * (_2025teamgamelogs[[#This Row],[FGA]] + 0.44 * _2025teamgamelogs[[#This Row],[FTA]]))</f>
        <v>0.64408396946564883</v>
      </c>
      <c r="BO2324" s="4">
        <f>VLOOKUP(_2025teamgamelogs[[#This Row],[MONTH]], LEAGUE_AVERAGES!$A$2:$B$8, 2, FALSE)</f>
        <v>112.746782507823</v>
      </c>
      <c r="BP2324" s="5">
        <f>VLOOKUP(_2025teamgamelogs[[#This Row],[TEAM_NAME]], LEAGUE_AVERAGES!$A$14:$C$43, 2, FALSE)</f>
        <v>0.38978048780487806</v>
      </c>
      <c r="BQ2324" s="5">
        <f>VLOOKUP(_2025teamgamelogs[[#This Row],[TEAM_NAME]], LEAGUE_AVERAGES!$A$14:$C$43, 3, FALSE)</f>
        <v>0.36475609756097566</v>
      </c>
      <c r="BR2324" s="5">
        <f>VLOOKUP(_2025teamgamelogs[[#This Row],[TEAM_NAME]], LEAGUE_AVERAGES!$F$14:$H$43, 2, FALSE)</f>
        <v>0.49036585365853652</v>
      </c>
      <c r="BS2324" s="5">
        <f>VLOOKUP(_2025teamgamelogs[[#This Row],[TEAM_NAME]], LEAGUE_AVERAGES!$F$14:$H$43, 3, FALSE)</f>
        <v>0.47582926829268285</v>
      </c>
      <c r="BT2324" s="5">
        <f>VLOOKUP(_2025teamgamelogs[[#This Row],[TEAM_NAME]], LEAGUE_AVERAGES!$K$14:$M$43, 2, FALSE)</f>
        <v>0.59895938905835644</v>
      </c>
      <c r="BU2324" s="5">
        <f>VLOOKUP(_2025teamgamelogs[[#This Row],[TEAM_NAME]], LEAGUE_AVERAGES!$K$14:$M$43, 3, FALSE)</f>
        <v>0.58126724036545818</v>
      </c>
    </row>
    <row r="2325" spans="1:73" x14ac:dyDescent="0.2">
      <c r="A2325" t="s">
        <v>59</v>
      </c>
      <c r="B2325">
        <v>1610612752</v>
      </c>
      <c r="C2325" t="s">
        <v>67</v>
      </c>
      <c r="D2325" t="s">
        <v>68</v>
      </c>
      <c r="E2325">
        <v>22401128</v>
      </c>
      <c r="F2325" s="1">
        <v>45752</v>
      </c>
      <c r="G2325" t="s">
        <v>347</v>
      </c>
      <c r="H2325" t="s">
        <v>63</v>
      </c>
      <c r="I2325">
        <v>48</v>
      </c>
      <c r="J2325">
        <v>45</v>
      </c>
      <c r="K2325">
        <v>84</v>
      </c>
      <c r="L2325">
        <v>0.53600000000000003</v>
      </c>
      <c r="M2325">
        <v>15</v>
      </c>
      <c r="N2325">
        <v>29</v>
      </c>
      <c r="O2325">
        <v>0.51700000000000002</v>
      </c>
      <c r="P2325">
        <v>16</v>
      </c>
      <c r="Q2325">
        <v>19</v>
      </c>
      <c r="R2325">
        <v>0.84199999999999997</v>
      </c>
      <c r="S2325">
        <v>6</v>
      </c>
      <c r="T2325">
        <v>32</v>
      </c>
      <c r="U2325">
        <v>38</v>
      </c>
      <c r="V2325">
        <v>32</v>
      </c>
      <c r="W2325">
        <v>14</v>
      </c>
      <c r="X2325">
        <v>8</v>
      </c>
      <c r="Y2325">
        <v>5</v>
      </c>
      <c r="Z2325">
        <v>7</v>
      </c>
      <c r="AA2325">
        <v>13</v>
      </c>
      <c r="AB2325">
        <v>18</v>
      </c>
      <c r="AC2325">
        <v>121</v>
      </c>
      <c r="AD2325">
        <v>16</v>
      </c>
      <c r="AE2325">
        <v>1</v>
      </c>
      <c r="AF2325">
        <v>1</v>
      </c>
      <c r="AG2325">
        <v>1</v>
      </c>
      <c r="AH2325">
        <v>1</v>
      </c>
      <c r="AI2325">
        <v>121</v>
      </c>
      <c r="AJ2325">
        <v>564</v>
      </c>
      <c r="AK2325">
        <v>1815</v>
      </c>
      <c r="AL2325">
        <v>254</v>
      </c>
      <c r="AM2325">
        <v>733</v>
      </c>
      <c r="AN2325">
        <v>2163</v>
      </c>
      <c r="AO2325">
        <v>68</v>
      </c>
      <c r="AP2325">
        <v>1228</v>
      </c>
      <c r="AQ2325">
        <v>1458</v>
      </c>
      <c r="AR2325">
        <v>642</v>
      </c>
      <c r="AS2325">
        <v>2189</v>
      </c>
      <c r="AT2325">
        <v>1307</v>
      </c>
      <c r="AU2325">
        <v>1966</v>
      </c>
      <c r="AV2325">
        <v>322</v>
      </c>
      <c r="AW2325">
        <v>1092</v>
      </c>
      <c r="AX2325">
        <v>1073</v>
      </c>
      <c r="AY2325">
        <v>889</v>
      </c>
      <c r="AZ2325">
        <v>1902</v>
      </c>
      <c r="BA2325">
        <v>148</v>
      </c>
      <c r="BB2325">
        <v>1204</v>
      </c>
      <c r="BC2325">
        <v>672</v>
      </c>
      <c r="BD2325">
        <v>338</v>
      </c>
      <c r="BE2325">
        <v>1</v>
      </c>
      <c r="BF2325" t="s">
        <v>71</v>
      </c>
      <c r="BG2325" t="s">
        <v>1404</v>
      </c>
      <c r="BH2325" t="s">
        <v>1787</v>
      </c>
      <c r="BI2325" s="4">
        <f xml:space="preserve"> _2025teamgamelogs[[#This Row],[FGA]] + (0.44 * _2025teamgamelogs[[#This Row],[FTA]]) + _2025teamgamelogs[[#This Row],[TOV]] - _2025teamgamelogs[[#This Row],[OREB]]</f>
        <v>100.36</v>
      </c>
      <c r="BJ2325" s="3">
        <f>_2025teamgamelogs[[#This Row],[TOV]]/_2025teamgamelogs[[#This Row],[POSSESIONS]]</f>
        <v>0.13949780789159028</v>
      </c>
      <c r="BK2325" s="4">
        <f>_2025teamgamelogs[[#This Row],[PTS]]/_2025teamgamelogs[[#This Row],[POSSESIONS]]</f>
        <v>1.2056596253487446</v>
      </c>
      <c r="BL2325" s="4">
        <f xml:space="preserve"> 100 * _2025teamgamelogs[[#This Row],[POINTS_PER_POSSESSION]]</f>
        <v>120.56596253487446</v>
      </c>
      <c r="BM2325" s="4">
        <f xml:space="preserve"> _2025teamgamelogs[[#This Row],[POSSESIONS]] / (_2025teamgamelogs[[#This Row],[MIN]]/48)</f>
        <v>100.36</v>
      </c>
      <c r="BN2325" s="3">
        <f>_2025teamgamelogs[[#This Row],[PTS]] / (2 * (_2025teamgamelogs[[#This Row],[FGA]] + 0.44 * _2025teamgamelogs[[#This Row],[FTA]]))</f>
        <v>0.65504547423126891</v>
      </c>
      <c r="BO2325" s="4">
        <f>VLOOKUP(_2025teamgamelogs[[#This Row],[MONTH]], LEAGUE_AVERAGES!$A$2:$B$8, 2, FALSE)</f>
        <v>112.746782507823</v>
      </c>
      <c r="BP2325" s="5">
        <f>VLOOKUP(_2025teamgamelogs[[#This Row],[TEAM_NAME]], LEAGUE_AVERAGES!$A$14:$C$43, 2, FALSE)</f>
        <v>0.370219512195122</v>
      </c>
      <c r="BQ2325" s="5">
        <f>VLOOKUP(_2025teamgamelogs[[#This Row],[TEAM_NAME]], LEAGUE_AVERAGES!$A$14:$C$43, 3, FALSE)</f>
        <v>0.36224390243902438</v>
      </c>
      <c r="BR2325" s="5">
        <f>VLOOKUP(_2025teamgamelogs[[#This Row],[TEAM_NAME]], LEAGUE_AVERAGES!$F$14:$H$43, 2, FALSE)</f>
        <v>0.49358536585365859</v>
      </c>
      <c r="BS2325" s="5">
        <f>VLOOKUP(_2025teamgamelogs[[#This Row],[TEAM_NAME]], LEAGUE_AVERAGES!$F$14:$H$43, 3, FALSE)</f>
        <v>0.47975609756097559</v>
      </c>
      <c r="BT2325" s="5">
        <f>VLOOKUP(_2025teamgamelogs[[#This Row],[TEAM_NAME]], LEAGUE_AVERAGES!$K$14:$M$43, 2, FALSE)</f>
        <v>0.59525043511857889</v>
      </c>
      <c r="BU2325" s="5">
        <f>VLOOKUP(_2025teamgamelogs[[#This Row],[TEAM_NAME]], LEAGUE_AVERAGES!$K$14:$M$43, 3, FALSE)</f>
        <v>0.58413739951743537</v>
      </c>
    </row>
    <row r="2326" spans="1:73" x14ac:dyDescent="0.2">
      <c r="A2326" t="s">
        <v>59</v>
      </c>
      <c r="B2326">
        <v>1610612752</v>
      </c>
      <c r="C2326" t="s">
        <v>67</v>
      </c>
      <c r="D2326" t="s">
        <v>68</v>
      </c>
      <c r="E2326">
        <v>22401140</v>
      </c>
      <c r="F2326" s="1">
        <v>45753</v>
      </c>
      <c r="G2326" t="s">
        <v>1826</v>
      </c>
      <c r="H2326" t="s">
        <v>63</v>
      </c>
      <c r="I2326">
        <v>48</v>
      </c>
      <c r="J2326">
        <v>40</v>
      </c>
      <c r="K2326">
        <v>74</v>
      </c>
      <c r="L2326">
        <v>0.54100000000000004</v>
      </c>
      <c r="M2326">
        <v>12</v>
      </c>
      <c r="N2326">
        <v>28</v>
      </c>
      <c r="O2326">
        <v>0.42899999999999999</v>
      </c>
      <c r="P2326">
        <v>20</v>
      </c>
      <c r="Q2326">
        <v>24</v>
      </c>
      <c r="R2326">
        <v>0.83299999999999996</v>
      </c>
      <c r="S2326">
        <v>6</v>
      </c>
      <c r="T2326">
        <v>35</v>
      </c>
      <c r="U2326">
        <v>41</v>
      </c>
      <c r="V2326">
        <v>28</v>
      </c>
      <c r="W2326">
        <v>15</v>
      </c>
      <c r="X2326">
        <v>6</v>
      </c>
      <c r="Y2326">
        <v>3</v>
      </c>
      <c r="Z2326">
        <v>3</v>
      </c>
      <c r="AA2326">
        <v>18</v>
      </c>
      <c r="AB2326">
        <v>22</v>
      </c>
      <c r="AC2326">
        <v>112</v>
      </c>
      <c r="AD2326">
        <v>14</v>
      </c>
      <c r="AE2326">
        <v>1</v>
      </c>
      <c r="AF2326">
        <v>1</v>
      </c>
      <c r="AG2326">
        <v>1</v>
      </c>
      <c r="AH2326">
        <v>1</v>
      </c>
      <c r="AI2326">
        <v>121</v>
      </c>
      <c r="AJ2326">
        <v>1438</v>
      </c>
      <c r="AK2326">
        <v>2419</v>
      </c>
      <c r="AL2326">
        <v>223</v>
      </c>
      <c r="AM2326">
        <v>1413</v>
      </c>
      <c r="AN2326">
        <v>2228</v>
      </c>
      <c r="AO2326">
        <v>461</v>
      </c>
      <c r="AP2326">
        <v>623</v>
      </c>
      <c r="AQ2326">
        <v>791</v>
      </c>
      <c r="AR2326">
        <v>699</v>
      </c>
      <c r="AS2326">
        <v>2189</v>
      </c>
      <c r="AT2326">
        <v>769</v>
      </c>
      <c r="AU2326">
        <v>1563</v>
      </c>
      <c r="AV2326">
        <v>840</v>
      </c>
      <c r="AW2326">
        <v>1341</v>
      </c>
      <c r="AX2326">
        <v>1702</v>
      </c>
      <c r="AY2326">
        <v>1712</v>
      </c>
      <c r="AZ2326">
        <v>384</v>
      </c>
      <c r="BA2326">
        <v>1018</v>
      </c>
      <c r="BB2326">
        <v>416</v>
      </c>
      <c r="BC2326">
        <v>1331</v>
      </c>
      <c r="BD2326">
        <v>421</v>
      </c>
      <c r="BE2326">
        <v>1</v>
      </c>
      <c r="BF2326" t="s">
        <v>64</v>
      </c>
      <c r="BG2326" t="s">
        <v>1404</v>
      </c>
      <c r="BH2326" t="s">
        <v>1787</v>
      </c>
      <c r="BI2326" s="4">
        <f xml:space="preserve"> _2025teamgamelogs[[#This Row],[FGA]] + (0.44 * _2025teamgamelogs[[#This Row],[FTA]]) + _2025teamgamelogs[[#This Row],[TOV]] - _2025teamgamelogs[[#This Row],[OREB]]</f>
        <v>93.56</v>
      </c>
      <c r="BJ2326" s="3">
        <f>_2025teamgamelogs[[#This Row],[TOV]]/_2025teamgamelogs[[#This Row],[POSSESIONS]]</f>
        <v>0.16032492518170158</v>
      </c>
      <c r="BK2326" s="4">
        <f>_2025teamgamelogs[[#This Row],[PTS]]/_2025teamgamelogs[[#This Row],[POSSESIONS]]</f>
        <v>1.1970927746900384</v>
      </c>
      <c r="BL2326" s="4">
        <f xml:space="preserve"> 100 * _2025teamgamelogs[[#This Row],[POINTS_PER_POSSESSION]]</f>
        <v>119.70927746900384</v>
      </c>
      <c r="BM2326" s="4">
        <f xml:space="preserve"> _2025teamgamelogs[[#This Row],[POSSESIONS]] / (_2025teamgamelogs[[#This Row],[MIN]]/48)</f>
        <v>93.56</v>
      </c>
      <c r="BN2326" s="3">
        <f>_2025teamgamelogs[[#This Row],[PTS]] / (2 * (_2025teamgamelogs[[#This Row],[FGA]] + 0.44 * _2025teamgamelogs[[#This Row],[FTA]]))</f>
        <v>0.66225165562913901</v>
      </c>
      <c r="BO2326" s="4">
        <f>VLOOKUP(_2025teamgamelogs[[#This Row],[MONTH]], LEAGUE_AVERAGES!$A$2:$B$8, 2, FALSE)</f>
        <v>112.746782507823</v>
      </c>
      <c r="BP2326" s="5">
        <f>VLOOKUP(_2025teamgamelogs[[#This Row],[TEAM_NAME]], LEAGUE_AVERAGES!$A$14:$C$43, 2, FALSE)</f>
        <v>0.370219512195122</v>
      </c>
      <c r="BQ2326" s="5">
        <f>VLOOKUP(_2025teamgamelogs[[#This Row],[TEAM_NAME]], LEAGUE_AVERAGES!$A$14:$C$43, 3, FALSE)</f>
        <v>0.36224390243902438</v>
      </c>
      <c r="BR2326" s="5">
        <f>VLOOKUP(_2025teamgamelogs[[#This Row],[TEAM_NAME]], LEAGUE_AVERAGES!$F$14:$H$43, 2, FALSE)</f>
        <v>0.49358536585365859</v>
      </c>
      <c r="BS2326" s="5">
        <f>VLOOKUP(_2025teamgamelogs[[#This Row],[TEAM_NAME]], LEAGUE_AVERAGES!$F$14:$H$43, 3, FALSE)</f>
        <v>0.47975609756097559</v>
      </c>
      <c r="BT2326" s="5">
        <f>VLOOKUP(_2025teamgamelogs[[#This Row],[TEAM_NAME]], LEAGUE_AVERAGES!$K$14:$M$43, 2, FALSE)</f>
        <v>0.59525043511857889</v>
      </c>
      <c r="BU2326" s="5">
        <f>VLOOKUP(_2025teamgamelogs[[#This Row],[TEAM_NAME]], LEAGUE_AVERAGES!$K$14:$M$43, 3, FALSE)</f>
        <v>0.58413739951743537</v>
      </c>
    </row>
    <row r="2327" spans="1:73" x14ac:dyDescent="0.2">
      <c r="A2327" t="s">
        <v>59</v>
      </c>
      <c r="B2327">
        <v>1610612766</v>
      </c>
      <c r="C2327" t="s">
        <v>122</v>
      </c>
      <c r="D2327" t="s">
        <v>123</v>
      </c>
      <c r="E2327">
        <v>22401133</v>
      </c>
      <c r="F2327" s="1">
        <v>45753</v>
      </c>
      <c r="G2327" t="s">
        <v>927</v>
      </c>
      <c r="H2327" t="s">
        <v>70</v>
      </c>
      <c r="I2327">
        <v>48</v>
      </c>
      <c r="J2327">
        <v>41</v>
      </c>
      <c r="K2327">
        <v>85</v>
      </c>
      <c r="L2327">
        <v>0.48199999999999998</v>
      </c>
      <c r="M2327">
        <v>8</v>
      </c>
      <c r="N2327">
        <v>30</v>
      </c>
      <c r="O2327">
        <v>0.26700000000000002</v>
      </c>
      <c r="P2327">
        <v>27</v>
      </c>
      <c r="Q2327">
        <v>34</v>
      </c>
      <c r="R2327">
        <v>0.79400000000000004</v>
      </c>
      <c r="S2327">
        <v>9</v>
      </c>
      <c r="T2327">
        <v>31</v>
      </c>
      <c r="U2327">
        <v>40</v>
      </c>
      <c r="V2327">
        <v>25</v>
      </c>
      <c r="W2327">
        <v>14</v>
      </c>
      <c r="X2327">
        <v>7</v>
      </c>
      <c r="Y2327">
        <v>2</v>
      </c>
      <c r="Z2327">
        <v>1</v>
      </c>
      <c r="AA2327">
        <v>22</v>
      </c>
      <c r="AB2327">
        <v>23</v>
      </c>
      <c r="AC2327">
        <v>117</v>
      </c>
      <c r="AD2327">
        <v>-14</v>
      </c>
      <c r="AE2327">
        <v>1</v>
      </c>
      <c r="AF2327">
        <v>1231</v>
      </c>
      <c r="AG2327">
        <v>1231</v>
      </c>
      <c r="AH2327">
        <v>1231</v>
      </c>
      <c r="AI2327">
        <v>121</v>
      </c>
      <c r="AJ2327">
        <v>1234</v>
      </c>
      <c r="AK2327">
        <v>1709</v>
      </c>
      <c r="AL2327">
        <v>977</v>
      </c>
      <c r="AM2327">
        <v>2251</v>
      </c>
      <c r="AN2327">
        <v>2077</v>
      </c>
      <c r="AO2327">
        <v>2157</v>
      </c>
      <c r="AP2327">
        <v>104</v>
      </c>
      <c r="AQ2327">
        <v>106</v>
      </c>
      <c r="AR2327">
        <v>1145</v>
      </c>
      <c r="AS2327">
        <v>1566</v>
      </c>
      <c r="AT2327">
        <v>1488</v>
      </c>
      <c r="AU2327">
        <v>1715</v>
      </c>
      <c r="AV2327">
        <v>1358</v>
      </c>
      <c r="AW2327">
        <v>1092</v>
      </c>
      <c r="AX2327">
        <v>1360</v>
      </c>
      <c r="AY2327">
        <v>2078</v>
      </c>
      <c r="AZ2327">
        <v>35</v>
      </c>
      <c r="BA2327">
        <v>1887</v>
      </c>
      <c r="BB2327">
        <v>300</v>
      </c>
      <c r="BC2327">
        <v>960</v>
      </c>
      <c r="BD2327">
        <v>1995</v>
      </c>
      <c r="BE2327">
        <v>1</v>
      </c>
      <c r="BF2327" t="s">
        <v>64</v>
      </c>
      <c r="BG2327" t="s">
        <v>1404</v>
      </c>
      <c r="BH2327" t="s">
        <v>1787</v>
      </c>
      <c r="BI2327" s="4">
        <f xml:space="preserve"> _2025teamgamelogs[[#This Row],[FGA]] + (0.44 * _2025teamgamelogs[[#This Row],[FTA]]) + _2025teamgamelogs[[#This Row],[TOV]] - _2025teamgamelogs[[#This Row],[OREB]]</f>
        <v>104.96000000000001</v>
      </c>
      <c r="BJ2327" s="3">
        <f>_2025teamgamelogs[[#This Row],[TOV]]/_2025teamgamelogs[[#This Row],[POSSESIONS]]</f>
        <v>0.13338414634146339</v>
      </c>
      <c r="BK2327" s="4">
        <f>_2025teamgamelogs[[#This Row],[PTS]]/_2025teamgamelogs[[#This Row],[POSSESIONS]]</f>
        <v>1.1147103658536583</v>
      </c>
      <c r="BL2327" s="4">
        <f xml:space="preserve"> 100 * _2025teamgamelogs[[#This Row],[POINTS_PER_POSSESSION]]</f>
        <v>111.47103658536584</v>
      </c>
      <c r="BM2327" s="4">
        <f xml:space="preserve"> _2025teamgamelogs[[#This Row],[POSSESIONS]] / (_2025teamgamelogs[[#This Row],[MIN]]/48)</f>
        <v>104.96000000000001</v>
      </c>
      <c r="BN2327" s="3">
        <f>_2025teamgamelogs[[#This Row],[PTS]] / (2 * (_2025teamgamelogs[[#This Row],[FGA]] + 0.44 * _2025teamgamelogs[[#This Row],[FTA]]))</f>
        <v>0.58523409363745493</v>
      </c>
      <c r="BO2327" s="4">
        <f>VLOOKUP(_2025teamgamelogs[[#This Row],[MONTH]], LEAGUE_AVERAGES!$A$2:$B$8, 2, FALSE)</f>
        <v>112.746782507823</v>
      </c>
      <c r="BP2327" s="5">
        <f>VLOOKUP(_2025teamgamelogs[[#This Row],[TEAM_NAME]], LEAGUE_AVERAGES!$A$14:$C$43, 2, FALSE)</f>
        <v>0.33860975609756089</v>
      </c>
      <c r="BQ2327" s="5">
        <f>VLOOKUP(_2025teamgamelogs[[#This Row],[TEAM_NAME]], LEAGUE_AVERAGES!$A$14:$C$43, 3, FALSE)</f>
        <v>0.33580487804878045</v>
      </c>
      <c r="BR2327" s="5">
        <f>VLOOKUP(_2025teamgamelogs[[#This Row],[TEAM_NAME]], LEAGUE_AVERAGES!$F$14:$H$43, 2, FALSE)</f>
        <v>0.43492682926829268</v>
      </c>
      <c r="BS2327" s="5">
        <f>VLOOKUP(_2025teamgamelogs[[#This Row],[TEAM_NAME]], LEAGUE_AVERAGES!$F$14:$H$43, 3, FALSE)</f>
        <v>0.42697560975609755</v>
      </c>
      <c r="BT2327" s="5">
        <f>VLOOKUP(_2025teamgamelogs[[#This Row],[TEAM_NAME]], LEAGUE_AVERAGES!$K$14:$M$43, 2, FALSE)</f>
        <v>0.5424635833805308</v>
      </c>
      <c r="BU2327" s="5">
        <f>VLOOKUP(_2025teamgamelogs[[#This Row],[TEAM_NAME]], LEAGUE_AVERAGES!$K$14:$M$43, 3, FALSE)</f>
        <v>0.53419164265445196</v>
      </c>
    </row>
    <row r="2328" spans="1:73" x14ac:dyDescent="0.2">
      <c r="A2328" t="s">
        <v>59</v>
      </c>
      <c r="B2328">
        <v>1610612758</v>
      </c>
      <c r="C2328" t="s">
        <v>142</v>
      </c>
      <c r="D2328" t="s">
        <v>143</v>
      </c>
      <c r="E2328">
        <v>22401138</v>
      </c>
      <c r="F2328" s="1">
        <v>45753</v>
      </c>
      <c r="G2328" t="s">
        <v>1827</v>
      </c>
      <c r="H2328" t="s">
        <v>63</v>
      </c>
      <c r="I2328">
        <v>48</v>
      </c>
      <c r="J2328">
        <v>44</v>
      </c>
      <c r="K2328">
        <v>82</v>
      </c>
      <c r="L2328">
        <v>0.53700000000000003</v>
      </c>
      <c r="M2328">
        <v>14</v>
      </c>
      <c r="N2328">
        <v>33</v>
      </c>
      <c r="O2328">
        <v>0.42399999999999999</v>
      </c>
      <c r="P2328">
        <v>18</v>
      </c>
      <c r="Q2328">
        <v>22</v>
      </c>
      <c r="R2328">
        <v>0.81799999999999995</v>
      </c>
      <c r="S2328">
        <v>8</v>
      </c>
      <c r="T2328">
        <v>31</v>
      </c>
      <c r="U2328">
        <v>39</v>
      </c>
      <c r="V2328">
        <v>25</v>
      </c>
      <c r="W2328">
        <v>17</v>
      </c>
      <c r="X2328">
        <v>10</v>
      </c>
      <c r="Y2328">
        <v>3</v>
      </c>
      <c r="Z2328">
        <v>5</v>
      </c>
      <c r="AA2328">
        <v>14</v>
      </c>
      <c r="AB2328">
        <v>17</v>
      </c>
      <c r="AC2328">
        <v>120</v>
      </c>
      <c r="AD2328">
        <v>7</v>
      </c>
      <c r="AE2328">
        <v>1</v>
      </c>
      <c r="AF2328">
        <v>1</v>
      </c>
      <c r="AG2328">
        <v>1</v>
      </c>
      <c r="AH2328">
        <v>1</v>
      </c>
      <c r="AI2328">
        <v>121</v>
      </c>
      <c r="AJ2328">
        <v>703</v>
      </c>
      <c r="AK2328">
        <v>2022</v>
      </c>
      <c r="AL2328">
        <v>250</v>
      </c>
      <c r="AM2328">
        <v>934</v>
      </c>
      <c r="AN2328">
        <v>1749</v>
      </c>
      <c r="AO2328">
        <v>508</v>
      </c>
      <c r="AP2328">
        <v>889</v>
      </c>
      <c r="AQ2328">
        <v>1008</v>
      </c>
      <c r="AR2328">
        <v>864</v>
      </c>
      <c r="AS2328">
        <v>1800</v>
      </c>
      <c r="AT2328">
        <v>1488</v>
      </c>
      <c r="AU2328">
        <v>1833</v>
      </c>
      <c r="AV2328">
        <v>1358</v>
      </c>
      <c r="AW2328">
        <v>1759</v>
      </c>
      <c r="AX2328">
        <v>539</v>
      </c>
      <c r="AY2328">
        <v>1712</v>
      </c>
      <c r="AZ2328">
        <v>1188</v>
      </c>
      <c r="BA2328">
        <v>260</v>
      </c>
      <c r="BB2328">
        <v>1444</v>
      </c>
      <c r="BC2328">
        <v>735</v>
      </c>
      <c r="BD2328">
        <v>795</v>
      </c>
      <c r="BE2328">
        <v>1</v>
      </c>
      <c r="BF2328" t="s">
        <v>71</v>
      </c>
      <c r="BG2328" t="s">
        <v>1404</v>
      </c>
      <c r="BH2328" t="s">
        <v>1787</v>
      </c>
      <c r="BI2328" s="4">
        <f xml:space="preserve"> _2025teamgamelogs[[#This Row],[FGA]] + (0.44 * _2025teamgamelogs[[#This Row],[FTA]]) + _2025teamgamelogs[[#This Row],[TOV]] - _2025teamgamelogs[[#This Row],[OREB]]</f>
        <v>100.68</v>
      </c>
      <c r="BJ2328" s="3">
        <f>_2025teamgamelogs[[#This Row],[TOV]]/_2025teamgamelogs[[#This Row],[POSSESIONS]]</f>
        <v>0.1688518077075884</v>
      </c>
      <c r="BK2328" s="4">
        <f>_2025teamgamelogs[[#This Row],[PTS]]/_2025teamgamelogs[[#This Row],[POSSESIONS]]</f>
        <v>1.1918951132300357</v>
      </c>
      <c r="BL2328" s="4">
        <f xml:space="preserve"> 100 * _2025teamgamelogs[[#This Row],[POINTS_PER_POSSESSION]]</f>
        <v>119.18951132300357</v>
      </c>
      <c r="BM2328" s="4">
        <f xml:space="preserve"> _2025teamgamelogs[[#This Row],[POSSESIONS]] / (_2025teamgamelogs[[#This Row],[MIN]]/48)</f>
        <v>100.68</v>
      </c>
      <c r="BN2328" s="3">
        <f>_2025teamgamelogs[[#This Row],[PTS]] / (2 * (_2025teamgamelogs[[#This Row],[FGA]] + 0.44 * _2025teamgamelogs[[#This Row],[FTA]]))</f>
        <v>0.65445026178010468</v>
      </c>
      <c r="BO2328" s="4">
        <f>VLOOKUP(_2025teamgamelogs[[#This Row],[MONTH]], LEAGUE_AVERAGES!$A$2:$B$8, 2, FALSE)</f>
        <v>112.746782507823</v>
      </c>
      <c r="BP2328" s="5">
        <f>VLOOKUP(_2025teamgamelogs[[#This Row],[TEAM_NAME]], LEAGUE_AVERAGES!$A$14:$C$43, 2, FALSE)</f>
        <v>0.37158536585365853</v>
      </c>
      <c r="BQ2328" s="5">
        <f>VLOOKUP(_2025teamgamelogs[[#This Row],[TEAM_NAME]], LEAGUE_AVERAGES!$A$14:$C$43, 3, FALSE)</f>
        <v>0.34029268292682929</v>
      </c>
      <c r="BR2328" s="5">
        <f>VLOOKUP(_2025teamgamelogs[[#This Row],[TEAM_NAME]], LEAGUE_AVERAGES!$F$14:$H$43, 2, FALSE)</f>
        <v>0.4831951219512195</v>
      </c>
      <c r="BS2328" s="5">
        <f>VLOOKUP(_2025teamgamelogs[[#This Row],[TEAM_NAME]], LEAGUE_AVERAGES!$F$14:$H$43, 3, FALSE)</f>
        <v>0.47492682926829272</v>
      </c>
      <c r="BT2328" s="5">
        <f>VLOOKUP(_2025teamgamelogs[[#This Row],[TEAM_NAME]], LEAGUE_AVERAGES!$K$14:$M$43, 2, FALSE)</f>
        <v>0.59195463864629394</v>
      </c>
      <c r="BU2328" s="5">
        <f>VLOOKUP(_2025teamgamelogs[[#This Row],[TEAM_NAME]], LEAGUE_AVERAGES!$K$14:$M$43, 3, FALSE)</f>
        <v>0.57517865161129356</v>
      </c>
    </row>
    <row r="2329" spans="1:73" x14ac:dyDescent="0.2">
      <c r="A2329" t="s">
        <v>59</v>
      </c>
      <c r="B2329">
        <v>1610612760</v>
      </c>
      <c r="C2329" t="s">
        <v>137</v>
      </c>
      <c r="D2329" t="s">
        <v>138</v>
      </c>
      <c r="E2329">
        <v>22401135</v>
      </c>
      <c r="F2329" s="1">
        <v>45753</v>
      </c>
      <c r="G2329" t="s">
        <v>1828</v>
      </c>
      <c r="H2329" t="s">
        <v>70</v>
      </c>
      <c r="I2329">
        <v>48</v>
      </c>
      <c r="J2329">
        <v>39</v>
      </c>
      <c r="K2329">
        <v>90</v>
      </c>
      <c r="L2329">
        <v>0.433</v>
      </c>
      <c r="M2329">
        <v>12</v>
      </c>
      <c r="N2329">
        <v>37</v>
      </c>
      <c r="O2329">
        <v>0.32400000000000001</v>
      </c>
      <c r="P2329">
        <v>9</v>
      </c>
      <c r="Q2329">
        <v>12</v>
      </c>
      <c r="R2329">
        <v>0.75</v>
      </c>
      <c r="S2329">
        <v>9</v>
      </c>
      <c r="T2329">
        <v>25</v>
      </c>
      <c r="U2329">
        <v>34</v>
      </c>
      <c r="V2329">
        <v>20</v>
      </c>
      <c r="W2329">
        <v>7</v>
      </c>
      <c r="X2329">
        <v>9</v>
      </c>
      <c r="Y2329">
        <v>3</v>
      </c>
      <c r="Z2329">
        <v>2</v>
      </c>
      <c r="AA2329">
        <v>17</v>
      </c>
      <c r="AB2329">
        <v>15</v>
      </c>
      <c r="AC2329">
        <v>99</v>
      </c>
      <c r="AD2329">
        <v>-27</v>
      </c>
      <c r="AE2329">
        <v>1</v>
      </c>
      <c r="AF2329">
        <v>1231</v>
      </c>
      <c r="AG2329">
        <v>1231</v>
      </c>
      <c r="AH2329">
        <v>1231</v>
      </c>
      <c r="AI2329">
        <v>121</v>
      </c>
      <c r="AJ2329">
        <v>1609</v>
      </c>
      <c r="AK2329">
        <v>1029</v>
      </c>
      <c r="AL2329">
        <v>1796</v>
      </c>
      <c r="AM2329">
        <v>1413</v>
      </c>
      <c r="AN2329">
        <v>1227</v>
      </c>
      <c r="AO2329">
        <v>1625</v>
      </c>
      <c r="AP2329">
        <v>2256</v>
      </c>
      <c r="AQ2329">
        <v>2282</v>
      </c>
      <c r="AR2329">
        <v>1525</v>
      </c>
      <c r="AS2329">
        <v>1566</v>
      </c>
      <c r="AT2329">
        <v>2271</v>
      </c>
      <c r="AU2329">
        <v>2282</v>
      </c>
      <c r="AV2329">
        <v>2163</v>
      </c>
      <c r="AW2329">
        <v>38</v>
      </c>
      <c r="AX2329">
        <v>797</v>
      </c>
      <c r="AY2329">
        <v>1712</v>
      </c>
      <c r="AZ2329">
        <v>158</v>
      </c>
      <c r="BA2329">
        <v>792</v>
      </c>
      <c r="BB2329">
        <v>1892</v>
      </c>
      <c r="BC2329">
        <v>2137</v>
      </c>
      <c r="BD2329">
        <v>2342</v>
      </c>
      <c r="BE2329">
        <v>1</v>
      </c>
      <c r="BF2329" t="s">
        <v>64</v>
      </c>
      <c r="BG2329" t="s">
        <v>1404</v>
      </c>
      <c r="BH2329" t="s">
        <v>1787</v>
      </c>
      <c r="BI2329" s="4">
        <f xml:space="preserve"> _2025teamgamelogs[[#This Row],[FGA]] + (0.44 * _2025teamgamelogs[[#This Row],[FTA]]) + _2025teamgamelogs[[#This Row],[TOV]] - _2025teamgamelogs[[#This Row],[OREB]]</f>
        <v>93.28</v>
      </c>
      <c r="BJ2329" s="3">
        <f>_2025teamgamelogs[[#This Row],[TOV]]/_2025teamgamelogs[[#This Row],[POSSESIONS]]</f>
        <v>7.5042881646655235E-2</v>
      </c>
      <c r="BK2329" s="4">
        <f>_2025teamgamelogs[[#This Row],[PTS]]/_2025teamgamelogs[[#This Row],[POSSESIONS]]</f>
        <v>1.0613207547169812</v>
      </c>
      <c r="BL2329" s="4">
        <f xml:space="preserve"> 100 * _2025teamgamelogs[[#This Row],[POINTS_PER_POSSESSION]]</f>
        <v>106.13207547169812</v>
      </c>
      <c r="BM2329" s="4">
        <f xml:space="preserve"> _2025teamgamelogs[[#This Row],[POSSESIONS]] / (_2025teamgamelogs[[#This Row],[MIN]]/48)</f>
        <v>93.28</v>
      </c>
      <c r="BN2329" s="3">
        <f>_2025teamgamelogs[[#This Row],[PTS]] / (2 * (_2025teamgamelogs[[#This Row],[FGA]] + 0.44 * _2025teamgamelogs[[#This Row],[FTA]]))</f>
        <v>0.51952141057934509</v>
      </c>
      <c r="BO2329" s="4">
        <f>VLOOKUP(_2025teamgamelogs[[#This Row],[MONTH]], LEAGUE_AVERAGES!$A$2:$B$8, 2, FALSE)</f>
        <v>112.746782507823</v>
      </c>
      <c r="BP2329" s="5">
        <f>VLOOKUP(_2025teamgamelogs[[#This Row],[TEAM_NAME]], LEAGUE_AVERAGES!$A$14:$C$43, 2, FALSE)</f>
        <v>0.38229268292682927</v>
      </c>
      <c r="BQ2329" s="5">
        <f>VLOOKUP(_2025teamgamelogs[[#This Row],[TEAM_NAME]], LEAGUE_AVERAGES!$A$14:$C$43, 3, FALSE)</f>
        <v>0.36500000000000005</v>
      </c>
      <c r="BR2329" s="5">
        <f>VLOOKUP(_2025teamgamelogs[[#This Row],[TEAM_NAME]], LEAGUE_AVERAGES!$F$14:$H$43, 2, FALSE)</f>
        <v>0.48607317073170736</v>
      </c>
      <c r="BS2329" s="5">
        <f>VLOOKUP(_2025teamgamelogs[[#This Row],[TEAM_NAME]], LEAGUE_AVERAGES!$F$14:$H$43, 3, FALSE)</f>
        <v>0.4780731707317073</v>
      </c>
      <c r="BT2329" s="5">
        <f>VLOOKUP(_2025teamgamelogs[[#This Row],[TEAM_NAME]], LEAGUE_AVERAGES!$K$14:$M$43, 2, FALSE)</f>
        <v>0.59971838422440138</v>
      </c>
      <c r="BU2329" s="5">
        <f>VLOOKUP(_2025teamgamelogs[[#This Row],[TEAM_NAME]], LEAGUE_AVERAGES!$K$14:$M$43, 3, FALSE)</f>
        <v>0.58679992881439635</v>
      </c>
    </row>
    <row r="2330" spans="1:73" x14ac:dyDescent="0.2">
      <c r="A2330" t="s">
        <v>59</v>
      </c>
      <c r="B2330">
        <v>1610612740</v>
      </c>
      <c r="C2330" t="s">
        <v>77</v>
      </c>
      <c r="D2330" t="s">
        <v>78</v>
      </c>
      <c r="E2330">
        <v>22400617</v>
      </c>
      <c r="F2330" s="1">
        <v>45753</v>
      </c>
      <c r="G2330" t="s">
        <v>1829</v>
      </c>
      <c r="H2330" t="s">
        <v>70</v>
      </c>
      <c r="I2330">
        <v>48</v>
      </c>
      <c r="J2330">
        <v>43</v>
      </c>
      <c r="K2330">
        <v>95</v>
      </c>
      <c r="L2330">
        <v>0.45300000000000001</v>
      </c>
      <c r="M2330">
        <v>12</v>
      </c>
      <c r="N2330">
        <v>33</v>
      </c>
      <c r="O2330">
        <v>0.36399999999999999</v>
      </c>
      <c r="P2330">
        <v>9</v>
      </c>
      <c r="Q2330">
        <v>14</v>
      </c>
      <c r="R2330">
        <v>0.64300000000000002</v>
      </c>
      <c r="S2330">
        <v>9</v>
      </c>
      <c r="T2330">
        <v>39</v>
      </c>
      <c r="U2330">
        <v>48</v>
      </c>
      <c r="V2330">
        <v>31</v>
      </c>
      <c r="W2330">
        <v>12</v>
      </c>
      <c r="X2330">
        <v>4</v>
      </c>
      <c r="Y2330">
        <v>6</v>
      </c>
      <c r="Z2330">
        <v>4</v>
      </c>
      <c r="AA2330">
        <v>14</v>
      </c>
      <c r="AB2330">
        <v>14</v>
      </c>
      <c r="AC2330">
        <v>107</v>
      </c>
      <c r="AD2330">
        <v>-4</v>
      </c>
      <c r="AE2330">
        <v>1</v>
      </c>
      <c r="AF2330">
        <v>1231</v>
      </c>
      <c r="AG2330">
        <v>1231</v>
      </c>
      <c r="AH2330">
        <v>1231</v>
      </c>
      <c r="AI2330">
        <v>121</v>
      </c>
      <c r="AJ2330">
        <v>866</v>
      </c>
      <c r="AK2330">
        <v>477</v>
      </c>
      <c r="AL2330">
        <v>1507</v>
      </c>
      <c r="AM2330">
        <v>1413</v>
      </c>
      <c r="AN2330">
        <v>1749</v>
      </c>
      <c r="AO2330">
        <v>1156</v>
      </c>
      <c r="AP2330">
        <v>2256</v>
      </c>
      <c r="AQ2330">
        <v>2113</v>
      </c>
      <c r="AR2330">
        <v>2233</v>
      </c>
      <c r="AS2330">
        <v>1566</v>
      </c>
      <c r="AT2330">
        <v>277</v>
      </c>
      <c r="AU2330">
        <v>604</v>
      </c>
      <c r="AV2330">
        <v>426</v>
      </c>
      <c r="AW2330">
        <v>640</v>
      </c>
      <c r="AX2330">
        <v>2190</v>
      </c>
      <c r="AY2330">
        <v>560</v>
      </c>
      <c r="AZ2330">
        <v>750</v>
      </c>
      <c r="BA2330">
        <v>260</v>
      </c>
      <c r="BB2330">
        <v>2064</v>
      </c>
      <c r="BC2330">
        <v>1677</v>
      </c>
      <c r="BD2330">
        <v>1415</v>
      </c>
      <c r="BE2330">
        <v>1</v>
      </c>
      <c r="BF2330" t="s">
        <v>64</v>
      </c>
      <c r="BG2330" t="s">
        <v>1404</v>
      </c>
      <c r="BH2330" t="s">
        <v>1787</v>
      </c>
      <c r="BI2330" s="4">
        <f xml:space="preserve"> _2025teamgamelogs[[#This Row],[FGA]] + (0.44 * _2025teamgamelogs[[#This Row],[FTA]]) + _2025teamgamelogs[[#This Row],[TOV]] - _2025teamgamelogs[[#This Row],[OREB]]</f>
        <v>104.16</v>
      </c>
      <c r="BJ2330" s="3">
        <f>_2025teamgamelogs[[#This Row],[TOV]]/_2025teamgamelogs[[#This Row],[POSSESIONS]]</f>
        <v>0.1152073732718894</v>
      </c>
      <c r="BK2330" s="4">
        <f>_2025teamgamelogs[[#This Row],[PTS]]/_2025teamgamelogs[[#This Row],[POSSESIONS]]</f>
        <v>1.0272657450076805</v>
      </c>
      <c r="BL2330" s="4">
        <f xml:space="preserve"> 100 * _2025teamgamelogs[[#This Row],[POINTS_PER_POSSESSION]]</f>
        <v>102.72657450076805</v>
      </c>
      <c r="BM2330" s="4">
        <f xml:space="preserve"> _2025teamgamelogs[[#This Row],[POSSESIONS]] / (_2025teamgamelogs[[#This Row],[MIN]]/48)</f>
        <v>104.16</v>
      </c>
      <c r="BN2330" s="3">
        <f>_2025teamgamelogs[[#This Row],[PTS]] / (2 * (_2025teamgamelogs[[#This Row],[FGA]] + 0.44 * _2025teamgamelogs[[#This Row],[FTA]]))</f>
        <v>0.52886516409648088</v>
      </c>
      <c r="BO2330" s="4">
        <f>VLOOKUP(_2025teamgamelogs[[#This Row],[MONTH]], LEAGUE_AVERAGES!$A$2:$B$8, 2, FALSE)</f>
        <v>112.746782507823</v>
      </c>
      <c r="BP2330" s="5">
        <f>VLOOKUP(_2025teamgamelogs[[#This Row],[TEAM_NAME]], LEAGUE_AVERAGES!$A$14:$C$43, 2, FALSE)</f>
        <v>0.35068292682926827</v>
      </c>
      <c r="BQ2330" s="5">
        <f>VLOOKUP(_2025teamgamelogs[[#This Row],[TEAM_NAME]], LEAGUE_AVERAGES!$A$14:$C$43, 3, FALSE)</f>
        <v>0.33902439024390252</v>
      </c>
      <c r="BR2330" s="5">
        <f>VLOOKUP(_2025teamgamelogs[[#This Row],[TEAM_NAME]], LEAGUE_AVERAGES!$F$14:$H$43, 2, FALSE)</f>
        <v>0.44770731707317085</v>
      </c>
      <c r="BS2330" s="5">
        <f>VLOOKUP(_2025teamgamelogs[[#This Row],[TEAM_NAME]], LEAGUE_AVERAGES!$F$14:$H$43, 3, FALSE)</f>
        <v>0.45721951219512191</v>
      </c>
      <c r="BT2330" s="5">
        <f>VLOOKUP(_2025teamgamelogs[[#This Row],[TEAM_NAME]], LEAGUE_AVERAGES!$K$14:$M$43, 2, FALSE)</f>
        <v>0.55230036801172144</v>
      </c>
      <c r="BU2330" s="5">
        <f>VLOOKUP(_2025teamgamelogs[[#This Row],[TEAM_NAME]], LEAGUE_AVERAGES!$K$14:$M$43, 3, FALSE)</f>
        <v>0.55239725408654039</v>
      </c>
    </row>
    <row r="2331" spans="1:73" x14ac:dyDescent="0.2">
      <c r="A2331" t="s">
        <v>59</v>
      </c>
      <c r="B2331">
        <v>1610612751</v>
      </c>
      <c r="C2331" t="s">
        <v>89</v>
      </c>
      <c r="D2331" t="s">
        <v>90</v>
      </c>
      <c r="E2331">
        <v>22401134</v>
      </c>
      <c r="F2331" s="1">
        <v>45753</v>
      </c>
      <c r="G2331" t="s">
        <v>1737</v>
      </c>
      <c r="H2331" t="s">
        <v>70</v>
      </c>
      <c r="I2331">
        <v>48</v>
      </c>
      <c r="J2331">
        <v>39</v>
      </c>
      <c r="K2331">
        <v>82</v>
      </c>
      <c r="L2331">
        <v>0.47599999999999998</v>
      </c>
      <c r="M2331">
        <v>10</v>
      </c>
      <c r="N2331">
        <v>35</v>
      </c>
      <c r="O2331">
        <v>0.28599999999999998</v>
      </c>
      <c r="P2331">
        <v>21</v>
      </c>
      <c r="Q2331">
        <v>27</v>
      </c>
      <c r="R2331">
        <v>0.77800000000000002</v>
      </c>
      <c r="S2331">
        <v>8</v>
      </c>
      <c r="T2331">
        <v>38</v>
      </c>
      <c r="U2331">
        <v>46</v>
      </c>
      <c r="V2331">
        <v>25</v>
      </c>
      <c r="W2331">
        <v>24</v>
      </c>
      <c r="X2331">
        <v>8</v>
      </c>
      <c r="Y2331">
        <v>7</v>
      </c>
      <c r="Z2331">
        <v>4</v>
      </c>
      <c r="AA2331">
        <v>18</v>
      </c>
      <c r="AB2331">
        <v>21</v>
      </c>
      <c r="AC2331">
        <v>109</v>
      </c>
      <c r="AD2331">
        <v>-11</v>
      </c>
      <c r="AE2331">
        <v>1</v>
      </c>
      <c r="AF2331">
        <v>1231</v>
      </c>
      <c r="AG2331">
        <v>1231</v>
      </c>
      <c r="AH2331">
        <v>1231</v>
      </c>
      <c r="AI2331">
        <v>121</v>
      </c>
      <c r="AJ2331">
        <v>1609</v>
      </c>
      <c r="AK2331">
        <v>2022</v>
      </c>
      <c r="AL2331">
        <v>1092</v>
      </c>
      <c r="AM2331">
        <v>1891</v>
      </c>
      <c r="AN2331">
        <v>1495</v>
      </c>
      <c r="AO2331">
        <v>2019</v>
      </c>
      <c r="AP2331">
        <v>506</v>
      </c>
      <c r="AQ2331">
        <v>471</v>
      </c>
      <c r="AR2331">
        <v>1292</v>
      </c>
      <c r="AS2331">
        <v>1800</v>
      </c>
      <c r="AT2331">
        <v>377</v>
      </c>
      <c r="AU2331">
        <v>835</v>
      </c>
      <c r="AV2331">
        <v>1358</v>
      </c>
      <c r="AW2331">
        <v>2418</v>
      </c>
      <c r="AX2331">
        <v>1073</v>
      </c>
      <c r="AY2331">
        <v>346</v>
      </c>
      <c r="AZ2331">
        <v>750</v>
      </c>
      <c r="BA2331">
        <v>1018</v>
      </c>
      <c r="BB2331">
        <v>575</v>
      </c>
      <c r="BC2331">
        <v>1548</v>
      </c>
      <c r="BD2331">
        <v>1848</v>
      </c>
      <c r="BE2331">
        <v>1</v>
      </c>
      <c r="BF2331" t="s">
        <v>64</v>
      </c>
      <c r="BG2331" t="s">
        <v>1404</v>
      </c>
      <c r="BH2331" t="s">
        <v>1787</v>
      </c>
      <c r="BI2331" s="4">
        <f xml:space="preserve"> _2025teamgamelogs[[#This Row],[FGA]] + (0.44 * _2025teamgamelogs[[#This Row],[FTA]]) + _2025teamgamelogs[[#This Row],[TOV]] - _2025teamgamelogs[[#This Row],[OREB]]</f>
        <v>109.88</v>
      </c>
      <c r="BJ2331" s="3">
        <f>_2025teamgamelogs[[#This Row],[TOV]]/_2025teamgamelogs[[#This Row],[POSSESIONS]]</f>
        <v>0.21842009464870768</v>
      </c>
      <c r="BK2331" s="4">
        <f>_2025teamgamelogs[[#This Row],[PTS]]/_2025teamgamelogs[[#This Row],[POSSESIONS]]</f>
        <v>0.99199126319621411</v>
      </c>
      <c r="BL2331" s="4">
        <f xml:space="preserve"> 100 * _2025teamgamelogs[[#This Row],[POINTS_PER_POSSESSION]]</f>
        <v>99.199126319621413</v>
      </c>
      <c r="BM2331" s="4">
        <f xml:space="preserve"> _2025teamgamelogs[[#This Row],[POSSESIONS]] / (_2025teamgamelogs[[#This Row],[MIN]]/48)</f>
        <v>109.88</v>
      </c>
      <c r="BN2331" s="3">
        <f>_2025teamgamelogs[[#This Row],[PTS]] / (2 * (_2025teamgamelogs[[#This Row],[FGA]] + 0.44 * _2025teamgamelogs[[#This Row],[FTA]]))</f>
        <v>0.58052833404345972</v>
      </c>
      <c r="BO2331" s="4">
        <f>VLOOKUP(_2025teamgamelogs[[#This Row],[MONTH]], LEAGUE_AVERAGES!$A$2:$B$8, 2, FALSE)</f>
        <v>112.746782507823</v>
      </c>
      <c r="BP2331" s="5">
        <f>VLOOKUP(_2025teamgamelogs[[#This Row],[TEAM_NAME]], LEAGUE_AVERAGES!$A$14:$C$43, 2, FALSE)</f>
        <v>0.337609756097561</v>
      </c>
      <c r="BQ2331" s="5">
        <f>VLOOKUP(_2025teamgamelogs[[#This Row],[TEAM_NAME]], LEAGUE_AVERAGES!$A$14:$C$43, 3, FALSE)</f>
        <v>0.34709756097560968</v>
      </c>
      <c r="BR2331" s="5">
        <f>VLOOKUP(_2025teamgamelogs[[#This Row],[TEAM_NAME]], LEAGUE_AVERAGES!$F$14:$H$43, 2, FALSE)</f>
        <v>0.43748780487804872</v>
      </c>
      <c r="BS2331" s="5">
        <f>VLOOKUP(_2025teamgamelogs[[#This Row],[TEAM_NAME]], LEAGUE_AVERAGES!$F$14:$H$43, 3, FALSE)</f>
        <v>0.43895121951219529</v>
      </c>
      <c r="BT2331" s="5">
        <f>VLOOKUP(_2025teamgamelogs[[#This Row],[TEAM_NAME]], LEAGUE_AVERAGES!$K$14:$M$43, 2, FALSE)</f>
        <v>0.54767404365624284</v>
      </c>
      <c r="BU2331" s="5">
        <f>VLOOKUP(_2025teamgamelogs[[#This Row],[TEAM_NAME]], LEAGUE_AVERAGES!$K$14:$M$43, 3, FALSE)</f>
        <v>0.5592142433904097</v>
      </c>
    </row>
    <row r="2332" spans="1:73" x14ac:dyDescent="0.2">
      <c r="A2332" t="s">
        <v>59</v>
      </c>
      <c r="B2332">
        <v>1610612756</v>
      </c>
      <c r="C2332" t="s">
        <v>80</v>
      </c>
      <c r="D2332" t="s">
        <v>81</v>
      </c>
      <c r="E2332">
        <v>22401140</v>
      </c>
      <c r="F2332" s="1">
        <v>45753</v>
      </c>
      <c r="G2332" t="s">
        <v>1830</v>
      </c>
      <c r="H2332" t="s">
        <v>70</v>
      </c>
      <c r="I2332">
        <v>48</v>
      </c>
      <c r="J2332">
        <v>39</v>
      </c>
      <c r="K2332">
        <v>92</v>
      </c>
      <c r="L2332">
        <v>0.42399999999999999</v>
      </c>
      <c r="M2332">
        <v>4</v>
      </c>
      <c r="N2332">
        <v>34</v>
      </c>
      <c r="O2332">
        <v>0.11799999999999999</v>
      </c>
      <c r="P2332">
        <v>16</v>
      </c>
      <c r="Q2332">
        <v>19</v>
      </c>
      <c r="R2332">
        <v>0.84199999999999997</v>
      </c>
      <c r="S2332">
        <v>15</v>
      </c>
      <c r="T2332">
        <v>20</v>
      </c>
      <c r="U2332">
        <v>35</v>
      </c>
      <c r="V2332">
        <v>20</v>
      </c>
      <c r="W2332">
        <v>12</v>
      </c>
      <c r="X2332">
        <v>11</v>
      </c>
      <c r="Y2332">
        <v>3</v>
      </c>
      <c r="Z2332">
        <v>3</v>
      </c>
      <c r="AA2332">
        <v>22</v>
      </c>
      <c r="AB2332">
        <v>18</v>
      </c>
      <c r="AC2332">
        <v>98</v>
      </c>
      <c r="AD2332">
        <v>-14</v>
      </c>
      <c r="AE2332">
        <v>1</v>
      </c>
      <c r="AF2332">
        <v>1231</v>
      </c>
      <c r="AG2332">
        <v>1231</v>
      </c>
      <c r="AH2332">
        <v>1231</v>
      </c>
      <c r="AI2332">
        <v>121</v>
      </c>
      <c r="AJ2332">
        <v>1609</v>
      </c>
      <c r="AK2332">
        <v>768</v>
      </c>
      <c r="AL2332">
        <v>1924</v>
      </c>
      <c r="AM2332">
        <v>2448</v>
      </c>
      <c r="AN2332">
        <v>1627</v>
      </c>
      <c r="AO2332">
        <v>2457</v>
      </c>
      <c r="AP2332">
        <v>1228</v>
      </c>
      <c r="AQ2332">
        <v>1458</v>
      </c>
      <c r="AR2332">
        <v>642</v>
      </c>
      <c r="AS2332">
        <v>332</v>
      </c>
      <c r="AT2332">
        <v>2439</v>
      </c>
      <c r="AU2332">
        <v>2225</v>
      </c>
      <c r="AV2332">
        <v>2163</v>
      </c>
      <c r="AW2332">
        <v>640</v>
      </c>
      <c r="AX2332">
        <v>346</v>
      </c>
      <c r="AY2332">
        <v>1712</v>
      </c>
      <c r="AZ2332">
        <v>384</v>
      </c>
      <c r="BA2332">
        <v>1887</v>
      </c>
      <c r="BB2332">
        <v>1204</v>
      </c>
      <c r="BC2332">
        <v>2178</v>
      </c>
      <c r="BD2332">
        <v>1995</v>
      </c>
      <c r="BE2332">
        <v>1</v>
      </c>
      <c r="BF2332" t="s">
        <v>71</v>
      </c>
      <c r="BG2332" t="s">
        <v>1404</v>
      </c>
      <c r="BH2332" t="s">
        <v>1787</v>
      </c>
      <c r="BI2332" s="4">
        <f xml:space="preserve"> _2025teamgamelogs[[#This Row],[FGA]] + (0.44 * _2025teamgamelogs[[#This Row],[FTA]]) + _2025teamgamelogs[[#This Row],[TOV]] - _2025teamgamelogs[[#This Row],[OREB]]</f>
        <v>97.36</v>
      </c>
      <c r="BJ2332" s="3">
        <f>_2025teamgamelogs[[#This Row],[TOV]]/_2025teamgamelogs[[#This Row],[POSSESIONS]]</f>
        <v>0.12325390304026294</v>
      </c>
      <c r="BK2332" s="4">
        <f>_2025teamgamelogs[[#This Row],[PTS]]/_2025teamgamelogs[[#This Row],[POSSESIONS]]</f>
        <v>1.0065735414954806</v>
      </c>
      <c r="BL2332" s="4">
        <f xml:space="preserve"> 100 * _2025teamgamelogs[[#This Row],[POINTS_PER_POSSESSION]]</f>
        <v>100.65735414954806</v>
      </c>
      <c r="BM2332" s="4">
        <f xml:space="preserve"> _2025teamgamelogs[[#This Row],[POSSESIONS]] / (_2025teamgamelogs[[#This Row],[MIN]]/48)</f>
        <v>97.36</v>
      </c>
      <c r="BN2332" s="3">
        <f>_2025teamgamelogs[[#This Row],[PTS]] / (2 * (_2025teamgamelogs[[#This Row],[FGA]] + 0.44 * _2025teamgamelogs[[#This Row],[FTA]]))</f>
        <v>0.48824232762056596</v>
      </c>
      <c r="BO2332" s="4">
        <f>VLOOKUP(_2025teamgamelogs[[#This Row],[MONTH]], LEAGUE_AVERAGES!$A$2:$B$8, 2, FALSE)</f>
        <v>112.746782507823</v>
      </c>
      <c r="BP2332" s="5">
        <f>VLOOKUP(_2025teamgamelogs[[#This Row],[TEAM_NAME]], LEAGUE_AVERAGES!$A$14:$C$43, 2, FALSE)</f>
        <v>0.37692682926829268</v>
      </c>
      <c r="BQ2332" s="5">
        <f>VLOOKUP(_2025teamgamelogs[[#This Row],[TEAM_NAME]], LEAGUE_AVERAGES!$A$14:$C$43, 3, FALSE)</f>
        <v>0.37741463414634141</v>
      </c>
      <c r="BR2332" s="5">
        <f>VLOOKUP(_2025teamgamelogs[[#This Row],[TEAM_NAME]], LEAGUE_AVERAGES!$F$14:$H$43, 2, FALSE)</f>
        <v>0.4768536585365854</v>
      </c>
      <c r="BS2332" s="5">
        <f>VLOOKUP(_2025teamgamelogs[[#This Row],[TEAM_NAME]], LEAGUE_AVERAGES!$F$14:$H$43, 3, FALSE)</f>
        <v>0.48056097560975608</v>
      </c>
      <c r="BT2332" s="5">
        <f>VLOOKUP(_2025teamgamelogs[[#This Row],[TEAM_NAME]], LEAGUE_AVERAGES!$K$14:$M$43, 2, FALSE)</f>
        <v>0.59622840480117467</v>
      </c>
      <c r="BU2332" s="5">
        <f>VLOOKUP(_2025teamgamelogs[[#This Row],[TEAM_NAME]], LEAGUE_AVERAGES!$K$14:$M$43, 3, FALSE)</f>
        <v>0.59682738613401276</v>
      </c>
    </row>
    <row r="2333" spans="1:73" x14ac:dyDescent="0.2">
      <c r="A2333" t="s">
        <v>59</v>
      </c>
      <c r="B2333">
        <v>1610612747</v>
      </c>
      <c r="C2333" t="s">
        <v>60</v>
      </c>
      <c r="D2333" t="s">
        <v>61</v>
      </c>
      <c r="E2333">
        <v>22401135</v>
      </c>
      <c r="F2333" s="1">
        <v>45753</v>
      </c>
      <c r="G2333" t="s">
        <v>1831</v>
      </c>
      <c r="H2333" t="s">
        <v>63</v>
      </c>
      <c r="I2333">
        <v>48</v>
      </c>
      <c r="J2333">
        <v>46</v>
      </c>
      <c r="K2333">
        <v>84</v>
      </c>
      <c r="L2333">
        <v>0.54800000000000004</v>
      </c>
      <c r="M2333">
        <v>22</v>
      </c>
      <c r="N2333">
        <v>40</v>
      </c>
      <c r="O2333">
        <v>0.55000000000000004</v>
      </c>
      <c r="P2333">
        <v>12</v>
      </c>
      <c r="Q2333">
        <v>17</v>
      </c>
      <c r="R2333">
        <v>0.70599999999999996</v>
      </c>
      <c r="S2333">
        <v>8</v>
      </c>
      <c r="T2333">
        <v>35</v>
      </c>
      <c r="U2333">
        <v>43</v>
      </c>
      <c r="V2333">
        <v>25</v>
      </c>
      <c r="W2333">
        <v>17</v>
      </c>
      <c r="X2333">
        <v>6</v>
      </c>
      <c r="Y2333">
        <v>2</v>
      </c>
      <c r="Z2333">
        <v>3</v>
      </c>
      <c r="AA2333">
        <v>15</v>
      </c>
      <c r="AB2333">
        <v>17</v>
      </c>
      <c r="AC2333">
        <v>126</v>
      </c>
      <c r="AD2333">
        <v>27</v>
      </c>
      <c r="AE2333">
        <v>1</v>
      </c>
      <c r="AF2333">
        <v>1</v>
      </c>
      <c r="AG2333">
        <v>1</v>
      </c>
      <c r="AH2333">
        <v>1</v>
      </c>
      <c r="AI2333">
        <v>121</v>
      </c>
      <c r="AJ2333">
        <v>437</v>
      </c>
      <c r="AK2333">
        <v>1815</v>
      </c>
      <c r="AL2333">
        <v>171</v>
      </c>
      <c r="AM2333">
        <v>40</v>
      </c>
      <c r="AN2333">
        <v>795</v>
      </c>
      <c r="AO2333">
        <v>26</v>
      </c>
      <c r="AP2333">
        <v>1889</v>
      </c>
      <c r="AQ2333">
        <v>1778</v>
      </c>
      <c r="AR2333">
        <v>1904</v>
      </c>
      <c r="AS2333">
        <v>1800</v>
      </c>
      <c r="AT2333">
        <v>769</v>
      </c>
      <c r="AU2333">
        <v>1282</v>
      </c>
      <c r="AV2333">
        <v>1358</v>
      </c>
      <c r="AW2333">
        <v>1759</v>
      </c>
      <c r="AX2333">
        <v>1702</v>
      </c>
      <c r="AY2333">
        <v>2078</v>
      </c>
      <c r="AZ2333">
        <v>384</v>
      </c>
      <c r="BA2333">
        <v>398</v>
      </c>
      <c r="BB2333">
        <v>1444</v>
      </c>
      <c r="BC2333">
        <v>389</v>
      </c>
      <c r="BD2333">
        <v>107</v>
      </c>
      <c r="BE2333">
        <v>1</v>
      </c>
      <c r="BF2333" t="s">
        <v>71</v>
      </c>
      <c r="BG2333" t="s">
        <v>1404</v>
      </c>
      <c r="BH2333" t="s">
        <v>1787</v>
      </c>
      <c r="BI2333" s="4">
        <f xml:space="preserve"> _2025teamgamelogs[[#This Row],[FGA]] + (0.44 * _2025teamgamelogs[[#This Row],[FTA]]) + _2025teamgamelogs[[#This Row],[TOV]] - _2025teamgamelogs[[#This Row],[OREB]]</f>
        <v>100.48</v>
      </c>
      <c r="BJ2333" s="3">
        <f>_2025teamgamelogs[[#This Row],[TOV]]/_2025teamgamelogs[[#This Row],[POSSESIONS]]</f>
        <v>0.16918789808917198</v>
      </c>
      <c r="BK2333" s="4">
        <f>_2025teamgamelogs[[#This Row],[PTS]]/_2025teamgamelogs[[#This Row],[POSSESIONS]]</f>
        <v>1.2539808917197452</v>
      </c>
      <c r="BL2333" s="4">
        <f xml:space="preserve"> 100 * _2025teamgamelogs[[#This Row],[POINTS_PER_POSSESSION]]</f>
        <v>125.39808917197452</v>
      </c>
      <c r="BM2333" s="4">
        <f xml:space="preserve"> _2025teamgamelogs[[#This Row],[POSSESIONS]] / (_2025teamgamelogs[[#This Row],[MIN]]/48)</f>
        <v>100.48</v>
      </c>
      <c r="BN2333" s="3">
        <f>_2025teamgamelogs[[#This Row],[PTS]] / (2 * (_2025teamgamelogs[[#This Row],[FGA]] + 0.44 * _2025teamgamelogs[[#This Row],[FTA]]))</f>
        <v>0.68867512024486222</v>
      </c>
      <c r="BO2333" s="4">
        <f>VLOOKUP(_2025teamgamelogs[[#This Row],[MONTH]], LEAGUE_AVERAGES!$A$2:$B$8, 2, FALSE)</f>
        <v>112.746782507823</v>
      </c>
      <c r="BP2333" s="5">
        <f>VLOOKUP(_2025teamgamelogs[[#This Row],[TEAM_NAME]], LEAGUE_AVERAGES!$A$14:$C$43, 2, FALSE)</f>
        <v>0.37419512195121946</v>
      </c>
      <c r="BQ2333" s="5">
        <f>VLOOKUP(_2025teamgamelogs[[#This Row],[TEAM_NAME]], LEAGUE_AVERAGES!$A$14:$C$43, 3, FALSE)</f>
        <v>0.35536585365853657</v>
      </c>
      <c r="BR2333" s="5">
        <f>VLOOKUP(_2025teamgamelogs[[#This Row],[TEAM_NAME]], LEAGUE_AVERAGES!$F$14:$H$43, 2, FALSE)</f>
        <v>0.48560975609756091</v>
      </c>
      <c r="BS2333" s="5">
        <f>VLOOKUP(_2025teamgamelogs[[#This Row],[TEAM_NAME]], LEAGUE_AVERAGES!$F$14:$H$43, 3, FALSE)</f>
        <v>0.47373170731707315</v>
      </c>
      <c r="BT2333" s="5">
        <f>VLOOKUP(_2025teamgamelogs[[#This Row],[TEAM_NAME]], LEAGUE_AVERAGES!$K$14:$M$43, 2, FALSE)</f>
        <v>0.60200661119778875</v>
      </c>
      <c r="BU2333" s="5">
        <f>VLOOKUP(_2025teamgamelogs[[#This Row],[TEAM_NAME]], LEAGUE_AVERAGES!$K$14:$M$43, 3, FALSE)</f>
        <v>0.58416138772693449</v>
      </c>
    </row>
    <row r="2334" spans="1:73" x14ac:dyDescent="0.2">
      <c r="A2334" t="s">
        <v>59</v>
      </c>
      <c r="B2334">
        <v>1610612764</v>
      </c>
      <c r="C2334" t="s">
        <v>148</v>
      </c>
      <c r="D2334" t="s">
        <v>149</v>
      </c>
      <c r="E2334">
        <v>22401137</v>
      </c>
      <c r="F2334" s="1">
        <v>45753</v>
      </c>
      <c r="G2334" t="s">
        <v>1832</v>
      </c>
      <c r="H2334" t="s">
        <v>70</v>
      </c>
      <c r="I2334">
        <v>48</v>
      </c>
      <c r="J2334">
        <v>35</v>
      </c>
      <c r="K2334">
        <v>86</v>
      </c>
      <c r="L2334">
        <v>0.40699999999999997</v>
      </c>
      <c r="M2334">
        <v>12</v>
      </c>
      <c r="N2334">
        <v>45</v>
      </c>
      <c r="O2334">
        <v>0.26700000000000002</v>
      </c>
      <c r="P2334">
        <v>8</v>
      </c>
      <c r="Q2334">
        <v>10</v>
      </c>
      <c r="R2334">
        <v>0.8</v>
      </c>
      <c r="S2334">
        <v>11</v>
      </c>
      <c r="T2334">
        <v>21</v>
      </c>
      <c r="U2334">
        <v>32</v>
      </c>
      <c r="V2334">
        <v>21</v>
      </c>
      <c r="W2334">
        <v>10</v>
      </c>
      <c r="X2334">
        <v>5</v>
      </c>
      <c r="Y2334">
        <v>3</v>
      </c>
      <c r="Z2334">
        <v>5</v>
      </c>
      <c r="AA2334">
        <v>10</v>
      </c>
      <c r="AB2334">
        <v>9</v>
      </c>
      <c r="AC2334">
        <v>90</v>
      </c>
      <c r="AD2334">
        <v>-34</v>
      </c>
      <c r="AE2334">
        <v>1</v>
      </c>
      <c r="AF2334">
        <v>1231</v>
      </c>
      <c r="AG2334">
        <v>1231</v>
      </c>
      <c r="AH2334">
        <v>1231</v>
      </c>
      <c r="AI2334">
        <v>121</v>
      </c>
      <c r="AJ2334">
        <v>2164</v>
      </c>
      <c r="AK2334">
        <v>1580</v>
      </c>
      <c r="AL2334">
        <v>2131</v>
      </c>
      <c r="AM2334">
        <v>1413</v>
      </c>
      <c r="AN2334">
        <v>312</v>
      </c>
      <c r="AO2334">
        <v>2157</v>
      </c>
      <c r="AP2334">
        <v>2336</v>
      </c>
      <c r="AQ2334">
        <v>2381</v>
      </c>
      <c r="AR2334">
        <v>1029</v>
      </c>
      <c r="AS2334">
        <v>1051</v>
      </c>
      <c r="AT2334">
        <v>2432</v>
      </c>
      <c r="AU2334">
        <v>2378</v>
      </c>
      <c r="AV2334">
        <v>2031</v>
      </c>
      <c r="AW2334">
        <v>264</v>
      </c>
      <c r="AX2334">
        <v>1998</v>
      </c>
      <c r="AY2334">
        <v>1712</v>
      </c>
      <c r="AZ2334">
        <v>1188</v>
      </c>
      <c r="BA2334">
        <v>25</v>
      </c>
      <c r="BB2334">
        <v>2437</v>
      </c>
      <c r="BC2334">
        <v>2383</v>
      </c>
      <c r="BD2334">
        <v>2407</v>
      </c>
      <c r="BE2334">
        <v>1</v>
      </c>
      <c r="BF2334" t="s">
        <v>71</v>
      </c>
      <c r="BG2334" t="s">
        <v>1404</v>
      </c>
      <c r="BH2334" t="s">
        <v>1787</v>
      </c>
      <c r="BI2334" s="4">
        <f xml:space="preserve"> _2025teamgamelogs[[#This Row],[FGA]] + (0.44 * _2025teamgamelogs[[#This Row],[FTA]]) + _2025teamgamelogs[[#This Row],[TOV]] - _2025teamgamelogs[[#This Row],[OREB]]</f>
        <v>89.4</v>
      </c>
      <c r="BJ2334" s="3">
        <f>_2025teamgamelogs[[#This Row],[TOV]]/_2025teamgamelogs[[#This Row],[POSSESIONS]]</f>
        <v>0.11185682326621924</v>
      </c>
      <c r="BK2334" s="4">
        <f>_2025teamgamelogs[[#This Row],[PTS]]/_2025teamgamelogs[[#This Row],[POSSESIONS]]</f>
        <v>1.006711409395973</v>
      </c>
      <c r="BL2334" s="4">
        <f xml:space="preserve"> 100 * _2025teamgamelogs[[#This Row],[POINTS_PER_POSSESSION]]</f>
        <v>100.67114093959731</v>
      </c>
      <c r="BM2334" s="4">
        <f xml:space="preserve"> _2025teamgamelogs[[#This Row],[POSSESIONS]] / (_2025teamgamelogs[[#This Row],[MIN]]/48)</f>
        <v>89.4</v>
      </c>
      <c r="BN2334" s="3">
        <f>_2025teamgamelogs[[#This Row],[PTS]] / (2 * (_2025teamgamelogs[[#This Row],[FGA]] + 0.44 * _2025teamgamelogs[[#This Row],[FTA]]))</f>
        <v>0.49778761061946897</v>
      </c>
      <c r="BO2334" s="4">
        <f>VLOOKUP(_2025teamgamelogs[[#This Row],[MONTH]], LEAGUE_AVERAGES!$A$2:$B$8, 2, FALSE)</f>
        <v>112.746782507823</v>
      </c>
      <c r="BP2334" s="5">
        <f>VLOOKUP(_2025teamgamelogs[[#This Row],[TEAM_NAME]], LEAGUE_AVERAGES!$A$14:$C$43, 2, FALSE)</f>
        <v>0.32842499999999997</v>
      </c>
      <c r="BQ2334" s="5">
        <f>VLOOKUP(_2025teamgamelogs[[#This Row],[TEAM_NAME]], LEAGUE_AVERAGES!$A$14:$C$43, 3, FALSE)</f>
        <v>0.33730952380952384</v>
      </c>
      <c r="BR2334" s="5">
        <f>VLOOKUP(_2025teamgamelogs[[#This Row],[TEAM_NAME]], LEAGUE_AVERAGES!$F$14:$H$43, 2, FALSE)</f>
        <v>0.44209999999999994</v>
      </c>
      <c r="BS2334" s="5">
        <f>VLOOKUP(_2025teamgamelogs[[#This Row],[TEAM_NAME]], LEAGUE_AVERAGES!$F$14:$H$43, 3, FALSE)</f>
        <v>0.4362619047619048</v>
      </c>
      <c r="BT2334" s="5">
        <f>VLOOKUP(_2025teamgamelogs[[#This Row],[TEAM_NAME]], LEAGUE_AVERAGES!$K$14:$M$43, 2, FALSE)</f>
        <v>0.55099578881797462</v>
      </c>
      <c r="BU2334" s="5">
        <f>VLOOKUP(_2025teamgamelogs[[#This Row],[TEAM_NAME]], LEAGUE_AVERAGES!$K$14:$M$43, 3, FALSE)</f>
        <v>0.54201342555394594</v>
      </c>
    </row>
    <row r="2335" spans="1:73" x14ac:dyDescent="0.2">
      <c r="A2335" t="s">
        <v>59</v>
      </c>
      <c r="B2335">
        <v>1610612762</v>
      </c>
      <c r="C2335" t="s">
        <v>125</v>
      </c>
      <c r="D2335" t="s">
        <v>126</v>
      </c>
      <c r="E2335">
        <v>22401136</v>
      </c>
      <c r="F2335" s="1">
        <v>45753</v>
      </c>
      <c r="G2335" t="s">
        <v>1833</v>
      </c>
      <c r="H2335" t="s">
        <v>70</v>
      </c>
      <c r="I2335">
        <v>48</v>
      </c>
      <c r="J2335">
        <v>45</v>
      </c>
      <c r="K2335">
        <v>87</v>
      </c>
      <c r="L2335">
        <v>0.51700000000000002</v>
      </c>
      <c r="M2335">
        <v>20</v>
      </c>
      <c r="N2335">
        <v>47</v>
      </c>
      <c r="O2335">
        <v>0.42599999999999999</v>
      </c>
      <c r="P2335">
        <v>24</v>
      </c>
      <c r="Q2335">
        <v>28</v>
      </c>
      <c r="R2335">
        <v>0.85699999999999998</v>
      </c>
      <c r="S2335">
        <v>7</v>
      </c>
      <c r="T2335">
        <v>25</v>
      </c>
      <c r="U2335">
        <v>32</v>
      </c>
      <c r="V2335">
        <v>29</v>
      </c>
      <c r="W2335">
        <v>10</v>
      </c>
      <c r="X2335">
        <v>10</v>
      </c>
      <c r="Y2335">
        <v>4</v>
      </c>
      <c r="Z2335">
        <v>3</v>
      </c>
      <c r="AA2335">
        <v>18</v>
      </c>
      <c r="AB2335">
        <v>19</v>
      </c>
      <c r="AC2335">
        <v>134</v>
      </c>
      <c r="AD2335">
        <v>-13</v>
      </c>
      <c r="AE2335">
        <v>1</v>
      </c>
      <c r="AF2335">
        <v>1231</v>
      </c>
      <c r="AG2335">
        <v>1231</v>
      </c>
      <c r="AH2335">
        <v>1231</v>
      </c>
      <c r="AI2335">
        <v>121</v>
      </c>
      <c r="AJ2335">
        <v>564</v>
      </c>
      <c r="AK2335">
        <v>1449</v>
      </c>
      <c r="AL2335">
        <v>442</v>
      </c>
      <c r="AM2335">
        <v>114</v>
      </c>
      <c r="AN2335">
        <v>200</v>
      </c>
      <c r="AO2335">
        <v>493</v>
      </c>
      <c r="AP2335">
        <v>238</v>
      </c>
      <c r="AQ2335">
        <v>377</v>
      </c>
      <c r="AR2335">
        <v>515</v>
      </c>
      <c r="AS2335">
        <v>2024</v>
      </c>
      <c r="AT2335">
        <v>2271</v>
      </c>
      <c r="AU2335">
        <v>2378</v>
      </c>
      <c r="AV2335">
        <v>687</v>
      </c>
      <c r="AW2335">
        <v>264</v>
      </c>
      <c r="AX2335">
        <v>539</v>
      </c>
      <c r="AY2335">
        <v>1274</v>
      </c>
      <c r="AZ2335">
        <v>384</v>
      </c>
      <c r="BA2335">
        <v>1018</v>
      </c>
      <c r="BB2335">
        <v>971</v>
      </c>
      <c r="BC2335">
        <v>126</v>
      </c>
      <c r="BD2335">
        <v>1945</v>
      </c>
      <c r="BE2335">
        <v>1</v>
      </c>
      <c r="BF2335" t="s">
        <v>71</v>
      </c>
      <c r="BG2335" t="s">
        <v>1404</v>
      </c>
      <c r="BH2335" t="s">
        <v>1787</v>
      </c>
      <c r="BI2335" s="4">
        <f xml:space="preserve"> _2025teamgamelogs[[#This Row],[FGA]] + (0.44 * _2025teamgamelogs[[#This Row],[FTA]]) + _2025teamgamelogs[[#This Row],[TOV]] - _2025teamgamelogs[[#This Row],[OREB]]</f>
        <v>102.32</v>
      </c>
      <c r="BJ2335" s="3">
        <f>_2025teamgamelogs[[#This Row],[TOV]]/_2025teamgamelogs[[#This Row],[POSSESIONS]]</f>
        <v>9.7732603596559817E-2</v>
      </c>
      <c r="BK2335" s="4">
        <f>_2025teamgamelogs[[#This Row],[PTS]]/_2025teamgamelogs[[#This Row],[POSSESIONS]]</f>
        <v>1.3096168881939017</v>
      </c>
      <c r="BL2335" s="4">
        <f xml:space="preserve"> 100 * _2025teamgamelogs[[#This Row],[POINTS_PER_POSSESSION]]</f>
        <v>130.96168881939016</v>
      </c>
      <c r="BM2335" s="4">
        <f xml:space="preserve"> _2025teamgamelogs[[#This Row],[POSSESIONS]] / (_2025teamgamelogs[[#This Row],[MIN]]/48)</f>
        <v>102.32</v>
      </c>
      <c r="BN2335" s="3">
        <f>_2025teamgamelogs[[#This Row],[PTS]] / (2 * (_2025teamgamelogs[[#This Row],[FGA]] + 0.44 * _2025teamgamelogs[[#This Row],[FTA]]))</f>
        <v>0.67458719291180025</v>
      </c>
      <c r="BO2335" s="4">
        <f>VLOOKUP(_2025teamgamelogs[[#This Row],[MONTH]], LEAGUE_AVERAGES!$A$2:$B$8, 2, FALSE)</f>
        <v>112.746782507823</v>
      </c>
      <c r="BP2335" s="5">
        <f>VLOOKUP(_2025teamgamelogs[[#This Row],[TEAM_NAME]], LEAGUE_AVERAGES!$A$14:$C$43, 2, FALSE)</f>
        <v>0.36446341463414633</v>
      </c>
      <c r="BQ2335" s="5">
        <f>VLOOKUP(_2025teamgamelogs[[#This Row],[TEAM_NAME]], LEAGUE_AVERAGES!$A$14:$C$43, 3, FALSE)</f>
        <v>0.3413170731707319</v>
      </c>
      <c r="BR2335" s="5">
        <f>VLOOKUP(_2025teamgamelogs[[#This Row],[TEAM_NAME]], LEAGUE_AVERAGES!$F$14:$H$43, 2, FALSE)</f>
        <v>0.4583902439024391</v>
      </c>
      <c r="BS2335" s="5">
        <f>VLOOKUP(_2025teamgamelogs[[#This Row],[TEAM_NAME]], LEAGUE_AVERAGES!$F$14:$H$43, 3, FALSE)</f>
        <v>0.45390243902439031</v>
      </c>
      <c r="BT2335" s="5">
        <f>VLOOKUP(_2025teamgamelogs[[#This Row],[TEAM_NAME]], LEAGUE_AVERAGES!$K$14:$M$43, 2, FALSE)</f>
        <v>0.57104853563970659</v>
      </c>
      <c r="BU2335" s="5">
        <f>VLOOKUP(_2025teamgamelogs[[#This Row],[TEAM_NAME]], LEAGUE_AVERAGES!$K$14:$M$43, 3, FALSE)</f>
        <v>0.56826296147062372</v>
      </c>
    </row>
    <row r="2336" spans="1:73" x14ac:dyDescent="0.2">
      <c r="A2336" t="s">
        <v>59</v>
      </c>
      <c r="B2336">
        <v>1610612737</v>
      </c>
      <c r="C2336" t="s">
        <v>92</v>
      </c>
      <c r="D2336" t="s">
        <v>93</v>
      </c>
      <c r="E2336">
        <v>22401136</v>
      </c>
      <c r="F2336" s="1">
        <v>45753</v>
      </c>
      <c r="G2336" t="s">
        <v>1834</v>
      </c>
      <c r="H2336" t="s">
        <v>63</v>
      </c>
      <c r="I2336">
        <v>48</v>
      </c>
      <c r="J2336">
        <v>54</v>
      </c>
      <c r="K2336">
        <v>95</v>
      </c>
      <c r="L2336">
        <v>0.56799999999999995</v>
      </c>
      <c r="M2336">
        <v>22</v>
      </c>
      <c r="N2336">
        <v>41</v>
      </c>
      <c r="O2336">
        <v>0.53700000000000003</v>
      </c>
      <c r="P2336">
        <v>17</v>
      </c>
      <c r="Q2336">
        <v>20</v>
      </c>
      <c r="R2336">
        <v>0.85</v>
      </c>
      <c r="S2336">
        <v>11</v>
      </c>
      <c r="T2336">
        <v>31</v>
      </c>
      <c r="U2336">
        <v>42</v>
      </c>
      <c r="V2336">
        <v>43</v>
      </c>
      <c r="W2336">
        <v>12</v>
      </c>
      <c r="X2336">
        <v>7</v>
      </c>
      <c r="Y2336">
        <v>3</v>
      </c>
      <c r="Z2336">
        <v>4</v>
      </c>
      <c r="AA2336">
        <v>19</v>
      </c>
      <c r="AB2336">
        <v>18</v>
      </c>
      <c r="AC2336">
        <v>147</v>
      </c>
      <c r="AD2336">
        <v>13</v>
      </c>
      <c r="AE2336">
        <v>1</v>
      </c>
      <c r="AF2336">
        <v>1</v>
      </c>
      <c r="AG2336">
        <v>1</v>
      </c>
      <c r="AH2336">
        <v>1</v>
      </c>
      <c r="AI2336">
        <v>121</v>
      </c>
      <c r="AJ2336">
        <v>29</v>
      </c>
      <c r="AK2336">
        <v>477</v>
      </c>
      <c r="AL2336">
        <v>86</v>
      </c>
      <c r="AM2336">
        <v>40</v>
      </c>
      <c r="AN2336">
        <v>681</v>
      </c>
      <c r="AO2336">
        <v>47</v>
      </c>
      <c r="AP2336">
        <v>1052</v>
      </c>
      <c r="AQ2336">
        <v>1301</v>
      </c>
      <c r="AR2336">
        <v>583</v>
      </c>
      <c r="AS2336">
        <v>1051</v>
      </c>
      <c r="AT2336">
        <v>1488</v>
      </c>
      <c r="AU2336">
        <v>1443</v>
      </c>
      <c r="AV2336">
        <v>6</v>
      </c>
      <c r="AW2336">
        <v>640</v>
      </c>
      <c r="AX2336">
        <v>1360</v>
      </c>
      <c r="AY2336">
        <v>1712</v>
      </c>
      <c r="AZ2336">
        <v>750</v>
      </c>
      <c r="BA2336">
        <v>1258</v>
      </c>
      <c r="BB2336">
        <v>1204</v>
      </c>
      <c r="BC2336">
        <v>13</v>
      </c>
      <c r="BD2336">
        <v>467</v>
      </c>
      <c r="BE2336">
        <v>1</v>
      </c>
      <c r="BF2336" t="s">
        <v>64</v>
      </c>
      <c r="BG2336" t="s">
        <v>1404</v>
      </c>
      <c r="BH2336" t="s">
        <v>1787</v>
      </c>
      <c r="BI2336" s="4">
        <f xml:space="preserve"> _2025teamgamelogs[[#This Row],[FGA]] + (0.44 * _2025teamgamelogs[[#This Row],[FTA]]) + _2025teamgamelogs[[#This Row],[TOV]] - _2025teamgamelogs[[#This Row],[OREB]]</f>
        <v>104.8</v>
      </c>
      <c r="BJ2336" s="3">
        <f>_2025teamgamelogs[[#This Row],[TOV]]/_2025teamgamelogs[[#This Row],[POSSESIONS]]</f>
        <v>0.11450381679389313</v>
      </c>
      <c r="BK2336" s="4">
        <f>_2025teamgamelogs[[#This Row],[PTS]]/_2025teamgamelogs[[#This Row],[POSSESIONS]]</f>
        <v>1.4026717557251909</v>
      </c>
      <c r="BL2336" s="4">
        <f xml:space="preserve"> 100 * _2025teamgamelogs[[#This Row],[POINTS_PER_POSSESSION]]</f>
        <v>140.26717557251908</v>
      </c>
      <c r="BM2336" s="4">
        <f xml:space="preserve"> _2025teamgamelogs[[#This Row],[POSSESIONS]] / (_2025teamgamelogs[[#This Row],[MIN]]/48)</f>
        <v>104.8</v>
      </c>
      <c r="BN2336" s="3">
        <f>_2025teamgamelogs[[#This Row],[PTS]] / (2 * (_2025teamgamelogs[[#This Row],[FGA]] + 0.44 * _2025teamgamelogs[[#This Row],[FTA]]))</f>
        <v>0.70809248554913296</v>
      </c>
      <c r="BO2336" s="4">
        <f>VLOOKUP(_2025teamgamelogs[[#This Row],[MONTH]], LEAGUE_AVERAGES!$A$2:$B$8, 2, FALSE)</f>
        <v>112.746782507823</v>
      </c>
      <c r="BP2336" s="5">
        <f>VLOOKUP(_2025teamgamelogs[[#This Row],[TEAM_NAME]], LEAGUE_AVERAGES!$A$14:$C$43, 2, FALSE)</f>
        <v>0.35092500000000004</v>
      </c>
      <c r="BQ2336" s="5">
        <f>VLOOKUP(_2025teamgamelogs[[#This Row],[TEAM_NAME]], LEAGUE_AVERAGES!$A$14:$C$43, 3, FALSE)</f>
        <v>0.36290476190476195</v>
      </c>
      <c r="BR2336" s="5">
        <f>VLOOKUP(_2025teamgamelogs[[#This Row],[TEAM_NAME]], LEAGUE_AVERAGES!$F$14:$H$43, 2, FALSE)</f>
        <v>0.47670000000000012</v>
      </c>
      <c r="BS2336" s="5">
        <f>VLOOKUP(_2025teamgamelogs[[#This Row],[TEAM_NAME]], LEAGUE_AVERAGES!$F$14:$H$43, 3, FALSE)</f>
        <v>0.47069047619047621</v>
      </c>
      <c r="BT2336" s="5">
        <f>VLOOKUP(_2025teamgamelogs[[#This Row],[TEAM_NAME]], LEAGUE_AVERAGES!$K$14:$M$43, 2, FALSE)</f>
        <v>0.58493933923263275</v>
      </c>
      <c r="BU2336" s="5">
        <f>VLOOKUP(_2025teamgamelogs[[#This Row],[TEAM_NAME]], LEAGUE_AVERAGES!$K$14:$M$43, 3, FALSE)</f>
        <v>0.57722862424766153</v>
      </c>
    </row>
    <row r="2337" spans="1:73" x14ac:dyDescent="0.2">
      <c r="A2337" t="s">
        <v>59</v>
      </c>
      <c r="B2337">
        <v>1610612741</v>
      </c>
      <c r="C2337" t="s">
        <v>86</v>
      </c>
      <c r="D2337" t="s">
        <v>87</v>
      </c>
      <c r="E2337">
        <v>22401133</v>
      </c>
      <c r="F2337" s="1">
        <v>45753</v>
      </c>
      <c r="G2337" t="s">
        <v>929</v>
      </c>
      <c r="H2337" t="s">
        <v>63</v>
      </c>
      <c r="I2337">
        <v>48</v>
      </c>
      <c r="J2337">
        <v>46</v>
      </c>
      <c r="K2337">
        <v>86</v>
      </c>
      <c r="L2337">
        <v>0.53500000000000003</v>
      </c>
      <c r="M2337">
        <v>16</v>
      </c>
      <c r="N2337">
        <v>36</v>
      </c>
      <c r="O2337">
        <v>0.44400000000000001</v>
      </c>
      <c r="P2337">
        <v>23</v>
      </c>
      <c r="Q2337">
        <v>29</v>
      </c>
      <c r="R2337">
        <v>0.79300000000000004</v>
      </c>
      <c r="S2337">
        <v>9</v>
      </c>
      <c r="T2337">
        <v>32</v>
      </c>
      <c r="U2337">
        <v>41</v>
      </c>
      <c r="V2337">
        <v>26</v>
      </c>
      <c r="W2337">
        <v>13</v>
      </c>
      <c r="X2337">
        <v>8</v>
      </c>
      <c r="Y2337">
        <v>1</v>
      </c>
      <c r="Z2337">
        <v>2</v>
      </c>
      <c r="AA2337">
        <v>23</v>
      </c>
      <c r="AB2337">
        <v>22</v>
      </c>
      <c r="AC2337">
        <v>131</v>
      </c>
      <c r="AD2337">
        <v>14</v>
      </c>
      <c r="AE2337">
        <v>1</v>
      </c>
      <c r="AF2337">
        <v>1</v>
      </c>
      <c r="AG2337">
        <v>1</v>
      </c>
      <c r="AH2337">
        <v>1</v>
      </c>
      <c r="AI2337">
        <v>121</v>
      </c>
      <c r="AJ2337">
        <v>437</v>
      </c>
      <c r="AK2337">
        <v>1580</v>
      </c>
      <c r="AL2337">
        <v>261</v>
      </c>
      <c r="AM2337">
        <v>567</v>
      </c>
      <c r="AN2337">
        <v>1366</v>
      </c>
      <c r="AO2337">
        <v>359</v>
      </c>
      <c r="AP2337">
        <v>314</v>
      </c>
      <c r="AQ2337">
        <v>325</v>
      </c>
      <c r="AR2337">
        <v>1150</v>
      </c>
      <c r="AS2337">
        <v>1566</v>
      </c>
      <c r="AT2337">
        <v>1307</v>
      </c>
      <c r="AU2337">
        <v>1563</v>
      </c>
      <c r="AV2337">
        <v>1195</v>
      </c>
      <c r="AW2337">
        <v>850</v>
      </c>
      <c r="AX2337">
        <v>1073</v>
      </c>
      <c r="AY2337">
        <v>2304</v>
      </c>
      <c r="AZ2337">
        <v>158</v>
      </c>
      <c r="BA2337">
        <v>2046</v>
      </c>
      <c r="BB2337">
        <v>416</v>
      </c>
      <c r="BC2337">
        <v>218</v>
      </c>
      <c r="BD2337">
        <v>421</v>
      </c>
      <c r="BE2337">
        <v>1</v>
      </c>
      <c r="BF2337" t="s">
        <v>71</v>
      </c>
      <c r="BG2337" t="s">
        <v>1404</v>
      </c>
      <c r="BH2337" t="s">
        <v>1787</v>
      </c>
      <c r="BI2337" s="4">
        <f xml:space="preserve"> _2025teamgamelogs[[#This Row],[FGA]] + (0.44 * _2025teamgamelogs[[#This Row],[FTA]]) + _2025teamgamelogs[[#This Row],[TOV]] - _2025teamgamelogs[[#This Row],[OREB]]</f>
        <v>102.76</v>
      </c>
      <c r="BJ2337" s="3">
        <f>_2025teamgamelogs[[#This Row],[TOV]]/_2025teamgamelogs[[#This Row],[POSSESIONS]]</f>
        <v>0.126508369015181</v>
      </c>
      <c r="BK2337" s="4">
        <f>_2025teamgamelogs[[#This Row],[PTS]]/_2025teamgamelogs[[#This Row],[POSSESIONS]]</f>
        <v>1.2748151031529777</v>
      </c>
      <c r="BL2337" s="4">
        <f xml:space="preserve"> 100 * _2025teamgamelogs[[#This Row],[POINTS_PER_POSSESSION]]</f>
        <v>127.48151031529777</v>
      </c>
      <c r="BM2337" s="4">
        <f xml:space="preserve"> _2025teamgamelogs[[#This Row],[POSSESIONS]] / (_2025teamgamelogs[[#This Row],[MIN]]/48)</f>
        <v>102.76</v>
      </c>
      <c r="BN2337" s="3">
        <f>_2025teamgamelogs[[#This Row],[PTS]] / (2 * (_2025teamgamelogs[[#This Row],[FGA]] + 0.44 * _2025teamgamelogs[[#This Row],[FTA]]))</f>
        <v>0.66322397731875249</v>
      </c>
      <c r="BO2337" s="4">
        <f>VLOOKUP(_2025teamgamelogs[[#This Row],[MONTH]], LEAGUE_AVERAGES!$A$2:$B$8, 2, FALSE)</f>
        <v>112.746782507823</v>
      </c>
      <c r="BP2337" s="5">
        <f>VLOOKUP(_2025teamgamelogs[[#This Row],[TEAM_NAME]], LEAGUE_AVERAGES!$A$14:$C$43, 2, FALSE)</f>
        <v>0.36141463414634156</v>
      </c>
      <c r="BQ2337" s="5">
        <f>VLOOKUP(_2025teamgamelogs[[#This Row],[TEAM_NAME]], LEAGUE_AVERAGES!$A$14:$C$43, 3, FALSE)</f>
        <v>0.37548780487804878</v>
      </c>
      <c r="BR2337" s="5">
        <f>VLOOKUP(_2025teamgamelogs[[#This Row],[TEAM_NAME]], LEAGUE_AVERAGES!$F$14:$H$43, 2, FALSE)</f>
        <v>0.46404878048780479</v>
      </c>
      <c r="BS2337" s="5">
        <f>VLOOKUP(_2025teamgamelogs[[#This Row],[TEAM_NAME]], LEAGUE_AVERAGES!$F$14:$H$43, 3, FALSE)</f>
        <v>0.47712195121951223</v>
      </c>
      <c r="BT2337" s="5">
        <f>VLOOKUP(_2025teamgamelogs[[#This Row],[TEAM_NAME]], LEAGUE_AVERAGES!$K$14:$M$43, 2, FALSE)</f>
        <v>0.57631003599073594</v>
      </c>
      <c r="BU2337" s="5">
        <f>VLOOKUP(_2025teamgamelogs[[#This Row],[TEAM_NAME]], LEAGUE_AVERAGES!$K$14:$M$43, 3, FALSE)</f>
        <v>0.59556361257988066</v>
      </c>
    </row>
    <row r="2338" spans="1:73" x14ac:dyDescent="0.2">
      <c r="A2338" t="s">
        <v>59</v>
      </c>
      <c r="B2338">
        <v>1610612743</v>
      </c>
      <c r="C2338" t="s">
        <v>151</v>
      </c>
      <c r="D2338" t="s">
        <v>152</v>
      </c>
      <c r="E2338">
        <v>22401142</v>
      </c>
      <c r="F2338" s="1">
        <v>45753</v>
      </c>
      <c r="G2338" t="s">
        <v>1835</v>
      </c>
      <c r="H2338" t="s">
        <v>70</v>
      </c>
      <c r="I2338">
        <v>48</v>
      </c>
      <c r="J2338">
        <v>50</v>
      </c>
      <c r="K2338">
        <v>93</v>
      </c>
      <c r="L2338">
        <v>0.53800000000000003</v>
      </c>
      <c r="M2338">
        <v>8</v>
      </c>
      <c r="N2338">
        <v>31</v>
      </c>
      <c r="O2338">
        <v>0.25800000000000001</v>
      </c>
      <c r="P2338">
        <v>12</v>
      </c>
      <c r="Q2338">
        <v>18</v>
      </c>
      <c r="R2338">
        <v>0.66700000000000004</v>
      </c>
      <c r="S2338">
        <v>9</v>
      </c>
      <c r="T2338">
        <v>38</v>
      </c>
      <c r="U2338">
        <v>47</v>
      </c>
      <c r="V2338">
        <v>33</v>
      </c>
      <c r="W2338">
        <v>13</v>
      </c>
      <c r="X2338">
        <v>2</v>
      </c>
      <c r="Y2338">
        <v>7</v>
      </c>
      <c r="Z2338">
        <v>7</v>
      </c>
      <c r="AA2338">
        <v>17</v>
      </c>
      <c r="AB2338">
        <v>17</v>
      </c>
      <c r="AC2338">
        <v>120</v>
      </c>
      <c r="AD2338">
        <v>-5</v>
      </c>
      <c r="AE2338">
        <v>1</v>
      </c>
      <c r="AF2338">
        <v>1231</v>
      </c>
      <c r="AG2338">
        <v>1231</v>
      </c>
      <c r="AH2338">
        <v>1231</v>
      </c>
      <c r="AI2338">
        <v>121</v>
      </c>
      <c r="AJ2338">
        <v>131</v>
      </c>
      <c r="AK2338">
        <v>664</v>
      </c>
      <c r="AL2338">
        <v>241</v>
      </c>
      <c r="AM2338">
        <v>2251</v>
      </c>
      <c r="AN2338">
        <v>1971</v>
      </c>
      <c r="AO2338">
        <v>2206</v>
      </c>
      <c r="AP2338">
        <v>1889</v>
      </c>
      <c r="AQ2338">
        <v>1617</v>
      </c>
      <c r="AR2338">
        <v>2105</v>
      </c>
      <c r="AS2338">
        <v>1566</v>
      </c>
      <c r="AT2338">
        <v>377</v>
      </c>
      <c r="AU2338">
        <v>705</v>
      </c>
      <c r="AV2338">
        <v>240</v>
      </c>
      <c r="AW2338">
        <v>850</v>
      </c>
      <c r="AX2338">
        <v>2421</v>
      </c>
      <c r="AY2338">
        <v>346</v>
      </c>
      <c r="AZ2338">
        <v>1902</v>
      </c>
      <c r="BA2338">
        <v>792</v>
      </c>
      <c r="BB2338">
        <v>1444</v>
      </c>
      <c r="BC2338">
        <v>735</v>
      </c>
      <c r="BD2338">
        <v>1476</v>
      </c>
      <c r="BE2338">
        <v>1</v>
      </c>
      <c r="BF2338" t="s">
        <v>64</v>
      </c>
      <c r="BG2338" t="s">
        <v>1404</v>
      </c>
      <c r="BH2338" t="s">
        <v>1787</v>
      </c>
      <c r="BI2338" s="4">
        <f xml:space="preserve"> _2025teamgamelogs[[#This Row],[FGA]] + (0.44 * _2025teamgamelogs[[#This Row],[FTA]]) + _2025teamgamelogs[[#This Row],[TOV]] - _2025teamgamelogs[[#This Row],[OREB]]</f>
        <v>104.92</v>
      </c>
      <c r="BJ2338" s="3">
        <f>_2025teamgamelogs[[#This Row],[TOV]]/_2025teamgamelogs[[#This Row],[POSSESIONS]]</f>
        <v>0.12390392680137247</v>
      </c>
      <c r="BK2338" s="4">
        <f>_2025teamgamelogs[[#This Row],[PTS]]/_2025teamgamelogs[[#This Row],[POSSESIONS]]</f>
        <v>1.1437285550895921</v>
      </c>
      <c r="BL2338" s="4">
        <f xml:space="preserve"> 100 * _2025teamgamelogs[[#This Row],[POINTS_PER_POSSESSION]]</f>
        <v>114.37285550895922</v>
      </c>
      <c r="BM2338" s="4">
        <f xml:space="preserve"> _2025teamgamelogs[[#This Row],[POSSESIONS]] / (_2025teamgamelogs[[#This Row],[MIN]]/48)</f>
        <v>104.92</v>
      </c>
      <c r="BN2338" s="3">
        <f>_2025teamgamelogs[[#This Row],[PTS]] / (2 * (_2025teamgamelogs[[#This Row],[FGA]] + 0.44 * _2025teamgamelogs[[#This Row],[FTA]]))</f>
        <v>0.59453032104637338</v>
      </c>
      <c r="BO2338" s="4">
        <f>VLOOKUP(_2025teamgamelogs[[#This Row],[MONTH]], LEAGUE_AVERAGES!$A$2:$B$8, 2, FALSE)</f>
        <v>112.746782507823</v>
      </c>
      <c r="BP2338" s="5">
        <f>VLOOKUP(_2025teamgamelogs[[#This Row],[TEAM_NAME]], LEAGUE_AVERAGES!$A$14:$C$43, 2, FALSE)</f>
        <v>0.39036585365853654</v>
      </c>
      <c r="BQ2338" s="5">
        <f>VLOOKUP(_2025teamgamelogs[[#This Row],[TEAM_NAME]], LEAGUE_AVERAGES!$A$14:$C$43, 3, FALSE)</f>
        <v>0.36282926829268303</v>
      </c>
      <c r="BR2338" s="5">
        <f>VLOOKUP(_2025teamgamelogs[[#This Row],[TEAM_NAME]], LEAGUE_AVERAGES!$F$14:$H$43, 2, FALSE)</f>
        <v>0.50741463414634147</v>
      </c>
      <c r="BS2338" s="5">
        <f>VLOOKUP(_2025teamgamelogs[[#This Row],[TEAM_NAME]], LEAGUE_AVERAGES!$F$14:$H$43, 3, FALSE)</f>
        <v>0.50717073170731708</v>
      </c>
      <c r="BT2338" s="5">
        <f>VLOOKUP(_2025teamgamelogs[[#This Row],[TEAM_NAME]], LEAGUE_AVERAGES!$K$14:$M$43, 2, FALSE)</f>
        <v>0.61183675116028358</v>
      </c>
      <c r="BU2338" s="5">
        <f>VLOOKUP(_2025teamgamelogs[[#This Row],[TEAM_NAME]], LEAGUE_AVERAGES!$K$14:$M$43, 3, FALSE)</f>
        <v>0.59871853787111373</v>
      </c>
    </row>
    <row r="2339" spans="1:73" x14ac:dyDescent="0.2">
      <c r="A2339" t="s">
        <v>59</v>
      </c>
      <c r="B2339">
        <v>1610612761</v>
      </c>
      <c r="C2339" t="s">
        <v>95</v>
      </c>
      <c r="D2339" t="s">
        <v>96</v>
      </c>
      <c r="E2339">
        <v>22401134</v>
      </c>
      <c r="F2339" s="1">
        <v>45753</v>
      </c>
      <c r="G2339" t="s">
        <v>1740</v>
      </c>
      <c r="H2339" t="s">
        <v>63</v>
      </c>
      <c r="I2339">
        <v>48</v>
      </c>
      <c r="J2339">
        <v>47</v>
      </c>
      <c r="K2339">
        <v>94</v>
      </c>
      <c r="L2339">
        <v>0.5</v>
      </c>
      <c r="M2339">
        <v>12</v>
      </c>
      <c r="N2339">
        <v>36</v>
      </c>
      <c r="O2339">
        <v>0.33300000000000002</v>
      </c>
      <c r="P2339">
        <v>14</v>
      </c>
      <c r="Q2339">
        <v>22</v>
      </c>
      <c r="R2339">
        <v>0.63600000000000001</v>
      </c>
      <c r="S2339">
        <v>13</v>
      </c>
      <c r="T2339">
        <v>34</v>
      </c>
      <c r="U2339">
        <v>47</v>
      </c>
      <c r="V2339">
        <v>30</v>
      </c>
      <c r="W2339">
        <v>19</v>
      </c>
      <c r="X2339">
        <v>16</v>
      </c>
      <c r="Y2339">
        <v>4</v>
      </c>
      <c r="Z2339">
        <v>7</v>
      </c>
      <c r="AA2339">
        <v>21</v>
      </c>
      <c r="AB2339">
        <v>18</v>
      </c>
      <c r="AC2339">
        <v>120</v>
      </c>
      <c r="AD2339">
        <v>11</v>
      </c>
      <c r="AE2339">
        <v>1</v>
      </c>
      <c r="AF2339">
        <v>1</v>
      </c>
      <c r="AG2339">
        <v>1</v>
      </c>
      <c r="AH2339">
        <v>1</v>
      </c>
      <c r="AI2339">
        <v>121</v>
      </c>
      <c r="AJ2339">
        <v>335</v>
      </c>
      <c r="AK2339">
        <v>570</v>
      </c>
      <c r="AL2339">
        <v>663</v>
      </c>
      <c r="AM2339">
        <v>1413</v>
      </c>
      <c r="AN2339">
        <v>1366</v>
      </c>
      <c r="AO2339">
        <v>1468</v>
      </c>
      <c r="AP2339">
        <v>1571</v>
      </c>
      <c r="AQ2339">
        <v>1008</v>
      </c>
      <c r="AR2339">
        <v>2249</v>
      </c>
      <c r="AS2339">
        <v>652</v>
      </c>
      <c r="AT2339">
        <v>926</v>
      </c>
      <c r="AU2339">
        <v>705</v>
      </c>
      <c r="AV2339">
        <v>541</v>
      </c>
      <c r="AW2339">
        <v>2098</v>
      </c>
      <c r="AX2339">
        <v>21</v>
      </c>
      <c r="AY2339">
        <v>1274</v>
      </c>
      <c r="AZ2339">
        <v>1902</v>
      </c>
      <c r="BA2339">
        <v>1694</v>
      </c>
      <c r="BB2339">
        <v>1204</v>
      </c>
      <c r="BC2339">
        <v>735</v>
      </c>
      <c r="BD2339">
        <v>563</v>
      </c>
      <c r="BE2339">
        <v>1</v>
      </c>
      <c r="BF2339" t="s">
        <v>71</v>
      </c>
      <c r="BG2339" t="s">
        <v>1404</v>
      </c>
      <c r="BH2339" t="s">
        <v>1787</v>
      </c>
      <c r="BI2339" s="4">
        <f xml:space="preserve"> _2025teamgamelogs[[#This Row],[FGA]] + (0.44 * _2025teamgamelogs[[#This Row],[FTA]]) + _2025teamgamelogs[[#This Row],[TOV]] - _2025teamgamelogs[[#This Row],[OREB]]</f>
        <v>109.68</v>
      </c>
      <c r="BJ2339" s="3">
        <f>_2025teamgamelogs[[#This Row],[TOV]]/_2025teamgamelogs[[#This Row],[POSSESIONS]]</f>
        <v>0.17323121808898614</v>
      </c>
      <c r="BK2339" s="4">
        <f>_2025teamgamelogs[[#This Row],[PTS]]/_2025teamgamelogs[[#This Row],[POSSESIONS]]</f>
        <v>1.0940919037199124</v>
      </c>
      <c r="BL2339" s="4">
        <f xml:space="preserve"> 100 * _2025teamgamelogs[[#This Row],[POINTS_PER_POSSESSION]]</f>
        <v>109.40919037199124</v>
      </c>
      <c r="BM2339" s="4">
        <f xml:space="preserve"> _2025teamgamelogs[[#This Row],[POSSESIONS]] / (_2025teamgamelogs[[#This Row],[MIN]]/48)</f>
        <v>109.68</v>
      </c>
      <c r="BN2339" s="3">
        <f>_2025teamgamelogs[[#This Row],[PTS]] / (2 * (_2025teamgamelogs[[#This Row],[FGA]] + 0.44 * _2025teamgamelogs[[#This Row],[FTA]]))</f>
        <v>0.57870370370370372</v>
      </c>
      <c r="BO2339" s="4">
        <f>VLOOKUP(_2025teamgamelogs[[#This Row],[MONTH]], LEAGUE_AVERAGES!$A$2:$B$8, 2, FALSE)</f>
        <v>112.746782507823</v>
      </c>
      <c r="BP2339" s="5">
        <f>VLOOKUP(_2025teamgamelogs[[#This Row],[TEAM_NAME]], LEAGUE_AVERAGES!$A$14:$C$43, 2, FALSE)</f>
        <v>0.35443902439024388</v>
      </c>
      <c r="BQ2339" s="5">
        <f>VLOOKUP(_2025teamgamelogs[[#This Row],[TEAM_NAME]], LEAGUE_AVERAGES!$A$14:$C$43, 3, FALSE)</f>
        <v>0.34512195121951217</v>
      </c>
      <c r="BR2339" s="5">
        <f>VLOOKUP(_2025teamgamelogs[[#This Row],[TEAM_NAME]], LEAGUE_AVERAGES!$F$14:$H$43, 2, FALSE)</f>
        <v>0.46104878048780484</v>
      </c>
      <c r="BS2339" s="5">
        <f>VLOOKUP(_2025teamgamelogs[[#This Row],[TEAM_NAME]], LEAGUE_AVERAGES!$F$14:$H$43, 3, FALSE)</f>
        <v>0.45834146341463411</v>
      </c>
      <c r="BT2339" s="5">
        <f>VLOOKUP(_2025teamgamelogs[[#This Row],[TEAM_NAME]], LEAGUE_AVERAGES!$K$14:$M$43, 2, FALSE)</f>
        <v>0.55942918094792793</v>
      </c>
      <c r="BU2339" s="5">
        <f>VLOOKUP(_2025teamgamelogs[[#This Row],[TEAM_NAME]], LEAGUE_AVERAGES!$K$14:$M$43, 3, FALSE)</f>
        <v>0.54979583097447959</v>
      </c>
    </row>
    <row r="2340" spans="1:73" x14ac:dyDescent="0.2">
      <c r="A2340" t="s">
        <v>59</v>
      </c>
      <c r="B2340">
        <v>1610612754</v>
      </c>
      <c r="C2340" t="s">
        <v>110</v>
      </c>
      <c r="D2340" t="s">
        <v>111</v>
      </c>
      <c r="E2340">
        <v>22401142</v>
      </c>
      <c r="F2340" s="1">
        <v>45753</v>
      </c>
      <c r="G2340" t="s">
        <v>1836</v>
      </c>
      <c r="H2340" t="s">
        <v>63</v>
      </c>
      <c r="I2340">
        <v>48</v>
      </c>
      <c r="J2340">
        <v>46</v>
      </c>
      <c r="K2340">
        <v>96</v>
      </c>
      <c r="L2340">
        <v>0.47899999999999998</v>
      </c>
      <c r="M2340">
        <v>15</v>
      </c>
      <c r="N2340">
        <v>44</v>
      </c>
      <c r="O2340">
        <v>0.34100000000000003</v>
      </c>
      <c r="P2340">
        <v>18</v>
      </c>
      <c r="Q2340">
        <v>21</v>
      </c>
      <c r="R2340">
        <v>0.85699999999999998</v>
      </c>
      <c r="S2340">
        <v>7</v>
      </c>
      <c r="T2340">
        <v>34</v>
      </c>
      <c r="U2340">
        <v>41</v>
      </c>
      <c r="V2340">
        <v>34</v>
      </c>
      <c r="W2340">
        <v>6</v>
      </c>
      <c r="X2340">
        <v>10</v>
      </c>
      <c r="Y2340">
        <v>7</v>
      </c>
      <c r="Z2340">
        <v>7</v>
      </c>
      <c r="AA2340">
        <v>17</v>
      </c>
      <c r="AB2340">
        <v>17</v>
      </c>
      <c r="AC2340">
        <v>125</v>
      </c>
      <c r="AD2340">
        <v>5</v>
      </c>
      <c r="AE2340">
        <v>1</v>
      </c>
      <c r="AF2340">
        <v>1</v>
      </c>
      <c r="AG2340">
        <v>1</v>
      </c>
      <c r="AH2340">
        <v>1</v>
      </c>
      <c r="AI2340">
        <v>121</v>
      </c>
      <c r="AJ2340">
        <v>437</v>
      </c>
      <c r="AK2340">
        <v>392</v>
      </c>
      <c r="AL2340">
        <v>1015</v>
      </c>
      <c r="AM2340">
        <v>733</v>
      </c>
      <c r="AN2340">
        <v>384</v>
      </c>
      <c r="AO2340">
        <v>1445</v>
      </c>
      <c r="AP2340">
        <v>889</v>
      </c>
      <c r="AQ2340">
        <v>1164</v>
      </c>
      <c r="AR2340">
        <v>515</v>
      </c>
      <c r="AS2340">
        <v>2024</v>
      </c>
      <c r="AT2340">
        <v>926</v>
      </c>
      <c r="AU2340">
        <v>1563</v>
      </c>
      <c r="AV2340">
        <v>186</v>
      </c>
      <c r="AW2340">
        <v>18</v>
      </c>
      <c r="AX2340">
        <v>539</v>
      </c>
      <c r="AY2340">
        <v>346</v>
      </c>
      <c r="AZ2340">
        <v>1902</v>
      </c>
      <c r="BA2340">
        <v>792</v>
      </c>
      <c r="BB2340">
        <v>1444</v>
      </c>
      <c r="BC2340">
        <v>437</v>
      </c>
      <c r="BD2340">
        <v>922</v>
      </c>
      <c r="BE2340">
        <v>1</v>
      </c>
      <c r="BF2340" t="s">
        <v>71</v>
      </c>
      <c r="BG2340" t="s">
        <v>1404</v>
      </c>
      <c r="BH2340" t="s">
        <v>1787</v>
      </c>
      <c r="BI2340" s="4">
        <f xml:space="preserve"> _2025teamgamelogs[[#This Row],[FGA]] + (0.44 * _2025teamgamelogs[[#This Row],[FTA]]) + _2025teamgamelogs[[#This Row],[TOV]] - _2025teamgamelogs[[#This Row],[OREB]]</f>
        <v>104.24</v>
      </c>
      <c r="BJ2340" s="3">
        <f>_2025teamgamelogs[[#This Row],[TOV]]/_2025teamgamelogs[[#This Row],[POSSESIONS]]</f>
        <v>5.7559478127398311E-2</v>
      </c>
      <c r="BK2340" s="4">
        <f>_2025teamgamelogs[[#This Row],[PTS]]/_2025teamgamelogs[[#This Row],[POSSESIONS]]</f>
        <v>1.1991557943207982</v>
      </c>
      <c r="BL2340" s="4">
        <f xml:space="preserve"> 100 * _2025teamgamelogs[[#This Row],[POINTS_PER_POSSESSION]]</f>
        <v>119.91557943207982</v>
      </c>
      <c r="BM2340" s="4">
        <f xml:space="preserve"> _2025teamgamelogs[[#This Row],[POSSESIONS]] / (_2025teamgamelogs[[#This Row],[MIN]]/48)</f>
        <v>104.24</v>
      </c>
      <c r="BN2340" s="3">
        <f>_2025teamgamelogs[[#This Row],[PTS]] / (2 * (_2025teamgamelogs[[#This Row],[FGA]] + 0.44 * _2025teamgamelogs[[#This Row],[FTA]]))</f>
        <v>0.59388065374382371</v>
      </c>
      <c r="BO2340" s="4">
        <f>VLOOKUP(_2025teamgamelogs[[#This Row],[MONTH]], LEAGUE_AVERAGES!$A$2:$B$8, 2, FALSE)</f>
        <v>112.746782507823</v>
      </c>
      <c r="BP2340" s="5">
        <f>VLOOKUP(_2025teamgamelogs[[#This Row],[TEAM_NAME]], LEAGUE_AVERAGES!$A$14:$C$43, 2, FALSE)</f>
        <v>0.37909999999999999</v>
      </c>
      <c r="BQ2340" s="5">
        <f>VLOOKUP(_2025teamgamelogs[[#This Row],[TEAM_NAME]], LEAGUE_AVERAGES!$A$14:$C$43, 3, FALSE)</f>
        <v>0.35511904761904761</v>
      </c>
      <c r="BR2340" s="5">
        <f>VLOOKUP(_2025teamgamelogs[[#This Row],[TEAM_NAME]], LEAGUE_AVERAGES!$F$14:$H$43, 2, FALSE)</f>
        <v>0.49785000000000013</v>
      </c>
      <c r="BS2340" s="5">
        <f>VLOOKUP(_2025teamgamelogs[[#This Row],[TEAM_NAME]], LEAGUE_AVERAGES!$F$14:$H$43, 3, FALSE)</f>
        <v>0.47942857142857148</v>
      </c>
      <c r="BT2340" s="5">
        <f>VLOOKUP(_2025teamgamelogs[[#This Row],[TEAM_NAME]], LEAGUE_AVERAGES!$K$14:$M$43, 2, FALSE)</f>
        <v>0.60805571751162091</v>
      </c>
      <c r="BU2340" s="5">
        <f>VLOOKUP(_2025teamgamelogs[[#This Row],[TEAM_NAME]], LEAGUE_AVERAGES!$K$14:$M$43, 3, FALSE)</f>
        <v>0.58190704341109034</v>
      </c>
    </row>
    <row r="2341" spans="1:73" x14ac:dyDescent="0.2">
      <c r="A2341" t="s">
        <v>59</v>
      </c>
      <c r="B2341">
        <v>1610612757</v>
      </c>
      <c r="C2341" t="s">
        <v>116</v>
      </c>
      <c r="D2341" t="s">
        <v>117</v>
      </c>
      <c r="E2341">
        <v>22401139</v>
      </c>
      <c r="F2341" s="1">
        <v>45753</v>
      </c>
      <c r="G2341" t="s">
        <v>782</v>
      </c>
      <c r="H2341" t="s">
        <v>63</v>
      </c>
      <c r="I2341">
        <v>48</v>
      </c>
      <c r="J2341">
        <v>42</v>
      </c>
      <c r="K2341">
        <v>89</v>
      </c>
      <c r="L2341">
        <v>0.47199999999999998</v>
      </c>
      <c r="M2341">
        <v>15</v>
      </c>
      <c r="N2341">
        <v>41</v>
      </c>
      <c r="O2341">
        <v>0.36599999999999999</v>
      </c>
      <c r="P2341">
        <v>21</v>
      </c>
      <c r="Q2341">
        <v>27</v>
      </c>
      <c r="R2341">
        <v>0.77800000000000002</v>
      </c>
      <c r="S2341">
        <v>8</v>
      </c>
      <c r="T2341">
        <v>36</v>
      </c>
      <c r="U2341">
        <v>44</v>
      </c>
      <c r="V2341">
        <v>25</v>
      </c>
      <c r="W2341">
        <v>15</v>
      </c>
      <c r="X2341">
        <v>10</v>
      </c>
      <c r="Y2341">
        <v>5</v>
      </c>
      <c r="Z2341">
        <v>4</v>
      </c>
      <c r="AA2341">
        <v>20</v>
      </c>
      <c r="AB2341">
        <v>21</v>
      </c>
      <c r="AC2341">
        <v>120</v>
      </c>
      <c r="AD2341">
        <v>11</v>
      </c>
      <c r="AE2341">
        <v>1</v>
      </c>
      <c r="AF2341">
        <v>1</v>
      </c>
      <c r="AG2341">
        <v>1</v>
      </c>
      <c r="AH2341">
        <v>1</v>
      </c>
      <c r="AI2341">
        <v>121</v>
      </c>
      <c r="AJ2341">
        <v>1068</v>
      </c>
      <c r="AK2341">
        <v>1176</v>
      </c>
      <c r="AL2341">
        <v>1158</v>
      </c>
      <c r="AM2341">
        <v>733</v>
      </c>
      <c r="AN2341">
        <v>681</v>
      </c>
      <c r="AO2341">
        <v>1141</v>
      </c>
      <c r="AP2341">
        <v>506</v>
      </c>
      <c r="AQ2341">
        <v>471</v>
      </c>
      <c r="AR2341">
        <v>1292</v>
      </c>
      <c r="AS2341">
        <v>1800</v>
      </c>
      <c r="AT2341">
        <v>640</v>
      </c>
      <c r="AU2341">
        <v>1127</v>
      </c>
      <c r="AV2341">
        <v>1358</v>
      </c>
      <c r="AW2341">
        <v>1341</v>
      </c>
      <c r="AX2341">
        <v>539</v>
      </c>
      <c r="AY2341">
        <v>889</v>
      </c>
      <c r="AZ2341">
        <v>750</v>
      </c>
      <c r="BA2341">
        <v>1491</v>
      </c>
      <c r="BB2341">
        <v>575</v>
      </c>
      <c r="BC2341">
        <v>735</v>
      </c>
      <c r="BD2341">
        <v>563</v>
      </c>
      <c r="BE2341">
        <v>1</v>
      </c>
      <c r="BF2341" t="s">
        <v>64</v>
      </c>
      <c r="BG2341" t="s">
        <v>1404</v>
      </c>
      <c r="BH2341" t="s">
        <v>1787</v>
      </c>
      <c r="BI2341" s="4">
        <f xml:space="preserve"> _2025teamgamelogs[[#This Row],[FGA]] + (0.44 * _2025teamgamelogs[[#This Row],[FTA]]) + _2025teamgamelogs[[#This Row],[TOV]] - _2025teamgamelogs[[#This Row],[OREB]]</f>
        <v>107.88</v>
      </c>
      <c r="BJ2341" s="3">
        <f>_2025teamgamelogs[[#This Row],[TOV]]/_2025teamgamelogs[[#This Row],[POSSESIONS]]</f>
        <v>0.13904338153503895</v>
      </c>
      <c r="BK2341" s="4">
        <f>_2025teamgamelogs[[#This Row],[PTS]]/_2025teamgamelogs[[#This Row],[POSSESIONS]]</f>
        <v>1.1123470522803116</v>
      </c>
      <c r="BL2341" s="4">
        <f xml:space="preserve"> 100 * _2025teamgamelogs[[#This Row],[POINTS_PER_POSSESSION]]</f>
        <v>111.23470522803116</v>
      </c>
      <c r="BM2341" s="4">
        <f xml:space="preserve"> _2025teamgamelogs[[#This Row],[POSSESIONS]] / (_2025teamgamelogs[[#This Row],[MIN]]/48)</f>
        <v>107.88</v>
      </c>
      <c r="BN2341" s="3">
        <f>_2025teamgamelogs[[#This Row],[PTS]] / (2 * (_2025teamgamelogs[[#This Row],[FGA]] + 0.44 * _2025teamgamelogs[[#This Row],[FTA]]))</f>
        <v>0.59476605868358445</v>
      </c>
      <c r="BO2341" s="4">
        <f>VLOOKUP(_2025teamgamelogs[[#This Row],[MONTH]], LEAGUE_AVERAGES!$A$2:$B$8, 2, FALSE)</f>
        <v>112.746782507823</v>
      </c>
      <c r="BP2341" s="5">
        <f>VLOOKUP(_2025teamgamelogs[[#This Row],[TEAM_NAME]], LEAGUE_AVERAGES!$A$14:$C$43, 2, FALSE)</f>
        <v>0.3617317073170731</v>
      </c>
      <c r="BQ2341" s="5">
        <f>VLOOKUP(_2025teamgamelogs[[#This Row],[TEAM_NAME]], LEAGUE_AVERAGES!$A$14:$C$43, 3, FALSE)</f>
        <v>0.32368292682926825</v>
      </c>
      <c r="BR2341" s="5">
        <f>VLOOKUP(_2025teamgamelogs[[#This Row],[TEAM_NAME]], LEAGUE_AVERAGES!$F$14:$H$43, 2, FALSE)</f>
        <v>0.4560243902439024</v>
      </c>
      <c r="BS2341" s="5">
        <f>VLOOKUP(_2025teamgamelogs[[#This Row],[TEAM_NAME]], LEAGUE_AVERAGES!$F$14:$H$43, 3, FALSE)</f>
        <v>0.4473414634146341</v>
      </c>
      <c r="BT2341" s="5">
        <f>VLOOKUP(_2025teamgamelogs[[#This Row],[TEAM_NAME]], LEAGUE_AVERAGES!$K$14:$M$43, 2, FALSE)</f>
        <v>0.56794360073860606</v>
      </c>
      <c r="BU2341" s="5">
        <f>VLOOKUP(_2025teamgamelogs[[#This Row],[TEAM_NAME]], LEAGUE_AVERAGES!$K$14:$M$43, 3, FALSE)</f>
        <v>0.54561285519601899</v>
      </c>
    </row>
    <row r="2342" spans="1:73" x14ac:dyDescent="0.2">
      <c r="A2342" t="s">
        <v>59</v>
      </c>
      <c r="B2342">
        <v>1610612739</v>
      </c>
      <c r="C2342" t="s">
        <v>119</v>
      </c>
      <c r="D2342" t="s">
        <v>120</v>
      </c>
      <c r="E2342">
        <v>22401138</v>
      </c>
      <c r="F2342" s="1">
        <v>45753</v>
      </c>
      <c r="G2342" t="s">
        <v>1837</v>
      </c>
      <c r="H2342" t="s">
        <v>70</v>
      </c>
      <c r="I2342">
        <v>48</v>
      </c>
      <c r="J2342">
        <v>46</v>
      </c>
      <c r="K2342">
        <v>88</v>
      </c>
      <c r="L2342">
        <v>0.52300000000000002</v>
      </c>
      <c r="M2342">
        <v>10</v>
      </c>
      <c r="N2342">
        <v>38</v>
      </c>
      <c r="O2342">
        <v>0.26300000000000001</v>
      </c>
      <c r="P2342">
        <v>11</v>
      </c>
      <c r="Q2342">
        <v>19</v>
      </c>
      <c r="R2342">
        <v>0.57899999999999996</v>
      </c>
      <c r="S2342">
        <v>13</v>
      </c>
      <c r="T2342">
        <v>26</v>
      </c>
      <c r="U2342">
        <v>39</v>
      </c>
      <c r="V2342">
        <v>31</v>
      </c>
      <c r="W2342">
        <v>16</v>
      </c>
      <c r="X2342">
        <v>11</v>
      </c>
      <c r="Y2342">
        <v>5</v>
      </c>
      <c r="Z2342">
        <v>3</v>
      </c>
      <c r="AA2342">
        <v>17</v>
      </c>
      <c r="AB2342">
        <v>14</v>
      </c>
      <c r="AC2342">
        <v>113</v>
      </c>
      <c r="AD2342">
        <v>-7</v>
      </c>
      <c r="AE2342">
        <v>1</v>
      </c>
      <c r="AF2342">
        <v>1231</v>
      </c>
      <c r="AG2342">
        <v>1231</v>
      </c>
      <c r="AH2342">
        <v>1231</v>
      </c>
      <c r="AI2342">
        <v>121</v>
      </c>
      <c r="AJ2342">
        <v>437</v>
      </c>
      <c r="AK2342">
        <v>1314</v>
      </c>
      <c r="AL2342">
        <v>378</v>
      </c>
      <c r="AM2342">
        <v>1891</v>
      </c>
      <c r="AN2342">
        <v>1078</v>
      </c>
      <c r="AO2342">
        <v>2180</v>
      </c>
      <c r="AP2342">
        <v>2028</v>
      </c>
      <c r="AQ2342">
        <v>1458</v>
      </c>
      <c r="AR2342">
        <v>2388</v>
      </c>
      <c r="AS2342">
        <v>652</v>
      </c>
      <c r="AT2342">
        <v>2171</v>
      </c>
      <c r="AU2342">
        <v>1833</v>
      </c>
      <c r="AV2342">
        <v>426</v>
      </c>
      <c r="AW2342">
        <v>1583</v>
      </c>
      <c r="AX2342">
        <v>346</v>
      </c>
      <c r="AY2342">
        <v>889</v>
      </c>
      <c r="AZ2342">
        <v>384</v>
      </c>
      <c r="BA2342">
        <v>792</v>
      </c>
      <c r="BB2342">
        <v>2064</v>
      </c>
      <c r="BC2342">
        <v>1250</v>
      </c>
      <c r="BD2342">
        <v>1608</v>
      </c>
      <c r="BE2342">
        <v>1</v>
      </c>
      <c r="BF2342" t="s">
        <v>64</v>
      </c>
      <c r="BG2342" t="s">
        <v>1404</v>
      </c>
      <c r="BH2342" t="s">
        <v>1787</v>
      </c>
      <c r="BI2342" s="4">
        <f xml:space="preserve"> _2025teamgamelogs[[#This Row],[FGA]] + (0.44 * _2025teamgamelogs[[#This Row],[FTA]]) + _2025teamgamelogs[[#This Row],[TOV]] - _2025teamgamelogs[[#This Row],[OREB]]</f>
        <v>99.36</v>
      </c>
      <c r="BJ2342" s="3">
        <f>_2025teamgamelogs[[#This Row],[TOV]]/_2025teamgamelogs[[#This Row],[POSSESIONS]]</f>
        <v>0.1610305958132045</v>
      </c>
      <c r="BK2342" s="4">
        <f>_2025teamgamelogs[[#This Row],[PTS]]/_2025teamgamelogs[[#This Row],[POSSESIONS]]</f>
        <v>1.1372785829307568</v>
      </c>
      <c r="BL2342" s="4">
        <f xml:space="preserve"> 100 * _2025teamgamelogs[[#This Row],[POINTS_PER_POSSESSION]]</f>
        <v>113.72785829307568</v>
      </c>
      <c r="BM2342" s="4">
        <f xml:space="preserve"> _2025teamgamelogs[[#This Row],[POSSESIONS]] / (_2025teamgamelogs[[#This Row],[MIN]]/48)</f>
        <v>99.36</v>
      </c>
      <c r="BN2342" s="3">
        <f>_2025teamgamelogs[[#This Row],[PTS]] / (2 * (_2025teamgamelogs[[#This Row],[FGA]] + 0.44 * _2025teamgamelogs[[#This Row],[FTA]]))</f>
        <v>0.58634288086342878</v>
      </c>
      <c r="BO2342" s="4">
        <f>VLOOKUP(_2025teamgamelogs[[#This Row],[MONTH]], LEAGUE_AVERAGES!$A$2:$B$8, 2, FALSE)</f>
        <v>112.746782507823</v>
      </c>
      <c r="BP2342" s="5">
        <f>VLOOKUP(_2025teamgamelogs[[#This Row],[TEAM_NAME]], LEAGUE_AVERAGES!$A$14:$C$43, 2, FALSE)</f>
        <v>0.38409756097560971</v>
      </c>
      <c r="BQ2342" s="5">
        <f>VLOOKUP(_2025teamgamelogs[[#This Row],[TEAM_NAME]], LEAGUE_AVERAGES!$A$14:$C$43, 3, FALSE)</f>
        <v>0.38512195121951209</v>
      </c>
      <c r="BR2342" s="5">
        <f>VLOOKUP(_2025teamgamelogs[[#This Row],[TEAM_NAME]], LEAGUE_AVERAGES!$F$14:$H$43, 2, FALSE)</f>
        <v>0.49482926829268303</v>
      </c>
      <c r="BS2342" s="5">
        <f>VLOOKUP(_2025teamgamelogs[[#This Row],[TEAM_NAME]], LEAGUE_AVERAGES!$F$14:$H$43, 3, FALSE)</f>
        <v>0.4880731707317072</v>
      </c>
      <c r="BT2342" s="5">
        <f>VLOOKUP(_2025teamgamelogs[[#This Row],[TEAM_NAME]], LEAGUE_AVERAGES!$K$14:$M$43, 2, FALSE)</f>
        <v>0.61027349880699666</v>
      </c>
      <c r="BU2342" s="5">
        <f>VLOOKUP(_2025teamgamelogs[[#This Row],[TEAM_NAME]], LEAGUE_AVERAGES!$K$14:$M$43, 3, FALSE)</f>
        <v>0.60680781397749251</v>
      </c>
    </row>
    <row r="2343" spans="1:73" x14ac:dyDescent="0.2">
      <c r="A2343" t="s">
        <v>59</v>
      </c>
      <c r="B2343">
        <v>1610612744</v>
      </c>
      <c r="C2343" t="s">
        <v>98</v>
      </c>
      <c r="D2343" t="s">
        <v>99</v>
      </c>
      <c r="E2343">
        <v>22401143</v>
      </c>
      <c r="F2343" s="1">
        <v>45753</v>
      </c>
      <c r="G2343" t="s">
        <v>724</v>
      </c>
      <c r="H2343" t="s">
        <v>70</v>
      </c>
      <c r="I2343">
        <v>48</v>
      </c>
      <c r="J2343">
        <v>37</v>
      </c>
      <c r="K2343">
        <v>89</v>
      </c>
      <c r="L2343">
        <v>0.41599999999999998</v>
      </c>
      <c r="M2343">
        <v>16</v>
      </c>
      <c r="N2343">
        <v>43</v>
      </c>
      <c r="O2343">
        <v>0.372</v>
      </c>
      <c r="P2343">
        <v>6</v>
      </c>
      <c r="Q2343">
        <v>11</v>
      </c>
      <c r="R2343">
        <v>0.54500000000000004</v>
      </c>
      <c r="S2343">
        <v>15</v>
      </c>
      <c r="T2343">
        <v>31</v>
      </c>
      <c r="U2343">
        <v>46</v>
      </c>
      <c r="V2343">
        <v>28</v>
      </c>
      <c r="W2343">
        <v>20</v>
      </c>
      <c r="X2343">
        <v>12</v>
      </c>
      <c r="Y2343">
        <v>2</v>
      </c>
      <c r="Z2343">
        <v>7</v>
      </c>
      <c r="AA2343">
        <v>14</v>
      </c>
      <c r="AB2343">
        <v>15</v>
      </c>
      <c r="AC2343">
        <v>96</v>
      </c>
      <c r="AD2343">
        <v>-10</v>
      </c>
      <c r="AE2343">
        <v>1</v>
      </c>
      <c r="AF2343">
        <v>1231</v>
      </c>
      <c r="AG2343">
        <v>1231</v>
      </c>
      <c r="AH2343">
        <v>1231</v>
      </c>
      <c r="AI2343">
        <v>121</v>
      </c>
      <c r="AJ2343">
        <v>1946</v>
      </c>
      <c r="AK2343">
        <v>1176</v>
      </c>
      <c r="AL2343">
        <v>2036</v>
      </c>
      <c r="AM2343">
        <v>567</v>
      </c>
      <c r="AN2343">
        <v>471</v>
      </c>
      <c r="AO2343">
        <v>1067</v>
      </c>
      <c r="AP2343">
        <v>2408</v>
      </c>
      <c r="AQ2343">
        <v>2344</v>
      </c>
      <c r="AR2343">
        <v>2419</v>
      </c>
      <c r="AS2343">
        <v>332</v>
      </c>
      <c r="AT2343">
        <v>1488</v>
      </c>
      <c r="AU2343">
        <v>835</v>
      </c>
      <c r="AV2343">
        <v>840</v>
      </c>
      <c r="AW2343">
        <v>2199</v>
      </c>
      <c r="AX2343">
        <v>217</v>
      </c>
      <c r="AY2343">
        <v>2078</v>
      </c>
      <c r="AZ2343">
        <v>1902</v>
      </c>
      <c r="BA2343">
        <v>260</v>
      </c>
      <c r="BB2343">
        <v>1892</v>
      </c>
      <c r="BC2343">
        <v>2258</v>
      </c>
      <c r="BD2343">
        <v>1790</v>
      </c>
      <c r="BE2343">
        <v>1</v>
      </c>
      <c r="BF2343" t="s">
        <v>64</v>
      </c>
      <c r="BG2343" t="s">
        <v>1404</v>
      </c>
      <c r="BH2343" t="s">
        <v>1787</v>
      </c>
      <c r="BI2343" s="4">
        <f xml:space="preserve"> _2025teamgamelogs[[#This Row],[FGA]] + (0.44 * _2025teamgamelogs[[#This Row],[FTA]]) + _2025teamgamelogs[[#This Row],[TOV]] - _2025teamgamelogs[[#This Row],[OREB]]</f>
        <v>98.84</v>
      </c>
      <c r="BJ2343" s="3">
        <f>_2025teamgamelogs[[#This Row],[TOV]]/_2025teamgamelogs[[#This Row],[POSSESIONS]]</f>
        <v>0.20234722784297854</v>
      </c>
      <c r="BK2343" s="4">
        <f>_2025teamgamelogs[[#This Row],[PTS]]/_2025teamgamelogs[[#This Row],[POSSESIONS]]</f>
        <v>0.97126669364629703</v>
      </c>
      <c r="BL2343" s="4">
        <f xml:space="preserve"> 100 * _2025teamgamelogs[[#This Row],[POINTS_PER_POSSESSION]]</f>
        <v>97.126669364629706</v>
      </c>
      <c r="BM2343" s="4">
        <f xml:space="preserve"> _2025teamgamelogs[[#This Row],[POSSESIONS]] / (_2025teamgamelogs[[#This Row],[MIN]]/48)</f>
        <v>98.84</v>
      </c>
      <c r="BN2343" s="3">
        <f>_2025teamgamelogs[[#This Row],[PTS]] / (2 * (_2025teamgamelogs[[#This Row],[FGA]] + 0.44 * _2025teamgamelogs[[#This Row],[FTA]]))</f>
        <v>0.51150895140664965</v>
      </c>
      <c r="BO2343" s="4">
        <f>VLOOKUP(_2025teamgamelogs[[#This Row],[MONTH]], LEAGUE_AVERAGES!$A$2:$B$8, 2, FALSE)</f>
        <v>112.746782507823</v>
      </c>
      <c r="BP2343" s="5">
        <f>VLOOKUP(_2025teamgamelogs[[#This Row],[TEAM_NAME]], LEAGUE_AVERAGES!$A$14:$C$43, 2, FALSE)</f>
        <v>0.36843902439024395</v>
      </c>
      <c r="BQ2343" s="5">
        <f>VLOOKUP(_2025teamgamelogs[[#This Row],[TEAM_NAME]], LEAGUE_AVERAGES!$A$14:$C$43, 3, FALSE)</f>
        <v>0.35765853658536584</v>
      </c>
      <c r="BR2343" s="5">
        <f>VLOOKUP(_2025teamgamelogs[[#This Row],[TEAM_NAME]], LEAGUE_AVERAGES!$F$14:$H$43, 2, FALSE)</f>
        <v>0.45136585365853665</v>
      </c>
      <c r="BS2343" s="5">
        <f>VLOOKUP(_2025teamgamelogs[[#This Row],[TEAM_NAME]], LEAGUE_AVERAGES!$F$14:$H$43, 3, FALSE)</f>
        <v>0.45180487804878061</v>
      </c>
      <c r="BT2343" s="5">
        <f>VLOOKUP(_2025teamgamelogs[[#This Row],[TEAM_NAME]], LEAGUE_AVERAGES!$K$14:$M$43, 2, FALSE)</f>
        <v>0.56832140437053513</v>
      </c>
      <c r="BU2343" s="5">
        <f>VLOOKUP(_2025teamgamelogs[[#This Row],[TEAM_NAME]], LEAGUE_AVERAGES!$K$14:$M$43, 3, FALSE)</f>
        <v>0.56980808391386595</v>
      </c>
    </row>
    <row r="2344" spans="1:73" x14ac:dyDescent="0.2">
      <c r="A2344" t="s">
        <v>59</v>
      </c>
      <c r="B2344">
        <v>1610612749</v>
      </c>
      <c r="C2344" t="s">
        <v>113</v>
      </c>
      <c r="D2344" t="s">
        <v>114</v>
      </c>
      <c r="E2344">
        <v>22400617</v>
      </c>
      <c r="F2344" s="1">
        <v>45753</v>
      </c>
      <c r="G2344" t="s">
        <v>1838</v>
      </c>
      <c r="H2344" t="s">
        <v>63</v>
      </c>
      <c r="I2344">
        <v>48</v>
      </c>
      <c r="J2344">
        <v>43</v>
      </c>
      <c r="K2344">
        <v>92</v>
      </c>
      <c r="L2344">
        <v>0.46700000000000003</v>
      </c>
      <c r="M2344">
        <v>11</v>
      </c>
      <c r="N2344">
        <v>32</v>
      </c>
      <c r="O2344">
        <v>0.34399999999999997</v>
      </c>
      <c r="P2344">
        <v>14</v>
      </c>
      <c r="Q2344">
        <v>22</v>
      </c>
      <c r="R2344">
        <v>0.63600000000000001</v>
      </c>
      <c r="S2344">
        <v>10</v>
      </c>
      <c r="T2344">
        <v>41</v>
      </c>
      <c r="U2344">
        <v>51</v>
      </c>
      <c r="V2344">
        <v>29</v>
      </c>
      <c r="W2344">
        <v>7</v>
      </c>
      <c r="X2344">
        <v>10</v>
      </c>
      <c r="Y2344">
        <v>4</v>
      </c>
      <c r="Z2344">
        <v>6</v>
      </c>
      <c r="AA2344">
        <v>14</v>
      </c>
      <c r="AB2344">
        <v>14</v>
      </c>
      <c r="AC2344">
        <v>111</v>
      </c>
      <c r="AD2344">
        <v>4</v>
      </c>
      <c r="AE2344">
        <v>1</v>
      </c>
      <c r="AF2344">
        <v>1</v>
      </c>
      <c r="AG2344">
        <v>1</v>
      </c>
      <c r="AH2344">
        <v>1</v>
      </c>
      <c r="AI2344">
        <v>121</v>
      </c>
      <c r="AJ2344">
        <v>866</v>
      </c>
      <c r="AK2344">
        <v>768</v>
      </c>
      <c r="AL2344">
        <v>1235</v>
      </c>
      <c r="AM2344">
        <v>1661</v>
      </c>
      <c r="AN2344">
        <v>1863</v>
      </c>
      <c r="AO2344">
        <v>1374</v>
      </c>
      <c r="AP2344">
        <v>1571</v>
      </c>
      <c r="AQ2344">
        <v>1008</v>
      </c>
      <c r="AR2344">
        <v>2249</v>
      </c>
      <c r="AS2344">
        <v>1308</v>
      </c>
      <c r="AT2344">
        <v>148</v>
      </c>
      <c r="AU2344">
        <v>340</v>
      </c>
      <c r="AV2344">
        <v>687</v>
      </c>
      <c r="AW2344">
        <v>38</v>
      </c>
      <c r="AX2344">
        <v>539</v>
      </c>
      <c r="AY2344">
        <v>1274</v>
      </c>
      <c r="AZ2344">
        <v>1573</v>
      </c>
      <c r="BA2344">
        <v>260</v>
      </c>
      <c r="BB2344">
        <v>2064</v>
      </c>
      <c r="BC2344">
        <v>1402</v>
      </c>
      <c r="BD2344">
        <v>986</v>
      </c>
      <c r="BE2344">
        <v>1</v>
      </c>
      <c r="BF2344" t="s">
        <v>71</v>
      </c>
      <c r="BG2344" t="s">
        <v>1404</v>
      </c>
      <c r="BH2344" t="s">
        <v>1787</v>
      </c>
      <c r="BI2344" s="4">
        <f xml:space="preserve"> _2025teamgamelogs[[#This Row],[FGA]] + (0.44 * _2025teamgamelogs[[#This Row],[FTA]]) + _2025teamgamelogs[[#This Row],[TOV]] - _2025teamgamelogs[[#This Row],[OREB]]</f>
        <v>98.68</v>
      </c>
      <c r="BJ2344" s="3">
        <f>_2025teamgamelogs[[#This Row],[TOV]]/_2025teamgamelogs[[#This Row],[POSSESIONS]]</f>
        <v>7.0936359951357914E-2</v>
      </c>
      <c r="BK2344" s="4">
        <f>_2025teamgamelogs[[#This Row],[PTS]]/_2025teamgamelogs[[#This Row],[POSSESIONS]]</f>
        <v>1.1248479935143898</v>
      </c>
      <c r="BL2344" s="4">
        <f xml:space="preserve"> 100 * _2025teamgamelogs[[#This Row],[POINTS_PER_POSSESSION]]</f>
        <v>112.48479935143898</v>
      </c>
      <c r="BM2344" s="4">
        <f xml:space="preserve"> _2025teamgamelogs[[#This Row],[POSSESIONS]] / (_2025teamgamelogs[[#This Row],[MIN]]/48)</f>
        <v>98.68</v>
      </c>
      <c r="BN2344" s="3">
        <f>_2025teamgamelogs[[#This Row],[PTS]] / (2 * (_2025teamgamelogs[[#This Row],[FGA]] + 0.44 * _2025teamgamelogs[[#This Row],[FTA]]))</f>
        <v>0.54583005507474425</v>
      </c>
      <c r="BO2344" s="4">
        <f>VLOOKUP(_2025teamgamelogs[[#This Row],[MONTH]], LEAGUE_AVERAGES!$A$2:$B$8, 2, FALSE)</f>
        <v>112.746782507823</v>
      </c>
      <c r="BP2344" s="5">
        <f>VLOOKUP(_2025teamgamelogs[[#This Row],[TEAM_NAME]], LEAGUE_AVERAGES!$A$14:$C$43, 2, FALSE)</f>
        <v>0.4062926829268293</v>
      </c>
      <c r="BQ2344" s="5">
        <f>VLOOKUP(_2025teamgamelogs[[#This Row],[TEAM_NAME]], LEAGUE_AVERAGES!$A$14:$C$43, 3, FALSE)</f>
        <v>0.36926829268292688</v>
      </c>
      <c r="BR2344" s="5">
        <f>VLOOKUP(_2025teamgamelogs[[#This Row],[TEAM_NAME]], LEAGUE_AVERAGES!$F$14:$H$43, 2, FALSE)</f>
        <v>0.49804878048780482</v>
      </c>
      <c r="BS2344" s="5">
        <f>VLOOKUP(_2025teamgamelogs[[#This Row],[TEAM_NAME]], LEAGUE_AVERAGES!$F$14:$H$43, 3, FALSE)</f>
        <v>0.47917073170731711</v>
      </c>
      <c r="BT2344" s="5">
        <f>VLOOKUP(_2025teamgamelogs[[#This Row],[TEAM_NAME]], LEAGUE_AVERAGES!$K$14:$M$43, 2, FALSE)</f>
        <v>0.61475494156948829</v>
      </c>
      <c r="BU2344" s="5">
        <f>VLOOKUP(_2025teamgamelogs[[#This Row],[TEAM_NAME]], LEAGUE_AVERAGES!$K$14:$M$43, 3, FALSE)</f>
        <v>0.58586037801226176</v>
      </c>
    </row>
    <row r="2345" spans="1:73" x14ac:dyDescent="0.2">
      <c r="A2345" t="s">
        <v>59</v>
      </c>
      <c r="B2345">
        <v>1610612745</v>
      </c>
      <c r="C2345" t="s">
        <v>104</v>
      </c>
      <c r="D2345" t="s">
        <v>105</v>
      </c>
      <c r="E2345">
        <v>22401143</v>
      </c>
      <c r="F2345" s="1">
        <v>45753</v>
      </c>
      <c r="G2345" t="s">
        <v>718</v>
      </c>
      <c r="H2345" t="s">
        <v>63</v>
      </c>
      <c r="I2345">
        <v>48</v>
      </c>
      <c r="J2345">
        <v>45</v>
      </c>
      <c r="K2345">
        <v>93</v>
      </c>
      <c r="L2345">
        <v>0.48399999999999999</v>
      </c>
      <c r="M2345">
        <v>10</v>
      </c>
      <c r="N2345">
        <v>30</v>
      </c>
      <c r="O2345">
        <v>0.33300000000000002</v>
      </c>
      <c r="P2345">
        <v>6</v>
      </c>
      <c r="Q2345">
        <v>16</v>
      </c>
      <c r="R2345">
        <v>0.375</v>
      </c>
      <c r="S2345">
        <v>16</v>
      </c>
      <c r="T2345">
        <v>33</v>
      </c>
      <c r="U2345">
        <v>49</v>
      </c>
      <c r="V2345">
        <v>26</v>
      </c>
      <c r="W2345">
        <v>16</v>
      </c>
      <c r="X2345">
        <v>11</v>
      </c>
      <c r="Y2345">
        <v>7</v>
      </c>
      <c r="Z2345">
        <v>2</v>
      </c>
      <c r="AA2345">
        <v>15</v>
      </c>
      <c r="AB2345">
        <v>14</v>
      </c>
      <c r="AC2345">
        <v>106</v>
      </c>
      <c r="AD2345">
        <v>10</v>
      </c>
      <c r="AE2345">
        <v>1</v>
      </c>
      <c r="AF2345">
        <v>1</v>
      </c>
      <c r="AG2345">
        <v>1</v>
      </c>
      <c r="AH2345">
        <v>1</v>
      </c>
      <c r="AI2345">
        <v>121</v>
      </c>
      <c r="AJ2345">
        <v>564</v>
      </c>
      <c r="AK2345">
        <v>664</v>
      </c>
      <c r="AL2345">
        <v>926</v>
      </c>
      <c r="AM2345">
        <v>1891</v>
      </c>
      <c r="AN2345">
        <v>2077</v>
      </c>
      <c r="AO2345">
        <v>1468</v>
      </c>
      <c r="AP2345">
        <v>2408</v>
      </c>
      <c r="AQ2345">
        <v>1907</v>
      </c>
      <c r="AR2345">
        <v>2458</v>
      </c>
      <c r="AS2345">
        <v>234</v>
      </c>
      <c r="AT2345">
        <v>1131</v>
      </c>
      <c r="AU2345">
        <v>505</v>
      </c>
      <c r="AV2345">
        <v>1195</v>
      </c>
      <c r="AW2345">
        <v>1583</v>
      </c>
      <c r="AX2345">
        <v>346</v>
      </c>
      <c r="AY2345">
        <v>346</v>
      </c>
      <c r="AZ2345">
        <v>158</v>
      </c>
      <c r="BA2345">
        <v>398</v>
      </c>
      <c r="BB2345">
        <v>2064</v>
      </c>
      <c r="BC2345">
        <v>1723</v>
      </c>
      <c r="BD2345">
        <v>614</v>
      </c>
      <c r="BE2345">
        <v>1</v>
      </c>
      <c r="BF2345" t="s">
        <v>71</v>
      </c>
      <c r="BG2345" t="s">
        <v>1404</v>
      </c>
      <c r="BH2345" t="s">
        <v>1787</v>
      </c>
      <c r="BI2345" s="4">
        <f xml:space="preserve"> _2025teamgamelogs[[#This Row],[FGA]] + (0.44 * _2025teamgamelogs[[#This Row],[FTA]]) + _2025teamgamelogs[[#This Row],[TOV]] - _2025teamgamelogs[[#This Row],[OREB]]</f>
        <v>100.04</v>
      </c>
      <c r="BJ2345" s="3">
        <f>_2025teamgamelogs[[#This Row],[TOV]]/_2025teamgamelogs[[#This Row],[POSSESIONS]]</f>
        <v>0.15993602558976408</v>
      </c>
      <c r="BK2345" s="4">
        <f>_2025teamgamelogs[[#This Row],[PTS]]/_2025teamgamelogs[[#This Row],[POSSESIONS]]</f>
        <v>1.059576169532187</v>
      </c>
      <c r="BL2345" s="4">
        <f xml:space="preserve"> 100 * _2025teamgamelogs[[#This Row],[POINTS_PER_POSSESSION]]</f>
        <v>105.9576169532187</v>
      </c>
      <c r="BM2345" s="4">
        <f xml:space="preserve"> _2025teamgamelogs[[#This Row],[POSSESIONS]] / (_2025teamgamelogs[[#This Row],[MIN]]/48)</f>
        <v>100.04</v>
      </c>
      <c r="BN2345" s="3">
        <f>_2025teamgamelogs[[#This Row],[PTS]] / (2 * (_2025teamgamelogs[[#This Row],[FGA]] + 0.44 * _2025teamgamelogs[[#This Row],[FTA]]))</f>
        <v>0.52978808476609351</v>
      </c>
      <c r="BO2345" s="4">
        <f>VLOOKUP(_2025teamgamelogs[[#This Row],[MONTH]], LEAGUE_AVERAGES!$A$2:$B$8, 2, FALSE)</f>
        <v>112.746782507823</v>
      </c>
      <c r="BP2345" s="5">
        <f>VLOOKUP(_2025teamgamelogs[[#This Row],[TEAM_NAME]], LEAGUE_AVERAGES!$A$14:$C$43, 2, FALSE)</f>
        <v>0.35034146341463424</v>
      </c>
      <c r="BQ2345" s="5">
        <f>VLOOKUP(_2025teamgamelogs[[#This Row],[TEAM_NAME]], LEAGUE_AVERAGES!$A$14:$C$43, 3, FALSE)</f>
        <v>0.35473170731707321</v>
      </c>
      <c r="BR2345" s="5">
        <f>VLOOKUP(_2025teamgamelogs[[#This Row],[TEAM_NAME]], LEAGUE_AVERAGES!$F$14:$H$43, 2, FALSE)</f>
        <v>0.45260975609756104</v>
      </c>
      <c r="BS2345" s="5">
        <f>VLOOKUP(_2025teamgamelogs[[#This Row],[TEAM_NAME]], LEAGUE_AVERAGES!$F$14:$H$43, 3, FALSE)</f>
        <v>0.45763414634146338</v>
      </c>
      <c r="BT2345" s="5">
        <f>VLOOKUP(_2025teamgamelogs[[#This Row],[TEAM_NAME]], LEAGUE_AVERAGES!$K$14:$M$43, 2, FALSE)</f>
        <v>0.55103752047014554</v>
      </c>
      <c r="BU2345" s="5">
        <f>VLOOKUP(_2025teamgamelogs[[#This Row],[TEAM_NAME]], LEAGUE_AVERAGES!$K$14:$M$43, 3, FALSE)</f>
        <v>0.55544482411316332</v>
      </c>
    </row>
    <row r="2346" spans="1:73" x14ac:dyDescent="0.2">
      <c r="A2346" t="s">
        <v>59</v>
      </c>
      <c r="B2346">
        <v>1610612738</v>
      </c>
      <c r="C2346" t="s">
        <v>74</v>
      </c>
      <c r="D2346" t="s">
        <v>75</v>
      </c>
      <c r="E2346">
        <v>22401137</v>
      </c>
      <c r="F2346" s="1">
        <v>45753</v>
      </c>
      <c r="G2346" t="s">
        <v>1839</v>
      </c>
      <c r="H2346" t="s">
        <v>63</v>
      </c>
      <c r="I2346">
        <v>48</v>
      </c>
      <c r="J2346">
        <v>48</v>
      </c>
      <c r="K2346">
        <v>98</v>
      </c>
      <c r="L2346">
        <v>0.49</v>
      </c>
      <c r="M2346">
        <v>24</v>
      </c>
      <c r="N2346">
        <v>52</v>
      </c>
      <c r="O2346">
        <v>0.46200000000000002</v>
      </c>
      <c r="P2346">
        <v>4</v>
      </c>
      <c r="Q2346">
        <v>6</v>
      </c>
      <c r="R2346">
        <v>0.66700000000000004</v>
      </c>
      <c r="S2346">
        <v>25</v>
      </c>
      <c r="T2346">
        <v>37</v>
      </c>
      <c r="U2346">
        <v>62</v>
      </c>
      <c r="V2346">
        <v>33</v>
      </c>
      <c r="W2346">
        <v>14</v>
      </c>
      <c r="X2346">
        <v>6</v>
      </c>
      <c r="Y2346">
        <v>5</v>
      </c>
      <c r="Z2346">
        <v>3</v>
      </c>
      <c r="AA2346">
        <v>9</v>
      </c>
      <c r="AB2346">
        <v>10</v>
      </c>
      <c r="AC2346">
        <v>124</v>
      </c>
      <c r="AD2346">
        <v>34</v>
      </c>
      <c r="AE2346">
        <v>1</v>
      </c>
      <c r="AF2346">
        <v>1</v>
      </c>
      <c r="AG2346">
        <v>1</v>
      </c>
      <c r="AH2346">
        <v>1</v>
      </c>
      <c r="AI2346">
        <v>121</v>
      </c>
      <c r="AJ2346">
        <v>242</v>
      </c>
      <c r="AK2346">
        <v>251</v>
      </c>
      <c r="AL2346">
        <v>820</v>
      </c>
      <c r="AM2346">
        <v>12</v>
      </c>
      <c r="AN2346">
        <v>60</v>
      </c>
      <c r="AO2346">
        <v>249</v>
      </c>
      <c r="AP2346">
        <v>2447</v>
      </c>
      <c r="AQ2346">
        <v>2444</v>
      </c>
      <c r="AR2346">
        <v>2105</v>
      </c>
      <c r="AS2346">
        <v>3</v>
      </c>
      <c r="AT2346">
        <v>489</v>
      </c>
      <c r="AU2346">
        <v>20</v>
      </c>
      <c r="AV2346">
        <v>240</v>
      </c>
      <c r="AW2346">
        <v>1092</v>
      </c>
      <c r="AX2346">
        <v>1702</v>
      </c>
      <c r="AY2346">
        <v>889</v>
      </c>
      <c r="AZ2346">
        <v>384</v>
      </c>
      <c r="BA2346">
        <v>9</v>
      </c>
      <c r="BB2346">
        <v>2410</v>
      </c>
      <c r="BC2346">
        <v>497</v>
      </c>
      <c r="BD2346">
        <v>48</v>
      </c>
      <c r="BE2346">
        <v>1</v>
      </c>
      <c r="BF2346" t="s">
        <v>64</v>
      </c>
      <c r="BG2346" t="s">
        <v>1404</v>
      </c>
      <c r="BH2346" t="s">
        <v>1787</v>
      </c>
      <c r="BI2346" s="4">
        <f xml:space="preserve"> _2025teamgamelogs[[#This Row],[FGA]] + (0.44 * _2025teamgamelogs[[#This Row],[FTA]]) + _2025teamgamelogs[[#This Row],[TOV]] - _2025teamgamelogs[[#This Row],[OREB]]</f>
        <v>89.64</v>
      </c>
      <c r="BJ2346" s="3">
        <f>_2025teamgamelogs[[#This Row],[TOV]]/_2025teamgamelogs[[#This Row],[POSSESIONS]]</f>
        <v>0.15618027666220438</v>
      </c>
      <c r="BK2346" s="4">
        <f>_2025teamgamelogs[[#This Row],[PTS]]/_2025teamgamelogs[[#This Row],[POSSESIONS]]</f>
        <v>1.3833110218652387</v>
      </c>
      <c r="BL2346" s="4">
        <f xml:space="preserve"> 100 * _2025teamgamelogs[[#This Row],[POINTS_PER_POSSESSION]]</f>
        <v>138.33110218652388</v>
      </c>
      <c r="BM2346" s="4">
        <f xml:space="preserve"> _2025teamgamelogs[[#This Row],[POSSESIONS]] / (_2025teamgamelogs[[#This Row],[MIN]]/48)</f>
        <v>89.64</v>
      </c>
      <c r="BN2346" s="3">
        <f>_2025teamgamelogs[[#This Row],[PTS]] / (2 * (_2025teamgamelogs[[#This Row],[FGA]] + 0.44 * _2025teamgamelogs[[#This Row],[FTA]]))</f>
        <v>0.61605723370429255</v>
      </c>
      <c r="BO2346" s="4">
        <f>VLOOKUP(_2025teamgamelogs[[#This Row],[MONTH]], LEAGUE_AVERAGES!$A$2:$B$8, 2, FALSE)</f>
        <v>112.746782507823</v>
      </c>
      <c r="BP2346" s="5">
        <f>VLOOKUP(_2025teamgamelogs[[#This Row],[TEAM_NAME]], LEAGUE_AVERAGES!$A$14:$C$43, 2, FALSE)</f>
        <v>0.3739024390243903</v>
      </c>
      <c r="BQ2346" s="5">
        <f>VLOOKUP(_2025teamgamelogs[[#This Row],[TEAM_NAME]], LEAGUE_AVERAGES!$A$14:$C$43, 3, FALSE)</f>
        <v>0.36424390243902455</v>
      </c>
      <c r="BR2346" s="5">
        <f>VLOOKUP(_2025teamgamelogs[[#This Row],[TEAM_NAME]], LEAGUE_AVERAGES!$F$14:$H$43, 2, FALSE)</f>
        <v>0.46717073170731704</v>
      </c>
      <c r="BS2346" s="5">
        <f>VLOOKUP(_2025teamgamelogs[[#This Row],[TEAM_NAME]], LEAGUE_AVERAGES!$F$14:$H$43, 3, FALSE)</f>
        <v>0.45907317073170728</v>
      </c>
      <c r="BT2346" s="5">
        <f>VLOOKUP(_2025teamgamelogs[[#This Row],[TEAM_NAME]], LEAGUE_AVERAGES!$K$14:$M$43, 2, FALSE)</f>
        <v>0.59645910798675039</v>
      </c>
      <c r="BU2346" s="5">
        <f>VLOOKUP(_2025teamgamelogs[[#This Row],[TEAM_NAME]], LEAGUE_AVERAGES!$K$14:$M$43, 3, FALSE)</f>
        <v>0.58679053151616523</v>
      </c>
    </row>
    <row r="2347" spans="1:73" x14ac:dyDescent="0.2">
      <c r="A2347" t="s">
        <v>59</v>
      </c>
      <c r="B2347">
        <v>1610612759</v>
      </c>
      <c r="C2347" t="s">
        <v>145</v>
      </c>
      <c r="D2347" t="s">
        <v>146</v>
      </c>
      <c r="E2347">
        <v>22401139</v>
      </c>
      <c r="F2347" s="1">
        <v>45753</v>
      </c>
      <c r="G2347" t="s">
        <v>786</v>
      </c>
      <c r="H2347" t="s">
        <v>70</v>
      </c>
      <c r="I2347">
        <v>48</v>
      </c>
      <c r="J2347">
        <v>41</v>
      </c>
      <c r="K2347">
        <v>95</v>
      </c>
      <c r="L2347">
        <v>0.432</v>
      </c>
      <c r="M2347">
        <v>11</v>
      </c>
      <c r="N2347">
        <v>34</v>
      </c>
      <c r="O2347">
        <v>0.32400000000000001</v>
      </c>
      <c r="P2347">
        <v>16</v>
      </c>
      <c r="Q2347">
        <v>21</v>
      </c>
      <c r="R2347">
        <v>0.76200000000000001</v>
      </c>
      <c r="S2347">
        <v>13</v>
      </c>
      <c r="T2347">
        <v>32</v>
      </c>
      <c r="U2347">
        <v>45</v>
      </c>
      <c r="V2347">
        <v>26</v>
      </c>
      <c r="W2347">
        <v>18</v>
      </c>
      <c r="X2347">
        <v>9</v>
      </c>
      <c r="Y2347">
        <v>4</v>
      </c>
      <c r="Z2347">
        <v>5</v>
      </c>
      <c r="AA2347">
        <v>21</v>
      </c>
      <c r="AB2347">
        <v>20</v>
      </c>
      <c r="AC2347">
        <v>109</v>
      </c>
      <c r="AD2347">
        <v>-11</v>
      </c>
      <c r="AE2347">
        <v>1</v>
      </c>
      <c r="AF2347">
        <v>1231</v>
      </c>
      <c r="AG2347">
        <v>1231</v>
      </c>
      <c r="AH2347">
        <v>1231</v>
      </c>
      <c r="AI2347">
        <v>121</v>
      </c>
      <c r="AJ2347">
        <v>1234</v>
      </c>
      <c r="AK2347">
        <v>477</v>
      </c>
      <c r="AL2347">
        <v>1832</v>
      </c>
      <c r="AM2347">
        <v>1661</v>
      </c>
      <c r="AN2347">
        <v>1627</v>
      </c>
      <c r="AO2347">
        <v>1646</v>
      </c>
      <c r="AP2347">
        <v>1228</v>
      </c>
      <c r="AQ2347">
        <v>1164</v>
      </c>
      <c r="AR2347">
        <v>1465</v>
      </c>
      <c r="AS2347">
        <v>652</v>
      </c>
      <c r="AT2347">
        <v>1307</v>
      </c>
      <c r="AU2347">
        <v>976</v>
      </c>
      <c r="AV2347">
        <v>1195</v>
      </c>
      <c r="AW2347">
        <v>1953</v>
      </c>
      <c r="AX2347">
        <v>797</v>
      </c>
      <c r="AY2347">
        <v>1274</v>
      </c>
      <c r="AZ2347">
        <v>1188</v>
      </c>
      <c r="BA2347">
        <v>1694</v>
      </c>
      <c r="BB2347">
        <v>767</v>
      </c>
      <c r="BC2347">
        <v>1548</v>
      </c>
      <c r="BD2347">
        <v>1848</v>
      </c>
      <c r="BE2347">
        <v>1</v>
      </c>
      <c r="BF2347" t="s">
        <v>71</v>
      </c>
      <c r="BG2347" t="s">
        <v>1404</v>
      </c>
      <c r="BH2347" t="s">
        <v>1787</v>
      </c>
      <c r="BI2347" s="4">
        <f xml:space="preserve"> _2025teamgamelogs[[#This Row],[FGA]] + (0.44 * _2025teamgamelogs[[#This Row],[FTA]]) + _2025teamgamelogs[[#This Row],[TOV]] - _2025teamgamelogs[[#This Row],[OREB]]</f>
        <v>109.24</v>
      </c>
      <c r="BJ2347" s="3">
        <f>_2025teamgamelogs[[#This Row],[TOV]]/_2025teamgamelogs[[#This Row],[POSSESIONS]]</f>
        <v>0.1647748077627243</v>
      </c>
      <c r="BK2347" s="4">
        <f>_2025teamgamelogs[[#This Row],[PTS]]/_2025teamgamelogs[[#This Row],[POSSESIONS]]</f>
        <v>0.99780300256316368</v>
      </c>
      <c r="BL2347" s="4">
        <f xml:space="preserve"> 100 * _2025teamgamelogs[[#This Row],[POINTS_PER_POSSESSION]]</f>
        <v>99.780300256316366</v>
      </c>
      <c r="BM2347" s="4">
        <f xml:space="preserve"> _2025teamgamelogs[[#This Row],[POSSESIONS]] / (_2025teamgamelogs[[#This Row],[MIN]]/48)</f>
        <v>109.24</v>
      </c>
      <c r="BN2347" s="3">
        <f>_2025teamgamelogs[[#This Row],[PTS]] / (2 * (_2025teamgamelogs[[#This Row],[FGA]] + 0.44 * _2025teamgamelogs[[#This Row],[FTA]]))</f>
        <v>0.52283192632386799</v>
      </c>
      <c r="BO2347" s="4">
        <f>VLOOKUP(_2025teamgamelogs[[#This Row],[MONTH]], LEAGUE_AVERAGES!$A$2:$B$8, 2, FALSE)</f>
        <v>112.746782507823</v>
      </c>
      <c r="BP2347" s="5">
        <f>VLOOKUP(_2025teamgamelogs[[#This Row],[TEAM_NAME]], LEAGUE_AVERAGES!$A$14:$C$43, 2, FALSE)</f>
        <v>0.36502500000000004</v>
      </c>
      <c r="BQ2347" s="5">
        <f>VLOOKUP(_2025teamgamelogs[[#This Row],[TEAM_NAME]], LEAGUE_AVERAGES!$A$14:$C$43, 3, FALSE)</f>
        <v>0.35016666666666663</v>
      </c>
      <c r="BR2347" s="5">
        <f>VLOOKUP(_2025teamgamelogs[[#This Row],[TEAM_NAME]], LEAGUE_AVERAGES!$F$14:$H$43, 2, FALSE)</f>
        <v>0.47877500000000017</v>
      </c>
      <c r="BS2347" s="5">
        <f>VLOOKUP(_2025teamgamelogs[[#This Row],[TEAM_NAME]], LEAGUE_AVERAGES!$F$14:$H$43, 3, FALSE)</f>
        <v>0.45407142857142868</v>
      </c>
      <c r="BT2347" s="5">
        <f>VLOOKUP(_2025teamgamelogs[[#This Row],[TEAM_NAME]], LEAGUE_AVERAGES!$K$14:$M$43, 2, FALSE)</f>
        <v>0.59112459331758582</v>
      </c>
      <c r="BU2347" s="5">
        <f>VLOOKUP(_2025teamgamelogs[[#This Row],[TEAM_NAME]], LEAGUE_AVERAGES!$K$14:$M$43, 3, FALSE)</f>
        <v>0.56254759440180246</v>
      </c>
    </row>
    <row r="2348" spans="1:73" x14ac:dyDescent="0.2">
      <c r="A2348" t="s">
        <v>59</v>
      </c>
      <c r="B2348">
        <v>1610612765</v>
      </c>
      <c r="C2348" t="s">
        <v>107</v>
      </c>
      <c r="D2348" t="s">
        <v>108</v>
      </c>
      <c r="E2348">
        <v>22401144</v>
      </c>
      <c r="F2348" s="1">
        <v>45754</v>
      </c>
      <c r="G2348" t="s">
        <v>1840</v>
      </c>
      <c r="H2348" t="s">
        <v>70</v>
      </c>
      <c r="I2348">
        <v>48</v>
      </c>
      <c r="J2348">
        <v>42</v>
      </c>
      <c r="K2348">
        <v>89</v>
      </c>
      <c r="L2348">
        <v>0.47199999999999998</v>
      </c>
      <c r="M2348">
        <v>13</v>
      </c>
      <c r="N2348">
        <v>39</v>
      </c>
      <c r="O2348">
        <v>0.33300000000000002</v>
      </c>
      <c r="P2348">
        <v>20</v>
      </c>
      <c r="Q2348">
        <v>28</v>
      </c>
      <c r="R2348">
        <v>0.71399999999999997</v>
      </c>
      <c r="S2348">
        <v>13</v>
      </c>
      <c r="T2348">
        <v>24</v>
      </c>
      <c r="U2348">
        <v>37</v>
      </c>
      <c r="V2348">
        <v>30</v>
      </c>
      <c r="W2348">
        <v>9</v>
      </c>
      <c r="X2348">
        <v>8</v>
      </c>
      <c r="Y2348">
        <v>4</v>
      </c>
      <c r="Z2348">
        <v>4</v>
      </c>
      <c r="AA2348">
        <v>23</v>
      </c>
      <c r="AB2348">
        <v>21</v>
      </c>
      <c r="AC2348">
        <v>117</v>
      </c>
      <c r="AD2348">
        <v>-10</v>
      </c>
      <c r="AE2348">
        <v>1</v>
      </c>
      <c r="AF2348">
        <v>1231</v>
      </c>
      <c r="AG2348">
        <v>1231</v>
      </c>
      <c r="AH2348">
        <v>1231</v>
      </c>
      <c r="AI2348">
        <v>121</v>
      </c>
      <c r="AJ2348">
        <v>1068</v>
      </c>
      <c r="AK2348">
        <v>1176</v>
      </c>
      <c r="AL2348">
        <v>1158</v>
      </c>
      <c r="AM2348">
        <v>1171</v>
      </c>
      <c r="AN2348">
        <v>933</v>
      </c>
      <c r="AO2348">
        <v>1468</v>
      </c>
      <c r="AP2348">
        <v>623</v>
      </c>
      <c r="AQ2348">
        <v>377</v>
      </c>
      <c r="AR2348">
        <v>1839</v>
      </c>
      <c r="AS2348">
        <v>652</v>
      </c>
      <c r="AT2348">
        <v>2333</v>
      </c>
      <c r="AU2348">
        <v>2073</v>
      </c>
      <c r="AV2348">
        <v>541</v>
      </c>
      <c r="AW2348">
        <v>152</v>
      </c>
      <c r="AX2348">
        <v>1073</v>
      </c>
      <c r="AY2348">
        <v>1274</v>
      </c>
      <c r="AZ2348">
        <v>750</v>
      </c>
      <c r="BA2348">
        <v>2046</v>
      </c>
      <c r="BB2348">
        <v>575</v>
      </c>
      <c r="BC2348">
        <v>960</v>
      </c>
      <c r="BD2348">
        <v>1790</v>
      </c>
      <c r="BE2348">
        <v>1</v>
      </c>
      <c r="BF2348" t="s">
        <v>64</v>
      </c>
      <c r="BG2348" t="s">
        <v>1404</v>
      </c>
      <c r="BH2348" t="s">
        <v>1787</v>
      </c>
      <c r="BI2348" s="4">
        <f xml:space="preserve"> _2025teamgamelogs[[#This Row],[FGA]] + (0.44 * _2025teamgamelogs[[#This Row],[FTA]]) + _2025teamgamelogs[[#This Row],[TOV]] - _2025teamgamelogs[[#This Row],[OREB]]</f>
        <v>97.32</v>
      </c>
      <c r="BJ2348" s="3">
        <f>_2025teamgamelogs[[#This Row],[TOV]]/_2025teamgamelogs[[#This Row],[POSSESIONS]]</f>
        <v>9.2478421701602961E-2</v>
      </c>
      <c r="BK2348" s="4">
        <f>_2025teamgamelogs[[#This Row],[PTS]]/_2025teamgamelogs[[#This Row],[POSSESIONS]]</f>
        <v>1.2022194821208385</v>
      </c>
      <c r="BL2348" s="4">
        <f xml:space="preserve"> 100 * _2025teamgamelogs[[#This Row],[POINTS_PER_POSSESSION]]</f>
        <v>120.22194821208384</v>
      </c>
      <c r="BM2348" s="4">
        <f xml:space="preserve"> _2025teamgamelogs[[#This Row],[POSSESIONS]] / (_2025teamgamelogs[[#This Row],[MIN]]/48)</f>
        <v>97.32</v>
      </c>
      <c r="BN2348" s="3">
        <f>_2025teamgamelogs[[#This Row],[PTS]] / (2 * (_2025teamgamelogs[[#This Row],[FGA]] + 0.44 * _2025teamgamelogs[[#This Row],[FTA]]))</f>
        <v>0.57737860244769057</v>
      </c>
      <c r="BO2348" s="4">
        <f>VLOOKUP(_2025teamgamelogs[[#This Row],[MONTH]], LEAGUE_AVERAGES!$A$2:$B$8, 2, FALSE)</f>
        <v>112.746782507823</v>
      </c>
      <c r="BP2348" s="5">
        <f>VLOOKUP(_2025teamgamelogs[[#This Row],[TEAM_NAME]], LEAGUE_AVERAGES!$A$14:$C$43, 2, FALSE)</f>
        <v>0.3560731707317073</v>
      </c>
      <c r="BQ2348" s="5">
        <f>VLOOKUP(_2025teamgamelogs[[#This Row],[TEAM_NAME]], LEAGUE_AVERAGES!$A$14:$C$43, 3, FALSE)</f>
        <v>0.3687804878048781</v>
      </c>
      <c r="BR2348" s="5">
        <f>VLOOKUP(_2025teamgamelogs[[#This Row],[TEAM_NAME]], LEAGUE_AVERAGES!$F$14:$H$43, 2, FALSE)</f>
        <v>0.47321951219512204</v>
      </c>
      <c r="BS2348" s="5">
        <f>VLOOKUP(_2025teamgamelogs[[#This Row],[TEAM_NAME]], LEAGUE_AVERAGES!$F$14:$H$43, 3, FALSE)</f>
        <v>0.48104878048780486</v>
      </c>
      <c r="BT2348" s="5">
        <f>VLOOKUP(_2025teamgamelogs[[#This Row],[TEAM_NAME]], LEAGUE_AVERAGES!$K$14:$M$43, 2, FALSE)</f>
        <v>0.57634444021190001</v>
      </c>
      <c r="BU2348" s="5">
        <f>VLOOKUP(_2025teamgamelogs[[#This Row],[TEAM_NAME]], LEAGUE_AVERAGES!$K$14:$M$43, 3, FALSE)</f>
        <v>0.58621097107374254</v>
      </c>
    </row>
    <row r="2349" spans="1:73" x14ac:dyDescent="0.2">
      <c r="A2349" t="s">
        <v>59</v>
      </c>
      <c r="B2349">
        <v>1610612755</v>
      </c>
      <c r="C2349" t="s">
        <v>134</v>
      </c>
      <c r="D2349" t="s">
        <v>135</v>
      </c>
      <c r="E2349">
        <v>22401145</v>
      </c>
      <c r="F2349" s="1">
        <v>45754</v>
      </c>
      <c r="G2349" t="s">
        <v>510</v>
      </c>
      <c r="H2349" t="s">
        <v>70</v>
      </c>
      <c r="I2349">
        <v>48</v>
      </c>
      <c r="J2349">
        <v>38</v>
      </c>
      <c r="K2349">
        <v>88</v>
      </c>
      <c r="L2349">
        <v>0.432</v>
      </c>
      <c r="M2349">
        <v>12</v>
      </c>
      <c r="N2349">
        <v>38</v>
      </c>
      <c r="O2349">
        <v>0.316</v>
      </c>
      <c r="P2349">
        <v>17</v>
      </c>
      <c r="Q2349">
        <v>25</v>
      </c>
      <c r="R2349">
        <v>0.68</v>
      </c>
      <c r="S2349">
        <v>14</v>
      </c>
      <c r="T2349">
        <v>31</v>
      </c>
      <c r="U2349">
        <v>45</v>
      </c>
      <c r="V2349">
        <v>20</v>
      </c>
      <c r="W2349">
        <v>13</v>
      </c>
      <c r="X2349">
        <v>7</v>
      </c>
      <c r="Y2349">
        <v>4</v>
      </c>
      <c r="Z2349">
        <v>6</v>
      </c>
      <c r="AA2349">
        <v>14</v>
      </c>
      <c r="AB2349">
        <v>17</v>
      </c>
      <c r="AC2349">
        <v>105</v>
      </c>
      <c r="AD2349">
        <v>-12</v>
      </c>
      <c r="AE2349">
        <v>1</v>
      </c>
      <c r="AF2349">
        <v>1231</v>
      </c>
      <c r="AG2349">
        <v>1231</v>
      </c>
      <c r="AH2349">
        <v>1231</v>
      </c>
      <c r="AI2349">
        <v>121</v>
      </c>
      <c r="AJ2349">
        <v>1796</v>
      </c>
      <c r="AK2349">
        <v>1314</v>
      </c>
      <c r="AL2349">
        <v>1820</v>
      </c>
      <c r="AM2349">
        <v>1413</v>
      </c>
      <c r="AN2349">
        <v>1078</v>
      </c>
      <c r="AO2349">
        <v>1737</v>
      </c>
      <c r="AP2349">
        <v>1052</v>
      </c>
      <c r="AQ2349">
        <v>666</v>
      </c>
      <c r="AR2349">
        <v>2067</v>
      </c>
      <c r="AS2349">
        <v>466</v>
      </c>
      <c r="AT2349">
        <v>1488</v>
      </c>
      <c r="AU2349">
        <v>976</v>
      </c>
      <c r="AV2349">
        <v>2163</v>
      </c>
      <c r="AW2349">
        <v>850</v>
      </c>
      <c r="AX2349">
        <v>1360</v>
      </c>
      <c r="AY2349">
        <v>1274</v>
      </c>
      <c r="AZ2349">
        <v>1573</v>
      </c>
      <c r="BA2349">
        <v>260</v>
      </c>
      <c r="BB2349">
        <v>1444</v>
      </c>
      <c r="BC2349">
        <v>1790</v>
      </c>
      <c r="BD2349">
        <v>1899</v>
      </c>
      <c r="BE2349">
        <v>1</v>
      </c>
      <c r="BF2349" t="s">
        <v>71</v>
      </c>
      <c r="BG2349" t="s">
        <v>1404</v>
      </c>
      <c r="BH2349" t="s">
        <v>1787</v>
      </c>
      <c r="BI2349" s="4">
        <f xml:space="preserve"> _2025teamgamelogs[[#This Row],[FGA]] + (0.44 * _2025teamgamelogs[[#This Row],[FTA]]) + _2025teamgamelogs[[#This Row],[TOV]] - _2025teamgamelogs[[#This Row],[OREB]]</f>
        <v>98</v>
      </c>
      <c r="BJ2349" s="3">
        <f>_2025teamgamelogs[[#This Row],[TOV]]/_2025teamgamelogs[[#This Row],[POSSESIONS]]</f>
        <v>0.1326530612244898</v>
      </c>
      <c r="BK2349" s="4">
        <f>_2025teamgamelogs[[#This Row],[PTS]]/_2025teamgamelogs[[#This Row],[POSSESIONS]]</f>
        <v>1.0714285714285714</v>
      </c>
      <c r="BL2349" s="4">
        <f xml:space="preserve"> 100 * _2025teamgamelogs[[#This Row],[POINTS_PER_POSSESSION]]</f>
        <v>107.14285714285714</v>
      </c>
      <c r="BM2349" s="4">
        <f xml:space="preserve"> _2025teamgamelogs[[#This Row],[POSSESIONS]] / (_2025teamgamelogs[[#This Row],[MIN]]/48)</f>
        <v>98</v>
      </c>
      <c r="BN2349" s="3">
        <f>_2025teamgamelogs[[#This Row],[PTS]] / (2 * (_2025teamgamelogs[[#This Row],[FGA]] + 0.44 * _2025teamgamelogs[[#This Row],[FTA]]))</f>
        <v>0.53030303030303028</v>
      </c>
      <c r="BO2349" s="4">
        <f>VLOOKUP(_2025teamgamelogs[[#This Row],[MONTH]], LEAGUE_AVERAGES!$A$2:$B$8, 2, FALSE)</f>
        <v>112.746782507823</v>
      </c>
      <c r="BP2349" s="5">
        <f>VLOOKUP(_2025teamgamelogs[[#This Row],[TEAM_NAME]], LEAGUE_AVERAGES!$A$14:$C$43, 2, FALSE)</f>
        <v>0.34129268292682929</v>
      </c>
      <c r="BQ2349" s="5">
        <f>VLOOKUP(_2025teamgamelogs[[#This Row],[TEAM_NAME]], LEAGUE_AVERAGES!$A$14:$C$43, 3, FALSE)</f>
        <v>0.34026829268292691</v>
      </c>
      <c r="BR2349" s="5">
        <f>VLOOKUP(_2025teamgamelogs[[#This Row],[TEAM_NAME]], LEAGUE_AVERAGES!$F$14:$H$43, 2, FALSE)</f>
        <v>0.45178048780487812</v>
      </c>
      <c r="BS2349" s="5">
        <f>VLOOKUP(_2025teamgamelogs[[#This Row],[TEAM_NAME]], LEAGUE_AVERAGES!$F$14:$H$43, 3, FALSE)</f>
        <v>0.45797560975609758</v>
      </c>
      <c r="BT2349" s="5">
        <f>VLOOKUP(_2025teamgamelogs[[#This Row],[TEAM_NAME]], LEAGUE_AVERAGES!$K$14:$M$43, 2, FALSE)</f>
        <v>0.55774018976963147</v>
      </c>
      <c r="BU2349" s="5">
        <f>VLOOKUP(_2025teamgamelogs[[#This Row],[TEAM_NAME]], LEAGUE_AVERAGES!$K$14:$M$43, 3, FALSE)</f>
        <v>0.57066794818423772</v>
      </c>
    </row>
    <row r="2350" spans="1:73" x14ac:dyDescent="0.2">
      <c r="A2350" t="s">
        <v>59</v>
      </c>
      <c r="B2350">
        <v>1610612748</v>
      </c>
      <c r="C2350" t="s">
        <v>101</v>
      </c>
      <c r="D2350" t="s">
        <v>102</v>
      </c>
      <c r="E2350">
        <v>22401145</v>
      </c>
      <c r="F2350" s="1">
        <v>45754</v>
      </c>
      <c r="G2350" t="s">
        <v>513</v>
      </c>
      <c r="H2350" t="s">
        <v>63</v>
      </c>
      <c r="I2350">
        <v>48</v>
      </c>
      <c r="J2350">
        <v>45</v>
      </c>
      <c r="K2350">
        <v>89</v>
      </c>
      <c r="L2350">
        <v>0.50600000000000001</v>
      </c>
      <c r="M2350">
        <v>16</v>
      </c>
      <c r="N2350">
        <v>36</v>
      </c>
      <c r="O2350">
        <v>0.44400000000000001</v>
      </c>
      <c r="P2350">
        <v>11</v>
      </c>
      <c r="Q2350">
        <v>15</v>
      </c>
      <c r="R2350">
        <v>0.73299999999999998</v>
      </c>
      <c r="S2350">
        <v>10</v>
      </c>
      <c r="T2350">
        <v>37</v>
      </c>
      <c r="U2350">
        <v>47</v>
      </c>
      <c r="V2350">
        <v>26</v>
      </c>
      <c r="W2350">
        <v>13</v>
      </c>
      <c r="X2350">
        <v>7</v>
      </c>
      <c r="Y2350">
        <v>6</v>
      </c>
      <c r="Z2350">
        <v>4</v>
      </c>
      <c r="AA2350">
        <v>17</v>
      </c>
      <c r="AB2350">
        <v>14</v>
      </c>
      <c r="AC2350">
        <v>117</v>
      </c>
      <c r="AD2350">
        <v>12</v>
      </c>
      <c r="AE2350">
        <v>1</v>
      </c>
      <c r="AF2350">
        <v>1</v>
      </c>
      <c r="AG2350">
        <v>1</v>
      </c>
      <c r="AH2350">
        <v>1</v>
      </c>
      <c r="AI2350">
        <v>121</v>
      </c>
      <c r="AJ2350">
        <v>564</v>
      </c>
      <c r="AK2350">
        <v>1176</v>
      </c>
      <c r="AL2350">
        <v>625</v>
      </c>
      <c r="AM2350">
        <v>567</v>
      </c>
      <c r="AN2350">
        <v>1366</v>
      </c>
      <c r="AO2350">
        <v>359</v>
      </c>
      <c r="AP2350">
        <v>2028</v>
      </c>
      <c r="AQ2350">
        <v>2021</v>
      </c>
      <c r="AR2350">
        <v>1708</v>
      </c>
      <c r="AS2350">
        <v>1308</v>
      </c>
      <c r="AT2350">
        <v>489</v>
      </c>
      <c r="AU2350">
        <v>705</v>
      </c>
      <c r="AV2350">
        <v>1195</v>
      </c>
      <c r="AW2350">
        <v>850</v>
      </c>
      <c r="AX2350">
        <v>1360</v>
      </c>
      <c r="AY2350">
        <v>560</v>
      </c>
      <c r="AZ2350">
        <v>750</v>
      </c>
      <c r="BA2350">
        <v>792</v>
      </c>
      <c r="BB2350">
        <v>2064</v>
      </c>
      <c r="BC2350">
        <v>960</v>
      </c>
      <c r="BD2350">
        <v>517</v>
      </c>
      <c r="BE2350">
        <v>1</v>
      </c>
      <c r="BF2350" t="s">
        <v>64</v>
      </c>
      <c r="BG2350" t="s">
        <v>1404</v>
      </c>
      <c r="BH2350" t="s">
        <v>1787</v>
      </c>
      <c r="BI2350" s="4">
        <f xml:space="preserve"> _2025teamgamelogs[[#This Row],[FGA]] + (0.44 * _2025teamgamelogs[[#This Row],[FTA]]) + _2025teamgamelogs[[#This Row],[TOV]] - _2025teamgamelogs[[#This Row],[OREB]]</f>
        <v>98.6</v>
      </c>
      <c r="BJ2350" s="3">
        <f>_2025teamgamelogs[[#This Row],[TOV]]/_2025teamgamelogs[[#This Row],[POSSESIONS]]</f>
        <v>0.13184584178498987</v>
      </c>
      <c r="BK2350" s="4">
        <f>_2025teamgamelogs[[#This Row],[PTS]]/_2025teamgamelogs[[#This Row],[POSSESIONS]]</f>
        <v>1.1866125760649089</v>
      </c>
      <c r="BL2350" s="4">
        <f xml:space="preserve"> 100 * _2025teamgamelogs[[#This Row],[POINTS_PER_POSSESSION]]</f>
        <v>118.66125760649089</v>
      </c>
      <c r="BM2350" s="4">
        <f xml:space="preserve"> _2025teamgamelogs[[#This Row],[POSSESIONS]] / (_2025teamgamelogs[[#This Row],[MIN]]/48)</f>
        <v>98.6</v>
      </c>
      <c r="BN2350" s="3">
        <f>_2025teamgamelogs[[#This Row],[PTS]] / (2 * (_2025teamgamelogs[[#This Row],[FGA]] + 0.44 * _2025teamgamelogs[[#This Row],[FTA]]))</f>
        <v>0.61192468619246865</v>
      </c>
      <c r="BO2350" s="4">
        <f>VLOOKUP(_2025teamgamelogs[[#This Row],[MONTH]], LEAGUE_AVERAGES!$A$2:$B$8, 2, FALSE)</f>
        <v>112.746782507823</v>
      </c>
      <c r="BP2350" s="5">
        <f>VLOOKUP(_2025teamgamelogs[[#This Row],[TEAM_NAME]], LEAGUE_AVERAGES!$A$14:$C$43, 2, FALSE)</f>
        <v>0.38887804878048787</v>
      </c>
      <c r="BQ2350" s="5">
        <f>VLOOKUP(_2025teamgamelogs[[#This Row],[TEAM_NAME]], LEAGUE_AVERAGES!$A$14:$C$43, 3, FALSE)</f>
        <v>0.35180487804878063</v>
      </c>
      <c r="BR2350" s="5">
        <f>VLOOKUP(_2025teamgamelogs[[#This Row],[TEAM_NAME]], LEAGUE_AVERAGES!$F$14:$H$43, 2, FALSE)</f>
        <v>0.48178048780487814</v>
      </c>
      <c r="BS2350" s="5">
        <f>VLOOKUP(_2025teamgamelogs[[#This Row],[TEAM_NAME]], LEAGUE_AVERAGES!$F$14:$H$43, 3, FALSE)</f>
        <v>0.44997560975609752</v>
      </c>
      <c r="BT2350" s="5">
        <f>VLOOKUP(_2025teamgamelogs[[#This Row],[TEAM_NAME]], LEAGUE_AVERAGES!$K$14:$M$43, 2, FALSE)</f>
        <v>0.59307433364150897</v>
      </c>
      <c r="BU2350" s="5">
        <f>VLOOKUP(_2025teamgamelogs[[#This Row],[TEAM_NAME]], LEAGUE_AVERAGES!$K$14:$M$43, 3, FALSE)</f>
        <v>0.56311679796954139</v>
      </c>
    </row>
    <row r="2351" spans="1:73" x14ac:dyDescent="0.2">
      <c r="A2351" t="s">
        <v>59</v>
      </c>
      <c r="B2351">
        <v>1610612758</v>
      </c>
      <c r="C2351" t="s">
        <v>142</v>
      </c>
      <c r="D2351" t="s">
        <v>143</v>
      </c>
      <c r="E2351">
        <v>22401144</v>
      </c>
      <c r="F2351" s="1">
        <v>45754</v>
      </c>
      <c r="G2351" t="s">
        <v>1841</v>
      </c>
      <c r="H2351" t="s">
        <v>63</v>
      </c>
      <c r="I2351">
        <v>48</v>
      </c>
      <c r="J2351">
        <v>47</v>
      </c>
      <c r="K2351">
        <v>91</v>
      </c>
      <c r="L2351">
        <v>0.51600000000000001</v>
      </c>
      <c r="M2351">
        <v>11</v>
      </c>
      <c r="N2351">
        <v>27</v>
      </c>
      <c r="O2351">
        <v>0.40699999999999997</v>
      </c>
      <c r="P2351">
        <v>22</v>
      </c>
      <c r="Q2351">
        <v>27</v>
      </c>
      <c r="R2351">
        <v>0.81499999999999995</v>
      </c>
      <c r="S2351">
        <v>18</v>
      </c>
      <c r="T2351">
        <v>32</v>
      </c>
      <c r="U2351">
        <v>50</v>
      </c>
      <c r="V2351">
        <v>20</v>
      </c>
      <c r="W2351">
        <v>12</v>
      </c>
      <c r="X2351">
        <v>5</v>
      </c>
      <c r="Y2351">
        <v>4</v>
      </c>
      <c r="Z2351">
        <v>4</v>
      </c>
      <c r="AA2351">
        <v>21</v>
      </c>
      <c r="AB2351">
        <v>23</v>
      </c>
      <c r="AC2351">
        <v>127</v>
      </c>
      <c r="AD2351">
        <v>10</v>
      </c>
      <c r="AE2351">
        <v>1</v>
      </c>
      <c r="AF2351">
        <v>1</v>
      </c>
      <c r="AG2351">
        <v>1</v>
      </c>
      <c r="AH2351">
        <v>1</v>
      </c>
      <c r="AI2351">
        <v>121</v>
      </c>
      <c r="AJ2351">
        <v>335</v>
      </c>
      <c r="AK2351">
        <v>899</v>
      </c>
      <c r="AL2351">
        <v>460</v>
      </c>
      <c r="AM2351">
        <v>1661</v>
      </c>
      <c r="AN2351">
        <v>2292</v>
      </c>
      <c r="AO2351">
        <v>665</v>
      </c>
      <c r="AP2351">
        <v>406</v>
      </c>
      <c r="AQ2351">
        <v>471</v>
      </c>
      <c r="AR2351">
        <v>908</v>
      </c>
      <c r="AS2351">
        <v>100</v>
      </c>
      <c r="AT2351">
        <v>1307</v>
      </c>
      <c r="AU2351">
        <v>427</v>
      </c>
      <c r="AV2351">
        <v>2163</v>
      </c>
      <c r="AW2351">
        <v>640</v>
      </c>
      <c r="AX2351">
        <v>1998</v>
      </c>
      <c r="AY2351">
        <v>1274</v>
      </c>
      <c r="AZ2351">
        <v>750</v>
      </c>
      <c r="BA2351">
        <v>1694</v>
      </c>
      <c r="BB2351">
        <v>300</v>
      </c>
      <c r="BC2351">
        <v>341</v>
      </c>
      <c r="BD2351">
        <v>614</v>
      </c>
      <c r="BE2351">
        <v>1</v>
      </c>
      <c r="BF2351" t="s">
        <v>71</v>
      </c>
      <c r="BG2351" t="s">
        <v>1404</v>
      </c>
      <c r="BH2351" t="s">
        <v>1787</v>
      </c>
      <c r="BI2351" s="4">
        <f xml:space="preserve"> _2025teamgamelogs[[#This Row],[FGA]] + (0.44 * _2025teamgamelogs[[#This Row],[FTA]]) + _2025teamgamelogs[[#This Row],[TOV]] - _2025teamgamelogs[[#This Row],[OREB]]</f>
        <v>96.88</v>
      </c>
      <c r="BJ2351" s="3">
        <f>_2025teamgamelogs[[#This Row],[TOV]]/_2025teamgamelogs[[#This Row],[POSSESIONS]]</f>
        <v>0.12386457473162676</v>
      </c>
      <c r="BK2351" s="4">
        <f>_2025teamgamelogs[[#This Row],[PTS]]/_2025teamgamelogs[[#This Row],[POSSESIONS]]</f>
        <v>1.3109000825763832</v>
      </c>
      <c r="BL2351" s="4">
        <f xml:space="preserve"> 100 * _2025teamgamelogs[[#This Row],[POINTS_PER_POSSESSION]]</f>
        <v>131.09000825763832</v>
      </c>
      <c r="BM2351" s="4">
        <f xml:space="preserve"> _2025teamgamelogs[[#This Row],[POSSESIONS]] / (_2025teamgamelogs[[#This Row],[MIN]]/48)</f>
        <v>96.88</v>
      </c>
      <c r="BN2351" s="3">
        <f>_2025teamgamelogs[[#This Row],[PTS]] / (2 * (_2025teamgamelogs[[#This Row],[FGA]] + 0.44 * _2025teamgamelogs[[#This Row],[FTA]]))</f>
        <v>0.61722395023328147</v>
      </c>
      <c r="BO2351" s="4">
        <f>VLOOKUP(_2025teamgamelogs[[#This Row],[MONTH]], LEAGUE_AVERAGES!$A$2:$B$8, 2, FALSE)</f>
        <v>112.746782507823</v>
      </c>
      <c r="BP2351" s="5">
        <f>VLOOKUP(_2025teamgamelogs[[#This Row],[TEAM_NAME]], LEAGUE_AVERAGES!$A$14:$C$43, 2, FALSE)</f>
        <v>0.37158536585365853</v>
      </c>
      <c r="BQ2351" s="5">
        <f>VLOOKUP(_2025teamgamelogs[[#This Row],[TEAM_NAME]], LEAGUE_AVERAGES!$A$14:$C$43, 3, FALSE)</f>
        <v>0.34029268292682929</v>
      </c>
      <c r="BR2351" s="5">
        <f>VLOOKUP(_2025teamgamelogs[[#This Row],[TEAM_NAME]], LEAGUE_AVERAGES!$F$14:$H$43, 2, FALSE)</f>
        <v>0.4831951219512195</v>
      </c>
      <c r="BS2351" s="5">
        <f>VLOOKUP(_2025teamgamelogs[[#This Row],[TEAM_NAME]], LEAGUE_AVERAGES!$F$14:$H$43, 3, FALSE)</f>
        <v>0.47492682926829272</v>
      </c>
      <c r="BT2351" s="5">
        <f>VLOOKUP(_2025teamgamelogs[[#This Row],[TEAM_NAME]], LEAGUE_AVERAGES!$K$14:$M$43, 2, FALSE)</f>
        <v>0.59195463864629394</v>
      </c>
      <c r="BU2351" s="5">
        <f>VLOOKUP(_2025teamgamelogs[[#This Row],[TEAM_NAME]], LEAGUE_AVERAGES!$K$14:$M$43, 3, FALSE)</f>
        <v>0.57517865161129356</v>
      </c>
    </row>
    <row r="2352" spans="1:73" x14ac:dyDescent="0.2">
      <c r="A2352" t="s">
        <v>59</v>
      </c>
      <c r="B2352">
        <v>1610612766</v>
      </c>
      <c r="C2352" t="s">
        <v>122</v>
      </c>
      <c r="D2352" t="s">
        <v>123</v>
      </c>
      <c r="E2352">
        <v>22401146</v>
      </c>
      <c r="F2352" s="1">
        <v>45755</v>
      </c>
      <c r="G2352" t="s">
        <v>1842</v>
      </c>
      <c r="H2352" t="s">
        <v>70</v>
      </c>
      <c r="I2352">
        <v>48</v>
      </c>
      <c r="J2352">
        <v>37</v>
      </c>
      <c r="K2352">
        <v>81</v>
      </c>
      <c r="L2352">
        <v>0.45700000000000002</v>
      </c>
      <c r="M2352">
        <v>11</v>
      </c>
      <c r="N2352">
        <v>38</v>
      </c>
      <c r="O2352">
        <v>0.28899999999999998</v>
      </c>
      <c r="P2352">
        <v>15</v>
      </c>
      <c r="Q2352">
        <v>23</v>
      </c>
      <c r="R2352">
        <v>0.65200000000000002</v>
      </c>
      <c r="S2352">
        <v>6</v>
      </c>
      <c r="T2352">
        <v>32</v>
      </c>
      <c r="U2352">
        <v>38</v>
      </c>
      <c r="V2352">
        <v>22</v>
      </c>
      <c r="W2352">
        <v>15</v>
      </c>
      <c r="X2352">
        <v>3</v>
      </c>
      <c r="Y2352">
        <v>4</v>
      </c>
      <c r="Z2352">
        <v>3</v>
      </c>
      <c r="AA2352">
        <v>18</v>
      </c>
      <c r="AB2352">
        <v>18</v>
      </c>
      <c r="AC2352">
        <v>100</v>
      </c>
      <c r="AD2352">
        <v>-24</v>
      </c>
      <c r="AE2352">
        <v>1</v>
      </c>
      <c r="AF2352">
        <v>1231</v>
      </c>
      <c r="AG2352">
        <v>1231</v>
      </c>
      <c r="AH2352">
        <v>1231</v>
      </c>
      <c r="AI2352">
        <v>121</v>
      </c>
      <c r="AJ2352">
        <v>1946</v>
      </c>
      <c r="AK2352">
        <v>2117</v>
      </c>
      <c r="AL2352">
        <v>1426</v>
      </c>
      <c r="AM2352">
        <v>1661</v>
      </c>
      <c r="AN2352">
        <v>1078</v>
      </c>
      <c r="AO2352">
        <v>2001</v>
      </c>
      <c r="AP2352">
        <v>1416</v>
      </c>
      <c r="AQ2352">
        <v>899</v>
      </c>
      <c r="AR2352">
        <v>2193</v>
      </c>
      <c r="AS2352">
        <v>2189</v>
      </c>
      <c r="AT2352">
        <v>1307</v>
      </c>
      <c r="AU2352">
        <v>1966</v>
      </c>
      <c r="AV2352">
        <v>1909</v>
      </c>
      <c r="AW2352">
        <v>1341</v>
      </c>
      <c r="AX2352">
        <v>2344</v>
      </c>
      <c r="AY2352">
        <v>1274</v>
      </c>
      <c r="AZ2352">
        <v>384</v>
      </c>
      <c r="BA2352">
        <v>1018</v>
      </c>
      <c r="BB2352">
        <v>1204</v>
      </c>
      <c r="BC2352">
        <v>2099</v>
      </c>
      <c r="BD2352">
        <v>2294</v>
      </c>
      <c r="BE2352">
        <v>1</v>
      </c>
      <c r="BF2352" t="s">
        <v>64</v>
      </c>
      <c r="BG2352" t="s">
        <v>1404</v>
      </c>
      <c r="BH2352" t="s">
        <v>1787</v>
      </c>
      <c r="BI2352" s="4">
        <f xml:space="preserve"> _2025teamgamelogs[[#This Row],[FGA]] + (0.44 * _2025teamgamelogs[[#This Row],[FTA]]) + _2025teamgamelogs[[#This Row],[TOV]] - _2025teamgamelogs[[#This Row],[OREB]]</f>
        <v>100.12</v>
      </c>
      <c r="BJ2352" s="3">
        <f>_2025teamgamelogs[[#This Row],[TOV]]/_2025teamgamelogs[[#This Row],[POSSESIONS]]</f>
        <v>0.14982021574111065</v>
      </c>
      <c r="BK2352" s="4">
        <f>_2025teamgamelogs[[#This Row],[PTS]]/_2025teamgamelogs[[#This Row],[POSSESIONS]]</f>
        <v>0.99880143827407109</v>
      </c>
      <c r="BL2352" s="4">
        <f xml:space="preserve"> 100 * _2025teamgamelogs[[#This Row],[POINTS_PER_POSSESSION]]</f>
        <v>99.88014382740711</v>
      </c>
      <c r="BM2352" s="4">
        <f xml:space="preserve"> _2025teamgamelogs[[#This Row],[POSSESIONS]] / (_2025teamgamelogs[[#This Row],[MIN]]/48)</f>
        <v>100.12</v>
      </c>
      <c r="BN2352" s="3">
        <f>_2025teamgamelogs[[#This Row],[PTS]] / (2 * (_2025teamgamelogs[[#This Row],[FGA]] + 0.44 * _2025teamgamelogs[[#This Row],[FTA]]))</f>
        <v>0.5487269534679543</v>
      </c>
      <c r="BO2352" s="4">
        <f>VLOOKUP(_2025teamgamelogs[[#This Row],[MONTH]], LEAGUE_AVERAGES!$A$2:$B$8, 2, FALSE)</f>
        <v>112.746782507823</v>
      </c>
      <c r="BP2352" s="5">
        <f>VLOOKUP(_2025teamgamelogs[[#This Row],[TEAM_NAME]], LEAGUE_AVERAGES!$A$14:$C$43, 2, FALSE)</f>
        <v>0.33860975609756089</v>
      </c>
      <c r="BQ2352" s="5">
        <f>VLOOKUP(_2025teamgamelogs[[#This Row],[TEAM_NAME]], LEAGUE_AVERAGES!$A$14:$C$43, 3, FALSE)</f>
        <v>0.33580487804878045</v>
      </c>
      <c r="BR2352" s="5">
        <f>VLOOKUP(_2025teamgamelogs[[#This Row],[TEAM_NAME]], LEAGUE_AVERAGES!$F$14:$H$43, 2, FALSE)</f>
        <v>0.43492682926829268</v>
      </c>
      <c r="BS2352" s="5">
        <f>VLOOKUP(_2025teamgamelogs[[#This Row],[TEAM_NAME]], LEAGUE_AVERAGES!$F$14:$H$43, 3, FALSE)</f>
        <v>0.42697560975609755</v>
      </c>
      <c r="BT2352" s="5">
        <f>VLOOKUP(_2025teamgamelogs[[#This Row],[TEAM_NAME]], LEAGUE_AVERAGES!$K$14:$M$43, 2, FALSE)</f>
        <v>0.5424635833805308</v>
      </c>
      <c r="BU2352" s="5">
        <f>VLOOKUP(_2025teamgamelogs[[#This Row],[TEAM_NAME]], LEAGUE_AVERAGES!$K$14:$M$43, 3, FALSE)</f>
        <v>0.53419164265445196</v>
      </c>
    </row>
    <row r="2353" spans="1:73" x14ac:dyDescent="0.2">
      <c r="A2353" t="s">
        <v>59</v>
      </c>
      <c r="B2353">
        <v>1610612763</v>
      </c>
      <c r="C2353" t="s">
        <v>128</v>
      </c>
      <c r="D2353" t="s">
        <v>129</v>
      </c>
      <c r="E2353">
        <v>22401146</v>
      </c>
      <c r="F2353" s="1">
        <v>45755</v>
      </c>
      <c r="G2353" t="s">
        <v>1843</v>
      </c>
      <c r="H2353" t="s">
        <v>63</v>
      </c>
      <c r="I2353">
        <v>48</v>
      </c>
      <c r="J2353">
        <v>42</v>
      </c>
      <c r="K2353">
        <v>93</v>
      </c>
      <c r="L2353">
        <v>0.45200000000000001</v>
      </c>
      <c r="M2353">
        <v>18</v>
      </c>
      <c r="N2353">
        <v>55</v>
      </c>
      <c r="O2353">
        <v>0.32700000000000001</v>
      </c>
      <c r="P2353">
        <v>22</v>
      </c>
      <c r="Q2353">
        <v>26</v>
      </c>
      <c r="R2353">
        <v>0.84599999999999997</v>
      </c>
      <c r="S2353">
        <v>14</v>
      </c>
      <c r="T2353">
        <v>38</v>
      </c>
      <c r="U2353">
        <v>52</v>
      </c>
      <c r="V2353">
        <v>23</v>
      </c>
      <c r="W2353">
        <v>14</v>
      </c>
      <c r="X2353">
        <v>12</v>
      </c>
      <c r="Y2353">
        <v>3</v>
      </c>
      <c r="Z2353">
        <v>4</v>
      </c>
      <c r="AA2353">
        <v>18</v>
      </c>
      <c r="AB2353">
        <v>18</v>
      </c>
      <c r="AC2353">
        <v>124</v>
      </c>
      <c r="AD2353">
        <v>24</v>
      </c>
      <c r="AE2353">
        <v>1</v>
      </c>
      <c r="AF2353">
        <v>1</v>
      </c>
      <c r="AG2353">
        <v>1</v>
      </c>
      <c r="AH2353">
        <v>1</v>
      </c>
      <c r="AI2353">
        <v>121</v>
      </c>
      <c r="AJ2353">
        <v>1068</v>
      </c>
      <c r="AK2353">
        <v>664</v>
      </c>
      <c r="AL2353">
        <v>1521</v>
      </c>
      <c r="AM2353">
        <v>288</v>
      </c>
      <c r="AN2353">
        <v>23</v>
      </c>
      <c r="AO2353">
        <v>1587</v>
      </c>
      <c r="AP2353">
        <v>406</v>
      </c>
      <c r="AQ2353">
        <v>570</v>
      </c>
      <c r="AR2353">
        <v>605</v>
      </c>
      <c r="AS2353">
        <v>466</v>
      </c>
      <c r="AT2353">
        <v>377</v>
      </c>
      <c r="AU2353">
        <v>267</v>
      </c>
      <c r="AV2353">
        <v>1759</v>
      </c>
      <c r="AW2353">
        <v>1092</v>
      </c>
      <c r="AX2353">
        <v>217</v>
      </c>
      <c r="AY2353">
        <v>1712</v>
      </c>
      <c r="AZ2353">
        <v>750</v>
      </c>
      <c r="BA2353">
        <v>1018</v>
      </c>
      <c r="BB2353">
        <v>1204</v>
      </c>
      <c r="BC2353">
        <v>497</v>
      </c>
      <c r="BD2353">
        <v>150</v>
      </c>
      <c r="BE2353">
        <v>1</v>
      </c>
      <c r="BF2353" t="s">
        <v>71</v>
      </c>
      <c r="BG2353" t="s">
        <v>1404</v>
      </c>
      <c r="BH2353" t="s">
        <v>1787</v>
      </c>
      <c r="BI2353" s="4">
        <f xml:space="preserve"> _2025teamgamelogs[[#This Row],[FGA]] + (0.44 * _2025teamgamelogs[[#This Row],[FTA]]) + _2025teamgamelogs[[#This Row],[TOV]] - _2025teamgamelogs[[#This Row],[OREB]]</f>
        <v>104.44</v>
      </c>
      <c r="BJ2353" s="3">
        <f>_2025teamgamelogs[[#This Row],[TOV]]/_2025teamgamelogs[[#This Row],[POSSESIONS]]</f>
        <v>0.13404825737265416</v>
      </c>
      <c r="BK2353" s="4">
        <f>_2025teamgamelogs[[#This Row],[PTS]]/_2025teamgamelogs[[#This Row],[POSSESIONS]]</f>
        <v>1.1872845653006512</v>
      </c>
      <c r="BL2353" s="4">
        <f xml:space="preserve"> 100 * _2025teamgamelogs[[#This Row],[POINTS_PER_POSSESSION]]</f>
        <v>118.72845653006512</v>
      </c>
      <c r="BM2353" s="4">
        <f xml:space="preserve"> _2025teamgamelogs[[#This Row],[POSSESIONS]] / (_2025teamgamelogs[[#This Row],[MIN]]/48)</f>
        <v>104.44</v>
      </c>
      <c r="BN2353" s="3">
        <f>_2025teamgamelogs[[#This Row],[PTS]] / (2 * (_2025teamgamelogs[[#This Row],[FGA]] + 0.44 * _2025teamgamelogs[[#This Row],[FTA]]))</f>
        <v>0.59364228265032559</v>
      </c>
      <c r="BO2353" s="4">
        <f>VLOOKUP(_2025teamgamelogs[[#This Row],[MONTH]], LEAGUE_AVERAGES!$A$2:$B$8, 2, FALSE)</f>
        <v>112.746782507823</v>
      </c>
      <c r="BP2353" s="5">
        <f>VLOOKUP(_2025teamgamelogs[[#This Row],[TEAM_NAME]], LEAGUE_AVERAGES!$A$14:$C$43, 2, FALSE)</f>
        <v>0.36546341463414628</v>
      </c>
      <c r="BQ2353" s="5">
        <f>VLOOKUP(_2025teamgamelogs[[#This Row],[TEAM_NAME]], LEAGUE_AVERAGES!$A$14:$C$43, 3, FALSE)</f>
        <v>0.36639024390243902</v>
      </c>
      <c r="BR2353" s="5">
        <f>VLOOKUP(_2025teamgamelogs[[#This Row],[TEAM_NAME]], LEAGUE_AVERAGES!$F$14:$H$43, 2, FALSE)</f>
        <v>0.48997560975609772</v>
      </c>
      <c r="BS2353" s="5">
        <f>VLOOKUP(_2025teamgamelogs[[#This Row],[TEAM_NAME]], LEAGUE_AVERAGES!$F$14:$H$43, 3, FALSE)</f>
        <v>0.46951219512195119</v>
      </c>
      <c r="BT2353" s="5">
        <f>VLOOKUP(_2025teamgamelogs[[#This Row],[TEAM_NAME]], LEAGUE_AVERAGES!$K$14:$M$43, 2, FALSE)</f>
        <v>0.59919613060605748</v>
      </c>
      <c r="BU2353" s="5">
        <f>VLOOKUP(_2025teamgamelogs[[#This Row],[TEAM_NAME]], LEAGUE_AVERAGES!$K$14:$M$43, 3, FALSE)</f>
        <v>0.57758119053457602</v>
      </c>
    </row>
    <row r="2354" spans="1:73" x14ac:dyDescent="0.2">
      <c r="A2354" t="s">
        <v>59</v>
      </c>
      <c r="B2354">
        <v>1610612750</v>
      </c>
      <c r="C2354" t="s">
        <v>8</v>
      </c>
      <c r="D2354" t="s">
        <v>72</v>
      </c>
      <c r="E2354">
        <v>22401152</v>
      </c>
      <c r="F2354" s="1">
        <v>45755</v>
      </c>
      <c r="G2354" t="s">
        <v>1844</v>
      </c>
      <c r="H2354" t="s">
        <v>70</v>
      </c>
      <c r="I2354">
        <v>48</v>
      </c>
      <c r="J2354">
        <v>41</v>
      </c>
      <c r="K2354">
        <v>89</v>
      </c>
      <c r="L2354">
        <v>0.46100000000000002</v>
      </c>
      <c r="M2354">
        <v>13</v>
      </c>
      <c r="N2354">
        <v>40</v>
      </c>
      <c r="O2354">
        <v>0.32500000000000001</v>
      </c>
      <c r="P2354">
        <v>8</v>
      </c>
      <c r="Q2354">
        <v>9</v>
      </c>
      <c r="R2354">
        <v>0.88900000000000001</v>
      </c>
      <c r="S2354">
        <v>10</v>
      </c>
      <c r="T2354">
        <v>32</v>
      </c>
      <c r="U2354">
        <v>42</v>
      </c>
      <c r="V2354">
        <v>25</v>
      </c>
      <c r="W2354">
        <v>14</v>
      </c>
      <c r="X2354">
        <v>4</v>
      </c>
      <c r="Y2354">
        <v>3</v>
      </c>
      <c r="Z2354">
        <v>2</v>
      </c>
      <c r="AA2354">
        <v>20</v>
      </c>
      <c r="AB2354">
        <v>15</v>
      </c>
      <c r="AC2354">
        <v>103</v>
      </c>
      <c r="AD2354">
        <v>-7</v>
      </c>
      <c r="AE2354">
        <v>1</v>
      </c>
      <c r="AF2354">
        <v>1231</v>
      </c>
      <c r="AG2354">
        <v>1231</v>
      </c>
      <c r="AH2354">
        <v>1231</v>
      </c>
      <c r="AI2354">
        <v>121</v>
      </c>
      <c r="AJ2354">
        <v>1234</v>
      </c>
      <c r="AK2354">
        <v>1176</v>
      </c>
      <c r="AL2354">
        <v>1359</v>
      </c>
      <c r="AM2354">
        <v>1171</v>
      </c>
      <c r="AN2354">
        <v>795</v>
      </c>
      <c r="AO2354">
        <v>1614</v>
      </c>
      <c r="AP2354">
        <v>2336</v>
      </c>
      <c r="AQ2354">
        <v>2406</v>
      </c>
      <c r="AR2354">
        <v>316</v>
      </c>
      <c r="AS2354">
        <v>1308</v>
      </c>
      <c r="AT2354">
        <v>1307</v>
      </c>
      <c r="AU2354">
        <v>1443</v>
      </c>
      <c r="AV2354">
        <v>1358</v>
      </c>
      <c r="AW2354">
        <v>1092</v>
      </c>
      <c r="AX2354">
        <v>2190</v>
      </c>
      <c r="AY2354">
        <v>1712</v>
      </c>
      <c r="AZ2354">
        <v>158</v>
      </c>
      <c r="BA2354">
        <v>1491</v>
      </c>
      <c r="BB2354">
        <v>1892</v>
      </c>
      <c r="BC2354">
        <v>1945</v>
      </c>
      <c r="BD2354">
        <v>1608</v>
      </c>
      <c r="BE2354">
        <v>1</v>
      </c>
      <c r="BF2354" t="s">
        <v>71</v>
      </c>
      <c r="BG2354" t="s">
        <v>1404</v>
      </c>
      <c r="BH2354" t="s">
        <v>1787</v>
      </c>
      <c r="BI2354" s="4">
        <f xml:space="preserve"> _2025teamgamelogs[[#This Row],[FGA]] + (0.44 * _2025teamgamelogs[[#This Row],[FTA]]) + _2025teamgamelogs[[#This Row],[TOV]] - _2025teamgamelogs[[#This Row],[OREB]]</f>
        <v>96.96</v>
      </c>
      <c r="BJ2354" s="3">
        <f>_2025teamgamelogs[[#This Row],[TOV]]/_2025teamgamelogs[[#This Row],[POSSESIONS]]</f>
        <v>0.14438943894389439</v>
      </c>
      <c r="BK2354" s="4">
        <f>_2025teamgamelogs[[#This Row],[PTS]]/_2025teamgamelogs[[#This Row],[POSSESIONS]]</f>
        <v>1.0622937293729373</v>
      </c>
      <c r="BL2354" s="4">
        <f xml:space="preserve"> 100 * _2025teamgamelogs[[#This Row],[POINTS_PER_POSSESSION]]</f>
        <v>106.22937293729373</v>
      </c>
      <c r="BM2354" s="4">
        <f xml:space="preserve"> _2025teamgamelogs[[#This Row],[POSSESIONS]] / (_2025teamgamelogs[[#This Row],[MIN]]/48)</f>
        <v>96.96</v>
      </c>
      <c r="BN2354" s="3">
        <f>_2025teamgamelogs[[#This Row],[PTS]] / (2 * (_2025teamgamelogs[[#This Row],[FGA]] + 0.44 * _2025teamgamelogs[[#This Row],[FTA]]))</f>
        <v>0.55400172117039592</v>
      </c>
      <c r="BO2354" s="4">
        <f>VLOOKUP(_2025teamgamelogs[[#This Row],[MONTH]], LEAGUE_AVERAGES!$A$2:$B$8, 2, FALSE)</f>
        <v>112.746782507823</v>
      </c>
      <c r="BP2354" s="5">
        <f>VLOOKUP(_2025teamgamelogs[[#This Row],[TEAM_NAME]], LEAGUE_AVERAGES!$A$14:$C$43, 2, FALSE)</f>
        <v>0.38256097560975622</v>
      </c>
      <c r="BQ2354" s="5">
        <f>VLOOKUP(_2025teamgamelogs[[#This Row],[TEAM_NAME]], LEAGUE_AVERAGES!$A$14:$C$43, 3, FALSE)</f>
        <v>0.37156097560975615</v>
      </c>
      <c r="BR2354" s="5">
        <f>VLOOKUP(_2025teamgamelogs[[#This Row],[TEAM_NAME]], LEAGUE_AVERAGES!$F$14:$H$43, 2, FALSE)</f>
        <v>0.47402439024390242</v>
      </c>
      <c r="BS2354" s="5">
        <f>VLOOKUP(_2025teamgamelogs[[#This Row],[TEAM_NAME]], LEAGUE_AVERAGES!$F$14:$H$43, 3, FALSE)</f>
        <v>0.46580487804878057</v>
      </c>
      <c r="BT2354" s="5">
        <f>VLOOKUP(_2025teamgamelogs[[#This Row],[TEAM_NAME]], LEAGUE_AVERAGES!$K$14:$M$43, 2, FALSE)</f>
        <v>0.59446350940954662</v>
      </c>
      <c r="BU2354" s="5">
        <f>VLOOKUP(_2025teamgamelogs[[#This Row],[TEAM_NAME]], LEAGUE_AVERAGES!$K$14:$M$43, 3, FALSE)</f>
        <v>0.58583417827298701</v>
      </c>
    </row>
    <row r="2355" spans="1:73" x14ac:dyDescent="0.2">
      <c r="A2355" t="s">
        <v>59</v>
      </c>
      <c r="B2355">
        <v>1610612739</v>
      </c>
      <c r="C2355" t="s">
        <v>119</v>
      </c>
      <c r="D2355" t="s">
        <v>120</v>
      </c>
      <c r="E2355">
        <v>22401147</v>
      </c>
      <c r="F2355" s="1">
        <v>45755</v>
      </c>
      <c r="G2355" t="s">
        <v>469</v>
      </c>
      <c r="H2355" t="s">
        <v>63</v>
      </c>
      <c r="I2355">
        <v>48</v>
      </c>
      <c r="J2355">
        <v>51</v>
      </c>
      <c r="K2355">
        <v>100</v>
      </c>
      <c r="L2355">
        <v>0.51</v>
      </c>
      <c r="M2355">
        <v>25</v>
      </c>
      <c r="N2355">
        <v>50</v>
      </c>
      <c r="O2355">
        <v>0.5</v>
      </c>
      <c r="P2355">
        <v>8</v>
      </c>
      <c r="Q2355">
        <v>13</v>
      </c>
      <c r="R2355">
        <v>0.61499999999999999</v>
      </c>
      <c r="S2355">
        <v>16</v>
      </c>
      <c r="T2355">
        <v>29</v>
      </c>
      <c r="U2355">
        <v>45</v>
      </c>
      <c r="V2355">
        <v>35</v>
      </c>
      <c r="W2355">
        <v>13</v>
      </c>
      <c r="X2355">
        <v>13</v>
      </c>
      <c r="Y2355">
        <v>3</v>
      </c>
      <c r="Z2355">
        <v>3</v>
      </c>
      <c r="AA2355">
        <v>15</v>
      </c>
      <c r="AB2355">
        <v>15</v>
      </c>
      <c r="AC2355">
        <v>135</v>
      </c>
      <c r="AD2355">
        <v>22</v>
      </c>
      <c r="AE2355">
        <v>1</v>
      </c>
      <c r="AF2355">
        <v>1</v>
      </c>
      <c r="AG2355">
        <v>1</v>
      </c>
      <c r="AH2355">
        <v>1</v>
      </c>
      <c r="AI2355">
        <v>121</v>
      </c>
      <c r="AJ2355">
        <v>94</v>
      </c>
      <c r="AK2355">
        <v>153</v>
      </c>
      <c r="AL2355">
        <v>571</v>
      </c>
      <c r="AM2355">
        <v>8</v>
      </c>
      <c r="AN2355">
        <v>104</v>
      </c>
      <c r="AO2355">
        <v>94</v>
      </c>
      <c r="AP2355">
        <v>2336</v>
      </c>
      <c r="AQ2355">
        <v>2188</v>
      </c>
      <c r="AR2355">
        <v>2315</v>
      </c>
      <c r="AS2355">
        <v>234</v>
      </c>
      <c r="AT2355">
        <v>1807</v>
      </c>
      <c r="AU2355">
        <v>976</v>
      </c>
      <c r="AV2355">
        <v>132</v>
      </c>
      <c r="AW2355">
        <v>850</v>
      </c>
      <c r="AX2355">
        <v>137</v>
      </c>
      <c r="AY2355">
        <v>1712</v>
      </c>
      <c r="AZ2355">
        <v>384</v>
      </c>
      <c r="BA2355">
        <v>398</v>
      </c>
      <c r="BB2355">
        <v>1892</v>
      </c>
      <c r="BC2355">
        <v>110</v>
      </c>
      <c r="BD2355">
        <v>194</v>
      </c>
      <c r="BE2355">
        <v>1</v>
      </c>
      <c r="BF2355" t="s">
        <v>64</v>
      </c>
      <c r="BG2355" t="s">
        <v>1404</v>
      </c>
      <c r="BH2355" t="s">
        <v>1787</v>
      </c>
      <c r="BI2355" s="4">
        <f xml:space="preserve"> _2025teamgamelogs[[#This Row],[FGA]] + (0.44 * _2025teamgamelogs[[#This Row],[FTA]]) + _2025teamgamelogs[[#This Row],[TOV]] - _2025teamgamelogs[[#This Row],[OREB]]</f>
        <v>102.72</v>
      </c>
      <c r="BJ2355" s="3">
        <f>_2025teamgamelogs[[#This Row],[TOV]]/_2025teamgamelogs[[#This Row],[POSSESIONS]]</f>
        <v>0.12655763239875389</v>
      </c>
      <c r="BK2355" s="4">
        <f>_2025teamgamelogs[[#This Row],[PTS]]/_2025teamgamelogs[[#This Row],[POSSESIONS]]</f>
        <v>1.3142523364485981</v>
      </c>
      <c r="BL2355" s="4">
        <f xml:space="preserve"> 100 * _2025teamgamelogs[[#This Row],[POINTS_PER_POSSESSION]]</f>
        <v>131.42523364485982</v>
      </c>
      <c r="BM2355" s="4">
        <f xml:space="preserve"> _2025teamgamelogs[[#This Row],[POSSESIONS]] / (_2025teamgamelogs[[#This Row],[MIN]]/48)</f>
        <v>102.72</v>
      </c>
      <c r="BN2355" s="3">
        <f>_2025teamgamelogs[[#This Row],[PTS]] / (2 * (_2025teamgamelogs[[#This Row],[FGA]] + 0.44 * _2025teamgamelogs[[#This Row],[FTA]]))</f>
        <v>0.63847900113507383</v>
      </c>
      <c r="BO2355" s="4">
        <f>VLOOKUP(_2025teamgamelogs[[#This Row],[MONTH]], LEAGUE_AVERAGES!$A$2:$B$8, 2, FALSE)</f>
        <v>112.746782507823</v>
      </c>
      <c r="BP2355" s="5">
        <f>VLOOKUP(_2025teamgamelogs[[#This Row],[TEAM_NAME]], LEAGUE_AVERAGES!$A$14:$C$43, 2, FALSE)</f>
        <v>0.38409756097560971</v>
      </c>
      <c r="BQ2355" s="5">
        <f>VLOOKUP(_2025teamgamelogs[[#This Row],[TEAM_NAME]], LEAGUE_AVERAGES!$A$14:$C$43, 3, FALSE)</f>
        <v>0.38512195121951209</v>
      </c>
      <c r="BR2355" s="5">
        <f>VLOOKUP(_2025teamgamelogs[[#This Row],[TEAM_NAME]], LEAGUE_AVERAGES!$F$14:$H$43, 2, FALSE)</f>
        <v>0.49482926829268303</v>
      </c>
      <c r="BS2355" s="5">
        <f>VLOOKUP(_2025teamgamelogs[[#This Row],[TEAM_NAME]], LEAGUE_AVERAGES!$F$14:$H$43, 3, FALSE)</f>
        <v>0.4880731707317072</v>
      </c>
      <c r="BT2355" s="5">
        <f>VLOOKUP(_2025teamgamelogs[[#This Row],[TEAM_NAME]], LEAGUE_AVERAGES!$K$14:$M$43, 2, FALSE)</f>
        <v>0.61027349880699666</v>
      </c>
      <c r="BU2355" s="5">
        <f>VLOOKUP(_2025teamgamelogs[[#This Row],[TEAM_NAME]], LEAGUE_AVERAGES!$K$14:$M$43, 3, FALSE)</f>
        <v>0.60680781397749251</v>
      </c>
    </row>
    <row r="2356" spans="1:73" x14ac:dyDescent="0.2">
      <c r="A2356" t="s">
        <v>59</v>
      </c>
      <c r="B2356">
        <v>1610612747</v>
      </c>
      <c r="C2356" t="s">
        <v>60</v>
      </c>
      <c r="D2356" t="s">
        <v>61</v>
      </c>
      <c r="E2356">
        <v>22401153</v>
      </c>
      <c r="F2356" s="1">
        <v>45755</v>
      </c>
      <c r="G2356" t="s">
        <v>1831</v>
      </c>
      <c r="H2356" t="s">
        <v>70</v>
      </c>
      <c r="I2356">
        <v>48</v>
      </c>
      <c r="J2356">
        <v>37</v>
      </c>
      <c r="K2356">
        <v>80</v>
      </c>
      <c r="L2356">
        <v>0.46300000000000002</v>
      </c>
      <c r="M2356">
        <v>18</v>
      </c>
      <c r="N2356">
        <v>40</v>
      </c>
      <c r="O2356">
        <v>0.45</v>
      </c>
      <c r="P2356">
        <v>28</v>
      </c>
      <c r="Q2356">
        <v>37</v>
      </c>
      <c r="R2356">
        <v>0.75700000000000001</v>
      </c>
      <c r="S2356">
        <v>12</v>
      </c>
      <c r="T2356">
        <v>33</v>
      </c>
      <c r="U2356">
        <v>45</v>
      </c>
      <c r="V2356">
        <v>21</v>
      </c>
      <c r="W2356">
        <v>19</v>
      </c>
      <c r="X2356">
        <v>2</v>
      </c>
      <c r="Y2356">
        <v>6</v>
      </c>
      <c r="Z2356">
        <v>5</v>
      </c>
      <c r="AA2356">
        <v>15</v>
      </c>
      <c r="AB2356">
        <v>26</v>
      </c>
      <c r="AC2356">
        <v>120</v>
      </c>
      <c r="AD2356">
        <v>-16</v>
      </c>
      <c r="AE2356">
        <v>1</v>
      </c>
      <c r="AF2356">
        <v>1231</v>
      </c>
      <c r="AG2356">
        <v>1231</v>
      </c>
      <c r="AH2356">
        <v>1231</v>
      </c>
      <c r="AI2356">
        <v>121</v>
      </c>
      <c r="AJ2356">
        <v>1946</v>
      </c>
      <c r="AK2356">
        <v>2190</v>
      </c>
      <c r="AL2356">
        <v>1329</v>
      </c>
      <c r="AM2356">
        <v>288</v>
      </c>
      <c r="AN2356">
        <v>795</v>
      </c>
      <c r="AO2356">
        <v>331</v>
      </c>
      <c r="AP2356">
        <v>75</v>
      </c>
      <c r="AQ2356">
        <v>53</v>
      </c>
      <c r="AR2356">
        <v>1520</v>
      </c>
      <c r="AS2356">
        <v>848</v>
      </c>
      <c r="AT2356">
        <v>1131</v>
      </c>
      <c r="AU2356">
        <v>976</v>
      </c>
      <c r="AV2356">
        <v>2031</v>
      </c>
      <c r="AW2356">
        <v>2098</v>
      </c>
      <c r="AX2356">
        <v>2421</v>
      </c>
      <c r="AY2356">
        <v>560</v>
      </c>
      <c r="AZ2356">
        <v>1188</v>
      </c>
      <c r="BA2356">
        <v>398</v>
      </c>
      <c r="BB2356">
        <v>94</v>
      </c>
      <c r="BC2356">
        <v>735</v>
      </c>
      <c r="BD2356">
        <v>2086</v>
      </c>
      <c r="BE2356">
        <v>1</v>
      </c>
      <c r="BF2356" t="s">
        <v>71</v>
      </c>
      <c r="BG2356" t="s">
        <v>1404</v>
      </c>
      <c r="BH2356" t="s">
        <v>1787</v>
      </c>
      <c r="BI2356" s="4">
        <f xml:space="preserve"> _2025teamgamelogs[[#This Row],[FGA]] + (0.44 * _2025teamgamelogs[[#This Row],[FTA]]) + _2025teamgamelogs[[#This Row],[TOV]] - _2025teamgamelogs[[#This Row],[OREB]]</f>
        <v>103.28</v>
      </c>
      <c r="BJ2356" s="3">
        <f>_2025teamgamelogs[[#This Row],[TOV]]/_2025teamgamelogs[[#This Row],[POSSESIONS]]</f>
        <v>0.18396591789310612</v>
      </c>
      <c r="BK2356" s="4">
        <f>_2025teamgamelogs[[#This Row],[PTS]]/_2025teamgamelogs[[#This Row],[POSSESIONS]]</f>
        <v>1.1618900077459333</v>
      </c>
      <c r="BL2356" s="4">
        <f xml:space="preserve"> 100 * _2025teamgamelogs[[#This Row],[POINTS_PER_POSSESSION]]</f>
        <v>116.18900077459332</v>
      </c>
      <c r="BM2356" s="4">
        <f xml:space="preserve"> _2025teamgamelogs[[#This Row],[POSSESIONS]] / (_2025teamgamelogs[[#This Row],[MIN]]/48)</f>
        <v>103.28</v>
      </c>
      <c r="BN2356" s="3">
        <f>_2025teamgamelogs[[#This Row],[PTS]] / (2 * (_2025teamgamelogs[[#This Row],[FGA]] + 0.44 * _2025teamgamelogs[[#This Row],[FTA]]))</f>
        <v>0.62318238471125886</v>
      </c>
      <c r="BO2356" s="4">
        <f>VLOOKUP(_2025teamgamelogs[[#This Row],[MONTH]], LEAGUE_AVERAGES!$A$2:$B$8, 2, FALSE)</f>
        <v>112.746782507823</v>
      </c>
      <c r="BP2356" s="5">
        <f>VLOOKUP(_2025teamgamelogs[[#This Row],[TEAM_NAME]], LEAGUE_AVERAGES!$A$14:$C$43, 2, FALSE)</f>
        <v>0.37419512195121946</v>
      </c>
      <c r="BQ2356" s="5">
        <f>VLOOKUP(_2025teamgamelogs[[#This Row],[TEAM_NAME]], LEAGUE_AVERAGES!$A$14:$C$43, 3, FALSE)</f>
        <v>0.35536585365853657</v>
      </c>
      <c r="BR2356" s="5">
        <f>VLOOKUP(_2025teamgamelogs[[#This Row],[TEAM_NAME]], LEAGUE_AVERAGES!$F$14:$H$43, 2, FALSE)</f>
        <v>0.48560975609756091</v>
      </c>
      <c r="BS2356" s="5">
        <f>VLOOKUP(_2025teamgamelogs[[#This Row],[TEAM_NAME]], LEAGUE_AVERAGES!$F$14:$H$43, 3, FALSE)</f>
        <v>0.47373170731707315</v>
      </c>
      <c r="BT2356" s="5">
        <f>VLOOKUP(_2025teamgamelogs[[#This Row],[TEAM_NAME]], LEAGUE_AVERAGES!$K$14:$M$43, 2, FALSE)</f>
        <v>0.60200661119778875</v>
      </c>
      <c r="BU2356" s="5">
        <f>VLOOKUP(_2025teamgamelogs[[#This Row],[TEAM_NAME]], LEAGUE_AVERAGES!$K$14:$M$43, 3, FALSE)</f>
        <v>0.58416138772693449</v>
      </c>
    </row>
    <row r="2357" spans="1:73" x14ac:dyDescent="0.2">
      <c r="A2357" t="s">
        <v>59</v>
      </c>
      <c r="B2357">
        <v>1610612753</v>
      </c>
      <c r="C2357" t="s">
        <v>83</v>
      </c>
      <c r="D2357" t="s">
        <v>84</v>
      </c>
      <c r="E2357">
        <v>22401149</v>
      </c>
      <c r="F2357" s="1">
        <v>45755</v>
      </c>
      <c r="G2357" t="s">
        <v>1371</v>
      </c>
      <c r="H2357" t="s">
        <v>63</v>
      </c>
      <c r="I2357">
        <v>48</v>
      </c>
      <c r="J2357">
        <v>42</v>
      </c>
      <c r="K2357">
        <v>84</v>
      </c>
      <c r="L2357">
        <v>0.5</v>
      </c>
      <c r="M2357">
        <v>14</v>
      </c>
      <c r="N2357">
        <v>34</v>
      </c>
      <c r="O2357">
        <v>0.41199999999999998</v>
      </c>
      <c r="P2357">
        <v>21</v>
      </c>
      <c r="Q2357">
        <v>31</v>
      </c>
      <c r="R2357">
        <v>0.67700000000000005</v>
      </c>
      <c r="S2357">
        <v>13</v>
      </c>
      <c r="T2357">
        <v>30</v>
      </c>
      <c r="U2357">
        <v>43</v>
      </c>
      <c r="V2357">
        <v>23</v>
      </c>
      <c r="W2357">
        <v>14</v>
      </c>
      <c r="X2357">
        <v>13</v>
      </c>
      <c r="Y2357">
        <v>6</v>
      </c>
      <c r="Z2357">
        <v>6</v>
      </c>
      <c r="AA2357">
        <v>20</v>
      </c>
      <c r="AB2357">
        <v>26</v>
      </c>
      <c r="AC2357">
        <v>119</v>
      </c>
      <c r="AD2357">
        <v>7</v>
      </c>
      <c r="AE2357">
        <v>1</v>
      </c>
      <c r="AF2357">
        <v>1</v>
      </c>
      <c r="AG2357">
        <v>1</v>
      </c>
      <c r="AH2357">
        <v>1</v>
      </c>
      <c r="AI2357">
        <v>121</v>
      </c>
      <c r="AJ2357">
        <v>1068</v>
      </c>
      <c r="AK2357">
        <v>1815</v>
      </c>
      <c r="AL2357">
        <v>663</v>
      </c>
      <c r="AM2357">
        <v>934</v>
      </c>
      <c r="AN2357">
        <v>1627</v>
      </c>
      <c r="AO2357">
        <v>622</v>
      </c>
      <c r="AP2357">
        <v>506</v>
      </c>
      <c r="AQ2357">
        <v>202</v>
      </c>
      <c r="AR2357">
        <v>2093</v>
      </c>
      <c r="AS2357">
        <v>652</v>
      </c>
      <c r="AT2357">
        <v>1652</v>
      </c>
      <c r="AU2357">
        <v>1282</v>
      </c>
      <c r="AV2357">
        <v>1759</v>
      </c>
      <c r="AW2357">
        <v>1092</v>
      </c>
      <c r="AX2357">
        <v>137</v>
      </c>
      <c r="AY2357">
        <v>560</v>
      </c>
      <c r="AZ2357">
        <v>1573</v>
      </c>
      <c r="BA2357">
        <v>1491</v>
      </c>
      <c r="BB2357">
        <v>94</v>
      </c>
      <c r="BC2357">
        <v>798</v>
      </c>
      <c r="BD2357">
        <v>795</v>
      </c>
      <c r="BE2357">
        <v>1</v>
      </c>
      <c r="BF2357" t="s">
        <v>64</v>
      </c>
      <c r="BG2357" t="s">
        <v>1404</v>
      </c>
      <c r="BH2357" t="s">
        <v>1787</v>
      </c>
      <c r="BI2357" s="4">
        <f xml:space="preserve"> _2025teamgamelogs[[#This Row],[FGA]] + (0.44 * _2025teamgamelogs[[#This Row],[FTA]]) + _2025teamgamelogs[[#This Row],[TOV]] - _2025teamgamelogs[[#This Row],[OREB]]</f>
        <v>98.64</v>
      </c>
      <c r="BJ2357" s="3">
        <f>_2025teamgamelogs[[#This Row],[TOV]]/_2025teamgamelogs[[#This Row],[POSSESIONS]]</f>
        <v>0.14193025141930252</v>
      </c>
      <c r="BK2357" s="4">
        <f>_2025teamgamelogs[[#This Row],[PTS]]/_2025teamgamelogs[[#This Row],[POSSESIONS]]</f>
        <v>1.2064071370640714</v>
      </c>
      <c r="BL2357" s="4">
        <f xml:space="preserve"> 100 * _2025teamgamelogs[[#This Row],[POINTS_PER_POSSESSION]]</f>
        <v>120.64071370640714</v>
      </c>
      <c r="BM2357" s="4">
        <f xml:space="preserve"> _2025teamgamelogs[[#This Row],[POSSESIONS]] / (_2025teamgamelogs[[#This Row],[MIN]]/48)</f>
        <v>98.64</v>
      </c>
      <c r="BN2357" s="3">
        <f>_2025teamgamelogs[[#This Row],[PTS]] / (2 * (_2025teamgamelogs[[#This Row],[FGA]] + 0.44 * _2025teamgamelogs[[#This Row],[FTA]]))</f>
        <v>0.60938140106513727</v>
      </c>
      <c r="BO2357" s="4">
        <f>VLOOKUP(_2025teamgamelogs[[#This Row],[MONTH]], LEAGUE_AVERAGES!$A$2:$B$8, 2, FALSE)</f>
        <v>112.746782507823</v>
      </c>
      <c r="BP2357" s="5">
        <f>VLOOKUP(_2025teamgamelogs[[#This Row],[TEAM_NAME]], LEAGUE_AVERAGES!$A$14:$C$43, 2, FALSE)</f>
        <v>0.32192682926829269</v>
      </c>
      <c r="BQ2357" s="5">
        <f>VLOOKUP(_2025teamgamelogs[[#This Row],[TEAM_NAME]], LEAGUE_AVERAGES!$A$14:$C$43, 3, FALSE)</f>
        <v>0.31129268292682932</v>
      </c>
      <c r="BR2357" s="5">
        <f>VLOOKUP(_2025teamgamelogs[[#This Row],[TEAM_NAME]], LEAGUE_AVERAGES!$F$14:$H$43, 2, FALSE)</f>
        <v>0.44641463414634147</v>
      </c>
      <c r="BS2357" s="5">
        <f>VLOOKUP(_2025teamgamelogs[[#This Row],[TEAM_NAME]], LEAGUE_AVERAGES!$F$14:$H$43, 3, FALSE)</f>
        <v>0.44524390243902434</v>
      </c>
      <c r="BT2357" s="5">
        <f>VLOOKUP(_2025teamgamelogs[[#This Row],[TEAM_NAME]], LEAGUE_AVERAGES!$K$14:$M$43, 2, FALSE)</f>
        <v>0.55194019912665027</v>
      </c>
      <c r="BU2357" s="5">
        <f>VLOOKUP(_2025teamgamelogs[[#This Row],[TEAM_NAME]], LEAGUE_AVERAGES!$K$14:$M$43, 3, FALSE)</f>
        <v>0.54874950227645525</v>
      </c>
    </row>
    <row r="2358" spans="1:73" x14ac:dyDescent="0.2">
      <c r="A2358" t="s">
        <v>59</v>
      </c>
      <c r="B2358">
        <v>1610612737</v>
      </c>
      <c r="C2358" t="s">
        <v>92</v>
      </c>
      <c r="D2358" t="s">
        <v>93</v>
      </c>
      <c r="E2358">
        <v>22401149</v>
      </c>
      <c r="F2358" s="1">
        <v>45755</v>
      </c>
      <c r="G2358" t="s">
        <v>1372</v>
      </c>
      <c r="H2358" t="s">
        <v>70</v>
      </c>
      <c r="I2358">
        <v>48</v>
      </c>
      <c r="J2358">
        <v>40</v>
      </c>
      <c r="K2358">
        <v>88</v>
      </c>
      <c r="L2358">
        <v>0.45500000000000002</v>
      </c>
      <c r="M2358">
        <v>14</v>
      </c>
      <c r="N2358">
        <v>41</v>
      </c>
      <c r="O2358">
        <v>0.34100000000000003</v>
      </c>
      <c r="P2358">
        <v>18</v>
      </c>
      <c r="Q2358">
        <v>22</v>
      </c>
      <c r="R2358">
        <v>0.81799999999999995</v>
      </c>
      <c r="S2358">
        <v>14</v>
      </c>
      <c r="T2358">
        <v>27</v>
      </c>
      <c r="U2358">
        <v>41</v>
      </c>
      <c r="V2358">
        <v>25</v>
      </c>
      <c r="W2358">
        <v>18</v>
      </c>
      <c r="X2358">
        <v>7</v>
      </c>
      <c r="Y2358">
        <v>6</v>
      </c>
      <c r="Z2358">
        <v>6</v>
      </c>
      <c r="AA2358">
        <v>26</v>
      </c>
      <c r="AB2358">
        <v>20</v>
      </c>
      <c r="AC2358">
        <v>112</v>
      </c>
      <c r="AD2358">
        <v>-7</v>
      </c>
      <c r="AE2358">
        <v>1</v>
      </c>
      <c r="AF2358">
        <v>1231</v>
      </c>
      <c r="AG2358">
        <v>1231</v>
      </c>
      <c r="AH2358">
        <v>1231</v>
      </c>
      <c r="AI2358">
        <v>121</v>
      </c>
      <c r="AJ2358">
        <v>1438</v>
      </c>
      <c r="AK2358">
        <v>1314</v>
      </c>
      <c r="AL2358">
        <v>1464</v>
      </c>
      <c r="AM2358">
        <v>934</v>
      </c>
      <c r="AN2358">
        <v>681</v>
      </c>
      <c r="AO2358">
        <v>1431</v>
      </c>
      <c r="AP2358">
        <v>889</v>
      </c>
      <c r="AQ2358">
        <v>1008</v>
      </c>
      <c r="AR2358">
        <v>864</v>
      </c>
      <c r="AS2358">
        <v>466</v>
      </c>
      <c r="AT2358">
        <v>2068</v>
      </c>
      <c r="AU2358">
        <v>1563</v>
      </c>
      <c r="AV2358">
        <v>1358</v>
      </c>
      <c r="AW2358">
        <v>1953</v>
      </c>
      <c r="AX2358">
        <v>1360</v>
      </c>
      <c r="AY2358">
        <v>560</v>
      </c>
      <c r="AZ2358">
        <v>1573</v>
      </c>
      <c r="BA2358">
        <v>2319</v>
      </c>
      <c r="BB2358">
        <v>767</v>
      </c>
      <c r="BC2358">
        <v>1331</v>
      </c>
      <c r="BD2358">
        <v>1608</v>
      </c>
      <c r="BE2358">
        <v>1</v>
      </c>
      <c r="BF2358" t="s">
        <v>71</v>
      </c>
      <c r="BG2358" t="s">
        <v>1404</v>
      </c>
      <c r="BH2358" t="s">
        <v>1787</v>
      </c>
      <c r="BI2358" s="4">
        <f xml:space="preserve"> _2025teamgamelogs[[#This Row],[FGA]] + (0.44 * _2025teamgamelogs[[#This Row],[FTA]]) + _2025teamgamelogs[[#This Row],[TOV]] - _2025teamgamelogs[[#This Row],[OREB]]</f>
        <v>101.68</v>
      </c>
      <c r="BJ2358" s="3">
        <f>_2025teamgamelogs[[#This Row],[TOV]]/_2025teamgamelogs[[#This Row],[POSSESIONS]]</f>
        <v>0.17702596380802516</v>
      </c>
      <c r="BK2358" s="4">
        <f>_2025teamgamelogs[[#This Row],[PTS]]/_2025teamgamelogs[[#This Row],[POSSESIONS]]</f>
        <v>1.1014948859166009</v>
      </c>
      <c r="BL2358" s="4">
        <f xml:space="preserve"> 100 * _2025teamgamelogs[[#This Row],[POINTS_PER_POSSESSION]]</f>
        <v>110.14948859166009</v>
      </c>
      <c r="BM2358" s="4">
        <f xml:space="preserve"> _2025teamgamelogs[[#This Row],[POSSESIONS]] / (_2025teamgamelogs[[#This Row],[MIN]]/48)</f>
        <v>101.68</v>
      </c>
      <c r="BN2358" s="3">
        <f>_2025teamgamelogs[[#This Row],[PTS]] / (2 * (_2025teamgamelogs[[#This Row],[FGA]] + 0.44 * _2025teamgamelogs[[#This Row],[FTA]]))</f>
        <v>0.57330057330057327</v>
      </c>
      <c r="BO2358" s="4">
        <f>VLOOKUP(_2025teamgamelogs[[#This Row],[MONTH]], LEAGUE_AVERAGES!$A$2:$B$8, 2, FALSE)</f>
        <v>112.746782507823</v>
      </c>
      <c r="BP2358" s="5">
        <f>VLOOKUP(_2025teamgamelogs[[#This Row],[TEAM_NAME]], LEAGUE_AVERAGES!$A$14:$C$43, 2, FALSE)</f>
        <v>0.35092500000000004</v>
      </c>
      <c r="BQ2358" s="5">
        <f>VLOOKUP(_2025teamgamelogs[[#This Row],[TEAM_NAME]], LEAGUE_AVERAGES!$A$14:$C$43, 3, FALSE)</f>
        <v>0.36290476190476195</v>
      </c>
      <c r="BR2358" s="5">
        <f>VLOOKUP(_2025teamgamelogs[[#This Row],[TEAM_NAME]], LEAGUE_AVERAGES!$F$14:$H$43, 2, FALSE)</f>
        <v>0.47670000000000012</v>
      </c>
      <c r="BS2358" s="5">
        <f>VLOOKUP(_2025teamgamelogs[[#This Row],[TEAM_NAME]], LEAGUE_AVERAGES!$F$14:$H$43, 3, FALSE)</f>
        <v>0.47069047619047621</v>
      </c>
      <c r="BT2358" s="5">
        <f>VLOOKUP(_2025teamgamelogs[[#This Row],[TEAM_NAME]], LEAGUE_AVERAGES!$K$14:$M$43, 2, FALSE)</f>
        <v>0.58493933923263275</v>
      </c>
      <c r="BU2358" s="5">
        <f>VLOOKUP(_2025teamgamelogs[[#This Row],[TEAM_NAME]], LEAGUE_AVERAGES!$K$14:$M$43, 3, FALSE)</f>
        <v>0.57722862424766153</v>
      </c>
    </row>
    <row r="2359" spans="1:73" x14ac:dyDescent="0.2">
      <c r="A2359" t="s">
        <v>59</v>
      </c>
      <c r="B2359">
        <v>1610612752</v>
      </c>
      <c r="C2359" t="s">
        <v>67</v>
      </c>
      <c r="D2359" t="s">
        <v>68</v>
      </c>
      <c r="E2359">
        <v>22401151</v>
      </c>
      <c r="F2359" s="1">
        <v>45755</v>
      </c>
      <c r="G2359" t="s">
        <v>1354</v>
      </c>
      <c r="H2359" t="s">
        <v>70</v>
      </c>
      <c r="I2359">
        <v>53</v>
      </c>
      <c r="J2359">
        <v>48</v>
      </c>
      <c r="K2359">
        <v>101</v>
      </c>
      <c r="L2359">
        <v>0.47499999999999998</v>
      </c>
      <c r="M2359">
        <v>11</v>
      </c>
      <c r="N2359">
        <v>38</v>
      </c>
      <c r="O2359">
        <v>0.28899999999999998</v>
      </c>
      <c r="P2359">
        <v>10</v>
      </c>
      <c r="Q2359">
        <v>16</v>
      </c>
      <c r="R2359">
        <v>0.625</v>
      </c>
      <c r="S2359">
        <v>17</v>
      </c>
      <c r="T2359">
        <v>35</v>
      </c>
      <c r="U2359">
        <v>52</v>
      </c>
      <c r="V2359">
        <v>28</v>
      </c>
      <c r="W2359">
        <v>11</v>
      </c>
      <c r="X2359">
        <v>8</v>
      </c>
      <c r="Y2359">
        <v>6</v>
      </c>
      <c r="Z2359">
        <v>4</v>
      </c>
      <c r="AA2359">
        <v>21</v>
      </c>
      <c r="AB2359">
        <v>17</v>
      </c>
      <c r="AC2359">
        <v>117</v>
      </c>
      <c r="AD2359">
        <v>-2</v>
      </c>
      <c r="AE2359">
        <v>1</v>
      </c>
      <c r="AF2359">
        <v>1231</v>
      </c>
      <c r="AG2359">
        <v>1231</v>
      </c>
      <c r="AH2359">
        <v>1231</v>
      </c>
      <c r="AI2359">
        <v>9</v>
      </c>
      <c r="AJ2359">
        <v>242</v>
      </c>
      <c r="AK2359">
        <v>121</v>
      </c>
      <c r="AL2359">
        <v>1106</v>
      </c>
      <c r="AM2359">
        <v>1661</v>
      </c>
      <c r="AN2359">
        <v>1078</v>
      </c>
      <c r="AO2359">
        <v>2001</v>
      </c>
      <c r="AP2359">
        <v>2148</v>
      </c>
      <c r="AQ2359">
        <v>1907</v>
      </c>
      <c r="AR2359">
        <v>2287</v>
      </c>
      <c r="AS2359">
        <v>160</v>
      </c>
      <c r="AT2359">
        <v>769</v>
      </c>
      <c r="AU2359">
        <v>267</v>
      </c>
      <c r="AV2359">
        <v>840</v>
      </c>
      <c r="AW2359">
        <v>429</v>
      </c>
      <c r="AX2359">
        <v>1073</v>
      </c>
      <c r="AY2359">
        <v>560</v>
      </c>
      <c r="AZ2359">
        <v>750</v>
      </c>
      <c r="BA2359">
        <v>1694</v>
      </c>
      <c r="BB2359">
        <v>1444</v>
      </c>
      <c r="BC2359">
        <v>960</v>
      </c>
      <c r="BD2359">
        <v>1286</v>
      </c>
      <c r="BE2359">
        <v>1</v>
      </c>
      <c r="BF2359" t="s">
        <v>64</v>
      </c>
      <c r="BG2359" t="s">
        <v>1404</v>
      </c>
      <c r="BH2359" t="s">
        <v>1787</v>
      </c>
      <c r="BI2359" s="4">
        <f xml:space="preserve"> _2025teamgamelogs[[#This Row],[FGA]] + (0.44 * _2025teamgamelogs[[#This Row],[FTA]]) + _2025teamgamelogs[[#This Row],[TOV]] - _2025teamgamelogs[[#This Row],[OREB]]</f>
        <v>102.04</v>
      </c>
      <c r="BJ2359" s="3">
        <f>_2025teamgamelogs[[#This Row],[TOV]]/_2025teamgamelogs[[#This Row],[POSSESIONS]]</f>
        <v>0.10780086240689925</v>
      </c>
      <c r="BK2359" s="4">
        <f>_2025teamgamelogs[[#This Row],[PTS]]/_2025teamgamelogs[[#This Row],[POSSESIONS]]</f>
        <v>1.1466091728733829</v>
      </c>
      <c r="BL2359" s="4">
        <f xml:space="preserve"> 100 * _2025teamgamelogs[[#This Row],[POINTS_PER_POSSESSION]]</f>
        <v>114.66091728733829</v>
      </c>
      <c r="BM2359" s="4">
        <f xml:space="preserve"> _2025teamgamelogs[[#This Row],[POSSESIONS]] / (_2025teamgamelogs[[#This Row],[MIN]]/48)</f>
        <v>92.413584905660372</v>
      </c>
      <c r="BN2359" s="3">
        <f>_2025teamgamelogs[[#This Row],[PTS]] / (2 * (_2025teamgamelogs[[#This Row],[FGA]] + 0.44 * _2025teamgamelogs[[#This Row],[FTA]]))</f>
        <v>0.54146612365790447</v>
      </c>
      <c r="BO2359" s="4">
        <f>VLOOKUP(_2025teamgamelogs[[#This Row],[MONTH]], LEAGUE_AVERAGES!$A$2:$B$8, 2, FALSE)</f>
        <v>112.746782507823</v>
      </c>
      <c r="BP2359" s="5">
        <f>VLOOKUP(_2025teamgamelogs[[#This Row],[TEAM_NAME]], LEAGUE_AVERAGES!$A$14:$C$43, 2, FALSE)</f>
        <v>0.370219512195122</v>
      </c>
      <c r="BQ2359" s="5">
        <f>VLOOKUP(_2025teamgamelogs[[#This Row],[TEAM_NAME]], LEAGUE_AVERAGES!$A$14:$C$43, 3, FALSE)</f>
        <v>0.36224390243902438</v>
      </c>
      <c r="BR2359" s="5">
        <f>VLOOKUP(_2025teamgamelogs[[#This Row],[TEAM_NAME]], LEAGUE_AVERAGES!$F$14:$H$43, 2, FALSE)</f>
        <v>0.49358536585365859</v>
      </c>
      <c r="BS2359" s="5">
        <f>VLOOKUP(_2025teamgamelogs[[#This Row],[TEAM_NAME]], LEAGUE_AVERAGES!$F$14:$H$43, 3, FALSE)</f>
        <v>0.47975609756097559</v>
      </c>
      <c r="BT2359" s="5">
        <f>VLOOKUP(_2025teamgamelogs[[#This Row],[TEAM_NAME]], LEAGUE_AVERAGES!$K$14:$M$43, 2, FALSE)</f>
        <v>0.59525043511857889</v>
      </c>
      <c r="BU2359" s="5">
        <f>VLOOKUP(_2025teamgamelogs[[#This Row],[TEAM_NAME]], LEAGUE_AVERAGES!$K$14:$M$43, 3, FALSE)</f>
        <v>0.58413739951743537</v>
      </c>
    </row>
    <row r="2360" spans="1:73" x14ac:dyDescent="0.2">
      <c r="A2360" t="s">
        <v>59</v>
      </c>
      <c r="B2360">
        <v>1610612741</v>
      </c>
      <c r="C2360" t="s">
        <v>86</v>
      </c>
      <c r="D2360" t="s">
        <v>87</v>
      </c>
      <c r="E2360">
        <v>22401147</v>
      </c>
      <c r="F2360" s="1">
        <v>45755</v>
      </c>
      <c r="G2360" t="s">
        <v>462</v>
      </c>
      <c r="H2360" t="s">
        <v>70</v>
      </c>
      <c r="I2360">
        <v>48</v>
      </c>
      <c r="J2360">
        <v>41</v>
      </c>
      <c r="K2360">
        <v>86</v>
      </c>
      <c r="L2360">
        <v>0.47699999999999998</v>
      </c>
      <c r="M2360">
        <v>15</v>
      </c>
      <c r="N2360">
        <v>43</v>
      </c>
      <c r="O2360">
        <v>0.34899999999999998</v>
      </c>
      <c r="P2360">
        <v>16</v>
      </c>
      <c r="Q2360">
        <v>19</v>
      </c>
      <c r="R2360">
        <v>0.84199999999999997</v>
      </c>
      <c r="S2360">
        <v>12</v>
      </c>
      <c r="T2360">
        <v>33</v>
      </c>
      <c r="U2360">
        <v>45</v>
      </c>
      <c r="V2360">
        <v>26</v>
      </c>
      <c r="W2360">
        <v>20</v>
      </c>
      <c r="X2360">
        <v>9</v>
      </c>
      <c r="Y2360">
        <v>3</v>
      </c>
      <c r="Z2360">
        <v>3</v>
      </c>
      <c r="AA2360">
        <v>15</v>
      </c>
      <c r="AB2360">
        <v>15</v>
      </c>
      <c r="AC2360">
        <v>113</v>
      </c>
      <c r="AD2360">
        <v>-22</v>
      </c>
      <c r="AE2360">
        <v>1</v>
      </c>
      <c r="AF2360">
        <v>1231</v>
      </c>
      <c r="AG2360">
        <v>1231</v>
      </c>
      <c r="AH2360">
        <v>1231</v>
      </c>
      <c r="AI2360">
        <v>121</v>
      </c>
      <c r="AJ2360">
        <v>1234</v>
      </c>
      <c r="AK2360">
        <v>1580</v>
      </c>
      <c r="AL2360">
        <v>1059</v>
      </c>
      <c r="AM2360">
        <v>733</v>
      </c>
      <c r="AN2360">
        <v>471</v>
      </c>
      <c r="AO2360">
        <v>1327</v>
      </c>
      <c r="AP2360">
        <v>1228</v>
      </c>
      <c r="AQ2360">
        <v>1458</v>
      </c>
      <c r="AR2360">
        <v>642</v>
      </c>
      <c r="AS2360">
        <v>848</v>
      </c>
      <c r="AT2360">
        <v>1131</v>
      </c>
      <c r="AU2360">
        <v>976</v>
      </c>
      <c r="AV2360">
        <v>1195</v>
      </c>
      <c r="AW2360">
        <v>2199</v>
      </c>
      <c r="AX2360">
        <v>797</v>
      </c>
      <c r="AY2360">
        <v>1712</v>
      </c>
      <c r="AZ2360">
        <v>384</v>
      </c>
      <c r="BA2360">
        <v>398</v>
      </c>
      <c r="BB2360">
        <v>1892</v>
      </c>
      <c r="BC2360">
        <v>1250</v>
      </c>
      <c r="BD2360">
        <v>2251</v>
      </c>
      <c r="BE2360">
        <v>1</v>
      </c>
      <c r="BF2360" t="s">
        <v>71</v>
      </c>
      <c r="BG2360" t="s">
        <v>1404</v>
      </c>
      <c r="BH2360" t="s">
        <v>1787</v>
      </c>
      <c r="BI2360" s="4">
        <f xml:space="preserve"> _2025teamgamelogs[[#This Row],[FGA]] + (0.44 * _2025teamgamelogs[[#This Row],[FTA]]) + _2025teamgamelogs[[#This Row],[TOV]] - _2025teamgamelogs[[#This Row],[OREB]]</f>
        <v>102.36</v>
      </c>
      <c r="BJ2360" s="3">
        <f>_2025teamgamelogs[[#This Row],[TOV]]/_2025teamgamelogs[[#This Row],[POSSESIONS]]</f>
        <v>0.19538882375928096</v>
      </c>
      <c r="BK2360" s="4">
        <f>_2025teamgamelogs[[#This Row],[PTS]]/_2025teamgamelogs[[#This Row],[POSSESIONS]]</f>
        <v>1.1039468542399375</v>
      </c>
      <c r="BL2360" s="4">
        <f xml:space="preserve"> 100 * _2025teamgamelogs[[#This Row],[POINTS_PER_POSSESSION]]</f>
        <v>110.39468542399375</v>
      </c>
      <c r="BM2360" s="4">
        <f xml:space="preserve"> _2025teamgamelogs[[#This Row],[POSSESIONS]] / (_2025teamgamelogs[[#This Row],[MIN]]/48)</f>
        <v>102.36</v>
      </c>
      <c r="BN2360" s="3">
        <f>_2025teamgamelogs[[#This Row],[PTS]] / (2 * (_2025teamgamelogs[[#This Row],[FGA]] + 0.44 * _2025teamgamelogs[[#This Row],[FTA]]))</f>
        <v>0.59877066553624414</v>
      </c>
      <c r="BO2360" s="4">
        <f>VLOOKUP(_2025teamgamelogs[[#This Row],[MONTH]], LEAGUE_AVERAGES!$A$2:$B$8, 2, FALSE)</f>
        <v>112.746782507823</v>
      </c>
      <c r="BP2360" s="5">
        <f>VLOOKUP(_2025teamgamelogs[[#This Row],[TEAM_NAME]], LEAGUE_AVERAGES!$A$14:$C$43, 2, FALSE)</f>
        <v>0.36141463414634156</v>
      </c>
      <c r="BQ2360" s="5">
        <f>VLOOKUP(_2025teamgamelogs[[#This Row],[TEAM_NAME]], LEAGUE_AVERAGES!$A$14:$C$43, 3, FALSE)</f>
        <v>0.37548780487804878</v>
      </c>
      <c r="BR2360" s="5">
        <f>VLOOKUP(_2025teamgamelogs[[#This Row],[TEAM_NAME]], LEAGUE_AVERAGES!$F$14:$H$43, 2, FALSE)</f>
        <v>0.46404878048780479</v>
      </c>
      <c r="BS2360" s="5">
        <f>VLOOKUP(_2025teamgamelogs[[#This Row],[TEAM_NAME]], LEAGUE_AVERAGES!$F$14:$H$43, 3, FALSE)</f>
        <v>0.47712195121951223</v>
      </c>
      <c r="BT2360" s="5">
        <f>VLOOKUP(_2025teamgamelogs[[#This Row],[TEAM_NAME]], LEAGUE_AVERAGES!$K$14:$M$43, 2, FALSE)</f>
        <v>0.57631003599073594</v>
      </c>
      <c r="BU2360" s="5">
        <f>VLOOKUP(_2025teamgamelogs[[#This Row],[TEAM_NAME]], LEAGUE_AVERAGES!$K$14:$M$43, 3, FALSE)</f>
        <v>0.59556361257988066</v>
      </c>
    </row>
    <row r="2361" spans="1:73" x14ac:dyDescent="0.2">
      <c r="A2361" t="s">
        <v>59</v>
      </c>
      <c r="B2361">
        <v>1610612738</v>
      </c>
      <c r="C2361" t="s">
        <v>74</v>
      </c>
      <c r="D2361" t="s">
        <v>75</v>
      </c>
      <c r="E2361">
        <v>22401151</v>
      </c>
      <c r="F2361" s="1">
        <v>45755</v>
      </c>
      <c r="G2361" t="s">
        <v>1355</v>
      </c>
      <c r="H2361" t="s">
        <v>63</v>
      </c>
      <c r="I2361">
        <v>53</v>
      </c>
      <c r="J2361">
        <v>40</v>
      </c>
      <c r="K2361">
        <v>87</v>
      </c>
      <c r="L2361">
        <v>0.46</v>
      </c>
      <c r="M2361">
        <v>19</v>
      </c>
      <c r="N2361">
        <v>49</v>
      </c>
      <c r="O2361">
        <v>0.38800000000000001</v>
      </c>
      <c r="P2361">
        <v>20</v>
      </c>
      <c r="Q2361">
        <v>25</v>
      </c>
      <c r="R2361">
        <v>0.8</v>
      </c>
      <c r="S2361">
        <v>9</v>
      </c>
      <c r="T2361">
        <v>29</v>
      </c>
      <c r="U2361">
        <v>38</v>
      </c>
      <c r="V2361">
        <v>26</v>
      </c>
      <c r="W2361">
        <v>15</v>
      </c>
      <c r="X2361">
        <v>8</v>
      </c>
      <c r="Y2361">
        <v>4</v>
      </c>
      <c r="Z2361">
        <v>6</v>
      </c>
      <c r="AA2361">
        <v>17</v>
      </c>
      <c r="AB2361">
        <v>21</v>
      </c>
      <c r="AC2361">
        <v>119</v>
      </c>
      <c r="AD2361">
        <v>2</v>
      </c>
      <c r="AE2361">
        <v>1</v>
      </c>
      <c r="AF2361">
        <v>1</v>
      </c>
      <c r="AG2361">
        <v>1</v>
      </c>
      <c r="AH2361">
        <v>1</v>
      </c>
      <c r="AI2361">
        <v>9</v>
      </c>
      <c r="AJ2361">
        <v>1438</v>
      </c>
      <c r="AK2361">
        <v>1449</v>
      </c>
      <c r="AL2361">
        <v>1378</v>
      </c>
      <c r="AM2361">
        <v>182</v>
      </c>
      <c r="AN2361">
        <v>142</v>
      </c>
      <c r="AO2361">
        <v>884</v>
      </c>
      <c r="AP2361">
        <v>623</v>
      </c>
      <c r="AQ2361">
        <v>666</v>
      </c>
      <c r="AR2361">
        <v>1029</v>
      </c>
      <c r="AS2361">
        <v>1566</v>
      </c>
      <c r="AT2361">
        <v>1807</v>
      </c>
      <c r="AU2361">
        <v>1966</v>
      </c>
      <c r="AV2361">
        <v>1195</v>
      </c>
      <c r="AW2361">
        <v>1341</v>
      </c>
      <c r="AX2361">
        <v>1073</v>
      </c>
      <c r="AY2361">
        <v>1274</v>
      </c>
      <c r="AZ2361">
        <v>1573</v>
      </c>
      <c r="BA2361">
        <v>792</v>
      </c>
      <c r="BB2361">
        <v>575</v>
      </c>
      <c r="BC2361">
        <v>798</v>
      </c>
      <c r="BD2361">
        <v>1106</v>
      </c>
      <c r="BE2361">
        <v>1</v>
      </c>
      <c r="BF2361" t="s">
        <v>71</v>
      </c>
      <c r="BG2361" t="s">
        <v>1404</v>
      </c>
      <c r="BH2361" t="s">
        <v>1787</v>
      </c>
      <c r="BI2361" s="4">
        <f xml:space="preserve"> _2025teamgamelogs[[#This Row],[FGA]] + (0.44 * _2025teamgamelogs[[#This Row],[FTA]]) + _2025teamgamelogs[[#This Row],[TOV]] - _2025teamgamelogs[[#This Row],[OREB]]</f>
        <v>104</v>
      </c>
      <c r="BJ2361" s="3">
        <f>_2025teamgamelogs[[#This Row],[TOV]]/_2025teamgamelogs[[#This Row],[POSSESIONS]]</f>
        <v>0.14423076923076922</v>
      </c>
      <c r="BK2361" s="4">
        <f>_2025teamgamelogs[[#This Row],[PTS]]/_2025teamgamelogs[[#This Row],[POSSESIONS]]</f>
        <v>1.1442307692307692</v>
      </c>
      <c r="BL2361" s="4">
        <f xml:space="preserve"> 100 * _2025teamgamelogs[[#This Row],[POINTS_PER_POSSESSION]]</f>
        <v>114.42307692307692</v>
      </c>
      <c r="BM2361" s="4">
        <f xml:space="preserve"> _2025teamgamelogs[[#This Row],[POSSESIONS]] / (_2025teamgamelogs[[#This Row],[MIN]]/48)</f>
        <v>94.188679245283012</v>
      </c>
      <c r="BN2361" s="3">
        <f>_2025teamgamelogs[[#This Row],[PTS]] / (2 * (_2025teamgamelogs[[#This Row],[FGA]] + 0.44 * _2025teamgamelogs[[#This Row],[FTA]]))</f>
        <v>0.6071428571428571</v>
      </c>
      <c r="BO2361" s="4">
        <f>VLOOKUP(_2025teamgamelogs[[#This Row],[MONTH]], LEAGUE_AVERAGES!$A$2:$B$8, 2, FALSE)</f>
        <v>112.746782507823</v>
      </c>
      <c r="BP2361" s="5">
        <f>VLOOKUP(_2025teamgamelogs[[#This Row],[TEAM_NAME]], LEAGUE_AVERAGES!$A$14:$C$43, 2, FALSE)</f>
        <v>0.3739024390243903</v>
      </c>
      <c r="BQ2361" s="5">
        <f>VLOOKUP(_2025teamgamelogs[[#This Row],[TEAM_NAME]], LEAGUE_AVERAGES!$A$14:$C$43, 3, FALSE)</f>
        <v>0.36424390243902455</v>
      </c>
      <c r="BR2361" s="5">
        <f>VLOOKUP(_2025teamgamelogs[[#This Row],[TEAM_NAME]], LEAGUE_AVERAGES!$F$14:$H$43, 2, FALSE)</f>
        <v>0.46717073170731704</v>
      </c>
      <c r="BS2361" s="5">
        <f>VLOOKUP(_2025teamgamelogs[[#This Row],[TEAM_NAME]], LEAGUE_AVERAGES!$F$14:$H$43, 3, FALSE)</f>
        <v>0.45907317073170728</v>
      </c>
      <c r="BT2361" s="5">
        <f>VLOOKUP(_2025teamgamelogs[[#This Row],[TEAM_NAME]], LEAGUE_AVERAGES!$K$14:$M$43, 2, FALSE)</f>
        <v>0.59645910798675039</v>
      </c>
      <c r="BU2361" s="5">
        <f>VLOOKUP(_2025teamgamelogs[[#This Row],[TEAM_NAME]], LEAGUE_AVERAGES!$K$14:$M$43, 3, FALSE)</f>
        <v>0.58679053151616523</v>
      </c>
    </row>
    <row r="2362" spans="1:73" x14ac:dyDescent="0.2">
      <c r="A2362" t="s">
        <v>59</v>
      </c>
      <c r="B2362">
        <v>1610612759</v>
      </c>
      <c r="C2362" t="s">
        <v>145</v>
      </c>
      <c r="D2362" t="s">
        <v>146</v>
      </c>
      <c r="E2362">
        <v>22401155</v>
      </c>
      <c r="F2362" s="1">
        <v>45755</v>
      </c>
      <c r="G2362" t="s">
        <v>318</v>
      </c>
      <c r="H2362" t="s">
        <v>70</v>
      </c>
      <c r="I2362">
        <v>48</v>
      </c>
      <c r="J2362">
        <v>45</v>
      </c>
      <c r="K2362">
        <v>85</v>
      </c>
      <c r="L2362">
        <v>0.52900000000000003</v>
      </c>
      <c r="M2362">
        <v>17</v>
      </c>
      <c r="N2362">
        <v>42</v>
      </c>
      <c r="O2362">
        <v>0.40500000000000003</v>
      </c>
      <c r="P2362">
        <v>10</v>
      </c>
      <c r="Q2362">
        <v>16</v>
      </c>
      <c r="R2362">
        <v>0.625</v>
      </c>
      <c r="S2362">
        <v>8</v>
      </c>
      <c r="T2362">
        <v>26</v>
      </c>
      <c r="U2362">
        <v>34</v>
      </c>
      <c r="V2362">
        <v>29</v>
      </c>
      <c r="W2362">
        <v>17</v>
      </c>
      <c r="X2362">
        <v>8</v>
      </c>
      <c r="Y2362">
        <v>4</v>
      </c>
      <c r="Z2362">
        <v>0</v>
      </c>
      <c r="AA2362">
        <v>16</v>
      </c>
      <c r="AB2362">
        <v>14</v>
      </c>
      <c r="AC2362">
        <v>117</v>
      </c>
      <c r="AD2362">
        <v>-5</v>
      </c>
      <c r="AE2362">
        <v>1</v>
      </c>
      <c r="AF2362">
        <v>1231</v>
      </c>
      <c r="AG2362">
        <v>1231</v>
      </c>
      <c r="AH2362">
        <v>1231</v>
      </c>
      <c r="AI2362">
        <v>121</v>
      </c>
      <c r="AJ2362">
        <v>564</v>
      </c>
      <c r="AK2362">
        <v>1709</v>
      </c>
      <c r="AL2362">
        <v>318</v>
      </c>
      <c r="AM2362">
        <v>410</v>
      </c>
      <c r="AN2362">
        <v>568</v>
      </c>
      <c r="AO2362">
        <v>700</v>
      </c>
      <c r="AP2362">
        <v>2148</v>
      </c>
      <c r="AQ2362">
        <v>1907</v>
      </c>
      <c r="AR2362">
        <v>2287</v>
      </c>
      <c r="AS2362">
        <v>1800</v>
      </c>
      <c r="AT2362">
        <v>2171</v>
      </c>
      <c r="AU2362">
        <v>2282</v>
      </c>
      <c r="AV2362">
        <v>687</v>
      </c>
      <c r="AW2362">
        <v>1759</v>
      </c>
      <c r="AX2362">
        <v>1073</v>
      </c>
      <c r="AY2362">
        <v>1274</v>
      </c>
      <c r="AZ2362">
        <v>1</v>
      </c>
      <c r="BA2362">
        <v>570</v>
      </c>
      <c r="BB2362">
        <v>2064</v>
      </c>
      <c r="BC2362">
        <v>960</v>
      </c>
      <c r="BD2362">
        <v>1476</v>
      </c>
      <c r="BE2362">
        <v>1</v>
      </c>
      <c r="BF2362" t="s">
        <v>71</v>
      </c>
      <c r="BG2362" t="s">
        <v>1404</v>
      </c>
      <c r="BH2362" t="s">
        <v>1787</v>
      </c>
      <c r="BI2362" s="4">
        <f xml:space="preserve"> _2025teamgamelogs[[#This Row],[FGA]] + (0.44 * _2025teamgamelogs[[#This Row],[FTA]]) + _2025teamgamelogs[[#This Row],[TOV]] - _2025teamgamelogs[[#This Row],[OREB]]</f>
        <v>101.04</v>
      </c>
      <c r="BJ2362" s="3">
        <f>_2025teamgamelogs[[#This Row],[TOV]]/_2025teamgamelogs[[#This Row],[POSSESIONS]]</f>
        <v>0.16825019794140933</v>
      </c>
      <c r="BK2362" s="4">
        <f>_2025teamgamelogs[[#This Row],[PTS]]/_2025teamgamelogs[[#This Row],[POSSESIONS]]</f>
        <v>1.1579572446555819</v>
      </c>
      <c r="BL2362" s="4">
        <f xml:space="preserve"> 100 * _2025teamgamelogs[[#This Row],[POINTS_PER_POSSESSION]]</f>
        <v>115.79572446555819</v>
      </c>
      <c r="BM2362" s="4">
        <f xml:space="preserve"> _2025teamgamelogs[[#This Row],[POSSESIONS]] / (_2025teamgamelogs[[#This Row],[MIN]]/48)</f>
        <v>101.04</v>
      </c>
      <c r="BN2362" s="3">
        <f>_2025teamgamelogs[[#This Row],[PTS]] / (2 * (_2025teamgamelogs[[#This Row],[FGA]] + 0.44 * _2025teamgamelogs[[#This Row],[FTA]]))</f>
        <v>0.63559322033898302</v>
      </c>
      <c r="BO2362" s="4">
        <f>VLOOKUP(_2025teamgamelogs[[#This Row],[MONTH]], LEAGUE_AVERAGES!$A$2:$B$8, 2, FALSE)</f>
        <v>112.746782507823</v>
      </c>
      <c r="BP2362" s="5">
        <f>VLOOKUP(_2025teamgamelogs[[#This Row],[TEAM_NAME]], LEAGUE_AVERAGES!$A$14:$C$43, 2, FALSE)</f>
        <v>0.36502500000000004</v>
      </c>
      <c r="BQ2362" s="5">
        <f>VLOOKUP(_2025teamgamelogs[[#This Row],[TEAM_NAME]], LEAGUE_AVERAGES!$A$14:$C$43, 3, FALSE)</f>
        <v>0.35016666666666663</v>
      </c>
      <c r="BR2362" s="5">
        <f>VLOOKUP(_2025teamgamelogs[[#This Row],[TEAM_NAME]], LEAGUE_AVERAGES!$F$14:$H$43, 2, FALSE)</f>
        <v>0.47877500000000017</v>
      </c>
      <c r="BS2362" s="5">
        <f>VLOOKUP(_2025teamgamelogs[[#This Row],[TEAM_NAME]], LEAGUE_AVERAGES!$F$14:$H$43, 3, FALSE)</f>
        <v>0.45407142857142868</v>
      </c>
      <c r="BT2362" s="5">
        <f>VLOOKUP(_2025teamgamelogs[[#This Row],[TEAM_NAME]], LEAGUE_AVERAGES!$K$14:$M$43, 2, FALSE)</f>
        <v>0.59112459331758582</v>
      </c>
      <c r="BU2362" s="5">
        <f>VLOOKUP(_2025teamgamelogs[[#This Row],[TEAM_NAME]], LEAGUE_AVERAGES!$K$14:$M$43, 3, FALSE)</f>
        <v>0.56254759440180246</v>
      </c>
    </row>
    <row r="2363" spans="1:73" x14ac:dyDescent="0.2">
      <c r="A2363" t="s">
        <v>59</v>
      </c>
      <c r="B2363">
        <v>1610612749</v>
      </c>
      <c r="C2363" t="s">
        <v>113</v>
      </c>
      <c r="D2363" t="s">
        <v>114</v>
      </c>
      <c r="E2363">
        <v>22401152</v>
      </c>
      <c r="F2363" s="1">
        <v>45755</v>
      </c>
      <c r="G2363" t="s">
        <v>1845</v>
      </c>
      <c r="H2363" t="s">
        <v>63</v>
      </c>
      <c r="I2363">
        <v>48</v>
      </c>
      <c r="J2363">
        <v>40</v>
      </c>
      <c r="K2363">
        <v>84</v>
      </c>
      <c r="L2363">
        <v>0.47599999999999998</v>
      </c>
      <c r="M2363">
        <v>12</v>
      </c>
      <c r="N2363">
        <v>36</v>
      </c>
      <c r="O2363">
        <v>0.33300000000000002</v>
      </c>
      <c r="P2363">
        <v>18</v>
      </c>
      <c r="Q2363">
        <v>25</v>
      </c>
      <c r="R2363">
        <v>0.72</v>
      </c>
      <c r="S2363">
        <v>11</v>
      </c>
      <c r="T2363">
        <v>32</v>
      </c>
      <c r="U2363">
        <v>43</v>
      </c>
      <c r="V2363">
        <v>27</v>
      </c>
      <c r="W2363">
        <v>12</v>
      </c>
      <c r="X2363">
        <v>8</v>
      </c>
      <c r="Y2363">
        <v>2</v>
      </c>
      <c r="Z2363">
        <v>3</v>
      </c>
      <c r="AA2363">
        <v>15</v>
      </c>
      <c r="AB2363">
        <v>20</v>
      </c>
      <c r="AC2363">
        <v>110</v>
      </c>
      <c r="AD2363">
        <v>7</v>
      </c>
      <c r="AE2363">
        <v>1</v>
      </c>
      <c r="AF2363">
        <v>1</v>
      </c>
      <c r="AG2363">
        <v>1</v>
      </c>
      <c r="AH2363">
        <v>1</v>
      </c>
      <c r="AI2363">
        <v>121</v>
      </c>
      <c r="AJ2363">
        <v>1438</v>
      </c>
      <c r="AK2363">
        <v>1815</v>
      </c>
      <c r="AL2363">
        <v>1079</v>
      </c>
      <c r="AM2363">
        <v>1413</v>
      </c>
      <c r="AN2363">
        <v>1366</v>
      </c>
      <c r="AO2363">
        <v>1468</v>
      </c>
      <c r="AP2363">
        <v>889</v>
      </c>
      <c r="AQ2363">
        <v>666</v>
      </c>
      <c r="AR2363">
        <v>1811</v>
      </c>
      <c r="AS2363">
        <v>1051</v>
      </c>
      <c r="AT2363">
        <v>1307</v>
      </c>
      <c r="AU2363">
        <v>1282</v>
      </c>
      <c r="AV2363">
        <v>1013</v>
      </c>
      <c r="AW2363">
        <v>640</v>
      </c>
      <c r="AX2363">
        <v>1073</v>
      </c>
      <c r="AY2363">
        <v>2078</v>
      </c>
      <c r="AZ2363">
        <v>384</v>
      </c>
      <c r="BA2363">
        <v>398</v>
      </c>
      <c r="BB2363">
        <v>767</v>
      </c>
      <c r="BC2363">
        <v>1479</v>
      </c>
      <c r="BD2363">
        <v>795</v>
      </c>
      <c r="BE2363">
        <v>1</v>
      </c>
      <c r="BF2363" t="s">
        <v>64</v>
      </c>
      <c r="BG2363" t="s">
        <v>1404</v>
      </c>
      <c r="BH2363" t="s">
        <v>1787</v>
      </c>
      <c r="BI2363" s="4">
        <f xml:space="preserve"> _2025teamgamelogs[[#This Row],[FGA]] + (0.44 * _2025teamgamelogs[[#This Row],[FTA]]) + _2025teamgamelogs[[#This Row],[TOV]] - _2025teamgamelogs[[#This Row],[OREB]]</f>
        <v>96</v>
      </c>
      <c r="BJ2363" s="3">
        <f>_2025teamgamelogs[[#This Row],[TOV]]/_2025teamgamelogs[[#This Row],[POSSESIONS]]</f>
        <v>0.125</v>
      </c>
      <c r="BK2363" s="4">
        <f>_2025teamgamelogs[[#This Row],[PTS]]/_2025teamgamelogs[[#This Row],[POSSESIONS]]</f>
        <v>1.1458333333333333</v>
      </c>
      <c r="BL2363" s="4">
        <f xml:space="preserve"> 100 * _2025teamgamelogs[[#This Row],[POINTS_PER_POSSESSION]]</f>
        <v>114.58333333333333</v>
      </c>
      <c r="BM2363" s="4">
        <f xml:space="preserve"> _2025teamgamelogs[[#This Row],[POSSESIONS]] / (_2025teamgamelogs[[#This Row],[MIN]]/48)</f>
        <v>96</v>
      </c>
      <c r="BN2363" s="3">
        <f>_2025teamgamelogs[[#This Row],[PTS]] / (2 * (_2025teamgamelogs[[#This Row],[FGA]] + 0.44 * _2025teamgamelogs[[#This Row],[FTA]]))</f>
        <v>0.57894736842105265</v>
      </c>
      <c r="BO2363" s="4">
        <f>VLOOKUP(_2025teamgamelogs[[#This Row],[MONTH]], LEAGUE_AVERAGES!$A$2:$B$8, 2, FALSE)</f>
        <v>112.746782507823</v>
      </c>
      <c r="BP2363" s="5">
        <f>VLOOKUP(_2025teamgamelogs[[#This Row],[TEAM_NAME]], LEAGUE_AVERAGES!$A$14:$C$43, 2, FALSE)</f>
        <v>0.4062926829268293</v>
      </c>
      <c r="BQ2363" s="5">
        <f>VLOOKUP(_2025teamgamelogs[[#This Row],[TEAM_NAME]], LEAGUE_AVERAGES!$A$14:$C$43, 3, FALSE)</f>
        <v>0.36926829268292688</v>
      </c>
      <c r="BR2363" s="5">
        <f>VLOOKUP(_2025teamgamelogs[[#This Row],[TEAM_NAME]], LEAGUE_AVERAGES!$F$14:$H$43, 2, FALSE)</f>
        <v>0.49804878048780482</v>
      </c>
      <c r="BS2363" s="5">
        <f>VLOOKUP(_2025teamgamelogs[[#This Row],[TEAM_NAME]], LEAGUE_AVERAGES!$F$14:$H$43, 3, FALSE)</f>
        <v>0.47917073170731711</v>
      </c>
      <c r="BT2363" s="5">
        <f>VLOOKUP(_2025teamgamelogs[[#This Row],[TEAM_NAME]], LEAGUE_AVERAGES!$K$14:$M$43, 2, FALSE)</f>
        <v>0.61475494156948829</v>
      </c>
      <c r="BU2363" s="5">
        <f>VLOOKUP(_2025teamgamelogs[[#This Row],[TEAM_NAME]], LEAGUE_AVERAGES!$K$14:$M$43, 3, FALSE)</f>
        <v>0.58586037801226176</v>
      </c>
    </row>
    <row r="2364" spans="1:73" x14ac:dyDescent="0.2">
      <c r="A2364" t="s">
        <v>59</v>
      </c>
      <c r="B2364">
        <v>1610612756</v>
      </c>
      <c r="C2364" t="s">
        <v>80</v>
      </c>
      <c r="D2364" t="s">
        <v>81</v>
      </c>
      <c r="E2364">
        <v>22401154</v>
      </c>
      <c r="F2364" s="1">
        <v>45755</v>
      </c>
      <c r="G2364" t="s">
        <v>652</v>
      </c>
      <c r="H2364" t="s">
        <v>70</v>
      </c>
      <c r="I2364">
        <v>48</v>
      </c>
      <c r="J2364">
        <v>35</v>
      </c>
      <c r="K2364">
        <v>88</v>
      </c>
      <c r="L2364">
        <v>0.39800000000000002</v>
      </c>
      <c r="M2364">
        <v>12</v>
      </c>
      <c r="N2364">
        <v>43</v>
      </c>
      <c r="O2364">
        <v>0.27900000000000003</v>
      </c>
      <c r="P2364">
        <v>13</v>
      </c>
      <c r="Q2364">
        <v>15</v>
      </c>
      <c r="R2364">
        <v>0.86699999999999999</v>
      </c>
      <c r="S2364">
        <v>13</v>
      </c>
      <c r="T2364">
        <v>28</v>
      </c>
      <c r="U2364">
        <v>41</v>
      </c>
      <c r="V2364">
        <v>22</v>
      </c>
      <c r="W2364">
        <v>19</v>
      </c>
      <c r="X2364">
        <v>12</v>
      </c>
      <c r="Y2364">
        <v>4</v>
      </c>
      <c r="Z2364">
        <v>3</v>
      </c>
      <c r="AA2364">
        <v>19</v>
      </c>
      <c r="AB2364">
        <v>10</v>
      </c>
      <c r="AC2364">
        <v>95</v>
      </c>
      <c r="AD2364">
        <v>-38</v>
      </c>
      <c r="AE2364">
        <v>1</v>
      </c>
      <c r="AF2364">
        <v>1231</v>
      </c>
      <c r="AG2364">
        <v>1231</v>
      </c>
      <c r="AH2364">
        <v>1231</v>
      </c>
      <c r="AI2364">
        <v>121</v>
      </c>
      <c r="AJ2364">
        <v>2164</v>
      </c>
      <c r="AK2364">
        <v>1314</v>
      </c>
      <c r="AL2364">
        <v>2221</v>
      </c>
      <c r="AM2364">
        <v>1413</v>
      </c>
      <c r="AN2364">
        <v>471</v>
      </c>
      <c r="AO2364">
        <v>2084</v>
      </c>
      <c r="AP2364">
        <v>1755</v>
      </c>
      <c r="AQ2364">
        <v>2021</v>
      </c>
      <c r="AR2364">
        <v>459</v>
      </c>
      <c r="AS2364">
        <v>652</v>
      </c>
      <c r="AT2364">
        <v>1951</v>
      </c>
      <c r="AU2364">
        <v>1563</v>
      </c>
      <c r="AV2364">
        <v>1909</v>
      </c>
      <c r="AW2364">
        <v>2098</v>
      </c>
      <c r="AX2364">
        <v>217</v>
      </c>
      <c r="AY2364">
        <v>1274</v>
      </c>
      <c r="AZ2364">
        <v>384</v>
      </c>
      <c r="BA2364">
        <v>1258</v>
      </c>
      <c r="BB2364">
        <v>2410</v>
      </c>
      <c r="BC2364">
        <v>2285</v>
      </c>
      <c r="BD2364">
        <v>2434</v>
      </c>
      <c r="BE2364">
        <v>1</v>
      </c>
      <c r="BF2364" t="s">
        <v>64</v>
      </c>
      <c r="BG2364" t="s">
        <v>1404</v>
      </c>
      <c r="BH2364" t="s">
        <v>1787</v>
      </c>
      <c r="BI2364" s="4">
        <f xml:space="preserve"> _2025teamgamelogs[[#This Row],[FGA]] + (0.44 * _2025teamgamelogs[[#This Row],[FTA]]) + _2025teamgamelogs[[#This Row],[TOV]] - _2025teamgamelogs[[#This Row],[OREB]]</f>
        <v>100.6</v>
      </c>
      <c r="BJ2364" s="3">
        <f>_2025teamgamelogs[[#This Row],[TOV]]/_2025teamgamelogs[[#This Row],[POSSESIONS]]</f>
        <v>0.1888667992047714</v>
      </c>
      <c r="BK2364" s="4">
        <f>_2025teamgamelogs[[#This Row],[PTS]]/_2025teamgamelogs[[#This Row],[POSSESIONS]]</f>
        <v>0.94433399602385693</v>
      </c>
      <c r="BL2364" s="4">
        <f xml:space="preserve"> 100 * _2025teamgamelogs[[#This Row],[POINTS_PER_POSSESSION]]</f>
        <v>94.433399602385691</v>
      </c>
      <c r="BM2364" s="4">
        <f xml:space="preserve"> _2025teamgamelogs[[#This Row],[POSSESIONS]] / (_2025teamgamelogs[[#This Row],[MIN]]/48)</f>
        <v>100.6</v>
      </c>
      <c r="BN2364" s="3">
        <f>_2025teamgamelogs[[#This Row],[PTS]] / (2 * (_2025teamgamelogs[[#This Row],[FGA]] + 0.44 * _2025teamgamelogs[[#This Row],[FTA]]))</f>
        <v>0.5021141649048626</v>
      </c>
      <c r="BO2364" s="4">
        <f>VLOOKUP(_2025teamgamelogs[[#This Row],[MONTH]], LEAGUE_AVERAGES!$A$2:$B$8, 2, FALSE)</f>
        <v>112.746782507823</v>
      </c>
      <c r="BP2364" s="5">
        <f>VLOOKUP(_2025teamgamelogs[[#This Row],[TEAM_NAME]], LEAGUE_AVERAGES!$A$14:$C$43, 2, FALSE)</f>
        <v>0.37692682926829268</v>
      </c>
      <c r="BQ2364" s="5">
        <f>VLOOKUP(_2025teamgamelogs[[#This Row],[TEAM_NAME]], LEAGUE_AVERAGES!$A$14:$C$43, 3, FALSE)</f>
        <v>0.37741463414634141</v>
      </c>
      <c r="BR2364" s="5">
        <f>VLOOKUP(_2025teamgamelogs[[#This Row],[TEAM_NAME]], LEAGUE_AVERAGES!$F$14:$H$43, 2, FALSE)</f>
        <v>0.4768536585365854</v>
      </c>
      <c r="BS2364" s="5">
        <f>VLOOKUP(_2025teamgamelogs[[#This Row],[TEAM_NAME]], LEAGUE_AVERAGES!$F$14:$H$43, 3, FALSE)</f>
        <v>0.48056097560975608</v>
      </c>
      <c r="BT2364" s="5">
        <f>VLOOKUP(_2025teamgamelogs[[#This Row],[TEAM_NAME]], LEAGUE_AVERAGES!$K$14:$M$43, 2, FALSE)</f>
        <v>0.59622840480117467</v>
      </c>
      <c r="BU2364" s="5">
        <f>VLOOKUP(_2025teamgamelogs[[#This Row],[TEAM_NAME]], LEAGUE_AVERAGES!$K$14:$M$43, 3, FALSE)</f>
        <v>0.59682738613401276</v>
      </c>
    </row>
    <row r="2365" spans="1:73" x14ac:dyDescent="0.2">
      <c r="A2365" t="s">
        <v>59</v>
      </c>
      <c r="B2365">
        <v>1610612744</v>
      </c>
      <c r="C2365" t="s">
        <v>98</v>
      </c>
      <c r="D2365" t="s">
        <v>99</v>
      </c>
      <c r="E2365">
        <v>22401154</v>
      </c>
      <c r="F2365" s="1">
        <v>45755</v>
      </c>
      <c r="G2365" t="s">
        <v>653</v>
      </c>
      <c r="H2365" t="s">
        <v>63</v>
      </c>
      <c r="I2365">
        <v>48</v>
      </c>
      <c r="J2365">
        <v>45</v>
      </c>
      <c r="K2365">
        <v>93</v>
      </c>
      <c r="L2365">
        <v>0.48399999999999999</v>
      </c>
      <c r="M2365">
        <v>15</v>
      </c>
      <c r="N2365">
        <v>40</v>
      </c>
      <c r="O2365">
        <v>0.375</v>
      </c>
      <c r="P2365">
        <v>28</v>
      </c>
      <c r="Q2365">
        <v>34</v>
      </c>
      <c r="R2365">
        <v>0.82399999999999995</v>
      </c>
      <c r="S2365">
        <v>19</v>
      </c>
      <c r="T2365">
        <v>38</v>
      </c>
      <c r="U2365">
        <v>57</v>
      </c>
      <c r="V2365">
        <v>31</v>
      </c>
      <c r="W2365">
        <v>15</v>
      </c>
      <c r="X2365">
        <v>14</v>
      </c>
      <c r="Y2365">
        <v>3</v>
      </c>
      <c r="Z2365">
        <v>4</v>
      </c>
      <c r="AA2365">
        <v>10</v>
      </c>
      <c r="AB2365">
        <v>19</v>
      </c>
      <c r="AC2365">
        <v>133</v>
      </c>
      <c r="AD2365">
        <v>38</v>
      </c>
      <c r="AE2365">
        <v>1</v>
      </c>
      <c r="AF2365">
        <v>1</v>
      </c>
      <c r="AG2365">
        <v>1</v>
      </c>
      <c r="AH2365">
        <v>1</v>
      </c>
      <c r="AI2365">
        <v>121</v>
      </c>
      <c r="AJ2365">
        <v>564</v>
      </c>
      <c r="AK2365">
        <v>664</v>
      </c>
      <c r="AL2365">
        <v>926</v>
      </c>
      <c r="AM2365">
        <v>733</v>
      </c>
      <c r="AN2365">
        <v>795</v>
      </c>
      <c r="AO2365">
        <v>1024</v>
      </c>
      <c r="AP2365">
        <v>75</v>
      </c>
      <c r="AQ2365">
        <v>106</v>
      </c>
      <c r="AR2365">
        <v>811</v>
      </c>
      <c r="AS2365">
        <v>61</v>
      </c>
      <c r="AT2365">
        <v>377</v>
      </c>
      <c r="AU2365">
        <v>74</v>
      </c>
      <c r="AV2365">
        <v>426</v>
      </c>
      <c r="AW2365">
        <v>1341</v>
      </c>
      <c r="AX2365">
        <v>81</v>
      </c>
      <c r="AY2365">
        <v>1712</v>
      </c>
      <c r="AZ2365">
        <v>750</v>
      </c>
      <c r="BA2365">
        <v>25</v>
      </c>
      <c r="BB2365">
        <v>971</v>
      </c>
      <c r="BC2365">
        <v>150</v>
      </c>
      <c r="BD2365">
        <v>24</v>
      </c>
      <c r="BE2365">
        <v>1</v>
      </c>
      <c r="BF2365" t="s">
        <v>71</v>
      </c>
      <c r="BG2365" t="s">
        <v>1404</v>
      </c>
      <c r="BH2365" t="s">
        <v>1787</v>
      </c>
      <c r="BI2365" s="4">
        <f xml:space="preserve"> _2025teamgamelogs[[#This Row],[FGA]] + (0.44 * _2025teamgamelogs[[#This Row],[FTA]]) + _2025teamgamelogs[[#This Row],[TOV]] - _2025teamgamelogs[[#This Row],[OREB]]</f>
        <v>103.96000000000001</v>
      </c>
      <c r="BJ2365" s="3">
        <f>_2025teamgamelogs[[#This Row],[TOV]]/_2025teamgamelogs[[#This Row],[POSSESIONS]]</f>
        <v>0.14428626394767216</v>
      </c>
      <c r="BK2365" s="4">
        <f>_2025teamgamelogs[[#This Row],[PTS]]/_2025teamgamelogs[[#This Row],[POSSESIONS]]</f>
        <v>1.2793382070026933</v>
      </c>
      <c r="BL2365" s="4">
        <f xml:space="preserve"> 100 * _2025teamgamelogs[[#This Row],[POINTS_PER_POSSESSION]]</f>
        <v>127.93382070026934</v>
      </c>
      <c r="BM2365" s="4">
        <f xml:space="preserve"> _2025teamgamelogs[[#This Row],[POSSESIONS]] / (_2025teamgamelogs[[#This Row],[MIN]]/48)</f>
        <v>103.96000000000001</v>
      </c>
      <c r="BN2365" s="3">
        <f>_2025teamgamelogs[[#This Row],[PTS]] / (2 * (_2025teamgamelogs[[#This Row],[FGA]] + 0.44 * _2025teamgamelogs[[#This Row],[FTA]]))</f>
        <v>0.61596887736198591</v>
      </c>
      <c r="BO2365" s="4">
        <f>VLOOKUP(_2025teamgamelogs[[#This Row],[MONTH]], LEAGUE_AVERAGES!$A$2:$B$8, 2, FALSE)</f>
        <v>112.746782507823</v>
      </c>
      <c r="BP2365" s="5">
        <f>VLOOKUP(_2025teamgamelogs[[#This Row],[TEAM_NAME]], LEAGUE_AVERAGES!$A$14:$C$43, 2, FALSE)</f>
        <v>0.36843902439024395</v>
      </c>
      <c r="BQ2365" s="5">
        <f>VLOOKUP(_2025teamgamelogs[[#This Row],[TEAM_NAME]], LEAGUE_AVERAGES!$A$14:$C$43, 3, FALSE)</f>
        <v>0.35765853658536584</v>
      </c>
      <c r="BR2365" s="5">
        <f>VLOOKUP(_2025teamgamelogs[[#This Row],[TEAM_NAME]], LEAGUE_AVERAGES!$F$14:$H$43, 2, FALSE)</f>
        <v>0.45136585365853665</v>
      </c>
      <c r="BS2365" s="5">
        <f>VLOOKUP(_2025teamgamelogs[[#This Row],[TEAM_NAME]], LEAGUE_AVERAGES!$F$14:$H$43, 3, FALSE)</f>
        <v>0.45180487804878061</v>
      </c>
      <c r="BT2365" s="5">
        <f>VLOOKUP(_2025teamgamelogs[[#This Row],[TEAM_NAME]], LEAGUE_AVERAGES!$K$14:$M$43, 2, FALSE)</f>
        <v>0.56832140437053513</v>
      </c>
      <c r="BU2365" s="5">
        <f>VLOOKUP(_2025teamgamelogs[[#This Row],[TEAM_NAME]], LEAGUE_AVERAGES!$K$14:$M$43, 3, FALSE)</f>
        <v>0.56980808391386595</v>
      </c>
    </row>
    <row r="2366" spans="1:73" x14ac:dyDescent="0.2">
      <c r="A2366" t="s">
        <v>59</v>
      </c>
      <c r="B2366">
        <v>1610612740</v>
      </c>
      <c r="C2366" t="s">
        <v>77</v>
      </c>
      <c r="D2366" t="s">
        <v>78</v>
      </c>
      <c r="E2366">
        <v>22401150</v>
      </c>
      <c r="F2366" s="1">
        <v>45755</v>
      </c>
      <c r="G2366" t="s">
        <v>1846</v>
      </c>
      <c r="H2366" t="s">
        <v>70</v>
      </c>
      <c r="I2366">
        <v>48</v>
      </c>
      <c r="J2366">
        <v>39</v>
      </c>
      <c r="K2366">
        <v>82</v>
      </c>
      <c r="L2366">
        <v>0.47599999999999998</v>
      </c>
      <c r="M2366">
        <v>12</v>
      </c>
      <c r="N2366">
        <v>33</v>
      </c>
      <c r="O2366">
        <v>0.36399999999999999</v>
      </c>
      <c r="P2366">
        <v>24</v>
      </c>
      <c r="Q2366">
        <v>31</v>
      </c>
      <c r="R2366">
        <v>0.77400000000000002</v>
      </c>
      <c r="S2366">
        <v>9</v>
      </c>
      <c r="T2366">
        <v>33</v>
      </c>
      <c r="U2366">
        <v>42</v>
      </c>
      <c r="V2366">
        <v>26</v>
      </c>
      <c r="W2366">
        <v>17</v>
      </c>
      <c r="X2366">
        <v>10</v>
      </c>
      <c r="Y2366">
        <v>6</v>
      </c>
      <c r="Z2366">
        <v>4</v>
      </c>
      <c r="AA2366">
        <v>18</v>
      </c>
      <c r="AB2366">
        <v>22</v>
      </c>
      <c r="AC2366">
        <v>114</v>
      </c>
      <c r="AD2366">
        <v>-5</v>
      </c>
      <c r="AE2366">
        <v>1</v>
      </c>
      <c r="AF2366">
        <v>1231</v>
      </c>
      <c r="AG2366">
        <v>1231</v>
      </c>
      <c r="AH2366">
        <v>1231</v>
      </c>
      <c r="AI2366">
        <v>121</v>
      </c>
      <c r="AJ2366">
        <v>1609</v>
      </c>
      <c r="AK2366">
        <v>2022</v>
      </c>
      <c r="AL2366">
        <v>1092</v>
      </c>
      <c r="AM2366">
        <v>1413</v>
      </c>
      <c r="AN2366">
        <v>1749</v>
      </c>
      <c r="AO2366">
        <v>1156</v>
      </c>
      <c r="AP2366">
        <v>238</v>
      </c>
      <c r="AQ2366">
        <v>202</v>
      </c>
      <c r="AR2366">
        <v>1354</v>
      </c>
      <c r="AS2366">
        <v>1566</v>
      </c>
      <c r="AT2366">
        <v>1131</v>
      </c>
      <c r="AU2366">
        <v>1443</v>
      </c>
      <c r="AV2366">
        <v>1195</v>
      </c>
      <c r="AW2366">
        <v>1759</v>
      </c>
      <c r="AX2366">
        <v>539</v>
      </c>
      <c r="AY2366">
        <v>560</v>
      </c>
      <c r="AZ2366">
        <v>750</v>
      </c>
      <c r="BA2366">
        <v>1018</v>
      </c>
      <c r="BB2366">
        <v>416</v>
      </c>
      <c r="BC2366">
        <v>1168</v>
      </c>
      <c r="BD2366">
        <v>1476</v>
      </c>
      <c r="BE2366">
        <v>1</v>
      </c>
      <c r="BF2366" t="s">
        <v>71</v>
      </c>
      <c r="BG2366" t="s">
        <v>1404</v>
      </c>
      <c r="BH2366" t="s">
        <v>1787</v>
      </c>
      <c r="BI2366" s="4">
        <f xml:space="preserve"> _2025teamgamelogs[[#This Row],[FGA]] + (0.44 * _2025teamgamelogs[[#This Row],[FTA]]) + _2025teamgamelogs[[#This Row],[TOV]] - _2025teamgamelogs[[#This Row],[OREB]]</f>
        <v>103.64</v>
      </c>
      <c r="BJ2366" s="3">
        <f>_2025teamgamelogs[[#This Row],[TOV]]/_2025teamgamelogs[[#This Row],[POSSESIONS]]</f>
        <v>0.16402933230412967</v>
      </c>
      <c r="BK2366" s="4">
        <f>_2025teamgamelogs[[#This Row],[PTS]]/_2025teamgamelogs[[#This Row],[POSSESIONS]]</f>
        <v>1.0999614048629873</v>
      </c>
      <c r="BL2366" s="4">
        <f xml:space="preserve"> 100 * _2025teamgamelogs[[#This Row],[POINTS_PER_POSSESSION]]</f>
        <v>109.99614048629873</v>
      </c>
      <c r="BM2366" s="4">
        <f xml:space="preserve"> _2025teamgamelogs[[#This Row],[POSSESIONS]] / (_2025teamgamelogs[[#This Row],[MIN]]/48)</f>
        <v>103.64</v>
      </c>
      <c r="BN2366" s="3">
        <f>_2025teamgamelogs[[#This Row],[PTS]] / (2 * (_2025teamgamelogs[[#This Row],[FGA]] + 0.44 * _2025teamgamelogs[[#This Row],[FTA]]))</f>
        <v>0.59598494353826847</v>
      </c>
      <c r="BO2366" s="4">
        <f>VLOOKUP(_2025teamgamelogs[[#This Row],[MONTH]], LEAGUE_AVERAGES!$A$2:$B$8, 2, FALSE)</f>
        <v>112.746782507823</v>
      </c>
      <c r="BP2366" s="5">
        <f>VLOOKUP(_2025teamgamelogs[[#This Row],[TEAM_NAME]], LEAGUE_AVERAGES!$A$14:$C$43, 2, FALSE)</f>
        <v>0.35068292682926827</v>
      </c>
      <c r="BQ2366" s="5">
        <f>VLOOKUP(_2025teamgamelogs[[#This Row],[TEAM_NAME]], LEAGUE_AVERAGES!$A$14:$C$43, 3, FALSE)</f>
        <v>0.33902439024390252</v>
      </c>
      <c r="BR2366" s="5">
        <f>VLOOKUP(_2025teamgamelogs[[#This Row],[TEAM_NAME]], LEAGUE_AVERAGES!$F$14:$H$43, 2, FALSE)</f>
        <v>0.44770731707317085</v>
      </c>
      <c r="BS2366" s="5">
        <f>VLOOKUP(_2025teamgamelogs[[#This Row],[TEAM_NAME]], LEAGUE_AVERAGES!$F$14:$H$43, 3, FALSE)</f>
        <v>0.45721951219512191</v>
      </c>
      <c r="BT2366" s="5">
        <f>VLOOKUP(_2025teamgamelogs[[#This Row],[TEAM_NAME]], LEAGUE_AVERAGES!$K$14:$M$43, 2, FALSE)</f>
        <v>0.55230036801172144</v>
      </c>
      <c r="BU2366" s="5">
        <f>VLOOKUP(_2025teamgamelogs[[#This Row],[TEAM_NAME]], LEAGUE_AVERAGES!$K$14:$M$43, 3, FALSE)</f>
        <v>0.55239725408654039</v>
      </c>
    </row>
    <row r="2367" spans="1:73" x14ac:dyDescent="0.2">
      <c r="A2367" t="s">
        <v>59</v>
      </c>
      <c r="B2367">
        <v>1610612746</v>
      </c>
      <c r="C2367" t="s">
        <v>131</v>
      </c>
      <c r="D2367" t="s">
        <v>132</v>
      </c>
      <c r="E2367">
        <v>22401155</v>
      </c>
      <c r="F2367" s="1">
        <v>45755</v>
      </c>
      <c r="G2367" t="s">
        <v>326</v>
      </c>
      <c r="H2367" t="s">
        <v>63</v>
      </c>
      <c r="I2367">
        <v>48</v>
      </c>
      <c r="J2367">
        <v>48</v>
      </c>
      <c r="K2367">
        <v>93</v>
      </c>
      <c r="L2367">
        <v>0.51600000000000001</v>
      </c>
      <c r="M2367">
        <v>14</v>
      </c>
      <c r="N2367">
        <v>30</v>
      </c>
      <c r="O2367">
        <v>0.46700000000000003</v>
      </c>
      <c r="P2367">
        <v>12</v>
      </c>
      <c r="Q2367">
        <v>16</v>
      </c>
      <c r="R2367">
        <v>0.75</v>
      </c>
      <c r="S2367">
        <v>14</v>
      </c>
      <c r="T2367">
        <v>36</v>
      </c>
      <c r="U2367">
        <v>50</v>
      </c>
      <c r="V2367">
        <v>30</v>
      </c>
      <c r="W2367">
        <v>17</v>
      </c>
      <c r="X2367">
        <v>6</v>
      </c>
      <c r="Y2367">
        <v>0</v>
      </c>
      <c r="Z2367">
        <v>4</v>
      </c>
      <c r="AA2367">
        <v>14</v>
      </c>
      <c r="AB2367">
        <v>16</v>
      </c>
      <c r="AC2367">
        <v>122</v>
      </c>
      <c r="AD2367">
        <v>5</v>
      </c>
      <c r="AE2367">
        <v>1</v>
      </c>
      <c r="AF2367">
        <v>1</v>
      </c>
      <c r="AG2367">
        <v>1</v>
      </c>
      <c r="AH2367">
        <v>1</v>
      </c>
      <c r="AI2367">
        <v>121</v>
      </c>
      <c r="AJ2367">
        <v>242</v>
      </c>
      <c r="AK2367">
        <v>664</v>
      </c>
      <c r="AL2367">
        <v>465</v>
      </c>
      <c r="AM2367">
        <v>934</v>
      </c>
      <c r="AN2367">
        <v>2077</v>
      </c>
      <c r="AO2367">
        <v>221</v>
      </c>
      <c r="AP2367">
        <v>1889</v>
      </c>
      <c r="AQ2367">
        <v>1907</v>
      </c>
      <c r="AR2367">
        <v>1525</v>
      </c>
      <c r="AS2367">
        <v>466</v>
      </c>
      <c r="AT2367">
        <v>640</v>
      </c>
      <c r="AU2367">
        <v>427</v>
      </c>
      <c r="AV2367">
        <v>541</v>
      </c>
      <c r="AW2367">
        <v>1759</v>
      </c>
      <c r="AX2367">
        <v>1702</v>
      </c>
      <c r="AY2367">
        <v>2427</v>
      </c>
      <c r="AZ2367">
        <v>750</v>
      </c>
      <c r="BA2367">
        <v>260</v>
      </c>
      <c r="BB2367">
        <v>1670</v>
      </c>
      <c r="BC2367">
        <v>609</v>
      </c>
      <c r="BD2367">
        <v>922</v>
      </c>
      <c r="BE2367">
        <v>1</v>
      </c>
      <c r="BF2367" t="s">
        <v>64</v>
      </c>
      <c r="BG2367" t="s">
        <v>1404</v>
      </c>
      <c r="BH2367" t="s">
        <v>1787</v>
      </c>
      <c r="BI2367" s="4">
        <f xml:space="preserve"> _2025teamgamelogs[[#This Row],[FGA]] + (0.44 * _2025teamgamelogs[[#This Row],[FTA]]) + _2025teamgamelogs[[#This Row],[TOV]] - _2025teamgamelogs[[#This Row],[OREB]]</f>
        <v>103.04</v>
      </c>
      <c r="BJ2367" s="3">
        <f>_2025teamgamelogs[[#This Row],[TOV]]/_2025teamgamelogs[[#This Row],[POSSESIONS]]</f>
        <v>0.16498447204968944</v>
      </c>
      <c r="BK2367" s="4">
        <f>_2025teamgamelogs[[#This Row],[PTS]]/_2025teamgamelogs[[#This Row],[POSSESIONS]]</f>
        <v>1.1840062111801242</v>
      </c>
      <c r="BL2367" s="4">
        <f xml:space="preserve"> 100 * _2025teamgamelogs[[#This Row],[POINTS_PER_POSSESSION]]</f>
        <v>118.40062111801242</v>
      </c>
      <c r="BM2367" s="4">
        <f xml:space="preserve"> _2025teamgamelogs[[#This Row],[POSSESIONS]] / (_2025teamgamelogs[[#This Row],[MIN]]/48)</f>
        <v>103.04</v>
      </c>
      <c r="BN2367" s="3">
        <f>_2025teamgamelogs[[#This Row],[PTS]] / (2 * (_2025teamgamelogs[[#This Row],[FGA]] + 0.44 * _2025teamgamelogs[[#This Row],[FTA]]))</f>
        <v>0.6097560975609756</v>
      </c>
      <c r="BO2367" s="4">
        <f>VLOOKUP(_2025teamgamelogs[[#This Row],[MONTH]], LEAGUE_AVERAGES!$A$2:$B$8, 2, FALSE)</f>
        <v>112.746782507823</v>
      </c>
      <c r="BP2367" s="5">
        <f>VLOOKUP(_2025teamgamelogs[[#This Row],[TEAM_NAME]], LEAGUE_AVERAGES!$A$14:$C$43, 2, FALSE)</f>
        <v>0.38978048780487806</v>
      </c>
      <c r="BQ2367" s="5">
        <f>VLOOKUP(_2025teamgamelogs[[#This Row],[TEAM_NAME]], LEAGUE_AVERAGES!$A$14:$C$43, 3, FALSE)</f>
        <v>0.36475609756097566</v>
      </c>
      <c r="BR2367" s="5">
        <f>VLOOKUP(_2025teamgamelogs[[#This Row],[TEAM_NAME]], LEAGUE_AVERAGES!$F$14:$H$43, 2, FALSE)</f>
        <v>0.49036585365853652</v>
      </c>
      <c r="BS2367" s="5">
        <f>VLOOKUP(_2025teamgamelogs[[#This Row],[TEAM_NAME]], LEAGUE_AVERAGES!$F$14:$H$43, 3, FALSE)</f>
        <v>0.47582926829268285</v>
      </c>
      <c r="BT2367" s="5">
        <f>VLOOKUP(_2025teamgamelogs[[#This Row],[TEAM_NAME]], LEAGUE_AVERAGES!$K$14:$M$43, 2, FALSE)</f>
        <v>0.59895938905835644</v>
      </c>
      <c r="BU2367" s="5">
        <f>VLOOKUP(_2025teamgamelogs[[#This Row],[TEAM_NAME]], LEAGUE_AVERAGES!$K$14:$M$43, 3, FALSE)</f>
        <v>0.58126724036545818</v>
      </c>
    </row>
    <row r="2368" spans="1:73" x14ac:dyDescent="0.2">
      <c r="A2368" t="s">
        <v>59</v>
      </c>
      <c r="B2368">
        <v>1610612754</v>
      </c>
      <c r="C2368" t="s">
        <v>110</v>
      </c>
      <c r="D2368" t="s">
        <v>111</v>
      </c>
      <c r="E2368">
        <v>22401148</v>
      </c>
      <c r="F2368" s="1">
        <v>45755</v>
      </c>
      <c r="G2368" t="s">
        <v>575</v>
      </c>
      <c r="H2368" t="s">
        <v>63</v>
      </c>
      <c r="I2368">
        <v>48</v>
      </c>
      <c r="J2368">
        <v>33</v>
      </c>
      <c r="K2368">
        <v>87</v>
      </c>
      <c r="L2368">
        <v>0.379</v>
      </c>
      <c r="M2368">
        <v>9</v>
      </c>
      <c r="N2368">
        <v>35</v>
      </c>
      <c r="O2368">
        <v>0.25700000000000001</v>
      </c>
      <c r="P2368">
        <v>29</v>
      </c>
      <c r="Q2368">
        <v>37</v>
      </c>
      <c r="R2368">
        <v>0.78400000000000003</v>
      </c>
      <c r="S2368">
        <v>13</v>
      </c>
      <c r="T2368">
        <v>36</v>
      </c>
      <c r="U2368">
        <v>49</v>
      </c>
      <c r="V2368">
        <v>21</v>
      </c>
      <c r="W2368">
        <v>9</v>
      </c>
      <c r="X2368">
        <v>7</v>
      </c>
      <c r="Y2368">
        <v>5</v>
      </c>
      <c r="Z2368">
        <v>8</v>
      </c>
      <c r="AA2368">
        <v>16</v>
      </c>
      <c r="AB2368">
        <v>27</v>
      </c>
      <c r="AC2368">
        <v>104</v>
      </c>
      <c r="AD2368">
        <v>6</v>
      </c>
      <c r="AE2368">
        <v>1</v>
      </c>
      <c r="AF2368">
        <v>1</v>
      </c>
      <c r="AG2368">
        <v>1</v>
      </c>
      <c r="AH2368">
        <v>1</v>
      </c>
      <c r="AI2368">
        <v>121</v>
      </c>
      <c r="AJ2368">
        <v>2321</v>
      </c>
      <c r="AK2368">
        <v>1449</v>
      </c>
      <c r="AL2368">
        <v>2345</v>
      </c>
      <c r="AM2368">
        <v>2097</v>
      </c>
      <c r="AN2368">
        <v>1495</v>
      </c>
      <c r="AO2368">
        <v>2218</v>
      </c>
      <c r="AP2368">
        <v>56</v>
      </c>
      <c r="AQ2368">
        <v>53</v>
      </c>
      <c r="AR2368">
        <v>1253</v>
      </c>
      <c r="AS2368">
        <v>652</v>
      </c>
      <c r="AT2368">
        <v>640</v>
      </c>
      <c r="AU2368">
        <v>505</v>
      </c>
      <c r="AV2368">
        <v>2031</v>
      </c>
      <c r="AW2368">
        <v>152</v>
      </c>
      <c r="AX2368">
        <v>1360</v>
      </c>
      <c r="AY2368">
        <v>889</v>
      </c>
      <c r="AZ2368">
        <v>2116</v>
      </c>
      <c r="BA2368">
        <v>570</v>
      </c>
      <c r="BB2368">
        <v>59</v>
      </c>
      <c r="BC2368">
        <v>1870</v>
      </c>
      <c r="BD2368">
        <v>854</v>
      </c>
      <c r="BE2368">
        <v>1</v>
      </c>
      <c r="BF2368" t="s">
        <v>64</v>
      </c>
      <c r="BG2368" t="s">
        <v>1404</v>
      </c>
      <c r="BH2368" t="s">
        <v>1787</v>
      </c>
      <c r="BI2368" s="4">
        <f xml:space="preserve"> _2025teamgamelogs[[#This Row],[FGA]] + (0.44 * _2025teamgamelogs[[#This Row],[FTA]]) + _2025teamgamelogs[[#This Row],[TOV]] - _2025teamgamelogs[[#This Row],[OREB]]</f>
        <v>99.28</v>
      </c>
      <c r="BJ2368" s="3">
        <f>_2025teamgamelogs[[#This Row],[TOV]]/_2025teamgamelogs[[#This Row],[POSSESIONS]]</f>
        <v>9.0652699435938761E-2</v>
      </c>
      <c r="BK2368" s="4">
        <f>_2025teamgamelogs[[#This Row],[PTS]]/_2025teamgamelogs[[#This Row],[POSSESIONS]]</f>
        <v>1.0475423045930701</v>
      </c>
      <c r="BL2368" s="4">
        <f xml:space="preserve"> 100 * _2025teamgamelogs[[#This Row],[POINTS_PER_POSSESSION]]</f>
        <v>104.75423045930701</v>
      </c>
      <c r="BM2368" s="4">
        <f xml:space="preserve"> _2025teamgamelogs[[#This Row],[POSSESIONS]] / (_2025teamgamelogs[[#This Row],[MIN]]/48)</f>
        <v>99.28</v>
      </c>
      <c r="BN2368" s="3">
        <f>_2025teamgamelogs[[#This Row],[PTS]] / (2 * (_2025teamgamelogs[[#This Row],[FGA]] + 0.44 * _2025teamgamelogs[[#This Row],[FTA]]))</f>
        <v>0.50348567002323774</v>
      </c>
      <c r="BO2368" s="4">
        <f>VLOOKUP(_2025teamgamelogs[[#This Row],[MONTH]], LEAGUE_AVERAGES!$A$2:$B$8, 2, FALSE)</f>
        <v>112.746782507823</v>
      </c>
      <c r="BP2368" s="5">
        <f>VLOOKUP(_2025teamgamelogs[[#This Row],[TEAM_NAME]], LEAGUE_AVERAGES!$A$14:$C$43, 2, FALSE)</f>
        <v>0.37909999999999999</v>
      </c>
      <c r="BQ2368" s="5">
        <f>VLOOKUP(_2025teamgamelogs[[#This Row],[TEAM_NAME]], LEAGUE_AVERAGES!$A$14:$C$43, 3, FALSE)</f>
        <v>0.35511904761904761</v>
      </c>
      <c r="BR2368" s="5">
        <f>VLOOKUP(_2025teamgamelogs[[#This Row],[TEAM_NAME]], LEAGUE_AVERAGES!$F$14:$H$43, 2, FALSE)</f>
        <v>0.49785000000000013</v>
      </c>
      <c r="BS2368" s="5">
        <f>VLOOKUP(_2025teamgamelogs[[#This Row],[TEAM_NAME]], LEAGUE_AVERAGES!$F$14:$H$43, 3, FALSE)</f>
        <v>0.47942857142857148</v>
      </c>
      <c r="BT2368" s="5">
        <f>VLOOKUP(_2025teamgamelogs[[#This Row],[TEAM_NAME]], LEAGUE_AVERAGES!$K$14:$M$43, 2, FALSE)</f>
        <v>0.60805571751162091</v>
      </c>
      <c r="BU2368" s="5">
        <f>VLOOKUP(_2025teamgamelogs[[#This Row],[TEAM_NAME]], LEAGUE_AVERAGES!$K$14:$M$43, 3, FALSE)</f>
        <v>0.58190704341109034</v>
      </c>
    </row>
    <row r="2369" spans="1:73" x14ac:dyDescent="0.2">
      <c r="A2369" t="s">
        <v>59</v>
      </c>
      <c r="B2369">
        <v>1610612760</v>
      </c>
      <c r="C2369" t="s">
        <v>137</v>
      </c>
      <c r="D2369" t="s">
        <v>138</v>
      </c>
      <c r="E2369">
        <v>22401153</v>
      </c>
      <c r="F2369" s="1">
        <v>45755</v>
      </c>
      <c r="G2369" t="s">
        <v>1828</v>
      </c>
      <c r="H2369" t="s">
        <v>63</v>
      </c>
      <c r="I2369">
        <v>48</v>
      </c>
      <c r="J2369">
        <v>52</v>
      </c>
      <c r="K2369">
        <v>104</v>
      </c>
      <c r="L2369">
        <v>0.5</v>
      </c>
      <c r="M2369">
        <v>18</v>
      </c>
      <c r="N2369">
        <v>37</v>
      </c>
      <c r="O2369">
        <v>0.48599999999999999</v>
      </c>
      <c r="P2369">
        <v>14</v>
      </c>
      <c r="Q2369">
        <v>20</v>
      </c>
      <c r="R2369">
        <v>0.7</v>
      </c>
      <c r="S2369">
        <v>15</v>
      </c>
      <c r="T2369">
        <v>29</v>
      </c>
      <c r="U2369">
        <v>44</v>
      </c>
      <c r="V2369">
        <v>26</v>
      </c>
      <c r="W2369">
        <v>7</v>
      </c>
      <c r="X2369">
        <v>9</v>
      </c>
      <c r="Y2369">
        <v>5</v>
      </c>
      <c r="Z2369">
        <v>6</v>
      </c>
      <c r="AA2369">
        <v>26</v>
      </c>
      <c r="AB2369">
        <v>15</v>
      </c>
      <c r="AC2369">
        <v>136</v>
      </c>
      <c r="AD2369">
        <v>16</v>
      </c>
      <c r="AE2369">
        <v>1</v>
      </c>
      <c r="AF2369">
        <v>1</v>
      </c>
      <c r="AG2369">
        <v>1</v>
      </c>
      <c r="AH2369">
        <v>1</v>
      </c>
      <c r="AI2369">
        <v>121</v>
      </c>
      <c r="AJ2369">
        <v>64</v>
      </c>
      <c r="AK2369">
        <v>59</v>
      </c>
      <c r="AL2369">
        <v>663</v>
      </c>
      <c r="AM2369">
        <v>288</v>
      </c>
      <c r="AN2369">
        <v>1227</v>
      </c>
      <c r="AO2369">
        <v>149</v>
      </c>
      <c r="AP2369">
        <v>1571</v>
      </c>
      <c r="AQ2369">
        <v>1301</v>
      </c>
      <c r="AR2369">
        <v>1932</v>
      </c>
      <c r="AS2369">
        <v>332</v>
      </c>
      <c r="AT2369">
        <v>1807</v>
      </c>
      <c r="AU2369">
        <v>1127</v>
      </c>
      <c r="AV2369">
        <v>1195</v>
      </c>
      <c r="AW2369">
        <v>38</v>
      </c>
      <c r="AX2369">
        <v>797</v>
      </c>
      <c r="AY2369">
        <v>889</v>
      </c>
      <c r="AZ2369">
        <v>1573</v>
      </c>
      <c r="BA2369">
        <v>2319</v>
      </c>
      <c r="BB2369">
        <v>1892</v>
      </c>
      <c r="BC2369">
        <v>95</v>
      </c>
      <c r="BD2369">
        <v>338</v>
      </c>
      <c r="BE2369">
        <v>1</v>
      </c>
      <c r="BF2369" t="s">
        <v>64</v>
      </c>
      <c r="BG2369" t="s">
        <v>1404</v>
      </c>
      <c r="BH2369" t="s">
        <v>1787</v>
      </c>
      <c r="BI2369" s="4">
        <f xml:space="preserve"> _2025teamgamelogs[[#This Row],[FGA]] + (0.44 * _2025teamgamelogs[[#This Row],[FTA]]) + _2025teamgamelogs[[#This Row],[TOV]] - _2025teamgamelogs[[#This Row],[OREB]]</f>
        <v>104.8</v>
      </c>
      <c r="BJ2369" s="3">
        <f>_2025teamgamelogs[[#This Row],[TOV]]/_2025teamgamelogs[[#This Row],[POSSESIONS]]</f>
        <v>6.6793893129770993E-2</v>
      </c>
      <c r="BK2369" s="4">
        <f>_2025teamgamelogs[[#This Row],[PTS]]/_2025teamgamelogs[[#This Row],[POSSESIONS]]</f>
        <v>1.2977099236641221</v>
      </c>
      <c r="BL2369" s="4">
        <f xml:space="preserve"> 100 * _2025teamgamelogs[[#This Row],[POINTS_PER_POSSESSION]]</f>
        <v>129.7709923664122</v>
      </c>
      <c r="BM2369" s="4">
        <f xml:space="preserve"> _2025teamgamelogs[[#This Row],[POSSESIONS]] / (_2025teamgamelogs[[#This Row],[MIN]]/48)</f>
        <v>104.8</v>
      </c>
      <c r="BN2369" s="3">
        <f>_2025teamgamelogs[[#This Row],[PTS]] / (2 * (_2025teamgamelogs[[#This Row],[FGA]] + 0.44 * _2025teamgamelogs[[#This Row],[FTA]]))</f>
        <v>0.6028368794326241</v>
      </c>
      <c r="BO2369" s="4">
        <f>VLOOKUP(_2025teamgamelogs[[#This Row],[MONTH]], LEAGUE_AVERAGES!$A$2:$B$8, 2, FALSE)</f>
        <v>112.746782507823</v>
      </c>
      <c r="BP2369" s="5">
        <f>VLOOKUP(_2025teamgamelogs[[#This Row],[TEAM_NAME]], LEAGUE_AVERAGES!$A$14:$C$43, 2, FALSE)</f>
        <v>0.38229268292682927</v>
      </c>
      <c r="BQ2369" s="5">
        <f>VLOOKUP(_2025teamgamelogs[[#This Row],[TEAM_NAME]], LEAGUE_AVERAGES!$A$14:$C$43, 3, FALSE)</f>
        <v>0.36500000000000005</v>
      </c>
      <c r="BR2369" s="5">
        <f>VLOOKUP(_2025teamgamelogs[[#This Row],[TEAM_NAME]], LEAGUE_AVERAGES!$F$14:$H$43, 2, FALSE)</f>
        <v>0.48607317073170736</v>
      </c>
      <c r="BS2369" s="5">
        <f>VLOOKUP(_2025teamgamelogs[[#This Row],[TEAM_NAME]], LEAGUE_AVERAGES!$F$14:$H$43, 3, FALSE)</f>
        <v>0.4780731707317073</v>
      </c>
      <c r="BT2369" s="5">
        <f>VLOOKUP(_2025teamgamelogs[[#This Row],[TEAM_NAME]], LEAGUE_AVERAGES!$K$14:$M$43, 2, FALSE)</f>
        <v>0.59971838422440138</v>
      </c>
      <c r="BU2369" s="5">
        <f>VLOOKUP(_2025teamgamelogs[[#This Row],[TEAM_NAME]], LEAGUE_AVERAGES!$K$14:$M$43, 3, FALSE)</f>
        <v>0.58679992881439635</v>
      </c>
    </row>
    <row r="2370" spans="1:73" x14ac:dyDescent="0.2">
      <c r="A2370" t="s">
        <v>59</v>
      </c>
      <c r="B2370">
        <v>1610612764</v>
      </c>
      <c r="C2370" t="s">
        <v>148</v>
      </c>
      <c r="D2370" t="s">
        <v>149</v>
      </c>
      <c r="E2370">
        <v>22401148</v>
      </c>
      <c r="F2370" s="1">
        <v>45755</v>
      </c>
      <c r="G2370" t="s">
        <v>572</v>
      </c>
      <c r="H2370" t="s">
        <v>70</v>
      </c>
      <c r="I2370">
        <v>48</v>
      </c>
      <c r="J2370">
        <v>38</v>
      </c>
      <c r="K2370">
        <v>91</v>
      </c>
      <c r="L2370">
        <v>0.41799999999999998</v>
      </c>
      <c r="M2370">
        <v>11</v>
      </c>
      <c r="N2370">
        <v>39</v>
      </c>
      <c r="O2370">
        <v>0.28199999999999997</v>
      </c>
      <c r="P2370">
        <v>11</v>
      </c>
      <c r="Q2370">
        <v>15</v>
      </c>
      <c r="R2370">
        <v>0.73299999999999998</v>
      </c>
      <c r="S2370">
        <v>13</v>
      </c>
      <c r="T2370">
        <v>37</v>
      </c>
      <c r="U2370">
        <v>50</v>
      </c>
      <c r="V2370">
        <v>18</v>
      </c>
      <c r="W2370">
        <v>14</v>
      </c>
      <c r="X2370">
        <v>2</v>
      </c>
      <c r="Y2370">
        <v>8</v>
      </c>
      <c r="Z2370">
        <v>5</v>
      </c>
      <c r="AA2370">
        <v>27</v>
      </c>
      <c r="AB2370">
        <v>16</v>
      </c>
      <c r="AC2370">
        <v>98</v>
      </c>
      <c r="AD2370">
        <v>-6</v>
      </c>
      <c r="AE2370">
        <v>1</v>
      </c>
      <c r="AF2370">
        <v>1231</v>
      </c>
      <c r="AG2370">
        <v>1231</v>
      </c>
      <c r="AH2370">
        <v>1231</v>
      </c>
      <c r="AI2370">
        <v>121</v>
      </c>
      <c r="AJ2370">
        <v>1796</v>
      </c>
      <c r="AK2370">
        <v>899</v>
      </c>
      <c r="AL2370">
        <v>2012</v>
      </c>
      <c r="AM2370">
        <v>1661</v>
      </c>
      <c r="AN2370">
        <v>933</v>
      </c>
      <c r="AO2370">
        <v>2046</v>
      </c>
      <c r="AP2370">
        <v>2028</v>
      </c>
      <c r="AQ2370">
        <v>2021</v>
      </c>
      <c r="AR2370">
        <v>1708</v>
      </c>
      <c r="AS2370">
        <v>652</v>
      </c>
      <c r="AT2370">
        <v>489</v>
      </c>
      <c r="AU2370">
        <v>427</v>
      </c>
      <c r="AV2370">
        <v>2327</v>
      </c>
      <c r="AW2370">
        <v>1092</v>
      </c>
      <c r="AX2370">
        <v>2421</v>
      </c>
      <c r="AY2370">
        <v>187</v>
      </c>
      <c r="AZ2370">
        <v>1188</v>
      </c>
      <c r="BA2370">
        <v>2368</v>
      </c>
      <c r="BB2370">
        <v>1670</v>
      </c>
      <c r="BC2370">
        <v>2178</v>
      </c>
      <c r="BD2370">
        <v>1540</v>
      </c>
      <c r="BE2370">
        <v>1</v>
      </c>
      <c r="BF2370" t="s">
        <v>71</v>
      </c>
      <c r="BG2370" t="s">
        <v>1404</v>
      </c>
      <c r="BH2370" t="s">
        <v>1787</v>
      </c>
      <c r="BI2370" s="4">
        <f xml:space="preserve"> _2025teamgamelogs[[#This Row],[FGA]] + (0.44 * _2025teamgamelogs[[#This Row],[FTA]]) + _2025teamgamelogs[[#This Row],[TOV]] - _2025teamgamelogs[[#This Row],[OREB]]</f>
        <v>98.6</v>
      </c>
      <c r="BJ2370" s="3">
        <f>_2025teamgamelogs[[#This Row],[TOV]]/_2025teamgamelogs[[#This Row],[POSSESIONS]]</f>
        <v>0.14198782961460446</v>
      </c>
      <c r="BK2370" s="4">
        <f>_2025teamgamelogs[[#This Row],[PTS]]/_2025teamgamelogs[[#This Row],[POSSESIONS]]</f>
        <v>0.99391480730223125</v>
      </c>
      <c r="BL2370" s="4">
        <f xml:space="preserve"> 100 * _2025teamgamelogs[[#This Row],[POINTS_PER_POSSESSION]]</f>
        <v>99.391480730223122</v>
      </c>
      <c r="BM2370" s="4">
        <f xml:space="preserve"> _2025teamgamelogs[[#This Row],[POSSESIONS]] / (_2025teamgamelogs[[#This Row],[MIN]]/48)</f>
        <v>98.6</v>
      </c>
      <c r="BN2370" s="3">
        <f>_2025teamgamelogs[[#This Row],[PTS]] / (2 * (_2025teamgamelogs[[#This Row],[FGA]] + 0.44 * _2025teamgamelogs[[#This Row],[FTA]]))</f>
        <v>0.50204918032786883</v>
      </c>
      <c r="BO2370" s="4">
        <f>VLOOKUP(_2025teamgamelogs[[#This Row],[MONTH]], LEAGUE_AVERAGES!$A$2:$B$8, 2, FALSE)</f>
        <v>112.746782507823</v>
      </c>
      <c r="BP2370" s="5">
        <f>VLOOKUP(_2025teamgamelogs[[#This Row],[TEAM_NAME]], LEAGUE_AVERAGES!$A$14:$C$43, 2, FALSE)</f>
        <v>0.32842499999999997</v>
      </c>
      <c r="BQ2370" s="5">
        <f>VLOOKUP(_2025teamgamelogs[[#This Row],[TEAM_NAME]], LEAGUE_AVERAGES!$A$14:$C$43, 3, FALSE)</f>
        <v>0.33730952380952384</v>
      </c>
      <c r="BR2370" s="5">
        <f>VLOOKUP(_2025teamgamelogs[[#This Row],[TEAM_NAME]], LEAGUE_AVERAGES!$F$14:$H$43, 2, FALSE)</f>
        <v>0.44209999999999994</v>
      </c>
      <c r="BS2370" s="5">
        <f>VLOOKUP(_2025teamgamelogs[[#This Row],[TEAM_NAME]], LEAGUE_AVERAGES!$F$14:$H$43, 3, FALSE)</f>
        <v>0.4362619047619048</v>
      </c>
      <c r="BT2370" s="5">
        <f>VLOOKUP(_2025teamgamelogs[[#This Row],[TEAM_NAME]], LEAGUE_AVERAGES!$K$14:$M$43, 2, FALSE)</f>
        <v>0.55099578881797462</v>
      </c>
      <c r="BU2370" s="5">
        <f>VLOOKUP(_2025teamgamelogs[[#This Row],[TEAM_NAME]], LEAGUE_AVERAGES!$K$14:$M$43, 3, FALSE)</f>
        <v>0.54201342555394594</v>
      </c>
    </row>
    <row r="2371" spans="1:73" x14ac:dyDescent="0.2">
      <c r="A2371" t="s">
        <v>59</v>
      </c>
      <c r="B2371">
        <v>1610612751</v>
      </c>
      <c r="C2371" t="s">
        <v>89</v>
      </c>
      <c r="D2371" t="s">
        <v>90</v>
      </c>
      <c r="E2371">
        <v>22401150</v>
      </c>
      <c r="F2371" s="1">
        <v>45755</v>
      </c>
      <c r="G2371" t="s">
        <v>1847</v>
      </c>
      <c r="H2371" t="s">
        <v>63</v>
      </c>
      <c r="I2371">
        <v>48</v>
      </c>
      <c r="J2371">
        <v>41</v>
      </c>
      <c r="K2371">
        <v>83</v>
      </c>
      <c r="L2371">
        <v>0.49399999999999999</v>
      </c>
      <c r="M2371">
        <v>17</v>
      </c>
      <c r="N2371">
        <v>40</v>
      </c>
      <c r="O2371">
        <v>0.42499999999999999</v>
      </c>
      <c r="P2371">
        <v>20</v>
      </c>
      <c r="Q2371">
        <v>24</v>
      </c>
      <c r="R2371">
        <v>0.83299999999999996</v>
      </c>
      <c r="S2371">
        <v>7</v>
      </c>
      <c r="T2371">
        <v>33</v>
      </c>
      <c r="U2371">
        <v>40</v>
      </c>
      <c r="V2371">
        <v>30</v>
      </c>
      <c r="W2371">
        <v>16</v>
      </c>
      <c r="X2371">
        <v>11</v>
      </c>
      <c r="Y2371">
        <v>4</v>
      </c>
      <c r="Z2371">
        <v>6</v>
      </c>
      <c r="AA2371">
        <v>22</v>
      </c>
      <c r="AB2371">
        <v>18</v>
      </c>
      <c r="AC2371">
        <v>119</v>
      </c>
      <c r="AD2371">
        <v>5</v>
      </c>
      <c r="AE2371">
        <v>1</v>
      </c>
      <c r="AF2371">
        <v>1</v>
      </c>
      <c r="AG2371">
        <v>1</v>
      </c>
      <c r="AH2371">
        <v>1</v>
      </c>
      <c r="AI2371">
        <v>121</v>
      </c>
      <c r="AJ2371">
        <v>1234</v>
      </c>
      <c r="AK2371">
        <v>1922</v>
      </c>
      <c r="AL2371">
        <v>788</v>
      </c>
      <c r="AM2371">
        <v>410</v>
      </c>
      <c r="AN2371">
        <v>795</v>
      </c>
      <c r="AO2371">
        <v>496</v>
      </c>
      <c r="AP2371">
        <v>623</v>
      </c>
      <c r="AQ2371">
        <v>791</v>
      </c>
      <c r="AR2371">
        <v>699</v>
      </c>
      <c r="AS2371">
        <v>2024</v>
      </c>
      <c r="AT2371">
        <v>1131</v>
      </c>
      <c r="AU2371">
        <v>1715</v>
      </c>
      <c r="AV2371">
        <v>541</v>
      </c>
      <c r="AW2371">
        <v>1583</v>
      </c>
      <c r="AX2371">
        <v>346</v>
      </c>
      <c r="AY2371">
        <v>1274</v>
      </c>
      <c r="AZ2371">
        <v>1573</v>
      </c>
      <c r="BA2371">
        <v>1887</v>
      </c>
      <c r="BB2371">
        <v>1204</v>
      </c>
      <c r="BC2371">
        <v>798</v>
      </c>
      <c r="BD2371">
        <v>922</v>
      </c>
      <c r="BE2371">
        <v>1</v>
      </c>
      <c r="BF2371" t="s">
        <v>64</v>
      </c>
      <c r="BG2371" t="s">
        <v>1404</v>
      </c>
      <c r="BH2371" t="s">
        <v>1787</v>
      </c>
      <c r="BI2371" s="4">
        <f xml:space="preserve"> _2025teamgamelogs[[#This Row],[FGA]] + (0.44 * _2025teamgamelogs[[#This Row],[FTA]]) + _2025teamgamelogs[[#This Row],[TOV]] - _2025teamgamelogs[[#This Row],[OREB]]</f>
        <v>102.56</v>
      </c>
      <c r="BJ2371" s="3">
        <f>_2025teamgamelogs[[#This Row],[TOV]]/_2025teamgamelogs[[#This Row],[POSSESIONS]]</f>
        <v>0.15600624024960999</v>
      </c>
      <c r="BK2371" s="4">
        <f>_2025teamgamelogs[[#This Row],[PTS]]/_2025teamgamelogs[[#This Row],[POSSESIONS]]</f>
        <v>1.1602964118564743</v>
      </c>
      <c r="BL2371" s="4">
        <f xml:space="preserve"> 100 * _2025teamgamelogs[[#This Row],[POINTS_PER_POSSESSION]]</f>
        <v>116.02964118564742</v>
      </c>
      <c r="BM2371" s="4">
        <f xml:space="preserve"> _2025teamgamelogs[[#This Row],[POSSESIONS]] / (_2025teamgamelogs[[#This Row],[MIN]]/48)</f>
        <v>102.56</v>
      </c>
      <c r="BN2371" s="3">
        <f>_2025teamgamelogs[[#This Row],[PTS]] / (2 * (_2025teamgamelogs[[#This Row],[FGA]] + 0.44 * _2025teamgamelogs[[#This Row],[FTA]]))</f>
        <v>0.63595553655408288</v>
      </c>
      <c r="BO2371" s="4">
        <f>VLOOKUP(_2025teamgamelogs[[#This Row],[MONTH]], LEAGUE_AVERAGES!$A$2:$B$8, 2, FALSE)</f>
        <v>112.746782507823</v>
      </c>
      <c r="BP2371" s="5">
        <f>VLOOKUP(_2025teamgamelogs[[#This Row],[TEAM_NAME]], LEAGUE_AVERAGES!$A$14:$C$43, 2, FALSE)</f>
        <v>0.337609756097561</v>
      </c>
      <c r="BQ2371" s="5">
        <f>VLOOKUP(_2025teamgamelogs[[#This Row],[TEAM_NAME]], LEAGUE_AVERAGES!$A$14:$C$43, 3, FALSE)</f>
        <v>0.34709756097560968</v>
      </c>
      <c r="BR2371" s="5">
        <f>VLOOKUP(_2025teamgamelogs[[#This Row],[TEAM_NAME]], LEAGUE_AVERAGES!$F$14:$H$43, 2, FALSE)</f>
        <v>0.43748780487804872</v>
      </c>
      <c r="BS2371" s="5">
        <f>VLOOKUP(_2025teamgamelogs[[#This Row],[TEAM_NAME]], LEAGUE_AVERAGES!$F$14:$H$43, 3, FALSE)</f>
        <v>0.43895121951219529</v>
      </c>
      <c r="BT2371" s="5">
        <f>VLOOKUP(_2025teamgamelogs[[#This Row],[TEAM_NAME]], LEAGUE_AVERAGES!$K$14:$M$43, 2, FALSE)</f>
        <v>0.54767404365624284</v>
      </c>
      <c r="BU2371" s="5">
        <f>VLOOKUP(_2025teamgamelogs[[#This Row],[TEAM_NAME]], LEAGUE_AVERAGES!$K$14:$M$43, 3, FALSE)</f>
        <v>0.5592142433904097</v>
      </c>
    </row>
    <row r="2372" spans="1:73" x14ac:dyDescent="0.2">
      <c r="A2372" t="s">
        <v>59</v>
      </c>
      <c r="B2372">
        <v>1610612738</v>
      </c>
      <c r="C2372" t="s">
        <v>74</v>
      </c>
      <c r="D2372" t="s">
        <v>75</v>
      </c>
      <c r="E2372">
        <v>22401156</v>
      </c>
      <c r="F2372" s="1">
        <v>45756</v>
      </c>
      <c r="G2372" t="s">
        <v>846</v>
      </c>
      <c r="H2372" t="s">
        <v>70</v>
      </c>
      <c r="I2372">
        <v>48</v>
      </c>
      <c r="J2372">
        <v>32</v>
      </c>
      <c r="K2372">
        <v>82</v>
      </c>
      <c r="L2372">
        <v>0.39</v>
      </c>
      <c r="M2372">
        <v>7</v>
      </c>
      <c r="N2372">
        <v>40</v>
      </c>
      <c r="O2372">
        <v>0.17499999999999999</v>
      </c>
      <c r="P2372">
        <v>5</v>
      </c>
      <c r="Q2372">
        <v>6</v>
      </c>
      <c r="R2372">
        <v>0.83299999999999996</v>
      </c>
      <c r="S2372">
        <v>9</v>
      </c>
      <c r="T2372">
        <v>34</v>
      </c>
      <c r="U2372">
        <v>43</v>
      </c>
      <c r="V2372">
        <v>20</v>
      </c>
      <c r="W2372">
        <v>16</v>
      </c>
      <c r="X2372">
        <v>5</v>
      </c>
      <c r="Y2372">
        <v>5</v>
      </c>
      <c r="Z2372">
        <v>3</v>
      </c>
      <c r="AA2372">
        <v>11</v>
      </c>
      <c r="AB2372">
        <v>9</v>
      </c>
      <c r="AC2372">
        <v>76</v>
      </c>
      <c r="AD2372">
        <v>-20</v>
      </c>
      <c r="AE2372">
        <v>1</v>
      </c>
      <c r="AF2372">
        <v>1231</v>
      </c>
      <c r="AG2372">
        <v>1231</v>
      </c>
      <c r="AH2372">
        <v>1231</v>
      </c>
      <c r="AI2372">
        <v>121</v>
      </c>
      <c r="AJ2372">
        <v>2370</v>
      </c>
      <c r="AK2372">
        <v>2022</v>
      </c>
      <c r="AL2372">
        <v>2289</v>
      </c>
      <c r="AM2372">
        <v>2338</v>
      </c>
      <c r="AN2372">
        <v>795</v>
      </c>
      <c r="AO2372">
        <v>2434</v>
      </c>
      <c r="AP2372">
        <v>2431</v>
      </c>
      <c r="AQ2372">
        <v>2444</v>
      </c>
      <c r="AR2372">
        <v>699</v>
      </c>
      <c r="AS2372">
        <v>1566</v>
      </c>
      <c r="AT2372">
        <v>926</v>
      </c>
      <c r="AU2372">
        <v>1282</v>
      </c>
      <c r="AV2372">
        <v>2163</v>
      </c>
      <c r="AW2372">
        <v>1583</v>
      </c>
      <c r="AX2372">
        <v>1998</v>
      </c>
      <c r="AY2372">
        <v>889</v>
      </c>
      <c r="AZ2372">
        <v>384</v>
      </c>
      <c r="BA2372">
        <v>52</v>
      </c>
      <c r="BB2372">
        <v>2437</v>
      </c>
      <c r="BC2372">
        <v>2458</v>
      </c>
      <c r="BD2372">
        <v>2202</v>
      </c>
      <c r="BE2372">
        <v>1</v>
      </c>
      <c r="BF2372" t="s">
        <v>71</v>
      </c>
      <c r="BG2372" t="s">
        <v>1404</v>
      </c>
      <c r="BH2372" t="s">
        <v>1787</v>
      </c>
      <c r="BI2372" s="4">
        <f xml:space="preserve"> _2025teamgamelogs[[#This Row],[FGA]] + (0.44 * _2025teamgamelogs[[#This Row],[FTA]]) + _2025teamgamelogs[[#This Row],[TOV]] - _2025teamgamelogs[[#This Row],[OREB]]</f>
        <v>91.64</v>
      </c>
      <c r="BJ2372" s="3">
        <f>_2025teamgamelogs[[#This Row],[TOV]]/_2025teamgamelogs[[#This Row],[POSSESIONS]]</f>
        <v>0.17459624618070713</v>
      </c>
      <c r="BK2372" s="4">
        <f>_2025teamgamelogs[[#This Row],[PTS]]/_2025teamgamelogs[[#This Row],[POSSESIONS]]</f>
        <v>0.82933216935835874</v>
      </c>
      <c r="BL2372" s="4">
        <f xml:space="preserve"> 100 * _2025teamgamelogs[[#This Row],[POINTS_PER_POSSESSION]]</f>
        <v>82.933216935835873</v>
      </c>
      <c r="BM2372" s="4">
        <f xml:space="preserve"> _2025teamgamelogs[[#This Row],[POSSESIONS]] / (_2025teamgamelogs[[#This Row],[MIN]]/48)</f>
        <v>91.64</v>
      </c>
      <c r="BN2372" s="3">
        <f>_2025teamgamelogs[[#This Row],[PTS]] / (2 * (_2025teamgamelogs[[#This Row],[FGA]] + 0.44 * _2025teamgamelogs[[#This Row],[FTA]]))</f>
        <v>0.44896030245746693</v>
      </c>
      <c r="BO2372" s="4">
        <f>VLOOKUP(_2025teamgamelogs[[#This Row],[MONTH]], LEAGUE_AVERAGES!$A$2:$B$8, 2, FALSE)</f>
        <v>112.746782507823</v>
      </c>
      <c r="BP2372" s="5">
        <f>VLOOKUP(_2025teamgamelogs[[#This Row],[TEAM_NAME]], LEAGUE_AVERAGES!$A$14:$C$43, 2, FALSE)</f>
        <v>0.3739024390243903</v>
      </c>
      <c r="BQ2372" s="5">
        <f>VLOOKUP(_2025teamgamelogs[[#This Row],[TEAM_NAME]], LEAGUE_AVERAGES!$A$14:$C$43, 3, FALSE)</f>
        <v>0.36424390243902455</v>
      </c>
      <c r="BR2372" s="5">
        <f>VLOOKUP(_2025teamgamelogs[[#This Row],[TEAM_NAME]], LEAGUE_AVERAGES!$F$14:$H$43, 2, FALSE)</f>
        <v>0.46717073170731704</v>
      </c>
      <c r="BS2372" s="5">
        <f>VLOOKUP(_2025teamgamelogs[[#This Row],[TEAM_NAME]], LEAGUE_AVERAGES!$F$14:$H$43, 3, FALSE)</f>
        <v>0.45907317073170728</v>
      </c>
      <c r="BT2372" s="5">
        <f>VLOOKUP(_2025teamgamelogs[[#This Row],[TEAM_NAME]], LEAGUE_AVERAGES!$K$14:$M$43, 2, FALSE)</f>
        <v>0.59645910798675039</v>
      </c>
      <c r="BU2372" s="5">
        <f>VLOOKUP(_2025teamgamelogs[[#This Row],[TEAM_NAME]], LEAGUE_AVERAGES!$K$14:$M$43, 3, FALSE)</f>
        <v>0.58679053151616523</v>
      </c>
    </row>
    <row r="2373" spans="1:73" x14ac:dyDescent="0.2">
      <c r="A2373" t="s">
        <v>59</v>
      </c>
      <c r="B2373">
        <v>1610612762</v>
      </c>
      <c r="C2373" t="s">
        <v>125</v>
      </c>
      <c r="D2373" t="s">
        <v>126</v>
      </c>
      <c r="E2373">
        <v>22401162</v>
      </c>
      <c r="F2373" s="1">
        <v>45756</v>
      </c>
      <c r="G2373" t="s">
        <v>1453</v>
      </c>
      <c r="H2373" t="s">
        <v>63</v>
      </c>
      <c r="I2373">
        <v>53</v>
      </c>
      <c r="J2373">
        <v>50</v>
      </c>
      <c r="K2373">
        <v>98</v>
      </c>
      <c r="L2373">
        <v>0.51</v>
      </c>
      <c r="M2373">
        <v>15</v>
      </c>
      <c r="N2373">
        <v>36</v>
      </c>
      <c r="O2373">
        <v>0.41699999999999998</v>
      </c>
      <c r="P2373">
        <v>18</v>
      </c>
      <c r="Q2373">
        <v>22</v>
      </c>
      <c r="R2373">
        <v>0.81799999999999995</v>
      </c>
      <c r="S2373">
        <v>16</v>
      </c>
      <c r="T2373">
        <v>40</v>
      </c>
      <c r="U2373">
        <v>56</v>
      </c>
      <c r="V2373">
        <v>27</v>
      </c>
      <c r="W2373">
        <v>24</v>
      </c>
      <c r="X2373">
        <v>14</v>
      </c>
      <c r="Y2373">
        <v>4</v>
      </c>
      <c r="Z2373">
        <v>5</v>
      </c>
      <c r="AA2373">
        <v>26</v>
      </c>
      <c r="AB2373">
        <v>23</v>
      </c>
      <c r="AC2373">
        <v>133</v>
      </c>
      <c r="AD2373">
        <v>7</v>
      </c>
      <c r="AE2373">
        <v>1</v>
      </c>
      <c r="AF2373">
        <v>1</v>
      </c>
      <c r="AG2373">
        <v>1</v>
      </c>
      <c r="AH2373">
        <v>1</v>
      </c>
      <c r="AI2373">
        <v>9</v>
      </c>
      <c r="AJ2373">
        <v>131</v>
      </c>
      <c r="AK2373">
        <v>251</v>
      </c>
      <c r="AL2373">
        <v>568</v>
      </c>
      <c r="AM2373">
        <v>733</v>
      </c>
      <c r="AN2373">
        <v>1366</v>
      </c>
      <c r="AO2373">
        <v>565</v>
      </c>
      <c r="AP2373">
        <v>889</v>
      </c>
      <c r="AQ2373">
        <v>1008</v>
      </c>
      <c r="AR2373">
        <v>864</v>
      </c>
      <c r="AS2373">
        <v>234</v>
      </c>
      <c r="AT2373">
        <v>210</v>
      </c>
      <c r="AU2373">
        <v>99</v>
      </c>
      <c r="AV2373">
        <v>1013</v>
      </c>
      <c r="AW2373">
        <v>2418</v>
      </c>
      <c r="AX2373">
        <v>81</v>
      </c>
      <c r="AY2373">
        <v>1274</v>
      </c>
      <c r="AZ2373">
        <v>1188</v>
      </c>
      <c r="BA2373">
        <v>2319</v>
      </c>
      <c r="BB2373">
        <v>300</v>
      </c>
      <c r="BC2373">
        <v>150</v>
      </c>
      <c r="BD2373">
        <v>795</v>
      </c>
      <c r="BE2373">
        <v>1</v>
      </c>
      <c r="BF2373" t="s">
        <v>64</v>
      </c>
      <c r="BG2373" t="s">
        <v>1404</v>
      </c>
      <c r="BH2373" t="s">
        <v>1787</v>
      </c>
      <c r="BI2373" s="4">
        <f xml:space="preserve"> _2025teamgamelogs[[#This Row],[FGA]] + (0.44 * _2025teamgamelogs[[#This Row],[FTA]]) + _2025teamgamelogs[[#This Row],[TOV]] - _2025teamgamelogs[[#This Row],[OREB]]</f>
        <v>115.68</v>
      </c>
      <c r="BJ2373" s="3">
        <f>_2025teamgamelogs[[#This Row],[TOV]]/_2025teamgamelogs[[#This Row],[POSSESIONS]]</f>
        <v>0.20746887966804978</v>
      </c>
      <c r="BK2373" s="4">
        <f>_2025teamgamelogs[[#This Row],[PTS]]/_2025teamgamelogs[[#This Row],[POSSESIONS]]</f>
        <v>1.1497233748271092</v>
      </c>
      <c r="BL2373" s="4">
        <f xml:space="preserve"> 100 * _2025teamgamelogs[[#This Row],[POINTS_PER_POSSESSION]]</f>
        <v>114.97233748271091</v>
      </c>
      <c r="BM2373" s="4">
        <f xml:space="preserve"> _2025teamgamelogs[[#This Row],[POSSESIONS]] / (_2025teamgamelogs[[#This Row],[MIN]]/48)</f>
        <v>104.76679245283019</v>
      </c>
      <c r="BN2373" s="3">
        <f>_2025teamgamelogs[[#This Row],[PTS]] / (2 * (_2025teamgamelogs[[#This Row],[FGA]] + 0.44 * _2025teamgamelogs[[#This Row],[FTA]]))</f>
        <v>0.61757057949479932</v>
      </c>
      <c r="BO2373" s="4">
        <f>VLOOKUP(_2025teamgamelogs[[#This Row],[MONTH]], LEAGUE_AVERAGES!$A$2:$B$8, 2, FALSE)</f>
        <v>112.746782507823</v>
      </c>
      <c r="BP2373" s="5">
        <f>VLOOKUP(_2025teamgamelogs[[#This Row],[TEAM_NAME]], LEAGUE_AVERAGES!$A$14:$C$43, 2, FALSE)</f>
        <v>0.36446341463414633</v>
      </c>
      <c r="BQ2373" s="5">
        <f>VLOOKUP(_2025teamgamelogs[[#This Row],[TEAM_NAME]], LEAGUE_AVERAGES!$A$14:$C$43, 3, FALSE)</f>
        <v>0.3413170731707319</v>
      </c>
      <c r="BR2373" s="5">
        <f>VLOOKUP(_2025teamgamelogs[[#This Row],[TEAM_NAME]], LEAGUE_AVERAGES!$F$14:$H$43, 2, FALSE)</f>
        <v>0.4583902439024391</v>
      </c>
      <c r="BS2373" s="5">
        <f>VLOOKUP(_2025teamgamelogs[[#This Row],[TEAM_NAME]], LEAGUE_AVERAGES!$F$14:$H$43, 3, FALSE)</f>
        <v>0.45390243902439031</v>
      </c>
      <c r="BT2373" s="5">
        <f>VLOOKUP(_2025teamgamelogs[[#This Row],[TEAM_NAME]], LEAGUE_AVERAGES!$K$14:$M$43, 2, FALSE)</f>
        <v>0.57104853563970659</v>
      </c>
      <c r="BU2373" s="5">
        <f>VLOOKUP(_2025teamgamelogs[[#This Row],[TEAM_NAME]], LEAGUE_AVERAGES!$K$14:$M$43, 3, FALSE)</f>
        <v>0.56826296147062372</v>
      </c>
    </row>
    <row r="2374" spans="1:73" x14ac:dyDescent="0.2">
      <c r="A2374" t="s">
        <v>59</v>
      </c>
      <c r="B2374">
        <v>1610612743</v>
      </c>
      <c r="C2374" t="s">
        <v>151</v>
      </c>
      <c r="D2374" t="s">
        <v>152</v>
      </c>
      <c r="E2374">
        <v>22401165</v>
      </c>
      <c r="F2374" s="1">
        <v>45756</v>
      </c>
      <c r="G2374" t="s">
        <v>790</v>
      </c>
      <c r="H2374" t="s">
        <v>63</v>
      </c>
      <c r="I2374">
        <v>48</v>
      </c>
      <c r="J2374">
        <v>43</v>
      </c>
      <c r="K2374">
        <v>86</v>
      </c>
      <c r="L2374">
        <v>0.5</v>
      </c>
      <c r="M2374">
        <v>13</v>
      </c>
      <c r="N2374">
        <v>34</v>
      </c>
      <c r="O2374">
        <v>0.38200000000000001</v>
      </c>
      <c r="P2374">
        <v>25</v>
      </c>
      <c r="Q2374">
        <v>31</v>
      </c>
      <c r="R2374">
        <v>0.80600000000000005</v>
      </c>
      <c r="S2374">
        <v>12</v>
      </c>
      <c r="T2374">
        <v>33</v>
      </c>
      <c r="U2374">
        <v>45</v>
      </c>
      <c r="V2374">
        <v>30</v>
      </c>
      <c r="W2374">
        <v>7</v>
      </c>
      <c r="X2374">
        <v>7</v>
      </c>
      <c r="Y2374">
        <v>5</v>
      </c>
      <c r="Z2374">
        <v>5</v>
      </c>
      <c r="AA2374">
        <v>16</v>
      </c>
      <c r="AB2374">
        <v>22</v>
      </c>
      <c r="AC2374">
        <v>124</v>
      </c>
      <c r="AD2374">
        <v>8</v>
      </c>
      <c r="AE2374">
        <v>1</v>
      </c>
      <c r="AF2374">
        <v>1</v>
      </c>
      <c r="AG2374">
        <v>1</v>
      </c>
      <c r="AH2374">
        <v>1</v>
      </c>
      <c r="AI2374">
        <v>121</v>
      </c>
      <c r="AJ2374">
        <v>866</v>
      </c>
      <c r="AK2374">
        <v>1580</v>
      </c>
      <c r="AL2374">
        <v>663</v>
      </c>
      <c r="AM2374">
        <v>1171</v>
      </c>
      <c r="AN2374">
        <v>1627</v>
      </c>
      <c r="AO2374">
        <v>943</v>
      </c>
      <c r="AP2374">
        <v>183</v>
      </c>
      <c r="AQ2374">
        <v>202</v>
      </c>
      <c r="AR2374">
        <v>1014</v>
      </c>
      <c r="AS2374">
        <v>848</v>
      </c>
      <c r="AT2374">
        <v>1131</v>
      </c>
      <c r="AU2374">
        <v>976</v>
      </c>
      <c r="AV2374">
        <v>541</v>
      </c>
      <c r="AW2374">
        <v>38</v>
      </c>
      <c r="AX2374">
        <v>1360</v>
      </c>
      <c r="AY2374">
        <v>889</v>
      </c>
      <c r="AZ2374">
        <v>1188</v>
      </c>
      <c r="BA2374">
        <v>570</v>
      </c>
      <c r="BB2374">
        <v>416</v>
      </c>
      <c r="BC2374">
        <v>497</v>
      </c>
      <c r="BD2374">
        <v>727</v>
      </c>
      <c r="BE2374">
        <v>1</v>
      </c>
      <c r="BF2374" t="s">
        <v>71</v>
      </c>
      <c r="BG2374" t="s">
        <v>1404</v>
      </c>
      <c r="BH2374" t="s">
        <v>1787</v>
      </c>
      <c r="BI2374" s="4">
        <f xml:space="preserve"> _2025teamgamelogs[[#This Row],[FGA]] + (0.44 * _2025teamgamelogs[[#This Row],[FTA]]) + _2025teamgamelogs[[#This Row],[TOV]] - _2025teamgamelogs[[#This Row],[OREB]]</f>
        <v>94.64</v>
      </c>
      <c r="BJ2374" s="3">
        <f>_2025teamgamelogs[[#This Row],[TOV]]/_2025teamgamelogs[[#This Row],[POSSESIONS]]</f>
        <v>7.3964497041420121E-2</v>
      </c>
      <c r="BK2374" s="4">
        <f>_2025teamgamelogs[[#This Row],[PTS]]/_2025teamgamelogs[[#This Row],[POSSESIONS]]</f>
        <v>1.3102282333051565</v>
      </c>
      <c r="BL2374" s="4">
        <f xml:space="preserve"> 100 * _2025teamgamelogs[[#This Row],[POINTS_PER_POSSESSION]]</f>
        <v>131.02282333051565</v>
      </c>
      <c r="BM2374" s="4">
        <f xml:space="preserve"> _2025teamgamelogs[[#This Row],[POSSESIONS]] / (_2025teamgamelogs[[#This Row],[MIN]]/48)</f>
        <v>94.64</v>
      </c>
      <c r="BN2374" s="3">
        <f>_2025teamgamelogs[[#This Row],[PTS]] / (2 * (_2025teamgamelogs[[#This Row],[FGA]] + 0.44 * _2025teamgamelogs[[#This Row],[FTA]]))</f>
        <v>0.62224006423123246</v>
      </c>
      <c r="BO2374" s="4">
        <f>VLOOKUP(_2025teamgamelogs[[#This Row],[MONTH]], LEAGUE_AVERAGES!$A$2:$B$8, 2, FALSE)</f>
        <v>112.746782507823</v>
      </c>
      <c r="BP2374" s="5">
        <f>VLOOKUP(_2025teamgamelogs[[#This Row],[TEAM_NAME]], LEAGUE_AVERAGES!$A$14:$C$43, 2, FALSE)</f>
        <v>0.39036585365853654</v>
      </c>
      <c r="BQ2374" s="5">
        <f>VLOOKUP(_2025teamgamelogs[[#This Row],[TEAM_NAME]], LEAGUE_AVERAGES!$A$14:$C$43, 3, FALSE)</f>
        <v>0.36282926829268303</v>
      </c>
      <c r="BR2374" s="5">
        <f>VLOOKUP(_2025teamgamelogs[[#This Row],[TEAM_NAME]], LEAGUE_AVERAGES!$F$14:$H$43, 2, FALSE)</f>
        <v>0.50741463414634147</v>
      </c>
      <c r="BS2374" s="5">
        <f>VLOOKUP(_2025teamgamelogs[[#This Row],[TEAM_NAME]], LEAGUE_AVERAGES!$F$14:$H$43, 3, FALSE)</f>
        <v>0.50717073170731708</v>
      </c>
      <c r="BT2374" s="5">
        <f>VLOOKUP(_2025teamgamelogs[[#This Row],[TEAM_NAME]], LEAGUE_AVERAGES!$K$14:$M$43, 2, FALSE)</f>
        <v>0.61183675116028358</v>
      </c>
      <c r="BU2374" s="5">
        <f>VLOOKUP(_2025teamgamelogs[[#This Row],[TEAM_NAME]], LEAGUE_AVERAGES!$K$14:$M$43, 3, FALSE)</f>
        <v>0.59871853787111373</v>
      </c>
    </row>
    <row r="2375" spans="1:73" x14ac:dyDescent="0.2">
      <c r="A2375" t="s">
        <v>59</v>
      </c>
      <c r="B2375">
        <v>1610612756</v>
      </c>
      <c r="C2375" t="s">
        <v>80</v>
      </c>
      <c r="D2375" t="s">
        <v>81</v>
      </c>
      <c r="E2375">
        <v>22401164</v>
      </c>
      <c r="F2375" s="1">
        <v>45756</v>
      </c>
      <c r="G2375" t="s">
        <v>1848</v>
      </c>
      <c r="H2375" t="s">
        <v>70</v>
      </c>
      <c r="I2375">
        <v>48</v>
      </c>
      <c r="J2375">
        <v>42</v>
      </c>
      <c r="K2375">
        <v>87</v>
      </c>
      <c r="L2375">
        <v>0.48299999999999998</v>
      </c>
      <c r="M2375">
        <v>15</v>
      </c>
      <c r="N2375">
        <v>42</v>
      </c>
      <c r="O2375">
        <v>0.35699999999999998</v>
      </c>
      <c r="P2375">
        <v>13</v>
      </c>
      <c r="Q2375">
        <v>19</v>
      </c>
      <c r="R2375">
        <v>0.68400000000000005</v>
      </c>
      <c r="S2375">
        <v>9</v>
      </c>
      <c r="T2375">
        <v>29</v>
      </c>
      <c r="U2375">
        <v>38</v>
      </c>
      <c r="V2375">
        <v>31</v>
      </c>
      <c r="W2375">
        <v>15</v>
      </c>
      <c r="X2375">
        <v>10</v>
      </c>
      <c r="Y2375">
        <v>3</v>
      </c>
      <c r="Z2375">
        <v>2</v>
      </c>
      <c r="AA2375">
        <v>17</v>
      </c>
      <c r="AB2375">
        <v>18</v>
      </c>
      <c r="AC2375">
        <v>112</v>
      </c>
      <c r="AD2375">
        <v>-13</v>
      </c>
      <c r="AE2375">
        <v>1</v>
      </c>
      <c r="AF2375">
        <v>1231</v>
      </c>
      <c r="AG2375">
        <v>1231</v>
      </c>
      <c r="AH2375">
        <v>1231</v>
      </c>
      <c r="AI2375">
        <v>121</v>
      </c>
      <c r="AJ2375">
        <v>1068</v>
      </c>
      <c r="AK2375">
        <v>1449</v>
      </c>
      <c r="AL2375">
        <v>969</v>
      </c>
      <c r="AM2375">
        <v>733</v>
      </c>
      <c r="AN2375">
        <v>568</v>
      </c>
      <c r="AO2375">
        <v>1231</v>
      </c>
      <c r="AP2375">
        <v>1755</v>
      </c>
      <c r="AQ2375">
        <v>1458</v>
      </c>
      <c r="AR2375">
        <v>2037</v>
      </c>
      <c r="AS2375">
        <v>1566</v>
      </c>
      <c r="AT2375">
        <v>1807</v>
      </c>
      <c r="AU2375">
        <v>1966</v>
      </c>
      <c r="AV2375">
        <v>426</v>
      </c>
      <c r="AW2375">
        <v>1341</v>
      </c>
      <c r="AX2375">
        <v>539</v>
      </c>
      <c r="AY2375">
        <v>1712</v>
      </c>
      <c r="AZ2375">
        <v>158</v>
      </c>
      <c r="BA2375">
        <v>792</v>
      </c>
      <c r="BB2375">
        <v>1204</v>
      </c>
      <c r="BC2375">
        <v>1331</v>
      </c>
      <c r="BD2375">
        <v>1945</v>
      </c>
      <c r="BE2375">
        <v>1</v>
      </c>
      <c r="BF2375" t="s">
        <v>64</v>
      </c>
      <c r="BG2375" t="s">
        <v>1404</v>
      </c>
      <c r="BH2375" t="s">
        <v>1787</v>
      </c>
      <c r="BI2375" s="4">
        <f xml:space="preserve"> _2025teamgamelogs[[#This Row],[FGA]] + (0.44 * _2025teamgamelogs[[#This Row],[FTA]]) + _2025teamgamelogs[[#This Row],[TOV]] - _2025teamgamelogs[[#This Row],[OREB]]</f>
        <v>101.36</v>
      </c>
      <c r="BJ2375" s="3">
        <f>_2025teamgamelogs[[#This Row],[TOV]]/_2025teamgamelogs[[#This Row],[POSSESIONS]]</f>
        <v>0.14798737174427781</v>
      </c>
      <c r="BK2375" s="4">
        <f>_2025teamgamelogs[[#This Row],[PTS]]/_2025teamgamelogs[[#This Row],[POSSESIONS]]</f>
        <v>1.1049723756906078</v>
      </c>
      <c r="BL2375" s="4">
        <f xml:space="preserve"> 100 * _2025teamgamelogs[[#This Row],[POINTS_PER_POSSESSION]]</f>
        <v>110.49723756906079</v>
      </c>
      <c r="BM2375" s="4">
        <f xml:space="preserve"> _2025teamgamelogs[[#This Row],[POSSESIONS]] / (_2025teamgamelogs[[#This Row],[MIN]]/48)</f>
        <v>101.36</v>
      </c>
      <c r="BN2375" s="3">
        <f>_2025teamgamelogs[[#This Row],[PTS]] / (2 * (_2025teamgamelogs[[#This Row],[FGA]] + 0.44 * _2025teamgamelogs[[#This Row],[FTA]]))</f>
        <v>0.58724832214765099</v>
      </c>
      <c r="BO2375" s="4">
        <f>VLOOKUP(_2025teamgamelogs[[#This Row],[MONTH]], LEAGUE_AVERAGES!$A$2:$B$8, 2, FALSE)</f>
        <v>112.746782507823</v>
      </c>
      <c r="BP2375" s="5">
        <f>VLOOKUP(_2025teamgamelogs[[#This Row],[TEAM_NAME]], LEAGUE_AVERAGES!$A$14:$C$43, 2, FALSE)</f>
        <v>0.37692682926829268</v>
      </c>
      <c r="BQ2375" s="5">
        <f>VLOOKUP(_2025teamgamelogs[[#This Row],[TEAM_NAME]], LEAGUE_AVERAGES!$A$14:$C$43, 3, FALSE)</f>
        <v>0.37741463414634141</v>
      </c>
      <c r="BR2375" s="5">
        <f>VLOOKUP(_2025teamgamelogs[[#This Row],[TEAM_NAME]], LEAGUE_AVERAGES!$F$14:$H$43, 2, FALSE)</f>
        <v>0.4768536585365854</v>
      </c>
      <c r="BS2375" s="5">
        <f>VLOOKUP(_2025teamgamelogs[[#This Row],[TEAM_NAME]], LEAGUE_AVERAGES!$F$14:$H$43, 3, FALSE)</f>
        <v>0.48056097560975608</v>
      </c>
      <c r="BT2375" s="5">
        <f>VLOOKUP(_2025teamgamelogs[[#This Row],[TEAM_NAME]], LEAGUE_AVERAGES!$K$14:$M$43, 2, FALSE)</f>
        <v>0.59622840480117467</v>
      </c>
      <c r="BU2375" s="5">
        <f>VLOOKUP(_2025teamgamelogs[[#This Row],[TEAM_NAME]], LEAGUE_AVERAGES!$K$14:$M$43, 3, FALSE)</f>
        <v>0.59682738613401276</v>
      </c>
    </row>
    <row r="2376" spans="1:73" x14ac:dyDescent="0.2">
      <c r="A2376" t="s">
        <v>59</v>
      </c>
      <c r="B2376">
        <v>1610612746</v>
      </c>
      <c r="C2376" t="s">
        <v>131</v>
      </c>
      <c r="D2376" t="s">
        <v>132</v>
      </c>
      <c r="E2376">
        <v>22401166</v>
      </c>
      <c r="F2376" s="1">
        <v>45756</v>
      </c>
      <c r="G2376" t="s">
        <v>769</v>
      </c>
      <c r="H2376" t="s">
        <v>63</v>
      </c>
      <c r="I2376">
        <v>48</v>
      </c>
      <c r="J2376">
        <v>48</v>
      </c>
      <c r="K2376">
        <v>90</v>
      </c>
      <c r="L2376">
        <v>0.53300000000000003</v>
      </c>
      <c r="M2376">
        <v>19</v>
      </c>
      <c r="N2376">
        <v>37</v>
      </c>
      <c r="O2376">
        <v>0.51400000000000001</v>
      </c>
      <c r="P2376">
        <v>19</v>
      </c>
      <c r="Q2376">
        <v>19</v>
      </c>
      <c r="R2376">
        <v>1</v>
      </c>
      <c r="S2376">
        <v>11</v>
      </c>
      <c r="T2376">
        <v>32</v>
      </c>
      <c r="U2376">
        <v>43</v>
      </c>
      <c r="V2376">
        <v>33</v>
      </c>
      <c r="W2376">
        <v>12</v>
      </c>
      <c r="X2376">
        <v>10</v>
      </c>
      <c r="Y2376">
        <v>3</v>
      </c>
      <c r="Z2376">
        <v>4</v>
      </c>
      <c r="AA2376">
        <v>11</v>
      </c>
      <c r="AB2376">
        <v>14</v>
      </c>
      <c r="AC2376">
        <v>134</v>
      </c>
      <c r="AD2376">
        <v>17</v>
      </c>
      <c r="AE2376">
        <v>1</v>
      </c>
      <c r="AF2376">
        <v>1</v>
      </c>
      <c r="AG2376">
        <v>1</v>
      </c>
      <c r="AH2376">
        <v>1</v>
      </c>
      <c r="AI2376">
        <v>121</v>
      </c>
      <c r="AJ2376">
        <v>242</v>
      </c>
      <c r="AK2376">
        <v>1029</v>
      </c>
      <c r="AL2376">
        <v>274</v>
      </c>
      <c r="AM2376">
        <v>182</v>
      </c>
      <c r="AN2376">
        <v>1227</v>
      </c>
      <c r="AO2376">
        <v>78</v>
      </c>
      <c r="AP2376">
        <v>756</v>
      </c>
      <c r="AQ2376">
        <v>1458</v>
      </c>
      <c r="AR2376">
        <v>1</v>
      </c>
      <c r="AS2376">
        <v>1051</v>
      </c>
      <c r="AT2376">
        <v>1307</v>
      </c>
      <c r="AU2376">
        <v>1282</v>
      </c>
      <c r="AV2376">
        <v>240</v>
      </c>
      <c r="AW2376">
        <v>640</v>
      </c>
      <c r="AX2376">
        <v>539</v>
      </c>
      <c r="AY2376">
        <v>1712</v>
      </c>
      <c r="AZ2376">
        <v>750</v>
      </c>
      <c r="BA2376">
        <v>52</v>
      </c>
      <c r="BB2376">
        <v>2064</v>
      </c>
      <c r="BC2376">
        <v>126</v>
      </c>
      <c r="BD2376">
        <v>313</v>
      </c>
      <c r="BE2376">
        <v>1</v>
      </c>
      <c r="BF2376" t="s">
        <v>64</v>
      </c>
      <c r="BG2376" t="s">
        <v>1404</v>
      </c>
      <c r="BH2376" t="s">
        <v>1787</v>
      </c>
      <c r="BI2376" s="4">
        <f xml:space="preserve"> _2025teamgamelogs[[#This Row],[FGA]] + (0.44 * _2025teamgamelogs[[#This Row],[FTA]]) + _2025teamgamelogs[[#This Row],[TOV]] - _2025teamgamelogs[[#This Row],[OREB]]</f>
        <v>99.36</v>
      </c>
      <c r="BJ2376" s="3">
        <f>_2025teamgamelogs[[#This Row],[TOV]]/_2025teamgamelogs[[#This Row],[POSSESIONS]]</f>
        <v>0.12077294685990338</v>
      </c>
      <c r="BK2376" s="4">
        <f>_2025teamgamelogs[[#This Row],[PTS]]/_2025teamgamelogs[[#This Row],[POSSESIONS]]</f>
        <v>1.3486312399355878</v>
      </c>
      <c r="BL2376" s="4">
        <f xml:space="preserve"> 100 * _2025teamgamelogs[[#This Row],[POINTS_PER_POSSESSION]]</f>
        <v>134.86312399355879</v>
      </c>
      <c r="BM2376" s="4">
        <f xml:space="preserve"> _2025teamgamelogs[[#This Row],[POSSESIONS]] / (_2025teamgamelogs[[#This Row],[MIN]]/48)</f>
        <v>99.36</v>
      </c>
      <c r="BN2376" s="3">
        <f>_2025teamgamelogs[[#This Row],[PTS]] / (2 * (_2025teamgamelogs[[#This Row],[FGA]] + 0.44 * _2025teamgamelogs[[#This Row],[FTA]]))</f>
        <v>0.68117120780805207</v>
      </c>
      <c r="BO2376" s="4">
        <f>VLOOKUP(_2025teamgamelogs[[#This Row],[MONTH]], LEAGUE_AVERAGES!$A$2:$B$8, 2, FALSE)</f>
        <v>112.746782507823</v>
      </c>
      <c r="BP2376" s="5">
        <f>VLOOKUP(_2025teamgamelogs[[#This Row],[TEAM_NAME]], LEAGUE_AVERAGES!$A$14:$C$43, 2, FALSE)</f>
        <v>0.38978048780487806</v>
      </c>
      <c r="BQ2376" s="5">
        <f>VLOOKUP(_2025teamgamelogs[[#This Row],[TEAM_NAME]], LEAGUE_AVERAGES!$A$14:$C$43, 3, FALSE)</f>
        <v>0.36475609756097566</v>
      </c>
      <c r="BR2376" s="5">
        <f>VLOOKUP(_2025teamgamelogs[[#This Row],[TEAM_NAME]], LEAGUE_AVERAGES!$F$14:$H$43, 2, FALSE)</f>
        <v>0.49036585365853652</v>
      </c>
      <c r="BS2376" s="5">
        <f>VLOOKUP(_2025teamgamelogs[[#This Row],[TEAM_NAME]], LEAGUE_AVERAGES!$F$14:$H$43, 3, FALSE)</f>
        <v>0.47582926829268285</v>
      </c>
      <c r="BT2376" s="5">
        <f>VLOOKUP(_2025teamgamelogs[[#This Row],[TEAM_NAME]], LEAGUE_AVERAGES!$K$14:$M$43, 2, FALSE)</f>
        <v>0.59895938905835644</v>
      </c>
      <c r="BU2376" s="5">
        <f>VLOOKUP(_2025teamgamelogs[[#This Row],[TEAM_NAME]], LEAGUE_AVERAGES!$K$14:$M$43, 3, FALSE)</f>
        <v>0.58126724036545818</v>
      </c>
    </row>
    <row r="2377" spans="1:73" x14ac:dyDescent="0.2">
      <c r="A2377" t="s">
        <v>59</v>
      </c>
      <c r="B2377">
        <v>1610612764</v>
      </c>
      <c r="C2377" t="s">
        <v>148</v>
      </c>
      <c r="D2377" t="s">
        <v>149</v>
      </c>
      <c r="E2377">
        <v>22401157</v>
      </c>
      <c r="F2377" s="1">
        <v>45756</v>
      </c>
      <c r="G2377" t="s">
        <v>1849</v>
      </c>
      <c r="H2377" t="s">
        <v>70</v>
      </c>
      <c r="I2377">
        <v>48</v>
      </c>
      <c r="J2377">
        <v>34</v>
      </c>
      <c r="K2377">
        <v>87</v>
      </c>
      <c r="L2377">
        <v>0.39100000000000001</v>
      </c>
      <c r="M2377">
        <v>10</v>
      </c>
      <c r="N2377">
        <v>33</v>
      </c>
      <c r="O2377">
        <v>0.30299999999999999</v>
      </c>
      <c r="P2377">
        <v>25</v>
      </c>
      <c r="Q2377">
        <v>30</v>
      </c>
      <c r="R2377">
        <v>0.83299999999999996</v>
      </c>
      <c r="S2377">
        <v>13</v>
      </c>
      <c r="T2377">
        <v>34</v>
      </c>
      <c r="U2377">
        <v>47</v>
      </c>
      <c r="V2377">
        <v>22</v>
      </c>
      <c r="W2377">
        <v>17</v>
      </c>
      <c r="X2377">
        <v>9</v>
      </c>
      <c r="Y2377">
        <v>2</v>
      </c>
      <c r="Z2377">
        <v>8</v>
      </c>
      <c r="AA2377">
        <v>25</v>
      </c>
      <c r="AB2377">
        <v>20</v>
      </c>
      <c r="AC2377">
        <v>103</v>
      </c>
      <c r="AD2377">
        <v>-19</v>
      </c>
      <c r="AE2377">
        <v>1</v>
      </c>
      <c r="AF2377">
        <v>1231</v>
      </c>
      <c r="AG2377">
        <v>1231</v>
      </c>
      <c r="AH2377">
        <v>1231</v>
      </c>
      <c r="AI2377">
        <v>121</v>
      </c>
      <c r="AJ2377">
        <v>2258</v>
      </c>
      <c r="AK2377">
        <v>1449</v>
      </c>
      <c r="AL2377">
        <v>2285</v>
      </c>
      <c r="AM2377">
        <v>1891</v>
      </c>
      <c r="AN2377">
        <v>1749</v>
      </c>
      <c r="AO2377">
        <v>1863</v>
      </c>
      <c r="AP2377">
        <v>183</v>
      </c>
      <c r="AQ2377">
        <v>259</v>
      </c>
      <c r="AR2377">
        <v>699</v>
      </c>
      <c r="AS2377">
        <v>652</v>
      </c>
      <c r="AT2377">
        <v>926</v>
      </c>
      <c r="AU2377">
        <v>705</v>
      </c>
      <c r="AV2377">
        <v>1909</v>
      </c>
      <c r="AW2377">
        <v>1759</v>
      </c>
      <c r="AX2377">
        <v>797</v>
      </c>
      <c r="AY2377">
        <v>2078</v>
      </c>
      <c r="AZ2377">
        <v>2116</v>
      </c>
      <c r="BA2377">
        <v>2247</v>
      </c>
      <c r="BB2377">
        <v>767</v>
      </c>
      <c r="BC2377">
        <v>1945</v>
      </c>
      <c r="BD2377">
        <v>2175</v>
      </c>
      <c r="BE2377">
        <v>1</v>
      </c>
      <c r="BF2377" t="s">
        <v>64</v>
      </c>
      <c r="BG2377" t="s">
        <v>1404</v>
      </c>
      <c r="BH2377" t="s">
        <v>1787</v>
      </c>
      <c r="BI2377" s="4">
        <f xml:space="preserve"> _2025teamgamelogs[[#This Row],[FGA]] + (0.44 * _2025teamgamelogs[[#This Row],[FTA]]) + _2025teamgamelogs[[#This Row],[TOV]] - _2025teamgamelogs[[#This Row],[OREB]]</f>
        <v>104.2</v>
      </c>
      <c r="BJ2377" s="3">
        <f>_2025teamgamelogs[[#This Row],[TOV]]/_2025teamgamelogs[[#This Row],[POSSESIONS]]</f>
        <v>0.16314779270633398</v>
      </c>
      <c r="BK2377" s="4">
        <f>_2025teamgamelogs[[#This Row],[PTS]]/_2025teamgamelogs[[#This Row],[POSSESIONS]]</f>
        <v>0.98848368522072938</v>
      </c>
      <c r="BL2377" s="4">
        <f xml:space="preserve"> 100 * _2025teamgamelogs[[#This Row],[POINTS_PER_POSSESSION]]</f>
        <v>98.848368522072931</v>
      </c>
      <c r="BM2377" s="4">
        <f xml:space="preserve"> _2025teamgamelogs[[#This Row],[POSSESIONS]] / (_2025teamgamelogs[[#This Row],[MIN]]/48)</f>
        <v>104.2</v>
      </c>
      <c r="BN2377" s="3">
        <f>_2025teamgamelogs[[#This Row],[PTS]] / (2 * (_2025teamgamelogs[[#This Row],[FGA]] + 0.44 * _2025teamgamelogs[[#This Row],[FTA]]))</f>
        <v>0.51397205588822359</v>
      </c>
      <c r="BO2377" s="4">
        <f>VLOOKUP(_2025teamgamelogs[[#This Row],[MONTH]], LEAGUE_AVERAGES!$A$2:$B$8, 2, FALSE)</f>
        <v>112.746782507823</v>
      </c>
      <c r="BP2377" s="5">
        <f>VLOOKUP(_2025teamgamelogs[[#This Row],[TEAM_NAME]], LEAGUE_AVERAGES!$A$14:$C$43, 2, FALSE)</f>
        <v>0.32842499999999997</v>
      </c>
      <c r="BQ2377" s="5">
        <f>VLOOKUP(_2025teamgamelogs[[#This Row],[TEAM_NAME]], LEAGUE_AVERAGES!$A$14:$C$43, 3, FALSE)</f>
        <v>0.33730952380952384</v>
      </c>
      <c r="BR2377" s="5">
        <f>VLOOKUP(_2025teamgamelogs[[#This Row],[TEAM_NAME]], LEAGUE_AVERAGES!$F$14:$H$43, 2, FALSE)</f>
        <v>0.44209999999999994</v>
      </c>
      <c r="BS2377" s="5">
        <f>VLOOKUP(_2025teamgamelogs[[#This Row],[TEAM_NAME]], LEAGUE_AVERAGES!$F$14:$H$43, 3, FALSE)</f>
        <v>0.4362619047619048</v>
      </c>
      <c r="BT2377" s="5">
        <f>VLOOKUP(_2025teamgamelogs[[#This Row],[TEAM_NAME]], LEAGUE_AVERAGES!$K$14:$M$43, 2, FALSE)</f>
        <v>0.55099578881797462</v>
      </c>
      <c r="BU2377" s="5">
        <f>VLOOKUP(_2025teamgamelogs[[#This Row],[TEAM_NAME]], LEAGUE_AVERAGES!$K$14:$M$43, 3, FALSE)</f>
        <v>0.54201342555394594</v>
      </c>
    </row>
    <row r="2378" spans="1:73" x14ac:dyDescent="0.2">
      <c r="A2378" t="s">
        <v>59</v>
      </c>
      <c r="B2378">
        <v>1610612744</v>
      </c>
      <c r="C2378" t="s">
        <v>98</v>
      </c>
      <c r="D2378" t="s">
        <v>99</v>
      </c>
      <c r="E2378">
        <v>22401163</v>
      </c>
      <c r="F2378" s="1">
        <v>45756</v>
      </c>
      <c r="G2378" t="s">
        <v>1850</v>
      </c>
      <c r="H2378" t="s">
        <v>70</v>
      </c>
      <c r="I2378">
        <v>48</v>
      </c>
      <c r="J2378">
        <v>36</v>
      </c>
      <c r="K2378">
        <v>86</v>
      </c>
      <c r="L2378">
        <v>0.41899999999999998</v>
      </c>
      <c r="M2378">
        <v>16</v>
      </c>
      <c r="N2378">
        <v>48</v>
      </c>
      <c r="O2378">
        <v>0.33300000000000002</v>
      </c>
      <c r="P2378">
        <v>23</v>
      </c>
      <c r="Q2378">
        <v>28</v>
      </c>
      <c r="R2378">
        <v>0.82099999999999995</v>
      </c>
      <c r="S2378">
        <v>16</v>
      </c>
      <c r="T2378">
        <v>29</v>
      </c>
      <c r="U2378">
        <v>45</v>
      </c>
      <c r="V2378">
        <v>29</v>
      </c>
      <c r="W2378">
        <v>12</v>
      </c>
      <c r="X2378">
        <v>8</v>
      </c>
      <c r="Y2378">
        <v>2</v>
      </c>
      <c r="Z2378">
        <v>5</v>
      </c>
      <c r="AA2378">
        <v>19</v>
      </c>
      <c r="AB2378">
        <v>23</v>
      </c>
      <c r="AC2378">
        <v>111</v>
      </c>
      <c r="AD2378">
        <v>-3</v>
      </c>
      <c r="AE2378">
        <v>1</v>
      </c>
      <c r="AF2378">
        <v>1231</v>
      </c>
      <c r="AG2378">
        <v>1231</v>
      </c>
      <c r="AH2378">
        <v>1231</v>
      </c>
      <c r="AI2378">
        <v>121</v>
      </c>
      <c r="AJ2378">
        <v>2070</v>
      </c>
      <c r="AK2378">
        <v>1580</v>
      </c>
      <c r="AL2378">
        <v>1994</v>
      </c>
      <c r="AM2378">
        <v>567</v>
      </c>
      <c r="AN2378">
        <v>163</v>
      </c>
      <c r="AO2378">
        <v>1468</v>
      </c>
      <c r="AP2378">
        <v>314</v>
      </c>
      <c r="AQ2378">
        <v>377</v>
      </c>
      <c r="AR2378">
        <v>844</v>
      </c>
      <c r="AS2378">
        <v>234</v>
      </c>
      <c r="AT2378">
        <v>1807</v>
      </c>
      <c r="AU2378">
        <v>976</v>
      </c>
      <c r="AV2378">
        <v>687</v>
      </c>
      <c r="AW2378">
        <v>640</v>
      </c>
      <c r="AX2378">
        <v>1073</v>
      </c>
      <c r="AY2378">
        <v>2078</v>
      </c>
      <c r="AZ2378">
        <v>1188</v>
      </c>
      <c r="BA2378">
        <v>1258</v>
      </c>
      <c r="BB2378">
        <v>300</v>
      </c>
      <c r="BC2378">
        <v>1402</v>
      </c>
      <c r="BD2378">
        <v>1356</v>
      </c>
      <c r="BE2378">
        <v>1</v>
      </c>
      <c r="BF2378" t="s">
        <v>64</v>
      </c>
      <c r="BG2378" t="s">
        <v>1404</v>
      </c>
      <c r="BH2378" t="s">
        <v>1787</v>
      </c>
      <c r="BI2378" s="4">
        <f xml:space="preserve"> _2025teamgamelogs[[#This Row],[FGA]] + (0.44 * _2025teamgamelogs[[#This Row],[FTA]]) + _2025teamgamelogs[[#This Row],[TOV]] - _2025teamgamelogs[[#This Row],[OREB]]</f>
        <v>94.32</v>
      </c>
      <c r="BJ2378" s="3">
        <f>_2025teamgamelogs[[#This Row],[TOV]]/_2025teamgamelogs[[#This Row],[POSSESIONS]]</f>
        <v>0.1272264631043257</v>
      </c>
      <c r="BK2378" s="4">
        <f>_2025teamgamelogs[[#This Row],[PTS]]/_2025teamgamelogs[[#This Row],[POSSESIONS]]</f>
        <v>1.1768447837150129</v>
      </c>
      <c r="BL2378" s="4">
        <f xml:space="preserve"> 100 * _2025teamgamelogs[[#This Row],[POINTS_PER_POSSESSION]]</f>
        <v>117.68447837150129</v>
      </c>
      <c r="BM2378" s="4">
        <f xml:space="preserve"> _2025teamgamelogs[[#This Row],[POSSESIONS]] / (_2025teamgamelogs[[#This Row],[MIN]]/48)</f>
        <v>94.32</v>
      </c>
      <c r="BN2378" s="3">
        <f>_2025teamgamelogs[[#This Row],[PTS]] / (2 * (_2025teamgamelogs[[#This Row],[FGA]] + 0.44 * _2025teamgamelogs[[#This Row],[FTA]]))</f>
        <v>0.56448331977217259</v>
      </c>
      <c r="BO2378" s="4">
        <f>VLOOKUP(_2025teamgamelogs[[#This Row],[MONTH]], LEAGUE_AVERAGES!$A$2:$B$8, 2, FALSE)</f>
        <v>112.746782507823</v>
      </c>
      <c r="BP2378" s="5">
        <f>VLOOKUP(_2025teamgamelogs[[#This Row],[TEAM_NAME]], LEAGUE_AVERAGES!$A$14:$C$43, 2, FALSE)</f>
        <v>0.36843902439024395</v>
      </c>
      <c r="BQ2378" s="5">
        <f>VLOOKUP(_2025teamgamelogs[[#This Row],[TEAM_NAME]], LEAGUE_AVERAGES!$A$14:$C$43, 3, FALSE)</f>
        <v>0.35765853658536584</v>
      </c>
      <c r="BR2378" s="5">
        <f>VLOOKUP(_2025teamgamelogs[[#This Row],[TEAM_NAME]], LEAGUE_AVERAGES!$F$14:$H$43, 2, FALSE)</f>
        <v>0.45136585365853665</v>
      </c>
      <c r="BS2378" s="5">
        <f>VLOOKUP(_2025teamgamelogs[[#This Row],[TEAM_NAME]], LEAGUE_AVERAGES!$F$14:$H$43, 3, FALSE)</f>
        <v>0.45180487804878061</v>
      </c>
      <c r="BT2378" s="5">
        <f>VLOOKUP(_2025teamgamelogs[[#This Row],[TEAM_NAME]], LEAGUE_AVERAGES!$K$14:$M$43, 2, FALSE)</f>
        <v>0.56832140437053513</v>
      </c>
      <c r="BU2378" s="5">
        <f>VLOOKUP(_2025teamgamelogs[[#This Row],[TEAM_NAME]], LEAGUE_AVERAGES!$K$14:$M$43, 3, FALSE)</f>
        <v>0.56980808391386595</v>
      </c>
    </row>
    <row r="2379" spans="1:73" x14ac:dyDescent="0.2">
      <c r="A2379" t="s">
        <v>59</v>
      </c>
      <c r="B2379">
        <v>1610612753</v>
      </c>
      <c r="C2379" t="s">
        <v>83</v>
      </c>
      <c r="D2379" t="s">
        <v>84</v>
      </c>
      <c r="E2379">
        <v>22401156</v>
      </c>
      <c r="F2379" s="1">
        <v>45756</v>
      </c>
      <c r="G2379" t="s">
        <v>862</v>
      </c>
      <c r="H2379" t="s">
        <v>63</v>
      </c>
      <c r="I2379">
        <v>48</v>
      </c>
      <c r="J2379">
        <v>37</v>
      </c>
      <c r="K2379">
        <v>91</v>
      </c>
      <c r="L2379">
        <v>0.40699999999999997</v>
      </c>
      <c r="M2379">
        <v>16</v>
      </c>
      <c r="N2379">
        <v>45</v>
      </c>
      <c r="O2379">
        <v>0.35599999999999998</v>
      </c>
      <c r="P2379">
        <v>6</v>
      </c>
      <c r="Q2379">
        <v>8</v>
      </c>
      <c r="R2379">
        <v>0.75</v>
      </c>
      <c r="S2379">
        <v>12</v>
      </c>
      <c r="T2379">
        <v>37</v>
      </c>
      <c r="U2379">
        <v>49</v>
      </c>
      <c r="V2379">
        <v>23</v>
      </c>
      <c r="W2379">
        <v>10</v>
      </c>
      <c r="X2379">
        <v>5</v>
      </c>
      <c r="Y2379">
        <v>3</v>
      </c>
      <c r="Z2379">
        <v>5</v>
      </c>
      <c r="AA2379">
        <v>9</v>
      </c>
      <c r="AB2379">
        <v>11</v>
      </c>
      <c r="AC2379">
        <v>96</v>
      </c>
      <c r="AD2379">
        <v>20</v>
      </c>
      <c r="AE2379">
        <v>1</v>
      </c>
      <c r="AF2379">
        <v>1</v>
      </c>
      <c r="AG2379">
        <v>1</v>
      </c>
      <c r="AH2379">
        <v>1</v>
      </c>
      <c r="AI2379">
        <v>121</v>
      </c>
      <c r="AJ2379">
        <v>1946</v>
      </c>
      <c r="AK2379">
        <v>899</v>
      </c>
      <c r="AL2379">
        <v>2136</v>
      </c>
      <c r="AM2379">
        <v>567</v>
      </c>
      <c r="AN2379">
        <v>312</v>
      </c>
      <c r="AO2379">
        <v>1251</v>
      </c>
      <c r="AP2379">
        <v>2408</v>
      </c>
      <c r="AQ2379">
        <v>2420</v>
      </c>
      <c r="AR2379">
        <v>1525</v>
      </c>
      <c r="AS2379">
        <v>848</v>
      </c>
      <c r="AT2379">
        <v>489</v>
      </c>
      <c r="AU2379">
        <v>505</v>
      </c>
      <c r="AV2379">
        <v>1759</v>
      </c>
      <c r="AW2379">
        <v>264</v>
      </c>
      <c r="AX2379">
        <v>1998</v>
      </c>
      <c r="AY2379">
        <v>1712</v>
      </c>
      <c r="AZ2379">
        <v>1188</v>
      </c>
      <c r="BA2379">
        <v>9</v>
      </c>
      <c r="BB2379">
        <v>2370</v>
      </c>
      <c r="BC2379">
        <v>2258</v>
      </c>
      <c r="BD2379">
        <v>231</v>
      </c>
      <c r="BE2379">
        <v>1</v>
      </c>
      <c r="BF2379" t="s">
        <v>64</v>
      </c>
      <c r="BG2379" t="s">
        <v>1404</v>
      </c>
      <c r="BH2379" t="s">
        <v>1787</v>
      </c>
      <c r="BI2379" s="4">
        <f xml:space="preserve"> _2025teamgamelogs[[#This Row],[FGA]] + (0.44 * _2025teamgamelogs[[#This Row],[FTA]]) + _2025teamgamelogs[[#This Row],[TOV]] - _2025teamgamelogs[[#This Row],[OREB]]</f>
        <v>92.52</v>
      </c>
      <c r="BJ2379" s="3">
        <f>_2025teamgamelogs[[#This Row],[TOV]]/_2025teamgamelogs[[#This Row],[POSSESIONS]]</f>
        <v>0.10808473843493299</v>
      </c>
      <c r="BK2379" s="4">
        <f>_2025teamgamelogs[[#This Row],[PTS]]/_2025teamgamelogs[[#This Row],[POSSESIONS]]</f>
        <v>1.0376134889753568</v>
      </c>
      <c r="BL2379" s="4">
        <f xml:space="preserve"> 100 * _2025teamgamelogs[[#This Row],[POINTS_PER_POSSESSION]]</f>
        <v>103.76134889753568</v>
      </c>
      <c r="BM2379" s="4">
        <f xml:space="preserve"> _2025teamgamelogs[[#This Row],[POSSESIONS]] / (_2025teamgamelogs[[#This Row],[MIN]]/48)</f>
        <v>92.52</v>
      </c>
      <c r="BN2379" s="3">
        <f>_2025teamgamelogs[[#This Row],[PTS]] / (2 * (_2025teamgamelogs[[#This Row],[FGA]] + 0.44 * _2025teamgamelogs[[#This Row],[FTA]]))</f>
        <v>0.50782903089293274</v>
      </c>
      <c r="BO2379" s="4">
        <f>VLOOKUP(_2025teamgamelogs[[#This Row],[MONTH]], LEAGUE_AVERAGES!$A$2:$B$8, 2, FALSE)</f>
        <v>112.746782507823</v>
      </c>
      <c r="BP2379" s="5">
        <f>VLOOKUP(_2025teamgamelogs[[#This Row],[TEAM_NAME]], LEAGUE_AVERAGES!$A$14:$C$43, 2, FALSE)</f>
        <v>0.32192682926829269</v>
      </c>
      <c r="BQ2379" s="5">
        <f>VLOOKUP(_2025teamgamelogs[[#This Row],[TEAM_NAME]], LEAGUE_AVERAGES!$A$14:$C$43, 3, FALSE)</f>
        <v>0.31129268292682932</v>
      </c>
      <c r="BR2379" s="5">
        <f>VLOOKUP(_2025teamgamelogs[[#This Row],[TEAM_NAME]], LEAGUE_AVERAGES!$F$14:$H$43, 2, FALSE)</f>
        <v>0.44641463414634147</v>
      </c>
      <c r="BS2379" s="5">
        <f>VLOOKUP(_2025teamgamelogs[[#This Row],[TEAM_NAME]], LEAGUE_AVERAGES!$F$14:$H$43, 3, FALSE)</f>
        <v>0.44524390243902434</v>
      </c>
      <c r="BT2379" s="5">
        <f>VLOOKUP(_2025teamgamelogs[[#This Row],[TEAM_NAME]], LEAGUE_AVERAGES!$K$14:$M$43, 2, FALSE)</f>
        <v>0.55194019912665027</v>
      </c>
      <c r="BU2379" s="5">
        <f>VLOOKUP(_2025teamgamelogs[[#This Row],[TEAM_NAME]], LEAGUE_AVERAGES!$K$14:$M$43, 3, FALSE)</f>
        <v>0.54874950227645525</v>
      </c>
    </row>
    <row r="2380" spans="1:73" x14ac:dyDescent="0.2">
      <c r="A2380" t="s">
        <v>59</v>
      </c>
      <c r="B2380">
        <v>1610612755</v>
      </c>
      <c r="C2380" t="s">
        <v>134</v>
      </c>
      <c r="D2380" t="s">
        <v>135</v>
      </c>
      <c r="E2380">
        <v>22401157</v>
      </c>
      <c r="F2380" s="1">
        <v>45756</v>
      </c>
      <c r="G2380" t="s">
        <v>1851</v>
      </c>
      <c r="H2380" t="s">
        <v>63</v>
      </c>
      <c r="I2380">
        <v>48</v>
      </c>
      <c r="J2380">
        <v>39</v>
      </c>
      <c r="K2380">
        <v>91</v>
      </c>
      <c r="L2380">
        <v>0.42899999999999999</v>
      </c>
      <c r="M2380">
        <v>16</v>
      </c>
      <c r="N2380">
        <v>50</v>
      </c>
      <c r="O2380">
        <v>0.32</v>
      </c>
      <c r="P2380">
        <v>28</v>
      </c>
      <c r="Q2380">
        <v>38</v>
      </c>
      <c r="R2380">
        <v>0.73699999999999999</v>
      </c>
      <c r="S2380">
        <v>18</v>
      </c>
      <c r="T2380">
        <v>37</v>
      </c>
      <c r="U2380">
        <v>55</v>
      </c>
      <c r="V2380">
        <v>20</v>
      </c>
      <c r="W2380">
        <v>17</v>
      </c>
      <c r="X2380">
        <v>10</v>
      </c>
      <c r="Y2380">
        <v>8</v>
      </c>
      <c r="Z2380">
        <v>2</v>
      </c>
      <c r="AA2380">
        <v>20</v>
      </c>
      <c r="AB2380">
        <v>25</v>
      </c>
      <c r="AC2380">
        <v>122</v>
      </c>
      <c r="AD2380">
        <v>19</v>
      </c>
      <c r="AE2380">
        <v>1</v>
      </c>
      <c r="AF2380">
        <v>1</v>
      </c>
      <c r="AG2380">
        <v>1</v>
      </c>
      <c r="AH2380">
        <v>1</v>
      </c>
      <c r="AI2380">
        <v>121</v>
      </c>
      <c r="AJ2380">
        <v>1609</v>
      </c>
      <c r="AK2380">
        <v>899</v>
      </c>
      <c r="AL2380">
        <v>1860</v>
      </c>
      <c r="AM2380">
        <v>567</v>
      </c>
      <c r="AN2380">
        <v>104</v>
      </c>
      <c r="AO2380">
        <v>1701</v>
      </c>
      <c r="AP2380">
        <v>75</v>
      </c>
      <c r="AQ2380">
        <v>39</v>
      </c>
      <c r="AR2380">
        <v>1674</v>
      </c>
      <c r="AS2380">
        <v>100</v>
      </c>
      <c r="AT2380">
        <v>489</v>
      </c>
      <c r="AU2380">
        <v>135</v>
      </c>
      <c r="AV2380">
        <v>2163</v>
      </c>
      <c r="AW2380">
        <v>1759</v>
      </c>
      <c r="AX2380">
        <v>539</v>
      </c>
      <c r="AY2380">
        <v>187</v>
      </c>
      <c r="AZ2380">
        <v>158</v>
      </c>
      <c r="BA2380">
        <v>1491</v>
      </c>
      <c r="BB2380">
        <v>143</v>
      </c>
      <c r="BC2380">
        <v>609</v>
      </c>
      <c r="BD2380">
        <v>260</v>
      </c>
      <c r="BE2380">
        <v>1</v>
      </c>
      <c r="BF2380" t="s">
        <v>71</v>
      </c>
      <c r="BG2380" t="s">
        <v>1404</v>
      </c>
      <c r="BH2380" t="s">
        <v>1787</v>
      </c>
      <c r="BI2380" s="4">
        <f xml:space="preserve"> _2025teamgamelogs[[#This Row],[FGA]] + (0.44 * _2025teamgamelogs[[#This Row],[FTA]]) + _2025teamgamelogs[[#This Row],[TOV]] - _2025teamgamelogs[[#This Row],[OREB]]</f>
        <v>106.72</v>
      </c>
      <c r="BJ2380" s="3">
        <f>_2025teamgamelogs[[#This Row],[TOV]]/_2025teamgamelogs[[#This Row],[POSSESIONS]]</f>
        <v>0.1592953523238381</v>
      </c>
      <c r="BK2380" s="4">
        <f>_2025teamgamelogs[[#This Row],[PTS]]/_2025teamgamelogs[[#This Row],[POSSESIONS]]</f>
        <v>1.1431784107946028</v>
      </c>
      <c r="BL2380" s="4">
        <f xml:space="preserve"> 100 * _2025teamgamelogs[[#This Row],[POINTS_PER_POSSESSION]]</f>
        <v>114.31784107946028</v>
      </c>
      <c r="BM2380" s="4">
        <f xml:space="preserve"> _2025teamgamelogs[[#This Row],[POSSESIONS]] / (_2025teamgamelogs[[#This Row],[MIN]]/48)</f>
        <v>106.72</v>
      </c>
      <c r="BN2380" s="3">
        <f>_2025teamgamelogs[[#This Row],[PTS]] / (2 * (_2025teamgamelogs[[#This Row],[FGA]] + 0.44 * _2025teamgamelogs[[#This Row],[FTA]]))</f>
        <v>0.56628295581136279</v>
      </c>
      <c r="BO2380" s="4">
        <f>VLOOKUP(_2025teamgamelogs[[#This Row],[MONTH]], LEAGUE_AVERAGES!$A$2:$B$8, 2, FALSE)</f>
        <v>112.746782507823</v>
      </c>
      <c r="BP2380" s="5">
        <f>VLOOKUP(_2025teamgamelogs[[#This Row],[TEAM_NAME]], LEAGUE_AVERAGES!$A$14:$C$43, 2, FALSE)</f>
        <v>0.34129268292682929</v>
      </c>
      <c r="BQ2380" s="5">
        <f>VLOOKUP(_2025teamgamelogs[[#This Row],[TEAM_NAME]], LEAGUE_AVERAGES!$A$14:$C$43, 3, FALSE)</f>
        <v>0.34026829268292691</v>
      </c>
      <c r="BR2380" s="5">
        <f>VLOOKUP(_2025teamgamelogs[[#This Row],[TEAM_NAME]], LEAGUE_AVERAGES!$F$14:$H$43, 2, FALSE)</f>
        <v>0.45178048780487812</v>
      </c>
      <c r="BS2380" s="5">
        <f>VLOOKUP(_2025teamgamelogs[[#This Row],[TEAM_NAME]], LEAGUE_AVERAGES!$F$14:$H$43, 3, FALSE)</f>
        <v>0.45797560975609758</v>
      </c>
      <c r="BT2380" s="5">
        <f>VLOOKUP(_2025teamgamelogs[[#This Row],[TEAM_NAME]], LEAGUE_AVERAGES!$K$14:$M$43, 2, FALSE)</f>
        <v>0.55774018976963147</v>
      </c>
      <c r="BU2380" s="5">
        <f>VLOOKUP(_2025teamgamelogs[[#This Row],[TEAM_NAME]], LEAGUE_AVERAGES!$K$14:$M$43, 3, FALSE)</f>
        <v>0.57066794818423772</v>
      </c>
    </row>
    <row r="2381" spans="1:73" x14ac:dyDescent="0.2">
      <c r="A2381" t="s">
        <v>59</v>
      </c>
      <c r="B2381">
        <v>1610612758</v>
      </c>
      <c r="C2381" t="s">
        <v>142</v>
      </c>
      <c r="D2381" t="s">
        <v>143</v>
      </c>
      <c r="E2381">
        <v>22401165</v>
      </c>
      <c r="F2381" s="1">
        <v>45756</v>
      </c>
      <c r="G2381" t="s">
        <v>794</v>
      </c>
      <c r="H2381" t="s">
        <v>70</v>
      </c>
      <c r="I2381">
        <v>48</v>
      </c>
      <c r="J2381">
        <v>43</v>
      </c>
      <c r="K2381">
        <v>92</v>
      </c>
      <c r="L2381">
        <v>0.46700000000000003</v>
      </c>
      <c r="M2381">
        <v>16</v>
      </c>
      <c r="N2381">
        <v>36</v>
      </c>
      <c r="O2381">
        <v>0.44400000000000001</v>
      </c>
      <c r="P2381">
        <v>14</v>
      </c>
      <c r="Q2381">
        <v>17</v>
      </c>
      <c r="R2381">
        <v>0.82399999999999995</v>
      </c>
      <c r="S2381">
        <v>11</v>
      </c>
      <c r="T2381">
        <v>29</v>
      </c>
      <c r="U2381">
        <v>40</v>
      </c>
      <c r="V2381">
        <v>25</v>
      </c>
      <c r="W2381">
        <v>8</v>
      </c>
      <c r="X2381">
        <v>2</v>
      </c>
      <c r="Y2381">
        <v>5</v>
      </c>
      <c r="Z2381">
        <v>5</v>
      </c>
      <c r="AA2381">
        <v>22</v>
      </c>
      <c r="AB2381">
        <v>16</v>
      </c>
      <c r="AC2381">
        <v>116</v>
      </c>
      <c r="AD2381">
        <v>-8</v>
      </c>
      <c r="AE2381">
        <v>1</v>
      </c>
      <c r="AF2381">
        <v>1231</v>
      </c>
      <c r="AG2381">
        <v>1231</v>
      </c>
      <c r="AH2381">
        <v>1231</v>
      </c>
      <c r="AI2381">
        <v>121</v>
      </c>
      <c r="AJ2381">
        <v>866</v>
      </c>
      <c r="AK2381">
        <v>768</v>
      </c>
      <c r="AL2381">
        <v>1235</v>
      </c>
      <c r="AM2381">
        <v>567</v>
      </c>
      <c r="AN2381">
        <v>1366</v>
      </c>
      <c r="AO2381">
        <v>359</v>
      </c>
      <c r="AP2381">
        <v>1571</v>
      </c>
      <c r="AQ2381">
        <v>1778</v>
      </c>
      <c r="AR2381">
        <v>811</v>
      </c>
      <c r="AS2381">
        <v>1051</v>
      </c>
      <c r="AT2381">
        <v>1807</v>
      </c>
      <c r="AU2381">
        <v>1715</v>
      </c>
      <c r="AV2381">
        <v>1358</v>
      </c>
      <c r="AW2381">
        <v>78</v>
      </c>
      <c r="AX2381">
        <v>2421</v>
      </c>
      <c r="AY2381">
        <v>889</v>
      </c>
      <c r="AZ2381">
        <v>1188</v>
      </c>
      <c r="BA2381">
        <v>1887</v>
      </c>
      <c r="BB2381">
        <v>1670</v>
      </c>
      <c r="BC2381">
        <v>1025</v>
      </c>
      <c r="BD2381">
        <v>1667</v>
      </c>
      <c r="BE2381">
        <v>1</v>
      </c>
      <c r="BF2381" t="s">
        <v>64</v>
      </c>
      <c r="BG2381" t="s">
        <v>1404</v>
      </c>
      <c r="BH2381" t="s">
        <v>1787</v>
      </c>
      <c r="BI2381" s="4">
        <f xml:space="preserve"> _2025teamgamelogs[[#This Row],[FGA]] + (0.44 * _2025teamgamelogs[[#This Row],[FTA]]) + _2025teamgamelogs[[#This Row],[TOV]] - _2025teamgamelogs[[#This Row],[OREB]]</f>
        <v>96.48</v>
      </c>
      <c r="BJ2381" s="3">
        <f>_2025teamgamelogs[[#This Row],[TOV]]/_2025teamgamelogs[[#This Row],[POSSESIONS]]</f>
        <v>8.2918739635157543E-2</v>
      </c>
      <c r="BK2381" s="4">
        <f>_2025teamgamelogs[[#This Row],[PTS]]/_2025teamgamelogs[[#This Row],[POSSESIONS]]</f>
        <v>1.2023217247097844</v>
      </c>
      <c r="BL2381" s="4">
        <f xml:space="preserve"> 100 * _2025teamgamelogs[[#This Row],[POINTS_PER_POSSESSION]]</f>
        <v>120.23217247097844</v>
      </c>
      <c r="BM2381" s="4">
        <f xml:space="preserve"> _2025teamgamelogs[[#This Row],[POSSESIONS]] / (_2025teamgamelogs[[#This Row],[MIN]]/48)</f>
        <v>96.48</v>
      </c>
      <c r="BN2381" s="3">
        <f>_2025teamgamelogs[[#This Row],[PTS]] / (2 * (_2025teamgamelogs[[#This Row],[FGA]] + 0.44 * _2025teamgamelogs[[#This Row],[FTA]]))</f>
        <v>0.58303176517893041</v>
      </c>
      <c r="BO2381" s="4">
        <f>VLOOKUP(_2025teamgamelogs[[#This Row],[MONTH]], LEAGUE_AVERAGES!$A$2:$B$8, 2, FALSE)</f>
        <v>112.746782507823</v>
      </c>
      <c r="BP2381" s="5">
        <f>VLOOKUP(_2025teamgamelogs[[#This Row],[TEAM_NAME]], LEAGUE_AVERAGES!$A$14:$C$43, 2, FALSE)</f>
        <v>0.37158536585365853</v>
      </c>
      <c r="BQ2381" s="5">
        <f>VLOOKUP(_2025teamgamelogs[[#This Row],[TEAM_NAME]], LEAGUE_AVERAGES!$A$14:$C$43, 3, FALSE)</f>
        <v>0.34029268292682929</v>
      </c>
      <c r="BR2381" s="5">
        <f>VLOOKUP(_2025teamgamelogs[[#This Row],[TEAM_NAME]], LEAGUE_AVERAGES!$F$14:$H$43, 2, FALSE)</f>
        <v>0.4831951219512195</v>
      </c>
      <c r="BS2381" s="5">
        <f>VLOOKUP(_2025teamgamelogs[[#This Row],[TEAM_NAME]], LEAGUE_AVERAGES!$F$14:$H$43, 3, FALSE)</f>
        <v>0.47492682926829272</v>
      </c>
      <c r="BT2381" s="5">
        <f>VLOOKUP(_2025teamgamelogs[[#This Row],[TEAM_NAME]], LEAGUE_AVERAGES!$K$14:$M$43, 2, FALSE)</f>
        <v>0.59195463864629394</v>
      </c>
      <c r="BU2381" s="5">
        <f>VLOOKUP(_2025teamgamelogs[[#This Row],[TEAM_NAME]], LEAGUE_AVERAGES!$K$14:$M$43, 3, FALSE)</f>
        <v>0.57517865161129356</v>
      </c>
    </row>
    <row r="2382" spans="1:73" x14ac:dyDescent="0.2">
      <c r="A2382" t="s">
        <v>59</v>
      </c>
      <c r="B2382">
        <v>1610612757</v>
      </c>
      <c r="C2382" t="s">
        <v>116</v>
      </c>
      <c r="D2382" t="s">
        <v>117</v>
      </c>
      <c r="E2382">
        <v>22401162</v>
      </c>
      <c r="F2382" s="1">
        <v>45756</v>
      </c>
      <c r="G2382" t="s">
        <v>1447</v>
      </c>
      <c r="H2382" t="s">
        <v>70</v>
      </c>
      <c r="I2382">
        <v>53</v>
      </c>
      <c r="J2382">
        <v>48</v>
      </c>
      <c r="K2382">
        <v>104</v>
      </c>
      <c r="L2382">
        <v>0.46200000000000002</v>
      </c>
      <c r="M2382">
        <v>11</v>
      </c>
      <c r="N2382">
        <v>45</v>
      </c>
      <c r="O2382">
        <v>0.24399999999999999</v>
      </c>
      <c r="P2382">
        <v>19</v>
      </c>
      <c r="Q2382">
        <v>28</v>
      </c>
      <c r="R2382">
        <v>0.67900000000000005</v>
      </c>
      <c r="S2382">
        <v>14</v>
      </c>
      <c r="T2382">
        <v>29</v>
      </c>
      <c r="U2382">
        <v>43</v>
      </c>
      <c r="V2382">
        <v>27</v>
      </c>
      <c r="W2382">
        <v>17</v>
      </c>
      <c r="X2382">
        <v>13</v>
      </c>
      <c r="Y2382">
        <v>5</v>
      </c>
      <c r="Z2382">
        <v>4</v>
      </c>
      <c r="AA2382">
        <v>23</v>
      </c>
      <c r="AB2382">
        <v>26</v>
      </c>
      <c r="AC2382">
        <v>126</v>
      </c>
      <c r="AD2382">
        <v>-7</v>
      </c>
      <c r="AE2382">
        <v>1</v>
      </c>
      <c r="AF2382">
        <v>1231</v>
      </c>
      <c r="AG2382">
        <v>1231</v>
      </c>
      <c r="AH2382">
        <v>1231</v>
      </c>
      <c r="AI2382">
        <v>9</v>
      </c>
      <c r="AJ2382">
        <v>242</v>
      </c>
      <c r="AK2382">
        <v>59</v>
      </c>
      <c r="AL2382">
        <v>1346</v>
      </c>
      <c r="AM2382">
        <v>1661</v>
      </c>
      <c r="AN2382">
        <v>312</v>
      </c>
      <c r="AO2382">
        <v>2276</v>
      </c>
      <c r="AP2382">
        <v>756</v>
      </c>
      <c r="AQ2382">
        <v>377</v>
      </c>
      <c r="AR2382">
        <v>2085</v>
      </c>
      <c r="AS2382">
        <v>466</v>
      </c>
      <c r="AT2382">
        <v>1807</v>
      </c>
      <c r="AU2382">
        <v>1282</v>
      </c>
      <c r="AV2382">
        <v>1013</v>
      </c>
      <c r="AW2382">
        <v>1759</v>
      </c>
      <c r="AX2382">
        <v>137</v>
      </c>
      <c r="AY2382">
        <v>889</v>
      </c>
      <c r="AZ2382">
        <v>750</v>
      </c>
      <c r="BA2382">
        <v>2046</v>
      </c>
      <c r="BB2382">
        <v>94</v>
      </c>
      <c r="BC2382">
        <v>389</v>
      </c>
      <c r="BD2382">
        <v>1608</v>
      </c>
      <c r="BE2382">
        <v>1</v>
      </c>
      <c r="BF2382" t="s">
        <v>71</v>
      </c>
      <c r="BG2382" t="s">
        <v>1404</v>
      </c>
      <c r="BH2382" t="s">
        <v>1787</v>
      </c>
      <c r="BI2382" s="4">
        <f xml:space="preserve"> _2025teamgamelogs[[#This Row],[FGA]] + (0.44 * _2025teamgamelogs[[#This Row],[FTA]]) + _2025teamgamelogs[[#This Row],[TOV]] - _2025teamgamelogs[[#This Row],[OREB]]</f>
        <v>119.32</v>
      </c>
      <c r="BJ2382" s="3">
        <f>_2025teamgamelogs[[#This Row],[TOV]]/_2025teamgamelogs[[#This Row],[POSSESIONS]]</f>
        <v>0.14247401944351326</v>
      </c>
      <c r="BK2382" s="4">
        <f>_2025teamgamelogs[[#This Row],[PTS]]/_2025teamgamelogs[[#This Row],[POSSESIONS]]</f>
        <v>1.0559839088166276</v>
      </c>
      <c r="BL2382" s="4">
        <f xml:space="preserve"> 100 * _2025teamgamelogs[[#This Row],[POINTS_PER_POSSESSION]]</f>
        <v>105.59839088166277</v>
      </c>
      <c r="BM2382" s="4">
        <f xml:space="preserve"> _2025teamgamelogs[[#This Row],[POSSESIONS]] / (_2025teamgamelogs[[#This Row],[MIN]]/48)</f>
        <v>108.06339622641508</v>
      </c>
      <c r="BN2382" s="3">
        <f>_2025teamgamelogs[[#This Row],[PTS]] / (2 * (_2025teamgamelogs[[#This Row],[FGA]] + 0.44 * _2025teamgamelogs[[#This Row],[FTA]]))</f>
        <v>0.54160935350756534</v>
      </c>
      <c r="BO2382" s="4">
        <f>VLOOKUP(_2025teamgamelogs[[#This Row],[MONTH]], LEAGUE_AVERAGES!$A$2:$B$8, 2, FALSE)</f>
        <v>112.746782507823</v>
      </c>
      <c r="BP2382" s="5">
        <f>VLOOKUP(_2025teamgamelogs[[#This Row],[TEAM_NAME]], LEAGUE_AVERAGES!$A$14:$C$43, 2, FALSE)</f>
        <v>0.3617317073170731</v>
      </c>
      <c r="BQ2382" s="5">
        <f>VLOOKUP(_2025teamgamelogs[[#This Row],[TEAM_NAME]], LEAGUE_AVERAGES!$A$14:$C$43, 3, FALSE)</f>
        <v>0.32368292682926825</v>
      </c>
      <c r="BR2382" s="5">
        <f>VLOOKUP(_2025teamgamelogs[[#This Row],[TEAM_NAME]], LEAGUE_AVERAGES!$F$14:$H$43, 2, FALSE)</f>
        <v>0.4560243902439024</v>
      </c>
      <c r="BS2382" s="5">
        <f>VLOOKUP(_2025teamgamelogs[[#This Row],[TEAM_NAME]], LEAGUE_AVERAGES!$F$14:$H$43, 3, FALSE)</f>
        <v>0.4473414634146341</v>
      </c>
      <c r="BT2382" s="5">
        <f>VLOOKUP(_2025teamgamelogs[[#This Row],[TEAM_NAME]], LEAGUE_AVERAGES!$K$14:$M$43, 2, FALSE)</f>
        <v>0.56794360073860606</v>
      </c>
      <c r="BU2382" s="5">
        <f>VLOOKUP(_2025teamgamelogs[[#This Row],[TEAM_NAME]], LEAGUE_AVERAGES!$K$14:$M$43, 3, FALSE)</f>
        <v>0.54561285519601899</v>
      </c>
    </row>
    <row r="2383" spans="1:73" x14ac:dyDescent="0.2">
      <c r="A2383" t="s">
        <v>59</v>
      </c>
      <c r="B2383">
        <v>1610612761</v>
      </c>
      <c r="C2383" t="s">
        <v>95</v>
      </c>
      <c r="D2383" t="s">
        <v>96</v>
      </c>
      <c r="E2383">
        <v>22401158</v>
      </c>
      <c r="F2383" s="1">
        <v>45756</v>
      </c>
      <c r="G2383" t="s">
        <v>1751</v>
      </c>
      <c r="H2383" t="s">
        <v>63</v>
      </c>
      <c r="I2383">
        <v>48</v>
      </c>
      <c r="J2383">
        <v>49</v>
      </c>
      <c r="K2383">
        <v>104</v>
      </c>
      <c r="L2383">
        <v>0.47099999999999997</v>
      </c>
      <c r="M2383">
        <v>19</v>
      </c>
      <c r="N2383">
        <v>52</v>
      </c>
      <c r="O2383">
        <v>0.36499999999999999</v>
      </c>
      <c r="P2383">
        <v>9</v>
      </c>
      <c r="Q2383">
        <v>12</v>
      </c>
      <c r="R2383">
        <v>0.75</v>
      </c>
      <c r="S2383">
        <v>16</v>
      </c>
      <c r="T2383">
        <v>39</v>
      </c>
      <c r="U2383">
        <v>55</v>
      </c>
      <c r="V2383">
        <v>37</v>
      </c>
      <c r="W2383">
        <v>9</v>
      </c>
      <c r="X2383">
        <v>8</v>
      </c>
      <c r="Y2383">
        <v>2</v>
      </c>
      <c r="Z2383">
        <v>3</v>
      </c>
      <c r="AA2383">
        <v>16</v>
      </c>
      <c r="AB2383">
        <v>13</v>
      </c>
      <c r="AC2383">
        <v>126</v>
      </c>
      <c r="AD2383">
        <v>30</v>
      </c>
      <c r="AE2383">
        <v>1</v>
      </c>
      <c r="AF2383">
        <v>1</v>
      </c>
      <c r="AG2383">
        <v>1</v>
      </c>
      <c r="AH2383">
        <v>1</v>
      </c>
      <c r="AI2383">
        <v>121</v>
      </c>
      <c r="AJ2383">
        <v>174</v>
      </c>
      <c r="AK2383">
        <v>59</v>
      </c>
      <c r="AL2383">
        <v>1182</v>
      </c>
      <c r="AM2383">
        <v>182</v>
      </c>
      <c r="AN2383">
        <v>60</v>
      </c>
      <c r="AO2383">
        <v>1152</v>
      </c>
      <c r="AP2383">
        <v>2256</v>
      </c>
      <c r="AQ2383">
        <v>2282</v>
      </c>
      <c r="AR2383">
        <v>1525</v>
      </c>
      <c r="AS2383">
        <v>234</v>
      </c>
      <c r="AT2383">
        <v>277</v>
      </c>
      <c r="AU2383">
        <v>135</v>
      </c>
      <c r="AV2383">
        <v>68</v>
      </c>
      <c r="AW2383">
        <v>152</v>
      </c>
      <c r="AX2383">
        <v>1073</v>
      </c>
      <c r="AY2383">
        <v>2078</v>
      </c>
      <c r="AZ2383">
        <v>384</v>
      </c>
      <c r="BA2383">
        <v>570</v>
      </c>
      <c r="BB2383">
        <v>2202</v>
      </c>
      <c r="BC2383">
        <v>389</v>
      </c>
      <c r="BD2383">
        <v>69</v>
      </c>
      <c r="BE2383">
        <v>1</v>
      </c>
      <c r="BF2383" t="s">
        <v>64</v>
      </c>
      <c r="BG2383" t="s">
        <v>1404</v>
      </c>
      <c r="BH2383" t="s">
        <v>1787</v>
      </c>
      <c r="BI2383" s="4">
        <f xml:space="preserve"> _2025teamgamelogs[[#This Row],[FGA]] + (0.44 * _2025teamgamelogs[[#This Row],[FTA]]) + _2025teamgamelogs[[#This Row],[TOV]] - _2025teamgamelogs[[#This Row],[OREB]]</f>
        <v>102.28</v>
      </c>
      <c r="BJ2383" s="3">
        <f>_2025teamgamelogs[[#This Row],[TOV]]/_2025teamgamelogs[[#This Row],[POSSESIONS]]</f>
        <v>8.799374266718811E-2</v>
      </c>
      <c r="BK2383" s="4">
        <f>_2025teamgamelogs[[#This Row],[PTS]]/_2025teamgamelogs[[#This Row],[POSSESIONS]]</f>
        <v>1.2319123973406336</v>
      </c>
      <c r="BL2383" s="4">
        <f xml:space="preserve"> 100 * _2025teamgamelogs[[#This Row],[POINTS_PER_POSSESSION]]</f>
        <v>123.19123973406336</v>
      </c>
      <c r="BM2383" s="4">
        <f xml:space="preserve"> _2025teamgamelogs[[#This Row],[POSSESIONS]] / (_2025teamgamelogs[[#This Row],[MIN]]/48)</f>
        <v>102.28</v>
      </c>
      <c r="BN2383" s="3">
        <f>_2025teamgamelogs[[#This Row],[PTS]] / (2 * (_2025teamgamelogs[[#This Row],[FGA]] + 0.44 * _2025teamgamelogs[[#This Row],[FTA]]))</f>
        <v>0.57650073206442165</v>
      </c>
      <c r="BO2383" s="4">
        <f>VLOOKUP(_2025teamgamelogs[[#This Row],[MONTH]], LEAGUE_AVERAGES!$A$2:$B$8, 2, FALSE)</f>
        <v>112.746782507823</v>
      </c>
      <c r="BP2383" s="5">
        <f>VLOOKUP(_2025teamgamelogs[[#This Row],[TEAM_NAME]], LEAGUE_AVERAGES!$A$14:$C$43, 2, FALSE)</f>
        <v>0.35443902439024388</v>
      </c>
      <c r="BQ2383" s="5">
        <f>VLOOKUP(_2025teamgamelogs[[#This Row],[TEAM_NAME]], LEAGUE_AVERAGES!$A$14:$C$43, 3, FALSE)</f>
        <v>0.34512195121951217</v>
      </c>
      <c r="BR2383" s="5">
        <f>VLOOKUP(_2025teamgamelogs[[#This Row],[TEAM_NAME]], LEAGUE_AVERAGES!$F$14:$H$43, 2, FALSE)</f>
        <v>0.46104878048780484</v>
      </c>
      <c r="BS2383" s="5">
        <f>VLOOKUP(_2025teamgamelogs[[#This Row],[TEAM_NAME]], LEAGUE_AVERAGES!$F$14:$H$43, 3, FALSE)</f>
        <v>0.45834146341463411</v>
      </c>
      <c r="BT2383" s="5">
        <f>VLOOKUP(_2025teamgamelogs[[#This Row],[TEAM_NAME]], LEAGUE_AVERAGES!$K$14:$M$43, 2, FALSE)</f>
        <v>0.55942918094792793</v>
      </c>
      <c r="BU2383" s="5">
        <f>VLOOKUP(_2025teamgamelogs[[#This Row],[TEAM_NAME]], LEAGUE_AVERAGES!$K$14:$M$43, 3, FALSE)</f>
        <v>0.54979583097447959</v>
      </c>
    </row>
    <row r="2384" spans="1:73" x14ac:dyDescent="0.2">
      <c r="A2384" t="s">
        <v>59</v>
      </c>
      <c r="B2384">
        <v>1610612760</v>
      </c>
      <c r="C2384" t="s">
        <v>137</v>
      </c>
      <c r="D2384" t="s">
        <v>138</v>
      </c>
      <c r="E2384">
        <v>22401164</v>
      </c>
      <c r="F2384" s="1">
        <v>45756</v>
      </c>
      <c r="G2384" t="s">
        <v>1852</v>
      </c>
      <c r="H2384" t="s">
        <v>63</v>
      </c>
      <c r="I2384">
        <v>48</v>
      </c>
      <c r="J2384">
        <v>45</v>
      </c>
      <c r="K2384">
        <v>86</v>
      </c>
      <c r="L2384">
        <v>0.52300000000000002</v>
      </c>
      <c r="M2384">
        <v>12</v>
      </c>
      <c r="N2384">
        <v>30</v>
      </c>
      <c r="O2384">
        <v>0.4</v>
      </c>
      <c r="P2384">
        <v>23</v>
      </c>
      <c r="Q2384">
        <v>27</v>
      </c>
      <c r="R2384">
        <v>0.85199999999999998</v>
      </c>
      <c r="S2384">
        <v>8</v>
      </c>
      <c r="T2384">
        <v>36</v>
      </c>
      <c r="U2384">
        <v>44</v>
      </c>
      <c r="V2384">
        <v>24</v>
      </c>
      <c r="W2384">
        <v>12</v>
      </c>
      <c r="X2384">
        <v>11</v>
      </c>
      <c r="Y2384">
        <v>2</v>
      </c>
      <c r="Z2384">
        <v>3</v>
      </c>
      <c r="AA2384">
        <v>18</v>
      </c>
      <c r="AB2384">
        <v>17</v>
      </c>
      <c r="AC2384">
        <v>125</v>
      </c>
      <c r="AD2384">
        <v>13</v>
      </c>
      <c r="AE2384">
        <v>1</v>
      </c>
      <c r="AF2384">
        <v>1</v>
      </c>
      <c r="AG2384">
        <v>1</v>
      </c>
      <c r="AH2384">
        <v>1</v>
      </c>
      <c r="AI2384">
        <v>121</v>
      </c>
      <c r="AJ2384">
        <v>564</v>
      </c>
      <c r="AK2384">
        <v>1580</v>
      </c>
      <c r="AL2384">
        <v>370</v>
      </c>
      <c r="AM2384">
        <v>1413</v>
      </c>
      <c r="AN2384">
        <v>2077</v>
      </c>
      <c r="AO2384">
        <v>723</v>
      </c>
      <c r="AP2384">
        <v>314</v>
      </c>
      <c r="AQ2384">
        <v>471</v>
      </c>
      <c r="AR2384">
        <v>570</v>
      </c>
      <c r="AS2384">
        <v>1800</v>
      </c>
      <c r="AT2384">
        <v>640</v>
      </c>
      <c r="AU2384">
        <v>1127</v>
      </c>
      <c r="AV2384">
        <v>1570</v>
      </c>
      <c r="AW2384">
        <v>640</v>
      </c>
      <c r="AX2384">
        <v>346</v>
      </c>
      <c r="AY2384">
        <v>2078</v>
      </c>
      <c r="AZ2384">
        <v>384</v>
      </c>
      <c r="BA2384">
        <v>1018</v>
      </c>
      <c r="BB2384">
        <v>1444</v>
      </c>
      <c r="BC2384">
        <v>437</v>
      </c>
      <c r="BD2384">
        <v>467</v>
      </c>
      <c r="BE2384">
        <v>1</v>
      </c>
      <c r="BF2384" t="s">
        <v>71</v>
      </c>
      <c r="BG2384" t="s">
        <v>1404</v>
      </c>
      <c r="BH2384" t="s">
        <v>1787</v>
      </c>
      <c r="BI2384" s="4">
        <f xml:space="preserve"> _2025teamgamelogs[[#This Row],[FGA]] + (0.44 * _2025teamgamelogs[[#This Row],[FTA]]) + _2025teamgamelogs[[#This Row],[TOV]] - _2025teamgamelogs[[#This Row],[OREB]]</f>
        <v>101.88</v>
      </c>
      <c r="BJ2384" s="3">
        <f>_2025teamgamelogs[[#This Row],[TOV]]/_2025teamgamelogs[[#This Row],[POSSESIONS]]</f>
        <v>0.11778563015312132</v>
      </c>
      <c r="BK2384" s="4">
        <f>_2025teamgamelogs[[#This Row],[PTS]]/_2025teamgamelogs[[#This Row],[POSSESIONS]]</f>
        <v>1.2269336474283472</v>
      </c>
      <c r="BL2384" s="4">
        <f xml:space="preserve"> 100 * _2025teamgamelogs[[#This Row],[POINTS_PER_POSSESSION]]</f>
        <v>122.69336474283472</v>
      </c>
      <c r="BM2384" s="4">
        <f xml:space="preserve"> _2025teamgamelogs[[#This Row],[POSSESIONS]] / (_2025teamgamelogs[[#This Row],[MIN]]/48)</f>
        <v>101.88</v>
      </c>
      <c r="BN2384" s="3">
        <f>_2025teamgamelogs[[#This Row],[PTS]] / (2 * (_2025teamgamelogs[[#This Row],[FGA]] + 0.44 * _2025teamgamelogs[[#This Row],[FTA]]))</f>
        <v>0.6385369840621169</v>
      </c>
      <c r="BO2384" s="4">
        <f>VLOOKUP(_2025teamgamelogs[[#This Row],[MONTH]], LEAGUE_AVERAGES!$A$2:$B$8, 2, FALSE)</f>
        <v>112.746782507823</v>
      </c>
      <c r="BP2384" s="5">
        <f>VLOOKUP(_2025teamgamelogs[[#This Row],[TEAM_NAME]], LEAGUE_AVERAGES!$A$14:$C$43, 2, FALSE)</f>
        <v>0.38229268292682927</v>
      </c>
      <c r="BQ2384" s="5">
        <f>VLOOKUP(_2025teamgamelogs[[#This Row],[TEAM_NAME]], LEAGUE_AVERAGES!$A$14:$C$43, 3, FALSE)</f>
        <v>0.36500000000000005</v>
      </c>
      <c r="BR2384" s="5">
        <f>VLOOKUP(_2025teamgamelogs[[#This Row],[TEAM_NAME]], LEAGUE_AVERAGES!$F$14:$H$43, 2, FALSE)</f>
        <v>0.48607317073170736</v>
      </c>
      <c r="BS2384" s="5">
        <f>VLOOKUP(_2025teamgamelogs[[#This Row],[TEAM_NAME]], LEAGUE_AVERAGES!$F$14:$H$43, 3, FALSE)</f>
        <v>0.4780731707317073</v>
      </c>
      <c r="BT2384" s="5">
        <f>VLOOKUP(_2025teamgamelogs[[#This Row],[TEAM_NAME]], LEAGUE_AVERAGES!$K$14:$M$43, 2, FALSE)</f>
        <v>0.59971838422440138</v>
      </c>
      <c r="BU2384" s="5">
        <f>VLOOKUP(_2025teamgamelogs[[#This Row],[TEAM_NAME]], LEAGUE_AVERAGES!$K$14:$M$43, 3, FALSE)</f>
        <v>0.58679992881439635</v>
      </c>
    </row>
    <row r="2385" spans="1:73" x14ac:dyDescent="0.2">
      <c r="A2385" t="s">
        <v>59</v>
      </c>
      <c r="B2385">
        <v>1610612741</v>
      </c>
      <c r="C2385" t="s">
        <v>86</v>
      </c>
      <c r="D2385" t="s">
        <v>87</v>
      </c>
      <c r="E2385">
        <v>22401160</v>
      </c>
      <c r="F2385" s="1">
        <v>45756</v>
      </c>
      <c r="G2385" t="s">
        <v>1317</v>
      </c>
      <c r="H2385" t="s">
        <v>63</v>
      </c>
      <c r="I2385">
        <v>48</v>
      </c>
      <c r="J2385">
        <v>46</v>
      </c>
      <c r="K2385">
        <v>89</v>
      </c>
      <c r="L2385">
        <v>0.51700000000000002</v>
      </c>
      <c r="M2385">
        <v>14</v>
      </c>
      <c r="N2385">
        <v>37</v>
      </c>
      <c r="O2385">
        <v>0.378</v>
      </c>
      <c r="P2385">
        <v>13</v>
      </c>
      <c r="Q2385">
        <v>13</v>
      </c>
      <c r="R2385">
        <v>1</v>
      </c>
      <c r="S2385">
        <v>10</v>
      </c>
      <c r="T2385">
        <v>36</v>
      </c>
      <c r="U2385">
        <v>46</v>
      </c>
      <c r="V2385">
        <v>33</v>
      </c>
      <c r="W2385">
        <v>16</v>
      </c>
      <c r="X2385">
        <v>8</v>
      </c>
      <c r="Y2385">
        <v>7</v>
      </c>
      <c r="Z2385">
        <v>3</v>
      </c>
      <c r="AA2385">
        <v>14</v>
      </c>
      <c r="AB2385">
        <v>10</v>
      </c>
      <c r="AC2385">
        <v>119</v>
      </c>
      <c r="AD2385">
        <v>8</v>
      </c>
      <c r="AE2385">
        <v>1</v>
      </c>
      <c r="AF2385">
        <v>1</v>
      </c>
      <c r="AG2385">
        <v>1</v>
      </c>
      <c r="AH2385">
        <v>1</v>
      </c>
      <c r="AI2385">
        <v>121</v>
      </c>
      <c r="AJ2385">
        <v>437</v>
      </c>
      <c r="AK2385">
        <v>1176</v>
      </c>
      <c r="AL2385">
        <v>449</v>
      </c>
      <c r="AM2385">
        <v>934</v>
      </c>
      <c r="AN2385">
        <v>1227</v>
      </c>
      <c r="AO2385">
        <v>993</v>
      </c>
      <c r="AP2385">
        <v>1755</v>
      </c>
      <c r="AQ2385">
        <v>2188</v>
      </c>
      <c r="AR2385">
        <v>1</v>
      </c>
      <c r="AS2385">
        <v>1308</v>
      </c>
      <c r="AT2385">
        <v>640</v>
      </c>
      <c r="AU2385">
        <v>835</v>
      </c>
      <c r="AV2385">
        <v>240</v>
      </c>
      <c r="AW2385">
        <v>1583</v>
      </c>
      <c r="AX2385">
        <v>1073</v>
      </c>
      <c r="AY2385">
        <v>346</v>
      </c>
      <c r="AZ2385">
        <v>384</v>
      </c>
      <c r="BA2385">
        <v>260</v>
      </c>
      <c r="BB2385">
        <v>2410</v>
      </c>
      <c r="BC2385">
        <v>798</v>
      </c>
      <c r="BD2385">
        <v>727</v>
      </c>
      <c r="BE2385">
        <v>1</v>
      </c>
      <c r="BF2385" t="s">
        <v>64</v>
      </c>
      <c r="BG2385" t="s">
        <v>1404</v>
      </c>
      <c r="BH2385" t="s">
        <v>1787</v>
      </c>
      <c r="BI2385" s="4">
        <f xml:space="preserve"> _2025teamgamelogs[[#This Row],[FGA]] + (0.44 * _2025teamgamelogs[[#This Row],[FTA]]) + _2025teamgamelogs[[#This Row],[TOV]] - _2025teamgamelogs[[#This Row],[OREB]]</f>
        <v>100.72</v>
      </c>
      <c r="BJ2385" s="3">
        <f>_2025teamgamelogs[[#This Row],[TOV]]/_2025teamgamelogs[[#This Row],[POSSESIONS]]</f>
        <v>0.15885623510722796</v>
      </c>
      <c r="BK2385" s="4">
        <f>_2025teamgamelogs[[#This Row],[PTS]]/_2025teamgamelogs[[#This Row],[POSSESIONS]]</f>
        <v>1.181493248610008</v>
      </c>
      <c r="BL2385" s="4">
        <f xml:space="preserve"> 100 * _2025teamgamelogs[[#This Row],[POINTS_PER_POSSESSION]]</f>
        <v>118.14932486100081</v>
      </c>
      <c r="BM2385" s="4">
        <f xml:space="preserve"> _2025teamgamelogs[[#This Row],[POSSESIONS]] / (_2025teamgamelogs[[#This Row],[MIN]]/48)</f>
        <v>100.72</v>
      </c>
      <c r="BN2385" s="3">
        <f>_2025teamgamelogs[[#This Row],[PTS]] / (2 * (_2025teamgamelogs[[#This Row],[FGA]] + 0.44 * _2025teamgamelogs[[#This Row],[FTA]]))</f>
        <v>0.62816722972972971</v>
      </c>
      <c r="BO2385" s="4">
        <f>VLOOKUP(_2025teamgamelogs[[#This Row],[MONTH]], LEAGUE_AVERAGES!$A$2:$B$8, 2, FALSE)</f>
        <v>112.746782507823</v>
      </c>
      <c r="BP2385" s="5">
        <f>VLOOKUP(_2025teamgamelogs[[#This Row],[TEAM_NAME]], LEAGUE_AVERAGES!$A$14:$C$43, 2, FALSE)</f>
        <v>0.36141463414634156</v>
      </c>
      <c r="BQ2385" s="5">
        <f>VLOOKUP(_2025teamgamelogs[[#This Row],[TEAM_NAME]], LEAGUE_AVERAGES!$A$14:$C$43, 3, FALSE)</f>
        <v>0.37548780487804878</v>
      </c>
      <c r="BR2385" s="5">
        <f>VLOOKUP(_2025teamgamelogs[[#This Row],[TEAM_NAME]], LEAGUE_AVERAGES!$F$14:$H$43, 2, FALSE)</f>
        <v>0.46404878048780479</v>
      </c>
      <c r="BS2385" s="5">
        <f>VLOOKUP(_2025teamgamelogs[[#This Row],[TEAM_NAME]], LEAGUE_AVERAGES!$F$14:$H$43, 3, FALSE)</f>
        <v>0.47712195121951223</v>
      </c>
      <c r="BT2385" s="5">
        <f>VLOOKUP(_2025teamgamelogs[[#This Row],[TEAM_NAME]], LEAGUE_AVERAGES!$K$14:$M$43, 2, FALSE)</f>
        <v>0.57631003599073594</v>
      </c>
      <c r="BU2385" s="5">
        <f>VLOOKUP(_2025teamgamelogs[[#This Row],[TEAM_NAME]], LEAGUE_AVERAGES!$K$14:$M$43, 3, FALSE)</f>
        <v>0.59556361257988066</v>
      </c>
    </row>
    <row r="2386" spans="1:73" x14ac:dyDescent="0.2">
      <c r="A2386" t="s">
        <v>59</v>
      </c>
      <c r="B2386">
        <v>1610612742</v>
      </c>
      <c r="C2386" t="s">
        <v>154</v>
      </c>
      <c r="D2386" t="s">
        <v>155</v>
      </c>
      <c r="E2386">
        <v>22401159</v>
      </c>
      <c r="F2386" s="1">
        <v>45756</v>
      </c>
      <c r="G2386" t="s">
        <v>1022</v>
      </c>
      <c r="H2386" t="s">
        <v>70</v>
      </c>
      <c r="I2386">
        <v>48</v>
      </c>
      <c r="J2386">
        <v>36</v>
      </c>
      <c r="K2386">
        <v>72</v>
      </c>
      <c r="L2386">
        <v>0.5</v>
      </c>
      <c r="M2386">
        <v>9</v>
      </c>
      <c r="N2386">
        <v>26</v>
      </c>
      <c r="O2386">
        <v>0.34599999999999997</v>
      </c>
      <c r="P2386">
        <v>16</v>
      </c>
      <c r="Q2386">
        <v>23</v>
      </c>
      <c r="R2386">
        <v>0.69599999999999995</v>
      </c>
      <c r="S2386">
        <v>9</v>
      </c>
      <c r="T2386">
        <v>29</v>
      </c>
      <c r="U2386">
        <v>38</v>
      </c>
      <c r="V2386">
        <v>30</v>
      </c>
      <c r="W2386">
        <v>20</v>
      </c>
      <c r="X2386">
        <v>6</v>
      </c>
      <c r="Y2386">
        <v>6</v>
      </c>
      <c r="Z2386">
        <v>0</v>
      </c>
      <c r="AA2386">
        <v>14</v>
      </c>
      <c r="AB2386">
        <v>16</v>
      </c>
      <c r="AC2386">
        <v>97</v>
      </c>
      <c r="AD2386">
        <v>-15</v>
      </c>
      <c r="AE2386">
        <v>1</v>
      </c>
      <c r="AF2386">
        <v>1231</v>
      </c>
      <c r="AG2386">
        <v>1231</v>
      </c>
      <c r="AH2386">
        <v>1231</v>
      </c>
      <c r="AI2386">
        <v>121</v>
      </c>
      <c r="AJ2386">
        <v>2070</v>
      </c>
      <c r="AK2386">
        <v>2443</v>
      </c>
      <c r="AL2386">
        <v>663</v>
      </c>
      <c r="AM2386">
        <v>2097</v>
      </c>
      <c r="AN2386">
        <v>2340</v>
      </c>
      <c r="AO2386">
        <v>1348</v>
      </c>
      <c r="AP2386">
        <v>1228</v>
      </c>
      <c r="AQ2386">
        <v>899</v>
      </c>
      <c r="AR2386">
        <v>1971</v>
      </c>
      <c r="AS2386">
        <v>1566</v>
      </c>
      <c r="AT2386">
        <v>1807</v>
      </c>
      <c r="AU2386">
        <v>1966</v>
      </c>
      <c r="AV2386">
        <v>541</v>
      </c>
      <c r="AW2386">
        <v>2199</v>
      </c>
      <c r="AX2386">
        <v>1702</v>
      </c>
      <c r="AY2386">
        <v>560</v>
      </c>
      <c r="AZ2386">
        <v>1</v>
      </c>
      <c r="BA2386">
        <v>260</v>
      </c>
      <c r="BB2386">
        <v>1670</v>
      </c>
      <c r="BC2386">
        <v>2224</v>
      </c>
      <c r="BD2386">
        <v>2041</v>
      </c>
      <c r="BE2386">
        <v>1</v>
      </c>
      <c r="BF2386" t="s">
        <v>64</v>
      </c>
      <c r="BG2386" t="s">
        <v>1404</v>
      </c>
      <c r="BH2386" t="s">
        <v>1787</v>
      </c>
      <c r="BI2386" s="4">
        <f xml:space="preserve"> _2025teamgamelogs[[#This Row],[FGA]] + (0.44 * _2025teamgamelogs[[#This Row],[FTA]]) + _2025teamgamelogs[[#This Row],[TOV]] - _2025teamgamelogs[[#This Row],[OREB]]</f>
        <v>93.12</v>
      </c>
      <c r="BJ2386" s="3">
        <f>_2025teamgamelogs[[#This Row],[TOV]]/_2025teamgamelogs[[#This Row],[POSSESIONS]]</f>
        <v>0.21477663230240548</v>
      </c>
      <c r="BK2386" s="4">
        <f>_2025teamgamelogs[[#This Row],[PTS]]/_2025teamgamelogs[[#This Row],[POSSESIONS]]</f>
        <v>1.0416666666666665</v>
      </c>
      <c r="BL2386" s="4">
        <f xml:space="preserve"> 100 * _2025teamgamelogs[[#This Row],[POINTS_PER_POSSESSION]]</f>
        <v>104.16666666666666</v>
      </c>
      <c r="BM2386" s="4">
        <f xml:space="preserve"> _2025teamgamelogs[[#This Row],[POSSESIONS]] / (_2025teamgamelogs[[#This Row],[MIN]]/48)</f>
        <v>93.12</v>
      </c>
      <c r="BN2386" s="3">
        <f>_2025teamgamelogs[[#This Row],[PTS]] / (2 * (_2025teamgamelogs[[#This Row],[FGA]] + 0.44 * _2025teamgamelogs[[#This Row],[FTA]]))</f>
        <v>0.5905991232342912</v>
      </c>
      <c r="BO2386" s="4">
        <f>VLOOKUP(_2025teamgamelogs[[#This Row],[MONTH]], LEAGUE_AVERAGES!$A$2:$B$8, 2, FALSE)</f>
        <v>112.746782507823</v>
      </c>
      <c r="BP2386" s="5">
        <f>VLOOKUP(_2025teamgamelogs[[#This Row],[TEAM_NAME]], LEAGUE_AVERAGES!$A$14:$C$43, 2, FALSE)</f>
        <v>0.362375</v>
      </c>
      <c r="BQ2386" s="5">
        <f>VLOOKUP(_2025teamgamelogs[[#This Row],[TEAM_NAME]], LEAGUE_AVERAGES!$A$14:$C$43, 3, FALSE)</f>
        <v>0.36252380952380958</v>
      </c>
      <c r="BR2386" s="5">
        <f>VLOOKUP(_2025teamgamelogs[[#This Row],[TEAM_NAME]], LEAGUE_AVERAGES!$F$14:$H$43, 2, FALSE)</f>
        <v>0.47777500000000001</v>
      </c>
      <c r="BS2386" s="5">
        <f>VLOOKUP(_2025teamgamelogs[[#This Row],[TEAM_NAME]], LEAGUE_AVERAGES!$F$14:$H$43, 3, FALSE)</f>
        <v>0.48176190476190472</v>
      </c>
      <c r="BT2386" s="5">
        <f>VLOOKUP(_2025teamgamelogs[[#This Row],[TEAM_NAME]], LEAGUE_AVERAGES!$K$14:$M$43, 2, FALSE)</f>
        <v>0.58283558931438928</v>
      </c>
      <c r="BU2386" s="5">
        <f>VLOOKUP(_2025teamgamelogs[[#This Row],[TEAM_NAME]], LEAGUE_AVERAGES!$K$14:$M$43, 3, FALSE)</f>
        <v>0.5856179003364903</v>
      </c>
    </row>
    <row r="2387" spans="1:73" x14ac:dyDescent="0.2">
      <c r="A2387" t="s">
        <v>59</v>
      </c>
      <c r="B2387">
        <v>1610612759</v>
      </c>
      <c r="C2387" t="s">
        <v>145</v>
      </c>
      <c r="D2387" t="s">
        <v>146</v>
      </c>
      <c r="E2387">
        <v>22401163</v>
      </c>
      <c r="F2387" s="1">
        <v>45756</v>
      </c>
      <c r="G2387" t="s">
        <v>1853</v>
      </c>
      <c r="H2387" t="s">
        <v>63</v>
      </c>
      <c r="I2387">
        <v>48</v>
      </c>
      <c r="J2387">
        <v>39</v>
      </c>
      <c r="K2387">
        <v>81</v>
      </c>
      <c r="L2387">
        <v>0.48099999999999998</v>
      </c>
      <c r="M2387">
        <v>18</v>
      </c>
      <c r="N2387">
        <v>46</v>
      </c>
      <c r="O2387">
        <v>0.39100000000000001</v>
      </c>
      <c r="P2387">
        <v>18</v>
      </c>
      <c r="Q2387">
        <v>21</v>
      </c>
      <c r="R2387">
        <v>0.85699999999999998</v>
      </c>
      <c r="S2387">
        <v>10</v>
      </c>
      <c r="T2387">
        <v>33</v>
      </c>
      <c r="U2387">
        <v>43</v>
      </c>
      <c r="V2387">
        <v>23</v>
      </c>
      <c r="W2387">
        <v>15</v>
      </c>
      <c r="X2387">
        <v>6</v>
      </c>
      <c r="Y2387">
        <v>5</v>
      </c>
      <c r="Z2387">
        <v>2</v>
      </c>
      <c r="AA2387">
        <v>23</v>
      </c>
      <c r="AB2387">
        <v>19</v>
      </c>
      <c r="AC2387">
        <v>114</v>
      </c>
      <c r="AD2387">
        <v>3</v>
      </c>
      <c r="AE2387">
        <v>1</v>
      </c>
      <c r="AF2387">
        <v>1</v>
      </c>
      <c r="AG2387">
        <v>1</v>
      </c>
      <c r="AH2387">
        <v>1</v>
      </c>
      <c r="AI2387">
        <v>121</v>
      </c>
      <c r="AJ2387">
        <v>1609</v>
      </c>
      <c r="AK2387">
        <v>2117</v>
      </c>
      <c r="AL2387">
        <v>991</v>
      </c>
      <c r="AM2387">
        <v>288</v>
      </c>
      <c r="AN2387">
        <v>249</v>
      </c>
      <c r="AO2387">
        <v>836</v>
      </c>
      <c r="AP2387">
        <v>889</v>
      </c>
      <c r="AQ2387">
        <v>1164</v>
      </c>
      <c r="AR2387">
        <v>515</v>
      </c>
      <c r="AS2387">
        <v>1308</v>
      </c>
      <c r="AT2387">
        <v>1131</v>
      </c>
      <c r="AU2387">
        <v>1282</v>
      </c>
      <c r="AV2387">
        <v>1759</v>
      </c>
      <c r="AW2387">
        <v>1341</v>
      </c>
      <c r="AX2387">
        <v>1702</v>
      </c>
      <c r="AY2387">
        <v>889</v>
      </c>
      <c r="AZ2387">
        <v>158</v>
      </c>
      <c r="BA2387">
        <v>2046</v>
      </c>
      <c r="BB2387">
        <v>971</v>
      </c>
      <c r="BC2387">
        <v>1168</v>
      </c>
      <c r="BD2387">
        <v>1047</v>
      </c>
      <c r="BE2387">
        <v>1</v>
      </c>
      <c r="BF2387" t="s">
        <v>71</v>
      </c>
      <c r="BG2387" t="s">
        <v>1404</v>
      </c>
      <c r="BH2387" t="s">
        <v>1787</v>
      </c>
      <c r="BI2387" s="4">
        <f xml:space="preserve"> _2025teamgamelogs[[#This Row],[FGA]] + (0.44 * _2025teamgamelogs[[#This Row],[FTA]]) + _2025teamgamelogs[[#This Row],[TOV]] - _2025teamgamelogs[[#This Row],[OREB]]</f>
        <v>95.24</v>
      </c>
      <c r="BJ2387" s="3">
        <f>_2025teamgamelogs[[#This Row],[TOV]]/_2025teamgamelogs[[#This Row],[POSSESIONS]]</f>
        <v>0.15749685006299874</v>
      </c>
      <c r="BK2387" s="4">
        <f>_2025teamgamelogs[[#This Row],[PTS]]/_2025teamgamelogs[[#This Row],[POSSESIONS]]</f>
        <v>1.1969760604787905</v>
      </c>
      <c r="BL2387" s="4">
        <f xml:space="preserve"> 100 * _2025teamgamelogs[[#This Row],[POINTS_PER_POSSESSION]]</f>
        <v>119.69760604787905</v>
      </c>
      <c r="BM2387" s="4">
        <f xml:space="preserve"> _2025teamgamelogs[[#This Row],[POSSESIONS]] / (_2025teamgamelogs[[#This Row],[MIN]]/48)</f>
        <v>95.24</v>
      </c>
      <c r="BN2387" s="3">
        <f>_2025teamgamelogs[[#This Row],[PTS]] / (2 * (_2025teamgamelogs[[#This Row],[FGA]] + 0.44 * _2025teamgamelogs[[#This Row],[FTA]]))</f>
        <v>0.63164893617021278</v>
      </c>
      <c r="BO2387" s="4">
        <f>VLOOKUP(_2025teamgamelogs[[#This Row],[MONTH]], LEAGUE_AVERAGES!$A$2:$B$8, 2, FALSE)</f>
        <v>112.746782507823</v>
      </c>
      <c r="BP2387" s="5">
        <f>VLOOKUP(_2025teamgamelogs[[#This Row],[TEAM_NAME]], LEAGUE_AVERAGES!$A$14:$C$43, 2, FALSE)</f>
        <v>0.36502500000000004</v>
      </c>
      <c r="BQ2387" s="5">
        <f>VLOOKUP(_2025teamgamelogs[[#This Row],[TEAM_NAME]], LEAGUE_AVERAGES!$A$14:$C$43, 3, FALSE)</f>
        <v>0.35016666666666663</v>
      </c>
      <c r="BR2387" s="5">
        <f>VLOOKUP(_2025teamgamelogs[[#This Row],[TEAM_NAME]], LEAGUE_AVERAGES!$F$14:$H$43, 2, FALSE)</f>
        <v>0.47877500000000017</v>
      </c>
      <c r="BS2387" s="5">
        <f>VLOOKUP(_2025teamgamelogs[[#This Row],[TEAM_NAME]], LEAGUE_AVERAGES!$F$14:$H$43, 3, FALSE)</f>
        <v>0.45407142857142868</v>
      </c>
      <c r="BT2387" s="5">
        <f>VLOOKUP(_2025teamgamelogs[[#This Row],[TEAM_NAME]], LEAGUE_AVERAGES!$K$14:$M$43, 2, FALSE)</f>
        <v>0.59112459331758582</v>
      </c>
      <c r="BU2387" s="5">
        <f>VLOOKUP(_2025teamgamelogs[[#This Row],[TEAM_NAME]], LEAGUE_AVERAGES!$K$14:$M$43, 3, FALSE)</f>
        <v>0.56254759440180246</v>
      </c>
    </row>
    <row r="2388" spans="1:73" x14ac:dyDescent="0.2">
      <c r="A2388" t="s">
        <v>59</v>
      </c>
      <c r="B2388">
        <v>1610612747</v>
      </c>
      <c r="C2388" t="s">
        <v>60</v>
      </c>
      <c r="D2388" t="s">
        <v>61</v>
      </c>
      <c r="E2388">
        <v>22401159</v>
      </c>
      <c r="F2388" s="1">
        <v>45756</v>
      </c>
      <c r="G2388" t="s">
        <v>1018</v>
      </c>
      <c r="H2388" t="s">
        <v>63</v>
      </c>
      <c r="I2388">
        <v>48</v>
      </c>
      <c r="J2388">
        <v>42</v>
      </c>
      <c r="K2388">
        <v>90</v>
      </c>
      <c r="L2388">
        <v>0.46700000000000003</v>
      </c>
      <c r="M2388">
        <v>12</v>
      </c>
      <c r="N2388">
        <v>36</v>
      </c>
      <c r="O2388">
        <v>0.33300000000000002</v>
      </c>
      <c r="P2388">
        <v>16</v>
      </c>
      <c r="Q2388">
        <v>21</v>
      </c>
      <c r="R2388">
        <v>0.76200000000000001</v>
      </c>
      <c r="S2388">
        <v>15</v>
      </c>
      <c r="T2388">
        <v>24</v>
      </c>
      <c r="U2388">
        <v>39</v>
      </c>
      <c r="V2388">
        <v>22</v>
      </c>
      <c r="W2388">
        <v>12</v>
      </c>
      <c r="X2388">
        <v>14</v>
      </c>
      <c r="Y2388">
        <v>0</v>
      </c>
      <c r="Z2388">
        <v>6</v>
      </c>
      <c r="AA2388">
        <v>16</v>
      </c>
      <c r="AB2388">
        <v>14</v>
      </c>
      <c r="AC2388">
        <v>112</v>
      </c>
      <c r="AD2388">
        <v>15</v>
      </c>
      <c r="AE2388">
        <v>1</v>
      </c>
      <c r="AF2388">
        <v>1</v>
      </c>
      <c r="AG2388">
        <v>1</v>
      </c>
      <c r="AH2388">
        <v>1</v>
      </c>
      <c r="AI2388">
        <v>121</v>
      </c>
      <c r="AJ2388">
        <v>1068</v>
      </c>
      <c r="AK2388">
        <v>1029</v>
      </c>
      <c r="AL2388">
        <v>1245</v>
      </c>
      <c r="AM2388">
        <v>1413</v>
      </c>
      <c r="AN2388">
        <v>1366</v>
      </c>
      <c r="AO2388">
        <v>1468</v>
      </c>
      <c r="AP2388">
        <v>1228</v>
      </c>
      <c r="AQ2388">
        <v>1164</v>
      </c>
      <c r="AR2388">
        <v>1465</v>
      </c>
      <c r="AS2388">
        <v>332</v>
      </c>
      <c r="AT2388">
        <v>2333</v>
      </c>
      <c r="AU2388">
        <v>1833</v>
      </c>
      <c r="AV2388">
        <v>1909</v>
      </c>
      <c r="AW2388">
        <v>640</v>
      </c>
      <c r="AX2388">
        <v>81</v>
      </c>
      <c r="AY2388">
        <v>2427</v>
      </c>
      <c r="AZ2388">
        <v>1573</v>
      </c>
      <c r="BA2388">
        <v>570</v>
      </c>
      <c r="BB2388">
        <v>2064</v>
      </c>
      <c r="BC2388">
        <v>1331</v>
      </c>
      <c r="BD2388">
        <v>376</v>
      </c>
      <c r="BE2388">
        <v>1</v>
      </c>
      <c r="BF2388" t="s">
        <v>71</v>
      </c>
      <c r="BG2388" t="s">
        <v>1404</v>
      </c>
      <c r="BH2388" t="s">
        <v>1787</v>
      </c>
      <c r="BI2388" s="4">
        <f xml:space="preserve"> _2025teamgamelogs[[#This Row],[FGA]] + (0.44 * _2025teamgamelogs[[#This Row],[FTA]]) + _2025teamgamelogs[[#This Row],[TOV]] - _2025teamgamelogs[[#This Row],[OREB]]</f>
        <v>96.24</v>
      </c>
      <c r="BJ2388" s="3">
        <f>_2025teamgamelogs[[#This Row],[TOV]]/_2025teamgamelogs[[#This Row],[POSSESIONS]]</f>
        <v>0.12468827930174564</v>
      </c>
      <c r="BK2388" s="4">
        <f>_2025teamgamelogs[[#This Row],[PTS]]/_2025teamgamelogs[[#This Row],[POSSESIONS]]</f>
        <v>1.1637572734829593</v>
      </c>
      <c r="BL2388" s="4">
        <f xml:space="preserve"> 100 * _2025teamgamelogs[[#This Row],[POINTS_PER_POSSESSION]]</f>
        <v>116.37572734829592</v>
      </c>
      <c r="BM2388" s="4">
        <f xml:space="preserve"> _2025teamgamelogs[[#This Row],[POSSESIONS]] / (_2025teamgamelogs[[#This Row],[MIN]]/48)</f>
        <v>96.24</v>
      </c>
      <c r="BN2388" s="3">
        <f>_2025teamgamelogs[[#This Row],[PTS]] / (2 * (_2025teamgamelogs[[#This Row],[FGA]] + 0.44 * _2025teamgamelogs[[#This Row],[FTA]]))</f>
        <v>0.5642885933091496</v>
      </c>
      <c r="BO2388" s="4">
        <f>VLOOKUP(_2025teamgamelogs[[#This Row],[MONTH]], LEAGUE_AVERAGES!$A$2:$B$8, 2, FALSE)</f>
        <v>112.746782507823</v>
      </c>
      <c r="BP2388" s="5">
        <f>VLOOKUP(_2025teamgamelogs[[#This Row],[TEAM_NAME]], LEAGUE_AVERAGES!$A$14:$C$43, 2, FALSE)</f>
        <v>0.37419512195121946</v>
      </c>
      <c r="BQ2388" s="5">
        <f>VLOOKUP(_2025teamgamelogs[[#This Row],[TEAM_NAME]], LEAGUE_AVERAGES!$A$14:$C$43, 3, FALSE)</f>
        <v>0.35536585365853657</v>
      </c>
      <c r="BR2388" s="5">
        <f>VLOOKUP(_2025teamgamelogs[[#This Row],[TEAM_NAME]], LEAGUE_AVERAGES!$F$14:$H$43, 2, FALSE)</f>
        <v>0.48560975609756091</v>
      </c>
      <c r="BS2388" s="5">
        <f>VLOOKUP(_2025teamgamelogs[[#This Row],[TEAM_NAME]], LEAGUE_AVERAGES!$F$14:$H$43, 3, FALSE)</f>
        <v>0.47373170731707315</v>
      </c>
      <c r="BT2388" s="5">
        <f>VLOOKUP(_2025teamgamelogs[[#This Row],[TEAM_NAME]], LEAGUE_AVERAGES!$K$14:$M$43, 2, FALSE)</f>
        <v>0.60200661119778875</v>
      </c>
      <c r="BU2388" s="5">
        <f>VLOOKUP(_2025teamgamelogs[[#This Row],[TEAM_NAME]], LEAGUE_AVERAGES!$K$14:$M$43, 3, FALSE)</f>
        <v>0.58416138772693449</v>
      </c>
    </row>
    <row r="2389" spans="1:73" x14ac:dyDescent="0.2">
      <c r="A2389" t="s">
        <v>59</v>
      </c>
      <c r="B2389">
        <v>1610612745</v>
      </c>
      <c r="C2389" t="s">
        <v>104</v>
      </c>
      <c r="D2389" t="s">
        <v>105</v>
      </c>
      <c r="E2389">
        <v>22401166</v>
      </c>
      <c r="F2389" s="1">
        <v>45756</v>
      </c>
      <c r="G2389" t="s">
        <v>757</v>
      </c>
      <c r="H2389" t="s">
        <v>70</v>
      </c>
      <c r="I2389">
        <v>48</v>
      </c>
      <c r="J2389">
        <v>45</v>
      </c>
      <c r="K2389">
        <v>88</v>
      </c>
      <c r="L2389">
        <v>0.51100000000000001</v>
      </c>
      <c r="M2389">
        <v>20</v>
      </c>
      <c r="N2389">
        <v>40</v>
      </c>
      <c r="O2389">
        <v>0.5</v>
      </c>
      <c r="P2389">
        <v>7</v>
      </c>
      <c r="Q2389">
        <v>10</v>
      </c>
      <c r="R2389">
        <v>0.7</v>
      </c>
      <c r="S2389">
        <v>7</v>
      </c>
      <c r="T2389">
        <v>29</v>
      </c>
      <c r="U2389">
        <v>36</v>
      </c>
      <c r="V2389">
        <v>24</v>
      </c>
      <c r="W2389">
        <v>14</v>
      </c>
      <c r="X2389">
        <v>7</v>
      </c>
      <c r="Y2389">
        <v>4</v>
      </c>
      <c r="Z2389">
        <v>3</v>
      </c>
      <c r="AA2389">
        <v>14</v>
      </c>
      <c r="AB2389">
        <v>11</v>
      </c>
      <c r="AC2389">
        <v>117</v>
      </c>
      <c r="AD2389">
        <v>-17</v>
      </c>
      <c r="AE2389">
        <v>1</v>
      </c>
      <c r="AF2389">
        <v>1231</v>
      </c>
      <c r="AG2389">
        <v>1231</v>
      </c>
      <c r="AH2389">
        <v>1231</v>
      </c>
      <c r="AI2389">
        <v>121</v>
      </c>
      <c r="AJ2389">
        <v>564</v>
      </c>
      <c r="AK2389">
        <v>1314</v>
      </c>
      <c r="AL2389">
        <v>535</v>
      </c>
      <c r="AM2389">
        <v>114</v>
      </c>
      <c r="AN2389">
        <v>795</v>
      </c>
      <c r="AO2389">
        <v>94</v>
      </c>
      <c r="AP2389">
        <v>2380</v>
      </c>
      <c r="AQ2389">
        <v>2381</v>
      </c>
      <c r="AR2389">
        <v>1932</v>
      </c>
      <c r="AS2389">
        <v>2024</v>
      </c>
      <c r="AT2389">
        <v>1807</v>
      </c>
      <c r="AU2389">
        <v>2164</v>
      </c>
      <c r="AV2389">
        <v>1570</v>
      </c>
      <c r="AW2389">
        <v>1092</v>
      </c>
      <c r="AX2389">
        <v>1360</v>
      </c>
      <c r="AY2389">
        <v>1274</v>
      </c>
      <c r="AZ2389">
        <v>384</v>
      </c>
      <c r="BA2389">
        <v>260</v>
      </c>
      <c r="BB2389">
        <v>2370</v>
      </c>
      <c r="BC2389">
        <v>960</v>
      </c>
      <c r="BD2389">
        <v>2124</v>
      </c>
      <c r="BE2389">
        <v>1</v>
      </c>
      <c r="BF2389" t="s">
        <v>71</v>
      </c>
      <c r="BG2389" t="s">
        <v>1404</v>
      </c>
      <c r="BH2389" t="s">
        <v>1787</v>
      </c>
      <c r="BI2389" s="4">
        <f xml:space="preserve"> _2025teamgamelogs[[#This Row],[FGA]] + (0.44 * _2025teamgamelogs[[#This Row],[FTA]]) + _2025teamgamelogs[[#This Row],[TOV]] - _2025teamgamelogs[[#This Row],[OREB]]</f>
        <v>99.4</v>
      </c>
      <c r="BJ2389" s="3">
        <f>_2025teamgamelogs[[#This Row],[TOV]]/_2025teamgamelogs[[#This Row],[POSSESIONS]]</f>
        <v>0.14084507042253519</v>
      </c>
      <c r="BK2389" s="4">
        <f>_2025teamgamelogs[[#This Row],[PTS]]/_2025teamgamelogs[[#This Row],[POSSESIONS]]</f>
        <v>1.1770623742454727</v>
      </c>
      <c r="BL2389" s="4">
        <f xml:space="preserve"> 100 * _2025teamgamelogs[[#This Row],[POINTS_PER_POSSESSION]]</f>
        <v>117.70623742454727</v>
      </c>
      <c r="BM2389" s="4">
        <f xml:space="preserve"> _2025teamgamelogs[[#This Row],[POSSESIONS]] / (_2025teamgamelogs[[#This Row],[MIN]]/48)</f>
        <v>99.4</v>
      </c>
      <c r="BN2389" s="3">
        <f>_2025teamgamelogs[[#This Row],[PTS]] / (2 * (_2025teamgamelogs[[#This Row],[FGA]] + 0.44 * _2025teamgamelogs[[#This Row],[FTA]]))</f>
        <v>0.63311688311688308</v>
      </c>
      <c r="BO2389" s="4">
        <f>VLOOKUP(_2025teamgamelogs[[#This Row],[MONTH]], LEAGUE_AVERAGES!$A$2:$B$8, 2, FALSE)</f>
        <v>112.746782507823</v>
      </c>
      <c r="BP2389" s="5">
        <f>VLOOKUP(_2025teamgamelogs[[#This Row],[TEAM_NAME]], LEAGUE_AVERAGES!$A$14:$C$43, 2, FALSE)</f>
        <v>0.35034146341463424</v>
      </c>
      <c r="BQ2389" s="5">
        <f>VLOOKUP(_2025teamgamelogs[[#This Row],[TEAM_NAME]], LEAGUE_AVERAGES!$A$14:$C$43, 3, FALSE)</f>
        <v>0.35473170731707321</v>
      </c>
      <c r="BR2389" s="5">
        <f>VLOOKUP(_2025teamgamelogs[[#This Row],[TEAM_NAME]], LEAGUE_AVERAGES!$F$14:$H$43, 2, FALSE)</f>
        <v>0.45260975609756104</v>
      </c>
      <c r="BS2389" s="5">
        <f>VLOOKUP(_2025teamgamelogs[[#This Row],[TEAM_NAME]], LEAGUE_AVERAGES!$F$14:$H$43, 3, FALSE)</f>
        <v>0.45763414634146338</v>
      </c>
      <c r="BT2389" s="5">
        <f>VLOOKUP(_2025teamgamelogs[[#This Row],[TEAM_NAME]], LEAGUE_AVERAGES!$K$14:$M$43, 2, FALSE)</f>
        <v>0.55103752047014554</v>
      </c>
      <c r="BU2389" s="5">
        <f>VLOOKUP(_2025teamgamelogs[[#This Row],[TEAM_NAME]], LEAGUE_AVERAGES!$K$14:$M$43, 3, FALSE)</f>
        <v>0.55544482411316332</v>
      </c>
    </row>
    <row r="2390" spans="1:73" x14ac:dyDescent="0.2">
      <c r="A2390" t="s">
        <v>59</v>
      </c>
      <c r="B2390">
        <v>1610612766</v>
      </c>
      <c r="C2390" t="s">
        <v>122</v>
      </c>
      <c r="D2390" t="s">
        <v>123</v>
      </c>
      <c r="E2390">
        <v>22401158</v>
      </c>
      <c r="F2390" s="1">
        <v>45756</v>
      </c>
      <c r="G2390" t="s">
        <v>1750</v>
      </c>
      <c r="H2390" t="s">
        <v>70</v>
      </c>
      <c r="I2390">
        <v>48</v>
      </c>
      <c r="J2390">
        <v>36</v>
      </c>
      <c r="K2390">
        <v>82</v>
      </c>
      <c r="L2390">
        <v>0.439</v>
      </c>
      <c r="M2390">
        <v>11</v>
      </c>
      <c r="N2390">
        <v>35</v>
      </c>
      <c r="O2390">
        <v>0.314</v>
      </c>
      <c r="P2390">
        <v>13</v>
      </c>
      <c r="Q2390">
        <v>16</v>
      </c>
      <c r="R2390">
        <v>0.81299999999999994</v>
      </c>
      <c r="S2390">
        <v>5</v>
      </c>
      <c r="T2390">
        <v>36</v>
      </c>
      <c r="U2390">
        <v>41</v>
      </c>
      <c r="V2390">
        <v>23</v>
      </c>
      <c r="W2390">
        <v>19</v>
      </c>
      <c r="X2390">
        <v>5</v>
      </c>
      <c r="Y2390">
        <v>3</v>
      </c>
      <c r="Z2390">
        <v>2</v>
      </c>
      <c r="AA2390">
        <v>13</v>
      </c>
      <c r="AB2390">
        <v>16</v>
      </c>
      <c r="AC2390">
        <v>96</v>
      </c>
      <c r="AD2390">
        <v>-30</v>
      </c>
      <c r="AE2390">
        <v>1</v>
      </c>
      <c r="AF2390">
        <v>1231</v>
      </c>
      <c r="AG2390">
        <v>1231</v>
      </c>
      <c r="AH2390">
        <v>1231</v>
      </c>
      <c r="AI2390">
        <v>121</v>
      </c>
      <c r="AJ2390">
        <v>2070</v>
      </c>
      <c r="AK2390">
        <v>2022</v>
      </c>
      <c r="AL2390">
        <v>1718</v>
      </c>
      <c r="AM2390">
        <v>1661</v>
      </c>
      <c r="AN2390">
        <v>1495</v>
      </c>
      <c r="AO2390">
        <v>1754</v>
      </c>
      <c r="AP2390">
        <v>1755</v>
      </c>
      <c r="AQ2390">
        <v>1907</v>
      </c>
      <c r="AR2390">
        <v>924</v>
      </c>
      <c r="AS2390">
        <v>2299</v>
      </c>
      <c r="AT2390">
        <v>640</v>
      </c>
      <c r="AU2390">
        <v>1563</v>
      </c>
      <c r="AV2390">
        <v>1759</v>
      </c>
      <c r="AW2390">
        <v>2098</v>
      </c>
      <c r="AX2390">
        <v>1998</v>
      </c>
      <c r="AY2390">
        <v>1712</v>
      </c>
      <c r="AZ2390">
        <v>158</v>
      </c>
      <c r="BA2390">
        <v>148</v>
      </c>
      <c r="BB2390">
        <v>1670</v>
      </c>
      <c r="BC2390">
        <v>2258</v>
      </c>
      <c r="BD2390">
        <v>2381</v>
      </c>
      <c r="BE2390">
        <v>1</v>
      </c>
      <c r="BF2390" t="s">
        <v>71</v>
      </c>
      <c r="BG2390" t="s">
        <v>1404</v>
      </c>
      <c r="BH2390" t="s">
        <v>1787</v>
      </c>
      <c r="BI2390" s="4">
        <f xml:space="preserve"> _2025teamgamelogs[[#This Row],[FGA]] + (0.44 * _2025teamgamelogs[[#This Row],[FTA]]) + _2025teamgamelogs[[#This Row],[TOV]] - _2025teamgamelogs[[#This Row],[OREB]]</f>
        <v>103.04</v>
      </c>
      <c r="BJ2390" s="3">
        <f>_2025teamgamelogs[[#This Row],[TOV]]/_2025teamgamelogs[[#This Row],[POSSESIONS]]</f>
        <v>0.18439440993788819</v>
      </c>
      <c r="BK2390" s="4">
        <f>_2025teamgamelogs[[#This Row],[PTS]]/_2025teamgamelogs[[#This Row],[POSSESIONS]]</f>
        <v>0.93167701863354035</v>
      </c>
      <c r="BL2390" s="4">
        <f xml:space="preserve"> 100 * _2025teamgamelogs[[#This Row],[POINTS_PER_POSSESSION]]</f>
        <v>93.16770186335404</v>
      </c>
      <c r="BM2390" s="4">
        <f xml:space="preserve"> _2025teamgamelogs[[#This Row],[POSSESIONS]] / (_2025teamgamelogs[[#This Row],[MIN]]/48)</f>
        <v>103.04</v>
      </c>
      <c r="BN2390" s="3">
        <f>_2025teamgamelogs[[#This Row],[PTS]] / (2 * (_2025teamgamelogs[[#This Row],[FGA]] + 0.44 * _2025teamgamelogs[[#This Row],[FTA]]))</f>
        <v>0.53908355795148244</v>
      </c>
      <c r="BO2390" s="4">
        <f>VLOOKUP(_2025teamgamelogs[[#This Row],[MONTH]], LEAGUE_AVERAGES!$A$2:$B$8, 2, FALSE)</f>
        <v>112.746782507823</v>
      </c>
      <c r="BP2390" s="5">
        <f>VLOOKUP(_2025teamgamelogs[[#This Row],[TEAM_NAME]], LEAGUE_AVERAGES!$A$14:$C$43, 2, FALSE)</f>
        <v>0.33860975609756089</v>
      </c>
      <c r="BQ2390" s="5">
        <f>VLOOKUP(_2025teamgamelogs[[#This Row],[TEAM_NAME]], LEAGUE_AVERAGES!$A$14:$C$43, 3, FALSE)</f>
        <v>0.33580487804878045</v>
      </c>
      <c r="BR2390" s="5">
        <f>VLOOKUP(_2025teamgamelogs[[#This Row],[TEAM_NAME]], LEAGUE_AVERAGES!$F$14:$H$43, 2, FALSE)</f>
        <v>0.43492682926829268</v>
      </c>
      <c r="BS2390" s="5">
        <f>VLOOKUP(_2025teamgamelogs[[#This Row],[TEAM_NAME]], LEAGUE_AVERAGES!$F$14:$H$43, 3, FALSE)</f>
        <v>0.42697560975609755</v>
      </c>
      <c r="BT2390" s="5">
        <f>VLOOKUP(_2025teamgamelogs[[#This Row],[TEAM_NAME]], LEAGUE_AVERAGES!$K$14:$M$43, 2, FALSE)</f>
        <v>0.5424635833805308</v>
      </c>
      <c r="BU2390" s="5">
        <f>VLOOKUP(_2025teamgamelogs[[#This Row],[TEAM_NAME]], LEAGUE_AVERAGES!$K$14:$M$43, 3, FALSE)</f>
        <v>0.53419164265445196</v>
      </c>
    </row>
    <row r="2391" spans="1:73" x14ac:dyDescent="0.2">
      <c r="A2391" t="s">
        <v>59</v>
      </c>
      <c r="B2391">
        <v>1610612748</v>
      </c>
      <c r="C2391" t="s">
        <v>101</v>
      </c>
      <c r="D2391" t="s">
        <v>102</v>
      </c>
      <c r="E2391">
        <v>22401160</v>
      </c>
      <c r="F2391" s="1">
        <v>45756</v>
      </c>
      <c r="G2391" t="s">
        <v>1323</v>
      </c>
      <c r="H2391" t="s">
        <v>70</v>
      </c>
      <c r="I2391">
        <v>48</v>
      </c>
      <c r="J2391">
        <v>44</v>
      </c>
      <c r="K2391">
        <v>92</v>
      </c>
      <c r="L2391">
        <v>0.47799999999999998</v>
      </c>
      <c r="M2391">
        <v>12</v>
      </c>
      <c r="N2391">
        <v>33</v>
      </c>
      <c r="O2391">
        <v>0.36399999999999999</v>
      </c>
      <c r="P2391">
        <v>11</v>
      </c>
      <c r="Q2391">
        <v>17</v>
      </c>
      <c r="R2391">
        <v>0.64700000000000002</v>
      </c>
      <c r="S2391">
        <v>11</v>
      </c>
      <c r="T2391">
        <v>28</v>
      </c>
      <c r="U2391">
        <v>39</v>
      </c>
      <c r="V2391">
        <v>28</v>
      </c>
      <c r="W2391">
        <v>13</v>
      </c>
      <c r="X2391">
        <v>11</v>
      </c>
      <c r="Y2391">
        <v>3</v>
      </c>
      <c r="Z2391">
        <v>7</v>
      </c>
      <c r="AA2391">
        <v>10</v>
      </c>
      <c r="AB2391">
        <v>14</v>
      </c>
      <c r="AC2391">
        <v>111</v>
      </c>
      <c r="AD2391">
        <v>-8</v>
      </c>
      <c r="AE2391">
        <v>1</v>
      </c>
      <c r="AF2391">
        <v>1231</v>
      </c>
      <c r="AG2391">
        <v>1231</v>
      </c>
      <c r="AH2391">
        <v>1231</v>
      </c>
      <c r="AI2391">
        <v>121</v>
      </c>
      <c r="AJ2391">
        <v>703</v>
      </c>
      <c r="AK2391">
        <v>768</v>
      </c>
      <c r="AL2391">
        <v>1028</v>
      </c>
      <c r="AM2391">
        <v>1413</v>
      </c>
      <c r="AN2391">
        <v>1749</v>
      </c>
      <c r="AO2391">
        <v>1156</v>
      </c>
      <c r="AP2391">
        <v>2028</v>
      </c>
      <c r="AQ2391">
        <v>1778</v>
      </c>
      <c r="AR2391">
        <v>2210</v>
      </c>
      <c r="AS2391">
        <v>1051</v>
      </c>
      <c r="AT2391">
        <v>1951</v>
      </c>
      <c r="AU2391">
        <v>1833</v>
      </c>
      <c r="AV2391">
        <v>840</v>
      </c>
      <c r="AW2391">
        <v>850</v>
      </c>
      <c r="AX2391">
        <v>346</v>
      </c>
      <c r="AY2391">
        <v>1712</v>
      </c>
      <c r="AZ2391">
        <v>1902</v>
      </c>
      <c r="BA2391">
        <v>25</v>
      </c>
      <c r="BB2391">
        <v>2064</v>
      </c>
      <c r="BC2391">
        <v>1402</v>
      </c>
      <c r="BD2391">
        <v>1667</v>
      </c>
      <c r="BE2391">
        <v>1</v>
      </c>
      <c r="BF2391" t="s">
        <v>71</v>
      </c>
      <c r="BG2391" t="s">
        <v>1404</v>
      </c>
      <c r="BH2391" t="s">
        <v>1787</v>
      </c>
      <c r="BI2391" s="4">
        <f xml:space="preserve"> _2025teamgamelogs[[#This Row],[FGA]] + (0.44 * _2025teamgamelogs[[#This Row],[FTA]]) + _2025teamgamelogs[[#This Row],[TOV]] - _2025teamgamelogs[[#This Row],[OREB]]</f>
        <v>101.48</v>
      </c>
      <c r="BJ2391" s="3">
        <f>_2025teamgamelogs[[#This Row],[TOV]]/_2025teamgamelogs[[#This Row],[POSSESIONS]]</f>
        <v>0.12810405991328341</v>
      </c>
      <c r="BK2391" s="4">
        <f>_2025teamgamelogs[[#This Row],[PTS]]/_2025teamgamelogs[[#This Row],[POSSESIONS]]</f>
        <v>1.093811588490343</v>
      </c>
      <c r="BL2391" s="4">
        <f xml:space="preserve"> 100 * _2025teamgamelogs[[#This Row],[POINTS_PER_POSSESSION]]</f>
        <v>109.38115884903429</v>
      </c>
      <c r="BM2391" s="4">
        <f xml:space="preserve"> _2025teamgamelogs[[#This Row],[POSSESIONS]] / (_2025teamgamelogs[[#This Row],[MIN]]/48)</f>
        <v>101.48</v>
      </c>
      <c r="BN2391" s="3">
        <f>_2025teamgamelogs[[#This Row],[PTS]] / (2 * (_2025teamgamelogs[[#This Row],[FGA]] + 0.44 * _2025teamgamelogs[[#This Row],[FTA]]))</f>
        <v>0.55790108564535579</v>
      </c>
      <c r="BO2391" s="4">
        <f>VLOOKUP(_2025teamgamelogs[[#This Row],[MONTH]], LEAGUE_AVERAGES!$A$2:$B$8, 2, FALSE)</f>
        <v>112.746782507823</v>
      </c>
      <c r="BP2391" s="5">
        <f>VLOOKUP(_2025teamgamelogs[[#This Row],[TEAM_NAME]], LEAGUE_AVERAGES!$A$14:$C$43, 2, FALSE)</f>
        <v>0.38887804878048787</v>
      </c>
      <c r="BQ2391" s="5">
        <f>VLOOKUP(_2025teamgamelogs[[#This Row],[TEAM_NAME]], LEAGUE_AVERAGES!$A$14:$C$43, 3, FALSE)</f>
        <v>0.35180487804878063</v>
      </c>
      <c r="BR2391" s="5">
        <f>VLOOKUP(_2025teamgamelogs[[#This Row],[TEAM_NAME]], LEAGUE_AVERAGES!$F$14:$H$43, 2, FALSE)</f>
        <v>0.48178048780487814</v>
      </c>
      <c r="BS2391" s="5">
        <f>VLOOKUP(_2025teamgamelogs[[#This Row],[TEAM_NAME]], LEAGUE_AVERAGES!$F$14:$H$43, 3, FALSE)</f>
        <v>0.44997560975609752</v>
      </c>
      <c r="BT2391" s="5">
        <f>VLOOKUP(_2025teamgamelogs[[#This Row],[TEAM_NAME]], LEAGUE_AVERAGES!$K$14:$M$43, 2, FALSE)</f>
        <v>0.59307433364150897</v>
      </c>
      <c r="BU2391" s="5">
        <f>VLOOKUP(_2025teamgamelogs[[#This Row],[TEAM_NAME]], LEAGUE_AVERAGES!$K$14:$M$43, 3, FALSE)</f>
        <v>0.56311679796954139</v>
      </c>
    </row>
    <row r="2392" spans="1:73" x14ac:dyDescent="0.2">
      <c r="A2392" t="s">
        <v>59</v>
      </c>
      <c r="B2392">
        <v>1610612750</v>
      </c>
      <c r="C2392" t="s">
        <v>8</v>
      </c>
      <c r="D2392" t="s">
        <v>72</v>
      </c>
      <c r="E2392">
        <v>22401170</v>
      </c>
      <c r="F2392" s="1">
        <v>45757</v>
      </c>
      <c r="G2392" t="s">
        <v>1158</v>
      </c>
      <c r="H2392" t="s">
        <v>63</v>
      </c>
      <c r="I2392">
        <v>48</v>
      </c>
      <c r="J2392">
        <v>48</v>
      </c>
      <c r="K2392">
        <v>87</v>
      </c>
      <c r="L2392">
        <v>0.55200000000000005</v>
      </c>
      <c r="M2392">
        <v>20</v>
      </c>
      <c r="N2392">
        <v>44</v>
      </c>
      <c r="O2392">
        <v>0.45500000000000002</v>
      </c>
      <c r="P2392">
        <v>25</v>
      </c>
      <c r="Q2392">
        <v>28</v>
      </c>
      <c r="R2392">
        <v>0.89300000000000002</v>
      </c>
      <c r="S2392">
        <v>8</v>
      </c>
      <c r="T2392">
        <v>33</v>
      </c>
      <c r="U2392">
        <v>41</v>
      </c>
      <c r="V2392">
        <v>29</v>
      </c>
      <c r="W2392">
        <v>16</v>
      </c>
      <c r="X2392">
        <v>6</v>
      </c>
      <c r="Y2392">
        <v>3</v>
      </c>
      <c r="Z2392">
        <v>2</v>
      </c>
      <c r="AA2392">
        <v>25</v>
      </c>
      <c r="AB2392">
        <v>22</v>
      </c>
      <c r="AC2392">
        <v>141</v>
      </c>
      <c r="AD2392">
        <v>16</v>
      </c>
      <c r="AE2392">
        <v>1</v>
      </c>
      <c r="AF2392">
        <v>1</v>
      </c>
      <c r="AG2392">
        <v>1</v>
      </c>
      <c r="AH2392">
        <v>1</v>
      </c>
      <c r="AI2392">
        <v>121</v>
      </c>
      <c r="AJ2392">
        <v>242</v>
      </c>
      <c r="AK2392">
        <v>1449</v>
      </c>
      <c r="AL2392">
        <v>150</v>
      </c>
      <c r="AM2392">
        <v>114</v>
      </c>
      <c r="AN2392">
        <v>384</v>
      </c>
      <c r="AO2392">
        <v>299</v>
      </c>
      <c r="AP2392">
        <v>183</v>
      </c>
      <c r="AQ2392">
        <v>377</v>
      </c>
      <c r="AR2392">
        <v>306</v>
      </c>
      <c r="AS2392">
        <v>1800</v>
      </c>
      <c r="AT2392">
        <v>1131</v>
      </c>
      <c r="AU2392">
        <v>1563</v>
      </c>
      <c r="AV2392">
        <v>687</v>
      </c>
      <c r="AW2392">
        <v>1583</v>
      </c>
      <c r="AX2392">
        <v>1702</v>
      </c>
      <c r="AY2392">
        <v>1712</v>
      </c>
      <c r="AZ2392">
        <v>158</v>
      </c>
      <c r="BA2392">
        <v>2247</v>
      </c>
      <c r="BB2392">
        <v>416</v>
      </c>
      <c r="BC2392">
        <v>43</v>
      </c>
      <c r="BD2392">
        <v>338</v>
      </c>
      <c r="BE2392">
        <v>1</v>
      </c>
      <c r="BF2392" t="s">
        <v>71</v>
      </c>
      <c r="BG2392" t="s">
        <v>1404</v>
      </c>
      <c r="BH2392" t="s">
        <v>1787</v>
      </c>
      <c r="BI2392" s="4">
        <f xml:space="preserve"> _2025teamgamelogs[[#This Row],[FGA]] + (0.44 * _2025teamgamelogs[[#This Row],[FTA]]) + _2025teamgamelogs[[#This Row],[TOV]] - _2025teamgamelogs[[#This Row],[OREB]]</f>
        <v>107.32</v>
      </c>
      <c r="BJ2392" s="3">
        <f>_2025teamgamelogs[[#This Row],[TOV]]/_2025teamgamelogs[[#This Row],[POSSESIONS]]</f>
        <v>0.14908684308609765</v>
      </c>
      <c r="BK2392" s="4">
        <f>_2025teamgamelogs[[#This Row],[PTS]]/_2025teamgamelogs[[#This Row],[POSSESIONS]]</f>
        <v>1.3138278046962357</v>
      </c>
      <c r="BL2392" s="4">
        <f xml:space="preserve"> 100 * _2025teamgamelogs[[#This Row],[POINTS_PER_POSSESSION]]</f>
        <v>131.38278046962358</v>
      </c>
      <c r="BM2392" s="4">
        <f xml:space="preserve"> _2025teamgamelogs[[#This Row],[POSSESIONS]] / (_2025teamgamelogs[[#This Row],[MIN]]/48)</f>
        <v>107.32</v>
      </c>
      <c r="BN2392" s="3">
        <f>_2025teamgamelogs[[#This Row],[PTS]] / (2 * (_2025teamgamelogs[[#This Row],[FGA]] + 0.44 * _2025teamgamelogs[[#This Row],[FTA]]))</f>
        <v>0.70982682239226746</v>
      </c>
      <c r="BO2392" s="4">
        <f>VLOOKUP(_2025teamgamelogs[[#This Row],[MONTH]], LEAGUE_AVERAGES!$A$2:$B$8, 2, FALSE)</f>
        <v>112.746782507823</v>
      </c>
      <c r="BP2392" s="5">
        <f>VLOOKUP(_2025teamgamelogs[[#This Row],[TEAM_NAME]], LEAGUE_AVERAGES!$A$14:$C$43, 2, FALSE)</f>
        <v>0.38256097560975622</v>
      </c>
      <c r="BQ2392" s="5">
        <f>VLOOKUP(_2025teamgamelogs[[#This Row],[TEAM_NAME]], LEAGUE_AVERAGES!$A$14:$C$43, 3, FALSE)</f>
        <v>0.37156097560975615</v>
      </c>
      <c r="BR2392" s="5">
        <f>VLOOKUP(_2025teamgamelogs[[#This Row],[TEAM_NAME]], LEAGUE_AVERAGES!$F$14:$H$43, 2, FALSE)</f>
        <v>0.47402439024390242</v>
      </c>
      <c r="BS2392" s="5">
        <f>VLOOKUP(_2025teamgamelogs[[#This Row],[TEAM_NAME]], LEAGUE_AVERAGES!$F$14:$H$43, 3, FALSE)</f>
        <v>0.46580487804878057</v>
      </c>
      <c r="BT2392" s="5">
        <f>VLOOKUP(_2025teamgamelogs[[#This Row],[TEAM_NAME]], LEAGUE_AVERAGES!$K$14:$M$43, 2, FALSE)</f>
        <v>0.59446350940954662</v>
      </c>
      <c r="BU2392" s="5">
        <f>VLOOKUP(_2025teamgamelogs[[#This Row],[TEAM_NAME]], LEAGUE_AVERAGES!$K$14:$M$43, 3, FALSE)</f>
        <v>0.58583417827298701</v>
      </c>
    </row>
    <row r="2393" spans="1:73" x14ac:dyDescent="0.2">
      <c r="A2393" t="s">
        <v>59</v>
      </c>
      <c r="B2393">
        <v>1610612754</v>
      </c>
      <c r="C2393" t="s">
        <v>110</v>
      </c>
      <c r="D2393" t="s">
        <v>111</v>
      </c>
      <c r="E2393">
        <v>22401168</v>
      </c>
      <c r="F2393" s="1">
        <v>45757</v>
      </c>
      <c r="G2393" t="s">
        <v>1095</v>
      </c>
      <c r="H2393" t="s">
        <v>63</v>
      </c>
      <c r="I2393">
        <v>48</v>
      </c>
      <c r="J2393">
        <v>43</v>
      </c>
      <c r="K2393">
        <v>93</v>
      </c>
      <c r="L2393">
        <v>0.46200000000000002</v>
      </c>
      <c r="M2393">
        <v>14</v>
      </c>
      <c r="N2393">
        <v>41</v>
      </c>
      <c r="O2393">
        <v>0.34100000000000003</v>
      </c>
      <c r="P2393">
        <v>14</v>
      </c>
      <c r="Q2393">
        <v>20</v>
      </c>
      <c r="R2393">
        <v>0.7</v>
      </c>
      <c r="S2393">
        <v>10</v>
      </c>
      <c r="T2393">
        <v>36</v>
      </c>
      <c r="U2393">
        <v>46</v>
      </c>
      <c r="V2393">
        <v>28</v>
      </c>
      <c r="W2393">
        <v>10</v>
      </c>
      <c r="X2393">
        <v>3</v>
      </c>
      <c r="Y2393">
        <v>11</v>
      </c>
      <c r="Z2393">
        <v>3</v>
      </c>
      <c r="AA2393">
        <v>16</v>
      </c>
      <c r="AB2393">
        <v>16</v>
      </c>
      <c r="AC2393">
        <v>114</v>
      </c>
      <c r="AD2393">
        <v>2</v>
      </c>
      <c r="AE2393">
        <v>1</v>
      </c>
      <c r="AF2393">
        <v>1</v>
      </c>
      <c r="AG2393">
        <v>1</v>
      </c>
      <c r="AH2393">
        <v>1</v>
      </c>
      <c r="AI2393">
        <v>121</v>
      </c>
      <c r="AJ2393">
        <v>866</v>
      </c>
      <c r="AK2393">
        <v>664</v>
      </c>
      <c r="AL2393">
        <v>1333</v>
      </c>
      <c r="AM2393">
        <v>934</v>
      </c>
      <c r="AN2393">
        <v>681</v>
      </c>
      <c r="AO2393">
        <v>1431</v>
      </c>
      <c r="AP2393">
        <v>1571</v>
      </c>
      <c r="AQ2393">
        <v>1301</v>
      </c>
      <c r="AR2393">
        <v>1932</v>
      </c>
      <c r="AS2393">
        <v>1308</v>
      </c>
      <c r="AT2393">
        <v>640</v>
      </c>
      <c r="AU2393">
        <v>835</v>
      </c>
      <c r="AV2393">
        <v>840</v>
      </c>
      <c r="AW2393">
        <v>264</v>
      </c>
      <c r="AX2393">
        <v>2344</v>
      </c>
      <c r="AY2393">
        <v>32</v>
      </c>
      <c r="AZ2393">
        <v>384</v>
      </c>
      <c r="BA2393">
        <v>570</v>
      </c>
      <c r="BB2393">
        <v>1670</v>
      </c>
      <c r="BC2393">
        <v>1168</v>
      </c>
      <c r="BD2393">
        <v>1106</v>
      </c>
      <c r="BE2393">
        <v>1</v>
      </c>
      <c r="BF2393" t="s">
        <v>64</v>
      </c>
      <c r="BG2393" t="s">
        <v>1404</v>
      </c>
      <c r="BH2393" t="s">
        <v>1787</v>
      </c>
      <c r="BI2393" s="4">
        <f xml:space="preserve"> _2025teamgamelogs[[#This Row],[FGA]] + (0.44 * _2025teamgamelogs[[#This Row],[FTA]]) + _2025teamgamelogs[[#This Row],[TOV]] - _2025teamgamelogs[[#This Row],[OREB]]</f>
        <v>101.8</v>
      </c>
      <c r="BJ2393" s="3">
        <f>_2025teamgamelogs[[#This Row],[TOV]]/_2025teamgamelogs[[#This Row],[POSSESIONS]]</f>
        <v>9.8231827111984291E-2</v>
      </c>
      <c r="BK2393" s="4">
        <f>_2025teamgamelogs[[#This Row],[PTS]]/_2025teamgamelogs[[#This Row],[POSSESIONS]]</f>
        <v>1.1198428290766209</v>
      </c>
      <c r="BL2393" s="4">
        <f xml:space="preserve"> 100 * _2025teamgamelogs[[#This Row],[POINTS_PER_POSSESSION]]</f>
        <v>111.98428290766209</v>
      </c>
      <c r="BM2393" s="4">
        <f xml:space="preserve"> _2025teamgamelogs[[#This Row],[POSSESIONS]] / (_2025teamgamelogs[[#This Row],[MIN]]/48)</f>
        <v>101.8</v>
      </c>
      <c r="BN2393" s="3">
        <f>_2025teamgamelogs[[#This Row],[PTS]] / (2 * (_2025teamgamelogs[[#This Row],[FGA]] + 0.44 * _2025teamgamelogs[[#This Row],[FTA]]))</f>
        <v>0.55992141453831046</v>
      </c>
      <c r="BO2393" s="4">
        <f>VLOOKUP(_2025teamgamelogs[[#This Row],[MONTH]], LEAGUE_AVERAGES!$A$2:$B$8, 2, FALSE)</f>
        <v>112.746782507823</v>
      </c>
      <c r="BP2393" s="5">
        <f>VLOOKUP(_2025teamgamelogs[[#This Row],[TEAM_NAME]], LEAGUE_AVERAGES!$A$14:$C$43, 2, FALSE)</f>
        <v>0.37909999999999999</v>
      </c>
      <c r="BQ2393" s="5">
        <f>VLOOKUP(_2025teamgamelogs[[#This Row],[TEAM_NAME]], LEAGUE_AVERAGES!$A$14:$C$43, 3, FALSE)</f>
        <v>0.35511904761904761</v>
      </c>
      <c r="BR2393" s="5">
        <f>VLOOKUP(_2025teamgamelogs[[#This Row],[TEAM_NAME]], LEAGUE_AVERAGES!$F$14:$H$43, 2, FALSE)</f>
        <v>0.49785000000000013</v>
      </c>
      <c r="BS2393" s="5">
        <f>VLOOKUP(_2025teamgamelogs[[#This Row],[TEAM_NAME]], LEAGUE_AVERAGES!$F$14:$H$43, 3, FALSE)</f>
        <v>0.47942857142857148</v>
      </c>
      <c r="BT2393" s="5">
        <f>VLOOKUP(_2025teamgamelogs[[#This Row],[TEAM_NAME]], LEAGUE_AVERAGES!$K$14:$M$43, 2, FALSE)</f>
        <v>0.60805571751162091</v>
      </c>
      <c r="BU2393" s="5">
        <f>VLOOKUP(_2025teamgamelogs[[#This Row],[TEAM_NAME]], LEAGUE_AVERAGES!$K$14:$M$43, 3, FALSE)</f>
        <v>0.58190704341109034</v>
      </c>
    </row>
    <row r="2394" spans="1:73" x14ac:dyDescent="0.2">
      <c r="A2394" t="s">
        <v>59</v>
      </c>
      <c r="B2394">
        <v>1610612749</v>
      </c>
      <c r="C2394" t="s">
        <v>113</v>
      </c>
      <c r="D2394" t="s">
        <v>114</v>
      </c>
      <c r="E2394">
        <v>22401161</v>
      </c>
      <c r="F2394" s="1">
        <v>45757</v>
      </c>
      <c r="G2394" t="s">
        <v>1854</v>
      </c>
      <c r="H2394" t="s">
        <v>63</v>
      </c>
      <c r="I2394">
        <v>48</v>
      </c>
      <c r="J2394">
        <v>49</v>
      </c>
      <c r="K2394">
        <v>90</v>
      </c>
      <c r="L2394">
        <v>0.54400000000000004</v>
      </c>
      <c r="M2394">
        <v>18</v>
      </c>
      <c r="N2394">
        <v>45</v>
      </c>
      <c r="O2394">
        <v>0.4</v>
      </c>
      <c r="P2394">
        <v>20</v>
      </c>
      <c r="Q2394">
        <v>30</v>
      </c>
      <c r="R2394">
        <v>0.66700000000000004</v>
      </c>
      <c r="S2394">
        <v>7</v>
      </c>
      <c r="T2394">
        <v>36</v>
      </c>
      <c r="U2394">
        <v>43</v>
      </c>
      <c r="V2394">
        <v>27</v>
      </c>
      <c r="W2394">
        <v>12</v>
      </c>
      <c r="X2394">
        <v>13</v>
      </c>
      <c r="Y2394">
        <v>4</v>
      </c>
      <c r="Z2394">
        <v>0</v>
      </c>
      <c r="AA2394">
        <v>17</v>
      </c>
      <c r="AB2394">
        <v>21</v>
      </c>
      <c r="AC2394">
        <v>136</v>
      </c>
      <c r="AD2394">
        <v>25</v>
      </c>
      <c r="AE2394">
        <v>1</v>
      </c>
      <c r="AF2394">
        <v>1</v>
      </c>
      <c r="AG2394">
        <v>1</v>
      </c>
      <c r="AH2394">
        <v>1</v>
      </c>
      <c r="AI2394">
        <v>121</v>
      </c>
      <c r="AJ2394">
        <v>174</v>
      </c>
      <c r="AK2394">
        <v>1029</v>
      </c>
      <c r="AL2394">
        <v>196</v>
      </c>
      <c r="AM2394">
        <v>288</v>
      </c>
      <c r="AN2394">
        <v>312</v>
      </c>
      <c r="AO2394">
        <v>723</v>
      </c>
      <c r="AP2394">
        <v>623</v>
      </c>
      <c r="AQ2394">
        <v>259</v>
      </c>
      <c r="AR2394">
        <v>2105</v>
      </c>
      <c r="AS2394">
        <v>2024</v>
      </c>
      <c r="AT2394">
        <v>640</v>
      </c>
      <c r="AU2394">
        <v>1282</v>
      </c>
      <c r="AV2394">
        <v>1013</v>
      </c>
      <c r="AW2394">
        <v>640</v>
      </c>
      <c r="AX2394">
        <v>137</v>
      </c>
      <c r="AY2394">
        <v>1274</v>
      </c>
      <c r="AZ2394">
        <v>1</v>
      </c>
      <c r="BA2394">
        <v>792</v>
      </c>
      <c r="BB2394">
        <v>575</v>
      </c>
      <c r="BC2394">
        <v>95</v>
      </c>
      <c r="BD2394">
        <v>135</v>
      </c>
      <c r="BE2394">
        <v>1</v>
      </c>
      <c r="BF2394" t="s">
        <v>64</v>
      </c>
      <c r="BG2394" t="s">
        <v>1404</v>
      </c>
      <c r="BH2394" t="s">
        <v>1787</v>
      </c>
      <c r="BI2394" s="4">
        <f xml:space="preserve"> _2025teamgamelogs[[#This Row],[FGA]] + (0.44 * _2025teamgamelogs[[#This Row],[FTA]]) + _2025teamgamelogs[[#This Row],[TOV]] - _2025teamgamelogs[[#This Row],[OREB]]</f>
        <v>108.2</v>
      </c>
      <c r="BJ2394" s="3">
        <f>_2025teamgamelogs[[#This Row],[TOV]]/_2025teamgamelogs[[#This Row],[POSSESIONS]]</f>
        <v>0.11090573012939002</v>
      </c>
      <c r="BK2394" s="4">
        <f>_2025teamgamelogs[[#This Row],[PTS]]/_2025teamgamelogs[[#This Row],[POSSESIONS]]</f>
        <v>1.2569316081330868</v>
      </c>
      <c r="BL2394" s="4">
        <f xml:space="preserve"> 100 * _2025teamgamelogs[[#This Row],[POINTS_PER_POSSESSION]]</f>
        <v>125.69316081330868</v>
      </c>
      <c r="BM2394" s="4">
        <f xml:space="preserve"> _2025teamgamelogs[[#This Row],[POSSESIONS]] / (_2025teamgamelogs[[#This Row],[MIN]]/48)</f>
        <v>108.2</v>
      </c>
      <c r="BN2394" s="3">
        <f>_2025teamgamelogs[[#This Row],[PTS]] / (2 * (_2025teamgamelogs[[#This Row],[FGA]] + 0.44 * _2025teamgamelogs[[#This Row],[FTA]]))</f>
        <v>0.65891472868217049</v>
      </c>
      <c r="BO2394" s="4">
        <f>VLOOKUP(_2025teamgamelogs[[#This Row],[MONTH]], LEAGUE_AVERAGES!$A$2:$B$8, 2, FALSE)</f>
        <v>112.746782507823</v>
      </c>
      <c r="BP2394" s="5">
        <f>VLOOKUP(_2025teamgamelogs[[#This Row],[TEAM_NAME]], LEAGUE_AVERAGES!$A$14:$C$43, 2, FALSE)</f>
        <v>0.4062926829268293</v>
      </c>
      <c r="BQ2394" s="5">
        <f>VLOOKUP(_2025teamgamelogs[[#This Row],[TEAM_NAME]], LEAGUE_AVERAGES!$A$14:$C$43, 3, FALSE)</f>
        <v>0.36926829268292688</v>
      </c>
      <c r="BR2394" s="5">
        <f>VLOOKUP(_2025teamgamelogs[[#This Row],[TEAM_NAME]], LEAGUE_AVERAGES!$F$14:$H$43, 2, FALSE)</f>
        <v>0.49804878048780482</v>
      </c>
      <c r="BS2394" s="5">
        <f>VLOOKUP(_2025teamgamelogs[[#This Row],[TEAM_NAME]], LEAGUE_AVERAGES!$F$14:$H$43, 3, FALSE)</f>
        <v>0.47917073170731711</v>
      </c>
      <c r="BT2394" s="5">
        <f>VLOOKUP(_2025teamgamelogs[[#This Row],[TEAM_NAME]], LEAGUE_AVERAGES!$K$14:$M$43, 2, FALSE)</f>
        <v>0.61475494156948829</v>
      </c>
      <c r="BU2394" s="5">
        <f>VLOOKUP(_2025teamgamelogs[[#This Row],[TEAM_NAME]], LEAGUE_AVERAGES!$K$14:$M$43, 3, FALSE)</f>
        <v>0.58586037801226176</v>
      </c>
    </row>
    <row r="2395" spans="1:73" x14ac:dyDescent="0.2">
      <c r="A2395" t="s">
        <v>59</v>
      </c>
      <c r="B2395">
        <v>1610612739</v>
      </c>
      <c r="C2395" t="s">
        <v>119</v>
      </c>
      <c r="D2395" t="s">
        <v>120</v>
      </c>
      <c r="E2395">
        <v>22401168</v>
      </c>
      <c r="F2395" s="1">
        <v>45757</v>
      </c>
      <c r="G2395" t="s">
        <v>1097</v>
      </c>
      <c r="H2395" t="s">
        <v>70</v>
      </c>
      <c r="I2395">
        <v>48</v>
      </c>
      <c r="J2395">
        <v>43</v>
      </c>
      <c r="K2395">
        <v>98</v>
      </c>
      <c r="L2395">
        <v>0.439</v>
      </c>
      <c r="M2395">
        <v>17</v>
      </c>
      <c r="N2395">
        <v>37</v>
      </c>
      <c r="O2395">
        <v>0.45900000000000002</v>
      </c>
      <c r="P2395">
        <v>9</v>
      </c>
      <c r="Q2395">
        <v>13</v>
      </c>
      <c r="R2395">
        <v>0.69199999999999995</v>
      </c>
      <c r="S2395">
        <v>11</v>
      </c>
      <c r="T2395">
        <v>39</v>
      </c>
      <c r="U2395">
        <v>50</v>
      </c>
      <c r="V2395">
        <v>24</v>
      </c>
      <c r="W2395">
        <v>11</v>
      </c>
      <c r="X2395">
        <v>6</v>
      </c>
      <c r="Y2395">
        <v>3</v>
      </c>
      <c r="Z2395">
        <v>11</v>
      </c>
      <c r="AA2395">
        <v>16</v>
      </c>
      <c r="AB2395">
        <v>16</v>
      </c>
      <c r="AC2395">
        <v>112</v>
      </c>
      <c r="AD2395">
        <v>-2</v>
      </c>
      <c r="AE2395">
        <v>1</v>
      </c>
      <c r="AF2395">
        <v>1231</v>
      </c>
      <c r="AG2395">
        <v>1231</v>
      </c>
      <c r="AH2395">
        <v>1231</v>
      </c>
      <c r="AI2395">
        <v>121</v>
      </c>
      <c r="AJ2395">
        <v>866</v>
      </c>
      <c r="AK2395">
        <v>251</v>
      </c>
      <c r="AL2395">
        <v>1723</v>
      </c>
      <c r="AM2395">
        <v>410</v>
      </c>
      <c r="AN2395">
        <v>1227</v>
      </c>
      <c r="AO2395">
        <v>263</v>
      </c>
      <c r="AP2395">
        <v>2256</v>
      </c>
      <c r="AQ2395">
        <v>2188</v>
      </c>
      <c r="AR2395">
        <v>1984</v>
      </c>
      <c r="AS2395">
        <v>1051</v>
      </c>
      <c r="AT2395">
        <v>277</v>
      </c>
      <c r="AU2395">
        <v>427</v>
      </c>
      <c r="AV2395">
        <v>1570</v>
      </c>
      <c r="AW2395">
        <v>429</v>
      </c>
      <c r="AX2395">
        <v>1702</v>
      </c>
      <c r="AY2395">
        <v>1712</v>
      </c>
      <c r="AZ2395">
        <v>2405</v>
      </c>
      <c r="BA2395">
        <v>570</v>
      </c>
      <c r="BB2395">
        <v>1670</v>
      </c>
      <c r="BC2395">
        <v>1331</v>
      </c>
      <c r="BD2395">
        <v>1286</v>
      </c>
      <c r="BE2395">
        <v>1</v>
      </c>
      <c r="BF2395" t="s">
        <v>71</v>
      </c>
      <c r="BG2395" t="s">
        <v>1404</v>
      </c>
      <c r="BH2395" t="s">
        <v>1787</v>
      </c>
      <c r="BI2395" s="4">
        <f xml:space="preserve"> _2025teamgamelogs[[#This Row],[FGA]] + (0.44 * _2025teamgamelogs[[#This Row],[FTA]]) + _2025teamgamelogs[[#This Row],[TOV]] - _2025teamgamelogs[[#This Row],[OREB]]</f>
        <v>103.72</v>
      </c>
      <c r="BJ2395" s="3">
        <f>_2025teamgamelogs[[#This Row],[TOV]]/_2025teamgamelogs[[#This Row],[POSSESIONS]]</f>
        <v>0.10605476282298495</v>
      </c>
      <c r="BK2395" s="4">
        <f>_2025teamgamelogs[[#This Row],[PTS]]/_2025teamgamelogs[[#This Row],[POSSESIONS]]</f>
        <v>1.0798303123794832</v>
      </c>
      <c r="BL2395" s="4">
        <f xml:space="preserve"> 100 * _2025teamgamelogs[[#This Row],[POINTS_PER_POSSESSION]]</f>
        <v>107.98303123794832</v>
      </c>
      <c r="BM2395" s="4">
        <f xml:space="preserve"> _2025teamgamelogs[[#This Row],[POSSESIONS]] / (_2025teamgamelogs[[#This Row],[MIN]]/48)</f>
        <v>103.72</v>
      </c>
      <c r="BN2395" s="3">
        <f>_2025teamgamelogs[[#This Row],[PTS]] / (2 * (_2025teamgamelogs[[#This Row],[FGA]] + 0.44 * _2025teamgamelogs[[#This Row],[FTA]]))</f>
        <v>0.53991515618974162</v>
      </c>
      <c r="BO2395" s="4">
        <f>VLOOKUP(_2025teamgamelogs[[#This Row],[MONTH]], LEAGUE_AVERAGES!$A$2:$B$8, 2, FALSE)</f>
        <v>112.746782507823</v>
      </c>
      <c r="BP2395" s="5">
        <f>VLOOKUP(_2025teamgamelogs[[#This Row],[TEAM_NAME]], LEAGUE_AVERAGES!$A$14:$C$43, 2, FALSE)</f>
        <v>0.38409756097560971</v>
      </c>
      <c r="BQ2395" s="5">
        <f>VLOOKUP(_2025teamgamelogs[[#This Row],[TEAM_NAME]], LEAGUE_AVERAGES!$A$14:$C$43, 3, FALSE)</f>
        <v>0.38512195121951209</v>
      </c>
      <c r="BR2395" s="5">
        <f>VLOOKUP(_2025teamgamelogs[[#This Row],[TEAM_NAME]], LEAGUE_AVERAGES!$F$14:$H$43, 2, FALSE)</f>
        <v>0.49482926829268303</v>
      </c>
      <c r="BS2395" s="5">
        <f>VLOOKUP(_2025teamgamelogs[[#This Row],[TEAM_NAME]], LEAGUE_AVERAGES!$F$14:$H$43, 3, FALSE)</f>
        <v>0.4880731707317072</v>
      </c>
      <c r="BT2395" s="5">
        <f>VLOOKUP(_2025teamgamelogs[[#This Row],[TEAM_NAME]], LEAGUE_AVERAGES!$K$14:$M$43, 2, FALSE)</f>
        <v>0.61027349880699666</v>
      </c>
      <c r="BU2395" s="5">
        <f>VLOOKUP(_2025teamgamelogs[[#This Row],[TEAM_NAME]], LEAGUE_AVERAGES!$K$14:$M$43, 3, FALSE)</f>
        <v>0.60680781397749251</v>
      </c>
    </row>
    <row r="2396" spans="1:73" x14ac:dyDescent="0.2">
      <c r="A2396" t="s">
        <v>59</v>
      </c>
      <c r="B2396">
        <v>1610612740</v>
      </c>
      <c r="C2396" t="s">
        <v>77</v>
      </c>
      <c r="D2396" t="s">
        <v>78</v>
      </c>
      <c r="E2396">
        <v>22401161</v>
      </c>
      <c r="F2396" s="1">
        <v>45757</v>
      </c>
      <c r="G2396" t="s">
        <v>1855</v>
      </c>
      <c r="H2396" t="s">
        <v>70</v>
      </c>
      <c r="I2396">
        <v>48</v>
      </c>
      <c r="J2396">
        <v>41</v>
      </c>
      <c r="K2396">
        <v>96</v>
      </c>
      <c r="L2396">
        <v>0.42699999999999999</v>
      </c>
      <c r="M2396">
        <v>15</v>
      </c>
      <c r="N2396">
        <v>47</v>
      </c>
      <c r="O2396">
        <v>0.31900000000000001</v>
      </c>
      <c r="P2396">
        <v>14</v>
      </c>
      <c r="Q2396">
        <v>19</v>
      </c>
      <c r="R2396">
        <v>0.73699999999999999</v>
      </c>
      <c r="S2396">
        <v>15</v>
      </c>
      <c r="T2396">
        <v>38</v>
      </c>
      <c r="U2396">
        <v>53</v>
      </c>
      <c r="V2396">
        <v>28</v>
      </c>
      <c r="W2396">
        <v>16</v>
      </c>
      <c r="X2396">
        <v>8</v>
      </c>
      <c r="Y2396">
        <v>0</v>
      </c>
      <c r="Z2396">
        <v>4</v>
      </c>
      <c r="AA2396">
        <v>21</v>
      </c>
      <c r="AB2396">
        <v>17</v>
      </c>
      <c r="AC2396">
        <v>111</v>
      </c>
      <c r="AD2396">
        <v>-25</v>
      </c>
      <c r="AE2396">
        <v>1</v>
      </c>
      <c r="AF2396">
        <v>1231</v>
      </c>
      <c r="AG2396">
        <v>1231</v>
      </c>
      <c r="AH2396">
        <v>1231</v>
      </c>
      <c r="AI2396">
        <v>121</v>
      </c>
      <c r="AJ2396">
        <v>1234</v>
      </c>
      <c r="AK2396">
        <v>392</v>
      </c>
      <c r="AL2396">
        <v>1885</v>
      </c>
      <c r="AM2396">
        <v>733</v>
      </c>
      <c r="AN2396">
        <v>200</v>
      </c>
      <c r="AO2396">
        <v>1708</v>
      </c>
      <c r="AP2396">
        <v>1571</v>
      </c>
      <c r="AQ2396">
        <v>1458</v>
      </c>
      <c r="AR2396">
        <v>1674</v>
      </c>
      <c r="AS2396">
        <v>332</v>
      </c>
      <c r="AT2396">
        <v>377</v>
      </c>
      <c r="AU2396">
        <v>209</v>
      </c>
      <c r="AV2396">
        <v>840</v>
      </c>
      <c r="AW2396">
        <v>1583</v>
      </c>
      <c r="AX2396">
        <v>1073</v>
      </c>
      <c r="AY2396">
        <v>2427</v>
      </c>
      <c r="AZ2396">
        <v>750</v>
      </c>
      <c r="BA2396">
        <v>1694</v>
      </c>
      <c r="BB2396">
        <v>1444</v>
      </c>
      <c r="BC2396">
        <v>1402</v>
      </c>
      <c r="BD2396">
        <v>2312</v>
      </c>
      <c r="BE2396">
        <v>1</v>
      </c>
      <c r="BF2396" t="s">
        <v>71</v>
      </c>
      <c r="BG2396" t="s">
        <v>1404</v>
      </c>
      <c r="BH2396" t="s">
        <v>1787</v>
      </c>
      <c r="BI2396" s="4">
        <f xml:space="preserve"> _2025teamgamelogs[[#This Row],[FGA]] + (0.44 * _2025teamgamelogs[[#This Row],[FTA]]) + _2025teamgamelogs[[#This Row],[TOV]] - _2025teamgamelogs[[#This Row],[OREB]]</f>
        <v>105.36</v>
      </c>
      <c r="BJ2396" s="3">
        <f>_2025teamgamelogs[[#This Row],[TOV]]/_2025teamgamelogs[[#This Row],[POSSESIONS]]</f>
        <v>0.15186028853454822</v>
      </c>
      <c r="BK2396" s="4">
        <f>_2025teamgamelogs[[#This Row],[PTS]]/_2025teamgamelogs[[#This Row],[POSSESIONS]]</f>
        <v>1.0535307517084282</v>
      </c>
      <c r="BL2396" s="4">
        <f xml:space="preserve"> 100 * _2025teamgamelogs[[#This Row],[POINTS_PER_POSSESSION]]</f>
        <v>105.35307517084283</v>
      </c>
      <c r="BM2396" s="4">
        <f xml:space="preserve"> _2025teamgamelogs[[#This Row],[POSSESIONS]] / (_2025teamgamelogs[[#This Row],[MIN]]/48)</f>
        <v>105.36</v>
      </c>
      <c r="BN2396" s="3">
        <f>_2025teamgamelogs[[#This Row],[PTS]] / (2 * (_2025teamgamelogs[[#This Row],[FGA]] + 0.44 * _2025teamgamelogs[[#This Row],[FTA]]))</f>
        <v>0.53181295515523186</v>
      </c>
      <c r="BO2396" s="4">
        <f>VLOOKUP(_2025teamgamelogs[[#This Row],[MONTH]], LEAGUE_AVERAGES!$A$2:$B$8, 2, FALSE)</f>
        <v>112.746782507823</v>
      </c>
      <c r="BP2396" s="5">
        <f>VLOOKUP(_2025teamgamelogs[[#This Row],[TEAM_NAME]], LEAGUE_AVERAGES!$A$14:$C$43, 2, FALSE)</f>
        <v>0.35068292682926827</v>
      </c>
      <c r="BQ2396" s="5">
        <f>VLOOKUP(_2025teamgamelogs[[#This Row],[TEAM_NAME]], LEAGUE_AVERAGES!$A$14:$C$43, 3, FALSE)</f>
        <v>0.33902439024390252</v>
      </c>
      <c r="BR2396" s="5">
        <f>VLOOKUP(_2025teamgamelogs[[#This Row],[TEAM_NAME]], LEAGUE_AVERAGES!$F$14:$H$43, 2, FALSE)</f>
        <v>0.44770731707317085</v>
      </c>
      <c r="BS2396" s="5">
        <f>VLOOKUP(_2025teamgamelogs[[#This Row],[TEAM_NAME]], LEAGUE_AVERAGES!$F$14:$H$43, 3, FALSE)</f>
        <v>0.45721951219512191</v>
      </c>
      <c r="BT2396" s="5">
        <f>VLOOKUP(_2025teamgamelogs[[#This Row],[TEAM_NAME]], LEAGUE_AVERAGES!$K$14:$M$43, 2, FALSE)</f>
        <v>0.55230036801172144</v>
      </c>
      <c r="BU2396" s="5">
        <f>VLOOKUP(_2025teamgamelogs[[#This Row],[TEAM_NAME]], LEAGUE_AVERAGES!$K$14:$M$43, 3, FALSE)</f>
        <v>0.55239725408654039</v>
      </c>
    </row>
    <row r="2397" spans="1:73" x14ac:dyDescent="0.2">
      <c r="A2397" t="s">
        <v>59</v>
      </c>
      <c r="B2397">
        <v>1610612752</v>
      </c>
      <c r="C2397" t="s">
        <v>67</v>
      </c>
      <c r="D2397" t="s">
        <v>68</v>
      </c>
      <c r="E2397">
        <v>22401167</v>
      </c>
      <c r="F2397" s="1">
        <v>45757</v>
      </c>
      <c r="G2397" t="s">
        <v>267</v>
      </c>
      <c r="H2397" t="s">
        <v>70</v>
      </c>
      <c r="I2397">
        <v>48</v>
      </c>
      <c r="J2397">
        <v>42</v>
      </c>
      <c r="K2397">
        <v>90</v>
      </c>
      <c r="L2397">
        <v>0.46700000000000003</v>
      </c>
      <c r="M2397">
        <v>11</v>
      </c>
      <c r="N2397">
        <v>34</v>
      </c>
      <c r="O2397">
        <v>0.32400000000000001</v>
      </c>
      <c r="P2397">
        <v>11</v>
      </c>
      <c r="Q2397">
        <v>14</v>
      </c>
      <c r="R2397">
        <v>0.78600000000000003</v>
      </c>
      <c r="S2397">
        <v>11</v>
      </c>
      <c r="T2397">
        <v>23</v>
      </c>
      <c r="U2397">
        <v>34</v>
      </c>
      <c r="V2397">
        <v>32</v>
      </c>
      <c r="W2397">
        <v>17</v>
      </c>
      <c r="X2397">
        <v>11</v>
      </c>
      <c r="Y2397">
        <v>6</v>
      </c>
      <c r="Z2397">
        <v>6</v>
      </c>
      <c r="AA2397">
        <v>19</v>
      </c>
      <c r="AB2397">
        <v>23</v>
      </c>
      <c r="AC2397">
        <v>106</v>
      </c>
      <c r="AD2397">
        <v>-9</v>
      </c>
      <c r="AE2397">
        <v>1</v>
      </c>
      <c r="AF2397">
        <v>1231</v>
      </c>
      <c r="AG2397">
        <v>1231</v>
      </c>
      <c r="AH2397">
        <v>1231</v>
      </c>
      <c r="AI2397">
        <v>121</v>
      </c>
      <c r="AJ2397">
        <v>1068</v>
      </c>
      <c r="AK2397">
        <v>1029</v>
      </c>
      <c r="AL2397">
        <v>1245</v>
      </c>
      <c r="AM2397">
        <v>1661</v>
      </c>
      <c r="AN2397">
        <v>1627</v>
      </c>
      <c r="AO2397">
        <v>1646</v>
      </c>
      <c r="AP2397">
        <v>2028</v>
      </c>
      <c r="AQ2397">
        <v>2113</v>
      </c>
      <c r="AR2397">
        <v>1221</v>
      </c>
      <c r="AS2397">
        <v>1051</v>
      </c>
      <c r="AT2397">
        <v>2380</v>
      </c>
      <c r="AU2397">
        <v>2282</v>
      </c>
      <c r="AV2397">
        <v>322</v>
      </c>
      <c r="AW2397">
        <v>1759</v>
      </c>
      <c r="AX2397">
        <v>346</v>
      </c>
      <c r="AY2397">
        <v>560</v>
      </c>
      <c r="AZ2397">
        <v>1573</v>
      </c>
      <c r="BA2397">
        <v>1258</v>
      </c>
      <c r="BB2397">
        <v>300</v>
      </c>
      <c r="BC2397">
        <v>1723</v>
      </c>
      <c r="BD2397">
        <v>1735</v>
      </c>
      <c r="BE2397">
        <v>1</v>
      </c>
      <c r="BF2397" t="s">
        <v>71</v>
      </c>
      <c r="BG2397" t="s">
        <v>1404</v>
      </c>
      <c r="BH2397" t="s">
        <v>1787</v>
      </c>
      <c r="BI2397" s="4">
        <f xml:space="preserve"> _2025teamgamelogs[[#This Row],[FGA]] + (0.44 * _2025teamgamelogs[[#This Row],[FTA]]) + _2025teamgamelogs[[#This Row],[TOV]] - _2025teamgamelogs[[#This Row],[OREB]]</f>
        <v>102.16</v>
      </c>
      <c r="BJ2397" s="3">
        <f>_2025teamgamelogs[[#This Row],[TOV]]/_2025teamgamelogs[[#This Row],[POSSESIONS]]</f>
        <v>0.16640563821456539</v>
      </c>
      <c r="BK2397" s="4">
        <f>_2025teamgamelogs[[#This Row],[PTS]]/_2025teamgamelogs[[#This Row],[POSSESIONS]]</f>
        <v>1.0375880971025842</v>
      </c>
      <c r="BL2397" s="4">
        <f xml:space="preserve"> 100 * _2025teamgamelogs[[#This Row],[POINTS_PER_POSSESSION]]</f>
        <v>103.75880971025842</v>
      </c>
      <c r="BM2397" s="4">
        <f xml:space="preserve"> _2025teamgamelogs[[#This Row],[POSSESIONS]] / (_2025teamgamelogs[[#This Row],[MIN]]/48)</f>
        <v>102.16</v>
      </c>
      <c r="BN2397" s="3">
        <f>_2025teamgamelogs[[#This Row],[PTS]] / (2 * (_2025teamgamelogs[[#This Row],[FGA]] + 0.44 * _2025teamgamelogs[[#This Row],[FTA]]))</f>
        <v>0.55116472545757078</v>
      </c>
      <c r="BO2397" s="4">
        <f>VLOOKUP(_2025teamgamelogs[[#This Row],[MONTH]], LEAGUE_AVERAGES!$A$2:$B$8, 2, FALSE)</f>
        <v>112.746782507823</v>
      </c>
      <c r="BP2397" s="5">
        <f>VLOOKUP(_2025teamgamelogs[[#This Row],[TEAM_NAME]], LEAGUE_AVERAGES!$A$14:$C$43, 2, FALSE)</f>
        <v>0.370219512195122</v>
      </c>
      <c r="BQ2397" s="5">
        <f>VLOOKUP(_2025teamgamelogs[[#This Row],[TEAM_NAME]], LEAGUE_AVERAGES!$A$14:$C$43, 3, FALSE)</f>
        <v>0.36224390243902438</v>
      </c>
      <c r="BR2397" s="5">
        <f>VLOOKUP(_2025teamgamelogs[[#This Row],[TEAM_NAME]], LEAGUE_AVERAGES!$F$14:$H$43, 2, FALSE)</f>
        <v>0.49358536585365859</v>
      </c>
      <c r="BS2397" s="5">
        <f>VLOOKUP(_2025teamgamelogs[[#This Row],[TEAM_NAME]], LEAGUE_AVERAGES!$F$14:$H$43, 3, FALSE)</f>
        <v>0.47975609756097559</v>
      </c>
      <c r="BT2397" s="5">
        <f>VLOOKUP(_2025teamgamelogs[[#This Row],[TEAM_NAME]], LEAGUE_AVERAGES!$K$14:$M$43, 2, FALSE)</f>
        <v>0.59525043511857889</v>
      </c>
      <c r="BU2397" s="5">
        <f>VLOOKUP(_2025teamgamelogs[[#This Row],[TEAM_NAME]], LEAGUE_AVERAGES!$K$14:$M$43, 3, FALSE)</f>
        <v>0.58413739951743537</v>
      </c>
    </row>
    <row r="2398" spans="1:73" x14ac:dyDescent="0.2">
      <c r="A2398" t="s">
        <v>59</v>
      </c>
      <c r="B2398">
        <v>1610612737</v>
      </c>
      <c r="C2398" t="s">
        <v>92</v>
      </c>
      <c r="D2398" t="s">
        <v>93</v>
      </c>
      <c r="E2398">
        <v>22401169</v>
      </c>
      <c r="F2398" s="1">
        <v>45757</v>
      </c>
      <c r="G2398" t="s">
        <v>1623</v>
      </c>
      <c r="H2398" t="s">
        <v>63</v>
      </c>
      <c r="I2398">
        <v>48</v>
      </c>
      <c r="J2398">
        <v>48</v>
      </c>
      <c r="K2398">
        <v>84</v>
      </c>
      <c r="L2398">
        <v>0.57099999999999995</v>
      </c>
      <c r="M2398">
        <v>15</v>
      </c>
      <c r="N2398">
        <v>36</v>
      </c>
      <c r="O2398">
        <v>0.41699999999999998</v>
      </c>
      <c r="P2398">
        <v>22</v>
      </c>
      <c r="Q2398">
        <v>33</v>
      </c>
      <c r="R2398">
        <v>0.66700000000000004</v>
      </c>
      <c r="S2398">
        <v>7</v>
      </c>
      <c r="T2398">
        <v>44</v>
      </c>
      <c r="U2398">
        <v>51</v>
      </c>
      <c r="V2398">
        <v>36</v>
      </c>
      <c r="W2398">
        <v>15</v>
      </c>
      <c r="X2398">
        <v>11</v>
      </c>
      <c r="Y2398">
        <v>1</v>
      </c>
      <c r="Z2398">
        <v>2</v>
      </c>
      <c r="AA2398">
        <v>19</v>
      </c>
      <c r="AB2398">
        <v>26</v>
      </c>
      <c r="AC2398">
        <v>133</v>
      </c>
      <c r="AD2398">
        <v>24</v>
      </c>
      <c r="AE2398">
        <v>1</v>
      </c>
      <c r="AF2398">
        <v>1</v>
      </c>
      <c r="AG2398">
        <v>1</v>
      </c>
      <c r="AH2398">
        <v>1</v>
      </c>
      <c r="AI2398">
        <v>121</v>
      </c>
      <c r="AJ2398">
        <v>242</v>
      </c>
      <c r="AK2398">
        <v>1815</v>
      </c>
      <c r="AL2398">
        <v>75</v>
      </c>
      <c r="AM2398">
        <v>733</v>
      </c>
      <c r="AN2398">
        <v>1366</v>
      </c>
      <c r="AO2398">
        <v>565</v>
      </c>
      <c r="AP2398">
        <v>406</v>
      </c>
      <c r="AQ2398">
        <v>134</v>
      </c>
      <c r="AR2398">
        <v>2105</v>
      </c>
      <c r="AS2398">
        <v>2024</v>
      </c>
      <c r="AT2398">
        <v>50</v>
      </c>
      <c r="AU2398">
        <v>340</v>
      </c>
      <c r="AV2398">
        <v>95</v>
      </c>
      <c r="AW2398">
        <v>1341</v>
      </c>
      <c r="AX2398">
        <v>346</v>
      </c>
      <c r="AY2398">
        <v>2304</v>
      </c>
      <c r="AZ2398">
        <v>158</v>
      </c>
      <c r="BA2398">
        <v>1258</v>
      </c>
      <c r="BB2398">
        <v>94</v>
      </c>
      <c r="BC2398">
        <v>150</v>
      </c>
      <c r="BD2398">
        <v>150</v>
      </c>
      <c r="BE2398">
        <v>1</v>
      </c>
      <c r="BF2398" t="s">
        <v>71</v>
      </c>
      <c r="BG2398" t="s">
        <v>1404</v>
      </c>
      <c r="BH2398" t="s">
        <v>1787</v>
      </c>
      <c r="BI2398" s="4">
        <f xml:space="preserve"> _2025teamgamelogs[[#This Row],[FGA]] + (0.44 * _2025teamgamelogs[[#This Row],[FTA]]) + _2025teamgamelogs[[#This Row],[TOV]] - _2025teamgamelogs[[#This Row],[OREB]]</f>
        <v>106.52</v>
      </c>
      <c r="BJ2398" s="3">
        <f>_2025teamgamelogs[[#This Row],[TOV]]/_2025teamgamelogs[[#This Row],[POSSESIONS]]</f>
        <v>0.14081862561021405</v>
      </c>
      <c r="BK2398" s="4">
        <f>_2025teamgamelogs[[#This Row],[PTS]]/_2025teamgamelogs[[#This Row],[POSSESIONS]]</f>
        <v>1.2485918137438978</v>
      </c>
      <c r="BL2398" s="4">
        <f xml:space="preserve"> 100 * _2025teamgamelogs[[#This Row],[POINTS_PER_POSSESSION]]</f>
        <v>124.85918137438978</v>
      </c>
      <c r="BM2398" s="4">
        <f xml:space="preserve"> _2025teamgamelogs[[#This Row],[POSSESIONS]] / (_2025teamgamelogs[[#This Row],[MIN]]/48)</f>
        <v>106.52</v>
      </c>
      <c r="BN2398" s="3">
        <f>_2025teamgamelogs[[#This Row],[PTS]] / (2 * (_2025teamgamelogs[[#This Row],[FGA]] + 0.44 * _2025teamgamelogs[[#This Row],[FTA]]))</f>
        <v>0.67498984977669507</v>
      </c>
      <c r="BO2398" s="4">
        <f>VLOOKUP(_2025teamgamelogs[[#This Row],[MONTH]], LEAGUE_AVERAGES!$A$2:$B$8, 2, FALSE)</f>
        <v>112.746782507823</v>
      </c>
      <c r="BP2398" s="5">
        <f>VLOOKUP(_2025teamgamelogs[[#This Row],[TEAM_NAME]], LEAGUE_AVERAGES!$A$14:$C$43, 2, FALSE)</f>
        <v>0.35092500000000004</v>
      </c>
      <c r="BQ2398" s="5">
        <f>VLOOKUP(_2025teamgamelogs[[#This Row],[TEAM_NAME]], LEAGUE_AVERAGES!$A$14:$C$43, 3, FALSE)</f>
        <v>0.36290476190476195</v>
      </c>
      <c r="BR2398" s="5">
        <f>VLOOKUP(_2025teamgamelogs[[#This Row],[TEAM_NAME]], LEAGUE_AVERAGES!$F$14:$H$43, 2, FALSE)</f>
        <v>0.47670000000000012</v>
      </c>
      <c r="BS2398" s="5">
        <f>VLOOKUP(_2025teamgamelogs[[#This Row],[TEAM_NAME]], LEAGUE_AVERAGES!$F$14:$H$43, 3, FALSE)</f>
        <v>0.47069047619047621</v>
      </c>
      <c r="BT2398" s="5">
        <f>VLOOKUP(_2025teamgamelogs[[#This Row],[TEAM_NAME]], LEAGUE_AVERAGES!$K$14:$M$43, 2, FALSE)</f>
        <v>0.58493933923263275</v>
      </c>
      <c r="BU2398" s="5">
        <f>VLOOKUP(_2025teamgamelogs[[#This Row],[TEAM_NAME]], LEAGUE_AVERAGES!$K$14:$M$43, 3, FALSE)</f>
        <v>0.57722862424766153</v>
      </c>
    </row>
    <row r="2399" spans="1:73" x14ac:dyDescent="0.2">
      <c r="A2399" t="s">
        <v>59</v>
      </c>
      <c r="B2399">
        <v>1610612751</v>
      </c>
      <c r="C2399" t="s">
        <v>89</v>
      </c>
      <c r="D2399" t="s">
        <v>90</v>
      </c>
      <c r="E2399">
        <v>22401169</v>
      </c>
      <c r="F2399" s="1">
        <v>45757</v>
      </c>
      <c r="G2399" t="s">
        <v>1631</v>
      </c>
      <c r="H2399" t="s">
        <v>70</v>
      </c>
      <c r="I2399">
        <v>48</v>
      </c>
      <c r="J2399">
        <v>36</v>
      </c>
      <c r="K2399">
        <v>90</v>
      </c>
      <c r="L2399">
        <v>0.4</v>
      </c>
      <c r="M2399">
        <v>22</v>
      </c>
      <c r="N2399">
        <v>52</v>
      </c>
      <c r="O2399">
        <v>0.42299999999999999</v>
      </c>
      <c r="P2399">
        <v>15</v>
      </c>
      <c r="Q2399">
        <v>22</v>
      </c>
      <c r="R2399">
        <v>0.68200000000000005</v>
      </c>
      <c r="S2399">
        <v>10</v>
      </c>
      <c r="T2399">
        <v>31</v>
      </c>
      <c r="U2399">
        <v>41</v>
      </c>
      <c r="V2399">
        <v>31</v>
      </c>
      <c r="W2399">
        <v>19</v>
      </c>
      <c r="X2399">
        <v>8</v>
      </c>
      <c r="Y2399">
        <v>2</v>
      </c>
      <c r="Z2399">
        <v>1</v>
      </c>
      <c r="AA2399">
        <v>26</v>
      </c>
      <c r="AB2399">
        <v>19</v>
      </c>
      <c r="AC2399">
        <v>109</v>
      </c>
      <c r="AD2399">
        <v>-24</v>
      </c>
      <c r="AE2399">
        <v>1</v>
      </c>
      <c r="AF2399">
        <v>1231</v>
      </c>
      <c r="AG2399">
        <v>1231</v>
      </c>
      <c r="AH2399">
        <v>1231</v>
      </c>
      <c r="AI2399">
        <v>121</v>
      </c>
      <c r="AJ2399">
        <v>2070</v>
      </c>
      <c r="AK2399">
        <v>1029</v>
      </c>
      <c r="AL2399">
        <v>2190</v>
      </c>
      <c r="AM2399">
        <v>40</v>
      </c>
      <c r="AN2399">
        <v>60</v>
      </c>
      <c r="AO2399">
        <v>517</v>
      </c>
      <c r="AP2399">
        <v>1416</v>
      </c>
      <c r="AQ2399">
        <v>1008</v>
      </c>
      <c r="AR2399">
        <v>2059</v>
      </c>
      <c r="AS2399">
        <v>1308</v>
      </c>
      <c r="AT2399">
        <v>1488</v>
      </c>
      <c r="AU2399">
        <v>1563</v>
      </c>
      <c r="AV2399">
        <v>426</v>
      </c>
      <c r="AW2399">
        <v>2098</v>
      </c>
      <c r="AX2399">
        <v>1073</v>
      </c>
      <c r="AY2399">
        <v>2078</v>
      </c>
      <c r="AZ2399">
        <v>35</v>
      </c>
      <c r="BA2399">
        <v>2319</v>
      </c>
      <c r="BB2399">
        <v>971</v>
      </c>
      <c r="BC2399">
        <v>1548</v>
      </c>
      <c r="BD2399">
        <v>2294</v>
      </c>
      <c r="BE2399">
        <v>1</v>
      </c>
      <c r="BF2399" t="s">
        <v>64</v>
      </c>
      <c r="BG2399" t="s">
        <v>1404</v>
      </c>
      <c r="BH2399" t="s">
        <v>1787</v>
      </c>
      <c r="BI2399" s="4">
        <f xml:space="preserve"> _2025teamgamelogs[[#This Row],[FGA]] + (0.44 * _2025teamgamelogs[[#This Row],[FTA]]) + _2025teamgamelogs[[#This Row],[TOV]] - _2025teamgamelogs[[#This Row],[OREB]]</f>
        <v>108.68</v>
      </c>
      <c r="BJ2399" s="3">
        <f>_2025teamgamelogs[[#This Row],[TOV]]/_2025teamgamelogs[[#This Row],[POSSESIONS]]</f>
        <v>0.17482517482517482</v>
      </c>
      <c r="BK2399" s="4">
        <f>_2025teamgamelogs[[#This Row],[PTS]]/_2025teamgamelogs[[#This Row],[POSSESIONS]]</f>
        <v>1.0029444239970555</v>
      </c>
      <c r="BL2399" s="4">
        <f xml:space="preserve"> 100 * _2025teamgamelogs[[#This Row],[POINTS_PER_POSSESSION]]</f>
        <v>100.29444239970556</v>
      </c>
      <c r="BM2399" s="4">
        <f xml:space="preserve"> _2025teamgamelogs[[#This Row],[POSSESIONS]] / (_2025teamgamelogs[[#This Row],[MIN]]/48)</f>
        <v>108.68</v>
      </c>
      <c r="BN2399" s="3">
        <f>_2025teamgamelogs[[#This Row],[PTS]] / (2 * (_2025teamgamelogs[[#This Row],[FGA]] + 0.44 * _2025teamgamelogs[[#This Row],[FTA]]))</f>
        <v>0.54674959871589079</v>
      </c>
      <c r="BO2399" s="4">
        <f>VLOOKUP(_2025teamgamelogs[[#This Row],[MONTH]], LEAGUE_AVERAGES!$A$2:$B$8, 2, FALSE)</f>
        <v>112.746782507823</v>
      </c>
      <c r="BP2399" s="5">
        <f>VLOOKUP(_2025teamgamelogs[[#This Row],[TEAM_NAME]], LEAGUE_AVERAGES!$A$14:$C$43, 2, FALSE)</f>
        <v>0.337609756097561</v>
      </c>
      <c r="BQ2399" s="5">
        <f>VLOOKUP(_2025teamgamelogs[[#This Row],[TEAM_NAME]], LEAGUE_AVERAGES!$A$14:$C$43, 3, FALSE)</f>
        <v>0.34709756097560968</v>
      </c>
      <c r="BR2399" s="5">
        <f>VLOOKUP(_2025teamgamelogs[[#This Row],[TEAM_NAME]], LEAGUE_AVERAGES!$F$14:$H$43, 2, FALSE)</f>
        <v>0.43748780487804872</v>
      </c>
      <c r="BS2399" s="5">
        <f>VLOOKUP(_2025teamgamelogs[[#This Row],[TEAM_NAME]], LEAGUE_AVERAGES!$F$14:$H$43, 3, FALSE)</f>
        <v>0.43895121951219529</v>
      </c>
      <c r="BT2399" s="5">
        <f>VLOOKUP(_2025teamgamelogs[[#This Row],[TEAM_NAME]], LEAGUE_AVERAGES!$K$14:$M$43, 2, FALSE)</f>
        <v>0.54767404365624284</v>
      </c>
      <c r="BU2399" s="5">
        <f>VLOOKUP(_2025teamgamelogs[[#This Row],[TEAM_NAME]], LEAGUE_AVERAGES!$K$14:$M$43, 3, FALSE)</f>
        <v>0.5592142433904097</v>
      </c>
    </row>
    <row r="2400" spans="1:73" x14ac:dyDescent="0.2">
      <c r="A2400" t="s">
        <v>59</v>
      </c>
      <c r="B2400">
        <v>1610612763</v>
      </c>
      <c r="C2400" t="s">
        <v>128</v>
      </c>
      <c r="D2400" t="s">
        <v>129</v>
      </c>
      <c r="E2400">
        <v>22401170</v>
      </c>
      <c r="F2400" s="1">
        <v>45757</v>
      </c>
      <c r="G2400" t="s">
        <v>1159</v>
      </c>
      <c r="H2400" t="s">
        <v>70</v>
      </c>
      <c r="I2400">
        <v>48</v>
      </c>
      <c r="J2400">
        <v>46</v>
      </c>
      <c r="K2400">
        <v>89</v>
      </c>
      <c r="L2400">
        <v>0.51700000000000002</v>
      </c>
      <c r="M2400">
        <v>18</v>
      </c>
      <c r="N2400">
        <v>36</v>
      </c>
      <c r="O2400">
        <v>0.5</v>
      </c>
      <c r="P2400">
        <v>15</v>
      </c>
      <c r="Q2400">
        <v>21</v>
      </c>
      <c r="R2400">
        <v>0.71399999999999997</v>
      </c>
      <c r="S2400">
        <v>8</v>
      </c>
      <c r="T2400">
        <v>25</v>
      </c>
      <c r="U2400">
        <v>33</v>
      </c>
      <c r="V2400">
        <v>26</v>
      </c>
      <c r="W2400">
        <v>15</v>
      </c>
      <c r="X2400">
        <v>5</v>
      </c>
      <c r="Y2400">
        <v>2</v>
      </c>
      <c r="Z2400">
        <v>3</v>
      </c>
      <c r="AA2400">
        <v>22</v>
      </c>
      <c r="AB2400">
        <v>25</v>
      </c>
      <c r="AC2400">
        <v>125</v>
      </c>
      <c r="AD2400">
        <v>-16</v>
      </c>
      <c r="AE2400">
        <v>1</v>
      </c>
      <c r="AF2400">
        <v>1231</v>
      </c>
      <c r="AG2400">
        <v>1231</v>
      </c>
      <c r="AH2400">
        <v>1231</v>
      </c>
      <c r="AI2400">
        <v>121</v>
      </c>
      <c r="AJ2400">
        <v>437</v>
      </c>
      <c r="AK2400">
        <v>1176</v>
      </c>
      <c r="AL2400">
        <v>449</v>
      </c>
      <c r="AM2400">
        <v>288</v>
      </c>
      <c r="AN2400">
        <v>1366</v>
      </c>
      <c r="AO2400">
        <v>94</v>
      </c>
      <c r="AP2400">
        <v>1416</v>
      </c>
      <c r="AQ2400">
        <v>1164</v>
      </c>
      <c r="AR2400">
        <v>1839</v>
      </c>
      <c r="AS2400">
        <v>1800</v>
      </c>
      <c r="AT2400">
        <v>2271</v>
      </c>
      <c r="AU2400">
        <v>2337</v>
      </c>
      <c r="AV2400">
        <v>1195</v>
      </c>
      <c r="AW2400">
        <v>1341</v>
      </c>
      <c r="AX2400">
        <v>1998</v>
      </c>
      <c r="AY2400">
        <v>2078</v>
      </c>
      <c r="AZ2400">
        <v>384</v>
      </c>
      <c r="BA2400">
        <v>1887</v>
      </c>
      <c r="BB2400">
        <v>143</v>
      </c>
      <c r="BC2400">
        <v>437</v>
      </c>
      <c r="BD2400">
        <v>2086</v>
      </c>
      <c r="BE2400">
        <v>1</v>
      </c>
      <c r="BF2400" t="s">
        <v>64</v>
      </c>
      <c r="BG2400" t="s">
        <v>1404</v>
      </c>
      <c r="BH2400" t="s">
        <v>1787</v>
      </c>
      <c r="BI2400" s="4">
        <f xml:space="preserve"> _2025teamgamelogs[[#This Row],[FGA]] + (0.44 * _2025teamgamelogs[[#This Row],[FTA]]) + _2025teamgamelogs[[#This Row],[TOV]] - _2025teamgamelogs[[#This Row],[OREB]]</f>
        <v>105.24</v>
      </c>
      <c r="BJ2400" s="3">
        <f>_2025teamgamelogs[[#This Row],[TOV]]/_2025teamgamelogs[[#This Row],[POSSESIONS]]</f>
        <v>0.14253135689851767</v>
      </c>
      <c r="BK2400" s="4">
        <f>_2025teamgamelogs[[#This Row],[PTS]]/_2025teamgamelogs[[#This Row],[POSSESIONS]]</f>
        <v>1.1877613074876474</v>
      </c>
      <c r="BL2400" s="4">
        <f xml:space="preserve"> 100 * _2025teamgamelogs[[#This Row],[POINTS_PER_POSSESSION]]</f>
        <v>118.77613074876474</v>
      </c>
      <c r="BM2400" s="4">
        <f xml:space="preserve"> _2025teamgamelogs[[#This Row],[POSSESIONS]] / (_2025teamgamelogs[[#This Row],[MIN]]/48)</f>
        <v>105.24</v>
      </c>
      <c r="BN2400" s="3">
        <f>_2025teamgamelogs[[#This Row],[PTS]] / (2 * (_2025teamgamelogs[[#This Row],[FGA]] + 0.44 * _2025teamgamelogs[[#This Row],[FTA]]))</f>
        <v>0.63619706840390888</v>
      </c>
      <c r="BO2400" s="4">
        <f>VLOOKUP(_2025teamgamelogs[[#This Row],[MONTH]], LEAGUE_AVERAGES!$A$2:$B$8, 2, FALSE)</f>
        <v>112.746782507823</v>
      </c>
      <c r="BP2400" s="5">
        <f>VLOOKUP(_2025teamgamelogs[[#This Row],[TEAM_NAME]], LEAGUE_AVERAGES!$A$14:$C$43, 2, FALSE)</f>
        <v>0.36546341463414628</v>
      </c>
      <c r="BQ2400" s="5">
        <f>VLOOKUP(_2025teamgamelogs[[#This Row],[TEAM_NAME]], LEAGUE_AVERAGES!$A$14:$C$43, 3, FALSE)</f>
        <v>0.36639024390243902</v>
      </c>
      <c r="BR2400" s="5">
        <f>VLOOKUP(_2025teamgamelogs[[#This Row],[TEAM_NAME]], LEAGUE_AVERAGES!$F$14:$H$43, 2, FALSE)</f>
        <v>0.48997560975609772</v>
      </c>
      <c r="BS2400" s="5">
        <f>VLOOKUP(_2025teamgamelogs[[#This Row],[TEAM_NAME]], LEAGUE_AVERAGES!$F$14:$H$43, 3, FALSE)</f>
        <v>0.46951219512195119</v>
      </c>
      <c r="BT2400" s="5">
        <f>VLOOKUP(_2025teamgamelogs[[#This Row],[TEAM_NAME]], LEAGUE_AVERAGES!$K$14:$M$43, 2, FALSE)</f>
        <v>0.59919613060605748</v>
      </c>
      <c r="BU2400" s="5">
        <f>VLOOKUP(_2025teamgamelogs[[#This Row],[TEAM_NAME]], LEAGUE_AVERAGES!$K$14:$M$43, 3, FALSE)</f>
        <v>0.57758119053457602</v>
      </c>
    </row>
    <row r="2401" spans="1:73" x14ac:dyDescent="0.2">
      <c r="A2401" t="s">
        <v>59</v>
      </c>
      <c r="B2401">
        <v>1610612765</v>
      </c>
      <c r="C2401" t="s">
        <v>107</v>
      </c>
      <c r="D2401" t="s">
        <v>108</v>
      </c>
      <c r="E2401">
        <v>22401167</v>
      </c>
      <c r="F2401" s="1">
        <v>45757</v>
      </c>
      <c r="G2401" t="s">
        <v>276</v>
      </c>
      <c r="H2401" t="s">
        <v>63</v>
      </c>
      <c r="I2401">
        <v>48</v>
      </c>
      <c r="J2401">
        <v>47</v>
      </c>
      <c r="K2401">
        <v>82</v>
      </c>
      <c r="L2401">
        <v>0.57299999999999995</v>
      </c>
      <c r="M2401">
        <v>8</v>
      </c>
      <c r="N2401">
        <v>22</v>
      </c>
      <c r="O2401">
        <v>0.36399999999999999</v>
      </c>
      <c r="P2401">
        <v>13</v>
      </c>
      <c r="Q2401">
        <v>18</v>
      </c>
      <c r="R2401">
        <v>0.72199999999999998</v>
      </c>
      <c r="S2401">
        <v>9</v>
      </c>
      <c r="T2401">
        <v>26</v>
      </c>
      <c r="U2401">
        <v>35</v>
      </c>
      <c r="V2401">
        <v>20</v>
      </c>
      <c r="W2401">
        <v>15</v>
      </c>
      <c r="X2401">
        <v>5</v>
      </c>
      <c r="Y2401">
        <v>6</v>
      </c>
      <c r="Z2401">
        <v>6</v>
      </c>
      <c r="AA2401">
        <v>23</v>
      </c>
      <c r="AB2401">
        <v>19</v>
      </c>
      <c r="AC2401">
        <v>115</v>
      </c>
      <c r="AD2401">
        <v>9</v>
      </c>
      <c r="AE2401">
        <v>1</v>
      </c>
      <c r="AF2401">
        <v>1</v>
      </c>
      <c r="AG2401">
        <v>1</v>
      </c>
      <c r="AH2401">
        <v>1</v>
      </c>
      <c r="AI2401">
        <v>121</v>
      </c>
      <c r="AJ2401">
        <v>335</v>
      </c>
      <c r="AK2401">
        <v>2022</v>
      </c>
      <c r="AL2401">
        <v>69</v>
      </c>
      <c r="AM2401">
        <v>2251</v>
      </c>
      <c r="AN2401">
        <v>2436</v>
      </c>
      <c r="AO2401">
        <v>1156</v>
      </c>
      <c r="AP2401">
        <v>1755</v>
      </c>
      <c r="AQ2401">
        <v>1617</v>
      </c>
      <c r="AR2401">
        <v>1787</v>
      </c>
      <c r="AS2401">
        <v>1566</v>
      </c>
      <c r="AT2401">
        <v>2171</v>
      </c>
      <c r="AU2401">
        <v>2225</v>
      </c>
      <c r="AV2401">
        <v>2163</v>
      </c>
      <c r="AW2401">
        <v>1341</v>
      </c>
      <c r="AX2401">
        <v>1998</v>
      </c>
      <c r="AY2401">
        <v>560</v>
      </c>
      <c r="AZ2401">
        <v>1573</v>
      </c>
      <c r="BA2401">
        <v>2046</v>
      </c>
      <c r="BB2401">
        <v>971</v>
      </c>
      <c r="BC2401">
        <v>1095</v>
      </c>
      <c r="BD2401">
        <v>672</v>
      </c>
      <c r="BE2401">
        <v>1</v>
      </c>
      <c r="BF2401" t="s">
        <v>64</v>
      </c>
      <c r="BG2401" t="s">
        <v>1404</v>
      </c>
      <c r="BH2401" t="s">
        <v>1787</v>
      </c>
      <c r="BI2401" s="4">
        <f xml:space="preserve"> _2025teamgamelogs[[#This Row],[FGA]] + (0.44 * _2025teamgamelogs[[#This Row],[FTA]]) + _2025teamgamelogs[[#This Row],[TOV]] - _2025teamgamelogs[[#This Row],[OREB]]</f>
        <v>95.92</v>
      </c>
      <c r="BJ2401" s="3">
        <f>_2025teamgamelogs[[#This Row],[TOV]]/_2025teamgamelogs[[#This Row],[POSSESIONS]]</f>
        <v>0.15638031693077564</v>
      </c>
      <c r="BK2401" s="4">
        <f>_2025teamgamelogs[[#This Row],[PTS]]/_2025teamgamelogs[[#This Row],[POSSESIONS]]</f>
        <v>1.1989157631359466</v>
      </c>
      <c r="BL2401" s="4">
        <f xml:space="preserve"> 100 * _2025teamgamelogs[[#This Row],[POINTS_PER_POSSESSION]]</f>
        <v>119.89157631359465</v>
      </c>
      <c r="BM2401" s="4">
        <f xml:space="preserve"> _2025teamgamelogs[[#This Row],[POSSESIONS]] / (_2025teamgamelogs[[#This Row],[MIN]]/48)</f>
        <v>95.92</v>
      </c>
      <c r="BN2401" s="3">
        <f>_2025teamgamelogs[[#This Row],[PTS]] / (2 * (_2025teamgamelogs[[#This Row],[FGA]] + 0.44 * _2025teamgamelogs[[#This Row],[FTA]]))</f>
        <v>0.63945729537366547</v>
      </c>
      <c r="BO2401" s="4">
        <f>VLOOKUP(_2025teamgamelogs[[#This Row],[MONTH]], LEAGUE_AVERAGES!$A$2:$B$8, 2, FALSE)</f>
        <v>112.746782507823</v>
      </c>
      <c r="BP2401" s="5">
        <f>VLOOKUP(_2025teamgamelogs[[#This Row],[TEAM_NAME]], LEAGUE_AVERAGES!$A$14:$C$43, 2, FALSE)</f>
        <v>0.3560731707317073</v>
      </c>
      <c r="BQ2401" s="5">
        <f>VLOOKUP(_2025teamgamelogs[[#This Row],[TEAM_NAME]], LEAGUE_AVERAGES!$A$14:$C$43, 3, FALSE)</f>
        <v>0.3687804878048781</v>
      </c>
      <c r="BR2401" s="5">
        <f>VLOOKUP(_2025teamgamelogs[[#This Row],[TEAM_NAME]], LEAGUE_AVERAGES!$F$14:$H$43, 2, FALSE)</f>
        <v>0.47321951219512204</v>
      </c>
      <c r="BS2401" s="5">
        <f>VLOOKUP(_2025teamgamelogs[[#This Row],[TEAM_NAME]], LEAGUE_AVERAGES!$F$14:$H$43, 3, FALSE)</f>
        <v>0.48104878048780486</v>
      </c>
      <c r="BT2401" s="5">
        <f>VLOOKUP(_2025teamgamelogs[[#This Row],[TEAM_NAME]], LEAGUE_AVERAGES!$K$14:$M$43, 2, FALSE)</f>
        <v>0.57634444021190001</v>
      </c>
      <c r="BU2401" s="5">
        <f>VLOOKUP(_2025teamgamelogs[[#This Row],[TEAM_NAME]], LEAGUE_AVERAGES!$K$14:$M$43, 3, FALSE)</f>
        <v>0.58621097107374254</v>
      </c>
    </row>
    <row r="2402" spans="1:73" x14ac:dyDescent="0.2">
      <c r="A2402" t="s">
        <v>59</v>
      </c>
      <c r="B2402">
        <v>1610612754</v>
      </c>
      <c r="C2402" t="s">
        <v>110</v>
      </c>
      <c r="D2402" t="s">
        <v>111</v>
      </c>
      <c r="E2402">
        <v>22401172</v>
      </c>
      <c r="F2402" s="1">
        <v>45758</v>
      </c>
      <c r="G2402" t="s">
        <v>333</v>
      </c>
      <c r="H2402" t="s">
        <v>70</v>
      </c>
      <c r="I2402">
        <v>48</v>
      </c>
      <c r="J2402">
        <v>40</v>
      </c>
      <c r="K2402">
        <v>89</v>
      </c>
      <c r="L2402">
        <v>0.44900000000000001</v>
      </c>
      <c r="M2402">
        <v>12</v>
      </c>
      <c r="N2402">
        <v>29</v>
      </c>
      <c r="O2402">
        <v>0.41399999999999998</v>
      </c>
      <c r="P2402">
        <v>23</v>
      </c>
      <c r="Q2402">
        <v>35</v>
      </c>
      <c r="R2402">
        <v>0.65700000000000003</v>
      </c>
      <c r="S2402">
        <v>17</v>
      </c>
      <c r="T2402">
        <v>27</v>
      </c>
      <c r="U2402">
        <v>44</v>
      </c>
      <c r="V2402">
        <v>24</v>
      </c>
      <c r="W2402">
        <v>20</v>
      </c>
      <c r="X2402">
        <v>8</v>
      </c>
      <c r="Y2402">
        <v>7</v>
      </c>
      <c r="Z2402">
        <v>11</v>
      </c>
      <c r="AA2402">
        <v>19</v>
      </c>
      <c r="AB2402">
        <v>28</v>
      </c>
      <c r="AC2402">
        <v>115</v>
      </c>
      <c r="AD2402">
        <v>-14</v>
      </c>
      <c r="AE2402">
        <v>1</v>
      </c>
      <c r="AF2402">
        <v>1231</v>
      </c>
      <c r="AG2402">
        <v>1231</v>
      </c>
      <c r="AH2402">
        <v>1231</v>
      </c>
      <c r="AI2402">
        <v>121</v>
      </c>
      <c r="AJ2402">
        <v>1438</v>
      </c>
      <c r="AK2402">
        <v>1176</v>
      </c>
      <c r="AL2402">
        <v>1552</v>
      </c>
      <c r="AM2402">
        <v>1413</v>
      </c>
      <c r="AN2402">
        <v>2163</v>
      </c>
      <c r="AO2402">
        <v>607</v>
      </c>
      <c r="AP2402">
        <v>314</v>
      </c>
      <c r="AQ2402">
        <v>80</v>
      </c>
      <c r="AR2402">
        <v>2179</v>
      </c>
      <c r="AS2402">
        <v>160</v>
      </c>
      <c r="AT2402">
        <v>2068</v>
      </c>
      <c r="AU2402">
        <v>1127</v>
      </c>
      <c r="AV2402">
        <v>1570</v>
      </c>
      <c r="AW2402">
        <v>2199</v>
      </c>
      <c r="AX2402">
        <v>1073</v>
      </c>
      <c r="AY2402">
        <v>346</v>
      </c>
      <c r="AZ2402">
        <v>2405</v>
      </c>
      <c r="BA2402">
        <v>1258</v>
      </c>
      <c r="BB2402">
        <v>40</v>
      </c>
      <c r="BC2402">
        <v>1095</v>
      </c>
      <c r="BD2402">
        <v>1995</v>
      </c>
      <c r="BE2402">
        <v>1</v>
      </c>
      <c r="BF2402" t="s">
        <v>64</v>
      </c>
      <c r="BG2402" t="s">
        <v>1404</v>
      </c>
      <c r="BH2402" t="s">
        <v>1787</v>
      </c>
      <c r="BI2402" s="4">
        <f xml:space="preserve"> _2025teamgamelogs[[#This Row],[FGA]] + (0.44 * _2025teamgamelogs[[#This Row],[FTA]]) + _2025teamgamelogs[[#This Row],[TOV]] - _2025teamgamelogs[[#This Row],[OREB]]</f>
        <v>107.4</v>
      </c>
      <c r="BJ2402" s="3">
        <f>_2025teamgamelogs[[#This Row],[TOV]]/_2025teamgamelogs[[#This Row],[POSSESIONS]]</f>
        <v>0.18621973929236499</v>
      </c>
      <c r="BK2402" s="4">
        <f>_2025teamgamelogs[[#This Row],[PTS]]/_2025teamgamelogs[[#This Row],[POSSESIONS]]</f>
        <v>1.0707635009310987</v>
      </c>
      <c r="BL2402" s="4">
        <f xml:space="preserve"> 100 * _2025teamgamelogs[[#This Row],[POINTS_PER_POSSESSION]]</f>
        <v>107.07635009310988</v>
      </c>
      <c r="BM2402" s="4">
        <f xml:space="preserve"> _2025teamgamelogs[[#This Row],[POSSESIONS]] / (_2025teamgamelogs[[#This Row],[MIN]]/48)</f>
        <v>107.4</v>
      </c>
      <c r="BN2402" s="3">
        <f>_2025teamgamelogs[[#This Row],[PTS]] / (2 * (_2025teamgamelogs[[#This Row],[FGA]] + 0.44 * _2025teamgamelogs[[#This Row],[FTA]]))</f>
        <v>0.5507662835249042</v>
      </c>
      <c r="BO2402" s="4">
        <f>VLOOKUP(_2025teamgamelogs[[#This Row],[MONTH]], LEAGUE_AVERAGES!$A$2:$B$8, 2, FALSE)</f>
        <v>112.746782507823</v>
      </c>
      <c r="BP2402" s="5">
        <f>VLOOKUP(_2025teamgamelogs[[#This Row],[TEAM_NAME]], LEAGUE_AVERAGES!$A$14:$C$43, 2, FALSE)</f>
        <v>0.37909999999999999</v>
      </c>
      <c r="BQ2402" s="5">
        <f>VLOOKUP(_2025teamgamelogs[[#This Row],[TEAM_NAME]], LEAGUE_AVERAGES!$A$14:$C$43, 3, FALSE)</f>
        <v>0.35511904761904761</v>
      </c>
      <c r="BR2402" s="5">
        <f>VLOOKUP(_2025teamgamelogs[[#This Row],[TEAM_NAME]], LEAGUE_AVERAGES!$F$14:$H$43, 2, FALSE)</f>
        <v>0.49785000000000013</v>
      </c>
      <c r="BS2402" s="5">
        <f>VLOOKUP(_2025teamgamelogs[[#This Row],[TEAM_NAME]], LEAGUE_AVERAGES!$F$14:$H$43, 3, FALSE)</f>
        <v>0.47942857142857148</v>
      </c>
      <c r="BT2402" s="5">
        <f>VLOOKUP(_2025teamgamelogs[[#This Row],[TEAM_NAME]], LEAGUE_AVERAGES!$K$14:$M$43, 2, FALSE)</f>
        <v>0.60805571751162091</v>
      </c>
      <c r="BU2402" s="5">
        <f>VLOOKUP(_2025teamgamelogs[[#This Row],[TEAM_NAME]], LEAGUE_AVERAGES!$K$14:$M$43, 3, FALSE)</f>
        <v>0.58190704341109034</v>
      </c>
    </row>
    <row r="2403" spans="1:73" x14ac:dyDescent="0.2">
      <c r="A2403" t="s">
        <v>59</v>
      </c>
      <c r="B2403">
        <v>1610612759</v>
      </c>
      <c r="C2403" t="s">
        <v>145</v>
      </c>
      <c r="D2403" t="s">
        <v>146</v>
      </c>
      <c r="E2403">
        <v>22401182</v>
      </c>
      <c r="F2403" s="1">
        <v>45758</v>
      </c>
      <c r="G2403" t="s">
        <v>697</v>
      </c>
      <c r="H2403" t="s">
        <v>70</v>
      </c>
      <c r="I2403">
        <v>48</v>
      </c>
      <c r="J2403">
        <v>39</v>
      </c>
      <c r="K2403">
        <v>90</v>
      </c>
      <c r="L2403">
        <v>0.433</v>
      </c>
      <c r="M2403">
        <v>13</v>
      </c>
      <c r="N2403">
        <v>34</v>
      </c>
      <c r="O2403">
        <v>0.38200000000000001</v>
      </c>
      <c r="P2403">
        <v>7</v>
      </c>
      <c r="Q2403">
        <v>10</v>
      </c>
      <c r="R2403">
        <v>0.7</v>
      </c>
      <c r="S2403">
        <v>5</v>
      </c>
      <c r="T2403">
        <v>35</v>
      </c>
      <c r="U2403">
        <v>40</v>
      </c>
      <c r="V2403">
        <v>28</v>
      </c>
      <c r="W2403">
        <v>15</v>
      </c>
      <c r="X2403">
        <v>7</v>
      </c>
      <c r="Y2403">
        <v>2</v>
      </c>
      <c r="Z2403">
        <v>10</v>
      </c>
      <c r="AA2403">
        <v>7</v>
      </c>
      <c r="AB2403">
        <v>9</v>
      </c>
      <c r="AC2403">
        <v>98</v>
      </c>
      <c r="AD2403">
        <v>-19</v>
      </c>
      <c r="AE2403">
        <v>1</v>
      </c>
      <c r="AF2403">
        <v>1231</v>
      </c>
      <c r="AG2403">
        <v>1231</v>
      </c>
      <c r="AH2403">
        <v>1231</v>
      </c>
      <c r="AI2403">
        <v>121</v>
      </c>
      <c r="AJ2403">
        <v>1609</v>
      </c>
      <c r="AK2403">
        <v>1029</v>
      </c>
      <c r="AL2403">
        <v>1796</v>
      </c>
      <c r="AM2403">
        <v>1171</v>
      </c>
      <c r="AN2403">
        <v>1627</v>
      </c>
      <c r="AO2403">
        <v>943</v>
      </c>
      <c r="AP2403">
        <v>2380</v>
      </c>
      <c r="AQ2403">
        <v>2381</v>
      </c>
      <c r="AR2403">
        <v>1932</v>
      </c>
      <c r="AS2403">
        <v>2299</v>
      </c>
      <c r="AT2403">
        <v>769</v>
      </c>
      <c r="AU2403">
        <v>1715</v>
      </c>
      <c r="AV2403">
        <v>840</v>
      </c>
      <c r="AW2403">
        <v>1341</v>
      </c>
      <c r="AX2403">
        <v>1360</v>
      </c>
      <c r="AY2403">
        <v>2078</v>
      </c>
      <c r="AZ2403">
        <v>2353</v>
      </c>
      <c r="BA2403">
        <v>2</v>
      </c>
      <c r="BB2403">
        <v>2437</v>
      </c>
      <c r="BC2403">
        <v>2178</v>
      </c>
      <c r="BD2403">
        <v>2175</v>
      </c>
      <c r="BE2403">
        <v>1</v>
      </c>
      <c r="BF2403" t="s">
        <v>71</v>
      </c>
      <c r="BG2403" t="s">
        <v>1404</v>
      </c>
      <c r="BH2403" t="s">
        <v>1787</v>
      </c>
      <c r="BI2403" s="4">
        <f xml:space="preserve"> _2025teamgamelogs[[#This Row],[FGA]] + (0.44 * _2025teamgamelogs[[#This Row],[FTA]]) + _2025teamgamelogs[[#This Row],[TOV]] - _2025teamgamelogs[[#This Row],[OREB]]</f>
        <v>104.4</v>
      </c>
      <c r="BJ2403" s="3">
        <f>_2025teamgamelogs[[#This Row],[TOV]]/_2025teamgamelogs[[#This Row],[POSSESIONS]]</f>
        <v>0.14367816091954022</v>
      </c>
      <c r="BK2403" s="4">
        <f>_2025teamgamelogs[[#This Row],[PTS]]/_2025teamgamelogs[[#This Row],[POSSESIONS]]</f>
        <v>0.93869731800766276</v>
      </c>
      <c r="BL2403" s="4">
        <f xml:space="preserve"> 100 * _2025teamgamelogs[[#This Row],[POINTS_PER_POSSESSION]]</f>
        <v>93.869731800766274</v>
      </c>
      <c r="BM2403" s="4">
        <f xml:space="preserve"> _2025teamgamelogs[[#This Row],[POSSESIONS]] / (_2025teamgamelogs[[#This Row],[MIN]]/48)</f>
        <v>104.4</v>
      </c>
      <c r="BN2403" s="3">
        <f>_2025teamgamelogs[[#This Row],[PTS]] / (2 * (_2025teamgamelogs[[#This Row],[FGA]] + 0.44 * _2025teamgamelogs[[#This Row],[FTA]]))</f>
        <v>0.51906779661016944</v>
      </c>
      <c r="BO2403" s="4">
        <f>VLOOKUP(_2025teamgamelogs[[#This Row],[MONTH]], LEAGUE_AVERAGES!$A$2:$B$8, 2, FALSE)</f>
        <v>112.746782507823</v>
      </c>
      <c r="BP2403" s="5">
        <f>VLOOKUP(_2025teamgamelogs[[#This Row],[TEAM_NAME]], LEAGUE_AVERAGES!$A$14:$C$43, 2, FALSE)</f>
        <v>0.36502500000000004</v>
      </c>
      <c r="BQ2403" s="5">
        <f>VLOOKUP(_2025teamgamelogs[[#This Row],[TEAM_NAME]], LEAGUE_AVERAGES!$A$14:$C$43, 3, FALSE)</f>
        <v>0.35016666666666663</v>
      </c>
      <c r="BR2403" s="5">
        <f>VLOOKUP(_2025teamgamelogs[[#This Row],[TEAM_NAME]], LEAGUE_AVERAGES!$F$14:$H$43, 2, FALSE)</f>
        <v>0.47877500000000017</v>
      </c>
      <c r="BS2403" s="5">
        <f>VLOOKUP(_2025teamgamelogs[[#This Row],[TEAM_NAME]], LEAGUE_AVERAGES!$F$14:$H$43, 3, FALSE)</f>
        <v>0.45407142857142868</v>
      </c>
      <c r="BT2403" s="5">
        <f>VLOOKUP(_2025teamgamelogs[[#This Row],[TEAM_NAME]], LEAGUE_AVERAGES!$K$14:$M$43, 2, FALSE)</f>
        <v>0.59112459331758582</v>
      </c>
      <c r="BU2403" s="5">
        <f>VLOOKUP(_2025teamgamelogs[[#This Row],[TEAM_NAME]], LEAGUE_AVERAGES!$K$14:$M$43, 3, FALSE)</f>
        <v>0.56254759440180246</v>
      </c>
    </row>
    <row r="2404" spans="1:73" x14ac:dyDescent="0.2">
      <c r="A2404" t="s">
        <v>59</v>
      </c>
      <c r="B2404">
        <v>1610612739</v>
      </c>
      <c r="C2404" t="s">
        <v>119</v>
      </c>
      <c r="D2404" t="s">
        <v>120</v>
      </c>
      <c r="E2404">
        <v>22401175</v>
      </c>
      <c r="F2404" s="1">
        <v>45758</v>
      </c>
      <c r="G2404" t="s">
        <v>210</v>
      </c>
      <c r="H2404" t="s">
        <v>63</v>
      </c>
      <c r="I2404">
        <v>48</v>
      </c>
      <c r="J2404">
        <v>38</v>
      </c>
      <c r="K2404">
        <v>77</v>
      </c>
      <c r="L2404">
        <v>0.49399999999999999</v>
      </c>
      <c r="M2404">
        <v>11</v>
      </c>
      <c r="N2404">
        <v>31</v>
      </c>
      <c r="O2404">
        <v>0.35499999999999998</v>
      </c>
      <c r="P2404">
        <v>21</v>
      </c>
      <c r="Q2404">
        <v>30</v>
      </c>
      <c r="R2404">
        <v>0.7</v>
      </c>
      <c r="S2404">
        <v>13</v>
      </c>
      <c r="T2404">
        <v>36</v>
      </c>
      <c r="U2404">
        <v>49</v>
      </c>
      <c r="V2404">
        <v>23</v>
      </c>
      <c r="W2404">
        <v>15</v>
      </c>
      <c r="X2404">
        <v>7</v>
      </c>
      <c r="Y2404">
        <v>2</v>
      </c>
      <c r="Z2404">
        <v>2</v>
      </c>
      <c r="AA2404">
        <v>17</v>
      </c>
      <c r="AB2404">
        <v>18</v>
      </c>
      <c r="AC2404">
        <v>108</v>
      </c>
      <c r="AD2404">
        <v>6</v>
      </c>
      <c r="AE2404">
        <v>1</v>
      </c>
      <c r="AF2404">
        <v>1</v>
      </c>
      <c r="AG2404">
        <v>1</v>
      </c>
      <c r="AH2404">
        <v>1</v>
      </c>
      <c r="AI2404">
        <v>121</v>
      </c>
      <c r="AJ2404">
        <v>1796</v>
      </c>
      <c r="AK2404">
        <v>2335</v>
      </c>
      <c r="AL2404">
        <v>807</v>
      </c>
      <c r="AM2404">
        <v>1661</v>
      </c>
      <c r="AN2404">
        <v>1971</v>
      </c>
      <c r="AO2404">
        <v>1255</v>
      </c>
      <c r="AP2404">
        <v>506</v>
      </c>
      <c r="AQ2404">
        <v>259</v>
      </c>
      <c r="AR2404">
        <v>1932</v>
      </c>
      <c r="AS2404">
        <v>652</v>
      </c>
      <c r="AT2404">
        <v>640</v>
      </c>
      <c r="AU2404">
        <v>505</v>
      </c>
      <c r="AV2404">
        <v>1759</v>
      </c>
      <c r="AW2404">
        <v>1341</v>
      </c>
      <c r="AX2404">
        <v>1360</v>
      </c>
      <c r="AY2404">
        <v>2078</v>
      </c>
      <c r="AZ2404">
        <v>158</v>
      </c>
      <c r="BA2404">
        <v>792</v>
      </c>
      <c r="BB2404">
        <v>1204</v>
      </c>
      <c r="BC2404">
        <v>1616</v>
      </c>
      <c r="BD2404">
        <v>854</v>
      </c>
      <c r="BE2404">
        <v>1</v>
      </c>
      <c r="BF2404" t="s">
        <v>71</v>
      </c>
      <c r="BG2404" t="s">
        <v>1404</v>
      </c>
      <c r="BH2404" t="s">
        <v>1787</v>
      </c>
      <c r="BI2404" s="4">
        <f xml:space="preserve"> _2025teamgamelogs[[#This Row],[FGA]] + (0.44 * _2025teamgamelogs[[#This Row],[FTA]]) + _2025teamgamelogs[[#This Row],[TOV]] - _2025teamgamelogs[[#This Row],[OREB]]</f>
        <v>92.2</v>
      </c>
      <c r="BJ2404" s="3">
        <f>_2025teamgamelogs[[#This Row],[TOV]]/_2025teamgamelogs[[#This Row],[POSSESIONS]]</f>
        <v>0.16268980477223427</v>
      </c>
      <c r="BK2404" s="4">
        <f>_2025teamgamelogs[[#This Row],[PTS]]/_2025teamgamelogs[[#This Row],[POSSESIONS]]</f>
        <v>1.1713665943600868</v>
      </c>
      <c r="BL2404" s="4">
        <f xml:space="preserve"> 100 * _2025teamgamelogs[[#This Row],[POINTS_PER_POSSESSION]]</f>
        <v>117.13665943600869</v>
      </c>
      <c r="BM2404" s="4">
        <f xml:space="preserve"> _2025teamgamelogs[[#This Row],[POSSESIONS]] / (_2025teamgamelogs[[#This Row],[MIN]]/48)</f>
        <v>92.2</v>
      </c>
      <c r="BN2404" s="3">
        <f>_2025teamgamelogs[[#This Row],[PTS]] / (2 * (_2025teamgamelogs[[#This Row],[FGA]] + 0.44 * _2025teamgamelogs[[#This Row],[FTA]]))</f>
        <v>0.59866962305986693</v>
      </c>
      <c r="BO2404" s="4">
        <f>VLOOKUP(_2025teamgamelogs[[#This Row],[MONTH]], LEAGUE_AVERAGES!$A$2:$B$8, 2, FALSE)</f>
        <v>112.746782507823</v>
      </c>
      <c r="BP2404" s="5">
        <f>VLOOKUP(_2025teamgamelogs[[#This Row],[TEAM_NAME]], LEAGUE_AVERAGES!$A$14:$C$43, 2, FALSE)</f>
        <v>0.38409756097560971</v>
      </c>
      <c r="BQ2404" s="5">
        <f>VLOOKUP(_2025teamgamelogs[[#This Row],[TEAM_NAME]], LEAGUE_AVERAGES!$A$14:$C$43, 3, FALSE)</f>
        <v>0.38512195121951209</v>
      </c>
      <c r="BR2404" s="5">
        <f>VLOOKUP(_2025teamgamelogs[[#This Row],[TEAM_NAME]], LEAGUE_AVERAGES!$F$14:$H$43, 2, FALSE)</f>
        <v>0.49482926829268303</v>
      </c>
      <c r="BS2404" s="5">
        <f>VLOOKUP(_2025teamgamelogs[[#This Row],[TEAM_NAME]], LEAGUE_AVERAGES!$F$14:$H$43, 3, FALSE)</f>
        <v>0.4880731707317072</v>
      </c>
      <c r="BT2404" s="5">
        <f>VLOOKUP(_2025teamgamelogs[[#This Row],[TEAM_NAME]], LEAGUE_AVERAGES!$K$14:$M$43, 2, FALSE)</f>
        <v>0.61027349880699666</v>
      </c>
      <c r="BU2404" s="5">
        <f>VLOOKUP(_2025teamgamelogs[[#This Row],[TEAM_NAME]], LEAGUE_AVERAGES!$K$14:$M$43, 3, FALSE)</f>
        <v>0.60680781397749251</v>
      </c>
    </row>
    <row r="2405" spans="1:73" x14ac:dyDescent="0.2">
      <c r="A2405" t="s">
        <v>59</v>
      </c>
      <c r="B2405">
        <v>1610612762</v>
      </c>
      <c r="C2405" t="s">
        <v>125</v>
      </c>
      <c r="D2405" t="s">
        <v>126</v>
      </c>
      <c r="E2405">
        <v>22401181</v>
      </c>
      <c r="F2405" s="1">
        <v>45758</v>
      </c>
      <c r="G2405" t="s">
        <v>1422</v>
      </c>
      <c r="H2405" t="s">
        <v>70</v>
      </c>
      <c r="I2405">
        <v>48</v>
      </c>
      <c r="J2405">
        <v>39</v>
      </c>
      <c r="K2405">
        <v>103</v>
      </c>
      <c r="L2405">
        <v>0.379</v>
      </c>
      <c r="M2405">
        <v>17</v>
      </c>
      <c r="N2405">
        <v>63</v>
      </c>
      <c r="O2405">
        <v>0.27</v>
      </c>
      <c r="P2405">
        <v>16</v>
      </c>
      <c r="Q2405">
        <v>20</v>
      </c>
      <c r="R2405">
        <v>0.8</v>
      </c>
      <c r="S2405">
        <v>19</v>
      </c>
      <c r="T2405">
        <v>38</v>
      </c>
      <c r="U2405">
        <v>57</v>
      </c>
      <c r="V2405">
        <v>23</v>
      </c>
      <c r="W2405">
        <v>16</v>
      </c>
      <c r="X2405">
        <v>7</v>
      </c>
      <c r="Y2405">
        <v>3</v>
      </c>
      <c r="Z2405">
        <v>4</v>
      </c>
      <c r="AA2405">
        <v>14</v>
      </c>
      <c r="AB2405">
        <v>17</v>
      </c>
      <c r="AC2405">
        <v>111</v>
      </c>
      <c r="AD2405">
        <v>-34</v>
      </c>
      <c r="AE2405">
        <v>1</v>
      </c>
      <c r="AF2405">
        <v>1231</v>
      </c>
      <c r="AG2405">
        <v>1231</v>
      </c>
      <c r="AH2405">
        <v>1231</v>
      </c>
      <c r="AI2405">
        <v>121</v>
      </c>
      <c r="AJ2405">
        <v>1609</v>
      </c>
      <c r="AK2405">
        <v>77</v>
      </c>
      <c r="AL2405">
        <v>2350</v>
      </c>
      <c r="AM2405">
        <v>410</v>
      </c>
      <c r="AN2405">
        <v>1</v>
      </c>
      <c r="AO2405">
        <v>2141</v>
      </c>
      <c r="AP2405">
        <v>1228</v>
      </c>
      <c r="AQ2405">
        <v>1301</v>
      </c>
      <c r="AR2405">
        <v>1029</v>
      </c>
      <c r="AS2405">
        <v>61</v>
      </c>
      <c r="AT2405">
        <v>377</v>
      </c>
      <c r="AU2405">
        <v>74</v>
      </c>
      <c r="AV2405">
        <v>1759</v>
      </c>
      <c r="AW2405">
        <v>1583</v>
      </c>
      <c r="AX2405">
        <v>1360</v>
      </c>
      <c r="AY2405">
        <v>1712</v>
      </c>
      <c r="AZ2405">
        <v>750</v>
      </c>
      <c r="BA2405">
        <v>260</v>
      </c>
      <c r="BB2405">
        <v>1444</v>
      </c>
      <c r="BC2405">
        <v>1402</v>
      </c>
      <c r="BD2405">
        <v>2407</v>
      </c>
      <c r="BE2405">
        <v>1</v>
      </c>
      <c r="BF2405" t="s">
        <v>64</v>
      </c>
      <c r="BG2405" t="s">
        <v>1404</v>
      </c>
      <c r="BH2405" t="s">
        <v>1787</v>
      </c>
      <c r="BI2405" s="4">
        <f xml:space="preserve"> _2025teamgamelogs[[#This Row],[FGA]] + (0.44 * _2025teamgamelogs[[#This Row],[FTA]]) + _2025teamgamelogs[[#This Row],[TOV]] - _2025teamgamelogs[[#This Row],[OREB]]</f>
        <v>108.8</v>
      </c>
      <c r="BJ2405" s="3">
        <f>_2025teamgamelogs[[#This Row],[TOV]]/_2025teamgamelogs[[#This Row],[POSSESIONS]]</f>
        <v>0.14705882352941177</v>
      </c>
      <c r="BK2405" s="4">
        <f>_2025teamgamelogs[[#This Row],[PTS]]/_2025teamgamelogs[[#This Row],[POSSESIONS]]</f>
        <v>1.0202205882352942</v>
      </c>
      <c r="BL2405" s="4">
        <f xml:space="preserve"> 100 * _2025teamgamelogs[[#This Row],[POINTS_PER_POSSESSION]]</f>
        <v>102.02205882352942</v>
      </c>
      <c r="BM2405" s="4">
        <f xml:space="preserve"> _2025teamgamelogs[[#This Row],[POSSESIONS]] / (_2025teamgamelogs[[#This Row],[MIN]]/48)</f>
        <v>108.8</v>
      </c>
      <c r="BN2405" s="3">
        <f>_2025teamgamelogs[[#This Row],[PTS]] / (2 * (_2025teamgamelogs[[#This Row],[FGA]] + 0.44 * _2025teamgamelogs[[#This Row],[FTA]]))</f>
        <v>0.49642218246869413</v>
      </c>
      <c r="BO2405" s="4">
        <f>VLOOKUP(_2025teamgamelogs[[#This Row],[MONTH]], LEAGUE_AVERAGES!$A$2:$B$8, 2, FALSE)</f>
        <v>112.746782507823</v>
      </c>
      <c r="BP2405" s="5">
        <f>VLOOKUP(_2025teamgamelogs[[#This Row],[TEAM_NAME]], LEAGUE_AVERAGES!$A$14:$C$43, 2, FALSE)</f>
        <v>0.36446341463414633</v>
      </c>
      <c r="BQ2405" s="5">
        <f>VLOOKUP(_2025teamgamelogs[[#This Row],[TEAM_NAME]], LEAGUE_AVERAGES!$A$14:$C$43, 3, FALSE)</f>
        <v>0.3413170731707319</v>
      </c>
      <c r="BR2405" s="5">
        <f>VLOOKUP(_2025teamgamelogs[[#This Row],[TEAM_NAME]], LEAGUE_AVERAGES!$F$14:$H$43, 2, FALSE)</f>
        <v>0.4583902439024391</v>
      </c>
      <c r="BS2405" s="5">
        <f>VLOOKUP(_2025teamgamelogs[[#This Row],[TEAM_NAME]], LEAGUE_AVERAGES!$F$14:$H$43, 3, FALSE)</f>
        <v>0.45390243902439031</v>
      </c>
      <c r="BT2405" s="5">
        <f>VLOOKUP(_2025teamgamelogs[[#This Row],[TEAM_NAME]], LEAGUE_AVERAGES!$K$14:$M$43, 2, FALSE)</f>
        <v>0.57104853563970659</v>
      </c>
      <c r="BU2405" s="5">
        <f>VLOOKUP(_2025teamgamelogs[[#This Row],[TEAM_NAME]], LEAGUE_AVERAGES!$K$14:$M$43, 3, FALSE)</f>
        <v>0.56826296147062372</v>
      </c>
    </row>
    <row r="2406" spans="1:73" x14ac:dyDescent="0.2">
      <c r="A2406" t="s">
        <v>59</v>
      </c>
      <c r="B2406">
        <v>1610612742</v>
      </c>
      <c r="C2406" t="s">
        <v>154</v>
      </c>
      <c r="D2406" t="s">
        <v>155</v>
      </c>
      <c r="E2406">
        <v>22401178</v>
      </c>
      <c r="F2406" s="1">
        <v>45758</v>
      </c>
      <c r="G2406" t="s">
        <v>1856</v>
      </c>
      <c r="H2406" t="s">
        <v>63</v>
      </c>
      <c r="I2406">
        <v>48</v>
      </c>
      <c r="J2406">
        <v>49</v>
      </c>
      <c r="K2406">
        <v>89</v>
      </c>
      <c r="L2406">
        <v>0.55100000000000005</v>
      </c>
      <c r="M2406">
        <v>15</v>
      </c>
      <c r="N2406">
        <v>34</v>
      </c>
      <c r="O2406">
        <v>0.441</v>
      </c>
      <c r="P2406">
        <v>11</v>
      </c>
      <c r="Q2406">
        <v>17</v>
      </c>
      <c r="R2406">
        <v>0.64700000000000002</v>
      </c>
      <c r="S2406">
        <v>12</v>
      </c>
      <c r="T2406">
        <v>44</v>
      </c>
      <c r="U2406">
        <v>56</v>
      </c>
      <c r="V2406">
        <v>34</v>
      </c>
      <c r="W2406">
        <v>20</v>
      </c>
      <c r="X2406">
        <v>8</v>
      </c>
      <c r="Y2406">
        <v>10</v>
      </c>
      <c r="Z2406">
        <v>4</v>
      </c>
      <c r="AA2406">
        <v>12</v>
      </c>
      <c r="AB2406">
        <v>15</v>
      </c>
      <c r="AC2406">
        <v>124</v>
      </c>
      <c r="AD2406">
        <v>22</v>
      </c>
      <c r="AE2406">
        <v>1</v>
      </c>
      <c r="AF2406">
        <v>1</v>
      </c>
      <c r="AG2406">
        <v>1</v>
      </c>
      <c r="AH2406">
        <v>1</v>
      </c>
      <c r="AI2406">
        <v>121</v>
      </c>
      <c r="AJ2406">
        <v>174</v>
      </c>
      <c r="AK2406">
        <v>1176</v>
      </c>
      <c r="AL2406">
        <v>157</v>
      </c>
      <c r="AM2406">
        <v>733</v>
      </c>
      <c r="AN2406">
        <v>1627</v>
      </c>
      <c r="AO2406">
        <v>395</v>
      </c>
      <c r="AP2406">
        <v>2028</v>
      </c>
      <c r="AQ2406">
        <v>1778</v>
      </c>
      <c r="AR2406">
        <v>2210</v>
      </c>
      <c r="AS2406">
        <v>848</v>
      </c>
      <c r="AT2406">
        <v>50</v>
      </c>
      <c r="AU2406">
        <v>99</v>
      </c>
      <c r="AV2406">
        <v>186</v>
      </c>
      <c r="AW2406">
        <v>2199</v>
      </c>
      <c r="AX2406">
        <v>1073</v>
      </c>
      <c r="AY2406">
        <v>57</v>
      </c>
      <c r="AZ2406">
        <v>750</v>
      </c>
      <c r="BA2406">
        <v>92</v>
      </c>
      <c r="BB2406">
        <v>1892</v>
      </c>
      <c r="BC2406">
        <v>497</v>
      </c>
      <c r="BD2406">
        <v>194</v>
      </c>
      <c r="BE2406">
        <v>1</v>
      </c>
      <c r="BF2406" t="s">
        <v>64</v>
      </c>
      <c r="BG2406" t="s">
        <v>1404</v>
      </c>
      <c r="BH2406" t="s">
        <v>1787</v>
      </c>
      <c r="BI2406" s="4">
        <f xml:space="preserve"> _2025teamgamelogs[[#This Row],[FGA]] + (0.44 * _2025teamgamelogs[[#This Row],[FTA]]) + _2025teamgamelogs[[#This Row],[TOV]] - _2025teamgamelogs[[#This Row],[OREB]]</f>
        <v>104.48</v>
      </c>
      <c r="BJ2406" s="3">
        <f>_2025teamgamelogs[[#This Row],[TOV]]/_2025teamgamelogs[[#This Row],[POSSESIONS]]</f>
        <v>0.19142419601837671</v>
      </c>
      <c r="BK2406" s="4">
        <f>_2025teamgamelogs[[#This Row],[PTS]]/_2025teamgamelogs[[#This Row],[POSSESIONS]]</f>
        <v>1.1868300153139357</v>
      </c>
      <c r="BL2406" s="4">
        <f xml:space="preserve"> 100 * _2025teamgamelogs[[#This Row],[POINTS_PER_POSSESSION]]</f>
        <v>118.68300153139357</v>
      </c>
      <c r="BM2406" s="4">
        <f xml:space="preserve"> _2025teamgamelogs[[#This Row],[POSSESIONS]] / (_2025teamgamelogs[[#This Row],[MIN]]/48)</f>
        <v>104.48</v>
      </c>
      <c r="BN2406" s="3">
        <f>_2025teamgamelogs[[#This Row],[PTS]] / (2 * (_2025teamgamelogs[[#This Row],[FGA]] + 0.44 * _2025teamgamelogs[[#This Row],[FTA]]))</f>
        <v>0.642620232172471</v>
      </c>
      <c r="BO2406" s="4">
        <f>VLOOKUP(_2025teamgamelogs[[#This Row],[MONTH]], LEAGUE_AVERAGES!$A$2:$B$8, 2, FALSE)</f>
        <v>112.746782507823</v>
      </c>
      <c r="BP2406" s="5">
        <f>VLOOKUP(_2025teamgamelogs[[#This Row],[TEAM_NAME]], LEAGUE_AVERAGES!$A$14:$C$43, 2, FALSE)</f>
        <v>0.362375</v>
      </c>
      <c r="BQ2406" s="5">
        <f>VLOOKUP(_2025teamgamelogs[[#This Row],[TEAM_NAME]], LEAGUE_AVERAGES!$A$14:$C$43, 3, FALSE)</f>
        <v>0.36252380952380958</v>
      </c>
      <c r="BR2406" s="5">
        <f>VLOOKUP(_2025teamgamelogs[[#This Row],[TEAM_NAME]], LEAGUE_AVERAGES!$F$14:$H$43, 2, FALSE)</f>
        <v>0.47777500000000001</v>
      </c>
      <c r="BS2406" s="5">
        <f>VLOOKUP(_2025teamgamelogs[[#This Row],[TEAM_NAME]], LEAGUE_AVERAGES!$F$14:$H$43, 3, FALSE)</f>
        <v>0.48176190476190472</v>
      </c>
      <c r="BT2406" s="5">
        <f>VLOOKUP(_2025teamgamelogs[[#This Row],[TEAM_NAME]], LEAGUE_AVERAGES!$K$14:$M$43, 2, FALSE)</f>
        <v>0.58283558931438928</v>
      </c>
      <c r="BU2406" s="5">
        <f>VLOOKUP(_2025teamgamelogs[[#This Row],[TEAM_NAME]], LEAGUE_AVERAGES!$K$14:$M$43, 3, FALSE)</f>
        <v>0.5856179003364903</v>
      </c>
    </row>
    <row r="2407" spans="1:73" x14ac:dyDescent="0.2">
      <c r="A2407" t="s">
        <v>59</v>
      </c>
      <c r="B2407">
        <v>1610612764</v>
      </c>
      <c r="C2407" t="s">
        <v>148</v>
      </c>
      <c r="D2407" t="s">
        <v>149</v>
      </c>
      <c r="E2407">
        <v>22401176</v>
      </c>
      <c r="F2407" s="1">
        <v>45758</v>
      </c>
      <c r="G2407" t="s">
        <v>1058</v>
      </c>
      <c r="H2407" t="s">
        <v>70</v>
      </c>
      <c r="I2407">
        <v>48</v>
      </c>
      <c r="J2407">
        <v>35</v>
      </c>
      <c r="K2407">
        <v>91</v>
      </c>
      <c r="L2407">
        <v>0.38500000000000001</v>
      </c>
      <c r="M2407">
        <v>10</v>
      </c>
      <c r="N2407">
        <v>41</v>
      </c>
      <c r="O2407">
        <v>0.24399999999999999</v>
      </c>
      <c r="P2407">
        <v>9</v>
      </c>
      <c r="Q2407">
        <v>12</v>
      </c>
      <c r="R2407">
        <v>0.75</v>
      </c>
      <c r="S2407">
        <v>8</v>
      </c>
      <c r="T2407">
        <v>33</v>
      </c>
      <c r="U2407">
        <v>41</v>
      </c>
      <c r="V2407">
        <v>26</v>
      </c>
      <c r="W2407">
        <v>18</v>
      </c>
      <c r="X2407">
        <v>7</v>
      </c>
      <c r="Y2407">
        <v>5</v>
      </c>
      <c r="Z2407">
        <v>7</v>
      </c>
      <c r="AA2407">
        <v>16</v>
      </c>
      <c r="AB2407">
        <v>13</v>
      </c>
      <c r="AC2407">
        <v>89</v>
      </c>
      <c r="AD2407">
        <v>-30</v>
      </c>
      <c r="AE2407">
        <v>1</v>
      </c>
      <c r="AF2407">
        <v>1231</v>
      </c>
      <c r="AG2407">
        <v>1231</v>
      </c>
      <c r="AH2407">
        <v>1231</v>
      </c>
      <c r="AI2407">
        <v>121</v>
      </c>
      <c r="AJ2407">
        <v>2164</v>
      </c>
      <c r="AK2407">
        <v>899</v>
      </c>
      <c r="AL2407">
        <v>2322</v>
      </c>
      <c r="AM2407">
        <v>1891</v>
      </c>
      <c r="AN2407">
        <v>681</v>
      </c>
      <c r="AO2407">
        <v>2280</v>
      </c>
      <c r="AP2407">
        <v>2256</v>
      </c>
      <c r="AQ2407">
        <v>2282</v>
      </c>
      <c r="AR2407">
        <v>1525</v>
      </c>
      <c r="AS2407">
        <v>1800</v>
      </c>
      <c r="AT2407">
        <v>1131</v>
      </c>
      <c r="AU2407">
        <v>1563</v>
      </c>
      <c r="AV2407">
        <v>1195</v>
      </c>
      <c r="AW2407">
        <v>1953</v>
      </c>
      <c r="AX2407">
        <v>1360</v>
      </c>
      <c r="AY2407">
        <v>889</v>
      </c>
      <c r="AZ2407">
        <v>1902</v>
      </c>
      <c r="BA2407">
        <v>570</v>
      </c>
      <c r="BB2407">
        <v>2202</v>
      </c>
      <c r="BC2407">
        <v>2395</v>
      </c>
      <c r="BD2407">
        <v>2381</v>
      </c>
      <c r="BE2407">
        <v>1</v>
      </c>
      <c r="BF2407" t="s">
        <v>71</v>
      </c>
      <c r="BG2407" t="s">
        <v>1404</v>
      </c>
      <c r="BH2407" t="s">
        <v>1787</v>
      </c>
      <c r="BI2407" s="4">
        <f xml:space="preserve"> _2025teamgamelogs[[#This Row],[FGA]] + (0.44 * _2025teamgamelogs[[#This Row],[FTA]]) + _2025teamgamelogs[[#This Row],[TOV]] - _2025teamgamelogs[[#This Row],[OREB]]</f>
        <v>106.28</v>
      </c>
      <c r="BJ2407" s="3">
        <f>_2025teamgamelogs[[#This Row],[TOV]]/_2025teamgamelogs[[#This Row],[POSSESIONS]]</f>
        <v>0.16936394429808055</v>
      </c>
      <c r="BK2407" s="4">
        <f>_2025teamgamelogs[[#This Row],[PTS]]/_2025teamgamelogs[[#This Row],[POSSESIONS]]</f>
        <v>0.83741061347384271</v>
      </c>
      <c r="BL2407" s="4">
        <f xml:space="preserve"> 100 * _2025teamgamelogs[[#This Row],[POINTS_PER_POSSESSION]]</f>
        <v>83.741061347384274</v>
      </c>
      <c r="BM2407" s="4">
        <f xml:space="preserve"> _2025teamgamelogs[[#This Row],[POSSESIONS]] / (_2025teamgamelogs[[#This Row],[MIN]]/48)</f>
        <v>106.28</v>
      </c>
      <c r="BN2407" s="3">
        <f>_2025teamgamelogs[[#This Row],[PTS]] / (2 * (_2025teamgamelogs[[#This Row],[FGA]] + 0.44 * _2025teamgamelogs[[#This Row],[FTA]]))</f>
        <v>0.46219360199418363</v>
      </c>
      <c r="BO2407" s="4">
        <f>VLOOKUP(_2025teamgamelogs[[#This Row],[MONTH]], LEAGUE_AVERAGES!$A$2:$B$8, 2, FALSE)</f>
        <v>112.746782507823</v>
      </c>
      <c r="BP2407" s="5">
        <f>VLOOKUP(_2025teamgamelogs[[#This Row],[TEAM_NAME]], LEAGUE_AVERAGES!$A$14:$C$43, 2, FALSE)</f>
        <v>0.32842499999999997</v>
      </c>
      <c r="BQ2407" s="5">
        <f>VLOOKUP(_2025teamgamelogs[[#This Row],[TEAM_NAME]], LEAGUE_AVERAGES!$A$14:$C$43, 3, FALSE)</f>
        <v>0.33730952380952384</v>
      </c>
      <c r="BR2407" s="5">
        <f>VLOOKUP(_2025teamgamelogs[[#This Row],[TEAM_NAME]], LEAGUE_AVERAGES!$F$14:$H$43, 2, FALSE)</f>
        <v>0.44209999999999994</v>
      </c>
      <c r="BS2407" s="5">
        <f>VLOOKUP(_2025teamgamelogs[[#This Row],[TEAM_NAME]], LEAGUE_AVERAGES!$F$14:$H$43, 3, FALSE)</f>
        <v>0.4362619047619048</v>
      </c>
      <c r="BT2407" s="5">
        <f>VLOOKUP(_2025teamgamelogs[[#This Row],[TEAM_NAME]], LEAGUE_AVERAGES!$K$14:$M$43, 2, FALSE)</f>
        <v>0.55099578881797462</v>
      </c>
      <c r="BU2407" s="5">
        <f>VLOOKUP(_2025teamgamelogs[[#This Row],[TEAM_NAME]], LEAGUE_AVERAGES!$K$14:$M$43, 3, FALSE)</f>
        <v>0.54201342555394594</v>
      </c>
    </row>
    <row r="2408" spans="1:73" x14ac:dyDescent="0.2">
      <c r="A2408" t="s">
        <v>59</v>
      </c>
      <c r="B2408">
        <v>1610612755</v>
      </c>
      <c r="C2408" t="s">
        <v>134</v>
      </c>
      <c r="D2408" t="s">
        <v>135</v>
      </c>
      <c r="E2408">
        <v>22401173</v>
      </c>
      <c r="F2408" s="1">
        <v>45758</v>
      </c>
      <c r="G2408" t="s">
        <v>1857</v>
      </c>
      <c r="H2408" t="s">
        <v>70</v>
      </c>
      <c r="I2408">
        <v>48</v>
      </c>
      <c r="J2408">
        <v>43</v>
      </c>
      <c r="K2408">
        <v>97</v>
      </c>
      <c r="L2408">
        <v>0.443</v>
      </c>
      <c r="M2408">
        <v>12</v>
      </c>
      <c r="N2408">
        <v>35</v>
      </c>
      <c r="O2408">
        <v>0.34300000000000003</v>
      </c>
      <c r="P2408">
        <v>12</v>
      </c>
      <c r="Q2408">
        <v>15</v>
      </c>
      <c r="R2408">
        <v>0.8</v>
      </c>
      <c r="S2408">
        <v>14</v>
      </c>
      <c r="T2408">
        <v>31</v>
      </c>
      <c r="U2408">
        <v>45</v>
      </c>
      <c r="V2408">
        <v>29</v>
      </c>
      <c r="W2408">
        <v>15</v>
      </c>
      <c r="X2408">
        <v>6</v>
      </c>
      <c r="Y2408">
        <v>6</v>
      </c>
      <c r="Z2408">
        <v>5</v>
      </c>
      <c r="AA2408">
        <v>17</v>
      </c>
      <c r="AB2408">
        <v>15</v>
      </c>
      <c r="AC2408">
        <v>110</v>
      </c>
      <c r="AD2408">
        <v>-14</v>
      </c>
      <c r="AE2408">
        <v>1</v>
      </c>
      <c r="AF2408">
        <v>1231</v>
      </c>
      <c r="AG2408">
        <v>1231</v>
      </c>
      <c r="AH2408">
        <v>1231</v>
      </c>
      <c r="AI2408">
        <v>121</v>
      </c>
      <c r="AJ2408">
        <v>866</v>
      </c>
      <c r="AK2408">
        <v>324</v>
      </c>
      <c r="AL2408">
        <v>1656</v>
      </c>
      <c r="AM2408">
        <v>1413</v>
      </c>
      <c r="AN2408">
        <v>1495</v>
      </c>
      <c r="AO2408">
        <v>1391</v>
      </c>
      <c r="AP2408">
        <v>1889</v>
      </c>
      <c r="AQ2408">
        <v>2021</v>
      </c>
      <c r="AR2408">
        <v>1029</v>
      </c>
      <c r="AS2408">
        <v>466</v>
      </c>
      <c r="AT2408">
        <v>1488</v>
      </c>
      <c r="AU2408">
        <v>976</v>
      </c>
      <c r="AV2408">
        <v>687</v>
      </c>
      <c r="AW2408">
        <v>1341</v>
      </c>
      <c r="AX2408">
        <v>1702</v>
      </c>
      <c r="AY2408">
        <v>560</v>
      </c>
      <c r="AZ2408">
        <v>1188</v>
      </c>
      <c r="BA2408">
        <v>792</v>
      </c>
      <c r="BB2408">
        <v>1892</v>
      </c>
      <c r="BC2408">
        <v>1479</v>
      </c>
      <c r="BD2408">
        <v>1995</v>
      </c>
      <c r="BE2408">
        <v>1</v>
      </c>
      <c r="BF2408" t="s">
        <v>64</v>
      </c>
      <c r="BG2408" t="s">
        <v>1404</v>
      </c>
      <c r="BH2408" t="s">
        <v>1787</v>
      </c>
      <c r="BI2408" s="4">
        <f xml:space="preserve"> _2025teamgamelogs[[#This Row],[FGA]] + (0.44 * _2025teamgamelogs[[#This Row],[FTA]]) + _2025teamgamelogs[[#This Row],[TOV]] - _2025teamgamelogs[[#This Row],[OREB]]</f>
        <v>104.6</v>
      </c>
      <c r="BJ2408" s="3">
        <f>_2025teamgamelogs[[#This Row],[TOV]]/_2025teamgamelogs[[#This Row],[POSSESIONS]]</f>
        <v>0.14340344168260039</v>
      </c>
      <c r="BK2408" s="4">
        <f>_2025teamgamelogs[[#This Row],[PTS]]/_2025teamgamelogs[[#This Row],[POSSESIONS]]</f>
        <v>1.0516252390057361</v>
      </c>
      <c r="BL2408" s="4">
        <f xml:space="preserve"> 100 * _2025teamgamelogs[[#This Row],[POINTS_PER_POSSESSION]]</f>
        <v>105.16252390057362</v>
      </c>
      <c r="BM2408" s="4">
        <f xml:space="preserve"> _2025teamgamelogs[[#This Row],[POSSESIONS]] / (_2025teamgamelogs[[#This Row],[MIN]]/48)</f>
        <v>104.6</v>
      </c>
      <c r="BN2408" s="3">
        <f>_2025teamgamelogs[[#This Row],[PTS]] / (2 * (_2025teamgamelogs[[#This Row],[FGA]] + 0.44 * _2025teamgamelogs[[#This Row],[FTA]]))</f>
        <v>0.53088803088803094</v>
      </c>
      <c r="BO2408" s="4">
        <f>VLOOKUP(_2025teamgamelogs[[#This Row],[MONTH]], LEAGUE_AVERAGES!$A$2:$B$8, 2, FALSE)</f>
        <v>112.746782507823</v>
      </c>
      <c r="BP2408" s="5">
        <f>VLOOKUP(_2025teamgamelogs[[#This Row],[TEAM_NAME]], LEAGUE_AVERAGES!$A$14:$C$43, 2, FALSE)</f>
        <v>0.34129268292682929</v>
      </c>
      <c r="BQ2408" s="5">
        <f>VLOOKUP(_2025teamgamelogs[[#This Row],[TEAM_NAME]], LEAGUE_AVERAGES!$A$14:$C$43, 3, FALSE)</f>
        <v>0.34026829268292691</v>
      </c>
      <c r="BR2408" s="5">
        <f>VLOOKUP(_2025teamgamelogs[[#This Row],[TEAM_NAME]], LEAGUE_AVERAGES!$F$14:$H$43, 2, FALSE)</f>
        <v>0.45178048780487812</v>
      </c>
      <c r="BS2408" s="5">
        <f>VLOOKUP(_2025teamgamelogs[[#This Row],[TEAM_NAME]], LEAGUE_AVERAGES!$F$14:$H$43, 3, FALSE)</f>
        <v>0.45797560975609758</v>
      </c>
      <c r="BT2408" s="5">
        <f>VLOOKUP(_2025teamgamelogs[[#This Row],[TEAM_NAME]], LEAGUE_AVERAGES!$K$14:$M$43, 2, FALSE)</f>
        <v>0.55774018976963147</v>
      </c>
      <c r="BU2408" s="5">
        <f>VLOOKUP(_2025teamgamelogs[[#This Row],[TEAM_NAME]], LEAGUE_AVERAGES!$K$14:$M$43, 3, FALSE)</f>
        <v>0.57066794818423772</v>
      </c>
    </row>
    <row r="2409" spans="1:73" x14ac:dyDescent="0.2">
      <c r="A2409" t="s">
        <v>59</v>
      </c>
      <c r="B2409">
        <v>1610612745</v>
      </c>
      <c r="C2409" t="s">
        <v>104</v>
      </c>
      <c r="D2409" t="s">
        <v>105</v>
      </c>
      <c r="E2409">
        <v>22401185</v>
      </c>
      <c r="F2409" s="1">
        <v>45758</v>
      </c>
      <c r="G2409" t="s">
        <v>1773</v>
      </c>
      <c r="H2409" t="s">
        <v>70</v>
      </c>
      <c r="I2409">
        <v>48</v>
      </c>
      <c r="J2409">
        <v>41</v>
      </c>
      <c r="K2409">
        <v>90</v>
      </c>
      <c r="L2409">
        <v>0.45600000000000002</v>
      </c>
      <c r="M2409">
        <v>18</v>
      </c>
      <c r="N2409">
        <v>51</v>
      </c>
      <c r="O2409">
        <v>0.35299999999999998</v>
      </c>
      <c r="P2409">
        <v>9</v>
      </c>
      <c r="Q2409">
        <v>12</v>
      </c>
      <c r="R2409">
        <v>0.75</v>
      </c>
      <c r="S2409">
        <v>7</v>
      </c>
      <c r="T2409">
        <v>30</v>
      </c>
      <c r="U2409">
        <v>37</v>
      </c>
      <c r="V2409">
        <v>22</v>
      </c>
      <c r="W2409">
        <v>19</v>
      </c>
      <c r="X2409">
        <v>8</v>
      </c>
      <c r="Y2409">
        <v>5</v>
      </c>
      <c r="Z2409">
        <v>1</v>
      </c>
      <c r="AA2409">
        <v>17</v>
      </c>
      <c r="AB2409">
        <v>15</v>
      </c>
      <c r="AC2409">
        <v>109</v>
      </c>
      <c r="AD2409">
        <v>-31</v>
      </c>
      <c r="AE2409">
        <v>1</v>
      </c>
      <c r="AF2409">
        <v>1231</v>
      </c>
      <c r="AG2409">
        <v>1231</v>
      </c>
      <c r="AH2409">
        <v>1231</v>
      </c>
      <c r="AI2409">
        <v>121</v>
      </c>
      <c r="AJ2409">
        <v>1234</v>
      </c>
      <c r="AK2409">
        <v>1029</v>
      </c>
      <c r="AL2409">
        <v>1449</v>
      </c>
      <c r="AM2409">
        <v>288</v>
      </c>
      <c r="AN2409">
        <v>83</v>
      </c>
      <c r="AO2409">
        <v>1275</v>
      </c>
      <c r="AP2409">
        <v>2256</v>
      </c>
      <c r="AQ2409">
        <v>2282</v>
      </c>
      <c r="AR2409">
        <v>1525</v>
      </c>
      <c r="AS2409">
        <v>2024</v>
      </c>
      <c r="AT2409">
        <v>1652</v>
      </c>
      <c r="AU2409">
        <v>2073</v>
      </c>
      <c r="AV2409">
        <v>1909</v>
      </c>
      <c r="AW2409">
        <v>2098</v>
      </c>
      <c r="AX2409">
        <v>1073</v>
      </c>
      <c r="AY2409">
        <v>889</v>
      </c>
      <c r="AZ2409">
        <v>35</v>
      </c>
      <c r="BA2409">
        <v>792</v>
      </c>
      <c r="BB2409">
        <v>1892</v>
      </c>
      <c r="BC2409">
        <v>1548</v>
      </c>
      <c r="BD2409">
        <v>2393</v>
      </c>
      <c r="BE2409">
        <v>1</v>
      </c>
      <c r="BF2409" t="s">
        <v>71</v>
      </c>
      <c r="BG2409" t="s">
        <v>1404</v>
      </c>
      <c r="BH2409" t="s">
        <v>1787</v>
      </c>
      <c r="BI2409" s="4">
        <f xml:space="preserve"> _2025teamgamelogs[[#This Row],[FGA]] + (0.44 * _2025teamgamelogs[[#This Row],[FTA]]) + _2025teamgamelogs[[#This Row],[TOV]] - _2025teamgamelogs[[#This Row],[OREB]]</f>
        <v>107.28</v>
      </c>
      <c r="BJ2409" s="3">
        <f>_2025teamgamelogs[[#This Row],[TOV]]/_2025teamgamelogs[[#This Row],[POSSESIONS]]</f>
        <v>0.17710663683818045</v>
      </c>
      <c r="BK2409" s="4">
        <f>_2025teamgamelogs[[#This Row],[PTS]]/_2025teamgamelogs[[#This Row],[POSSESIONS]]</f>
        <v>1.0160328113348247</v>
      </c>
      <c r="BL2409" s="4">
        <f xml:space="preserve"> 100 * _2025teamgamelogs[[#This Row],[POINTS_PER_POSSESSION]]</f>
        <v>101.60328113348247</v>
      </c>
      <c r="BM2409" s="4">
        <f xml:space="preserve"> _2025teamgamelogs[[#This Row],[POSSESIONS]] / (_2025teamgamelogs[[#This Row],[MIN]]/48)</f>
        <v>107.28</v>
      </c>
      <c r="BN2409" s="3">
        <f>_2025teamgamelogs[[#This Row],[PTS]] / (2 * (_2025teamgamelogs[[#This Row],[FGA]] + 0.44 * _2025teamgamelogs[[#This Row],[FTA]]))</f>
        <v>0.57199832073887491</v>
      </c>
      <c r="BO2409" s="4">
        <f>VLOOKUP(_2025teamgamelogs[[#This Row],[MONTH]], LEAGUE_AVERAGES!$A$2:$B$8, 2, FALSE)</f>
        <v>112.746782507823</v>
      </c>
      <c r="BP2409" s="5">
        <f>VLOOKUP(_2025teamgamelogs[[#This Row],[TEAM_NAME]], LEAGUE_AVERAGES!$A$14:$C$43, 2, FALSE)</f>
        <v>0.35034146341463424</v>
      </c>
      <c r="BQ2409" s="5">
        <f>VLOOKUP(_2025teamgamelogs[[#This Row],[TEAM_NAME]], LEAGUE_AVERAGES!$A$14:$C$43, 3, FALSE)</f>
        <v>0.35473170731707321</v>
      </c>
      <c r="BR2409" s="5">
        <f>VLOOKUP(_2025teamgamelogs[[#This Row],[TEAM_NAME]], LEAGUE_AVERAGES!$F$14:$H$43, 2, FALSE)</f>
        <v>0.45260975609756104</v>
      </c>
      <c r="BS2409" s="5">
        <f>VLOOKUP(_2025teamgamelogs[[#This Row],[TEAM_NAME]], LEAGUE_AVERAGES!$F$14:$H$43, 3, FALSE)</f>
        <v>0.45763414634146338</v>
      </c>
      <c r="BT2409" s="5">
        <f>VLOOKUP(_2025teamgamelogs[[#This Row],[TEAM_NAME]], LEAGUE_AVERAGES!$K$14:$M$43, 2, FALSE)</f>
        <v>0.55103752047014554</v>
      </c>
      <c r="BU2409" s="5">
        <f>VLOOKUP(_2025teamgamelogs[[#This Row],[TEAM_NAME]], LEAGUE_AVERAGES!$K$14:$M$43, 3, FALSE)</f>
        <v>0.55544482411316332</v>
      </c>
    </row>
    <row r="2410" spans="1:73" x14ac:dyDescent="0.2">
      <c r="A2410" t="s">
        <v>59</v>
      </c>
      <c r="B2410">
        <v>1610612740</v>
      </c>
      <c r="C2410" t="s">
        <v>77</v>
      </c>
      <c r="D2410" t="s">
        <v>78</v>
      </c>
      <c r="E2410">
        <v>22401177</v>
      </c>
      <c r="F2410" s="1">
        <v>45758</v>
      </c>
      <c r="G2410" t="s">
        <v>1858</v>
      </c>
      <c r="H2410" t="s">
        <v>70</v>
      </c>
      <c r="I2410">
        <v>48</v>
      </c>
      <c r="J2410">
        <v>38</v>
      </c>
      <c r="K2410">
        <v>95</v>
      </c>
      <c r="L2410">
        <v>0.4</v>
      </c>
      <c r="M2410">
        <v>14</v>
      </c>
      <c r="N2410">
        <v>37</v>
      </c>
      <c r="O2410">
        <v>0.378</v>
      </c>
      <c r="P2410">
        <v>14</v>
      </c>
      <c r="Q2410">
        <v>20</v>
      </c>
      <c r="R2410">
        <v>0.7</v>
      </c>
      <c r="S2410">
        <v>12</v>
      </c>
      <c r="T2410">
        <v>30</v>
      </c>
      <c r="U2410">
        <v>42</v>
      </c>
      <c r="V2410">
        <v>27</v>
      </c>
      <c r="W2410">
        <v>15</v>
      </c>
      <c r="X2410">
        <v>6</v>
      </c>
      <c r="Y2410">
        <v>2</v>
      </c>
      <c r="Z2410">
        <v>5</v>
      </c>
      <c r="AA2410">
        <v>16</v>
      </c>
      <c r="AB2410">
        <v>13</v>
      </c>
      <c r="AC2410">
        <v>104</v>
      </c>
      <c r="AD2410">
        <v>-49</v>
      </c>
      <c r="AE2410">
        <v>1</v>
      </c>
      <c r="AF2410">
        <v>1231</v>
      </c>
      <c r="AG2410">
        <v>1231</v>
      </c>
      <c r="AH2410">
        <v>1231</v>
      </c>
      <c r="AI2410">
        <v>121</v>
      </c>
      <c r="AJ2410">
        <v>1796</v>
      </c>
      <c r="AK2410">
        <v>477</v>
      </c>
      <c r="AL2410">
        <v>2190</v>
      </c>
      <c r="AM2410">
        <v>934</v>
      </c>
      <c r="AN2410">
        <v>1227</v>
      </c>
      <c r="AO2410">
        <v>993</v>
      </c>
      <c r="AP2410">
        <v>1571</v>
      </c>
      <c r="AQ2410">
        <v>1301</v>
      </c>
      <c r="AR2410">
        <v>1932</v>
      </c>
      <c r="AS2410">
        <v>848</v>
      </c>
      <c r="AT2410">
        <v>1652</v>
      </c>
      <c r="AU2410">
        <v>1443</v>
      </c>
      <c r="AV2410">
        <v>1013</v>
      </c>
      <c r="AW2410">
        <v>1341</v>
      </c>
      <c r="AX2410">
        <v>1702</v>
      </c>
      <c r="AY2410">
        <v>2078</v>
      </c>
      <c r="AZ2410">
        <v>1188</v>
      </c>
      <c r="BA2410">
        <v>570</v>
      </c>
      <c r="BB2410">
        <v>2202</v>
      </c>
      <c r="BC2410">
        <v>1870</v>
      </c>
      <c r="BD2410">
        <v>2455</v>
      </c>
      <c r="BE2410">
        <v>1</v>
      </c>
      <c r="BF2410" t="s">
        <v>64</v>
      </c>
      <c r="BG2410" t="s">
        <v>1404</v>
      </c>
      <c r="BH2410" t="s">
        <v>1787</v>
      </c>
      <c r="BI2410" s="4">
        <f xml:space="preserve"> _2025teamgamelogs[[#This Row],[FGA]] + (0.44 * _2025teamgamelogs[[#This Row],[FTA]]) + _2025teamgamelogs[[#This Row],[TOV]] - _2025teamgamelogs[[#This Row],[OREB]]</f>
        <v>106.8</v>
      </c>
      <c r="BJ2410" s="3">
        <f>_2025teamgamelogs[[#This Row],[TOV]]/_2025teamgamelogs[[#This Row],[POSSESIONS]]</f>
        <v>0.1404494382022472</v>
      </c>
      <c r="BK2410" s="4">
        <f>_2025teamgamelogs[[#This Row],[PTS]]/_2025teamgamelogs[[#This Row],[POSSESIONS]]</f>
        <v>0.97378277153558057</v>
      </c>
      <c r="BL2410" s="4">
        <f xml:space="preserve"> 100 * _2025teamgamelogs[[#This Row],[POINTS_PER_POSSESSION]]</f>
        <v>97.378277153558059</v>
      </c>
      <c r="BM2410" s="4">
        <f xml:space="preserve"> _2025teamgamelogs[[#This Row],[POSSESIONS]] / (_2025teamgamelogs[[#This Row],[MIN]]/48)</f>
        <v>106.8</v>
      </c>
      <c r="BN2410" s="3">
        <f>_2025teamgamelogs[[#This Row],[PTS]] / (2 * (_2025teamgamelogs[[#This Row],[FGA]] + 0.44 * _2025teamgamelogs[[#This Row],[FTA]]))</f>
        <v>0.50096339113680155</v>
      </c>
      <c r="BO2410" s="4">
        <f>VLOOKUP(_2025teamgamelogs[[#This Row],[MONTH]], LEAGUE_AVERAGES!$A$2:$B$8, 2, FALSE)</f>
        <v>112.746782507823</v>
      </c>
      <c r="BP2410" s="5">
        <f>VLOOKUP(_2025teamgamelogs[[#This Row],[TEAM_NAME]], LEAGUE_AVERAGES!$A$14:$C$43, 2, FALSE)</f>
        <v>0.35068292682926827</v>
      </c>
      <c r="BQ2410" s="5">
        <f>VLOOKUP(_2025teamgamelogs[[#This Row],[TEAM_NAME]], LEAGUE_AVERAGES!$A$14:$C$43, 3, FALSE)</f>
        <v>0.33902439024390252</v>
      </c>
      <c r="BR2410" s="5">
        <f>VLOOKUP(_2025teamgamelogs[[#This Row],[TEAM_NAME]], LEAGUE_AVERAGES!$F$14:$H$43, 2, FALSE)</f>
        <v>0.44770731707317085</v>
      </c>
      <c r="BS2410" s="5">
        <f>VLOOKUP(_2025teamgamelogs[[#This Row],[TEAM_NAME]], LEAGUE_AVERAGES!$F$14:$H$43, 3, FALSE)</f>
        <v>0.45721951219512191</v>
      </c>
      <c r="BT2410" s="5">
        <f>VLOOKUP(_2025teamgamelogs[[#This Row],[TEAM_NAME]], LEAGUE_AVERAGES!$K$14:$M$43, 2, FALSE)</f>
        <v>0.55230036801172144</v>
      </c>
      <c r="BU2410" s="5">
        <f>VLOOKUP(_2025teamgamelogs[[#This Row],[TEAM_NAME]], LEAGUE_AVERAGES!$K$14:$M$43, 3, FALSE)</f>
        <v>0.55239725408654039</v>
      </c>
    </row>
    <row r="2411" spans="1:73" x14ac:dyDescent="0.2">
      <c r="A2411" t="s">
        <v>59</v>
      </c>
      <c r="B2411">
        <v>1610612750</v>
      </c>
      <c r="C2411" t="s">
        <v>8</v>
      </c>
      <c r="D2411" t="s">
        <v>72</v>
      </c>
      <c r="E2411">
        <v>22401179</v>
      </c>
      <c r="F2411" s="1">
        <v>45758</v>
      </c>
      <c r="G2411" t="s">
        <v>1859</v>
      </c>
      <c r="H2411" t="s">
        <v>63</v>
      </c>
      <c r="I2411">
        <v>48</v>
      </c>
      <c r="J2411">
        <v>42</v>
      </c>
      <c r="K2411">
        <v>77</v>
      </c>
      <c r="L2411">
        <v>0.54500000000000004</v>
      </c>
      <c r="M2411">
        <v>11</v>
      </c>
      <c r="N2411">
        <v>31</v>
      </c>
      <c r="O2411">
        <v>0.35499999999999998</v>
      </c>
      <c r="P2411">
        <v>22</v>
      </c>
      <c r="Q2411">
        <v>29</v>
      </c>
      <c r="R2411">
        <v>0.75900000000000001</v>
      </c>
      <c r="S2411">
        <v>7</v>
      </c>
      <c r="T2411">
        <v>41</v>
      </c>
      <c r="U2411">
        <v>48</v>
      </c>
      <c r="V2411">
        <v>27</v>
      </c>
      <c r="W2411">
        <v>12</v>
      </c>
      <c r="X2411">
        <v>5</v>
      </c>
      <c r="Y2411">
        <v>5</v>
      </c>
      <c r="Z2411">
        <v>1</v>
      </c>
      <c r="AA2411">
        <v>15</v>
      </c>
      <c r="AB2411">
        <v>24</v>
      </c>
      <c r="AC2411">
        <v>117</v>
      </c>
      <c r="AD2411">
        <v>26</v>
      </c>
      <c r="AE2411">
        <v>1</v>
      </c>
      <c r="AF2411">
        <v>1</v>
      </c>
      <c r="AG2411">
        <v>1</v>
      </c>
      <c r="AH2411">
        <v>1</v>
      </c>
      <c r="AI2411">
        <v>121</v>
      </c>
      <c r="AJ2411">
        <v>1068</v>
      </c>
      <c r="AK2411">
        <v>2335</v>
      </c>
      <c r="AL2411">
        <v>186</v>
      </c>
      <c r="AM2411">
        <v>1661</v>
      </c>
      <c r="AN2411">
        <v>1971</v>
      </c>
      <c r="AO2411">
        <v>1255</v>
      </c>
      <c r="AP2411">
        <v>406</v>
      </c>
      <c r="AQ2411">
        <v>325</v>
      </c>
      <c r="AR2411">
        <v>1506</v>
      </c>
      <c r="AS2411">
        <v>2024</v>
      </c>
      <c r="AT2411">
        <v>148</v>
      </c>
      <c r="AU2411">
        <v>604</v>
      </c>
      <c r="AV2411">
        <v>1013</v>
      </c>
      <c r="AW2411">
        <v>640</v>
      </c>
      <c r="AX2411">
        <v>1998</v>
      </c>
      <c r="AY2411">
        <v>889</v>
      </c>
      <c r="AZ2411">
        <v>35</v>
      </c>
      <c r="BA2411">
        <v>398</v>
      </c>
      <c r="BB2411">
        <v>215</v>
      </c>
      <c r="BC2411">
        <v>960</v>
      </c>
      <c r="BD2411">
        <v>120</v>
      </c>
      <c r="BE2411">
        <v>1</v>
      </c>
      <c r="BF2411" t="s">
        <v>64</v>
      </c>
      <c r="BG2411" t="s">
        <v>1404</v>
      </c>
      <c r="BH2411" t="s">
        <v>1787</v>
      </c>
      <c r="BI2411" s="4">
        <f xml:space="preserve"> _2025teamgamelogs[[#This Row],[FGA]] + (0.44 * _2025teamgamelogs[[#This Row],[FTA]]) + _2025teamgamelogs[[#This Row],[TOV]] - _2025teamgamelogs[[#This Row],[OREB]]</f>
        <v>94.76</v>
      </c>
      <c r="BJ2411" s="3">
        <f>_2025teamgamelogs[[#This Row],[TOV]]/_2025teamgamelogs[[#This Row],[POSSESIONS]]</f>
        <v>0.12663571127057829</v>
      </c>
      <c r="BK2411" s="4">
        <f>_2025teamgamelogs[[#This Row],[PTS]]/_2025teamgamelogs[[#This Row],[POSSESIONS]]</f>
        <v>1.2346981848881384</v>
      </c>
      <c r="BL2411" s="4">
        <f xml:space="preserve"> 100 * _2025teamgamelogs[[#This Row],[POINTS_PER_POSSESSION]]</f>
        <v>123.46981848881384</v>
      </c>
      <c r="BM2411" s="4">
        <f xml:space="preserve"> _2025teamgamelogs[[#This Row],[POSSESIONS]] / (_2025teamgamelogs[[#This Row],[MIN]]/48)</f>
        <v>94.76</v>
      </c>
      <c r="BN2411" s="3">
        <f>_2025teamgamelogs[[#This Row],[PTS]] / (2 * (_2025teamgamelogs[[#This Row],[FGA]] + 0.44 * _2025teamgamelogs[[#This Row],[FTA]]))</f>
        <v>0.6517379679144385</v>
      </c>
      <c r="BO2411" s="4">
        <f>VLOOKUP(_2025teamgamelogs[[#This Row],[MONTH]], LEAGUE_AVERAGES!$A$2:$B$8, 2, FALSE)</f>
        <v>112.746782507823</v>
      </c>
      <c r="BP2411" s="5">
        <f>VLOOKUP(_2025teamgamelogs[[#This Row],[TEAM_NAME]], LEAGUE_AVERAGES!$A$14:$C$43, 2, FALSE)</f>
        <v>0.38256097560975622</v>
      </c>
      <c r="BQ2411" s="5">
        <f>VLOOKUP(_2025teamgamelogs[[#This Row],[TEAM_NAME]], LEAGUE_AVERAGES!$A$14:$C$43, 3, FALSE)</f>
        <v>0.37156097560975615</v>
      </c>
      <c r="BR2411" s="5">
        <f>VLOOKUP(_2025teamgamelogs[[#This Row],[TEAM_NAME]], LEAGUE_AVERAGES!$F$14:$H$43, 2, FALSE)</f>
        <v>0.47402439024390242</v>
      </c>
      <c r="BS2411" s="5">
        <f>VLOOKUP(_2025teamgamelogs[[#This Row],[TEAM_NAME]], LEAGUE_AVERAGES!$F$14:$H$43, 3, FALSE)</f>
        <v>0.46580487804878057</v>
      </c>
      <c r="BT2411" s="5">
        <f>VLOOKUP(_2025teamgamelogs[[#This Row],[TEAM_NAME]], LEAGUE_AVERAGES!$K$14:$M$43, 2, FALSE)</f>
        <v>0.59446350940954662</v>
      </c>
      <c r="BU2411" s="5">
        <f>VLOOKUP(_2025teamgamelogs[[#This Row],[TEAM_NAME]], LEAGUE_AVERAGES!$K$14:$M$43, 3, FALSE)</f>
        <v>0.58583417827298701</v>
      </c>
    </row>
    <row r="2412" spans="1:73" x14ac:dyDescent="0.2">
      <c r="A2412" t="s">
        <v>59</v>
      </c>
      <c r="B2412">
        <v>1610612757</v>
      </c>
      <c r="C2412" t="s">
        <v>116</v>
      </c>
      <c r="D2412" t="s">
        <v>117</v>
      </c>
      <c r="E2412">
        <v>22401183</v>
      </c>
      <c r="F2412" s="1">
        <v>45758</v>
      </c>
      <c r="G2412" t="s">
        <v>118</v>
      </c>
      <c r="H2412" t="s">
        <v>70</v>
      </c>
      <c r="I2412">
        <v>48</v>
      </c>
      <c r="J2412">
        <v>32</v>
      </c>
      <c r="K2412">
        <v>85</v>
      </c>
      <c r="L2412">
        <v>0.376</v>
      </c>
      <c r="M2412">
        <v>6</v>
      </c>
      <c r="N2412">
        <v>30</v>
      </c>
      <c r="O2412">
        <v>0.2</v>
      </c>
      <c r="P2412">
        <v>16</v>
      </c>
      <c r="Q2412">
        <v>22</v>
      </c>
      <c r="R2412">
        <v>0.72699999999999998</v>
      </c>
      <c r="S2412">
        <v>13</v>
      </c>
      <c r="T2412">
        <v>39</v>
      </c>
      <c r="U2412">
        <v>52</v>
      </c>
      <c r="V2412">
        <v>21</v>
      </c>
      <c r="W2412">
        <v>22</v>
      </c>
      <c r="X2412">
        <v>9</v>
      </c>
      <c r="Y2412">
        <v>5</v>
      </c>
      <c r="Z2412">
        <v>7</v>
      </c>
      <c r="AA2412">
        <v>20</v>
      </c>
      <c r="AB2412">
        <v>19</v>
      </c>
      <c r="AC2412">
        <v>86</v>
      </c>
      <c r="AD2412">
        <v>-17</v>
      </c>
      <c r="AE2412">
        <v>1</v>
      </c>
      <c r="AF2412">
        <v>1231</v>
      </c>
      <c r="AG2412">
        <v>1231</v>
      </c>
      <c r="AH2412">
        <v>1231</v>
      </c>
      <c r="AI2412">
        <v>121</v>
      </c>
      <c r="AJ2412">
        <v>2370</v>
      </c>
      <c r="AK2412">
        <v>1709</v>
      </c>
      <c r="AL2412">
        <v>2357</v>
      </c>
      <c r="AM2412">
        <v>2400</v>
      </c>
      <c r="AN2412">
        <v>2077</v>
      </c>
      <c r="AO2412">
        <v>2393</v>
      </c>
      <c r="AP2412">
        <v>1228</v>
      </c>
      <c r="AQ2412">
        <v>1008</v>
      </c>
      <c r="AR2412">
        <v>1740</v>
      </c>
      <c r="AS2412">
        <v>652</v>
      </c>
      <c r="AT2412">
        <v>277</v>
      </c>
      <c r="AU2412">
        <v>267</v>
      </c>
      <c r="AV2412">
        <v>2031</v>
      </c>
      <c r="AW2412">
        <v>2345</v>
      </c>
      <c r="AX2412">
        <v>797</v>
      </c>
      <c r="AY2412">
        <v>889</v>
      </c>
      <c r="AZ2412">
        <v>1902</v>
      </c>
      <c r="BA2412">
        <v>1491</v>
      </c>
      <c r="BB2412">
        <v>971</v>
      </c>
      <c r="BC2412">
        <v>2427</v>
      </c>
      <c r="BD2412">
        <v>2124</v>
      </c>
      <c r="BE2412">
        <v>1</v>
      </c>
      <c r="BF2412" t="s">
        <v>64</v>
      </c>
      <c r="BG2412" t="s">
        <v>1404</v>
      </c>
      <c r="BH2412" t="s">
        <v>1787</v>
      </c>
      <c r="BI2412" s="4">
        <f xml:space="preserve"> _2025teamgamelogs[[#This Row],[FGA]] + (0.44 * _2025teamgamelogs[[#This Row],[FTA]]) + _2025teamgamelogs[[#This Row],[TOV]] - _2025teamgamelogs[[#This Row],[OREB]]</f>
        <v>103.68</v>
      </c>
      <c r="BJ2412" s="3">
        <f>_2025teamgamelogs[[#This Row],[TOV]]/_2025teamgamelogs[[#This Row],[POSSESIONS]]</f>
        <v>0.21219135802469136</v>
      </c>
      <c r="BK2412" s="4">
        <f>_2025teamgamelogs[[#This Row],[PTS]]/_2025teamgamelogs[[#This Row],[POSSESIONS]]</f>
        <v>0.82947530864197527</v>
      </c>
      <c r="BL2412" s="4">
        <f xml:space="preserve"> 100 * _2025teamgamelogs[[#This Row],[POINTS_PER_POSSESSION]]</f>
        <v>82.947530864197532</v>
      </c>
      <c r="BM2412" s="4">
        <f xml:space="preserve"> _2025teamgamelogs[[#This Row],[POSSESIONS]] / (_2025teamgamelogs[[#This Row],[MIN]]/48)</f>
        <v>103.68</v>
      </c>
      <c r="BN2412" s="3">
        <f>_2025teamgamelogs[[#This Row],[PTS]] / (2 * (_2025teamgamelogs[[#This Row],[FGA]] + 0.44 * _2025teamgamelogs[[#This Row],[FTA]]))</f>
        <v>0.45416138572032105</v>
      </c>
      <c r="BO2412" s="4">
        <f>VLOOKUP(_2025teamgamelogs[[#This Row],[MONTH]], LEAGUE_AVERAGES!$A$2:$B$8, 2, FALSE)</f>
        <v>112.746782507823</v>
      </c>
      <c r="BP2412" s="5">
        <f>VLOOKUP(_2025teamgamelogs[[#This Row],[TEAM_NAME]], LEAGUE_AVERAGES!$A$14:$C$43, 2, FALSE)</f>
        <v>0.3617317073170731</v>
      </c>
      <c r="BQ2412" s="5">
        <f>VLOOKUP(_2025teamgamelogs[[#This Row],[TEAM_NAME]], LEAGUE_AVERAGES!$A$14:$C$43, 3, FALSE)</f>
        <v>0.32368292682926825</v>
      </c>
      <c r="BR2412" s="5">
        <f>VLOOKUP(_2025teamgamelogs[[#This Row],[TEAM_NAME]], LEAGUE_AVERAGES!$F$14:$H$43, 2, FALSE)</f>
        <v>0.4560243902439024</v>
      </c>
      <c r="BS2412" s="5">
        <f>VLOOKUP(_2025teamgamelogs[[#This Row],[TEAM_NAME]], LEAGUE_AVERAGES!$F$14:$H$43, 3, FALSE)</f>
        <v>0.4473414634146341</v>
      </c>
      <c r="BT2412" s="5">
        <f>VLOOKUP(_2025teamgamelogs[[#This Row],[TEAM_NAME]], LEAGUE_AVERAGES!$K$14:$M$43, 2, FALSE)</f>
        <v>0.56794360073860606</v>
      </c>
      <c r="BU2412" s="5">
        <f>VLOOKUP(_2025teamgamelogs[[#This Row],[TEAM_NAME]], LEAGUE_AVERAGES!$K$14:$M$43, 3, FALSE)</f>
        <v>0.54561285519601899</v>
      </c>
    </row>
    <row r="2413" spans="1:73" x14ac:dyDescent="0.2">
      <c r="A2413" t="s">
        <v>59</v>
      </c>
      <c r="B2413">
        <v>1610612743</v>
      </c>
      <c r="C2413" t="s">
        <v>151</v>
      </c>
      <c r="D2413" t="s">
        <v>152</v>
      </c>
      <c r="E2413">
        <v>22401180</v>
      </c>
      <c r="F2413" s="1">
        <v>45758</v>
      </c>
      <c r="G2413" t="s">
        <v>1860</v>
      </c>
      <c r="H2413" t="s">
        <v>63</v>
      </c>
      <c r="I2413">
        <v>48</v>
      </c>
      <c r="J2413">
        <v>44</v>
      </c>
      <c r="K2413">
        <v>91</v>
      </c>
      <c r="L2413">
        <v>0.48399999999999999</v>
      </c>
      <c r="M2413">
        <v>5</v>
      </c>
      <c r="N2413">
        <v>24</v>
      </c>
      <c r="O2413">
        <v>0.20799999999999999</v>
      </c>
      <c r="P2413">
        <v>24</v>
      </c>
      <c r="Q2413">
        <v>31</v>
      </c>
      <c r="R2413">
        <v>0.77400000000000002</v>
      </c>
      <c r="S2413">
        <v>11</v>
      </c>
      <c r="T2413">
        <v>41</v>
      </c>
      <c r="U2413">
        <v>52</v>
      </c>
      <c r="V2413">
        <v>32</v>
      </c>
      <c r="W2413">
        <v>13</v>
      </c>
      <c r="X2413">
        <v>9</v>
      </c>
      <c r="Y2413">
        <v>2</v>
      </c>
      <c r="Z2413">
        <v>5</v>
      </c>
      <c r="AA2413">
        <v>17</v>
      </c>
      <c r="AB2413">
        <v>24</v>
      </c>
      <c r="AC2413">
        <v>117</v>
      </c>
      <c r="AD2413">
        <v>8</v>
      </c>
      <c r="AE2413">
        <v>1</v>
      </c>
      <c r="AF2413">
        <v>1</v>
      </c>
      <c r="AG2413">
        <v>1</v>
      </c>
      <c r="AH2413">
        <v>1</v>
      </c>
      <c r="AI2413">
        <v>121</v>
      </c>
      <c r="AJ2413">
        <v>703</v>
      </c>
      <c r="AK2413">
        <v>899</v>
      </c>
      <c r="AL2413">
        <v>941</v>
      </c>
      <c r="AM2413">
        <v>2427</v>
      </c>
      <c r="AN2413">
        <v>2400</v>
      </c>
      <c r="AO2413">
        <v>2388</v>
      </c>
      <c r="AP2413">
        <v>238</v>
      </c>
      <c r="AQ2413">
        <v>202</v>
      </c>
      <c r="AR2413">
        <v>1354</v>
      </c>
      <c r="AS2413">
        <v>1051</v>
      </c>
      <c r="AT2413">
        <v>148</v>
      </c>
      <c r="AU2413">
        <v>267</v>
      </c>
      <c r="AV2413">
        <v>322</v>
      </c>
      <c r="AW2413">
        <v>850</v>
      </c>
      <c r="AX2413">
        <v>797</v>
      </c>
      <c r="AY2413">
        <v>2078</v>
      </c>
      <c r="AZ2413">
        <v>1188</v>
      </c>
      <c r="BA2413">
        <v>792</v>
      </c>
      <c r="BB2413">
        <v>215</v>
      </c>
      <c r="BC2413">
        <v>960</v>
      </c>
      <c r="BD2413">
        <v>727</v>
      </c>
      <c r="BE2413">
        <v>1</v>
      </c>
      <c r="BF2413" t="s">
        <v>64</v>
      </c>
      <c r="BG2413" t="s">
        <v>1404</v>
      </c>
      <c r="BH2413" t="s">
        <v>1787</v>
      </c>
      <c r="BI2413" s="4">
        <f xml:space="preserve"> _2025teamgamelogs[[#This Row],[FGA]] + (0.44 * _2025teamgamelogs[[#This Row],[FTA]]) + _2025teamgamelogs[[#This Row],[TOV]] - _2025teamgamelogs[[#This Row],[OREB]]</f>
        <v>106.64</v>
      </c>
      <c r="BJ2413" s="3">
        <f>_2025teamgamelogs[[#This Row],[TOV]]/_2025teamgamelogs[[#This Row],[POSSESIONS]]</f>
        <v>0.12190547636909227</v>
      </c>
      <c r="BK2413" s="4">
        <f>_2025teamgamelogs[[#This Row],[PTS]]/_2025teamgamelogs[[#This Row],[POSSESIONS]]</f>
        <v>1.0971492873218305</v>
      </c>
      <c r="BL2413" s="4">
        <f xml:space="preserve"> 100 * _2025teamgamelogs[[#This Row],[POINTS_PER_POSSESSION]]</f>
        <v>109.71492873218305</v>
      </c>
      <c r="BM2413" s="4">
        <f xml:space="preserve"> _2025teamgamelogs[[#This Row],[POSSESIONS]] / (_2025teamgamelogs[[#This Row],[MIN]]/48)</f>
        <v>106.64</v>
      </c>
      <c r="BN2413" s="3">
        <f>_2025teamgamelogs[[#This Row],[PTS]] / (2 * (_2025teamgamelogs[[#This Row],[FGA]] + 0.44 * _2025teamgamelogs[[#This Row],[FTA]]))</f>
        <v>0.55905963302752293</v>
      </c>
      <c r="BO2413" s="4">
        <f>VLOOKUP(_2025teamgamelogs[[#This Row],[MONTH]], LEAGUE_AVERAGES!$A$2:$B$8, 2, FALSE)</f>
        <v>112.746782507823</v>
      </c>
      <c r="BP2413" s="5">
        <f>VLOOKUP(_2025teamgamelogs[[#This Row],[TEAM_NAME]], LEAGUE_AVERAGES!$A$14:$C$43, 2, FALSE)</f>
        <v>0.39036585365853654</v>
      </c>
      <c r="BQ2413" s="5">
        <f>VLOOKUP(_2025teamgamelogs[[#This Row],[TEAM_NAME]], LEAGUE_AVERAGES!$A$14:$C$43, 3, FALSE)</f>
        <v>0.36282926829268303</v>
      </c>
      <c r="BR2413" s="5">
        <f>VLOOKUP(_2025teamgamelogs[[#This Row],[TEAM_NAME]], LEAGUE_AVERAGES!$F$14:$H$43, 2, FALSE)</f>
        <v>0.50741463414634147</v>
      </c>
      <c r="BS2413" s="5">
        <f>VLOOKUP(_2025teamgamelogs[[#This Row],[TEAM_NAME]], LEAGUE_AVERAGES!$F$14:$H$43, 3, FALSE)</f>
        <v>0.50717073170731708</v>
      </c>
      <c r="BT2413" s="5">
        <f>VLOOKUP(_2025teamgamelogs[[#This Row],[TEAM_NAME]], LEAGUE_AVERAGES!$K$14:$M$43, 2, FALSE)</f>
        <v>0.61183675116028358</v>
      </c>
      <c r="BU2413" s="5">
        <f>VLOOKUP(_2025teamgamelogs[[#This Row],[TEAM_NAME]], LEAGUE_AVERAGES!$K$14:$M$43, 3, FALSE)</f>
        <v>0.59871853787111373</v>
      </c>
    </row>
    <row r="2414" spans="1:73" x14ac:dyDescent="0.2">
      <c r="A2414" t="s">
        <v>59</v>
      </c>
      <c r="B2414">
        <v>1610612765</v>
      </c>
      <c r="C2414" t="s">
        <v>107</v>
      </c>
      <c r="D2414" t="s">
        <v>108</v>
      </c>
      <c r="E2414">
        <v>22401171</v>
      </c>
      <c r="F2414" s="1">
        <v>45758</v>
      </c>
      <c r="G2414" t="s">
        <v>703</v>
      </c>
      <c r="H2414" t="s">
        <v>70</v>
      </c>
      <c r="I2414">
        <v>48</v>
      </c>
      <c r="J2414">
        <v>46</v>
      </c>
      <c r="K2414">
        <v>93</v>
      </c>
      <c r="L2414">
        <v>0.495</v>
      </c>
      <c r="M2414">
        <v>18</v>
      </c>
      <c r="N2414">
        <v>39</v>
      </c>
      <c r="O2414">
        <v>0.46200000000000002</v>
      </c>
      <c r="P2414">
        <v>9</v>
      </c>
      <c r="Q2414">
        <v>18</v>
      </c>
      <c r="R2414">
        <v>0.5</v>
      </c>
      <c r="S2414">
        <v>8</v>
      </c>
      <c r="T2414">
        <v>34</v>
      </c>
      <c r="U2414">
        <v>42</v>
      </c>
      <c r="V2414">
        <v>30</v>
      </c>
      <c r="W2414">
        <v>11</v>
      </c>
      <c r="X2414">
        <v>1</v>
      </c>
      <c r="Y2414">
        <v>9</v>
      </c>
      <c r="Z2414">
        <v>8</v>
      </c>
      <c r="AA2414">
        <v>19</v>
      </c>
      <c r="AB2414">
        <v>17</v>
      </c>
      <c r="AC2414">
        <v>119</v>
      </c>
      <c r="AD2414">
        <v>-6</v>
      </c>
      <c r="AE2414">
        <v>1</v>
      </c>
      <c r="AF2414">
        <v>1231</v>
      </c>
      <c r="AG2414">
        <v>1231</v>
      </c>
      <c r="AH2414">
        <v>1231</v>
      </c>
      <c r="AI2414">
        <v>121</v>
      </c>
      <c r="AJ2414">
        <v>437</v>
      </c>
      <c r="AK2414">
        <v>664</v>
      </c>
      <c r="AL2414">
        <v>757</v>
      </c>
      <c r="AM2414">
        <v>288</v>
      </c>
      <c r="AN2414">
        <v>933</v>
      </c>
      <c r="AO2414">
        <v>249</v>
      </c>
      <c r="AP2414">
        <v>2256</v>
      </c>
      <c r="AQ2414">
        <v>1617</v>
      </c>
      <c r="AR2414">
        <v>2437</v>
      </c>
      <c r="AS2414">
        <v>1800</v>
      </c>
      <c r="AT2414">
        <v>926</v>
      </c>
      <c r="AU2414">
        <v>1443</v>
      </c>
      <c r="AV2414">
        <v>541</v>
      </c>
      <c r="AW2414">
        <v>429</v>
      </c>
      <c r="AX2414">
        <v>2452</v>
      </c>
      <c r="AY2414">
        <v>109</v>
      </c>
      <c r="AZ2414">
        <v>2116</v>
      </c>
      <c r="BA2414">
        <v>1258</v>
      </c>
      <c r="BB2414">
        <v>1444</v>
      </c>
      <c r="BC2414">
        <v>798</v>
      </c>
      <c r="BD2414">
        <v>1540</v>
      </c>
      <c r="BE2414">
        <v>1</v>
      </c>
      <c r="BF2414" t="s">
        <v>64</v>
      </c>
      <c r="BG2414" t="s">
        <v>1404</v>
      </c>
      <c r="BH2414" t="s">
        <v>1787</v>
      </c>
      <c r="BI2414" s="4">
        <f xml:space="preserve"> _2025teamgamelogs[[#This Row],[FGA]] + (0.44 * _2025teamgamelogs[[#This Row],[FTA]]) + _2025teamgamelogs[[#This Row],[TOV]] - _2025teamgamelogs[[#This Row],[OREB]]</f>
        <v>103.92</v>
      </c>
      <c r="BJ2414" s="3">
        <f>_2025teamgamelogs[[#This Row],[TOV]]/_2025teamgamelogs[[#This Row],[POSSESIONS]]</f>
        <v>0.10585065434949961</v>
      </c>
      <c r="BK2414" s="4">
        <f>_2025teamgamelogs[[#This Row],[PTS]]/_2025teamgamelogs[[#This Row],[POSSESIONS]]</f>
        <v>1.145111624326405</v>
      </c>
      <c r="BL2414" s="4">
        <f xml:space="preserve"> 100 * _2025teamgamelogs[[#This Row],[POINTS_PER_POSSESSION]]</f>
        <v>114.5111624326405</v>
      </c>
      <c r="BM2414" s="4">
        <f xml:space="preserve"> _2025teamgamelogs[[#This Row],[POSSESIONS]] / (_2025teamgamelogs[[#This Row],[MIN]]/48)</f>
        <v>103.92</v>
      </c>
      <c r="BN2414" s="3">
        <f>_2025teamgamelogs[[#This Row],[PTS]] / (2 * (_2025teamgamelogs[[#This Row],[FGA]] + 0.44 * _2025teamgamelogs[[#This Row],[FTA]]))</f>
        <v>0.58957590170432028</v>
      </c>
      <c r="BO2414" s="4">
        <f>VLOOKUP(_2025teamgamelogs[[#This Row],[MONTH]], LEAGUE_AVERAGES!$A$2:$B$8, 2, FALSE)</f>
        <v>112.746782507823</v>
      </c>
      <c r="BP2414" s="5">
        <f>VLOOKUP(_2025teamgamelogs[[#This Row],[TEAM_NAME]], LEAGUE_AVERAGES!$A$14:$C$43, 2, FALSE)</f>
        <v>0.3560731707317073</v>
      </c>
      <c r="BQ2414" s="5">
        <f>VLOOKUP(_2025teamgamelogs[[#This Row],[TEAM_NAME]], LEAGUE_AVERAGES!$A$14:$C$43, 3, FALSE)</f>
        <v>0.3687804878048781</v>
      </c>
      <c r="BR2414" s="5">
        <f>VLOOKUP(_2025teamgamelogs[[#This Row],[TEAM_NAME]], LEAGUE_AVERAGES!$F$14:$H$43, 2, FALSE)</f>
        <v>0.47321951219512204</v>
      </c>
      <c r="BS2414" s="5">
        <f>VLOOKUP(_2025teamgamelogs[[#This Row],[TEAM_NAME]], LEAGUE_AVERAGES!$F$14:$H$43, 3, FALSE)</f>
        <v>0.48104878048780486</v>
      </c>
      <c r="BT2414" s="5">
        <f>VLOOKUP(_2025teamgamelogs[[#This Row],[TEAM_NAME]], LEAGUE_AVERAGES!$K$14:$M$43, 2, FALSE)</f>
        <v>0.57634444021190001</v>
      </c>
      <c r="BU2414" s="5">
        <f>VLOOKUP(_2025teamgamelogs[[#This Row],[TEAM_NAME]], LEAGUE_AVERAGES!$K$14:$M$43, 3, FALSE)</f>
        <v>0.58621097107374254</v>
      </c>
    </row>
    <row r="2415" spans="1:73" x14ac:dyDescent="0.2">
      <c r="A2415" t="s">
        <v>59</v>
      </c>
      <c r="B2415">
        <v>1610612751</v>
      </c>
      <c r="C2415" t="s">
        <v>89</v>
      </c>
      <c r="D2415" t="s">
        <v>90</v>
      </c>
      <c r="E2415">
        <v>22401179</v>
      </c>
      <c r="F2415" s="1">
        <v>45758</v>
      </c>
      <c r="G2415" t="s">
        <v>1861</v>
      </c>
      <c r="H2415" t="s">
        <v>70</v>
      </c>
      <c r="I2415">
        <v>48</v>
      </c>
      <c r="J2415">
        <v>33</v>
      </c>
      <c r="K2415">
        <v>90</v>
      </c>
      <c r="L2415">
        <v>0.36699999999999999</v>
      </c>
      <c r="M2415">
        <v>12</v>
      </c>
      <c r="N2415">
        <v>41</v>
      </c>
      <c r="O2415">
        <v>0.29299999999999998</v>
      </c>
      <c r="P2415">
        <v>13</v>
      </c>
      <c r="Q2415">
        <v>17</v>
      </c>
      <c r="R2415">
        <v>0.76500000000000001</v>
      </c>
      <c r="S2415">
        <v>15</v>
      </c>
      <c r="T2415">
        <v>26</v>
      </c>
      <c r="U2415">
        <v>41</v>
      </c>
      <c r="V2415">
        <v>24</v>
      </c>
      <c r="W2415">
        <v>10</v>
      </c>
      <c r="X2415">
        <v>7</v>
      </c>
      <c r="Y2415">
        <v>1</v>
      </c>
      <c r="Z2415">
        <v>5</v>
      </c>
      <c r="AA2415">
        <v>24</v>
      </c>
      <c r="AB2415">
        <v>15</v>
      </c>
      <c r="AC2415">
        <v>91</v>
      </c>
      <c r="AD2415">
        <v>-26</v>
      </c>
      <c r="AE2415">
        <v>1</v>
      </c>
      <c r="AF2415">
        <v>1231</v>
      </c>
      <c r="AG2415">
        <v>1231</v>
      </c>
      <c r="AH2415">
        <v>1231</v>
      </c>
      <c r="AI2415">
        <v>121</v>
      </c>
      <c r="AJ2415">
        <v>2321</v>
      </c>
      <c r="AK2415">
        <v>1029</v>
      </c>
      <c r="AL2415">
        <v>2389</v>
      </c>
      <c r="AM2415">
        <v>1413</v>
      </c>
      <c r="AN2415">
        <v>681</v>
      </c>
      <c r="AO2415">
        <v>1969</v>
      </c>
      <c r="AP2415">
        <v>1755</v>
      </c>
      <c r="AQ2415">
        <v>1778</v>
      </c>
      <c r="AR2415">
        <v>1438</v>
      </c>
      <c r="AS2415">
        <v>332</v>
      </c>
      <c r="AT2415">
        <v>2171</v>
      </c>
      <c r="AU2415">
        <v>1563</v>
      </c>
      <c r="AV2415">
        <v>1570</v>
      </c>
      <c r="AW2415">
        <v>264</v>
      </c>
      <c r="AX2415">
        <v>1360</v>
      </c>
      <c r="AY2415">
        <v>2304</v>
      </c>
      <c r="AZ2415">
        <v>1188</v>
      </c>
      <c r="BA2415">
        <v>2162</v>
      </c>
      <c r="BB2415">
        <v>1892</v>
      </c>
      <c r="BC2415">
        <v>2370</v>
      </c>
      <c r="BD2415">
        <v>2327</v>
      </c>
      <c r="BE2415">
        <v>1</v>
      </c>
      <c r="BF2415" t="s">
        <v>71</v>
      </c>
      <c r="BG2415" t="s">
        <v>1404</v>
      </c>
      <c r="BH2415" t="s">
        <v>1787</v>
      </c>
      <c r="BI2415" s="4">
        <f xml:space="preserve"> _2025teamgamelogs[[#This Row],[FGA]] + (0.44 * _2025teamgamelogs[[#This Row],[FTA]]) + _2025teamgamelogs[[#This Row],[TOV]] - _2025teamgamelogs[[#This Row],[OREB]]</f>
        <v>92.48</v>
      </c>
      <c r="BJ2415" s="3">
        <f>_2025teamgamelogs[[#This Row],[TOV]]/_2025teamgamelogs[[#This Row],[POSSESIONS]]</f>
        <v>0.10813148788927335</v>
      </c>
      <c r="BK2415" s="4">
        <f>_2025teamgamelogs[[#This Row],[PTS]]/_2025teamgamelogs[[#This Row],[POSSESIONS]]</f>
        <v>0.98399653979238755</v>
      </c>
      <c r="BL2415" s="4">
        <f xml:space="preserve"> 100 * _2025teamgamelogs[[#This Row],[POINTS_PER_POSSESSION]]</f>
        <v>98.399653979238749</v>
      </c>
      <c r="BM2415" s="4">
        <f xml:space="preserve"> _2025teamgamelogs[[#This Row],[POSSESIONS]] / (_2025teamgamelogs[[#This Row],[MIN]]/48)</f>
        <v>92.48</v>
      </c>
      <c r="BN2415" s="3">
        <f>_2025teamgamelogs[[#This Row],[PTS]] / (2 * (_2025teamgamelogs[[#This Row],[FGA]] + 0.44 * _2025teamgamelogs[[#This Row],[FTA]]))</f>
        <v>0.46676241280262615</v>
      </c>
      <c r="BO2415" s="4">
        <f>VLOOKUP(_2025teamgamelogs[[#This Row],[MONTH]], LEAGUE_AVERAGES!$A$2:$B$8, 2, FALSE)</f>
        <v>112.746782507823</v>
      </c>
      <c r="BP2415" s="5">
        <f>VLOOKUP(_2025teamgamelogs[[#This Row],[TEAM_NAME]], LEAGUE_AVERAGES!$A$14:$C$43, 2, FALSE)</f>
        <v>0.337609756097561</v>
      </c>
      <c r="BQ2415" s="5">
        <f>VLOOKUP(_2025teamgamelogs[[#This Row],[TEAM_NAME]], LEAGUE_AVERAGES!$A$14:$C$43, 3, FALSE)</f>
        <v>0.34709756097560968</v>
      </c>
      <c r="BR2415" s="5">
        <f>VLOOKUP(_2025teamgamelogs[[#This Row],[TEAM_NAME]], LEAGUE_AVERAGES!$F$14:$H$43, 2, FALSE)</f>
        <v>0.43748780487804872</v>
      </c>
      <c r="BS2415" s="5">
        <f>VLOOKUP(_2025teamgamelogs[[#This Row],[TEAM_NAME]], LEAGUE_AVERAGES!$F$14:$H$43, 3, FALSE)</f>
        <v>0.43895121951219529</v>
      </c>
      <c r="BT2415" s="5">
        <f>VLOOKUP(_2025teamgamelogs[[#This Row],[TEAM_NAME]], LEAGUE_AVERAGES!$K$14:$M$43, 2, FALSE)</f>
        <v>0.54767404365624284</v>
      </c>
      <c r="BU2415" s="5">
        <f>VLOOKUP(_2025teamgamelogs[[#This Row],[TEAM_NAME]], LEAGUE_AVERAGES!$K$14:$M$43, 3, FALSE)</f>
        <v>0.5592142433904097</v>
      </c>
    </row>
    <row r="2416" spans="1:73" x14ac:dyDescent="0.2">
      <c r="A2416" t="s">
        <v>59</v>
      </c>
      <c r="B2416">
        <v>1610612753</v>
      </c>
      <c r="C2416" t="s">
        <v>83</v>
      </c>
      <c r="D2416" t="s">
        <v>84</v>
      </c>
      <c r="E2416">
        <v>22401172</v>
      </c>
      <c r="F2416" s="1">
        <v>45758</v>
      </c>
      <c r="G2416" t="s">
        <v>351</v>
      </c>
      <c r="H2416" t="s">
        <v>63</v>
      </c>
      <c r="I2416">
        <v>48</v>
      </c>
      <c r="J2416">
        <v>49</v>
      </c>
      <c r="K2416">
        <v>85</v>
      </c>
      <c r="L2416">
        <v>0.57599999999999996</v>
      </c>
      <c r="M2416">
        <v>13</v>
      </c>
      <c r="N2416">
        <v>32</v>
      </c>
      <c r="O2416">
        <v>0.40600000000000003</v>
      </c>
      <c r="P2416">
        <v>18</v>
      </c>
      <c r="Q2416">
        <v>21</v>
      </c>
      <c r="R2416">
        <v>0.85699999999999998</v>
      </c>
      <c r="S2416">
        <v>8</v>
      </c>
      <c r="T2416">
        <v>27</v>
      </c>
      <c r="U2416">
        <v>35</v>
      </c>
      <c r="V2416">
        <v>32</v>
      </c>
      <c r="W2416">
        <v>20</v>
      </c>
      <c r="X2416">
        <v>14</v>
      </c>
      <c r="Y2416">
        <v>11</v>
      </c>
      <c r="Z2416">
        <v>7</v>
      </c>
      <c r="AA2416">
        <v>28</v>
      </c>
      <c r="AB2416">
        <v>19</v>
      </c>
      <c r="AC2416">
        <v>129</v>
      </c>
      <c r="AD2416">
        <v>14</v>
      </c>
      <c r="AE2416">
        <v>1</v>
      </c>
      <c r="AF2416">
        <v>1</v>
      </c>
      <c r="AG2416">
        <v>1</v>
      </c>
      <c r="AH2416">
        <v>1</v>
      </c>
      <c r="AI2416">
        <v>121</v>
      </c>
      <c r="AJ2416">
        <v>174</v>
      </c>
      <c r="AK2416">
        <v>1709</v>
      </c>
      <c r="AL2416">
        <v>60</v>
      </c>
      <c r="AM2416">
        <v>1171</v>
      </c>
      <c r="AN2416">
        <v>1863</v>
      </c>
      <c r="AO2416">
        <v>669</v>
      </c>
      <c r="AP2416">
        <v>889</v>
      </c>
      <c r="AQ2416">
        <v>1164</v>
      </c>
      <c r="AR2416">
        <v>515</v>
      </c>
      <c r="AS2416">
        <v>1800</v>
      </c>
      <c r="AT2416">
        <v>2068</v>
      </c>
      <c r="AU2416">
        <v>2225</v>
      </c>
      <c r="AV2416">
        <v>322</v>
      </c>
      <c r="AW2416">
        <v>2199</v>
      </c>
      <c r="AX2416">
        <v>81</v>
      </c>
      <c r="AY2416">
        <v>32</v>
      </c>
      <c r="AZ2416">
        <v>1902</v>
      </c>
      <c r="BA2416">
        <v>2403</v>
      </c>
      <c r="BB2416">
        <v>971</v>
      </c>
      <c r="BC2416">
        <v>270</v>
      </c>
      <c r="BD2416">
        <v>421</v>
      </c>
      <c r="BE2416">
        <v>1</v>
      </c>
      <c r="BF2416" t="s">
        <v>71</v>
      </c>
      <c r="BG2416" t="s">
        <v>1404</v>
      </c>
      <c r="BH2416" t="s">
        <v>1787</v>
      </c>
      <c r="BI2416" s="4">
        <f xml:space="preserve"> _2025teamgamelogs[[#This Row],[FGA]] + (0.44 * _2025teamgamelogs[[#This Row],[FTA]]) + _2025teamgamelogs[[#This Row],[TOV]] - _2025teamgamelogs[[#This Row],[OREB]]</f>
        <v>106.24</v>
      </c>
      <c r="BJ2416" s="3">
        <f>_2025teamgamelogs[[#This Row],[TOV]]/_2025teamgamelogs[[#This Row],[POSSESIONS]]</f>
        <v>0.18825301204819278</v>
      </c>
      <c r="BK2416" s="4">
        <f>_2025teamgamelogs[[#This Row],[PTS]]/_2025teamgamelogs[[#This Row],[POSSESIONS]]</f>
        <v>1.2142319277108435</v>
      </c>
      <c r="BL2416" s="4">
        <f xml:space="preserve"> 100 * _2025teamgamelogs[[#This Row],[POINTS_PER_POSSESSION]]</f>
        <v>121.42319277108436</v>
      </c>
      <c r="BM2416" s="4">
        <f xml:space="preserve"> _2025teamgamelogs[[#This Row],[POSSESIONS]] / (_2025teamgamelogs[[#This Row],[MIN]]/48)</f>
        <v>106.24</v>
      </c>
      <c r="BN2416" s="3">
        <f>_2025teamgamelogs[[#This Row],[PTS]] / (2 * (_2025teamgamelogs[[#This Row],[FGA]] + 0.44 * _2025teamgamelogs[[#This Row],[FTA]]))</f>
        <v>0.68442275042444822</v>
      </c>
      <c r="BO2416" s="4">
        <f>VLOOKUP(_2025teamgamelogs[[#This Row],[MONTH]], LEAGUE_AVERAGES!$A$2:$B$8, 2, FALSE)</f>
        <v>112.746782507823</v>
      </c>
      <c r="BP2416" s="5">
        <f>VLOOKUP(_2025teamgamelogs[[#This Row],[TEAM_NAME]], LEAGUE_AVERAGES!$A$14:$C$43, 2, FALSE)</f>
        <v>0.32192682926829269</v>
      </c>
      <c r="BQ2416" s="5">
        <f>VLOOKUP(_2025teamgamelogs[[#This Row],[TEAM_NAME]], LEAGUE_AVERAGES!$A$14:$C$43, 3, FALSE)</f>
        <v>0.31129268292682932</v>
      </c>
      <c r="BR2416" s="5">
        <f>VLOOKUP(_2025teamgamelogs[[#This Row],[TEAM_NAME]], LEAGUE_AVERAGES!$F$14:$H$43, 2, FALSE)</f>
        <v>0.44641463414634147</v>
      </c>
      <c r="BS2416" s="5">
        <f>VLOOKUP(_2025teamgamelogs[[#This Row],[TEAM_NAME]], LEAGUE_AVERAGES!$F$14:$H$43, 3, FALSE)</f>
        <v>0.44524390243902434</v>
      </c>
      <c r="BT2416" s="5">
        <f>VLOOKUP(_2025teamgamelogs[[#This Row],[TEAM_NAME]], LEAGUE_AVERAGES!$K$14:$M$43, 2, FALSE)</f>
        <v>0.55194019912665027</v>
      </c>
      <c r="BU2416" s="5">
        <f>VLOOKUP(_2025teamgamelogs[[#This Row],[TEAM_NAME]], LEAGUE_AVERAGES!$K$14:$M$43, 3, FALSE)</f>
        <v>0.54874950227645525</v>
      </c>
    </row>
    <row r="2417" spans="1:73" x14ac:dyDescent="0.2">
      <c r="A2417" t="s">
        <v>59</v>
      </c>
      <c r="B2417">
        <v>1610612748</v>
      </c>
      <c r="C2417" t="s">
        <v>101</v>
      </c>
      <c r="D2417" t="s">
        <v>102</v>
      </c>
      <c r="E2417">
        <v>22401177</v>
      </c>
      <c r="F2417" s="1">
        <v>45758</v>
      </c>
      <c r="G2417" t="s">
        <v>1862</v>
      </c>
      <c r="H2417" t="s">
        <v>63</v>
      </c>
      <c r="I2417">
        <v>48</v>
      </c>
      <c r="J2417">
        <v>58</v>
      </c>
      <c r="K2417">
        <v>104</v>
      </c>
      <c r="L2417">
        <v>0.55800000000000005</v>
      </c>
      <c r="M2417">
        <v>20</v>
      </c>
      <c r="N2417">
        <v>45</v>
      </c>
      <c r="O2417">
        <v>0.44400000000000001</v>
      </c>
      <c r="P2417">
        <v>17</v>
      </c>
      <c r="Q2417">
        <v>22</v>
      </c>
      <c r="R2417">
        <v>0.77300000000000002</v>
      </c>
      <c r="S2417">
        <v>16</v>
      </c>
      <c r="T2417">
        <v>44</v>
      </c>
      <c r="U2417">
        <v>60</v>
      </c>
      <c r="V2417">
        <v>36</v>
      </c>
      <c r="W2417">
        <v>9</v>
      </c>
      <c r="X2417">
        <v>12</v>
      </c>
      <c r="Y2417">
        <v>5</v>
      </c>
      <c r="Z2417">
        <v>2</v>
      </c>
      <c r="AA2417">
        <v>13</v>
      </c>
      <c r="AB2417">
        <v>16</v>
      </c>
      <c r="AC2417">
        <v>153</v>
      </c>
      <c r="AD2417">
        <v>49</v>
      </c>
      <c r="AE2417">
        <v>1</v>
      </c>
      <c r="AF2417">
        <v>1</v>
      </c>
      <c r="AG2417">
        <v>1</v>
      </c>
      <c r="AH2417">
        <v>1</v>
      </c>
      <c r="AI2417">
        <v>121</v>
      </c>
      <c r="AJ2417">
        <v>3</v>
      </c>
      <c r="AK2417">
        <v>59</v>
      </c>
      <c r="AL2417">
        <v>130</v>
      </c>
      <c r="AM2417">
        <v>114</v>
      </c>
      <c r="AN2417">
        <v>312</v>
      </c>
      <c r="AO2417">
        <v>359</v>
      </c>
      <c r="AP2417">
        <v>1052</v>
      </c>
      <c r="AQ2417">
        <v>1008</v>
      </c>
      <c r="AR2417">
        <v>1363</v>
      </c>
      <c r="AS2417">
        <v>234</v>
      </c>
      <c r="AT2417">
        <v>50</v>
      </c>
      <c r="AU2417">
        <v>32</v>
      </c>
      <c r="AV2417">
        <v>95</v>
      </c>
      <c r="AW2417">
        <v>152</v>
      </c>
      <c r="AX2417">
        <v>217</v>
      </c>
      <c r="AY2417">
        <v>889</v>
      </c>
      <c r="AZ2417">
        <v>158</v>
      </c>
      <c r="BA2417">
        <v>148</v>
      </c>
      <c r="BB2417">
        <v>1670</v>
      </c>
      <c r="BC2417">
        <v>3</v>
      </c>
      <c r="BD2417">
        <v>6</v>
      </c>
      <c r="BE2417">
        <v>1</v>
      </c>
      <c r="BF2417" t="s">
        <v>71</v>
      </c>
      <c r="BG2417" t="s">
        <v>1404</v>
      </c>
      <c r="BH2417" t="s">
        <v>1787</v>
      </c>
      <c r="BI2417" s="4">
        <f xml:space="preserve"> _2025teamgamelogs[[#This Row],[FGA]] + (0.44 * _2025teamgamelogs[[#This Row],[FTA]]) + _2025teamgamelogs[[#This Row],[TOV]] - _2025teamgamelogs[[#This Row],[OREB]]</f>
        <v>106.68</v>
      </c>
      <c r="BJ2417" s="3">
        <f>_2025teamgamelogs[[#This Row],[TOV]]/_2025teamgamelogs[[#This Row],[POSSESIONS]]</f>
        <v>8.4364454443194598E-2</v>
      </c>
      <c r="BK2417" s="4">
        <f>_2025teamgamelogs[[#This Row],[PTS]]/_2025teamgamelogs[[#This Row],[POSSESIONS]]</f>
        <v>1.4341957255343081</v>
      </c>
      <c r="BL2417" s="4">
        <f xml:space="preserve"> 100 * _2025teamgamelogs[[#This Row],[POINTS_PER_POSSESSION]]</f>
        <v>143.41957255343081</v>
      </c>
      <c r="BM2417" s="4">
        <f xml:space="preserve"> _2025teamgamelogs[[#This Row],[POSSESIONS]] / (_2025teamgamelogs[[#This Row],[MIN]]/48)</f>
        <v>106.68</v>
      </c>
      <c r="BN2417" s="3">
        <f>_2025teamgamelogs[[#This Row],[PTS]] / (2 * (_2025teamgamelogs[[#This Row],[FGA]] + 0.44 * _2025teamgamelogs[[#This Row],[FTA]]))</f>
        <v>0.67294159042927515</v>
      </c>
      <c r="BO2417" s="4">
        <f>VLOOKUP(_2025teamgamelogs[[#This Row],[MONTH]], LEAGUE_AVERAGES!$A$2:$B$8, 2, FALSE)</f>
        <v>112.746782507823</v>
      </c>
      <c r="BP2417" s="5">
        <f>VLOOKUP(_2025teamgamelogs[[#This Row],[TEAM_NAME]], LEAGUE_AVERAGES!$A$14:$C$43, 2, FALSE)</f>
        <v>0.38887804878048787</v>
      </c>
      <c r="BQ2417" s="5">
        <f>VLOOKUP(_2025teamgamelogs[[#This Row],[TEAM_NAME]], LEAGUE_AVERAGES!$A$14:$C$43, 3, FALSE)</f>
        <v>0.35180487804878063</v>
      </c>
      <c r="BR2417" s="5">
        <f>VLOOKUP(_2025teamgamelogs[[#This Row],[TEAM_NAME]], LEAGUE_AVERAGES!$F$14:$H$43, 2, FALSE)</f>
        <v>0.48178048780487814</v>
      </c>
      <c r="BS2417" s="5">
        <f>VLOOKUP(_2025teamgamelogs[[#This Row],[TEAM_NAME]], LEAGUE_AVERAGES!$F$14:$H$43, 3, FALSE)</f>
        <v>0.44997560975609752</v>
      </c>
      <c r="BT2417" s="5">
        <f>VLOOKUP(_2025teamgamelogs[[#This Row],[TEAM_NAME]], LEAGUE_AVERAGES!$K$14:$M$43, 2, FALSE)</f>
        <v>0.59307433364150897</v>
      </c>
      <c r="BU2417" s="5">
        <f>VLOOKUP(_2025teamgamelogs[[#This Row],[TEAM_NAME]], LEAGUE_AVERAGES!$K$14:$M$43, 3, FALSE)</f>
        <v>0.56311679796954139</v>
      </c>
    </row>
    <row r="2418" spans="1:73" x14ac:dyDescent="0.2">
      <c r="A2418" t="s">
        <v>59</v>
      </c>
      <c r="B2418">
        <v>1610612763</v>
      </c>
      <c r="C2418" t="s">
        <v>128</v>
      </c>
      <c r="D2418" t="s">
        <v>129</v>
      </c>
      <c r="E2418">
        <v>22401180</v>
      </c>
      <c r="F2418" s="1">
        <v>45758</v>
      </c>
      <c r="G2418" t="s">
        <v>1863</v>
      </c>
      <c r="H2418" t="s">
        <v>70</v>
      </c>
      <c r="I2418">
        <v>48</v>
      </c>
      <c r="J2418">
        <v>41</v>
      </c>
      <c r="K2418">
        <v>91</v>
      </c>
      <c r="L2418">
        <v>0.45100000000000001</v>
      </c>
      <c r="M2418">
        <v>14</v>
      </c>
      <c r="N2418">
        <v>43</v>
      </c>
      <c r="O2418">
        <v>0.32600000000000001</v>
      </c>
      <c r="P2418">
        <v>13</v>
      </c>
      <c r="Q2418">
        <v>19</v>
      </c>
      <c r="R2418">
        <v>0.68400000000000005</v>
      </c>
      <c r="S2418">
        <v>7</v>
      </c>
      <c r="T2418">
        <v>34</v>
      </c>
      <c r="U2418">
        <v>41</v>
      </c>
      <c r="V2418">
        <v>26</v>
      </c>
      <c r="W2418">
        <v>13</v>
      </c>
      <c r="X2418">
        <v>8</v>
      </c>
      <c r="Y2418">
        <v>5</v>
      </c>
      <c r="Z2418">
        <v>2</v>
      </c>
      <c r="AA2418">
        <v>24</v>
      </c>
      <c r="AB2418">
        <v>17</v>
      </c>
      <c r="AC2418">
        <v>109</v>
      </c>
      <c r="AD2418">
        <v>-8</v>
      </c>
      <c r="AE2418">
        <v>1</v>
      </c>
      <c r="AF2418">
        <v>1231</v>
      </c>
      <c r="AG2418">
        <v>1231</v>
      </c>
      <c r="AH2418">
        <v>1231</v>
      </c>
      <c r="AI2418">
        <v>121</v>
      </c>
      <c r="AJ2418">
        <v>1234</v>
      </c>
      <c r="AK2418">
        <v>899</v>
      </c>
      <c r="AL2418">
        <v>1533</v>
      </c>
      <c r="AM2418">
        <v>934</v>
      </c>
      <c r="AN2418">
        <v>471</v>
      </c>
      <c r="AO2418">
        <v>1599</v>
      </c>
      <c r="AP2418">
        <v>1755</v>
      </c>
      <c r="AQ2418">
        <v>1458</v>
      </c>
      <c r="AR2418">
        <v>2037</v>
      </c>
      <c r="AS2418">
        <v>2024</v>
      </c>
      <c r="AT2418">
        <v>926</v>
      </c>
      <c r="AU2418">
        <v>1563</v>
      </c>
      <c r="AV2418">
        <v>1195</v>
      </c>
      <c r="AW2418">
        <v>850</v>
      </c>
      <c r="AX2418">
        <v>1073</v>
      </c>
      <c r="AY2418">
        <v>889</v>
      </c>
      <c r="AZ2418">
        <v>158</v>
      </c>
      <c r="BA2418">
        <v>2162</v>
      </c>
      <c r="BB2418">
        <v>1444</v>
      </c>
      <c r="BC2418">
        <v>1548</v>
      </c>
      <c r="BD2418">
        <v>1667</v>
      </c>
      <c r="BE2418">
        <v>1</v>
      </c>
      <c r="BF2418" t="s">
        <v>71</v>
      </c>
      <c r="BG2418" t="s">
        <v>1404</v>
      </c>
      <c r="BH2418" t="s">
        <v>1787</v>
      </c>
      <c r="BI2418" s="4">
        <f xml:space="preserve"> _2025teamgamelogs[[#This Row],[FGA]] + (0.44 * _2025teamgamelogs[[#This Row],[FTA]]) + _2025teamgamelogs[[#This Row],[TOV]] - _2025teamgamelogs[[#This Row],[OREB]]</f>
        <v>105.36</v>
      </c>
      <c r="BJ2418" s="3">
        <f>_2025teamgamelogs[[#This Row],[TOV]]/_2025teamgamelogs[[#This Row],[POSSESIONS]]</f>
        <v>0.12338648443432043</v>
      </c>
      <c r="BK2418" s="4">
        <f>_2025teamgamelogs[[#This Row],[PTS]]/_2025teamgamelogs[[#This Row],[POSSESIONS]]</f>
        <v>1.0345482156416097</v>
      </c>
      <c r="BL2418" s="4">
        <f xml:space="preserve"> 100 * _2025teamgamelogs[[#This Row],[POINTS_PER_POSSESSION]]</f>
        <v>103.45482156416097</v>
      </c>
      <c r="BM2418" s="4">
        <f xml:space="preserve"> _2025teamgamelogs[[#This Row],[POSSESIONS]] / (_2025teamgamelogs[[#This Row],[MIN]]/48)</f>
        <v>105.36</v>
      </c>
      <c r="BN2418" s="3">
        <f>_2025teamgamelogs[[#This Row],[PTS]] / (2 * (_2025teamgamelogs[[#This Row],[FGA]] + 0.44 * _2025teamgamelogs[[#This Row],[FTA]]))</f>
        <v>0.54851046698872785</v>
      </c>
      <c r="BO2418" s="4">
        <f>VLOOKUP(_2025teamgamelogs[[#This Row],[MONTH]], LEAGUE_AVERAGES!$A$2:$B$8, 2, FALSE)</f>
        <v>112.746782507823</v>
      </c>
      <c r="BP2418" s="5">
        <f>VLOOKUP(_2025teamgamelogs[[#This Row],[TEAM_NAME]], LEAGUE_AVERAGES!$A$14:$C$43, 2, FALSE)</f>
        <v>0.36546341463414628</v>
      </c>
      <c r="BQ2418" s="5">
        <f>VLOOKUP(_2025teamgamelogs[[#This Row],[TEAM_NAME]], LEAGUE_AVERAGES!$A$14:$C$43, 3, FALSE)</f>
        <v>0.36639024390243902</v>
      </c>
      <c r="BR2418" s="5">
        <f>VLOOKUP(_2025teamgamelogs[[#This Row],[TEAM_NAME]], LEAGUE_AVERAGES!$F$14:$H$43, 2, FALSE)</f>
        <v>0.48997560975609772</v>
      </c>
      <c r="BS2418" s="5">
        <f>VLOOKUP(_2025teamgamelogs[[#This Row],[TEAM_NAME]], LEAGUE_AVERAGES!$F$14:$H$43, 3, FALSE)</f>
        <v>0.46951219512195119</v>
      </c>
      <c r="BT2418" s="5">
        <f>VLOOKUP(_2025teamgamelogs[[#This Row],[TEAM_NAME]], LEAGUE_AVERAGES!$K$14:$M$43, 2, FALSE)</f>
        <v>0.59919613060605748</v>
      </c>
      <c r="BU2418" s="5">
        <f>VLOOKUP(_2025teamgamelogs[[#This Row],[TEAM_NAME]], LEAGUE_AVERAGES!$K$14:$M$43, 3, FALSE)</f>
        <v>0.57758119053457602</v>
      </c>
    </row>
    <row r="2419" spans="1:73" x14ac:dyDescent="0.2">
      <c r="A2419" t="s">
        <v>59</v>
      </c>
      <c r="B2419">
        <v>1610612756</v>
      </c>
      <c r="C2419" t="s">
        <v>80</v>
      </c>
      <c r="D2419" t="s">
        <v>81</v>
      </c>
      <c r="E2419">
        <v>22401182</v>
      </c>
      <c r="F2419" s="1">
        <v>45758</v>
      </c>
      <c r="G2419" t="s">
        <v>689</v>
      </c>
      <c r="H2419" t="s">
        <v>63</v>
      </c>
      <c r="I2419">
        <v>48</v>
      </c>
      <c r="J2419">
        <v>44</v>
      </c>
      <c r="K2419">
        <v>95</v>
      </c>
      <c r="L2419">
        <v>0.46300000000000002</v>
      </c>
      <c r="M2419">
        <v>19</v>
      </c>
      <c r="N2419">
        <v>47</v>
      </c>
      <c r="O2419">
        <v>0.40400000000000003</v>
      </c>
      <c r="P2419">
        <v>10</v>
      </c>
      <c r="Q2419">
        <v>11</v>
      </c>
      <c r="R2419">
        <v>0.90900000000000003</v>
      </c>
      <c r="S2419">
        <v>13</v>
      </c>
      <c r="T2419">
        <v>39</v>
      </c>
      <c r="U2419">
        <v>52</v>
      </c>
      <c r="V2419">
        <v>27</v>
      </c>
      <c r="W2419">
        <v>11</v>
      </c>
      <c r="X2419">
        <v>9</v>
      </c>
      <c r="Y2419">
        <v>10</v>
      </c>
      <c r="Z2419">
        <v>2</v>
      </c>
      <c r="AA2419">
        <v>9</v>
      </c>
      <c r="AB2419">
        <v>7</v>
      </c>
      <c r="AC2419">
        <v>117</v>
      </c>
      <c r="AD2419">
        <v>19</v>
      </c>
      <c r="AE2419">
        <v>1</v>
      </c>
      <c r="AF2419">
        <v>1</v>
      </c>
      <c r="AG2419">
        <v>1</v>
      </c>
      <c r="AH2419">
        <v>1</v>
      </c>
      <c r="AI2419">
        <v>121</v>
      </c>
      <c r="AJ2419">
        <v>703</v>
      </c>
      <c r="AK2419">
        <v>477</v>
      </c>
      <c r="AL2419">
        <v>1318</v>
      </c>
      <c r="AM2419">
        <v>182</v>
      </c>
      <c r="AN2419">
        <v>200</v>
      </c>
      <c r="AO2419">
        <v>714</v>
      </c>
      <c r="AP2419">
        <v>2148</v>
      </c>
      <c r="AQ2419">
        <v>2344</v>
      </c>
      <c r="AR2419">
        <v>208</v>
      </c>
      <c r="AS2419">
        <v>652</v>
      </c>
      <c r="AT2419">
        <v>277</v>
      </c>
      <c r="AU2419">
        <v>267</v>
      </c>
      <c r="AV2419">
        <v>1013</v>
      </c>
      <c r="AW2419">
        <v>429</v>
      </c>
      <c r="AX2419">
        <v>797</v>
      </c>
      <c r="AY2419">
        <v>57</v>
      </c>
      <c r="AZ2419">
        <v>158</v>
      </c>
      <c r="BA2419">
        <v>9</v>
      </c>
      <c r="BB2419">
        <v>2457</v>
      </c>
      <c r="BC2419">
        <v>960</v>
      </c>
      <c r="BD2419">
        <v>260</v>
      </c>
      <c r="BE2419">
        <v>1</v>
      </c>
      <c r="BF2419" t="s">
        <v>64</v>
      </c>
      <c r="BG2419" t="s">
        <v>1404</v>
      </c>
      <c r="BH2419" t="s">
        <v>1787</v>
      </c>
      <c r="BI2419" s="4">
        <f xml:space="preserve"> _2025teamgamelogs[[#This Row],[FGA]] + (0.44 * _2025teamgamelogs[[#This Row],[FTA]]) + _2025teamgamelogs[[#This Row],[TOV]] - _2025teamgamelogs[[#This Row],[OREB]]</f>
        <v>97.84</v>
      </c>
      <c r="BJ2419" s="3">
        <f>_2025teamgamelogs[[#This Row],[TOV]]/_2025teamgamelogs[[#This Row],[POSSESIONS]]</f>
        <v>0.1124284546197874</v>
      </c>
      <c r="BK2419" s="4">
        <f>_2025teamgamelogs[[#This Row],[PTS]]/_2025teamgamelogs[[#This Row],[POSSESIONS]]</f>
        <v>1.1958299264104659</v>
      </c>
      <c r="BL2419" s="4">
        <f xml:space="preserve"> 100 * _2025teamgamelogs[[#This Row],[POINTS_PER_POSSESSION]]</f>
        <v>119.58299264104659</v>
      </c>
      <c r="BM2419" s="4">
        <f xml:space="preserve"> _2025teamgamelogs[[#This Row],[POSSESIONS]] / (_2025teamgamelogs[[#This Row],[MIN]]/48)</f>
        <v>97.84</v>
      </c>
      <c r="BN2419" s="3">
        <f>_2025teamgamelogs[[#This Row],[PTS]] / (2 * (_2025teamgamelogs[[#This Row],[FGA]] + 0.44 * _2025teamgamelogs[[#This Row],[FTA]]))</f>
        <v>0.5859375</v>
      </c>
      <c r="BO2419" s="4">
        <f>VLOOKUP(_2025teamgamelogs[[#This Row],[MONTH]], LEAGUE_AVERAGES!$A$2:$B$8, 2, FALSE)</f>
        <v>112.746782507823</v>
      </c>
      <c r="BP2419" s="5">
        <f>VLOOKUP(_2025teamgamelogs[[#This Row],[TEAM_NAME]], LEAGUE_AVERAGES!$A$14:$C$43, 2, FALSE)</f>
        <v>0.37692682926829268</v>
      </c>
      <c r="BQ2419" s="5">
        <f>VLOOKUP(_2025teamgamelogs[[#This Row],[TEAM_NAME]], LEAGUE_AVERAGES!$A$14:$C$43, 3, FALSE)</f>
        <v>0.37741463414634141</v>
      </c>
      <c r="BR2419" s="5">
        <f>VLOOKUP(_2025teamgamelogs[[#This Row],[TEAM_NAME]], LEAGUE_AVERAGES!$F$14:$H$43, 2, FALSE)</f>
        <v>0.4768536585365854</v>
      </c>
      <c r="BS2419" s="5">
        <f>VLOOKUP(_2025teamgamelogs[[#This Row],[TEAM_NAME]], LEAGUE_AVERAGES!$F$14:$H$43, 3, FALSE)</f>
        <v>0.48056097560975608</v>
      </c>
      <c r="BT2419" s="5">
        <f>VLOOKUP(_2025teamgamelogs[[#This Row],[TEAM_NAME]], LEAGUE_AVERAGES!$K$14:$M$43, 2, FALSE)</f>
        <v>0.59622840480117467</v>
      </c>
      <c r="BU2419" s="5">
        <f>VLOOKUP(_2025teamgamelogs[[#This Row],[TEAM_NAME]], LEAGUE_AVERAGES!$K$14:$M$43, 3, FALSE)</f>
        <v>0.59682738613401276</v>
      </c>
    </row>
    <row r="2420" spans="1:73" x14ac:dyDescent="0.2">
      <c r="A2420" t="s">
        <v>59</v>
      </c>
      <c r="B2420">
        <v>1610612760</v>
      </c>
      <c r="C2420" t="s">
        <v>137</v>
      </c>
      <c r="D2420" t="s">
        <v>138</v>
      </c>
      <c r="E2420">
        <v>22401181</v>
      </c>
      <c r="F2420" s="1">
        <v>45758</v>
      </c>
      <c r="G2420" t="s">
        <v>1423</v>
      </c>
      <c r="H2420" t="s">
        <v>63</v>
      </c>
      <c r="I2420">
        <v>48</v>
      </c>
      <c r="J2420">
        <v>56</v>
      </c>
      <c r="K2420">
        <v>100</v>
      </c>
      <c r="L2420">
        <v>0.56000000000000005</v>
      </c>
      <c r="M2420">
        <v>24</v>
      </c>
      <c r="N2420">
        <v>53</v>
      </c>
      <c r="O2420">
        <v>0.45300000000000001</v>
      </c>
      <c r="P2420">
        <v>9</v>
      </c>
      <c r="Q2420">
        <v>13</v>
      </c>
      <c r="R2420">
        <v>0.69199999999999995</v>
      </c>
      <c r="S2420">
        <v>5</v>
      </c>
      <c r="T2420">
        <v>42</v>
      </c>
      <c r="U2420">
        <v>47</v>
      </c>
      <c r="V2420">
        <v>41</v>
      </c>
      <c r="W2420">
        <v>10</v>
      </c>
      <c r="X2420">
        <v>12</v>
      </c>
      <c r="Y2420">
        <v>4</v>
      </c>
      <c r="Z2420">
        <v>3</v>
      </c>
      <c r="AA2420">
        <v>17</v>
      </c>
      <c r="AB2420">
        <v>14</v>
      </c>
      <c r="AC2420">
        <v>145</v>
      </c>
      <c r="AD2420">
        <v>34</v>
      </c>
      <c r="AE2420">
        <v>1</v>
      </c>
      <c r="AF2420">
        <v>1</v>
      </c>
      <c r="AG2420">
        <v>1</v>
      </c>
      <c r="AH2420">
        <v>1</v>
      </c>
      <c r="AI2420">
        <v>121</v>
      </c>
      <c r="AJ2420">
        <v>10</v>
      </c>
      <c r="AK2420">
        <v>153</v>
      </c>
      <c r="AL2420">
        <v>119</v>
      </c>
      <c r="AM2420">
        <v>12</v>
      </c>
      <c r="AN2420">
        <v>41</v>
      </c>
      <c r="AO2420">
        <v>309</v>
      </c>
      <c r="AP2420">
        <v>2256</v>
      </c>
      <c r="AQ2420">
        <v>2188</v>
      </c>
      <c r="AR2420">
        <v>1984</v>
      </c>
      <c r="AS2420">
        <v>2299</v>
      </c>
      <c r="AT2420">
        <v>105</v>
      </c>
      <c r="AU2420">
        <v>705</v>
      </c>
      <c r="AV2420">
        <v>13</v>
      </c>
      <c r="AW2420">
        <v>264</v>
      </c>
      <c r="AX2420">
        <v>217</v>
      </c>
      <c r="AY2420">
        <v>1274</v>
      </c>
      <c r="AZ2420">
        <v>384</v>
      </c>
      <c r="BA2420">
        <v>792</v>
      </c>
      <c r="BB2420">
        <v>2064</v>
      </c>
      <c r="BC2420">
        <v>18</v>
      </c>
      <c r="BD2420">
        <v>48</v>
      </c>
      <c r="BE2420">
        <v>1</v>
      </c>
      <c r="BF2420" t="s">
        <v>71</v>
      </c>
      <c r="BG2420" t="s">
        <v>1404</v>
      </c>
      <c r="BH2420" t="s">
        <v>1787</v>
      </c>
      <c r="BI2420" s="4">
        <f xml:space="preserve"> _2025teamgamelogs[[#This Row],[FGA]] + (0.44 * _2025teamgamelogs[[#This Row],[FTA]]) + _2025teamgamelogs[[#This Row],[TOV]] - _2025teamgamelogs[[#This Row],[OREB]]</f>
        <v>110.72</v>
      </c>
      <c r="BJ2420" s="3">
        <f>_2025teamgamelogs[[#This Row],[TOV]]/_2025teamgamelogs[[#This Row],[POSSESIONS]]</f>
        <v>9.0317919075144512E-2</v>
      </c>
      <c r="BK2420" s="4">
        <f>_2025teamgamelogs[[#This Row],[PTS]]/_2025teamgamelogs[[#This Row],[POSSESIONS]]</f>
        <v>1.3096098265895955</v>
      </c>
      <c r="BL2420" s="4">
        <f xml:space="preserve"> 100 * _2025teamgamelogs[[#This Row],[POINTS_PER_POSSESSION]]</f>
        <v>130.96098265895955</v>
      </c>
      <c r="BM2420" s="4">
        <f xml:space="preserve"> _2025teamgamelogs[[#This Row],[POSSESIONS]] / (_2025teamgamelogs[[#This Row],[MIN]]/48)</f>
        <v>110.72</v>
      </c>
      <c r="BN2420" s="3">
        <f>_2025teamgamelogs[[#This Row],[PTS]] / (2 * (_2025teamgamelogs[[#This Row],[FGA]] + 0.44 * _2025teamgamelogs[[#This Row],[FTA]]))</f>
        <v>0.68577374195989405</v>
      </c>
      <c r="BO2420" s="4">
        <f>VLOOKUP(_2025teamgamelogs[[#This Row],[MONTH]], LEAGUE_AVERAGES!$A$2:$B$8, 2, FALSE)</f>
        <v>112.746782507823</v>
      </c>
      <c r="BP2420" s="5">
        <f>VLOOKUP(_2025teamgamelogs[[#This Row],[TEAM_NAME]], LEAGUE_AVERAGES!$A$14:$C$43, 2, FALSE)</f>
        <v>0.38229268292682927</v>
      </c>
      <c r="BQ2420" s="5">
        <f>VLOOKUP(_2025teamgamelogs[[#This Row],[TEAM_NAME]], LEAGUE_AVERAGES!$A$14:$C$43, 3, FALSE)</f>
        <v>0.36500000000000005</v>
      </c>
      <c r="BR2420" s="5">
        <f>VLOOKUP(_2025teamgamelogs[[#This Row],[TEAM_NAME]], LEAGUE_AVERAGES!$F$14:$H$43, 2, FALSE)</f>
        <v>0.48607317073170736</v>
      </c>
      <c r="BS2420" s="5">
        <f>VLOOKUP(_2025teamgamelogs[[#This Row],[TEAM_NAME]], LEAGUE_AVERAGES!$F$14:$H$43, 3, FALSE)</f>
        <v>0.4780731707317073</v>
      </c>
      <c r="BT2420" s="5">
        <f>VLOOKUP(_2025teamgamelogs[[#This Row],[TEAM_NAME]], LEAGUE_AVERAGES!$K$14:$M$43, 2, FALSE)</f>
        <v>0.59971838422440138</v>
      </c>
      <c r="BU2420" s="5">
        <f>VLOOKUP(_2025teamgamelogs[[#This Row],[TEAM_NAME]], LEAGUE_AVERAGES!$K$14:$M$43, 3, FALSE)</f>
        <v>0.58679992881439635</v>
      </c>
    </row>
    <row r="2421" spans="1:73" x14ac:dyDescent="0.2">
      <c r="A2421" t="s">
        <v>59</v>
      </c>
      <c r="B2421">
        <v>1610612749</v>
      </c>
      <c r="C2421" t="s">
        <v>113</v>
      </c>
      <c r="D2421" t="s">
        <v>114</v>
      </c>
      <c r="E2421">
        <v>22401171</v>
      </c>
      <c r="F2421" s="1">
        <v>45758</v>
      </c>
      <c r="G2421" t="s">
        <v>704</v>
      </c>
      <c r="H2421" t="s">
        <v>63</v>
      </c>
      <c r="I2421">
        <v>48</v>
      </c>
      <c r="J2421">
        <v>43</v>
      </c>
      <c r="K2421">
        <v>94</v>
      </c>
      <c r="L2421">
        <v>0.45700000000000002</v>
      </c>
      <c r="M2421">
        <v>17</v>
      </c>
      <c r="N2421">
        <v>39</v>
      </c>
      <c r="O2421">
        <v>0.436</v>
      </c>
      <c r="P2421">
        <v>22</v>
      </c>
      <c r="Q2421">
        <v>27</v>
      </c>
      <c r="R2421">
        <v>0.81499999999999995</v>
      </c>
      <c r="S2421">
        <v>8</v>
      </c>
      <c r="T2421">
        <v>36</v>
      </c>
      <c r="U2421">
        <v>44</v>
      </c>
      <c r="V2421">
        <v>30</v>
      </c>
      <c r="W2421">
        <v>7</v>
      </c>
      <c r="X2421">
        <v>7</v>
      </c>
      <c r="Y2421">
        <v>8</v>
      </c>
      <c r="Z2421">
        <v>9</v>
      </c>
      <c r="AA2421">
        <v>17</v>
      </c>
      <c r="AB2421">
        <v>19</v>
      </c>
      <c r="AC2421">
        <v>125</v>
      </c>
      <c r="AD2421">
        <v>6</v>
      </c>
      <c r="AE2421">
        <v>1</v>
      </c>
      <c r="AF2421">
        <v>1</v>
      </c>
      <c r="AG2421">
        <v>1</v>
      </c>
      <c r="AH2421">
        <v>1</v>
      </c>
      <c r="AI2421">
        <v>121</v>
      </c>
      <c r="AJ2421">
        <v>866</v>
      </c>
      <c r="AK2421">
        <v>570</v>
      </c>
      <c r="AL2421">
        <v>1419</v>
      </c>
      <c r="AM2421">
        <v>410</v>
      </c>
      <c r="AN2421">
        <v>933</v>
      </c>
      <c r="AO2421">
        <v>416</v>
      </c>
      <c r="AP2421">
        <v>406</v>
      </c>
      <c r="AQ2421">
        <v>471</v>
      </c>
      <c r="AR2421">
        <v>908</v>
      </c>
      <c r="AS2421">
        <v>1800</v>
      </c>
      <c r="AT2421">
        <v>640</v>
      </c>
      <c r="AU2421">
        <v>1127</v>
      </c>
      <c r="AV2421">
        <v>541</v>
      </c>
      <c r="AW2421">
        <v>38</v>
      </c>
      <c r="AX2421">
        <v>1360</v>
      </c>
      <c r="AY2421">
        <v>187</v>
      </c>
      <c r="AZ2421">
        <v>2275</v>
      </c>
      <c r="BA2421">
        <v>792</v>
      </c>
      <c r="BB2421">
        <v>971</v>
      </c>
      <c r="BC2421">
        <v>437</v>
      </c>
      <c r="BD2421">
        <v>854</v>
      </c>
      <c r="BE2421">
        <v>1</v>
      </c>
      <c r="BF2421" t="s">
        <v>71</v>
      </c>
      <c r="BG2421" t="s">
        <v>1404</v>
      </c>
      <c r="BH2421" t="s">
        <v>1787</v>
      </c>
      <c r="BI2421" s="4">
        <f xml:space="preserve"> _2025teamgamelogs[[#This Row],[FGA]] + (0.44 * _2025teamgamelogs[[#This Row],[FTA]]) + _2025teamgamelogs[[#This Row],[TOV]] - _2025teamgamelogs[[#This Row],[OREB]]</f>
        <v>104.88</v>
      </c>
      <c r="BJ2421" s="3">
        <f>_2025teamgamelogs[[#This Row],[TOV]]/_2025teamgamelogs[[#This Row],[POSSESIONS]]</f>
        <v>6.6742944317315034E-2</v>
      </c>
      <c r="BK2421" s="4">
        <f>_2025teamgamelogs[[#This Row],[PTS]]/_2025teamgamelogs[[#This Row],[POSSESIONS]]</f>
        <v>1.1918382913806256</v>
      </c>
      <c r="BL2421" s="4">
        <f xml:space="preserve"> 100 * _2025teamgamelogs[[#This Row],[POINTS_PER_POSSESSION]]</f>
        <v>119.18382913806256</v>
      </c>
      <c r="BM2421" s="4">
        <f xml:space="preserve"> _2025teamgamelogs[[#This Row],[POSSESIONS]] / (_2025teamgamelogs[[#This Row],[MIN]]/48)</f>
        <v>104.88</v>
      </c>
      <c r="BN2421" s="3">
        <f>_2025teamgamelogs[[#This Row],[PTS]] / (2 * (_2025teamgamelogs[[#This Row],[FGA]] + 0.44 * _2025teamgamelogs[[#This Row],[FTA]]))</f>
        <v>0.59029089535323009</v>
      </c>
      <c r="BO2421" s="4">
        <f>VLOOKUP(_2025teamgamelogs[[#This Row],[MONTH]], LEAGUE_AVERAGES!$A$2:$B$8, 2, FALSE)</f>
        <v>112.746782507823</v>
      </c>
      <c r="BP2421" s="5">
        <f>VLOOKUP(_2025teamgamelogs[[#This Row],[TEAM_NAME]], LEAGUE_AVERAGES!$A$14:$C$43, 2, FALSE)</f>
        <v>0.4062926829268293</v>
      </c>
      <c r="BQ2421" s="5">
        <f>VLOOKUP(_2025teamgamelogs[[#This Row],[TEAM_NAME]], LEAGUE_AVERAGES!$A$14:$C$43, 3, FALSE)</f>
        <v>0.36926829268292688</v>
      </c>
      <c r="BR2421" s="5">
        <f>VLOOKUP(_2025teamgamelogs[[#This Row],[TEAM_NAME]], LEAGUE_AVERAGES!$F$14:$H$43, 2, FALSE)</f>
        <v>0.49804878048780482</v>
      </c>
      <c r="BS2421" s="5">
        <f>VLOOKUP(_2025teamgamelogs[[#This Row],[TEAM_NAME]], LEAGUE_AVERAGES!$F$14:$H$43, 3, FALSE)</f>
        <v>0.47917073170731711</v>
      </c>
      <c r="BT2421" s="5">
        <f>VLOOKUP(_2025teamgamelogs[[#This Row],[TEAM_NAME]], LEAGUE_AVERAGES!$K$14:$M$43, 2, FALSE)</f>
        <v>0.61475494156948829</v>
      </c>
      <c r="BU2421" s="5">
        <f>VLOOKUP(_2025teamgamelogs[[#This Row],[TEAM_NAME]], LEAGUE_AVERAGES!$K$14:$M$43, 3, FALSE)</f>
        <v>0.58586037801226176</v>
      </c>
    </row>
    <row r="2422" spans="1:73" x14ac:dyDescent="0.2">
      <c r="A2422" t="s">
        <v>59</v>
      </c>
      <c r="B2422">
        <v>1610612741</v>
      </c>
      <c r="C2422" t="s">
        <v>86</v>
      </c>
      <c r="D2422" t="s">
        <v>87</v>
      </c>
      <c r="E2422">
        <v>22401176</v>
      </c>
      <c r="F2422" s="1">
        <v>45758</v>
      </c>
      <c r="G2422" t="s">
        <v>1055</v>
      </c>
      <c r="H2422" t="s">
        <v>63</v>
      </c>
      <c r="I2422">
        <v>48</v>
      </c>
      <c r="J2422">
        <v>43</v>
      </c>
      <c r="K2422">
        <v>93</v>
      </c>
      <c r="L2422">
        <v>0.46200000000000002</v>
      </c>
      <c r="M2422">
        <v>13</v>
      </c>
      <c r="N2422">
        <v>41</v>
      </c>
      <c r="O2422">
        <v>0.317</v>
      </c>
      <c r="P2422">
        <v>20</v>
      </c>
      <c r="Q2422">
        <v>22</v>
      </c>
      <c r="R2422">
        <v>0.90900000000000003</v>
      </c>
      <c r="S2422">
        <v>13</v>
      </c>
      <c r="T2422">
        <v>41</v>
      </c>
      <c r="U2422">
        <v>54</v>
      </c>
      <c r="V2422">
        <v>32</v>
      </c>
      <c r="W2422">
        <v>13</v>
      </c>
      <c r="X2422">
        <v>8</v>
      </c>
      <c r="Y2422">
        <v>7</v>
      </c>
      <c r="Z2422">
        <v>5</v>
      </c>
      <c r="AA2422">
        <v>13</v>
      </c>
      <c r="AB2422">
        <v>16</v>
      </c>
      <c r="AC2422">
        <v>119</v>
      </c>
      <c r="AD2422">
        <v>30</v>
      </c>
      <c r="AE2422">
        <v>1</v>
      </c>
      <c r="AF2422">
        <v>1</v>
      </c>
      <c r="AG2422">
        <v>1</v>
      </c>
      <c r="AH2422">
        <v>1</v>
      </c>
      <c r="AI2422">
        <v>121</v>
      </c>
      <c r="AJ2422">
        <v>866</v>
      </c>
      <c r="AK2422">
        <v>664</v>
      </c>
      <c r="AL2422">
        <v>1333</v>
      </c>
      <c r="AM2422">
        <v>1171</v>
      </c>
      <c r="AN2422">
        <v>681</v>
      </c>
      <c r="AO2422">
        <v>1724</v>
      </c>
      <c r="AP2422">
        <v>623</v>
      </c>
      <c r="AQ2422">
        <v>1008</v>
      </c>
      <c r="AR2422">
        <v>208</v>
      </c>
      <c r="AS2422">
        <v>652</v>
      </c>
      <c r="AT2422">
        <v>148</v>
      </c>
      <c r="AU2422">
        <v>165</v>
      </c>
      <c r="AV2422">
        <v>322</v>
      </c>
      <c r="AW2422">
        <v>850</v>
      </c>
      <c r="AX2422">
        <v>1073</v>
      </c>
      <c r="AY2422">
        <v>346</v>
      </c>
      <c r="AZ2422">
        <v>1188</v>
      </c>
      <c r="BA2422">
        <v>148</v>
      </c>
      <c r="BB2422">
        <v>1670</v>
      </c>
      <c r="BC2422">
        <v>798</v>
      </c>
      <c r="BD2422">
        <v>69</v>
      </c>
      <c r="BE2422">
        <v>1</v>
      </c>
      <c r="BF2422" t="s">
        <v>64</v>
      </c>
      <c r="BG2422" t="s">
        <v>1404</v>
      </c>
      <c r="BH2422" t="s">
        <v>1787</v>
      </c>
      <c r="BI2422" s="4">
        <f xml:space="preserve"> _2025teamgamelogs[[#This Row],[FGA]] + (0.44 * _2025teamgamelogs[[#This Row],[FTA]]) + _2025teamgamelogs[[#This Row],[TOV]] - _2025teamgamelogs[[#This Row],[OREB]]</f>
        <v>102.68</v>
      </c>
      <c r="BJ2422" s="3">
        <f>_2025teamgamelogs[[#This Row],[TOV]]/_2025teamgamelogs[[#This Row],[POSSESIONS]]</f>
        <v>0.12660693416439422</v>
      </c>
      <c r="BK2422" s="4">
        <f>_2025teamgamelogs[[#This Row],[PTS]]/_2025teamgamelogs[[#This Row],[POSSESIONS]]</f>
        <v>1.1589403973509933</v>
      </c>
      <c r="BL2422" s="4">
        <f xml:space="preserve"> 100 * _2025teamgamelogs[[#This Row],[POINTS_PER_POSSESSION]]</f>
        <v>115.89403973509933</v>
      </c>
      <c r="BM2422" s="4">
        <f xml:space="preserve"> _2025teamgamelogs[[#This Row],[POSSESIONS]] / (_2025teamgamelogs[[#This Row],[MIN]]/48)</f>
        <v>102.68</v>
      </c>
      <c r="BN2422" s="3">
        <f>_2025teamgamelogs[[#This Row],[PTS]] / (2 * (_2025teamgamelogs[[#This Row],[FGA]] + 0.44 * _2025teamgamelogs[[#This Row],[FTA]]))</f>
        <v>0.57947019867549665</v>
      </c>
      <c r="BO2422" s="4">
        <f>VLOOKUP(_2025teamgamelogs[[#This Row],[MONTH]], LEAGUE_AVERAGES!$A$2:$B$8, 2, FALSE)</f>
        <v>112.746782507823</v>
      </c>
      <c r="BP2422" s="5">
        <f>VLOOKUP(_2025teamgamelogs[[#This Row],[TEAM_NAME]], LEAGUE_AVERAGES!$A$14:$C$43, 2, FALSE)</f>
        <v>0.36141463414634156</v>
      </c>
      <c r="BQ2422" s="5">
        <f>VLOOKUP(_2025teamgamelogs[[#This Row],[TEAM_NAME]], LEAGUE_AVERAGES!$A$14:$C$43, 3, FALSE)</f>
        <v>0.37548780487804878</v>
      </c>
      <c r="BR2422" s="5">
        <f>VLOOKUP(_2025teamgamelogs[[#This Row],[TEAM_NAME]], LEAGUE_AVERAGES!$F$14:$H$43, 2, FALSE)</f>
        <v>0.46404878048780479</v>
      </c>
      <c r="BS2422" s="5">
        <f>VLOOKUP(_2025teamgamelogs[[#This Row],[TEAM_NAME]], LEAGUE_AVERAGES!$F$14:$H$43, 3, FALSE)</f>
        <v>0.47712195121951223</v>
      </c>
      <c r="BT2422" s="5">
        <f>VLOOKUP(_2025teamgamelogs[[#This Row],[TEAM_NAME]], LEAGUE_AVERAGES!$K$14:$M$43, 2, FALSE)</f>
        <v>0.57631003599073594</v>
      </c>
      <c r="BU2422" s="5">
        <f>VLOOKUP(_2025teamgamelogs[[#This Row],[TEAM_NAME]], LEAGUE_AVERAGES!$K$14:$M$43, 3, FALSE)</f>
        <v>0.59556361257988066</v>
      </c>
    </row>
    <row r="2423" spans="1:73" x14ac:dyDescent="0.2">
      <c r="A2423" t="s">
        <v>59</v>
      </c>
      <c r="B2423">
        <v>1610612744</v>
      </c>
      <c r="C2423" t="s">
        <v>98</v>
      </c>
      <c r="D2423" t="s">
        <v>99</v>
      </c>
      <c r="E2423">
        <v>22401183</v>
      </c>
      <c r="F2423" s="1">
        <v>45758</v>
      </c>
      <c r="G2423" t="s">
        <v>100</v>
      </c>
      <c r="H2423" t="s">
        <v>63</v>
      </c>
      <c r="I2423">
        <v>48</v>
      </c>
      <c r="J2423">
        <v>33</v>
      </c>
      <c r="K2423">
        <v>83</v>
      </c>
      <c r="L2423">
        <v>0.39800000000000002</v>
      </c>
      <c r="M2423">
        <v>14</v>
      </c>
      <c r="N2423">
        <v>44</v>
      </c>
      <c r="O2423">
        <v>0.318</v>
      </c>
      <c r="P2423">
        <v>23</v>
      </c>
      <c r="Q2423">
        <v>28</v>
      </c>
      <c r="R2423">
        <v>0.82099999999999995</v>
      </c>
      <c r="S2423">
        <v>7</v>
      </c>
      <c r="T2423">
        <v>38</v>
      </c>
      <c r="U2423">
        <v>45</v>
      </c>
      <c r="V2423">
        <v>26</v>
      </c>
      <c r="W2423">
        <v>15</v>
      </c>
      <c r="X2423">
        <v>15</v>
      </c>
      <c r="Y2423">
        <v>7</v>
      </c>
      <c r="Z2423">
        <v>5</v>
      </c>
      <c r="AA2423">
        <v>19</v>
      </c>
      <c r="AB2423">
        <v>20</v>
      </c>
      <c r="AC2423">
        <v>103</v>
      </c>
      <c r="AD2423">
        <v>17</v>
      </c>
      <c r="AE2423">
        <v>1</v>
      </c>
      <c r="AF2423">
        <v>1</v>
      </c>
      <c r="AG2423">
        <v>1</v>
      </c>
      <c r="AH2423">
        <v>1</v>
      </c>
      <c r="AI2423">
        <v>121</v>
      </c>
      <c r="AJ2423">
        <v>2321</v>
      </c>
      <c r="AK2423">
        <v>1922</v>
      </c>
      <c r="AL2423">
        <v>2227</v>
      </c>
      <c r="AM2423">
        <v>934</v>
      </c>
      <c r="AN2423">
        <v>384</v>
      </c>
      <c r="AO2423">
        <v>1711</v>
      </c>
      <c r="AP2423">
        <v>314</v>
      </c>
      <c r="AQ2423">
        <v>377</v>
      </c>
      <c r="AR2423">
        <v>844</v>
      </c>
      <c r="AS2423">
        <v>2024</v>
      </c>
      <c r="AT2423">
        <v>377</v>
      </c>
      <c r="AU2423">
        <v>976</v>
      </c>
      <c r="AV2423">
        <v>1195</v>
      </c>
      <c r="AW2423">
        <v>1341</v>
      </c>
      <c r="AX2423">
        <v>46</v>
      </c>
      <c r="AY2423">
        <v>346</v>
      </c>
      <c r="AZ2423">
        <v>1188</v>
      </c>
      <c r="BA2423">
        <v>1258</v>
      </c>
      <c r="BB2423">
        <v>767</v>
      </c>
      <c r="BC2423">
        <v>1945</v>
      </c>
      <c r="BD2423">
        <v>313</v>
      </c>
      <c r="BE2423">
        <v>1</v>
      </c>
      <c r="BF2423" t="s">
        <v>71</v>
      </c>
      <c r="BG2423" t="s">
        <v>1404</v>
      </c>
      <c r="BH2423" t="s">
        <v>1787</v>
      </c>
      <c r="BI2423" s="4">
        <f xml:space="preserve"> _2025teamgamelogs[[#This Row],[FGA]] + (0.44 * _2025teamgamelogs[[#This Row],[FTA]]) + _2025teamgamelogs[[#This Row],[TOV]] - _2025teamgamelogs[[#This Row],[OREB]]</f>
        <v>103.32</v>
      </c>
      <c r="BJ2423" s="3">
        <f>_2025teamgamelogs[[#This Row],[TOV]]/_2025teamgamelogs[[#This Row],[POSSESIONS]]</f>
        <v>0.14518002322880372</v>
      </c>
      <c r="BK2423" s="4">
        <f>_2025teamgamelogs[[#This Row],[PTS]]/_2025teamgamelogs[[#This Row],[POSSESIONS]]</f>
        <v>0.99690282617111892</v>
      </c>
      <c r="BL2423" s="4">
        <f xml:space="preserve"> 100 * _2025teamgamelogs[[#This Row],[POINTS_PER_POSSESSION]]</f>
        <v>99.69028261711189</v>
      </c>
      <c r="BM2423" s="4">
        <f xml:space="preserve"> _2025teamgamelogs[[#This Row],[POSSESIONS]] / (_2025teamgamelogs[[#This Row],[MIN]]/48)</f>
        <v>103.32</v>
      </c>
      <c r="BN2423" s="3">
        <f>_2025teamgamelogs[[#This Row],[PTS]] / (2 * (_2025teamgamelogs[[#This Row],[FGA]] + 0.44 * _2025teamgamelogs[[#This Row],[FTA]]))</f>
        <v>0.54028535459504834</v>
      </c>
      <c r="BO2423" s="4">
        <f>VLOOKUP(_2025teamgamelogs[[#This Row],[MONTH]], LEAGUE_AVERAGES!$A$2:$B$8, 2, FALSE)</f>
        <v>112.746782507823</v>
      </c>
      <c r="BP2423" s="5">
        <f>VLOOKUP(_2025teamgamelogs[[#This Row],[TEAM_NAME]], LEAGUE_AVERAGES!$A$14:$C$43, 2, FALSE)</f>
        <v>0.36843902439024395</v>
      </c>
      <c r="BQ2423" s="5">
        <f>VLOOKUP(_2025teamgamelogs[[#This Row],[TEAM_NAME]], LEAGUE_AVERAGES!$A$14:$C$43, 3, FALSE)</f>
        <v>0.35765853658536584</v>
      </c>
      <c r="BR2423" s="5">
        <f>VLOOKUP(_2025teamgamelogs[[#This Row],[TEAM_NAME]], LEAGUE_AVERAGES!$F$14:$H$43, 2, FALSE)</f>
        <v>0.45136585365853665</v>
      </c>
      <c r="BS2423" s="5">
        <f>VLOOKUP(_2025teamgamelogs[[#This Row],[TEAM_NAME]], LEAGUE_AVERAGES!$F$14:$H$43, 3, FALSE)</f>
        <v>0.45180487804878061</v>
      </c>
      <c r="BT2423" s="5">
        <f>VLOOKUP(_2025teamgamelogs[[#This Row],[TEAM_NAME]], LEAGUE_AVERAGES!$K$14:$M$43, 2, FALSE)</f>
        <v>0.56832140437053513</v>
      </c>
      <c r="BU2423" s="5">
        <f>VLOOKUP(_2025teamgamelogs[[#This Row],[TEAM_NAME]], LEAGUE_AVERAGES!$K$14:$M$43, 3, FALSE)</f>
        <v>0.56980808391386595</v>
      </c>
    </row>
    <row r="2424" spans="1:73" x14ac:dyDescent="0.2">
      <c r="A2424" t="s">
        <v>59</v>
      </c>
      <c r="B2424">
        <v>1610612758</v>
      </c>
      <c r="C2424" t="s">
        <v>142</v>
      </c>
      <c r="D2424" t="s">
        <v>143</v>
      </c>
      <c r="E2424">
        <v>22401184</v>
      </c>
      <c r="F2424" s="1">
        <v>45758</v>
      </c>
      <c r="G2424" t="s">
        <v>385</v>
      </c>
      <c r="H2424" t="s">
        <v>70</v>
      </c>
      <c r="I2424">
        <v>48</v>
      </c>
      <c r="J2424">
        <v>37</v>
      </c>
      <c r="K2424">
        <v>85</v>
      </c>
      <c r="L2424">
        <v>0.435</v>
      </c>
      <c r="M2424">
        <v>10</v>
      </c>
      <c r="N2424">
        <v>31</v>
      </c>
      <c r="O2424">
        <v>0.32300000000000001</v>
      </c>
      <c r="P2424">
        <v>16</v>
      </c>
      <c r="Q2424">
        <v>17</v>
      </c>
      <c r="R2424">
        <v>0.94099999999999995</v>
      </c>
      <c r="S2424">
        <v>11</v>
      </c>
      <c r="T2424">
        <v>32</v>
      </c>
      <c r="U2424">
        <v>43</v>
      </c>
      <c r="V2424">
        <v>23</v>
      </c>
      <c r="W2424">
        <v>11</v>
      </c>
      <c r="X2424">
        <v>5</v>
      </c>
      <c r="Y2424">
        <v>1</v>
      </c>
      <c r="Z2424">
        <v>2</v>
      </c>
      <c r="AA2424">
        <v>18</v>
      </c>
      <c r="AB2424">
        <v>19</v>
      </c>
      <c r="AC2424">
        <v>100</v>
      </c>
      <c r="AD2424">
        <v>-1</v>
      </c>
      <c r="AE2424">
        <v>1</v>
      </c>
      <c r="AF2424">
        <v>1231</v>
      </c>
      <c r="AG2424">
        <v>1231</v>
      </c>
      <c r="AH2424">
        <v>1231</v>
      </c>
      <c r="AI2424">
        <v>121</v>
      </c>
      <c r="AJ2424">
        <v>1946</v>
      </c>
      <c r="AK2424">
        <v>1709</v>
      </c>
      <c r="AL2424">
        <v>1773</v>
      </c>
      <c r="AM2424">
        <v>1891</v>
      </c>
      <c r="AN2424">
        <v>1971</v>
      </c>
      <c r="AO2424">
        <v>1671</v>
      </c>
      <c r="AP2424">
        <v>1228</v>
      </c>
      <c r="AQ2424">
        <v>1778</v>
      </c>
      <c r="AR2424">
        <v>107</v>
      </c>
      <c r="AS2424">
        <v>1051</v>
      </c>
      <c r="AT2424">
        <v>1307</v>
      </c>
      <c r="AU2424">
        <v>1282</v>
      </c>
      <c r="AV2424">
        <v>1759</v>
      </c>
      <c r="AW2424">
        <v>429</v>
      </c>
      <c r="AX2424">
        <v>1998</v>
      </c>
      <c r="AY2424">
        <v>2304</v>
      </c>
      <c r="AZ2424">
        <v>158</v>
      </c>
      <c r="BA2424">
        <v>1018</v>
      </c>
      <c r="BB2424">
        <v>971</v>
      </c>
      <c r="BC2424">
        <v>2099</v>
      </c>
      <c r="BD2424">
        <v>1231</v>
      </c>
      <c r="BE2424">
        <v>1</v>
      </c>
      <c r="BF2424" t="s">
        <v>64</v>
      </c>
      <c r="BG2424" t="s">
        <v>1404</v>
      </c>
      <c r="BH2424" t="s">
        <v>1787</v>
      </c>
      <c r="BI2424" s="4">
        <f xml:space="preserve"> _2025teamgamelogs[[#This Row],[FGA]] + (0.44 * _2025teamgamelogs[[#This Row],[FTA]]) + _2025teamgamelogs[[#This Row],[TOV]] - _2025teamgamelogs[[#This Row],[OREB]]</f>
        <v>92.48</v>
      </c>
      <c r="BJ2424" s="3">
        <f>_2025teamgamelogs[[#This Row],[TOV]]/_2025teamgamelogs[[#This Row],[POSSESIONS]]</f>
        <v>0.11894463667820068</v>
      </c>
      <c r="BK2424" s="4">
        <f>_2025teamgamelogs[[#This Row],[PTS]]/_2025teamgamelogs[[#This Row],[POSSESIONS]]</f>
        <v>1.0813148788927336</v>
      </c>
      <c r="BL2424" s="4">
        <f xml:space="preserve"> 100 * _2025teamgamelogs[[#This Row],[POINTS_PER_POSSESSION]]</f>
        <v>108.13148788927336</v>
      </c>
      <c r="BM2424" s="4">
        <f xml:space="preserve"> _2025teamgamelogs[[#This Row],[POSSESIONS]] / (_2025teamgamelogs[[#This Row],[MIN]]/48)</f>
        <v>92.48</v>
      </c>
      <c r="BN2424" s="3">
        <f>_2025teamgamelogs[[#This Row],[PTS]] / (2 * (_2025teamgamelogs[[#This Row],[FGA]] + 0.44 * _2025teamgamelogs[[#This Row],[FTA]]))</f>
        <v>0.54065743944636679</v>
      </c>
      <c r="BO2424" s="4">
        <f>VLOOKUP(_2025teamgamelogs[[#This Row],[MONTH]], LEAGUE_AVERAGES!$A$2:$B$8, 2, FALSE)</f>
        <v>112.746782507823</v>
      </c>
      <c r="BP2424" s="5">
        <f>VLOOKUP(_2025teamgamelogs[[#This Row],[TEAM_NAME]], LEAGUE_AVERAGES!$A$14:$C$43, 2, FALSE)</f>
        <v>0.37158536585365853</v>
      </c>
      <c r="BQ2424" s="5">
        <f>VLOOKUP(_2025teamgamelogs[[#This Row],[TEAM_NAME]], LEAGUE_AVERAGES!$A$14:$C$43, 3, FALSE)</f>
        <v>0.34029268292682929</v>
      </c>
      <c r="BR2424" s="5">
        <f>VLOOKUP(_2025teamgamelogs[[#This Row],[TEAM_NAME]], LEAGUE_AVERAGES!$F$14:$H$43, 2, FALSE)</f>
        <v>0.4831951219512195</v>
      </c>
      <c r="BS2424" s="5">
        <f>VLOOKUP(_2025teamgamelogs[[#This Row],[TEAM_NAME]], LEAGUE_AVERAGES!$F$14:$H$43, 3, FALSE)</f>
        <v>0.47492682926829272</v>
      </c>
      <c r="BT2424" s="5">
        <f>VLOOKUP(_2025teamgamelogs[[#This Row],[TEAM_NAME]], LEAGUE_AVERAGES!$K$14:$M$43, 2, FALSE)</f>
        <v>0.59195463864629394</v>
      </c>
      <c r="BU2424" s="5">
        <f>VLOOKUP(_2025teamgamelogs[[#This Row],[TEAM_NAME]], LEAGUE_AVERAGES!$K$14:$M$43, 3, FALSE)</f>
        <v>0.57517865161129356</v>
      </c>
    </row>
    <row r="2425" spans="1:73" x14ac:dyDescent="0.2">
      <c r="A2425" t="s">
        <v>59</v>
      </c>
      <c r="B2425">
        <v>1610612761</v>
      </c>
      <c r="C2425" t="s">
        <v>95</v>
      </c>
      <c r="D2425" t="s">
        <v>96</v>
      </c>
      <c r="E2425">
        <v>22401178</v>
      </c>
      <c r="F2425" s="1">
        <v>45758</v>
      </c>
      <c r="G2425" t="s">
        <v>1864</v>
      </c>
      <c r="H2425" t="s">
        <v>70</v>
      </c>
      <c r="I2425">
        <v>48</v>
      </c>
      <c r="J2425">
        <v>40</v>
      </c>
      <c r="K2425">
        <v>100</v>
      </c>
      <c r="L2425">
        <v>0.4</v>
      </c>
      <c r="M2425">
        <v>11</v>
      </c>
      <c r="N2425">
        <v>39</v>
      </c>
      <c r="O2425">
        <v>0.28199999999999997</v>
      </c>
      <c r="P2425">
        <v>11</v>
      </c>
      <c r="Q2425">
        <v>18</v>
      </c>
      <c r="R2425">
        <v>0.61099999999999999</v>
      </c>
      <c r="S2425">
        <v>16</v>
      </c>
      <c r="T2425">
        <v>27</v>
      </c>
      <c r="U2425">
        <v>43</v>
      </c>
      <c r="V2425">
        <v>22</v>
      </c>
      <c r="W2425">
        <v>11</v>
      </c>
      <c r="X2425">
        <v>11</v>
      </c>
      <c r="Y2425">
        <v>4</v>
      </c>
      <c r="Z2425">
        <v>10</v>
      </c>
      <c r="AA2425">
        <v>15</v>
      </c>
      <c r="AB2425">
        <v>12</v>
      </c>
      <c r="AC2425">
        <v>102</v>
      </c>
      <c r="AD2425">
        <v>-22</v>
      </c>
      <c r="AE2425">
        <v>1</v>
      </c>
      <c r="AF2425">
        <v>1231</v>
      </c>
      <c r="AG2425">
        <v>1231</v>
      </c>
      <c r="AH2425">
        <v>1231</v>
      </c>
      <c r="AI2425">
        <v>121</v>
      </c>
      <c r="AJ2425">
        <v>1438</v>
      </c>
      <c r="AK2425">
        <v>153</v>
      </c>
      <c r="AL2425">
        <v>2190</v>
      </c>
      <c r="AM2425">
        <v>1661</v>
      </c>
      <c r="AN2425">
        <v>933</v>
      </c>
      <c r="AO2425">
        <v>2046</v>
      </c>
      <c r="AP2425">
        <v>2028</v>
      </c>
      <c r="AQ2425">
        <v>1617</v>
      </c>
      <c r="AR2425">
        <v>2326</v>
      </c>
      <c r="AS2425">
        <v>234</v>
      </c>
      <c r="AT2425">
        <v>2068</v>
      </c>
      <c r="AU2425">
        <v>1282</v>
      </c>
      <c r="AV2425">
        <v>1909</v>
      </c>
      <c r="AW2425">
        <v>429</v>
      </c>
      <c r="AX2425">
        <v>346</v>
      </c>
      <c r="AY2425">
        <v>1274</v>
      </c>
      <c r="AZ2425">
        <v>2353</v>
      </c>
      <c r="BA2425">
        <v>398</v>
      </c>
      <c r="BB2425">
        <v>2314</v>
      </c>
      <c r="BC2425">
        <v>2003</v>
      </c>
      <c r="BD2425">
        <v>2251</v>
      </c>
      <c r="BE2425">
        <v>1</v>
      </c>
      <c r="BF2425" t="s">
        <v>71</v>
      </c>
      <c r="BG2425" t="s">
        <v>1404</v>
      </c>
      <c r="BH2425" t="s">
        <v>1787</v>
      </c>
      <c r="BI2425" s="4">
        <f xml:space="preserve"> _2025teamgamelogs[[#This Row],[FGA]] + (0.44 * _2025teamgamelogs[[#This Row],[FTA]]) + _2025teamgamelogs[[#This Row],[TOV]] - _2025teamgamelogs[[#This Row],[OREB]]</f>
        <v>102.92</v>
      </c>
      <c r="BJ2425" s="3">
        <f>_2025teamgamelogs[[#This Row],[TOV]]/_2025teamgamelogs[[#This Row],[POSSESIONS]]</f>
        <v>0.10687912942090944</v>
      </c>
      <c r="BK2425" s="4">
        <f>_2025teamgamelogs[[#This Row],[PTS]]/_2025teamgamelogs[[#This Row],[POSSESIONS]]</f>
        <v>0.99106101826661486</v>
      </c>
      <c r="BL2425" s="4">
        <f xml:space="preserve"> 100 * _2025teamgamelogs[[#This Row],[POINTS_PER_POSSESSION]]</f>
        <v>99.106101826661487</v>
      </c>
      <c r="BM2425" s="4">
        <f xml:space="preserve"> _2025teamgamelogs[[#This Row],[POSSESIONS]] / (_2025teamgamelogs[[#This Row],[MIN]]/48)</f>
        <v>102.92</v>
      </c>
      <c r="BN2425" s="3">
        <f>_2025teamgamelogs[[#This Row],[PTS]] / (2 * (_2025teamgamelogs[[#This Row],[FGA]] + 0.44 * _2025teamgamelogs[[#This Row],[FTA]]))</f>
        <v>0.47257227575982208</v>
      </c>
      <c r="BO2425" s="4">
        <f>VLOOKUP(_2025teamgamelogs[[#This Row],[MONTH]], LEAGUE_AVERAGES!$A$2:$B$8, 2, FALSE)</f>
        <v>112.746782507823</v>
      </c>
      <c r="BP2425" s="5">
        <f>VLOOKUP(_2025teamgamelogs[[#This Row],[TEAM_NAME]], LEAGUE_AVERAGES!$A$14:$C$43, 2, FALSE)</f>
        <v>0.35443902439024388</v>
      </c>
      <c r="BQ2425" s="5">
        <f>VLOOKUP(_2025teamgamelogs[[#This Row],[TEAM_NAME]], LEAGUE_AVERAGES!$A$14:$C$43, 3, FALSE)</f>
        <v>0.34512195121951217</v>
      </c>
      <c r="BR2425" s="5">
        <f>VLOOKUP(_2025teamgamelogs[[#This Row],[TEAM_NAME]], LEAGUE_AVERAGES!$F$14:$H$43, 2, FALSE)</f>
        <v>0.46104878048780484</v>
      </c>
      <c r="BS2425" s="5">
        <f>VLOOKUP(_2025teamgamelogs[[#This Row],[TEAM_NAME]], LEAGUE_AVERAGES!$F$14:$H$43, 3, FALSE)</f>
        <v>0.45834146341463411</v>
      </c>
      <c r="BT2425" s="5">
        <f>VLOOKUP(_2025teamgamelogs[[#This Row],[TEAM_NAME]], LEAGUE_AVERAGES!$K$14:$M$43, 2, FALSE)</f>
        <v>0.55942918094792793</v>
      </c>
      <c r="BU2425" s="5">
        <f>VLOOKUP(_2025teamgamelogs[[#This Row],[TEAM_NAME]], LEAGUE_AVERAGES!$K$14:$M$43, 3, FALSE)</f>
        <v>0.54979583097447959</v>
      </c>
    </row>
    <row r="2426" spans="1:73" x14ac:dyDescent="0.2">
      <c r="A2426" t="s">
        <v>59</v>
      </c>
      <c r="B2426">
        <v>1610612766</v>
      </c>
      <c r="C2426" t="s">
        <v>122</v>
      </c>
      <c r="D2426" t="s">
        <v>123</v>
      </c>
      <c r="E2426">
        <v>22401174</v>
      </c>
      <c r="F2426" s="1">
        <v>45758</v>
      </c>
      <c r="G2426" t="s">
        <v>1865</v>
      </c>
      <c r="H2426" t="s">
        <v>70</v>
      </c>
      <c r="I2426">
        <v>48</v>
      </c>
      <c r="J2426">
        <v>36</v>
      </c>
      <c r="K2426">
        <v>93</v>
      </c>
      <c r="L2426">
        <v>0.38700000000000001</v>
      </c>
      <c r="M2426">
        <v>15</v>
      </c>
      <c r="N2426">
        <v>40</v>
      </c>
      <c r="O2426">
        <v>0.375</v>
      </c>
      <c r="P2426">
        <v>7</v>
      </c>
      <c r="Q2426">
        <v>10</v>
      </c>
      <c r="R2426">
        <v>0.7</v>
      </c>
      <c r="S2426">
        <v>12</v>
      </c>
      <c r="T2426">
        <v>36</v>
      </c>
      <c r="U2426">
        <v>48</v>
      </c>
      <c r="V2426">
        <v>25</v>
      </c>
      <c r="W2426">
        <v>17</v>
      </c>
      <c r="X2426">
        <v>7</v>
      </c>
      <c r="Y2426">
        <v>4</v>
      </c>
      <c r="Z2426">
        <v>8</v>
      </c>
      <c r="AA2426">
        <v>14</v>
      </c>
      <c r="AB2426">
        <v>11</v>
      </c>
      <c r="AC2426">
        <v>94</v>
      </c>
      <c r="AD2426">
        <v>-36</v>
      </c>
      <c r="AE2426">
        <v>1</v>
      </c>
      <c r="AF2426">
        <v>1231</v>
      </c>
      <c r="AG2426">
        <v>1231</v>
      </c>
      <c r="AH2426">
        <v>1231</v>
      </c>
      <c r="AI2426">
        <v>121</v>
      </c>
      <c r="AJ2426">
        <v>2070</v>
      </c>
      <c r="AK2426">
        <v>664</v>
      </c>
      <c r="AL2426">
        <v>2307</v>
      </c>
      <c r="AM2426">
        <v>733</v>
      </c>
      <c r="AN2426">
        <v>795</v>
      </c>
      <c r="AO2426">
        <v>1024</v>
      </c>
      <c r="AP2426">
        <v>2380</v>
      </c>
      <c r="AQ2426">
        <v>2381</v>
      </c>
      <c r="AR2426">
        <v>1932</v>
      </c>
      <c r="AS2426">
        <v>848</v>
      </c>
      <c r="AT2426">
        <v>640</v>
      </c>
      <c r="AU2426">
        <v>604</v>
      </c>
      <c r="AV2426">
        <v>1358</v>
      </c>
      <c r="AW2426">
        <v>1759</v>
      </c>
      <c r="AX2426">
        <v>1360</v>
      </c>
      <c r="AY2426">
        <v>1274</v>
      </c>
      <c r="AZ2426">
        <v>2116</v>
      </c>
      <c r="BA2426">
        <v>260</v>
      </c>
      <c r="BB2426">
        <v>2370</v>
      </c>
      <c r="BC2426">
        <v>2304</v>
      </c>
      <c r="BD2426">
        <v>2418</v>
      </c>
      <c r="BE2426">
        <v>1</v>
      </c>
      <c r="BF2426" t="s">
        <v>71</v>
      </c>
      <c r="BG2426" t="s">
        <v>1404</v>
      </c>
      <c r="BH2426" t="s">
        <v>1787</v>
      </c>
      <c r="BI2426" s="4">
        <f xml:space="preserve"> _2025teamgamelogs[[#This Row],[FGA]] + (0.44 * _2025teamgamelogs[[#This Row],[FTA]]) + _2025teamgamelogs[[#This Row],[TOV]] - _2025teamgamelogs[[#This Row],[OREB]]</f>
        <v>102.4</v>
      </c>
      <c r="BJ2426" s="3">
        <f>_2025teamgamelogs[[#This Row],[TOV]]/_2025teamgamelogs[[#This Row],[POSSESIONS]]</f>
        <v>0.166015625</v>
      </c>
      <c r="BK2426" s="4">
        <f>_2025teamgamelogs[[#This Row],[PTS]]/_2025teamgamelogs[[#This Row],[POSSESIONS]]</f>
        <v>0.91796875</v>
      </c>
      <c r="BL2426" s="4">
        <f xml:space="preserve"> 100 * _2025teamgamelogs[[#This Row],[POINTS_PER_POSSESSION]]</f>
        <v>91.796875</v>
      </c>
      <c r="BM2426" s="4">
        <f xml:space="preserve"> _2025teamgamelogs[[#This Row],[POSSESIONS]] / (_2025teamgamelogs[[#This Row],[MIN]]/48)</f>
        <v>102.4</v>
      </c>
      <c r="BN2426" s="3">
        <f>_2025teamgamelogs[[#This Row],[PTS]] / (2 * (_2025teamgamelogs[[#This Row],[FGA]] + 0.44 * _2025teamgamelogs[[#This Row],[FTA]]))</f>
        <v>0.48254620123203285</v>
      </c>
      <c r="BO2426" s="4">
        <f>VLOOKUP(_2025teamgamelogs[[#This Row],[MONTH]], LEAGUE_AVERAGES!$A$2:$B$8, 2, FALSE)</f>
        <v>112.746782507823</v>
      </c>
      <c r="BP2426" s="5">
        <f>VLOOKUP(_2025teamgamelogs[[#This Row],[TEAM_NAME]], LEAGUE_AVERAGES!$A$14:$C$43, 2, FALSE)</f>
        <v>0.33860975609756089</v>
      </c>
      <c r="BQ2426" s="5">
        <f>VLOOKUP(_2025teamgamelogs[[#This Row],[TEAM_NAME]], LEAGUE_AVERAGES!$A$14:$C$43, 3, FALSE)</f>
        <v>0.33580487804878045</v>
      </c>
      <c r="BR2426" s="5">
        <f>VLOOKUP(_2025teamgamelogs[[#This Row],[TEAM_NAME]], LEAGUE_AVERAGES!$F$14:$H$43, 2, FALSE)</f>
        <v>0.43492682926829268</v>
      </c>
      <c r="BS2426" s="5">
        <f>VLOOKUP(_2025teamgamelogs[[#This Row],[TEAM_NAME]], LEAGUE_AVERAGES!$F$14:$H$43, 3, FALSE)</f>
        <v>0.42697560975609755</v>
      </c>
      <c r="BT2426" s="5">
        <f>VLOOKUP(_2025teamgamelogs[[#This Row],[TEAM_NAME]], LEAGUE_AVERAGES!$K$14:$M$43, 2, FALSE)</f>
        <v>0.5424635833805308</v>
      </c>
      <c r="BU2426" s="5">
        <f>VLOOKUP(_2025teamgamelogs[[#This Row],[TEAM_NAME]], LEAGUE_AVERAGES!$K$14:$M$43, 3, FALSE)</f>
        <v>0.53419164265445196</v>
      </c>
    </row>
    <row r="2427" spans="1:73" x14ac:dyDescent="0.2">
      <c r="A2427" t="s">
        <v>59</v>
      </c>
      <c r="B2427">
        <v>1610612746</v>
      </c>
      <c r="C2427" t="s">
        <v>131</v>
      </c>
      <c r="D2427" t="s">
        <v>132</v>
      </c>
      <c r="E2427">
        <v>22401184</v>
      </c>
      <c r="F2427" s="1">
        <v>45758</v>
      </c>
      <c r="G2427" t="s">
        <v>366</v>
      </c>
      <c r="H2427" t="s">
        <v>63</v>
      </c>
      <c r="I2427">
        <v>48</v>
      </c>
      <c r="J2427">
        <v>40</v>
      </c>
      <c r="K2427">
        <v>78</v>
      </c>
      <c r="L2427">
        <v>0.51300000000000001</v>
      </c>
      <c r="M2427">
        <v>7</v>
      </c>
      <c r="N2427">
        <v>21</v>
      </c>
      <c r="O2427">
        <v>0.33300000000000002</v>
      </c>
      <c r="P2427">
        <v>14</v>
      </c>
      <c r="Q2427">
        <v>18</v>
      </c>
      <c r="R2427">
        <v>0.77800000000000002</v>
      </c>
      <c r="S2427">
        <v>7</v>
      </c>
      <c r="T2427">
        <v>30</v>
      </c>
      <c r="U2427">
        <v>37</v>
      </c>
      <c r="V2427">
        <v>19</v>
      </c>
      <c r="W2427">
        <v>12</v>
      </c>
      <c r="X2427">
        <v>6</v>
      </c>
      <c r="Y2427">
        <v>2</v>
      </c>
      <c r="Z2427">
        <v>1</v>
      </c>
      <c r="AA2427">
        <v>19</v>
      </c>
      <c r="AB2427">
        <v>18</v>
      </c>
      <c r="AC2427">
        <v>101</v>
      </c>
      <c r="AD2427">
        <v>1</v>
      </c>
      <c r="AE2427">
        <v>1</v>
      </c>
      <c r="AF2427">
        <v>1</v>
      </c>
      <c r="AG2427">
        <v>1</v>
      </c>
      <c r="AH2427">
        <v>1</v>
      </c>
      <c r="AI2427">
        <v>121</v>
      </c>
      <c r="AJ2427">
        <v>1438</v>
      </c>
      <c r="AK2427">
        <v>2291</v>
      </c>
      <c r="AL2427">
        <v>489</v>
      </c>
      <c r="AM2427">
        <v>2338</v>
      </c>
      <c r="AN2427">
        <v>2448</v>
      </c>
      <c r="AO2427">
        <v>1468</v>
      </c>
      <c r="AP2427">
        <v>1571</v>
      </c>
      <c r="AQ2427">
        <v>1617</v>
      </c>
      <c r="AR2427">
        <v>1292</v>
      </c>
      <c r="AS2427">
        <v>2024</v>
      </c>
      <c r="AT2427">
        <v>1652</v>
      </c>
      <c r="AU2427">
        <v>2073</v>
      </c>
      <c r="AV2427">
        <v>2257</v>
      </c>
      <c r="AW2427">
        <v>640</v>
      </c>
      <c r="AX2427">
        <v>1702</v>
      </c>
      <c r="AY2427">
        <v>2078</v>
      </c>
      <c r="AZ2427">
        <v>35</v>
      </c>
      <c r="BA2427">
        <v>1258</v>
      </c>
      <c r="BB2427">
        <v>1204</v>
      </c>
      <c r="BC2427">
        <v>2059</v>
      </c>
      <c r="BD2427">
        <v>1176</v>
      </c>
      <c r="BE2427">
        <v>1</v>
      </c>
      <c r="BF2427" t="s">
        <v>71</v>
      </c>
      <c r="BG2427" t="s">
        <v>1404</v>
      </c>
      <c r="BH2427" t="s">
        <v>1787</v>
      </c>
      <c r="BI2427" s="4">
        <f xml:space="preserve"> _2025teamgamelogs[[#This Row],[FGA]] + (0.44 * _2025teamgamelogs[[#This Row],[FTA]]) + _2025teamgamelogs[[#This Row],[TOV]] - _2025teamgamelogs[[#This Row],[OREB]]</f>
        <v>90.92</v>
      </c>
      <c r="BJ2427" s="3">
        <f>_2025teamgamelogs[[#This Row],[TOV]]/_2025teamgamelogs[[#This Row],[POSSESIONS]]</f>
        <v>0.13198416190057194</v>
      </c>
      <c r="BK2427" s="4">
        <f>_2025teamgamelogs[[#This Row],[PTS]]/_2025teamgamelogs[[#This Row],[POSSESIONS]]</f>
        <v>1.1108666959964804</v>
      </c>
      <c r="BL2427" s="4">
        <f xml:space="preserve"> 100 * _2025teamgamelogs[[#This Row],[POINTS_PER_POSSESSION]]</f>
        <v>111.08666959964803</v>
      </c>
      <c r="BM2427" s="4">
        <f xml:space="preserve"> _2025teamgamelogs[[#This Row],[POSSESIONS]] / (_2025teamgamelogs[[#This Row],[MIN]]/48)</f>
        <v>90.92</v>
      </c>
      <c r="BN2427" s="3">
        <f>_2025teamgamelogs[[#This Row],[PTS]] / (2 * (_2025teamgamelogs[[#This Row],[FGA]] + 0.44 * _2025teamgamelogs[[#This Row],[FTA]]))</f>
        <v>0.58775605214152704</v>
      </c>
      <c r="BO2427" s="4">
        <f>VLOOKUP(_2025teamgamelogs[[#This Row],[MONTH]], LEAGUE_AVERAGES!$A$2:$B$8, 2, FALSE)</f>
        <v>112.746782507823</v>
      </c>
      <c r="BP2427" s="5">
        <f>VLOOKUP(_2025teamgamelogs[[#This Row],[TEAM_NAME]], LEAGUE_AVERAGES!$A$14:$C$43, 2, FALSE)</f>
        <v>0.38978048780487806</v>
      </c>
      <c r="BQ2427" s="5">
        <f>VLOOKUP(_2025teamgamelogs[[#This Row],[TEAM_NAME]], LEAGUE_AVERAGES!$A$14:$C$43, 3, FALSE)</f>
        <v>0.36475609756097566</v>
      </c>
      <c r="BR2427" s="5">
        <f>VLOOKUP(_2025teamgamelogs[[#This Row],[TEAM_NAME]], LEAGUE_AVERAGES!$F$14:$H$43, 2, FALSE)</f>
        <v>0.49036585365853652</v>
      </c>
      <c r="BS2427" s="5">
        <f>VLOOKUP(_2025teamgamelogs[[#This Row],[TEAM_NAME]], LEAGUE_AVERAGES!$F$14:$H$43, 3, FALSE)</f>
        <v>0.47582926829268285</v>
      </c>
      <c r="BT2427" s="5">
        <f>VLOOKUP(_2025teamgamelogs[[#This Row],[TEAM_NAME]], LEAGUE_AVERAGES!$K$14:$M$43, 2, FALSE)</f>
        <v>0.59895938905835644</v>
      </c>
      <c r="BU2427" s="5">
        <f>VLOOKUP(_2025teamgamelogs[[#This Row],[TEAM_NAME]], LEAGUE_AVERAGES!$K$14:$M$43, 3, FALSE)</f>
        <v>0.58126724036545818</v>
      </c>
    </row>
    <row r="2428" spans="1:73" x14ac:dyDescent="0.2">
      <c r="A2428" t="s">
        <v>59</v>
      </c>
      <c r="B2428">
        <v>1610612747</v>
      </c>
      <c r="C2428" t="s">
        <v>60</v>
      </c>
      <c r="D2428" t="s">
        <v>61</v>
      </c>
      <c r="E2428">
        <v>22401185</v>
      </c>
      <c r="F2428" s="1">
        <v>45758</v>
      </c>
      <c r="G2428" t="s">
        <v>1774</v>
      </c>
      <c r="H2428" t="s">
        <v>63</v>
      </c>
      <c r="I2428">
        <v>48</v>
      </c>
      <c r="J2428">
        <v>53</v>
      </c>
      <c r="K2428">
        <v>87</v>
      </c>
      <c r="L2428">
        <v>0.60899999999999999</v>
      </c>
      <c r="M2428">
        <v>19</v>
      </c>
      <c r="N2428">
        <v>37</v>
      </c>
      <c r="O2428">
        <v>0.51400000000000001</v>
      </c>
      <c r="P2428">
        <v>15</v>
      </c>
      <c r="Q2428">
        <v>25</v>
      </c>
      <c r="R2428">
        <v>0.6</v>
      </c>
      <c r="S2428">
        <v>4</v>
      </c>
      <c r="T2428">
        <v>38</v>
      </c>
      <c r="U2428">
        <v>42</v>
      </c>
      <c r="V2428">
        <v>28</v>
      </c>
      <c r="W2428">
        <v>13</v>
      </c>
      <c r="X2428">
        <v>11</v>
      </c>
      <c r="Y2428">
        <v>1</v>
      </c>
      <c r="Z2428">
        <v>5</v>
      </c>
      <c r="AA2428">
        <v>15</v>
      </c>
      <c r="AB2428">
        <v>17</v>
      </c>
      <c r="AC2428">
        <v>140</v>
      </c>
      <c r="AD2428">
        <v>31</v>
      </c>
      <c r="AE2428">
        <v>1</v>
      </c>
      <c r="AF2428">
        <v>1</v>
      </c>
      <c r="AG2428">
        <v>1</v>
      </c>
      <c r="AH2428">
        <v>1</v>
      </c>
      <c r="AI2428">
        <v>121</v>
      </c>
      <c r="AJ2428">
        <v>40</v>
      </c>
      <c r="AK2428">
        <v>1449</v>
      </c>
      <c r="AL2428">
        <v>12</v>
      </c>
      <c r="AM2428">
        <v>182</v>
      </c>
      <c r="AN2428">
        <v>1227</v>
      </c>
      <c r="AO2428">
        <v>78</v>
      </c>
      <c r="AP2428">
        <v>1416</v>
      </c>
      <c r="AQ2428">
        <v>666</v>
      </c>
      <c r="AR2428">
        <v>2341</v>
      </c>
      <c r="AS2428">
        <v>2385</v>
      </c>
      <c r="AT2428">
        <v>377</v>
      </c>
      <c r="AU2428">
        <v>1443</v>
      </c>
      <c r="AV2428">
        <v>840</v>
      </c>
      <c r="AW2428">
        <v>850</v>
      </c>
      <c r="AX2428">
        <v>346</v>
      </c>
      <c r="AY2428">
        <v>2304</v>
      </c>
      <c r="AZ2428">
        <v>1188</v>
      </c>
      <c r="BA2428">
        <v>398</v>
      </c>
      <c r="BB2428">
        <v>1444</v>
      </c>
      <c r="BC2428">
        <v>52</v>
      </c>
      <c r="BD2428">
        <v>62</v>
      </c>
      <c r="BE2428">
        <v>1</v>
      </c>
      <c r="BF2428" t="s">
        <v>64</v>
      </c>
      <c r="BG2428" t="s">
        <v>1404</v>
      </c>
      <c r="BH2428" t="s">
        <v>1787</v>
      </c>
      <c r="BI2428" s="4">
        <f xml:space="preserve"> _2025teamgamelogs[[#This Row],[FGA]] + (0.44 * _2025teamgamelogs[[#This Row],[FTA]]) + _2025teamgamelogs[[#This Row],[TOV]] - _2025teamgamelogs[[#This Row],[OREB]]</f>
        <v>107</v>
      </c>
      <c r="BJ2428" s="3">
        <f>_2025teamgamelogs[[#This Row],[TOV]]/_2025teamgamelogs[[#This Row],[POSSESIONS]]</f>
        <v>0.12149532710280374</v>
      </c>
      <c r="BK2428" s="4">
        <f>_2025teamgamelogs[[#This Row],[PTS]]/_2025teamgamelogs[[#This Row],[POSSESIONS]]</f>
        <v>1.308411214953271</v>
      </c>
      <c r="BL2428" s="4">
        <f xml:space="preserve"> 100 * _2025teamgamelogs[[#This Row],[POINTS_PER_POSSESSION]]</f>
        <v>130.84112149532709</v>
      </c>
      <c r="BM2428" s="4">
        <f xml:space="preserve"> _2025teamgamelogs[[#This Row],[POSSESIONS]] / (_2025teamgamelogs[[#This Row],[MIN]]/48)</f>
        <v>107</v>
      </c>
      <c r="BN2428" s="3">
        <f>_2025teamgamelogs[[#This Row],[PTS]] / (2 * (_2025teamgamelogs[[#This Row],[FGA]] + 0.44 * _2025teamgamelogs[[#This Row],[FTA]]))</f>
        <v>0.7142857142857143</v>
      </c>
      <c r="BO2428" s="4">
        <f>VLOOKUP(_2025teamgamelogs[[#This Row],[MONTH]], LEAGUE_AVERAGES!$A$2:$B$8, 2, FALSE)</f>
        <v>112.746782507823</v>
      </c>
      <c r="BP2428" s="5">
        <f>VLOOKUP(_2025teamgamelogs[[#This Row],[TEAM_NAME]], LEAGUE_AVERAGES!$A$14:$C$43, 2, FALSE)</f>
        <v>0.37419512195121946</v>
      </c>
      <c r="BQ2428" s="5">
        <f>VLOOKUP(_2025teamgamelogs[[#This Row],[TEAM_NAME]], LEAGUE_AVERAGES!$A$14:$C$43, 3, FALSE)</f>
        <v>0.35536585365853657</v>
      </c>
      <c r="BR2428" s="5">
        <f>VLOOKUP(_2025teamgamelogs[[#This Row],[TEAM_NAME]], LEAGUE_AVERAGES!$F$14:$H$43, 2, FALSE)</f>
        <v>0.48560975609756091</v>
      </c>
      <c r="BS2428" s="5">
        <f>VLOOKUP(_2025teamgamelogs[[#This Row],[TEAM_NAME]], LEAGUE_AVERAGES!$F$14:$H$43, 3, FALSE)</f>
        <v>0.47373170731707315</v>
      </c>
      <c r="BT2428" s="5">
        <f>VLOOKUP(_2025teamgamelogs[[#This Row],[TEAM_NAME]], LEAGUE_AVERAGES!$K$14:$M$43, 2, FALSE)</f>
        <v>0.60200661119778875</v>
      </c>
      <c r="BU2428" s="5">
        <f>VLOOKUP(_2025teamgamelogs[[#This Row],[TEAM_NAME]], LEAGUE_AVERAGES!$K$14:$M$43, 3, FALSE)</f>
        <v>0.58416138772693449</v>
      </c>
    </row>
    <row r="2429" spans="1:73" x14ac:dyDescent="0.2">
      <c r="A2429" t="s">
        <v>59</v>
      </c>
      <c r="B2429">
        <v>1610612752</v>
      </c>
      <c r="C2429" t="s">
        <v>67</v>
      </c>
      <c r="D2429" t="s">
        <v>68</v>
      </c>
      <c r="E2429">
        <v>22401175</v>
      </c>
      <c r="F2429" s="1">
        <v>45758</v>
      </c>
      <c r="G2429" t="s">
        <v>220</v>
      </c>
      <c r="H2429" t="s">
        <v>70</v>
      </c>
      <c r="I2429">
        <v>48</v>
      </c>
      <c r="J2429">
        <v>36</v>
      </c>
      <c r="K2429">
        <v>88</v>
      </c>
      <c r="L2429">
        <v>0.40899999999999997</v>
      </c>
      <c r="M2429">
        <v>16</v>
      </c>
      <c r="N2429">
        <v>41</v>
      </c>
      <c r="O2429">
        <v>0.39</v>
      </c>
      <c r="P2429">
        <v>14</v>
      </c>
      <c r="Q2429">
        <v>20</v>
      </c>
      <c r="R2429">
        <v>0.7</v>
      </c>
      <c r="S2429">
        <v>10</v>
      </c>
      <c r="T2429">
        <v>25</v>
      </c>
      <c r="U2429">
        <v>35</v>
      </c>
      <c r="V2429">
        <v>22</v>
      </c>
      <c r="W2429">
        <v>11</v>
      </c>
      <c r="X2429">
        <v>11</v>
      </c>
      <c r="Y2429">
        <v>2</v>
      </c>
      <c r="Z2429">
        <v>2</v>
      </c>
      <c r="AA2429">
        <v>18</v>
      </c>
      <c r="AB2429">
        <v>17</v>
      </c>
      <c r="AC2429">
        <v>102</v>
      </c>
      <c r="AD2429">
        <v>-6</v>
      </c>
      <c r="AE2429">
        <v>1</v>
      </c>
      <c r="AF2429">
        <v>1231</v>
      </c>
      <c r="AG2429">
        <v>1231</v>
      </c>
      <c r="AH2429">
        <v>1231</v>
      </c>
      <c r="AI2429">
        <v>121</v>
      </c>
      <c r="AJ2429">
        <v>2070</v>
      </c>
      <c r="AK2429">
        <v>1314</v>
      </c>
      <c r="AL2429">
        <v>2106</v>
      </c>
      <c r="AM2429">
        <v>567</v>
      </c>
      <c r="AN2429">
        <v>681</v>
      </c>
      <c r="AO2429">
        <v>848</v>
      </c>
      <c r="AP2429">
        <v>1571</v>
      </c>
      <c r="AQ2429">
        <v>1301</v>
      </c>
      <c r="AR2429">
        <v>1932</v>
      </c>
      <c r="AS2429">
        <v>1308</v>
      </c>
      <c r="AT2429">
        <v>2271</v>
      </c>
      <c r="AU2429">
        <v>2225</v>
      </c>
      <c r="AV2429">
        <v>1909</v>
      </c>
      <c r="AW2429">
        <v>429</v>
      </c>
      <c r="AX2429">
        <v>346</v>
      </c>
      <c r="AY2429">
        <v>2078</v>
      </c>
      <c r="AZ2429">
        <v>158</v>
      </c>
      <c r="BA2429">
        <v>1018</v>
      </c>
      <c r="BB2429">
        <v>1444</v>
      </c>
      <c r="BC2429">
        <v>2003</v>
      </c>
      <c r="BD2429">
        <v>1540</v>
      </c>
      <c r="BE2429">
        <v>1</v>
      </c>
      <c r="BF2429" t="s">
        <v>64</v>
      </c>
      <c r="BG2429" t="s">
        <v>1404</v>
      </c>
      <c r="BH2429" t="s">
        <v>1787</v>
      </c>
      <c r="BI2429" s="4">
        <f xml:space="preserve"> _2025teamgamelogs[[#This Row],[FGA]] + (0.44 * _2025teamgamelogs[[#This Row],[FTA]]) + _2025teamgamelogs[[#This Row],[TOV]] - _2025teamgamelogs[[#This Row],[OREB]]</f>
        <v>97.8</v>
      </c>
      <c r="BJ2429" s="3">
        <f>_2025teamgamelogs[[#This Row],[TOV]]/_2025teamgamelogs[[#This Row],[POSSESIONS]]</f>
        <v>0.11247443762781187</v>
      </c>
      <c r="BK2429" s="4">
        <f>_2025teamgamelogs[[#This Row],[PTS]]/_2025teamgamelogs[[#This Row],[POSSESIONS]]</f>
        <v>1.0429447852760736</v>
      </c>
      <c r="BL2429" s="4">
        <f xml:space="preserve"> 100 * _2025teamgamelogs[[#This Row],[POINTS_PER_POSSESSION]]</f>
        <v>104.29447852760735</v>
      </c>
      <c r="BM2429" s="4">
        <f xml:space="preserve"> _2025teamgamelogs[[#This Row],[POSSESIONS]] / (_2025teamgamelogs[[#This Row],[MIN]]/48)</f>
        <v>97.8</v>
      </c>
      <c r="BN2429" s="3">
        <f>_2025teamgamelogs[[#This Row],[PTS]] / (2 * (_2025teamgamelogs[[#This Row],[FGA]] + 0.44 * _2025teamgamelogs[[#This Row],[FTA]]))</f>
        <v>0.52685950413223137</v>
      </c>
      <c r="BO2429" s="4">
        <f>VLOOKUP(_2025teamgamelogs[[#This Row],[MONTH]], LEAGUE_AVERAGES!$A$2:$B$8, 2, FALSE)</f>
        <v>112.746782507823</v>
      </c>
      <c r="BP2429" s="5">
        <f>VLOOKUP(_2025teamgamelogs[[#This Row],[TEAM_NAME]], LEAGUE_AVERAGES!$A$14:$C$43, 2, FALSE)</f>
        <v>0.370219512195122</v>
      </c>
      <c r="BQ2429" s="5">
        <f>VLOOKUP(_2025teamgamelogs[[#This Row],[TEAM_NAME]], LEAGUE_AVERAGES!$A$14:$C$43, 3, FALSE)</f>
        <v>0.36224390243902438</v>
      </c>
      <c r="BR2429" s="5">
        <f>VLOOKUP(_2025teamgamelogs[[#This Row],[TEAM_NAME]], LEAGUE_AVERAGES!$F$14:$H$43, 2, FALSE)</f>
        <v>0.49358536585365859</v>
      </c>
      <c r="BS2429" s="5">
        <f>VLOOKUP(_2025teamgamelogs[[#This Row],[TEAM_NAME]], LEAGUE_AVERAGES!$F$14:$H$43, 3, FALSE)</f>
        <v>0.47975609756097559</v>
      </c>
      <c r="BT2429" s="5">
        <f>VLOOKUP(_2025teamgamelogs[[#This Row],[TEAM_NAME]], LEAGUE_AVERAGES!$K$14:$M$43, 2, FALSE)</f>
        <v>0.59525043511857889</v>
      </c>
      <c r="BU2429" s="5">
        <f>VLOOKUP(_2025teamgamelogs[[#This Row],[TEAM_NAME]], LEAGUE_AVERAGES!$K$14:$M$43, 3, FALSE)</f>
        <v>0.58413739951743537</v>
      </c>
    </row>
    <row r="2430" spans="1:73" x14ac:dyDescent="0.2">
      <c r="A2430" t="s">
        <v>59</v>
      </c>
      <c r="B2430">
        <v>1610612737</v>
      </c>
      <c r="C2430" t="s">
        <v>92</v>
      </c>
      <c r="D2430" t="s">
        <v>93</v>
      </c>
      <c r="E2430">
        <v>22401173</v>
      </c>
      <c r="F2430" s="1">
        <v>45758</v>
      </c>
      <c r="G2430" t="s">
        <v>1866</v>
      </c>
      <c r="H2430" t="s">
        <v>63</v>
      </c>
      <c r="I2430">
        <v>48</v>
      </c>
      <c r="J2430">
        <v>45</v>
      </c>
      <c r="K2430">
        <v>94</v>
      </c>
      <c r="L2430">
        <v>0.47899999999999998</v>
      </c>
      <c r="M2430">
        <v>16</v>
      </c>
      <c r="N2430">
        <v>42</v>
      </c>
      <c r="O2430">
        <v>0.38100000000000001</v>
      </c>
      <c r="P2430">
        <v>18</v>
      </c>
      <c r="Q2430">
        <v>24</v>
      </c>
      <c r="R2430">
        <v>0.75</v>
      </c>
      <c r="S2430">
        <v>18</v>
      </c>
      <c r="T2430">
        <v>35</v>
      </c>
      <c r="U2430">
        <v>53</v>
      </c>
      <c r="V2430">
        <v>28</v>
      </c>
      <c r="W2430">
        <v>15</v>
      </c>
      <c r="X2430">
        <v>9</v>
      </c>
      <c r="Y2430">
        <v>5</v>
      </c>
      <c r="Z2430">
        <v>6</v>
      </c>
      <c r="AA2430">
        <v>15</v>
      </c>
      <c r="AB2430">
        <v>17</v>
      </c>
      <c r="AC2430">
        <v>124</v>
      </c>
      <c r="AD2430">
        <v>14</v>
      </c>
      <c r="AE2430">
        <v>1</v>
      </c>
      <c r="AF2430">
        <v>1</v>
      </c>
      <c r="AG2430">
        <v>1</v>
      </c>
      <c r="AH2430">
        <v>1</v>
      </c>
      <c r="AI2430">
        <v>121</v>
      </c>
      <c r="AJ2430">
        <v>564</v>
      </c>
      <c r="AK2430">
        <v>570</v>
      </c>
      <c r="AL2430">
        <v>1022</v>
      </c>
      <c r="AM2430">
        <v>567</v>
      </c>
      <c r="AN2430">
        <v>568</v>
      </c>
      <c r="AO2430">
        <v>962</v>
      </c>
      <c r="AP2430">
        <v>889</v>
      </c>
      <c r="AQ2430">
        <v>791</v>
      </c>
      <c r="AR2430">
        <v>1525</v>
      </c>
      <c r="AS2430">
        <v>100</v>
      </c>
      <c r="AT2430">
        <v>769</v>
      </c>
      <c r="AU2430">
        <v>209</v>
      </c>
      <c r="AV2430">
        <v>840</v>
      </c>
      <c r="AW2430">
        <v>1341</v>
      </c>
      <c r="AX2430">
        <v>797</v>
      </c>
      <c r="AY2430">
        <v>889</v>
      </c>
      <c r="AZ2430">
        <v>1573</v>
      </c>
      <c r="BA2430">
        <v>398</v>
      </c>
      <c r="BB2430">
        <v>1444</v>
      </c>
      <c r="BC2430">
        <v>497</v>
      </c>
      <c r="BD2430">
        <v>421</v>
      </c>
      <c r="BE2430">
        <v>1</v>
      </c>
      <c r="BF2430" t="s">
        <v>71</v>
      </c>
      <c r="BG2430" t="s">
        <v>1404</v>
      </c>
      <c r="BH2430" t="s">
        <v>1787</v>
      </c>
      <c r="BI2430" s="4">
        <f xml:space="preserve"> _2025teamgamelogs[[#This Row],[FGA]] + (0.44 * _2025teamgamelogs[[#This Row],[FTA]]) + _2025teamgamelogs[[#This Row],[TOV]] - _2025teamgamelogs[[#This Row],[OREB]]</f>
        <v>101.56</v>
      </c>
      <c r="BJ2430" s="3">
        <f>_2025teamgamelogs[[#This Row],[TOV]]/_2025teamgamelogs[[#This Row],[POSSESIONS]]</f>
        <v>0.14769594328475777</v>
      </c>
      <c r="BK2430" s="4">
        <f>_2025teamgamelogs[[#This Row],[PTS]]/_2025teamgamelogs[[#This Row],[POSSESIONS]]</f>
        <v>1.2209531311539976</v>
      </c>
      <c r="BL2430" s="4">
        <f xml:space="preserve"> 100 * _2025teamgamelogs[[#This Row],[POINTS_PER_POSSESSION]]</f>
        <v>122.09531311539976</v>
      </c>
      <c r="BM2430" s="4">
        <f xml:space="preserve"> _2025teamgamelogs[[#This Row],[POSSESIONS]] / (_2025teamgamelogs[[#This Row],[MIN]]/48)</f>
        <v>101.56</v>
      </c>
      <c r="BN2430" s="3">
        <f>_2025teamgamelogs[[#This Row],[PTS]] / (2 * (_2025teamgamelogs[[#This Row],[FGA]] + 0.44 * _2025teamgamelogs[[#This Row],[FTA]]))</f>
        <v>0.59296097934200453</v>
      </c>
      <c r="BO2430" s="4">
        <f>VLOOKUP(_2025teamgamelogs[[#This Row],[MONTH]], LEAGUE_AVERAGES!$A$2:$B$8, 2, FALSE)</f>
        <v>112.746782507823</v>
      </c>
      <c r="BP2430" s="5">
        <f>VLOOKUP(_2025teamgamelogs[[#This Row],[TEAM_NAME]], LEAGUE_AVERAGES!$A$14:$C$43, 2, FALSE)</f>
        <v>0.35092500000000004</v>
      </c>
      <c r="BQ2430" s="5">
        <f>VLOOKUP(_2025teamgamelogs[[#This Row],[TEAM_NAME]], LEAGUE_AVERAGES!$A$14:$C$43, 3, FALSE)</f>
        <v>0.36290476190476195</v>
      </c>
      <c r="BR2430" s="5">
        <f>VLOOKUP(_2025teamgamelogs[[#This Row],[TEAM_NAME]], LEAGUE_AVERAGES!$F$14:$H$43, 2, FALSE)</f>
        <v>0.47670000000000012</v>
      </c>
      <c r="BS2430" s="5">
        <f>VLOOKUP(_2025teamgamelogs[[#This Row],[TEAM_NAME]], LEAGUE_AVERAGES!$F$14:$H$43, 3, FALSE)</f>
        <v>0.47069047619047621</v>
      </c>
      <c r="BT2430" s="5">
        <f>VLOOKUP(_2025teamgamelogs[[#This Row],[TEAM_NAME]], LEAGUE_AVERAGES!$K$14:$M$43, 2, FALSE)</f>
        <v>0.58493933923263275</v>
      </c>
      <c r="BU2430" s="5">
        <f>VLOOKUP(_2025teamgamelogs[[#This Row],[TEAM_NAME]], LEAGUE_AVERAGES!$K$14:$M$43, 3, FALSE)</f>
        <v>0.57722862424766153</v>
      </c>
    </row>
    <row r="2431" spans="1:73" x14ac:dyDescent="0.2">
      <c r="A2431" t="s">
        <v>59</v>
      </c>
      <c r="B2431">
        <v>1610612738</v>
      </c>
      <c r="C2431" t="s">
        <v>74</v>
      </c>
      <c r="D2431" t="s">
        <v>75</v>
      </c>
      <c r="E2431">
        <v>22401174</v>
      </c>
      <c r="F2431" s="1">
        <v>45758</v>
      </c>
      <c r="G2431" t="s">
        <v>1867</v>
      </c>
      <c r="H2431" t="s">
        <v>63</v>
      </c>
      <c r="I2431">
        <v>48</v>
      </c>
      <c r="J2431">
        <v>49</v>
      </c>
      <c r="K2431">
        <v>95</v>
      </c>
      <c r="L2431">
        <v>0.51600000000000001</v>
      </c>
      <c r="M2431">
        <v>23</v>
      </c>
      <c r="N2431">
        <v>51</v>
      </c>
      <c r="O2431">
        <v>0.45100000000000001</v>
      </c>
      <c r="P2431">
        <v>9</v>
      </c>
      <c r="Q2431">
        <v>12</v>
      </c>
      <c r="R2431">
        <v>0.75</v>
      </c>
      <c r="S2431">
        <v>10</v>
      </c>
      <c r="T2431">
        <v>42</v>
      </c>
      <c r="U2431">
        <v>52</v>
      </c>
      <c r="V2431">
        <v>35</v>
      </c>
      <c r="W2431">
        <v>10</v>
      </c>
      <c r="X2431">
        <v>9</v>
      </c>
      <c r="Y2431">
        <v>8</v>
      </c>
      <c r="Z2431">
        <v>4</v>
      </c>
      <c r="AA2431">
        <v>11</v>
      </c>
      <c r="AB2431">
        <v>14</v>
      </c>
      <c r="AC2431">
        <v>130</v>
      </c>
      <c r="AD2431">
        <v>36</v>
      </c>
      <c r="AE2431">
        <v>1</v>
      </c>
      <c r="AF2431">
        <v>1</v>
      </c>
      <c r="AG2431">
        <v>1</v>
      </c>
      <c r="AH2431">
        <v>1</v>
      </c>
      <c r="AI2431">
        <v>121</v>
      </c>
      <c r="AJ2431">
        <v>174</v>
      </c>
      <c r="AK2431">
        <v>477</v>
      </c>
      <c r="AL2431">
        <v>471</v>
      </c>
      <c r="AM2431">
        <v>22</v>
      </c>
      <c r="AN2431">
        <v>83</v>
      </c>
      <c r="AO2431">
        <v>330</v>
      </c>
      <c r="AP2431">
        <v>2256</v>
      </c>
      <c r="AQ2431">
        <v>2282</v>
      </c>
      <c r="AR2431">
        <v>1525</v>
      </c>
      <c r="AS2431">
        <v>1308</v>
      </c>
      <c r="AT2431">
        <v>105</v>
      </c>
      <c r="AU2431">
        <v>267</v>
      </c>
      <c r="AV2431">
        <v>132</v>
      </c>
      <c r="AW2431">
        <v>264</v>
      </c>
      <c r="AX2431">
        <v>797</v>
      </c>
      <c r="AY2431">
        <v>187</v>
      </c>
      <c r="AZ2431">
        <v>750</v>
      </c>
      <c r="BA2431">
        <v>52</v>
      </c>
      <c r="BB2431">
        <v>2064</v>
      </c>
      <c r="BC2431">
        <v>239</v>
      </c>
      <c r="BD2431">
        <v>35</v>
      </c>
      <c r="BE2431">
        <v>1</v>
      </c>
      <c r="BF2431" t="s">
        <v>64</v>
      </c>
      <c r="BG2431" t="s">
        <v>1404</v>
      </c>
      <c r="BH2431" t="s">
        <v>1787</v>
      </c>
      <c r="BI2431" s="4">
        <f xml:space="preserve"> _2025teamgamelogs[[#This Row],[FGA]] + (0.44 * _2025teamgamelogs[[#This Row],[FTA]]) + _2025teamgamelogs[[#This Row],[TOV]] - _2025teamgamelogs[[#This Row],[OREB]]</f>
        <v>100.28</v>
      </c>
      <c r="BJ2431" s="3">
        <f>_2025teamgamelogs[[#This Row],[TOV]]/_2025teamgamelogs[[#This Row],[POSSESIONS]]</f>
        <v>9.9720781810929401E-2</v>
      </c>
      <c r="BK2431" s="4">
        <f>_2025teamgamelogs[[#This Row],[PTS]]/_2025teamgamelogs[[#This Row],[POSSESIONS]]</f>
        <v>1.2963701635420821</v>
      </c>
      <c r="BL2431" s="4">
        <f xml:space="preserve"> 100 * _2025teamgamelogs[[#This Row],[POINTS_PER_POSSESSION]]</f>
        <v>129.63701635420821</v>
      </c>
      <c r="BM2431" s="4">
        <f xml:space="preserve"> _2025teamgamelogs[[#This Row],[POSSESIONS]] / (_2025teamgamelogs[[#This Row],[MIN]]/48)</f>
        <v>100.28</v>
      </c>
      <c r="BN2431" s="3">
        <f>_2025teamgamelogs[[#This Row],[PTS]] / (2 * (_2025teamgamelogs[[#This Row],[FGA]] + 0.44 * _2025teamgamelogs[[#This Row],[FTA]]))</f>
        <v>0.64818508177104106</v>
      </c>
      <c r="BO2431" s="4">
        <f>VLOOKUP(_2025teamgamelogs[[#This Row],[MONTH]], LEAGUE_AVERAGES!$A$2:$B$8, 2, FALSE)</f>
        <v>112.746782507823</v>
      </c>
      <c r="BP2431" s="5">
        <f>VLOOKUP(_2025teamgamelogs[[#This Row],[TEAM_NAME]], LEAGUE_AVERAGES!$A$14:$C$43, 2, FALSE)</f>
        <v>0.3739024390243903</v>
      </c>
      <c r="BQ2431" s="5">
        <f>VLOOKUP(_2025teamgamelogs[[#This Row],[TEAM_NAME]], LEAGUE_AVERAGES!$A$14:$C$43, 3, FALSE)</f>
        <v>0.36424390243902455</v>
      </c>
      <c r="BR2431" s="5">
        <f>VLOOKUP(_2025teamgamelogs[[#This Row],[TEAM_NAME]], LEAGUE_AVERAGES!$F$14:$H$43, 2, FALSE)</f>
        <v>0.46717073170731704</v>
      </c>
      <c r="BS2431" s="5">
        <f>VLOOKUP(_2025teamgamelogs[[#This Row],[TEAM_NAME]], LEAGUE_AVERAGES!$F$14:$H$43, 3, FALSE)</f>
        <v>0.45907317073170728</v>
      </c>
      <c r="BT2431" s="5">
        <f>VLOOKUP(_2025teamgamelogs[[#This Row],[TEAM_NAME]], LEAGUE_AVERAGES!$K$14:$M$43, 2, FALSE)</f>
        <v>0.59645910798675039</v>
      </c>
      <c r="BU2431" s="5">
        <f>VLOOKUP(_2025teamgamelogs[[#This Row],[TEAM_NAME]], LEAGUE_AVERAGES!$K$14:$M$43, 3, FALSE)</f>
        <v>0.58679053151616523</v>
      </c>
    </row>
    <row r="2432" spans="1:73" x14ac:dyDescent="0.2">
      <c r="A2432" t="s">
        <v>59</v>
      </c>
      <c r="B2432">
        <v>1610612750</v>
      </c>
      <c r="C2432" t="s">
        <v>8</v>
      </c>
      <c r="D2432" t="s">
        <v>72</v>
      </c>
      <c r="E2432">
        <v>22401195</v>
      </c>
      <c r="F2432" s="1">
        <v>45760</v>
      </c>
      <c r="G2432" t="s">
        <v>1632</v>
      </c>
      <c r="H2432" t="s">
        <v>63</v>
      </c>
      <c r="I2432">
        <v>48</v>
      </c>
      <c r="J2432">
        <v>46</v>
      </c>
      <c r="K2432">
        <v>98</v>
      </c>
      <c r="L2432">
        <v>0.46899999999999997</v>
      </c>
      <c r="M2432">
        <v>13</v>
      </c>
      <c r="N2432">
        <v>43</v>
      </c>
      <c r="O2432">
        <v>0.30199999999999999</v>
      </c>
      <c r="P2432">
        <v>11</v>
      </c>
      <c r="Q2432">
        <v>16</v>
      </c>
      <c r="R2432">
        <v>0.68799999999999994</v>
      </c>
      <c r="S2432">
        <v>17</v>
      </c>
      <c r="T2432">
        <v>37</v>
      </c>
      <c r="U2432">
        <v>54</v>
      </c>
      <c r="V2432">
        <v>23</v>
      </c>
      <c r="W2432">
        <v>13</v>
      </c>
      <c r="X2432">
        <v>9</v>
      </c>
      <c r="Y2432">
        <v>9</v>
      </c>
      <c r="Z2432">
        <v>5</v>
      </c>
      <c r="AA2432">
        <v>16</v>
      </c>
      <c r="AB2432">
        <v>15</v>
      </c>
      <c r="AC2432">
        <v>116</v>
      </c>
      <c r="AD2432">
        <v>11</v>
      </c>
      <c r="AE2432">
        <v>1</v>
      </c>
      <c r="AF2432">
        <v>1</v>
      </c>
      <c r="AG2432">
        <v>1</v>
      </c>
      <c r="AH2432">
        <v>1</v>
      </c>
      <c r="AI2432">
        <v>121</v>
      </c>
      <c r="AJ2432">
        <v>437</v>
      </c>
      <c r="AK2432">
        <v>251</v>
      </c>
      <c r="AL2432">
        <v>1209</v>
      </c>
      <c r="AM2432">
        <v>1171</v>
      </c>
      <c r="AN2432">
        <v>471</v>
      </c>
      <c r="AO2432">
        <v>1885</v>
      </c>
      <c r="AP2432">
        <v>2028</v>
      </c>
      <c r="AQ2432">
        <v>1907</v>
      </c>
      <c r="AR2432">
        <v>2020</v>
      </c>
      <c r="AS2432">
        <v>160</v>
      </c>
      <c r="AT2432">
        <v>489</v>
      </c>
      <c r="AU2432">
        <v>165</v>
      </c>
      <c r="AV2432">
        <v>1759</v>
      </c>
      <c r="AW2432">
        <v>850</v>
      </c>
      <c r="AX2432">
        <v>797</v>
      </c>
      <c r="AY2432">
        <v>109</v>
      </c>
      <c r="AZ2432">
        <v>1188</v>
      </c>
      <c r="BA2432">
        <v>570</v>
      </c>
      <c r="BB2432">
        <v>1892</v>
      </c>
      <c r="BC2432">
        <v>1025</v>
      </c>
      <c r="BD2432">
        <v>563</v>
      </c>
      <c r="BE2432">
        <v>1</v>
      </c>
      <c r="BF2432" t="s">
        <v>64</v>
      </c>
      <c r="BG2432" t="s">
        <v>1404</v>
      </c>
      <c r="BH2432" t="s">
        <v>1787</v>
      </c>
      <c r="BI2432" s="4">
        <f xml:space="preserve"> _2025teamgamelogs[[#This Row],[FGA]] + (0.44 * _2025teamgamelogs[[#This Row],[FTA]]) + _2025teamgamelogs[[#This Row],[TOV]] - _2025teamgamelogs[[#This Row],[OREB]]</f>
        <v>101.04</v>
      </c>
      <c r="BJ2432" s="3">
        <f>_2025teamgamelogs[[#This Row],[TOV]]/_2025teamgamelogs[[#This Row],[POSSESIONS]]</f>
        <v>0.12866191607284244</v>
      </c>
      <c r="BK2432" s="4">
        <f>_2025teamgamelogs[[#This Row],[PTS]]/_2025teamgamelogs[[#This Row],[POSSESIONS]]</f>
        <v>1.1480601741884402</v>
      </c>
      <c r="BL2432" s="4">
        <f xml:space="preserve"> 100 * _2025teamgamelogs[[#This Row],[POINTS_PER_POSSESSION]]</f>
        <v>114.80601741884402</v>
      </c>
      <c r="BM2432" s="4">
        <f xml:space="preserve"> _2025teamgamelogs[[#This Row],[POSSESIONS]] / (_2025teamgamelogs[[#This Row],[MIN]]/48)</f>
        <v>101.04</v>
      </c>
      <c r="BN2432" s="3">
        <f>_2025teamgamelogs[[#This Row],[PTS]] / (2 * (_2025teamgamelogs[[#This Row],[FGA]] + 0.44 * _2025teamgamelogs[[#This Row],[FTA]]))</f>
        <v>0.5521706016755521</v>
      </c>
      <c r="BO2432" s="4">
        <f>VLOOKUP(_2025teamgamelogs[[#This Row],[MONTH]], LEAGUE_AVERAGES!$A$2:$B$8, 2, FALSE)</f>
        <v>112.746782507823</v>
      </c>
      <c r="BP2432" s="5">
        <f>VLOOKUP(_2025teamgamelogs[[#This Row],[TEAM_NAME]], LEAGUE_AVERAGES!$A$14:$C$43, 2, FALSE)</f>
        <v>0.38256097560975622</v>
      </c>
      <c r="BQ2432" s="5">
        <f>VLOOKUP(_2025teamgamelogs[[#This Row],[TEAM_NAME]], LEAGUE_AVERAGES!$A$14:$C$43, 3, FALSE)</f>
        <v>0.37156097560975615</v>
      </c>
      <c r="BR2432" s="5">
        <f>VLOOKUP(_2025teamgamelogs[[#This Row],[TEAM_NAME]], LEAGUE_AVERAGES!$F$14:$H$43, 2, FALSE)</f>
        <v>0.47402439024390242</v>
      </c>
      <c r="BS2432" s="5">
        <f>VLOOKUP(_2025teamgamelogs[[#This Row],[TEAM_NAME]], LEAGUE_AVERAGES!$F$14:$H$43, 3, FALSE)</f>
        <v>0.46580487804878057</v>
      </c>
      <c r="BT2432" s="5">
        <f>VLOOKUP(_2025teamgamelogs[[#This Row],[TEAM_NAME]], LEAGUE_AVERAGES!$K$14:$M$43, 2, FALSE)</f>
        <v>0.59446350940954662</v>
      </c>
      <c r="BU2432" s="5">
        <f>VLOOKUP(_2025teamgamelogs[[#This Row],[TEAM_NAME]], LEAGUE_AVERAGES!$K$14:$M$43, 3, FALSE)</f>
        <v>0.58583417827298701</v>
      </c>
    </row>
    <row r="2433" spans="1:73" x14ac:dyDescent="0.2">
      <c r="A2433" t="s">
        <v>59</v>
      </c>
      <c r="B2433">
        <v>1610612749</v>
      </c>
      <c r="C2433" t="s">
        <v>113</v>
      </c>
      <c r="D2433" t="s">
        <v>114</v>
      </c>
      <c r="E2433">
        <v>22401192</v>
      </c>
      <c r="F2433" s="1">
        <v>45760</v>
      </c>
      <c r="G2433" t="s">
        <v>458</v>
      </c>
      <c r="H2433" t="s">
        <v>63</v>
      </c>
      <c r="I2433">
        <v>53</v>
      </c>
      <c r="J2433">
        <v>50</v>
      </c>
      <c r="K2433">
        <v>86</v>
      </c>
      <c r="L2433">
        <v>0.58099999999999996</v>
      </c>
      <c r="M2433">
        <v>23</v>
      </c>
      <c r="N2433">
        <v>44</v>
      </c>
      <c r="O2433">
        <v>0.52300000000000002</v>
      </c>
      <c r="P2433">
        <v>17</v>
      </c>
      <c r="Q2433">
        <v>22</v>
      </c>
      <c r="R2433">
        <v>0.77300000000000002</v>
      </c>
      <c r="S2433">
        <v>6</v>
      </c>
      <c r="T2433">
        <v>32</v>
      </c>
      <c r="U2433">
        <v>38</v>
      </c>
      <c r="V2433">
        <v>30</v>
      </c>
      <c r="W2433">
        <v>21</v>
      </c>
      <c r="X2433">
        <v>5</v>
      </c>
      <c r="Y2433">
        <v>7</v>
      </c>
      <c r="Z2433">
        <v>3</v>
      </c>
      <c r="AA2433">
        <v>17</v>
      </c>
      <c r="AB2433">
        <v>19</v>
      </c>
      <c r="AC2433">
        <v>140</v>
      </c>
      <c r="AD2433">
        <v>7</v>
      </c>
      <c r="AE2433">
        <v>1</v>
      </c>
      <c r="AF2433">
        <v>1</v>
      </c>
      <c r="AG2433">
        <v>1</v>
      </c>
      <c r="AH2433">
        <v>1</v>
      </c>
      <c r="AI2433">
        <v>9</v>
      </c>
      <c r="AJ2433">
        <v>131</v>
      </c>
      <c r="AK2433">
        <v>1580</v>
      </c>
      <c r="AL2433">
        <v>41</v>
      </c>
      <c r="AM2433">
        <v>22</v>
      </c>
      <c r="AN2433">
        <v>384</v>
      </c>
      <c r="AO2433">
        <v>61</v>
      </c>
      <c r="AP2433">
        <v>1052</v>
      </c>
      <c r="AQ2433">
        <v>1008</v>
      </c>
      <c r="AR2433">
        <v>1363</v>
      </c>
      <c r="AS2433">
        <v>2189</v>
      </c>
      <c r="AT2433">
        <v>1307</v>
      </c>
      <c r="AU2433">
        <v>1966</v>
      </c>
      <c r="AV2433">
        <v>541</v>
      </c>
      <c r="AW2433">
        <v>2289</v>
      </c>
      <c r="AX2433">
        <v>1998</v>
      </c>
      <c r="AY2433">
        <v>346</v>
      </c>
      <c r="AZ2433">
        <v>384</v>
      </c>
      <c r="BA2433">
        <v>792</v>
      </c>
      <c r="BB2433">
        <v>971</v>
      </c>
      <c r="BC2433">
        <v>52</v>
      </c>
      <c r="BD2433">
        <v>795</v>
      </c>
      <c r="BE2433">
        <v>1</v>
      </c>
      <c r="BF2433" t="s">
        <v>64</v>
      </c>
      <c r="BG2433" t="s">
        <v>1404</v>
      </c>
      <c r="BH2433" t="s">
        <v>1787</v>
      </c>
      <c r="BI2433" s="4">
        <f xml:space="preserve"> _2025teamgamelogs[[#This Row],[FGA]] + (0.44 * _2025teamgamelogs[[#This Row],[FTA]]) + _2025teamgamelogs[[#This Row],[TOV]] - _2025teamgamelogs[[#This Row],[OREB]]</f>
        <v>110.68</v>
      </c>
      <c r="BJ2433" s="3">
        <f>_2025teamgamelogs[[#This Row],[TOV]]/_2025teamgamelogs[[#This Row],[POSSESIONS]]</f>
        <v>0.18973617636429344</v>
      </c>
      <c r="BK2433" s="4">
        <f>_2025teamgamelogs[[#This Row],[PTS]]/_2025teamgamelogs[[#This Row],[POSSESIONS]]</f>
        <v>1.2649078424286231</v>
      </c>
      <c r="BL2433" s="4">
        <f xml:space="preserve"> 100 * _2025teamgamelogs[[#This Row],[POINTS_PER_POSSESSION]]</f>
        <v>126.4907842428623</v>
      </c>
      <c r="BM2433" s="4">
        <f xml:space="preserve"> _2025teamgamelogs[[#This Row],[POSSESIONS]] / (_2025teamgamelogs[[#This Row],[MIN]]/48)</f>
        <v>100.23849056603774</v>
      </c>
      <c r="BN2433" s="3">
        <f>_2025teamgamelogs[[#This Row],[PTS]] / (2 * (_2025teamgamelogs[[#This Row],[FGA]] + 0.44 * _2025teamgamelogs[[#This Row],[FTA]]))</f>
        <v>0.73160535117056846</v>
      </c>
      <c r="BO2433" s="4">
        <f>VLOOKUP(_2025teamgamelogs[[#This Row],[MONTH]], LEAGUE_AVERAGES!$A$2:$B$8, 2, FALSE)</f>
        <v>112.746782507823</v>
      </c>
      <c r="BP2433" s="5">
        <f>VLOOKUP(_2025teamgamelogs[[#This Row],[TEAM_NAME]], LEAGUE_AVERAGES!$A$14:$C$43, 2, FALSE)</f>
        <v>0.4062926829268293</v>
      </c>
      <c r="BQ2433" s="5">
        <f>VLOOKUP(_2025teamgamelogs[[#This Row],[TEAM_NAME]], LEAGUE_AVERAGES!$A$14:$C$43, 3, FALSE)</f>
        <v>0.36926829268292688</v>
      </c>
      <c r="BR2433" s="5">
        <f>VLOOKUP(_2025teamgamelogs[[#This Row],[TEAM_NAME]], LEAGUE_AVERAGES!$F$14:$H$43, 2, FALSE)</f>
        <v>0.49804878048780482</v>
      </c>
      <c r="BS2433" s="5">
        <f>VLOOKUP(_2025teamgamelogs[[#This Row],[TEAM_NAME]], LEAGUE_AVERAGES!$F$14:$H$43, 3, FALSE)</f>
        <v>0.47917073170731711</v>
      </c>
      <c r="BT2433" s="5">
        <f>VLOOKUP(_2025teamgamelogs[[#This Row],[TEAM_NAME]], LEAGUE_AVERAGES!$K$14:$M$43, 2, FALSE)</f>
        <v>0.61475494156948829</v>
      </c>
      <c r="BU2433" s="5">
        <f>VLOOKUP(_2025teamgamelogs[[#This Row],[TEAM_NAME]], LEAGUE_AVERAGES!$K$14:$M$43, 3, FALSE)</f>
        <v>0.58586037801226176</v>
      </c>
    </row>
    <row r="2434" spans="1:73" x14ac:dyDescent="0.2">
      <c r="A2434" t="s">
        <v>59</v>
      </c>
      <c r="B2434">
        <v>1610612757</v>
      </c>
      <c r="C2434" t="s">
        <v>116</v>
      </c>
      <c r="D2434" t="s">
        <v>117</v>
      </c>
      <c r="E2434">
        <v>22401199</v>
      </c>
      <c r="F2434" s="1">
        <v>45760</v>
      </c>
      <c r="G2434" t="s">
        <v>1411</v>
      </c>
      <c r="H2434" t="s">
        <v>63</v>
      </c>
      <c r="I2434">
        <v>48</v>
      </c>
      <c r="J2434">
        <v>42</v>
      </c>
      <c r="K2434">
        <v>96</v>
      </c>
      <c r="L2434">
        <v>0.438</v>
      </c>
      <c r="M2434">
        <v>15</v>
      </c>
      <c r="N2434">
        <v>42</v>
      </c>
      <c r="O2434">
        <v>0.35699999999999998</v>
      </c>
      <c r="P2434">
        <v>10</v>
      </c>
      <c r="Q2434">
        <v>21</v>
      </c>
      <c r="R2434">
        <v>0.47599999999999998</v>
      </c>
      <c r="S2434">
        <v>27</v>
      </c>
      <c r="T2434">
        <v>29</v>
      </c>
      <c r="U2434">
        <v>56</v>
      </c>
      <c r="V2434">
        <v>27</v>
      </c>
      <c r="W2434">
        <v>16</v>
      </c>
      <c r="X2434">
        <v>7</v>
      </c>
      <c r="Y2434">
        <v>6</v>
      </c>
      <c r="Z2434">
        <v>11</v>
      </c>
      <c r="AA2434">
        <v>16</v>
      </c>
      <c r="AB2434">
        <v>21</v>
      </c>
      <c r="AC2434">
        <v>109</v>
      </c>
      <c r="AD2434">
        <v>28</v>
      </c>
      <c r="AE2434">
        <v>1</v>
      </c>
      <c r="AF2434">
        <v>1</v>
      </c>
      <c r="AG2434">
        <v>1</v>
      </c>
      <c r="AH2434">
        <v>1</v>
      </c>
      <c r="AI2434">
        <v>121</v>
      </c>
      <c r="AJ2434">
        <v>1068</v>
      </c>
      <c r="AK2434">
        <v>392</v>
      </c>
      <c r="AL2434">
        <v>1741</v>
      </c>
      <c r="AM2434">
        <v>733</v>
      </c>
      <c r="AN2434">
        <v>568</v>
      </c>
      <c r="AO2434">
        <v>1231</v>
      </c>
      <c r="AP2434">
        <v>2148</v>
      </c>
      <c r="AQ2434">
        <v>1164</v>
      </c>
      <c r="AR2434">
        <v>2447</v>
      </c>
      <c r="AS2434">
        <v>2</v>
      </c>
      <c r="AT2434">
        <v>1807</v>
      </c>
      <c r="AU2434">
        <v>99</v>
      </c>
      <c r="AV2434">
        <v>1013</v>
      </c>
      <c r="AW2434">
        <v>1583</v>
      </c>
      <c r="AX2434">
        <v>1360</v>
      </c>
      <c r="AY2434">
        <v>560</v>
      </c>
      <c r="AZ2434">
        <v>2405</v>
      </c>
      <c r="BA2434">
        <v>570</v>
      </c>
      <c r="BB2434">
        <v>575</v>
      </c>
      <c r="BC2434">
        <v>1548</v>
      </c>
      <c r="BD2434">
        <v>97</v>
      </c>
      <c r="BE2434">
        <v>1</v>
      </c>
      <c r="BF2434" t="s">
        <v>64</v>
      </c>
      <c r="BG2434" t="s">
        <v>1404</v>
      </c>
      <c r="BH2434" t="s">
        <v>1787</v>
      </c>
      <c r="BI2434" s="4">
        <f xml:space="preserve"> _2025teamgamelogs[[#This Row],[FGA]] + (0.44 * _2025teamgamelogs[[#This Row],[FTA]]) + _2025teamgamelogs[[#This Row],[TOV]] - _2025teamgamelogs[[#This Row],[OREB]]</f>
        <v>94.24</v>
      </c>
      <c r="BJ2434" s="3">
        <f>_2025teamgamelogs[[#This Row],[TOV]]/_2025teamgamelogs[[#This Row],[POSSESIONS]]</f>
        <v>0.16977928692699493</v>
      </c>
      <c r="BK2434" s="4">
        <f>_2025teamgamelogs[[#This Row],[PTS]]/_2025teamgamelogs[[#This Row],[POSSESIONS]]</f>
        <v>1.1566213921901529</v>
      </c>
      <c r="BL2434" s="4">
        <f xml:space="preserve"> 100 * _2025teamgamelogs[[#This Row],[POINTS_PER_POSSESSION]]</f>
        <v>115.66213921901529</v>
      </c>
      <c r="BM2434" s="4">
        <f xml:space="preserve"> _2025teamgamelogs[[#This Row],[POSSESIONS]] / (_2025teamgamelogs[[#This Row],[MIN]]/48)</f>
        <v>94.24</v>
      </c>
      <c r="BN2434" s="3">
        <f>_2025teamgamelogs[[#This Row],[PTS]] / (2 * (_2025teamgamelogs[[#This Row],[FGA]] + 0.44 * _2025teamgamelogs[[#This Row],[FTA]]))</f>
        <v>0.51786393006461429</v>
      </c>
      <c r="BO2434" s="4">
        <f>VLOOKUP(_2025teamgamelogs[[#This Row],[MONTH]], LEAGUE_AVERAGES!$A$2:$B$8, 2, FALSE)</f>
        <v>112.746782507823</v>
      </c>
      <c r="BP2434" s="5">
        <f>VLOOKUP(_2025teamgamelogs[[#This Row],[TEAM_NAME]], LEAGUE_AVERAGES!$A$14:$C$43, 2, FALSE)</f>
        <v>0.3617317073170731</v>
      </c>
      <c r="BQ2434" s="5">
        <f>VLOOKUP(_2025teamgamelogs[[#This Row],[TEAM_NAME]], LEAGUE_AVERAGES!$A$14:$C$43, 3, FALSE)</f>
        <v>0.32368292682926825</v>
      </c>
      <c r="BR2434" s="5">
        <f>VLOOKUP(_2025teamgamelogs[[#This Row],[TEAM_NAME]], LEAGUE_AVERAGES!$F$14:$H$43, 2, FALSE)</f>
        <v>0.4560243902439024</v>
      </c>
      <c r="BS2434" s="5">
        <f>VLOOKUP(_2025teamgamelogs[[#This Row],[TEAM_NAME]], LEAGUE_AVERAGES!$F$14:$H$43, 3, FALSE)</f>
        <v>0.4473414634146341</v>
      </c>
      <c r="BT2434" s="5">
        <f>VLOOKUP(_2025teamgamelogs[[#This Row],[TEAM_NAME]], LEAGUE_AVERAGES!$K$14:$M$43, 2, FALSE)</f>
        <v>0.56794360073860606</v>
      </c>
      <c r="BU2434" s="5">
        <f>VLOOKUP(_2025teamgamelogs[[#This Row],[TEAM_NAME]], LEAGUE_AVERAGES!$K$14:$M$43, 3, FALSE)</f>
        <v>0.54561285519601899</v>
      </c>
    </row>
    <row r="2435" spans="1:73" x14ac:dyDescent="0.2">
      <c r="A2435" t="s">
        <v>59</v>
      </c>
      <c r="B2435">
        <v>1610612759</v>
      </c>
      <c r="C2435" t="s">
        <v>145</v>
      </c>
      <c r="D2435" t="s">
        <v>146</v>
      </c>
      <c r="E2435">
        <v>22401197</v>
      </c>
      <c r="F2435" s="1">
        <v>45760</v>
      </c>
      <c r="G2435" t="s">
        <v>1868</v>
      </c>
      <c r="H2435" t="s">
        <v>63</v>
      </c>
      <c r="I2435">
        <v>48</v>
      </c>
      <c r="J2435">
        <v>43</v>
      </c>
      <c r="K2435">
        <v>84</v>
      </c>
      <c r="L2435">
        <v>0.51200000000000001</v>
      </c>
      <c r="M2435">
        <v>11</v>
      </c>
      <c r="N2435">
        <v>32</v>
      </c>
      <c r="O2435">
        <v>0.34399999999999997</v>
      </c>
      <c r="P2435">
        <v>28</v>
      </c>
      <c r="Q2435">
        <v>32</v>
      </c>
      <c r="R2435">
        <v>0.875</v>
      </c>
      <c r="S2435">
        <v>9</v>
      </c>
      <c r="T2435">
        <v>41</v>
      </c>
      <c r="U2435">
        <v>50</v>
      </c>
      <c r="V2435">
        <v>22</v>
      </c>
      <c r="W2435">
        <v>12</v>
      </c>
      <c r="X2435">
        <v>11</v>
      </c>
      <c r="Y2435">
        <v>2</v>
      </c>
      <c r="Z2435">
        <v>1</v>
      </c>
      <c r="AA2435">
        <v>13</v>
      </c>
      <c r="AB2435">
        <v>23</v>
      </c>
      <c r="AC2435">
        <v>125</v>
      </c>
      <c r="AD2435">
        <v>7</v>
      </c>
      <c r="AE2435">
        <v>1</v>
      </c>
      <c r="AF2435">
        <v>1</v>
      </c>
      <c r="AG2435">
        <v>1</v>
      </c>
      <c r="AH2435">
        <v>1</v>
      </c>
      <c r="AI2435">
        <v>121</v>
      </c>
      <c r="AJ2435">
        <v>866</v>
      </c>
      <c r="AK2435">
        <v>1815</v>
      </c>
      <c r="AL2435">
        <v>510</v>
      </c>
      <c r="AM2435">
        <v>1661</v>
      </c>
      <c r="AN2435">
        <v>1863</v>
      </c>
      <c r="AO2435">
        <v>1374</v>
      </c>
      <c r="AP2435">
        <v>75</v>
      </c>
      <c r="AQ2435">
        <v>163</v>
      </c>
      <c r="AR2435">
        <v>401</v>
      </c>
      <c r="AS2435">
        <v>1566</v>
      </c>
      <c r="AT2435">
        <v>148</v>
      </c>
      <c r="AU2435">
        <v>427</v>
      </c>
      <c r="AV2435">
        <v>1909</v>
      </c>
      <c r="AW2435">
        <v>640</v>
      </c>
      <c r="AX2435">
        <v>346</v>
      </c>
      <c r="AY2435">
        <v>2078</v>
      </c>
      <c r="AZ2435">
        <v>35</v>
      </c>
      <c r="BA2435">
        <v>148</v>
      </c>
      <c r="BB2435">
        <v>300</v>
      </c>
      <c r="BC2435">
        <v>437</v>
      </c>
      <c r="BD2435">
        <v>795</v>
      </c>
      <c r="BE2435">
        <v>1</v>
      </c>
      <c r="BF2435" t="s">
        <v>64</v>
      </c>
      <c r="BG2435" t="s">
        <v>1404</v>
      </c>
      <c r="BH2435" t="s">
        <v>1787</v>
      </c>
      <c r="BI2435" s="4">
        <f xml:space="preserve"> _2025teamgamelogs[[#This Row],[FGA]] + (0.44 * _2025teamgamelogs[[#This Row],[FTA]]) + _2025teamgamelogs[[#This Row],[TOV]] - _2025teamgamelogs[[#This Row],[OREB]]</f>
        <v>101.08</v>
      </c>
      <c r="BJ2435" s="3">
        <f>_2025teamgamelogs[[#This Row],[TOV]]/_2025teamgamelogs[[#This Row],[POSSESIONS]]</f>
        <v>0.1187178472497032</v>
      </c>
      <c r="BK2435" s="4">
        <f>_2025teamgamelogs[[#This Row],[PTS]]/_2025teamgamelogs[[#This Row],[POSSESIONS]]</f>
        <v>1.2366442421844084</v>
      </c>
      <c r="BL2435" s="4">
        <f xml:space="preserve"> 100 * _2025teamgamelogs[[#This Row],[POINTS_PER_POSSESSION]]</f>
        <v>123.66442421844084</v>
      </c>
      <c r="BM2435" s="4">
        <f xml:space="preserve"> _2025teamgamelogs[[#This Row],[POSSESIONS]] / (_2025teamgamelogs[[#This Row],[MIN]]/48)</f>
        <v>101.08</v>
      </c>
      <c r="BN2435" s="3">
        <f>_2025teamgamelogs[[#This Row],[PTS]] / (2 * (_2025teamgamelogs[[#This Row],[FGA]] + 0.44 * _2025teamgamelogs[[#This Row],[FTA]]))</f>
        <v>0.6372349102773246</v>
      </c>
      <c r="BO2435" s="4">
        <f>VLOOKUP(_2025teamgamelogs[[#This Row],[MONTH]], LEAGUE_AVERAGES!$A$2:$B$8, 2, FALSE)</f>
        <v>112.746782507823</v>
      </c>
      <c r="BP2435" s="5">
        <f>VLOOKUP(_2025teamgamelogs[[#This Row],[TEAM_NAME]], LEAGUE_AVERAGES!$A$14:$C$43, 2, FALSE)</f>
        <v>0.36502500000000004</v>
      </c>
      <c r="BQ2435" s="5">
        <f>VLOOKUP(_2025teamgamelogs[[#This Row],[TEAM_NAME]], LEAGUE_AVERAGES!$A$14:$C$43, 3, FALSE)</f>
        <v>0.35016666666666663</v>
      </c>
      <c r="BR2435" s="5">
        <f>VLOOKUP(_2025teamgamelogs[[#This Row],[TEAM_NAME]], LEAGUE_AVERAGES!$F$14:$H$43, 2, FALSE)</f>
        <v>0.47877500000000017</v>
      </c>
      <c r="BS2435" s="5">
        <f>VLOOKUP(_2025teamgamelogs[[#This Row],[TEAM_NAME]], LEAGUE_AVERAGES!$F$14:$H$43, 3, FALSE)</f>
        <v>0.45407142857142868</v>
      </c>
      <c r="BT2435" s="5">
        <f>VLOOKUP(_2025teamgamelogs[[#This Row],[TEAM_NAME]], LEAGUE_AVERAGES!$K$14:$M$43, 2, FALSE)</f>
        <v>0.59112459331758582</v>
      </c>
      <c r="BU2435" s="5">
        <f>VLOOKUP(_2025teamgamelogs[[#This Row],[TEAM_NAME]], LEAGUE_AVERAGES!$K$14:$M$43, 3, FALSE)</f>
        <v>0.56254759440180246</v>
      </c>
    </row>
    <row r="2436" spans="1:73" x14ac:dyDescent="0.2">
      <c r="A2436" t="s">
        <v>59</v>
      </c>
      <c r="B2436">
        <v>1610612746</v>
      </c>
      <c r="C2436" t="s">
        <v>131</v>
      </c>
      <c r="D2436" t="s">
        <v>132</v>
      </c>
      <c r="E2436">
        <v>22401198</v>
      </c>
      <c r="F2436" s="1">
        <v>45760</v>
      </c>
      <c r="G2436" t="s">
        <v>202</v>
      </c>
      <c r="H2436" t="s">
        <v>63</v>
      </c>
      <c r="I2436">
        <v>53</v>
      </c>
      <c r="J2436">
        <v>48</v>
      </c>
      <c r="K2436">
        <v>86</v>
      </c>
      <c r="L2436">
        <v>0.55800000000000005</v>
      </c>
      <c r="M2436">
        <v>14</v>
      </c>
      <c r="N2436">
        <v>30</v>
      </c>
      <c r="O2436">
        <v>0.46700000000000003</v>
      </c>
      <c r="P2436">
        <v>14</v>
      </c>
      <c r="Q2436">
        <v>18</v>
      </c>
      <c r="R2436">
        <v>0.77800000000000002</v>
      </c>
      <c r="S2436">
        <v>9</v>
      </c>
      <c r="T2436">
        <v>33</v>
      </c>
      <c r="U2436">
        <v>42</v>
      </c>
      <c r="V2436">
        <v>28</v>
      </c>
      <c r="W2436">
        <v>16</v>
      </c>
      <c r="X2436">
        <v>11</v>
      </c>
      <c r="Y2436">
        <v>3</v>
      </c>
      <c r="Z2436">
        <v>6</v>
      </c>
      <c r="AA2436">
        <v>21</v>
      </c>
      <c r="AB2436">
        <v>20</v>
      </c>
      <c r="AC2436">
        <v>124</v>
      </c>
      <c r="AD2436">
        <v>5</v>
      </c>
      <c r="AE2436">
        <v>1</v>
      </c>
      <c r="AF2436">
        <v>1</v>
      </c>
      <c r="AG2436">
        <v>1</v>
      </c>
      <c r="AH2436">
        <v>1</v>
      </c>
      <c r="AI2436">
        <v>9</v>
      </c>
      <c r="AJ2436">
        <v>242</v>
      </c>
      <c r="AK2436">
        <v>1580</v>
      </c>
      <c r="AL2436">
        <v>124</v>
      </c>
      <c r="AM2436">
        <v>934</v>
      </c>
      <c r="AN2436">
        <v>2077</v>
      </c>
      <c r="AO2436">
        <v>221</v>
      </c>
      <c r="AP2436">
        <v>1571</v>
      </c>
      <c r="AQ2436">
        <v>1617</v>
      </c>
      <c r="AR2436">
        <v>1292</v>
      </c>
      <c r="AS2436">
        <v>1566</v>
      </c>
      <c r="AT2436">
        <v>1131</v>
      </c>
      <c r="AU2436">
        <v>1443</v>
      </c>
      <c r="AV2436">
        <v>840</v>
      </c>
      <c r="AW2436">
        <v>1583</v>
      </c>
      <c r="AX2436">
        <v>346</v>
      </c>
      <c r="AY2436">
        <v>1712</v>
      </c>
      <c r="AZ2436">
        <v>1573</v>
      </c>
      <c r="BA2436">
        <v>1694</v>
      </c>
      <c r="BB2436">
        <v>767</v>
      </c>
      <c r="BC2436">
        <v>497</v>
      </c>
      <c r="BD2436">
        <v>922</v>
      </c>
      <c r="BE2436">
        <v>1</v>
      </c>
      <c r="BF2436" t="s">
        <v>71</v>
      </c>
      <c r="BG2436" t="s">
        <v>1404</v>
      </c>
      <c r="BH2436" t="s">
        <v>1787</v>
      </c>
      <c r="BI2436" s="4">
        <f xml:space="preserve"> _2025teamgamelogs[[#This Row],[FGA]] + (0.44 * _2025teamgamelogs[[#This Row],[FTA]]) + _2025teamgamelogs[[#This Row],[TOV]] - _2025teamgamelogs[[#This Row],[OREB]]</f>
        <v>100.92</v>
      </c>
      <c r="BJ2436" s="3">
        <f>_2025teamgamelogs[[#This Row],[TOV]]/_2025teamgamelogs[[#This Row],[POSSESIONS]]</f>
        <v>0.15854141894569956</v>
      </c>
      <c r="BK2436" s="4">
        <f>_2025teamgamelogs[[#This Row],[PTS]]/_2025teamgamelogs[[#This Row],[POSSESIONS]]</f>
        <v>1.2286959968291715</v>
      </c>
      <c r="BL2436" s="4">
        <f xml:space="preserve"> 100 * _2025teamgamelogs[[#This Row],[POINTS_PER_POSSESSION]]</f>
        <v>122.86959968291715</v>
      </c>
      <c r="BM2436" s="4">
        <f xml:space="preserve"> _2025teamgamelogs[[#This Row],[POSSESIONS]] / (_2025teamgamelogs[[#This Row],[MIN]]/48)</f>
        <v>91.399245283018857</v>
      </c>
      <c r="BN2436" s="3">
        <f>_2025teamgamelogs[[#This Row],[PTS]] / (2 * (_2025teamgamelogs[[#This Row],[FGA]] + 0.44 * _2025teamgamelogs[[#This Row],[FTA]]))</f>
        <v>0.66013628620102216</v>
      </c>
      <c r="BO2436" s="4">
        <f>VLOOKUP(_2025teamgamelogs[[#This Row],[MONTH]], LEAGUE_AVERAGES!$A$2:$B$8, 2, FALSE)</f>
        <v>112.746782507823</v>
      </c>
      <c r="BP2436" s="5">
        <f>VLOOKUP(_2025teamgamelogs[[#This Row],[TEAM_NAME]], LEAGUE_AVERAGES!$A$14:$C$43, 2, FALSE)</f>
        <v>0.38978048780487806</v>
      </c>
      <c r="BQ2436" s="5">
        <f>VLOOKUP(_2025teamgamelogs[[#This Row],[TEAM_NAME]], LEAGUE_AVERAGES!$A$14:$C$43, 3, FALSE)</f>
        <v>0.36475609756097566</v>
      </c>
      <c r="BR2436" s="5">
        <f>VLOOKUP(_2025teamgamelogs[[#This Row],[TEAM_NAME]], LEAGUE_AVERAGES!$F$14:$H$43, 2, FALSE)</f>
        <v>0.49036585365853652</v>
      </c>
      <c r="BS2436" s="5">
        <f>VLOOKUP(_2025teamgamelogs[[#This Row],[TEAM_NAME]], LEAGUE_AVERAGES!$F$14:$H$43, 3, FALSE)</f>
        <v>0.47582926829268285</v>
      </c>
      <c r="BT2436" s="5">
        <f>VLOOKUP(_2025teamgamelogs[[#This Row],[TEAM_NAME]], LEAGUE_AVERAGES!$K$14:$M$43, 2, FALSE)</f>
        <v>0.59895938905835644</v>
      </c>
      <c r="BU2436" s="5">
        <f>VLOOKUP(_2025teamgamelogs[[#This Row],[TEAM_NAME]], LEAGUE_AVERAGES!$K$14:$M$43, 3, FALSE)</f>
        <v>0.58126724036545818</v>
      </c>
    </row>
    <row r="2437" spans="1:73" x14ac:dyDescent="0.2">
      <c r="A2437" t="s">
        <v>59</v>
      </c>
      <c r="B2437">
        <v>1610612751</v>
      </c>
      <c r="C2437" t="s">
        <v>89</v>
      </c>
      <c r="D2437" t="s">
        <v>90</v>
      </c>
      <c r="E2437">
        <v>22401188</v>
      </c>
      <c r="F2437" s="1">
        <v>45760</v>
      </c>
      <c r="G2437" t="s">
        <v>1171</v>
      </c>
      <c r="H2437" t="s">
        <v>70</v>
      </c>
      <c r="I2437">
        <v>48</v>
      </c>
      <c r="J2437">
        <v>38</v>
      </c>
      <c r="K2437">
        <v>74</v>
      </c>
      <c r="L2437">
        <v>0.51400000000000001</v>
      </c>
      <c r="M2437">
        <v>12</v>
      </c>
      <c r="N2437">
        <v>35</v>
      </c>
      <c r="O2437">
        <v>0.34300000000000003</v>
      </c>
      <c r="P2437">
        <v>17</v>
      </c>
      <c r="Q2437">
        <v>25</v>
      </c>
      <c r="R2437">
        <v>0.68</v>
      </c>
      <c r="S2437">
        <v>6</v>
      </c>
      <c r="T2437">
        <v>36</v>
      </c>
      <c r="U2437">
        <v>42</v>
      </c>
      <c r="V2437">
        <v>21</v>
      </c>
      <c r="W2437">
        <v>19</v>
      </c>
      <c r="X2437">
        <v>4</v>
      </c>
      <c r="Y2437">
        <v>2</v>
      </c>
      <c r="Z2437">
        <v>3</v>
      </c>
      <c r="AA2437">
        <v>24</v>
      </c>
      <c r="AB2437">
        <v>25</v>
      </c>
      <c r="AC2437">
        <v>105</v>
      </c>
      <c r="AD2437">
        <v>-8</v>
      </c>
      <c r="AE2437">
        <v>1</v>
      </c>
      <c r="AF2437">
        <v>1231</v>
      </c>
      <c r="AG2437">
        <v>1231</v>
      </c>
      <c r="AH2437">
        <v>1231</v>
      </c>
      <c r="AI2437">
        <v>121</v>
      </c>
      <c r="AJ2437">
        <v>1796</v>
      </c>
      <c r="AK2437">
        <v>2419</v>
      </c>
      <c r="AL2437">
        <v>486</v>
      </c>
      <c r="AM2437">
        <v>1413</v>
      </c>
      <c r="AN2437">
        <v>1495</v>
      </c>
      <c r="AO2437">
        <v>1391</v>
      </c>
      <c r="AP2437">
        <v>1052</v>
      </c>
      <c r="AQ2437">
        <v>666</v>
      </c>
      <c r="AR2437">
        <v>2067</v>
      </c>
      <c r="AS2437">
        <v>2189</v>
      </c>
      <c r="AT2437">
        <v>640</v>
      </c>
      <c r="AU2437">
        <v>1443</v>
      </c>
      <c r="AV2437">
        <v>2031</v>
      </c>
      <c r="AW2437">
        <v>2098</v>
      </c>
      <c r="AX2437">
        <v>2190</v>
      </c>
      <c r="AY2437">
        <v>2078</v>
      </c>
      <c r="AZ2437">
        <v>384</v>
      </c>
      <c r="BA2437">
        <v>2162</v>
      </c>
      <c r="BB2437">
        <v>143</v>
      </c>
      <c r="BC2437">
        <v>1790</v>
      </c>
      <c r="BD2437">
        <v>1667</v>
      </c>
      <c r="BE2437">
        <v>1</v>
      </c>
      <c r="BF2437" t="s">
        <v>64</v>
      </c>
      <c r="BG2437" t="s">
        <v>1404</v>
      </c>
      <c r="BH2437" t="s">
        <v>1787</v>
      </c>
      <c r="BI2437" s="4">
        <f xml:space="preserve"> _2025teamgamelogs[[#This Row],[FGA]] + (0.44 * _2025teamgamelogs[[#This Row],[FTA]]) + _2025teamgamelogs[[#This Row],[TOV]] - _2025teamgamelogs[[#This Row],[OREB]]</f>
        <v>98</v>
      </c>
      <c r="BJ2437" s="3">
        <f>_2025teamgamelogs[[#This Row],[TOV]]/_2025teamgamelogs[[#This Row],[POSSESIONS]]</f>
        <v>0.19387755102040816</v>
      </c>
      <c r="BK2437" s="4">
        <f>_2025teamgamelogs[[#This Row],[PTS]]/_2025teamgamelogs[[#This Row],[POSSESIONS]]</f>
        <v>1.0714285714285714</v>
      </c>
      <c r="BL2437" s="4">
        <f xml:space="preserve"> 100 * _2025teamgamelogs[[#This Row],[POINTS_PER_POSSESSION]]</f>
        <v>107.14285714285714</v>
      </c>
      <c r="BM2437" s="4">
        <f xml:space="preserve"> _2025teamgamelogs[[#This Row],[POSSESIONS]] / (_2025teamgamelogs[[#This Row],[MIN]]/48)</f>
        <v>98</v>
      </c>
      <c r="BN2437" s="3">
        <f>_2025teamgamelogs[[#This Row],[PTS]] / (2 * (_2025teamgamelogs[[#This Row],[FGA]] + 0.44 * _2025teamgamelogs[[#This Row],[FTA]]))</f>
        <v>0.61764705882352944</v>
      </c>
      <c r="BO2437" s="4">
        <f>VLOOKUP(_2025teamgamelogs[[#This Row],[MONTH]], LEAGUE_AVERAGES!$A$2:$B$8, 2, FALSE)</f>
        <v>112.746782507823</v>
      </c>
      <c r="BP2437" s="5">
        <f>VLOOKUP(_2025teamgamelogs[[#This Row],[TEAM_NAME]], LEAGUE_AVERAGES!$A$14:$C$43, 2, FALSE)</f>
        <v>0.337609756097561</v>
      </c>
      <c r="BQ2437" s="5">
        <f>VLOOKUP(_2025teamgamelogs[[#This Row],[TEAM_NAME]], LEAGUE_AVERAGES!$A$14:$C$43, 3, FALSE)</f>
        <v>0.34709756097560968</v>
      </c>
      <c r="BR2437" s="5">
        <f>VLOOKUP(_2025teamgamelogs[[#This Row],[TEAM_NAME]], LEAGUE_AVERAGES!$F$14:$H$43, 2, FALSE)</f>
        <v>0.43748780487804872</v>
      </c>
      <c r="BS2437" s="5">
        <f>VLOOKUP(_2025teamgamelogs[[#This Row],[TEAM_NAME]], LEAGUE_AVERAGES!$F$14:$H$43, 3, FALSE)</f>
        <v>0.43895121951219529</v>
      </c>
      <c r="BT2437" s="5">
        <f>VLOOKUP(_2025teamgamelogs[[#This Row],[TEAM_NAME]], LEAGUE_AVERAGES!$K$14:$M$43, 2, FALSE)</f>
        <v>0.54767404365624284</v>
      </c>
      <c r="BU2437" s="5">
        <f>VLOOKUP(_2025teamgamelogs[[#This Row],[TEAM_NAME]], LEAGUE_AVERAGES!$K$14:$M$43, 3, FALSE)</f>
        <v>0.5592142433904097</v>
      </c>
    </row>
    <row r="2438" spans="1:73" x14ac:dyDescent="0.2">
      <c r="A2438" t="s">
        <v>59</v>
      </c>
      <c r="B2438">
        <v>1610612738</v>
      </c>
      <c r="C2438" t="s">
        <v>74</v>
      </c>
      <c r="D2438" t="s">
        <v>75</v>
      </c>
      <c r="E2438">
        <v>22401187</v>
      </c>
      <c r="F2438" s="1">
        <v>45760</v>
      </c>
      <c r="G2438" t="s">
        <v>1867</v>
      </c>
      <c r="H2438" t="s">
        <v>63</v>
      </c>
      <c r="I2438">
        <v>48</v>
      </c>
      <c r="J2438">
        <v>35</v>
      </c>
      <c r="K2438">
        <v>90</v>
      </c>
      <c r="L2438">
        <v>0.38900000000000001</v>
      </c>
      <c r="M2438">
        <v>14</v>
      </c>
      <c r="N2438">
        <v>45</v>
      </c>
      <c r="O2438">
        <v>0.311</v>
      </c>
      <c r="P2438">
        <v>9</v>
      </c>
      <c r="Q2438">
        <v>13</v>
      </c>
      <c r="R2438">
        <v>0.69199999999999995</v>
      </c>
      <c r="S2438">
        <v>15</v>
      </c>
      <c r="T2438">
        <v>34</v>
      </c>
      <c r="U2438">
        <v>49</v>
      </c>
      <c r="V2438">
        <v>22</v>
      </c>
      <c r="W2438">
        <v>13</v>
      </c>
      <c r="X2438">
        <v>12</v>
      </c>
      <c r="Y2438">
        <v>6</v>
      </c>
      <c r="Z2438">
        <v>4</v>
      </c>
      <c r="AA2438">
        <v>14</v>
      </c>
      <c r="AB2438">
        <v>16</v>
      </c>
      <c r="AC2438">
        <v>93</v>
      </c>
      <c r="AD2438">
        <v>7</v>
      </c>
      <c r="AE2438">
        <v>1</v>
      </c>
      <c r="AF2438">
        <v>1</v>
      </c>
      <c r="AG2438">
        <v>1</v>
      </c>
      <c r="AH2438">
        <v>1</v>
      </c>
      <c r="AI2438">
        <v>121</v>
      </c>
      <c r="AJ2438">
        <v>2164</v>
      </c>
      <c r="AK2438">
        <v>1029</v>
      </c>
      <c r="AL2438">
        <v>2297</v>
      </c>
      <c r="AM2438">
        <v>934</v>
      </c>
      <c r="AN2438">
        <v>312</v>
      </c>
      <c r="AO2438">
        <v>1790</v>
      </c>
      <c r="AP2438">
        <v>2256</v>
      </c>
      <c r="AQ2438">
        <v>2188</v>
      </c>
      <c r="AR2438">
        <v>1984</v>
      </c>
      <c r="AS2438">
        <v>332</v>
      </c>
      <c r="AT2438">
        <v>926</v>
      </c>
      <c r="AU2438">
        <v>505</v>
      </c>
      <c r="AV2438">
        <v>1909</v>
      </c>
      <c r="AW2438">
        <v>850</v>
      </c>
      <c r="AX2438">
        <v>217</v>
      </c>
      <c r="AY2438">
        <v>560</v>
      </c>
      <c r="AZ2438">
        <v>750</v>
      </c>
      <c r="BA2438">
        <v>260</v>
      </c>
      <c r="BB2438">
        <v>1670</v>
      </c>
      <c r="BC2438">
        <v>2330</v>
      </c>
      <c r="BD2438">
        <v>795</v>
      </c>
      <c r="BE2438">
        <v>1</v>
      </c>
      <c r="BF2438" t="s">
        <v>64</v>
      </c>
      <c r="BG2438" t="s">
        <v>1404</v>
      </c>
      <c r="BH2438" t="s">
        <v>1787</v>
      </c>
      <c r="BI2438" s="4">
        <f xml:space="preserve"> _2025teamgamelogs[[#This Row],[FGA]] + (0.44 * _2025teamgamelogs[[#This Row],[FTA]]) + _2025teamgamelogs[[#This Row],[TOV]] - _2025teamgamelogs[[#This Row],[OREB]]</f>
        <v>93.72</v>
      </c>
      <c r="BJ2438" s="3">
        <f>_2025teamgamelogs[[#This Row],[TOV]]/_2025teamgamelogs[[#This Row],[POSSESIONS]]</f>
        <v>0.13871105420401195</v>
      </c>
      <c r="BK2438" s="4">
        <f>_2025teamgamelogs[[#This Row],[PTS]]/_2025teamgamelogs[[#This Row],[POSSESIONS]]</f>
        <v>0.99231754161331631</v>
      </c>
      <c r="BL2438" s="4">
        <f xml:space="preserve"> 100 * _2025teamgamelogs[[#This Row],[POINTS_PER_POSSESSION]]</f>
        <v>99.231754161331637</v>
      </c>
      <c r="BM2438" s="4">
        <f xml:space="preserve"> _2025teamgamelogs[[#This Row],[POSSESIONS]] / (_2025teamgamelogs[[#This Row],[MIN]]/48)</f>
        <v>93.72</v>
      </c>
      <c r="BN2438" s="3">
        <f>_2025teamgamelogs[[#This Row],[PTS]] / (2 * (_2025teamgamelogs[[#This Row],[FGA]] + 0.44 * _2025teamgamelogs[[#This Row],[FTA]]))</f>
        <v>0.48579189302131215</v>
      </c>
      <c r="BO2438" s="4">
        <f>VLOOKUP(_2025teamgamelogs[[#This Row],[MONTH]], LEAGUE_AVERAGES!$A$2:$B$8, 2, FALSE)</f>
        <v>112.746782507823</v>
      </c>
      <c r="BP2438" s="5">
        <f>VLOOKUP(_2025teamgamelogs[[#This Row],[TEAM_NAME]], LEAGUE_AVERAGES!$A$14:$C$43, 2, FALSE)</f>
        <v>0.3739024390243903</v>
      </c>
      <c r="BQ2438" s="5">
        <f>VLOOKUP(_2025teamgamelogs[[#This Row],[TEAM_NAME]], LEAGUE_AVERAGES!$A$14:$C$43, 3, FALSE)</f>
        <v>0.36424390243902455</v>
      </c>
      <c r="BR2438" s="5">
        <f>VLOOKUP(_2025teamgamelogs[[#This Row],[TEAM_NAME]], LEAGUE_AVERAGES!$F$14:$H$43, 2, FALSE)</f>
        <v>0.46717073170731704</v>
      </c>
      <c r="BS2438" s="5">
        <f>VLOOKUP(_2025teamgamelogs[[#This Row],[TEAM_NAME]], LEAGUE_AVERAGES!$F$14:$H$43, 3, FALSE)</f>
        <v>0.45907317073170728</v>
      </c>
      <c r="BT2438" s="5">
        <f>VLOOKUP(_2025teamgamelogs[[#This Row],[TEAM_NAME]], LEAGUE_AVERAGES!$K$14:$M$43, 2, FALSE)</f>
        <v>0.59645910798675039</v>
      </c>
      <c r="BU2438" s="5">
        <f>VLOOKUP(_2025teamgamelogs[[#This Row],[TEAM_NAME]], LEAGUE_AVERAGES!$K$14:$M$43, 3, FALSE)</f>
        <v>0.58679053151616523</v>
      </c>
    </row>
    <row r="2439" spans="1:73" x14ac:dyDescent="0.2">
      <c r="A2439" t="s">
        <v>59</v>
      </c>
      <c r="B2439">
        <v>1610612740</v>
      </c>
      <c r="C2439" t="s">
        <v>77</v>
      </c>
      <c r="D2439" t="s">
        <v>78</v>
      </c>
      <c r="E2439">
        <v>22401196</v>
      </c>
      <c r="F2439" s="1">
        <v>45760</v>
      </c>
      <c r="G2439" t="s">
        <v>743</v>
      </c>
      <c r="H2439" t="s">
        <v>70</v>
      </c>
      <c r="I2439">
        <v>48</v>
      </c>
      <c r="J2439">
        <v>35</v>
      </c>
      <c r="K2439">
        <v>91</v>
      </c>
      <c r="L2439">
        <v>0.38500000000000001</v>
      </c>
      <c r="M2439">
        <v>7</v>
      </c>
      <c r="N2439">
        <v>38</v>
      </c>
      <c r="O2439">
        <v>0.184</v>
      </c>
      <c r="P2439">
        <v>23</v>
      </c>
      <c r="Q2439">
        <v>30</v>
      </c>
      <c r="R2439">
        <v>0.76700000000000002</v>
      </c>
      <c r="S2439">
        <v>11</v>
      </c>
      <c r="T2439">
        <v>36</v>
      </c>
      <c r="U2439">
        <v>47</v>
      </c>
      <c r="V2439">
        <v>22</v>
      </c>
      <c r="W2439">
        <v>13</v>
      </c>
      <c r="X2439">
        <v>6</v>
      </c>
      <c r="Y2439">
        <v>4</v>
      </c>
      <c r="Z2439">
        <v>4</v>
      </c>
      <c r="AA2439">
        <v>19</v>
      </c>
      <c r="AB2439">
        <v>25</v>
      </c>
      <c r="AC2439">
        <v>100</v>
      </c>
      <c r="AD2439">
        <v>-15</v>
      </c>
      <c r="AE2439">
        <v>1</v>
      </c>
      <c r="AF2439">
        <v>1231</v>
      </c>
      <c r="AG2439">
        <v>1231</v>
      </c>
      <c r="AH2439">
        <v>1231</v>
      </c>
      <c r="AI2439">
        <v>121</v>
      </c>
      <c r="AJ2439">
        <v>2164</v>
      </c>
      <c r="AK2439">
        <v>899</v>
      </c>
      <c r="AL2439">
        <v>2322</v>
      </c>
      <c r="AM2439">
        <v>2338</v>
      </c>
      <c r="AN2439">
        <v>1078</v>
      </c>
      <c r="AO2439">
        <v>2420</v>
      </c>
      <c r="AP2439">
        <v>314</v>
      </c>
      <c r="AQ2439">
        <v>259</v>
      </c>
      <c r="AR2439">
        <v>1428</v>
      </c>
      <c r="AS2439">
        <v>1051</v>
      </c>
      <c r="AT2439">
        <v>640</v>
      </c>
      <c r="AU2439">
        <v>705</v>
      </c>
      <c r="AV2439">
        <v>1909</v>
      </c>
      <c r="AW2439">
        <v>850</v>
      </c>
      <c r="AX2439">
        <v>1702</v>
      </c>
      <c r="AY2439">
        <v>1274</v>
      </c>
      <c r="AZ2439">
        <v>750</v>
      </c>
      <c r="BA2439">
        <v>1258</v>
      </c>
      <c r="BB2439">
        <v>143</v>
      </c>
      <c r="BC2439">
        <v>2099</v>
      </c>
      <c r="BD2439">
        <v>2041</v>
      </c>
      <c r="BE2439">
        <v>1</v>
      </c>
      <c r="BF2439" t="s">
        <v>64</v>
      </c>
      <c r="BG2439" t="s">
        <v>1404</v>
      </c>
      <c r="BH2439" t="s">
        <v>1787</v>
      </c>
      <c r="BI2439" s="4">
        <f xml:space="preserve"> _2025teamgamelogs[[#This Row],[FGA]] + (0.44 * _2025teamgamelogs[[#This Row],[FTA]]) + _2025teamgamelogs[[#This Row],[TOV]] - _2025teamgamelogs[[#This Row],[OREB]]</f>
        <v>106.2</v>
      </c>
      <c r="BJ2439" s="3">
        <f>_2025teamgamelogs[[#This Row],[TOV]]/_2025teamgamelogs[[#This Row],[POSSESIONS]]</f>
        <v>0.1224105461393597</v>
      </c>
      <c r="BK2439" s="4">
        <f>_2025teamgamelogs[[#This Row],[PTS]]/_2025teamgamelogs[[#This Row],[POSSESIONS]]</f>
        <v>0.94161958568738224</v>
      </c>
      <c r="BL2439" s="4">
        <f xml:space="preserve"> 100 * _2025teamgamelogs[[#This Row],[POINTS_PER_POSSESSION]]</f>
        <v>94.161958568738228</v>
      </c>
      <c r="BM2439" s="4">
        <f xml:space="preserve"> _2025teamgamelogs[[#This Row],[POSSESIONS]] / (_2025teamgamelogs[[#This Row],[MIN]]/48)</f>
        <v>106.2</v>
      </c>
      <c r="BN2439" s="3">
        <f>_2025teamgamelogs[[#This Row],[PTS]] / (2 * (_2025teamgamelogs[[#This Row],[FGA]] + 0.44 * _2025teamgamelogs[[#This Row],[FTA]]))</f>
        <v>0.47984644913627639</v>
      </c>
      <c r="BO2439" s="4">
        <f>VLOOKUP(_2025teamgamelogs[[#This Row],[MONTH]], LEAGUE_AVERAGES!$A$2:$B$8, 2, FALSE)</f>
        <v>112.746782507823</v>
      </c>
      <c r="BP2439" s="5">
        <f>VLOOKUP(_2025teamgamelogs[[#This Row],[TEAM_NAME]], LEAGUE_AVERAGES!$A$14:$C$43, 2, FALSE)</f>
        <v>0.35068292682926827</v>
      </c>
      <c r="BQ2439" s="5">
        <f>VLOOKUP(_2025teamgamelogs[[#This Row],[TEAM_NAME]], LEAGUE_AVERAGES!$A$14:$C$43, 3, FALSE)</f>
        <v>0.33902439024390252</v>
      </c>
      <c r="BR2439" s="5">
        <f>VLOOKUP(_2025teamgamelogs[[#This Row],[TEAM_NAME]], LEAGUE_AVERAGES!$F$14:$H$43, 2, FALSE)</f>
        <v>0.44770731707317085</v>
      </c>
      <c r="BS2439" s="5">
        <f>VLOOKUP(_2025teamgamelogs[[#This Row],[TEAM_NAME]], LEAGUE_AVERAGES!$F$14:$H$43, 3, FALSE)</f>
        <v>0.45721951219512191</v>
      </c>
      <c r="BT2439" s="5">
        <f>VLOOKUP(_2025teamgamelogs[[#This Row],[TEAM_NAME]], LEAGUE_AVERAGES!$K$14:$M$43, 2, FALSE)</f>
        <v>0.55230036801172144</v>
      </c>
      <c r="BU2439" s="5">
        <f>VLOOKUP(_2025teamgamelogs[[#This Row],[TEAM_NAME]], LEAGUE_AVERAGES!$K$14:$M$43, 3, FALSE)</f>
        <v>0.55239725408654039</v>
      </c>
    </row>
    <row r="2440" spans="1:73" x14ac:dyDescent="0.2">
      <c r="A2440" t="s">
        <v>59</v>
      </c>
      <c r="B2440">
        <v>1610612737</v>
      </c>
      <c r="C2440" t="s">
        <v>92</v>
      </c>
      <c r="D2440" t="s">
        <v>93</v>
      </c>
      <c r="E2440">
        <v>22401186</v>
      </c>
      <c r="F2440" s="1">
        <v>45760</v>
      </c>
      <c r="G2440" t="s">
        <v>1409</v>
      </c>
      <c r="H2440" t="s">
        <v>63</v>
      </c>
      <c r="I2440">
        <v>48</v>
      </c>
      <c r="J2440">
        <v>47</v>
      </c>
      <c r="K2440">
        <v>88</v>
      </c>
      <c r="L2440">
        <v>0.53400000000000003</v>
      </c>
      <c r="M2440">
        <v>17</v>
      </c>
      <c r="N2440">
        <v>40</v>
      </c>
      <c r="O2440">
        <v>0.42499999999999999</v>
      </c>
      <c r="P2440">
        <v>6</v>
      </c>
      <c r="Q2440">
        <v>10</v>
      </c>
      <c r="R2440">
        <v>0.6</v>
      </c>
      <c r="S2440">
        <v>9</v>
      </c>
      <c r="T2440">
        <v>35</v>
      </c>
      <c r="U2440">
        <v>44</v>
      </c>
      <c r="V2440">
        <v>32</v>
      </c>
      <c r="W2440">
        <v>16</v>
      </c>
      <c r="X2440">
        <v>8</v>
      </c>
      <c r="Y2440">
        <v>2</v>
      </c>
      <c r="Z2440">
        <v>5</v>
      </c>
      <c r="AA2440">
        <v>15</v>
      </c>
      <c r="AB2440">
        <v>8</v>
      </c>
      <c r="AC2440">
        <v>117</v>
      </c>
      <c r="AD2440">
        <v>12</v>
      </c>
      <c r="AE2440">
        <v>1</v>
      </c>
      <c r="AF2440">
        <v>1</v>
      </c>
      <c r="AG2440">
        <v>1</v>
      </c>
      <c r="AH2440">
        <v>1</v>
      </c>
      <c r="AI2440">
        <v>121</v>
      </c>
      <c r="AJ2440">
        <v>335</v>
      </c>
      <c r="AK2440">
        <v>1314</v>
      </c>
      <c r="AL2440">
        <v>268</v>
      </c>
      <c r="AM2440">
        <v>410</v>
      </c>
      <c r="AN2440">
        <v>795</v>
      </c>
      <c r="AO2440">
        <v>496</v>
      </c>
      <c r="AP2440">
        <v>2408</v>
      </c>
      <c r="AQ2440">
        <v>2381</v>
      </c>
      <c r="AR2440">
        <v>2341</v>
      </c>
      <c r="AS2440">
        <v>1566</v>
      </c>
      <c r="AT2440">
        <v>769</v>
      </c>
      <c r="AU2440">
        <v>1127</v>
      </c>
      <c r="AV2440">
        <v>322</v>
      </c>
      <c r="AW2440">
        <v>1583</v>
      </c>
      <c r="AX2440">
        <v>1073</v>
      </c>
      <c r="AY2440">
        <v>2078</v>
      </c>
      <c r="AZ2440">
        <v>1188</v>
      </c>
      <c r="BA2440">
        <v>398</v>
      </c>
      <c r="BB2440">
        <v>2453</v>
      </c>
      <c r="BC2440">
        <v>960</v>
      </c>
      <c r="BD2440">
        <v>517</v>
      </c>
      <c r="BE2440">
        <v>1</v>
      </c>
      <c r="BF2440" t="s">
        <v>64</v>
      </c>
      <c r="BG2440" t="s">
        <v>1404</v>
      </c>
      <c r="BH2440" t="s">
        <v>1787</v>
      </c>
      <c r="BI2440" s="4">
        <f xml:space="preserve"> _2025teamgamelogs[[#This Row],[FGA]] + (0.44 * _2025teamgamelogs[[#This Row],[FTA]]) + _2025teamgamelogs[[#This Row],[TOV]] - _2025teamgamelogs[[#This Row],[OREB]]</f>
        <v>99.4</v>
      </c>
      <c r="BJ2440" s="3">
        <f>_2025teamgamelogs[[#This Row],[TOV]]/_2025teamgamelogs[[#This Row],[POSSESIONS]]</f>
        <v>0.16096579476861167</v>
      </c>
      <c r="BK2440" s="4">
        <f>_2025teamgamelogs[[#This Row],[PTS]]/_2025teamgamelogs[[#This Row],[POSSESIONS]]</f>
        <v>1.1770623742454727</v>
      </c>
      <c r="BL2440" s="4">
        <f xml:space="preserve"> 100 * _2025teamgamelogs[[#This Row],[POINTS_PER_POSSESSION]]</f>
        <v>117.70623742454727</v>
      </c>
      <c r="BM2440" s="4">
        <f xml:space="preserve"> _2025teamgamelogs[[#This Row],[POSSESIONS]] / (_2025teamgamelogs[[#This Row],[MIN]]/48)</f>
        <v>99.4</v>
      </c>
      <c r="BN2440" s="3">
        <f>_2025teamgamelogs[[#This Row],[PTS]] / (2 * (_2025teamgamelogs[[#This Row],[FGA]] + 0.44 * _2025teamgamelogs[[#This Row],[FTA]]))</f>
        <v>0.63311688311688308</v>
      </c>
      <c r="BO2440" s="4">
        <f>VLOOKUP(_2025teamgamelogs[[#This Row],[MONTH]], LEAGUE_AVERAGES!$A$2:$B$8, 2, FALSE)</f>
        <v>112.746782507823</v>
      </c>
      <c r="BP2440" s="5">
        <f>VLOOKUP(_2025teamgamelogs[[#This Row],[TEAM_NAME]], LEAGUE_AVERAGES!$A$14:$C$43, 2, FALSE)</f>
        <v>0.35092500000000004</v>
      </c>
      <c r="BQ2440" s="5">
        <f>VLOOKUP(_2025teamgamelogs[[#This Row],[TEAM_NAME]], LEAGUE_AVERAGES!$A$14:$C$43, 3, FALSE)</f>
        <v>0.36290476190476195</v>
      </c>
      <c r="BR2440" s="5">
        <f>VLOOKUP(_2025teamgamelogs[[#This Row],[TEAM_NAME]], LEAGUE_AVERAGES!$F$14:$H$43, 2, FALSE)</f>
        <v>0.47670000000000012</v>
      </c>
      <c r="BS2440" s="5">
        <f>VLOOKUP(_2025teamgamelogs[[#This Row],[TEAM_NAME]], LEAGUE_AVERAGES!$F$14:$H$43, 3, FALSE)</f>
        <v>0.47069047619047621</v>
      </c>
      <c r="BT2440" s="5">
        <f>VLOOKUP(_2025teamgamelogs[[#This Row],[TEAM_NAME]], LEAGUE_AVERAGES!$K$14:$M$43, 2, FALSE)</f>
        <v>0.58493933923263275</v>
      </c>
      <c r="BU2440" s="5">
        <f>VLOOKUP(_2025teamgamelogs[[#This Row],[TEAM_NAME]], LEAGUE_AVERAGES!$K$14:$M$43, 3, FALSE)</f>
        <v>0.57722862424766153</v>
      </c>
    </row>
    <row r="2441" spans="1:73" x14ac:dyDescent="0.2">
      <c r="A2441" t="s">
        <v>59</v>
      </c>
      <c r="B2441">
        <v>1610612747</v>
      </c>
      <c r="C2441" t="s">
        <v>60</v>
      </c>
      <c r="D2441" t="s">
        <v>61</v>
      </c>
      <c r="E2441">
        <v>22401199</v>
      </c>
      <c r="F2441" s="1">
        <v>45760</v>
      </c>
      <c r="G2441" t="s">
        <v>1415</v>
      </c>
      <c r="H2441" t="s">
        <v>70</v>
      </c>
      <c r="I2441">
        <v>48</v>
      </c>
      <c r="J2441">
        <v>31</v>
      </c>
      <c r="K2441">
        <v>80</v>
      </c>
      <c r="L2441">
        <v>0.38800000000000001</v>
      </c>
      <c r="M2441">
        <v>9</v>
      </c>
      <c r="N2441">
        <v>28</v>
      </c>
      <c r="O2441">
        <v>0.32100000000000001</v>
      </c>
      <c r="P2441">
        <v>10</v>
      </c>
      <c r="Q2441">
        <v>14</v>
      </c>
      <c r="R2441">
        <v>0.71399999999999997</v>
      </c>
      <c r="S2441">
        <v>13</v>
      </c>
      <c r="T2441">
        <v>29</v>
      </c>
      <c r="U2441">
        <v>42</v>
      </c>
      <c r="V2441">
        <v>21</v>
      </c>
      <c r="W2441">
        <v>21</v>
      </c>
      <c r="X2441">
        <v>9</v>
      </c>
      <c r="Y2441">
        <v>11</v>
      </c>
      <c r="Z2441">
        <v>6</v>
      </c>
      <c r="AA2441">
        <v>21</v>
      </c>
      <c r="AB2441">
        <v>16</v>
      </c>
      <c r="AC2441">
        <v>81</v>
      </c>
      <c r="AD2441">
        <v>-28</v>
      </c>
      <c r="AE2441">
        <v>1</v>
      </c>
      <c r="AF2441">
        <v>1231</v>
      </c>
      <c r="AG2441">
        <v>1231</v>
      </c>
      <c r="AH2441">
        <v>1231</v>
      </c>
      <c r="AI2441">
        <v>121</v>
      </c>
      <c r="AJ2441">
        <v>2413</v>
      </c>
      <c r="AK2441">
        <v>2190</v>
      </c>
      <c r="AL2441">
        <v>2305</v>
      </c>
      <c r="AM2441">
        <v>2097</v>
      </c>
      <c r="AN2441">
        <v>2228</v>
      </c>
      <c r="AO2441">
        <v>1685</v>
      </c>
      <c r="AP2441">
        <v>2148</v>
      </c>
      <c r="AQ2441">
        <v>2113</v>
      </c>
      <c r="AR2441">
        <v>1839</v>
      </c>
      <c r="AS2441">
        <v>652</v>
      </c>
      <c r="AT2441">
        <v>1807</v>
      </c>
      <c r="AU2441">
        <v>1443</v>
      </c>
      <c r="AV2441">
        <v>2031</v>
      </c>
      <c r="AW2441">
        <v>2289</v>
      </c>
      <c r="AX2441">
        <v>797</v>
      </c>
      <c r="AY2441">
        <v>32</v>
      </c>
      <c r="AZ2441">
        <v>1573</v>
      </c>
      <c r="BA2441">
        <v>1694</v>
      </c>
      <c r="BB2441">
        <v>1670</v>
      </c>
      <c r="BC2441">
        <v>2453</v>
      </c>
      <c r="BD2441">
        <v>2355</v>
      </c>
      <c r="BE2441">
        <v>1</v>
      </c>
      <c r="BF2441" t="s">
        <v>71</v>
      </c>
      <c r="BG2441" t="s">
        <v>1404</v>
      </c>
      <c r="BH2441" t="s">
        <v>1787</v>
      </c>
      <c r="BI2441" s="4">
        <f xml:space="preserve"> _2025teamgamelogs[[#This Row],[FGA]] + (0.44 * _2025teamgamelogs[[#This Row],[FTA]]) + _2025teamgamelogs[[#This Row],[TOV]] - _2025teamgamelogs[[#This Row],[OREB]]</f>
        <v>94.16</v>
      </c>
      <c r="BJ2441" s="3">
        <f>_2025teamgamelogs[[#This Row],[TOV]]/_2025teamgamelogs[[#This Row],[POSSESIONS]]</f>
        <v>0.22302463891248939</v>
      </c>
      <c r="BK2441" s="4">
        <f>_2025teamgamelogs[[#This Row],[PTS]]/_2025teamgamelogs[[#This Row],[POSSESIONS]]</f>
        <v>0.86023789294817332</v>
      </c>
      <c r="BL2441" s="4">
        <f xml:space="preserve"> 100 * _2025teamgamelogs[[#This Row],[POINTS_PER_POSSESSION]]</f>
        <v>86.023789294817334</v>
      </c>
      <c r="BM2441" s="4">
        <f xml:space="preserve"> _2025teamgamelogs[[#This Row],[POSSESIONS]] / (_2025teamgamelogs[[#This Row],[MIN]]/48)</f>
        <v>94.16</v>
      </c>
      <c r="BN2441" s="3">
        <f>_2025teamgamelogs[[#This Row],[PTS]] / (2 * (_2025teamgamelogs[[#This Row],[FGA]] + 0.44 * _2025teamgamelogs[[#This Row],[FTA]]))</f>
        <v>0.47005571030640669</v>
      </c>
      <c r="BO2441" s="4">
        <f>VLOOKUP(_2025teamgamelogs[[#This Row],[MONTH]], LEAGUE_AVERAGES!$A$2:$B$8, 2, FALSE)</f>
        <v>112.746782507823</v>
      </c>
      <c r="BP2441" s="5">
        <f>VLOOKUP(_2025teamgamelogs[[#This Row],[TEAM_NAME]], LEAGUE_AVERAGES!$A$14:$C$43, 2, FALSE)</f>
        <v>0.37419512195121946</v>
      </c>
      <c r="BQ2441" s="5">
        <f>VLOOKUP(_2025teamgamelogs[[#This Row],[TEAM_NAME]], LEAGUE_AVERAGES!$A$14:$C$43, 3, FALSE)</f>
        <v>0.35536585365853657</v>
      </c>
      <c r="BR2441" s="5">
        <f>VLOOKUP(_2025teamgamelogs[[#This Row],[TEAM_NAME]], LEAGUE_AVERAGES!$F$14:$H$43, 2, FALSE)</f>
        <v>0.48560975609756091</v>
      </c>
      <c r="BS2441" s="5">
        <f>VLOOKUP(_2025teamgamelogs[[#This Row],[TEAM_NAME]], LEAGUE_AVERAGES!$F$14:$H$43, 3, FALSE)</f>
        <v>0.47373170731707315</v>
      </c>
      <c r="BT2441" s="5">
        <f>VLOOKUP(_2025teamgamelogs[[#This Row],[TEAM_NAME]], LEAGUE_AVERAGES!$K$14:$M$43, 2, FALSE)</f>
        <v>0.60200661119778875</v>
      </c>
      <c r="BU2441" s="5">
        <f>VLOOKUP(_2025teamgamelogs[[#This Row],[TEAM_NAME]], LEAGUE_AVERAGES!$K$14:$M$43, 3, FALSE)</f>
        <v>0.58416138772693449</v>
      </c>
    </row>
    <row r="2442" spans="1:73" x14ac:dyDescent="0.2">
      <c r="A2442" t="s">
        <v>59</v>
      </c>
      <c r="B2442">
        <v>1610612745</v>
      </c>
      <c r="C2442" t="s">
        <v>104</v>
      </c>
      <c r="D2442" t="s">
        <v>105</v>
      </c>
      <c r="E2442">
        <v>22401193</v>
      </c>
      <c r="F2442" s="1">
        <v>45760</v>
      </c>
      <c r="G2442" t="s">
        <v>1698</v>
      </c>
      <c r="H2442" t="s">
        <v>70</v>
      </c>
      <c r="I2442">
        <v>48</v>
      </c>
      <c r="J2442">
        <v>45</v>
      </c>
      <c r="K2442">
        <v>100</v>
      </c>
      <c r="L2442">
        <v>0.45</v>
      </c>
      <c r="M2442">
        <v>12</v>
      </c>
      <c r="N2442">
        <v>34</v>
      </c>
      <c r="O2442">
        <v>0.35299999999999998</v>
      </c>
      <c r="P2442">
        <v>9</v>
      </c>
      <c r="Q2442">
        <v>14</v>
      </c>
      <c r="R2442">
        <v>0.64300000000000002</v>
      </c>
      <c r="S2442">
        <v>16</v>
      </c>
      <c r="T2442">
        <v>29</v>
      </c>
      <c r="U2442">
        <v>45</v>
      </c>
      <c r="V2442">
        <v>32</v>
      </c>
      <c r="W2442">
        <v>10</v>
      </c>
      <c r="X2442">
        <v>5</v>
      </c>
      <c r="Y2442">
        <v>4</v>
      </c>
      <c r="Z2442">
        <v>6</v>
      </c>
      <c r="AA2442">
        <v>24</v>
      </c>
      <c r="AB2442">
        <v>13</v>
      </c>
      <c r="AC2442">
        <v>111</v>
      </c>
      <c r="AD2442">
        <v>-15</v>
      </c>
      <c r="AE2442">
        <v>1</v>
      </c>
      <c r="AF2442">
        <v>1231</v>
      </c>
      <c r="AG2442">
        <v>1231</v>
      </c>
      <c r="AH2442">
        <v>1231</v>
      </c>
      <c r="AI2442">
        <v>121</v>
      </c>
      <c r="AJ2442">
        <v>564</v>
      </c>
      <c r="AK2442">
        <v>153</v>
      </c>
      <c r="AL2442">
        <v>1543</v>
      </c>
      <c r="AM2442">
        <v>1413</v>
      </c>
      <c r="AN2442">
        <v>1627</v>
      </c>
      <c r="AO2442">
        <v>1275</v>
      </c>
      <c r="AP2442">
        <v>2256</v>
      </c>
      <c r="AQ2442">
        <v>2113</v>
      </c>
      <c r="AR2442">
        <v>2233</v>
      </c>
      <c r="AS2442">
        <v>234</v>
      </c>
      <c r="AT2442">
        <v>1807</v>
      </c>
      <c r="AU2442">
        <v>976</v>
      </c>
      <c r="AV2442">
        <v>322</v>
      </c>
      <c r="AW2442">
        <v>264</v>
      </c>
      <c r="AX2442">
        <v>1998</v>
      </c>
      <c r="AY2442">
        <v>1274</v>
      </c>
      <c r="AZ2442">
        <v>1573</v>
      </c>
      <c r="BA2442">
        <v>2162</v>
      </c>
      <c r="BB2442">
        <v>2202</v>
      </c>
      <c r="BC2442">
        <v>1402</v>
      </c>
      <c r="BD2442">
        <v>2041</v>
      </c>
      <c r="BE2442">
        <v>1</v>
      </c>
      <c r="BF2442" t="s">
        <v>64</v>
      </c>
      <c r="BG2442" t="s">
        <v>1404</v>
      </c>
      <c r="BH2442" t="s">
        <v>1787</v>
      </c>
      <c r="BI2442" s="4">
        <f xml:space="preserve"> _2025teamgamelogs[[#This Row],[FGA]] + (0.44 * _2025teamgamelogs[[#This Row],[FTA]]) + _2025teamgamelogs[[#This Row],[TOV]] - _2025teamgamelogs[[#This Row],[OREB]]</f>
        <v>100.16</v>
      </c>
      <c r="BJ2442" s="3">
        <f>_2025teamgamelogs[[#This Row],[TOV]]/_2025teamgamelogs[[#This Row],[POSSESIONS]]</f>
        <v>9.9840255591054319E-2</v>
      </c>
      <c r="BK2442" s="4">
        <f>_2025teamgamelogs[[#This Row],[PTS]]/_2025teamgamelogs[[#This Row],[POSSESIONS]]</f>
        <v>1.1082268370607029</v>
      </c>
      <c r="BL2442" s="4">
        <f xml:space="preserve"> 100 * _2025teamgamelogs[[#This Row],[POINTS_PER_POSSESSION]]</f>
        <v>110.82268370607029</v>
      </c>
      <c r="BM2442" s="4">
        <f xml:space="preserve"> _2025teamgamelogs[[#This Row],[POSSESIONS]] / (_2025teamgamelogs[[#This Row],[MIN]]/48)</f>
        <v>100.16</v>
      </c>
      <c r="BN2442" s="3">
        <f>_2025teamgamelogs[[#This Row],[PTS]] / (2 * (_2025teamgamelogs[[#This Row],[FGA]] + 0.44 * _2025teamgamelogs[[#This Row],[FTA]]))</f>
        <v>0.52279577995478521</v>
      </c>
      <c r="BO2442" s="4">
        <f>VLOOKUP(_2025teamgamelogs[[#This Row],[MONTH]], LEAGUE_AVERAGES!$A$2:$B$8, 2, FALSE)</f>
        <v>112.746782507823</v>
      </c>
      <c r="BP2442" s="5">
        <f>VLOOKUP(_2025teamgamelogs[[#This Row],[TEAM_NAME]], LEAGUE_AVERAGES!$A$14:$C$43, 2, FALSE)</f>
        <v>0.35034146341463424</v>
      </c>
      <c r="BQ2442" s="5">
        <f>VLOOKUP(_2025teamgamelogs[[#This Row],[TEAM_NAME]], LEAGUE_AVERAGES!$A$14:$C$43, 3, FALSE)</f>
        <v>0.35473170731707321</v>
      </c>
      <c r="BR2442" s="5">
        <f>VLOOKUP(_2025teamgamelogs[[#This Row],[TEAM_NAME]], LEAGUE_AVERAGES!$F$14:$H$43, 2, FALSE)</f>
        <v>0.45260975609756104</v>
      </c>
      <c r="BS2442" s="5">
        <f>VLOOKUP(_2025teamgamelogs[[#This Row],[TEAM_NAME]], LEAGUE_AVERAGES!$F$14:$H$43, 3, FALSE)</f>
        <v>0.45763414634146338</v>
      </c>
      <c r="BT2442" s="5">
        <f>VLOOKUP(_2025teamgamelogs[[#This Row],[TEAM_NAME]], LEAGUE_AVERAGES!$K$14:$M$43, 2, FALSE)</f>
        <v>0.55103752047014554</v>
      </c>
      <c r="BU2442" s="5">
        <f>VLOOKUP(_2025teamgamelogs[[#This Row],[TEAM_NAME]], LEAGUE_AVERAGES!$K$14:$M$43, 3, FALSE)</f>
        <v>0.55544482411316332</v>
      </c>
    </row>
    <row r="2443" spans="1:73" x14ac:dyDescent="0.2">
      <c r="A2443" t="s">
        <v>59</v>
      </c>
      <c r="B2443">
        <v>1610612752</v>
      </c>
      <c r="C2443" t="s">
        <v>67</v>
      </c>
      <c r="D2443" t="s">
        <v>68</v>
      </c>
      <c r="E2443">
        <v>22401188</v>
      </c>
      <c r="F2443" s="1">
        <v>45760</v>
      </c>
      <c r="G2443" t="s">
        <v>1167</v>
      </c>
      <c r="H2443" t="s">
        <v>63</v>
      </c>
      <c r="I2443">
        <v>48</v>
      </c>
      <c r="J2443">
        <v>37</v>
      </c>
      <c r="K2443">
        <v>86</v>
      </c>
      <c r="L2443">
        <v>0.43</v>
      </c>
      <c r="M2443">
        <v>16</v>
      </c>
      <c r="N2443">
        <v>42</v>
      </c>
      <c r="O2443">
        <v>0.38100000000000001</v>
      </c>
      <c r="P2443">
        <v>23</v>
      </c>
      <c r="Q2443">
        <v>26</v>
      </c>
      <c r="R2443">
        <v>0.88500000000000001</v>
      </c>
      <c r="S2443">
        <v>10</v>
      </c>
      <c r="T2443">
        <v>30</v>
      </c>
      <c r="U2443">
        <v>40</v>
      </c>
      <c r="V2443">
        <v>27</v>
      </c>
      <c r="W2443">
        <v>12</v>
      </c>
      <c r="X2443">
        <v>10</v>
      </c>
      <c r="Y2443">
        <v>3</v>
      </c>
      <c r="Z2443">
        <v>2</v>
      </c>
      <c r="AA2443">
        <v>25</v>
      </c>
      <c r="AB2443">
        <v>24</v>
      </c>
      <c r="AC2443">
        <v>113</v>
      </c>
      <c r="AD2443">
        <v>8</v>
      </c>
      <c r="AE2443">
        <v>1</v>
      </c>
      <c r="AF2443">
        <v>1</v>
      </c>
      <c r="AG2443">
        <v>1</v>
      </c>
      <c r="AH2443">
        <v>1</v>
      </c>
      <c r="AI2443">
        <v>121</v>
      </c>
      <c r="AJ2443">
        <v>1946</v>
      </c>
      <c r="AK2443">
        <v>1580</v>
      </c>
      <c r="AL2443">
        <v>1840</v>
      </c>
      <c r="AM2443">
        <v>567</v>
      </c>
      <c r="AN2443">
        <v>568</v>
      </c>
      <c r="AO2443">
        <v>962</v>
      </c>
      <c r="AP2443">
        <v>314</v>
      </c>
      <c r="AQ2443">
        <v>570</v>
      </c>
      <c r="AR2443">
        <v>352</v>
      </c>
      <c r="AS2443">
        <v>1308</v>
      </c>
      <c r="AT2443">
        <v>1652</v>
      </c>
      <c r="AU2443">
        <v>1715</v>
      </c>
      <c r="AV2443">
        <v>1013</v>
      </c>
      <c r="AW2443">
        <v>640</v>
      </c>
      <c r="AX2443">
        <v>539</v>
      </c>
      <c r="AY2443">
        <v>1712</v>
      </c>
      <c r="AZ2443">
        <v>158</v>
      </c>
      <c r="BA2443">
        <v>2247</v>
      </c>
      <c r="BB2443">
        <v>215</v>
      </c>
      <c r="BC2443">
        <v>1250</v>
      </c>
      <c r="BD2443">
        <v>727</v>
      </c>
      <c r="BE2443">
        <v>1</v>
      </c>
      <c r="BF2443" t="s">
        <v>71</v>
      </c>
      <c r="BG2443" t="s">
        <v>1404</v>
      </c>
      <c r="BH2443" t="s">
        <v>1787</v>
      </c>
      <c r="BI2443" s="4">
        <f xml:space="preserve"> _2025teamgamelogs[[#This Row],[FGA]] + (0.44 * _2025teamgamelogs[[#This Row],[FTA]]) + _2025teamgamelogs[[#This Row],[TOV]] - _2025teamgamelogs[[#This Row],[OREB]]</f>
        <v>99.44</v>
      </c>
      <c r="BJ2443" s="3">
        <f>_2025teamgamelogs[[#This Row],[TOV]]/_2025teamgamelogs[[#This Row],[POSSESIONS]]</f>
        <v>0.12067578439259856</v>
      </c>
      <c r="BK2443" s="4">
        <f>_2025teamgamelogs[[#This Row],[PTS]]/_2025teamgamelogs[[#This Row],[POSSESIONS]]</f>
        <v>1.1363636363636365</v>
      </c>
      <c r="BL2443" s="4">
        <f xml:space="preserve"> 100 * _2025teamgamelogs[[#This Row],[POINTS_PER_POSSESSION]]</f>
        <v>113.63636363636364</v>
      </c>
      <c r="BM2443" s="4">
        <f xml:space="preserve"> _2025teamgamelogs[[#This Row],[POSSESIONS]] / (_2025teamgamelogs[[#This Row],[MIN]]/48)</f>
        <v>99.44</v>
      </c>
      <c r="BN2443" s="3">
        <f>_2025teamgamelogs[[#This Row],[PTS]] / (2 * (_2025teamgamelogs[[#This Row],[FGA]] + 0.44 * _2025teamgamelogs[[#This Row],[FTA]]))</f>
        <v>0.5798440065681445</v>
      </c>
      <c r="BO2443" s="4">
        <f>VLOOKUP(_2025teamgamelogs[[#This Row],[MONTH]], LEAGUE_AVERAGES!$A$2:$B$8, 2, FALSE)</f>
        <v>112.746782507823</v>
      </c>
      <c r="BP2443" s="5">
        <f>VLOOKUP(_2025teamgamelogs[[#This Row],[TEAM_NAME]], LEAGUE_AVERAGES!$A$14:$C$43, 2, FALSE)</f>
        <v>0.370219512195122</v>
      </c>
      <c r="BQ2443" s="5">
        <f>VLOOKUP(_2025teamgamelogs[[#This Row],[TEAM_NAME]], LEAGUE_AVERAGES!$A$14:$C$43, 3, FALSE)</f>
        <v>0.36224390243902438</v>
      </c>
      <c r="BR2443" s="5">
        <f>VLOOKUP(_2025teamgamelogs[[#This Row],[TEAM_NAME]], LEAGUE_AVERAGES!$F$14:$H$43, 2, FALSE)</f>
        <v>0.49358536585365859</v>
      </c>
      <c r="BS2443" s="5">
        <f>VLOOKUP(_2025teamgamelogs[[#This Row],[TEAM_NAME]], LEAGUE_AVERAGES!$F$14:$H$43, 3, FALSE)</f>
        <v>0.47975609756097559</v>
      </c>
      <c r="BT2443" s="5">
        <f>VLOOKUP(_2025teamgamelogs[[#This Row],[TEAM_NAME]], LEAGUE_AVERAGES!$K$14:$M$43, 2, FALSE)</f>
        <v>0.59525043511857889</v>
      </c>
      <c r="BU2443" s="5">
        <f>VLOOKUP(_2025teamgamelogs[[#This Row],[TEAM_NAME]], LEAGUE_AVERAGES!$K$14:$M$43, 3, FALSE)</f>
        <v>0.58413739951743537</v>
      </c>
    </row>
    <row r="2444" spans="1:73" x14ac:dyDescent="0.2">
      <c r="A2444" t="s">
        <v>59</v>
      </c>
      <c r="B2444">
        <v>1610612761</v>
      </c>
      <c r="C2444" t="s">
        <v>95</v>
      </c>
      <c r="D2444" t="s">
        <v>96</v>
      </c>
      <c r="E2444">
        <v>22401197</v>
      </c>
      <c r="F2444" s="1">
        <v>45760</v>
      </c>
      <c r="G2444" t="s">
        <v>1869</v>
      </c>
      <c r="H2444" t="s">
        <v>70</v>
      </c>
      <c r="I2444">
        <v>48</v>
      </c>
      <c r="J2444">
        <v>46</v>
      </c>
      <c r="K2444">
        <v>97</v>
      </c>
      <c r="L2444">
        <v>0.47399999999999998</v>
      </c>
      <c r="M2444">
        <v>14</v>
      </c>
      <c r="N2444">
        <v>39</v>
      </c>
      <c r="O2444">
        <v>0.35899999999999999</v>
      </c>
      <c r="P2444">
        <v>12</v>
      </c>
      <c r="Q2444">
        <v>16</v>
      </c>
      <c r="R2444">
        <v>0.75</v>
      </c>
      <c r="S2444">
        <v>12</v>
      </c>
      <c r="T2444">
        <v>30</v>
      </c>
      <c r="U2444">
        <v>42</v>
      </c>
      <c r="V2444">
        <v>32</v>
      </c>
      <c r="W2444">
        <v>13</v>
      </c>
      <c r="X2444">
        <v>8</v>
      </c>
      <c r="Y2444">
        <v>1</v>
      </c>
      <c r="Z2444">
        <v>2</v>
      </c>
      <c r="AA2444">
        <v>23</v>
      </c>
      <c r="AB2444">
        <v>13</v>
      </c>
      <c r="AC2444">
        <v>118</v>
      </c>
      <c r="AD2444">
        <v>-7</v>
      </c>
      <c r="AE2444">
        <v>1</v>
      </c>
      <c r="AF2444">
        <v>1231</v>
      </c>
      <c r="AG2444">
        <v>1231</v>
      </c>
      <c r="AH2444">
        <v>1231</v>
      </c>
      <c r="AI2444">
        <v>121</v>
      </c>
      <c r="AJ2444">
        <v>437</v>
      </c>
      <c r="AK2444">
        <v>324</v>
      </c>
      <c r="AL2444">
        <v>1119</v>
      </c>
      <c r="AM2444">
        <v>934</v>
      </c>
      <c r="AN2444">
        <v>933</v>
      </c>
      <c r="AO2444">
        <v>1217</v>
      </c>
      <c r="AP2444">
        <v>1889</v>
      </c>
      <c r="AQ2444">
        <v>1907</v>
      </c>
      <c r="AR2444">
        <v>1525</v>
      </c>
      <c r="AS2444">
        <v>848</v>
      </c>
      <c r="AT2444">
        <v>1652</v>
      </c>
      <c r="AU2444">
        <v>1443</v>
      </c>
      <c r="AV2444">
        <v>322</v>
      </c>
      <c r="AW2444">
        <v>850</v>
      </c>
      <c r="AX2444">
        <v>1073</v>
      </c>
      <c r="AY2444">
        <v>2304</v>
      </c>
      <c r="AZ2444">
        <v>158</v>
      </c>
      <c r="BA2444">
        <v>2046</v>
      </c>
      <c r="BB2444">
        <v>2202</v>
      </c>
      <c r="BC2444">
        <v>891</v>
      </c>
      <c r="BD2444">
        <v>1608</v>
      </c>
      <c r="BE2444">
        <v>1</v>
      </c>
      <c r="BF2444" t="s">
        <v>71</v>
      </c>
      <c r="BG2444" t="s">
        <v>1404</v>
      </c>
      <c r="BH2444" t="s">
        <v>1787</v>
      </c>
      <c r="BI2444" s="4">
        <f xml:space="preserve"> _2025teamgamelogs[[#This Row],[FGA]] + (0.44 * _2025teamgamelogs[[#This Row],[FTA]]) + _2025teamgamelogs[[#This Row],[TOV]] - _2025teamgamelogs[[#This Row],[OREB]]</f>
        <v>105.04</v>
      </c>
      <c r="BJ2444" s="3">
        <f>_2025teamgamelogs[[#This Row],[TOV]]/_2025teamgamelogs[[#This Row],[POSSESIONS]]</f>
        <v>0.12376237623762376</v>
      </c>
      <c r="BK2444" s="4">
        <f>_2025teamgamelogs[[#This Row],[PTS]]/_2025teamgamelogs[[#This Row],[POSSESIONS]]</f>
        <v>1.1233815689261233</v>
      </c>
      <c r="BL2444" s="4">
        <f xml:space="preserve"> 100 * _2025teamgamelogs[[#This Row],[POINTS_PER_POSSESSION]]</f>
        <v>112.33815689261233</v>
      </c>
      <c r="BM2444" s="4">
        <f xml:space="preserve"> _2025teamgamelogs[[#This Row],[POSSESIONS]] / (_2025teamgamelogs[[#This Row],[MIN]]/48)</f>
        <v>105.04</v>
      </c>
      <c r="BN2444" s="3">
        <f>_2025teamgamelogs[[#This Row],[PTS]] / (2 * (_2025teamgamelogs[[#This Row],[FGA]] + 0.44 * _2025teamgamelogs[[#This Row],[FTA]]))</f>
        <v>0.5670895809304114</v>
      </c>
      <c r="BO2444" s="4">
        <f>VLOOKUP(_2025teamgamelogs[[#This Row],[MONTH]], LEAGUE_AVERAGES!$A$2:$B$8, 2, FALSE)</f>
        <v>112.746782507823</v>
      </c>
      <c r="BP2444" s="5">
        <f>VLOOKUP(_2025teamgamelogs[[#This Row],[TEAM_NAME]], LEAGUE_AVERAGES!$A$14:$C$43, 2, FALSE)</f>
        <v>0.35443902439024388</v>
      </c>
      <c r="BQ2444" s="5">
        <f>VLOOKUP(_2025teamgamelogs[[#This Row],[TEAM_NAME]], LEAGUE_AVERAGES!$A$14:$C$43, 3, FALSE)</f>
        <v>0.34512195121951217</v>
      </c>
      <c r="BR2444" s="5">
        <f>VLOOKUP(_2025teamgamelogs[[#This Row],[TEAM_NAME]], LEAGUE_AVERAGES!$F$14:$H$43, 2, FALSE)</f>
        <v>0.46104878048780484</v>
      </c>
      <c r="BS2444" s="5">
        <f>VLOOKUP(_2025teamgamelogs[[#This Row],[TEAM_NAME]], LEAGUE_AVERAGES!$F$14:$H$43, 3, FALSE)</f>
        <v>0.45834146341463411</v>
      </c>
      <c r="BT2444" s="5">
        <f>VLOOKUP(_2025teamgamelogs[[#This Row],[TEAM_NAME]], LEAGUE_AVERAGES!$K$14:$M$43, 2, FALSE)</f>
        <v>0.55942918094792793</v>
      </c>
      <c r="BU2444" s="5">
        <f>VLOOKUP(_2025teamgamelogs[[#This Row],[TEAM_NAME]], LEAGUE_AVERAGES!$K$14:$M$43, 3, FALSE)</f>
        <v>0.54979583097447959</v>
      </c>
    </row>
    <row r="2445" spans="1:73" x14ac:dyDescent="0.2">
      <c r="A2445" t="s">
        <v>59</v>
      </c>
      <c r="B2445">
        <v>1610612758</v>
      </c>
      <c r="C2445" t="s">
        <v>142</v>
      </c>
      <c r="D2445" t="s">
        <v>143</v>
      </c>
      <c r="E2445">
        <v>22401200</v>
      </c>
      <c r="F2445" s="1">
        <v>45760</v>
      </c>
      <c r="G2445" t="s">
        <v>446</v>
      </c>
      <c r="H2445" t="s">
        <v>63</v>
      </c>
      <c r="I2445">
        <v>48</v>
      </c>
      <c r="J2445">
        <v>46</v>
      </c>
      <c r="K2445">
        <v>88</v>
      </c>
      <c r="L2445">
        <v>0.52300000000000002</v>
      </c>
      <c r="M2445">
        <v>14</v>
      </c>
      <c r="N2445">
        <v>34</v>
      </c>
      <c r="O2445">
        <v>0.41199999999999998</v>
      </c>
      <c r="P2445">
        <v>3</v>
      </c>
      <c r="Q2445">
        <v>3</v>
      </c>
      <c r="R2445">
        <v>1</v>
      </c>
      <c r="S2445">
        <v>10</v>
      </c>
      <c r="T2445">
        <v>33</v>
      </c>
      <c r="U2445">
        <v>43</v>
      </c>
      <c r="V2445">
        <v>31</v>
      </c>
      <c r="W2445">
        <v>13</v>
      </c>
      <c r="X2445">
        <v>6</v>
      </c>
      <c r="Y2445">
        <v>4</v>
      </c>
      <c r="Z2445">
        <v>1</v>
      </c>
      <c r="AA2445">
        <v>7</v>
      </c>
      <c r="AB2445">
        <v>9</v>
      </c>
      <c r="AC2445">
        <v>109</v>
      </c>
      <c r="AD2445">
        <v>11</v>
      </c>
      <c r="AE2445">
        <v>1</v>
      </c>
      <c r="AF2445">
        <v>1</v>
      </c>
      <c r="AG2445">
        <v>1</v>
      </c>
      <c r="AH2445">
        <v>1</v>
      </c>
      <c r="AI2445">
        <v>121</v>
      </c>
      <c r="AJ2445">
        <v>437</v>
      </c>
      <c r="AK2445">
        <v>1314</v>
      </c>
      <c r="AL2445">
        <v>378</v>
      </c>
      <c r="AM2445">
        <v>934</v>
      </c>
      <c r="AN2445">
        <v>1627</v>
      </c>
      <c r="AO2445">
        <v>622</v>
      </c>
      <c r="AP2445">
        <v>2455</v>
      </c>
      <c r="AQ2445">
        <v>2460</v>
      </c>
      <c r="AR2445">
        <v>1</v>
      </c>
      <c r="AS2445">
        <v>1308</v>
      </c>
      <c r="AT2445">
        <v>1131</v>
      </c>
      <c r="AU2445">
        <v>1282</v>
      </c>
      <c r="AV2445">
        <v>426</v>
      </c>
      <c r="AW2445">
        <v>850</v>
      </c>
      <c r="AX2445">
        <v>1702</v>
      </c>
      <c r="AY2445">
        <v>1274</v>
      </c>
      <c r="AZ2445">
        <v>35</v>
      </c>
      <c r="BA2445">
        <v>2</v>
      </c>
      <c r="BB2445">
        <v>2437</v>
      </c>
      <c r="BC2445">
        <v>1548</v>
      </c>
      <c r="BD2445">
        <v>563</v>
      </c>
      <c r="BE2445">
        <v>1</v>
      </c>
      <c r="BF2445" t="s">
        <v>64</v>
      </c>
      <c r="BG2445" t="s">
        <v>1404</v>
      </c>
      <c r="BH2445" t="s">
        <v>1787</v>
      </c>
      <c r="BI2445" s="4">
        <f xml:space="preserve"> _2025teamgamelogs[[#This Row],[FGA]] + (0.44 * _2025teamgamelogs[[#This Row],[FTA]]) + _2025teamgamelogs[[#This Row],[TOV]] - _2025teamgamelogs[[#This Row],[OREB]]</f>
        <v>92.32</v>
      </c>
      <c r="BJ2445" s="3">
        <f>_2025teamgamelogs[[#This Row],[TOV]]/_2025teamgamelogs[[#This Row],[POSSESIONS]]</f>
        <v>0.14081455805892548</v>
      </c>
      <c r="BK2445" s="4">
        <f>_2025teamgamelogs[[#This Row],[PTS]]/_2025teamgamelogs[[#This Row],[POSSESIONS]]</f>
        <v>1.180675909878683</v>
      </c>
      <c r="BL2445" s="4">
        <f xml:space="preserve"> 100 * _2025teamgamelogs[[#This Row],[POINTS_PER_POSSESSION]]</f>
        <v>118.0675909878683</v>
      </c>
      <c r="BM2445" s="4">
        <f xml:space="preserve"> _2025teamgamelogs[[#This Row],[POSSESIONS]] / (_2025teamgamelogs[[#This Row],[MIN]]/48)</f>
        <v>92.32</v>
      </c>
      <c r="BN2445" s="3">
        <f>_2025teamgamelogs[[#This Row],[PTS]] / (2 * (_2025teamgamelogs[[#This Row],[FGA]] + 0.44 * _2025teamgamelogs[[#This Row],[FTA]]))</f>
        <v>0.61016569637259299</v>
      </c>
      <c r="BO2445" s="4">
        <f>VLOOKUP(_2025teamgamelogs[[#This Row],[MONTH]], LEAGUE_AVERAGES!$A$2:$B$8, 2, FALSE)</f>
        <v>112.746782507823</v>
      </c>
      <c r="BP2445" s="5">
        <f>VLOOKUP(_2025teamgamelogs[[#This Row],[TEAM_NAME]], LEAGUE_AVERAGES!$A$14:$C$43, 2, FALSE)</f>
        <v>0.37158536585365853</v>
      </c>
      <c r="BQ2445" s="5">
        <f>VLOOKUP(_2025teamgamelogs[[#This Row],[TEAM_NAME]], LEAGUE_AVERAGES!$A$14:$C$43, 3, FALSE)</f>
        <v>0.34029268292682929</v>
      </c>
      <c r="BR2445" s="5">
        <f>VLOOKUP(_2025teamgamelogs[[#This Row],[TEAM_NAME]], LEAGUE_AVERAGES!$F$14:$H$43, 2, FALSE)</f>
        <v>0.4831951219512195</v>
      </c>
      <c r="BS2445" s="5">
        <f>VLOOKUP(_2025teamgamelogs[[#This Row],[TEAM_NAME]], LEAGUE_AVERAGES!$F$14:$H$43, 3, FALSE)</f>
        <v>0.47492682926829272</v>
      </c>
      <c r="BT2445" s="5">
        <f>VLOOKUP(_2025teamgamelogs[[#This Row],[TEAM_NAME]], LEAGUE_AVERAGES!$K$14:$M$43, 2, FALSE)</f>
        <v>0.59195463864629394</v>
      </c>
      <c r="BU2445" s="5">
        <f>VLOOKUP(_2025teamgamelogs[[#This Row],[TEAM_NAME]], LEAGUE_AVERAGES!$K$14:$M$43, 3, FALSE)</f>
        <v>0.57517865161129356</v>
      </c>
    </row>
    <row r="2446" spans="1:73" x14ac:dyDescent="0.2">
      <c r="A2446" t="s">
        <v>59</v>
      </c>
      <c r="B2446">
        <v>1610612765</v>
      </c>
      <c r="C2446" t="s">
        <v>107</v>
      </c>
      <c r="D2446" t="s">
        <v>108</v>
      </c>
      <c r="E2446">
        <v>22401192</v>
      </c>
      <c r="F2446" s="1">
        <v>45760</v>
      </c>
      <c r="G2446" t="s">
        <v>448</v>
      </c>
      <c r="H2446" t="s">
        <v>70</v>
      </c>
      <c r="I2446">
        <v>53</v>
      </c>
      <c r="J2446">
        <v>51</v>
      </c>
      <c r="K2446">
        <v>107</v>
      </c>
      <c r="L2446">
        <v>0.47699999999999998</v>
      </c>
      <c r="M2446">
        <v>22</v>
      </c>
      <c r="N2446">
        <v>59</v>
      </c>
      <c r="O2446">
        <v>0.373</v>
      </c>
      <c r="P2446">
        <v>9</v>
      </c>
      <c r="Q2446">
        <v>14</v>
      </c>
      <c r="R2446">
        <v>0.64300000000000002</v>
      </c>
      <c r="S2446">
        <v>14</v>
      </c>
      <c r="T2446">
        <v>28</v>
      </c>
      <c r="U2446">
        <v>42</v>
      </c>
      <c r="V2446">
        <v>35</v>
      </c>
      <c r="W2446">
        <v>13</v>
      </c>
      <c r="X2446">
        <v>9</v>
      </c>
      <c r="Y2446">
        <v>3</v>
      </c>
      <c r="Z2446">
        <v>7</v>
      </c>
      <c r="AA2446">
        <v>19</v>
      </c>
      <c r="AB2446">
        <v>17</v>
      </c>
      <c r="AC2446">
        <v>133</v>
      </c>
      <c r="AD2446">
        <v>-7</v>
      </c>
      <c r="AE2446">
        <v>1</v>
      </c>
      <c r="AF2446">
        <v>1231</v>
      </c>
      <c r="AG2446">
        <v>1231</v>
      </c>
      <c r="AH2446">
        <v>1231</v>
      </c>
      <c r="AI2446">
        <v>9</v>
      </c>
      <c r="AJ2446">
        <v>94</v>
      </c>
      <c r="AK2446">
        <v>21</v>
      </c>
      <c r="AL2446">
        <v>1077</v>
      </c>
      <c r="AM2446">
        <v>40</v>
      </c>
      <c r="AN2446">
        <v>10</v>
      </c>
      <c r="AO2446">
        <v>1065</v>
      </c>
      <c r="AP2446">
        <v>2256</v>
      </c>
      <c r="AQ2446">
        <v>2113</v>
      </c>
      <c r="AR2446">
        <v>2233</v>
      </c>
      <c r="AS2446">
        <v>466</v>
      </c>
      <c r="AT2446">
        <v>1951</v>
      </c>
      <c r="AU2446">
        <v>1443</v>
      </c>
      <c r="AV2446">
        <v>132</v>
      </c>
      <c r="AW2446">
        <v>850</v>
      </c>
      <c r="AX2446">
        <v>797</v>
      </c>
      <c r="AY2446">
        <v>1712</v>
      </c>
      <c r="AZ2446">
        <v>1902</v>
      </c>
      <c r="BA2446">
        <v>1258</v>
      </c>
      <c r="BB2446">
        <v>1444</v>
      </c>
      <c r="BC2446">
        <v>150</v>
      </c>
      <c r="BD2446">
        <v>1608</v>
      </c>
      <c r="BE2446">
        <v>1</v>
      </c>
      <c r="BF2446" t="s">
        <v>71</v>
      </c>
      <c r="BG2446" t="s">
        <v>1404</v>
      </c>
      <c r="BH2446" t="s">
        <v>1787</v>
      </c>
      <c r="BI2446" s="4">
        <f xml:space="preserve"> _2025teamgamelogs[[#This Row],[FGA]] + (0.44 * _2025teamgamelogs[[#This Row],[FTA]]) + _2025teamgamelogs[[#This Row],[TOV]] - _2025teamgamelogs[[#This Row],[OREB]]</f>
        <v>112.16</v>
      </c>
      <c r="BJ2446" s="3">
        <f>_2025teamgamelogs[[#This Row],[TOV]]/_2025teamgamelogs[[#This Row],[POSSESIONS]]</f>
        <v>0.1159058487874465</v>
      </c>
      <c r="BK2446" s="4">
        <f>_2025teamgamelogs[[#This Row],[PTS]]/_2025teamgamelogs[[#This Row],[POSSESIONS]]</f>
        <v>1.1858059914407988</v>
      </c>
      <c r="BL2446" s="4">
        <f xml:space="preserve"> 100 * _2025teamgamelogs[[#This Row],[POINTS_PER_POSSESSION]]</f>
        <v>118.58059914407988</v>
      </c>
      <c r="BM2446" s="4">
        <f xml:space="preserve"> _2025teamgamelogs[[#This Row],[POSSESIONS]] / (_2025teamgamelogs[[#This Row],[MIN]]/48)</f>
        <v>101.5788679245283</v>
      </c>
      <c r="BN2446" s="3">
        <f>_2025teamgamelogs[[#This Row],[PTS]] / (2 * (_2025teamgamelogs[[#This Row],[FGA]] + 0.44 * _2025teamgamelogs[[#This Row],[FTA]]))</f>
        <v>0.5876634853305055</v>
      </c>
      <c r="BO2446" s="4">
        <f>VLOOKUP(_2025teamgamelogs[[#This Row],[MONTH]], LEAGUE_AVERAGES!$A$2:$B$8, 2, FALSE)</f>
        <v>112.746782507823</v>
      </c>
      <c r="BP2446" s="5">
        <f>VLOOKUP(_2025teamgamelogs[[#This Row],[TEAM_NAME]], LEAGUE_AVERAGES!$A$14:$C$43, 2, FALSE)</f>
        <v>0.3560731707317073</v>
      </c>
      <c r="BQ2446" s="5">
        <f>VLOOKUP(_2025teamgamelogs[[#This Row],[TEAM_NAME]], LEAGUE_AVERAGES!$A$14:$C$43, 3, FALSE)</f>
        <v>0.3687804878048781</v>
      </c>
      <c r="BR2446" s="5">
        <f>VLOOKUP(_2025teamgamelogs[[#This Row],[TEAM_NAME]], LEAGUE_AVERAGES!$F$14:$H$43, 2, FALSE)</f>
        <v>0.47321951219512204</v>
      </c>
      <c r="BS2446" s="5">
        <f>VLOOKUP(_2025teamgamelogs[[#This Row],[TEAM_NAME]], LEAGUE_AVERAGES!$F$14:$H$43, 3, FALSE)</f>
        <v>0.48104878048780486</v>
      </c>
      <c r="BT2446" s="5">
        <f>VLOOKUP(_2025teamgamelogs[[#This Row],[TEAM_NAME]], LEAGUE_AVERAGES!$K$14:$M$43, 2, FALSE)</f>
        <v>0.57634444021190001</v>
      </c>
      <c r="BU2446" s="5">
        <f>VLOOKUP(_2025teamgamelogs[[#This Row],[TEAM_NAME]], LEAGUE_AVERAGES!$K$14:$M$43, 3, FALSE)</f>
        <v>0.58621097107374254</v>
      </c>
    </row>
    <row r="2447" spans="1:73" x14ac:dyDescent="0.2">
      <c r="A2447" t="s">
        <v>59</v>
      </c>
      <c r="B2447">
        <v>1610612739</v>
      </c>
      <c r="C2447" t="s">
        <v>119</v>
      </c>
      <c r="D2447" t="s">
        <v>120</v>
      </c>
      <c r="E2447">
        <v>22401189</v>
      </c>
      <c r="F2447" s="1">
        <v>45760</v>
      </c>
      <c r="G2447" t="s">
        <v>1068</v>
      </c>
      <c r="H2447" t="s">
        <v>70</v>
      </c>
      <c r="I2447">
        <v>58</v>
      </c>
      <c r="J2447">
        <v>44</v>
      </c>
      <c r="K2447">
        <v>115</v>
      </c>
      <c r="L2447">
        <v>0.38300000000000001</v>
      </c>
      <c r="M2447">
        <v>18</v>
      </c>
      <c r="N2447">
        <v>60</v>
      </c>
      <c r="O2447">
        <v>0.3</v>
      </c>
      <c r="P2447">
        <v>12</v>
      </c>
      <c r="Q2447">
        <v>22</v>
      </c>
      <c r="R2447">
        <v>0.54500000000000004</v>
      </c>
      <c r="S2447">
        <v>18</v>
      </c>
      <c r="T2447">
        <v>47</v>
      </c>
      <c r="U2447">
        <v>65</v>
      </c>
      <c r="V2447">
        <v>21</v>
      </c>
      <c r="W2447">
        <v>22</v>
      </c>
      <c r="X2447">
        <v>6</v>
      </c>
      <c r="Y2447">
        <v>9</v>
      </c>
      <c r="Z2447">
        <v>10</v>
      </c>
      <c r="AA2447">
        <v>23</v>
      </c>
      <c r="AB2447">
        <v>20</v>
      </c>
      <c r="AC2447">
        <v>118</v>
      </c>
      <c r="AD2447">
        <v>-8</v>
      </c>
      <c r="AE2447">
        <v>1</v>
      </c>
      <c r="AF2447">
        <v>1231</v>
      </c>
      <c r="AG2447">
        <v>1231</v>
      </c>
      <c r="AH2447">
        <v>1231</v>
      </c>
      <c r="AI2447">
        <v>1</v>
      </c>
      <c r="AJ2447">
        <v>703</v>
      </c>
      <c r="AK2447">
        <v>3</v>
      </c>
      <c r="AL2447">
        <v>2335</v>
      </c>
      <c r="AM2447">
        <v>288</v>
      </c>
      <c r="AN2447">
        <v>7</v>
      </c>
      <c r="AO2447">
        <v>1895</v>
      </c>
      <c r="AP2447">
        <v>1889</v>
      </c>
      <c r="AQ2447">
        <v>1008</v>
      </c>
      <c r="AR2447">
        <v>2419</v>
      </c>
      <c r="AS2447">
        <v>100</v>
      </c>
      <c r="AT2447">
        <v>15</v>
      </c>
      <c r="AU2447">
        <v>6</v>
      </c>
      <c r="AV2447">
        <v>2031</v>
      </c>
      <c r="AW2447">
        <v>2345</v>
      </c>
      <c r="AX2447">
        <v>1702</v>
      </c>
      <c r="AY2447">
        <v>109</v>
      </c>
      <c r="AZ2447">
        <v>2353</v>
      </c>
      <c r="BA2447">
        <v>2046</v>
      </c>
      <c r="BB2447">
        <v>767</v>
      </c>
      <c r="BC2447">
        <v>891</v>
      </c>
      <c r="BD2447">
        <v>1667</v>
      </c>
      <c r="BE2447">
        <v>1</v>
      </c>
      <c r="BF2447" t="s">
        <v>64</v>
      </c>
      <c r="BG2447" t="s">
        <v>1404</v>
      </c>
      <c r="BH2447" t="s">
        <v>1787</v>
      </c>
      <c r="BI2447" s="4">
        <f xml:space="preserve"> _2025teamgamelogs[[#This Row],[FGA]] + (0.44 * _2025teamgamelogs[[#This Row],[FTA]]) + _2025teamgamelogs[[#This Row],[TOV]] - _2025teamgamelogs[[#This Row],[OREB]]</f>
        <v>128.68</v>
      </c>
      <c r="BJ2447" s="3">
        <f>_2025teamgamelogs[[#This Row],[TOV]]/_2025teamgamelogs[[#This Row],[POSSESIONS]]</f>
        <v>0.17096673919801056</v>
      </c>
      <c r="BK2447" s="4">
        <f>_2025teamgamelogs[[#This Row],[PTS]]/_2025teamgamelogs[[#This Row],[POSSESIONS]]</f>
        <v>0.91700341933478391</v>
      </c>
      <c r="BL2447" s="4">
        <f xml:space="preserve"> 100 * _2025teamgamelogs[[#This Row],[POINTS_PER_POSSESSION]]</f>
        <v>91.700341933478384</v>
      </c>
      <c r="BM2447" s="4">
        <f xml:space="preserve"> _2025teamgamelogs[[#This Row],[POSSESIONS]] / (_2025teamgamelogs[[#This Row],[MIN]]/48)</f>
        <v>106.49379310344828</v>
      </c>
      <c r="BN2447" s="3">
        <f>_2025teamgamelogs[[#This Row],[PTS]] / (2 * (_2025teamgamelogs[[#This Row],[FGA]] + 0.44 * _2025teamgamelogs[[#This Row],[FTA]]))</f>
        <v>0.47321142123837018</v>
      </c>
      <c r="BO2447" s="4">
        <f>VLOOKUP(_2025teamgamelogs[[#This Row],[MONTH]], LEAGUE_AVERAGES!$A$2:$B$8, 2, FALSE)</f>
        <v>112.746782507823</v>
      </c>
      <c r="BP2447" s="5">
        <f>VLOOKUP(_2025teamgamelogs[[#This Row],[TEAM_NAME]], LEAGUE_AVERAGES!$A$14:$C$43, 2, FALSE)</f>
        <v>0.38409756097560971</v>
      </c>
      <c r="BQ2447" s="5">
        <f>VLOOKUP(_2025teamgamelogs[[#This Row],[TEAM_NAME]], LEAGUE_AVERAGES!$A$14:$C$43, 3, FALSE)</f>
        <v>0.38512195121951209</v>
      </c>
      <c r="BR2447" s="5">
        <f>VLOOKUP(_2025teamgamelogs[[#This Row],[TEAM_NAME]], LEAGUE_AVERAGES!$F$14:$H$43, 2, FALSE)</f>
        <v>0.49482926829268303</v>
      </c>
      <c r="BS2447" s="5">
        <f>VLOOKUP(_2025teamgamelogs[[#This Row],[TEAM_NAME]], LEAGUE_AVERAGES!$F$14:$H$43, 3, FALSE)</f>
        <v>0.4880731707317072</v>
      </c>
      <c r="BT2447" s="5">
        <f>VLOOKUP(_2025teamgamelogs[[#This Row],[TEAM_NAME]], LEAGUE_AVERAGES!$K$14:$M$43, 2, FALSE)</f>
        <v>0.61027349880699666</v>
      </c>
      <c r="BU2447" s="5">
        <f>VLOOKUP(_2025teamgamelogs[[#This Row],[TEAM_NAME]], LEAGUE_AVERAGES!$K$14:$M$43, 3, FALSE)</f>
        <v>0.60680781397749251</v>
      </c>
    </row>
    <row r="2448" spans="1:73" x14ac:dyDescent="0.2">
      <c r="A2448" t="s">
        <v>59</v>
      </c>
      <c r="B2448">
        <v>1610612760</v>
      </c>
      <c r="C2448" t="s">
        <v>137</v>
      </c>
      <c r="D2448" t="s">
        <v>138</v>
      </c>
      <c r="E2448">
        <v>22401196</v>
      </c>
      <c r="F2448" s="1">
        <v>45760</v>
      </c>
      <c r="G2448" t="s">
        <v>754</v>
      </c>
      <c r="H2448" t="s">
        <v>63</v>
      </c>
      <c r="I2448">
        <v>48</v>
      </c>
      <c r="J2448">
        <v>41</v>
      </c>
      <c r="K2448">
        <v>98</v>
      </c>
      <c r="L2448">
        <v>0.41799999999999998</v>
      </c>
      <c r="M2448">
        <v>9</v>
      </c>
      <c r="N2448">
        <v>47</v>
      </c>
      <c r="O2448">
        <v>0.191</v>
      </c>
      <c r="P2448">
        <v>24</v>
      </c>
      <c r="Q2448">
        <v>27</v>
      </c>
      <c r="R2448">
        <v>0.88900000000000001</v>
      </c>
      <c r="S2448">
        <v>17</v>
      </c>
      <c r="T2448">
        <v>37</v>
      </c>
      <c r="U2448">
        <v>54</v>
      </c>
      <c r="V2448">
        <v>16</v>
      </c>
      <c r="W2448">
        <v>10</v>
      </c>
      <c r="X2448">
        <v>8</v>
      </c>
      <c r="Y2448">
        <v>4</v>
      </c>
      <c r="Z2448">
        <v>4</v>
      </c>
      <c r="AA2448">
        <v>25</v>
      </c>
      <c r="AB2448">
        <v>19</v>
      </c>
      <c r="AC2448">
        <v>115</v>
      </c>
      <c r="AD2448">
        <v>15</v>
      </c>
      <c r="AE2448">
        <v>1</v>
      </c>
      <c r="AF2448">
        <v>1</v>
      </c>
      <c r="AG2448">
        <v>1</v>
      </c>
      <c r="AH2448">
        <v>1</v>
      </c>
      <c r="AI2448">
        <v>121</v>
      </c>
      <c r="AJ2448">
        <v>1234</v>
      </c>
      <c r="AK2448">
        <v>251</v>
      </c>
      <c r="AL2448">
        <v>2003</v>
      </c>
      <c r="AM2448">
        <v>2097</v>
      </c>
      <c r="AN2448">
        <v>200</v>
      </c>
      <c r="AO2448">
        <v>2412</v>
      </c>
      <c r="AP2448">
        <v>238</v>
      </c>
      <c r="AQ2448">
        <v>471</v>
      </c>
      <c r="AR2448">
        <v>316</v>
      </c>
      <c r="AS2448">
        <v>160</v>
      </c>
      <c r="AT2448">
        <v>489</v>
      </c>
      <c r="AU2448">
        <v>165</v>
      </c>
      <c r="AV2448">
        <v>2415</v>
      </c>
      <c r="AW2448">
        <v>264</v>
      </c>
      <c r="AX2448">
        <v>1073</v>
      </c>
      <c r="AY2448">
        <v>1274</v>
      </c>
      <c r="AZ2448">
        <v>750</v>
      </c>
      <c r="BA2448">
        <v>2247</v>
      </c>
      <c r="BB2448">
        <v>971</v>
      </c>
      <c r="BC2448">
        <v>1095</v>
      </c>
      <c r="BD2448">
        <v>376</v>
      </c>
      <c r="BE2448">
        <v>1</v>
      </c>
      <c r="BF2448" t="s">
        <v>71</v>
      </c>
      <c r="BG2448" t="s">
        <v>1404</v>
      </c>
      <c r="BH2448" t="s">
        <v>1787</v>
      </c>
      <c r="BI2448" s="4">
        <f xml:space="preserve"> _2025teamgamelogs[[#This Row],[FGA]] + (0.44 * _2025teamgamelogs[[#This Row],[FTA]]) + _2025teamgamelogs[[#This Row],[TOV]] - _2025teamgamelogs[[#This Row],[OREB]]</f>
        <v>102.88</v>
      </c>
      <c r="BJ2448" s="3">
        <f>_2025teamgamelogs[[#This Row],[TOV]]/_2025teamgamelogs[[#This Row],[POSSESIONS]]</f>
        <v>9.7200622083981336E-2</v>
      </c>
      <c r="BK2448" s="4">
        <f>_2025teamgamelogs[[#This Row],[PTS]]/_2025teamgamelogs[[#This Row],[POSSESIONS]]</f>
        <v>1.1178071539657854</v>
      </c>
      <c r="BL2448" s="4">
        <f xml:space="preserve"> 100 * _2025teamgamelogs[[#This Row],[POINTS_PER_POSSESSION]]</f>
        <v>111.78071539657854</v>
      </c>
      <c r="BM2448" s="4">
        <f xml:space="preserve"> _2025teamgamelogs[[#This Row],[POSSESIONS]] / (_2025teamgamelogs[[#This Row],[MIN]]/48)</f>
        <v>102.88</v>
      </c>
      <c r="BN2448" s="3">
        <f>_2025teamgamelogs[[#This Row],[PTS]] / (2 * (_2025teamgamelogs[[#This Row],[FGA]] + 0.44 * _2025teamgamelogs[[#This Row],[FTA]]))</f>
        <v>0.52329814342919556</v>
      </c>
      <c r="BO2448" s="4">
        <f>VLOOKUP(_2025teamgamelogs[[#This Row],[MONTH]], LEAGUE_AVERAGES!$A$2:$B$8, 2, FALSE)</f>
        <v>112.746782507823</v>
      </c>
      <c r="BP2448" s="5">
        <f>VLOOKUP(_2025teamgamelogs[[#This Row],[TEAM_NAME]], LEAGUE_AVERAGES!$A$14:$C$43, 2, FALSE)</f>
        <v>0.38229268292682927</v>
      </c>
      <c r="BQ2448" s="5">
        <f>VLOOKUP(_2025teamgamelogs[[#This Row],[TEAM_NAME]], LEAGUE_AVERAGES!$A$14:$C$43, 3, FALSE)</f>
        <v>0.36500000000000005</v>
      </c>
      <c r="BR2448" s="5">
        <f>VLOOKUP(_2025teamgamelogs[[#This Row],[TEAM_NAME]], LEAGUE_AVERAGES!$F$14:$H$43, 2, FALSE)</f>
        <v>0.48607317073170736</v>
      </c>
      <c r="BS2448" s="5">
        <f>VLOOKUP(_2025teamgamelogs[[#This Row],[TEAM_NAME]], LEAGUE_AVERAGES!$F$14:$H$43, 3, FALSE)</f>
        <v>0.4780731707317073</v>
      </c>
      <c r="BT2448" s="5">
        <f>VLOOKUP(_2025teamgamelogs[[#This Row],[TEAM_NAME]], LEAGUE_AVERAGES!$K$14:$M$43, 2, FALSE)</f>
        <v>0.59971838422440138</v>
      </c>
      <c r="BU2448" s="5">
        <f>VLOOKUP(_2025teamgamelogs[[#This Row],[TEAM_NAME]], LEAGUE_AVERAGES!$K$14:$M$43, 3, FALSE)</f>
        <v>0.58679992881439635</v>
      </c>
    </row>
    <row r="2449" spans="1:73" x14ac:dyDescent="0.2">
      <c r="A2449" t="s">
        <v>59</v>
      </c>
      <c r="B2449">
        <v>1610612766</v>
      </c>
      <c r="C2449" t="s">
        <v>122</v>
      </c>
      <c r="D2449" t="s">
        <v>123</v>
      </c>
      <c r="E2449">
        <v>22401187</v>
      </c>
      <c r="F2449" s="1">
        <v>45760</v>
      </c>
      <c r="G2449" t="s">
        <v>1865</v>
      </c>
      <c r="H2449" t="s">
        <v>70</v>
      </c>
      <c r="I2449">
        <v>48</v>
      </c>
      <c r="J2449">
        <v>32</v>
      </c>
      <c r="K2449">
        <v>85</v>
      </c>
      <c r="L2449">
        <v>0.376</v>
      </c>
      <c r="M2449">
        <v>11</v>
      </c>
      <c r="N2449">
        <v>39</v>
      </c>
      <c r="O2449">
        <v>0.28199999999999997</v>
      </c>
      <c r="P2449">
        <v>11</v>
      </c>
      <c r="Q2449">
        <v>18</v>
      </c>
      <c r="R2449">
        <v>0.61099999999999999</v>
      </c>
      <c r="S2449">
        <v>18</v>
      </c>
      <c r="T2449">
        <v>33</v>
      </c>
      <c r="U2449">
        <v>51</v>
      </c>
      <c r="V2449">
        <v>23</v>
      </c>
      <c r="W2449">
        <v>17</v>
      </c>
      <c r="X2449">
        <v>10</v>
      </c>
      <c r="Y2449">
        <v>4</v>
      </c>
      <c r="Z2449">
        <v>6</v>
      </c>
      <c r="AA2449">
        <v>16</v>
      </c>
      <c r="AB2449">
        <v>14</v>
      </c>
      <c r="AC2449">
        <v>86</v>
      </c>
      <c r="AD2449">
        <v>-7</v>
      </c>
      <c r="AE2449">
        <v>1</v>
      </c>
      <c r="AF2449">
        <v>1231</v>
      </c>
      <c r="AG2449">
        <v>1231</v>
      </c>
      <c r="AH2449">
        <v>1231</v>
      </c>
      <c r="AI2449">
        <v>121</v>
      </c>
      <c r="AJ2449">
        <v>2370</v>
      </c>
      <c r="AK2449">
        <v>1709</v>
      </c>
      <c r="AL2449">
        <v>2357</v>
      </c>
      <c r="AM2449">
        <v>1661</v>
      </c>
      <c r="AN2449">
        <v>933</v>
      </c>
      <c r="AO2449">
        <v>2046</v>
      </c>
      <c r="AP2449">
        <v>2028</v>
      </c>
      <c r="AQ2449">
        <v>1617</v>
      </c>
      <c r="AR2449">
        <v>2326</v>
      </c>
      <c r="AS2449">
        <v>100</v>
      </c>
      <c r="AT2449">
        <v>1131</v>
      </c>
      <c r="AU2449">
        <v>340</v>
      </c>
      <c r="AV2449">
        <v>1759</v>
      </c>
      <c r="AW2449">
        <v>1759</v>
      </c>
      <c r="AX2449">
        <v>539</v>
      </c>
      <c r="AY2449">
        <v>1274</v>
      </c>
      <c r="AZ2449">
        <v>1573</v>
      </c>
      <c r="BA2449">
        <v>570</v>
      </c>
      <c r="BB2449">
        <v>2064</v>
      </c>
      <c r="BC2449">
        <v>2427</v>
      </c>
      <c r="BD2449">
        <v>1608</v>
      </c>
      <c r="BE2449">
        <v>1</v>
      </c>
      <c r="BF2449" t="s">
        <v>71</v>
      </c>
      <c r="BG2449" t="s">
        <v>1404</v>
      </c>
      <c r="BH2449" t="s">
        <v>1787</v>
      </c>
      <c r="BI2449" s="4">
        <f xml:space="preserve"> _2025teamgamelogs[[#This Row],[FGA]] + (0.44 * _2025teamgamelogs[[#This Row],[FTA]]) + _2025teamgamelogs[[#This Row],[TOV]] - _2025teamgamelogs[[#This Row],[OREB]]</f>
        <v>91.92</v>
      </c>
      <c r="BJ2449" s="3">
        <f>_2025teamgamelogs[[#This Row],[TOV]]/_2025teamgamelogs[[#This Row],[POSSESIONS]]</f>
        <v>0.18494342906875544</v>
      </c>
      <c r="BK2449" s="4">
        <f>_2025teamgamelogs[[#This Row],[PTS]]/_2025teamgamelogs[[#This Row],[POSSESIONS]]</f>
        <v>0.93559617058311573</v>
      </c>
      <c r="BL2449" s="4">
        <f xml:space="preserve"> 100 * _2025teamgamelogs[[#This Row],[POINTS_PER_POSSESSION]]</f>
        <v>93.559617058311574</v>
      </c>
      <c r="BM2449" s="4">
        <f xml:space="preserve"> _2025teamgamelogs[[#This Row],[POSSESIONS]] / (_2025teamgamelogs[[#This Row],[MIN]]/48)</f>
        <v>91.92</v>
      </c>
      <c r="BN2449" s="3">
        <f>_2025teamgamelogs[[#This Row],[PTS]] / (2 * (_2025teamgamelogs[[#This Row],[FGA]] + 0.44 * _2025teamgamelogs[[#This Row],[FTA]]))</f>
        <v>0.46276366767111493</v>
      </c>
      <c r="BO2449" s="4">
        <f>VLOOKUP(_2025teamgamelogs[[#This Row],[MONTH]], LEAGUE_AVERAGES!$A$2:$B$8, 2, FALSE)</f>
        <v>112.746782507823</v>
      </c>
      <c r="BP2449" s="5">
        <f>VLOOKUP(_2025teamgamelogs[[#This Row],[TEAM_NAME]], LEAGUE_AVERAGES!$A$14:$C$43, 2, FALSE)</f>
        <v>0.33860975609756089</v>
      </c>
      <c r="BQ2449" s="5">
        <f>VLOOKUP(_2025teamgamelogs[[#This Row],[TEAM_NAME]], LEAGUE_AVERAGES!$A$14:$C$43, 3, FALSE)</f>
        <v>0.33580487804878045</v>
      </c>
      <c r="BR2449" s="5">
        <f>VLOOKUP(_2025teamgamelogs[[#This Row],[TEAM_NAME]], LEAGUE_AVERAGES!$F$14:$H$43, 2, FALSE)</f>
        <v>0.43492682926829268</v>
      </c>
      <c r="BS2449" s="5">
        <f>VLOOKUP(_2025teamgamelogs[[#This Row],[TEAM_NAME]], LEAGUE_AVERAGES!$F$14:$H$43, 3, FALSE)</f>
        <v>0.42697560975609755</v>
      </c>
      <c r="BT2449" s="5">
        <f>VLOOKUP(_2025teamgamelogs[[#This Row],[TEAM_NAME]], LEAGUE_AVERAGES!$K$14:$M$43, 2, FALSE)</f>
        <v>0.5424635833805308</v>
      </c>
      <c r="BU2449" s="5">
        <f>VLOOKUP(_2025teamgamelogs[[#This Row],[TEAM_NAME]], LEAGUE_AVERAGES!$K$14:$M$43, 3, FALSE)</f>
        <v>0.53419164265445196</v>
      </c>
    </row>
    <row r="2450" spans="1:73" x14ac:dyDescent="0.2">
      <c r="A2450" t="s">
        <v>59</v>
      </c>
      <c r="B2450">
        <v>1610612741</v>
      </c>
      <c r="C2450" t="s">
        <v>86</v>
      </c>
      <c r="D2450" t="s">
        <v>87</v>
      </c>
      <c r="E2450">
        <v>22401191</v>
      </c>
      <c r="F2450" s="1">
        <v>45760</v>
      </c>
      <c r="G2450" t="s">
        <v>1450</v>
      </c>
      <c r="H2450" t="s">
        <v>63</v>
      </c>
      <c r="I2450">
        <v>48</v>
      </c>
      <c r="J2450">
        <v>47</v>
      </c>
      <c r="K2450">
        <v>103</v>
      </c>
      <c r="L2450">
        <v>0.45600000000000002</v>
      </c>
      <c r="M2450">
        <v>13</v>
      </c>
      <c r="N2450">
        <v>40</v>
      </c>
      <c r="O2450">
        <v>0.32500000000000001</v>
      </c>
      <c r="P2450">
        <v>15</v>
      </c>
      <c r="Q2450">
        <v>20</v>
      </c>
      <c r="R2450">
        <v>0.75</v>
      </c>
      <c r="S2450">
        <v>15</v>
      </c>
      <c r="T2450">
        <v>44</v>
      </c>
      <c r="U2450">
        <v>59</v>
      </c>
      <c r="V2450">
        <v>29</v>
      </c>
      <c r="W2450">
        <v>13</v>
      </c>
      <c r="X2450">
        <v>10</v>
      </c>
      <c r="Y2450">
        <v>4</v>
      </c>
      <c r="Z2450">
        <v>6</v>
      </c>
      <c r="AA2450">
        <v>17</v>
      </c>
      <c r="AB2450">
        <v>15</v>
      </c>
      <c r="AC2450">
        <v>122</v>
      </c>
      <c r="AD2450">
        <v>20</v>
      </c>
      <c r="AE2450">
        <v>1</v>
      </c>
      <c r="AF2450">
        <v>1</v>
      </c>
      <c r="AG2450">
        <v>1</v>
      </c>
      <c r="AH2450">
        <v>1</v>
      </c>
      <c r="AI2450">
        <v>121</v>
      </c>
      <c r="AJ2450">
        <v>335</v>
      </c>
      <c r="AK2450">
        <v>77</v>
      </c>
      <c r="AL2450">
        <v>1441</v>
      </c>
      <c r="AM2450">
        <v>1171</v>
      </c>
      <c r="AN2450">
        <v>795</v>
      </c>
      <c r="AO2450">
        <v>1614</v>
      </c>
      <c r="AP2450">
        <v>1416</v>
      </c>
      <c r="AQ2450">
        <v>1301</v>
      </c>
      <c r="AR2450">
        <v>1525</v>
      </c>
      <c r="AS2450">
        <v>332</v>
      </c>
      <c r="AT2450">
        <v>50</v>
      </c>
      <c r="AU2450">
        <v>46</v>
      </c>
      <c r="AV2450">
        <v>687</v>
      </c>
      <c r="AW2450">
        <v>850</v>
      </c>
      <c r="AX2450">
        <v>539</v>
      </c>
      <c r="AY2450">
        <v>1274</v>
      </c>
      <c r="AZ2450">
        <v>1573</v>
      </c>
      <c r="BA2450">
        <v>792</v>
      </c>
      <c r="BB2450">
        <v>1892</v>
      </c>
      <c r="BC2450">
        <v>609</v>
      </c>
      <c r="BD2450">
        <v>231</v>
      </c>
      <c r="BE2450">
        <v>1</v>
      </c>
      <c r="BF2450" t="s">
        <v>71</v>
      </c>
      <c r="BG2450" t="s">
        <v>1404</v>
      </c>
      <c r="BH2450" t="s">
        <v>1787</v>
      </c>
      <c r="BI2450" s="4">
        <f xml:space="preserve"> _2025teamgamelogs[[#This Row],[FGA]] + (0.44 * _2025teamgamelogs[[#This Row],[FTA]]) + _2025teamgamelogs[[#This Row],[TOV]] - _2025teamgamelogs[[#This Row],[OREB]]</f>
        <v>109.8</v>
      </c>
      <c r="BJ2450" s="3">
        <f>_2025teamgamelogs[[#This Row],[TOV]]/_2025teamgamelogs[[#This Row],[POSSESIONS]]</f>
        <v>0.11839708561020036</v>
      </c>
      <c r="BK2450" s="4">
        <f>_2025teamgamelogs[[#This Row],[PTS]]/_2025teamgamelogs[[#This Row],[POSSESIONS]]</f>
        <v>1.1111111111111112</v>
      </c>
      <c r="BL2450" s="4">
        <f xml:space="preserve"> 100 * _2025teamgamelogs[[#This Row],[POINTS_PER_POSSESSION]]</f>
        <v>111.11111111111111</v>
      </c>
      <c r="BM2450" s="4">
        <f xml:space="preserve"> _2025teamgamelogs[[#This Row],[POSSESIONS]] / (_2025teamgamelogs[[#This Row],[MIN]]/48)</f>
        <v>109.8</v>
      </c>
      <c r="BN2450" s="3">
        <f>_2025teamgamelogs[[#This Row],[PTS]] / (2 * (_2025teamgamelogs[[#This Row],[FGA]] + 0.44 * _2025teamgamelogs[[#This Row],[FTA]]))</f>
        <v>0.54561717352415029</v>
      </c>
      <c r="BO2450" s="4">
        <f>VLOOKUP(_2025teamgamelogs[[#This Row],[MONTH]], LEAGUE_AVERAGES!$A$2:$B$8, 2, FALSE)</f>
        <v>112.746782507823</v>
      </c>
      <c r="BP2450" s="5">
        <f>VLOOKUP(_2025teamgamelogs[[#This Row],[TEAM_NAME]], LEAGUE_AVERAGES!$A$14:$C$43, 2, FALSE)</f>
        <v>0.36141463414634156</v>
      </c>
      <c r="BQ2450" s="5">
        <f>VLOOKUP(_2025teamgamelogs[[#This Row],[TEAM_NAME]], LEAGUE_AVERAGES!$A$14:$C$43, 3, FALSE)</f>
        <v>0.37548780487804878</v>
      </c>
      <c r="BR2450" s="5">
        <f>VLOOKUP(_2025teamgamelogs[[#This Row],[TEAM_NAME]], LEAGUE_AVERAGES!$F$14:$H$43, 2, FALSE)</f>
        <v>0.46404878048780479</v>
      </c>
      <c r="BS2450" s="5">
        <f>VLOOKUP(_2025teamgamelogs[[#This Row],[TEAM_NAME]], LEAGUE_AVERAGES!$F$14:$H$43, 3, FALSE)</f>
        <v>0.47712195121951223</v>
      </c>
      <c r="BT2450" s="5">
        <f>VLOOKUP(_2025teamgamelogs[[#This Row],[TEAM_NAME]], LEAGUE_AVERAGES!$K$14:$M$43, 2, FALSE)</f>
        <v>0.57631003599073594</v>
      </c>
      <c r="BU2450" s="5">
        <f>VLOOKUP(_2025teamgamelogs[[#This Row],[TEAM_NAME]], LEAGUE_AVERAGES!$K$14:$M$43, 3, FALSE)</f>
        <v>0.59556361257988066</v>
      </c>
    </row>
    <row r="2451" spans="1:73" x14ac:dyDescent="0.2">
      <c r="A2451" t="s">
        <v>59</v>
      </c>
      <c r="B2451">
        <v>1610612744</v>
      </c>
      <c r="C2451" t="s">
        <v>98</v>
      </c>
      <c r="D2451" t="s">
        <v>99</v>
      </c>
      <c r="E2451">
        <v>22401198</v>
      </c>
      <c r="F2451" s="1">
        <v>45760</v>
      </c>
      <c r="G2451" t="s">
        <v>197</v>
      </c>
      <c r="H2451" t="s">
        <v>70</v>
      </c>
      <c r="I2451">
        <v>53</v>
      </c>
      <c r="J2451">
        <v>43</v>
      </c>
      <c r="K2451">
        <v>79</v>
      </c>
      <c r="L2451">
        <v>0.54400000000000004</v>
      </c>
      <c r="M2451">
        <v>15</v>
      </c>
      <c r="N2451">
        <v>33</v>
      </c>
      <c r="O2451">
        <v>0.45500000000000002</v>
      </c>
      <c r="P2451">
        <v>18</v>
      </c>
      <c r="Q2451">
        <v>23</v>
      </c>
      <c r="R2451">
        <v>0.78300000000000003</v>
      </c>
      <c r="S2451">
        <v>3</v>
      </c>
      <c r="T2451">
        <v>22</v>
      </c>
      <c r="U2451">
        <v>25</v>
      </c>
      <c r="V2451">
        <v>31</v>
      </c>
      <c r="W2451">
        <v>16</v>
      </c>
      <c r="X2451">
        <v>11</v>
      </c>
      <c r="Y2451">
        <v>6</v>
      </c>
      <c r="Z2451">
        <v>3</v>
      </c>
      <c r="AA2451">
        <v>20</v>
      </c>
      <c r="AB2451">
        <v>21</v>
      </c>
      <c r="AC2451">
        <v>119</v>
      </c>
      <c r="AD2451">
        <v>-5</v>
      </c>
      <c r="AE2451">
        <v>1</v>
      </c>
      <c r="AF2451">
        <v>1231</v>
      </c>
      <c r="AG2451">
        <v>1231</v>
      </c>
      <c r="AH2451">
        <v>1231</v>
      </c>
      <c r="AI2451">
        <v>9</v>
      </c>
      <c r="AJ2451">
        <v>866</v>
      </c>
      <c r="AK2451">
        <v>2245</v>
      </c>
      <c r="AL2451">
        <v>202</v>
      </c>
      <c r="AM2451">
        <v>733</v>
      </c>
      <c r="AN2451">
        <v>1749</v>
      </c>
      <c r="AO2451">
        <v>299</v>
      </c>
      <c r="AP2451">
        <v>889</v>
      </c>
      <c r="AQ2451">
        <v>899</v>
      </c>
      <c r="AR2451">
        <v>1256</v>
      </c>
      <c r="AS2451">
        <v>2426</v>
      </c>
      <c r="AT2451">
        <v>2412</v>
      </c>
      <c r="AU2451">
        <v>2457</v>
      </c>
      <c r="AV2451">
        <v>426</v>
      </c>
      <c r="AW2451">
        <v>1583</v>
      </c>
      <c r="AX2451">
        <v>346</v>
      </c>
      <c r="AY2451">
        <v>560</v>
      </c>
      <c r="AZ2451">
        <v>384</v>
      </c>
      <c r="BA2451">
        <v>1491</v>
      </c>
      <c r="BB2451">
        <v>575</v>
      </c>
      <c r="BC2451">
        <v>798</v>
      </c>
      <c r="BD2451">
        <v>1476</v>
      </c>
      <c r="BE2451">
        <v>1</v>
      </c>
      <c r="BF2451" t="s">
        <v>64</v>
      </c>
      <c r="BG2451" t="s">
        <v>1404</v>
      </c>
      <c r="BH2451" t="s">
        <v>1787</v>
      </c>
      <c r="BI2451" s="4">
        <f xml:space="preserve"> _2025teamgamelogs[[#This Row],[FGA]] + (0.44 * _2025teamgamelogs[[#This Row],[FTA]]) + _2025teamgamelogs[[#This Row],[TOV]] - _2025teamgamelogs[[#This Row],[OREB]]</f>
        <v>102.12</v>
      </c>
      <c r="BJ2451" s="3">
        <f>_2025teamgamelogs[[#This Row],[TOV]]/_2025teamgamelogs[[#This Row],[POSSESIONS]]</f>
        <v>0.15667841754798276</v>
      </c>
      <c r="BK2451" s="4">
        <f>_2025teamgamelogs[[#This Row],[PTS]]/_2025teamgamelogs[[#This Row],[POSSESIONS]]</f>
        <v>1.1652957305131217</v>
      </c>
      <c r="BL2451" s="4">
        <f xml:space="preserve"> 100 * _2025teamgamelogs[[#This Row],[POINTS_PER_POSSESSION]]</f>
        <v>116.52957305131217</v>
      </c>
      <c r="BM2451" s="4">
        <f xml:space="preserve"> _2025teamgamelogs[[#This Row],[POSSESIONS]] / (_2025teamgamelogs[[#This Row],[MIN]]/48)</f>
        <v>92.486037735849052</v>
      </c>
      <c r="BN2451" s="3">
        <f>_2025teamgamelogs[[#This Row],[PTS]] / (2 * (_2025teamgamelogs[[#This Row],[FGA]] + 0.44 * _2025teamgamelogs[[#This Row],[FTA]]))</f>
        <v>0.66763913824057453</v>
      </c>
      <c r="BO2451" s="4">
        <f>VLOOKUP(_2025teamgamelogs[[#This Row],[MONTH]], LEAGUE_AVERAGES!$A$2:$B$8, 2, FALSE)</f>
        <v>112.746782507823</v>
      </c>
      <c r="BP2451" s="5">
        <f>VLOOKUP(_2025teamgamelogs[[#This Row],[TEAM_NAME]], LEAGUE_AVERAGES!$A$14:$C$43, 2, FALSE)</f>
        <v>0.36843902439024395</v>
      </c>
      <c r="BQ2451" s="5">
        <f>VLOOKUP(_2025teamgamelogs[[#This Row],[TEAM_NAME]], LEAGUE_AVERAGES!$A$14:$C$43, 3, FALSE)</f>
        <v>0.35765853658536584</v>
      </c>
      <c r="BR2451" s="5">
        <f>VLOOKUP(_2025teamgamelogs[[#This Row],[TEAM_NAME]], LEAGUE_AVERAGES!$F$14:$H$43, 2, FALSE)</f>
        <v>0.45136585365853665</v>
      </c>
      <c r="BS2451" s="5">
        <f>VLOOKUP(_2025teamgamelogs[[#This Row],[TEAM_NAME]], LEAGUE_AVERAGES!$F$14:$H$43, 3, FALSE)</f>
        <v>0.45180487804878061</v>
      </c>
      <c r="BT2451" s="5">
        <f>VLOOKUP(_2025teamgamelogs[[#This Row],[TEAM_NAME]], LEAGUE_AVERAGES!$K$14:$M$43, 2, FALSE)</f>
        <v>0.56832140437053513</v>
      </c>
      <c r="BU2451" s="5">
        <f>VLOOKUP(_2025teamgamelogs[[#This Row],[TEAM_NAME]], LEAGUE_AVERAGES!$K$14:$M$43, 3, FALSE)</f>
        <v>0.56980808391386595</v>
      </c>
    </row>
    <row r="2452" spans="1:73" x14ac:dyDescent="0.2">
      <c r="A2452" t="s">
        <v>59</v>
      </c>
      <c r="B2452">
        <v>1610612754</v>
      </c>
      <c r="C2452" t="s">
        <v>110</v>
      </c>
      <c r="D2452" t="s">
        <v>111</v>
      </c>
      <c r="E2452">
        <v>22401189</v>
      </c>
      <c r="F2452" s="1">
        <v>45760</v>
      </c>
      <c r="G2452" t="s">
        <v>1079</v>
      </c>
      <c r="H2452" t="s">
        <v>63</v>
      </c>
      <c r="I2452">
        <v>58</v>
      </c>
      <c r="J2452">
        <v>48</v>
      </c>
      <c r="K2452">
        <v>119</v>
      </c>
      <c r="L2452">
        <v>0.40300000000000002</v>
      </c>
      <c r="M2452">
        <v>10</v>
      </c>
      <c r="N2452">
        <v>42</v>
      </c>
      <c r="O2452">
        <v>0.23799999999999999</v>
      </c>
      <c r="P2452">
        <v>20</v>
      </c>
      <c r="Q2452">
        <v>22</v>
      </c>
      <c r="R2452">
        <v>0.90900000000000003</v>
      </c>
      <c r="S2452">
        <v>14</v>
      </c>
      <c r="T2452">
        <v>47</v>
      </c>
      <c r="U2452">
        <v>61</v>
      </c>
      <c r="V2452">
        <v>27</v>
      </c>
      <c r="W2452">
        <v>13</v>
      </c>
      <c r="X2452">
        <v>15</v>
      </c>
      <c r="Y2452">
        <v>10</v>
      </c>
      <c r="Z2452">
        <v>9</v>
      </c>
      <c r="AA2452">
        <v>20</v>
      </c>
      <c r="AB2452">
        <v>23</v>
      </c>
      <c r="AC2452">
        <v>126</v>
      </c>
      <c r="AD2452">
        <v>8</v>
      </c>
      <c r="AE2452">
        <v>1</v>
      </c>
      <c r="AF2452">
        <v>1</v>
      </c>
      <c r="AG2452">
        <v>1</v>
      </c>
      <c r="AH2452">
        <v>1</v>
      </c>
      <c r="AI2452">
        <v>1</v>
      </c>
      <c r="AJ2452">
        <v>242</v>
      </c>
      <c r="AK2452">
        <v>1</v>
      </c>
      <c r="AL2452">
        <v>2174</v>
      </c>
      <c r="AM2452">
        <v>1891</v>
      </c>
      <c r="AN2452">
        <v>568</v>
      </c>
      <c r="AO2452">
        <v>2308</v>
      </c>
      <c r="AP2452">
        <v>623</v>
      </c>
      <c r="AQ2452">
        <v>1008</v>
      </c>
      <c r="AR2452">
        <v>208</v>
      </c>
      <c r="AS2452">
        <v>466</v>
      </c>
      <c r="AT2452">
        <v>15</v>
      </c>
      <c r="AU2452">
        <v>23</v>
      </c>
      <c r="AV2452">
        <v>1013</v>
      </c>
      <c r="AW2452">
        <v>850</v>
      </c>
      <c r="AX2452">
        <v>46</v>
      </c>
      <c r="AY2452">
        <v>57</v>
      </c>
      <c r="AZ2452">
        <v>2275</v>
      </c>
      <c r="BA2452">
        <v>1491</v>
      </c>
      <c r="BB2452">
        <v>300</v>
      </c>
      <c r="BC2452">
        <v>389</v>
      </c>
      <c r="BD2452">
        <v>727</v>
      </c>
      <c r="BE2452">
        <v>1</v>
      </c>
      <c r="BF2452" t="s">
        <v>71</v>
      </c>
      <c r="BG2452" t="s">
        <v>1404</v>
      </c>
      <c r="BH2452" t="s">
        <v>1787</v>
      </c>
      <c r="BI2452" s="4">
        <f xml:space="preserve"> _2025teamgamelogs[[#This Row],[FGA]] + (0.44 * _2025teamgamelogs[[#This Row],[FTA]]) + _2025teamgamelogs[[#This Row],[TOV]] - _2025teamgamelogs[[#This Row],[OREB]]</f>
        <v>127.68</v>
      </c>
      <c r="BJ2452" s="3">
        <f>_2025teamgamelogs[[#This Row],[TOV]]/_2025teamgamelogs[[#This Row],[POSSESIONS]]</f>
        <v>0.10181704260651629</v>
      </c>
      <c r="BK2452" s="4">
        <f>_2025teamgamelogs[[#This Row],[PTS]]/_2025teamgamelogs[[#This Row],[POSSESIONS]]</f>
        <v>0.98684210526315785</v>
      </c>
      <c r="BL2452" s="4">
        <f xml:space="preserve"> 100 * _2025teamgamelogs[[#This Row],[POINTS_PER_POSSESSION]]</f>
        <v>98.68421052631578</v>
      </c>
      <c r="BM2452" s="4">
        <f xml:space="preserve"> _2025teamgamelogs[[#This Row],[POSSESIONS]] / (_2025teamgamelogs[[#This Row],[MIN]]/48)</f>
        <v>105.66620689655174</v>
      </c>
      <c r="BN2452" s="3">
        <f>_2025teamgamelogs[[#This Row],[PTS]] / (2 * (_2025teamgamelogs[[#This Row],[FGA]] + 0.44 * _2025teamgamelogs[[#This Row],[FTA]]))</f>
        <v>0.48958657133975753</v>
      </c>
      <c r="BO2452" s="4">
        <f>VLOOKUP(_2025teamgamelogs[[#This Row],[MONTH]], LEAGUE_AVERAGES!$A$2:$B$8, 2, FALSE)</f>
        <v>112.746782507823</v>
      </c>
      <c r="BP2452" s="5">
        <f>VLOOKUP(_2025teamgamelogs[[#This Row],[TEAM_NAME]], LEAGUE_AVERAGES!$A$14:$C$43, 2, FALSE)</f>
        <v>0.37909999999999999</v>
      </c>
      <c r="BQ2452" s="5">
        <f>VLOOKUP(_2025teamgamelogs[[#This Row],[TEAM_NAME]], LEAGUE_AVERAGES!$A$14:$C$43, 3, FALSE)</f>
        <v>0.35511904761904761</v>
      </c>
      <c r="BR2452" s="5">
        <f>VLOOKUP(_2025teamgamelogs[[#This Row],[TEAM_NAME]], LEAGUE_AVERAGES!$F$14:$H$43, 2, FALSE)</f>
        <v>0.49785000000000013</v>
      </c>
      <c r="BS2452" s="5">
        <f>VLOOKUP(_2025teamgamelogs[[#This Row],[TEAM_NAME]], LEAGUE_AVERAGES!$F$14:$H$43, 3, FALSE)</f>
        <v>0.47942857142857148</v>
      </c>
      <c r="BT2452" s="5">
        <f>VLOOKUP(_2025teamgamelogs[[#This Row],[TEAM_NAME]], LEAGUE_AVERAGES!$K$14:$M$43, 2, FALSE)</f>
        <v>0.60805571751162091</v>
      </c>
      <c r="BU2452" s="5">
        <f>VLOOKUP(_2025teamgamelogs[[#This Row],[TEAM_NAME]], LEAGUE_AVERAGES!$K$14:$M$43, 3, FALSE)</f>
        <v>0.58190704341109034</v>
      </c>
    </row>
    <row r="2453" spans="1:73" x14ac:dyDescent="0.2">
      <c r="A2453" t="s">
        <v>59</v>
      </c>
      <c r="B2453">
        <v>1610612753</v>
      </c>
      <c r="C2453" t="s">
        <v>83</v>
      </c>
      <c r="D2453" t="s">
        <v>84</v>
      </c>
      <c r="E2453">
        <v>22401186</v>
      </c>
      <c r="F2453" s="1">
        <v>45760</v>
      </c>
      <c r="G2453" t="s">
        <v>1412</v>
      </c>
      <c r="H2453" t="s">
        <v>70</v>
      </c>
      <c r="I2453">
        <v>48</v>
      </c>
      <c r="J2453">
        <v>40</v>
      </c>
      <c r="K2453">
        <v>88</v>
      </c>
      <c r="L2453">
        <v>0.45500000000000002</v>
      </c>
      <c r="M2453">
        <v>15</v>
      </c>
      <c r="N2453">
        <v>35</v>
      </c>
      <c r="O2453">
        <v>0.42899999999999999</v>
      </c>
      <c r="P2453">
        <v>10</v>
      </c>
      <c r="Q2453">
        <v>15</v>
      </c>
      <c r="R2453">
        <v>0.66700000000000004</v>
      </c>
      <c r="S2453">
        <v>12</v>
      </c>
      <c r="T2453">
        <v>31</v>
      </c>
      <c r="U2453">
        <v>43</v>
      </c>
      <c r="V2453">
        <v>25</v>
      </c>
      <c r="W2453">
        <v>15</v>
      </c>
      <c r="X2453">
        <v>11</v>
      </c>
      <c r="Y2453">
        <v>5</v>
      </c>
      <c r="Z2453">
        <v>2</v>
      </c>
      <c r="AA2453">
        <v>8</v>
      </c>
      <c r="AB2453">
        <v>15</v>
      </c>
      <c r="AC2453">
        <v>105</v>
      </c>
      <c r="AD2453">
        <v>-12</v>
      </c>
      <c r="AE2453">
        <v>1</v>
      </c>
      <c r="AF2453">
        <v>1231</v>
      </c>
      <c r="AG2453">
        <v>1231</v>
      </c>
      <c r="AH2453">
        <v>1231</v>
      </c>
      <c r="AI2453">
        <v>121</v>
      </c>
      <c r="AJ2453">
        <v>1438</v>
      </c>
      <c r="AK2453">
        <v>1314</v>
      </c>
      <c r="AL2453">
        <v>1464</v>
      </c>
      <c r="AM2453">
        <v>733</v>
      </c>
      <c r="AN2453">
        <v>1495</v>
      </c>
      <c r="AO2453">
        <v>461</v>
      </c>
      <c r="AP2453">
        <v>2148</v>
      </c>
      <c r="AQ2453">
        <v>2021</v>
      </c>
      <c r="AR2453">
        <v>2105</v>
      </c>
      <c r="AS2453">
        <v>848</v>
      </c>
      <c r="AT2453">
        <v>1488</v>
      </c>
      <c r="AU2453">
        <v>1282</v>
      </c>
      <c r="AV2453">
        <v>1358</v>
      </c>
      <c r="AW2453">
        <v>1341</v>
      </c>
      <c r="AX2453">
        <v>346</v>
      </c>
      <c r="AY2453">
        <v>889</v>
      </c>
      <c r="AZ2453">
        <v>158</v>
      </c>
      <c r="BA2453">
        <v>5</v>
      </c>
      <c r="BB2453">
        <v>1892</v>
      </c>
      <c r="BC2453">
        <v>1790</v>
      </c>
      <c r="BD2453">
        <v>1899</v>
      </c>
      <c r="BE2453">
        <v>1</v>
      </c>
      <c r="BF2453" t="s">
        <v>71</v>
      </c>
      <c r="BG2453" t="s">
        <v>1404</v>
      </c>
      <c r="BH2453" t="s">
        <v>1787</v>
      </c>
      <c r="BI2453" s="4">
        <f xml:space="preserve"> _2025teamgamelogs[[#This Row],[FGA]] + (0.44 * _2025teamgamelogs[[#This Row],[FTA]]) + _2025teamgamelogs[[#This Row],[TOV]] - _2025teamgamelogs[[#This Row],[OREB]]</f>
        <v>97.6</v>
      </c>
      <c r="BJ2453" s="3">
        <f>_2025teamgamelogs[[#This Row],[TOV]]/_2025teamgamelogs[[#This Row],[POSSESIONS]]</f>
        <v>0.15368852459016394</v>
      </c>
      <c r="BK2453" s="4">
        <f>_2025teamgamelogs[[#This Row],[PTS]]/_2025teamgamelogs[[#This Row],[POSSESIONS]]</f>
        <v>1.0758196721311477</v>
      </c>
      <c r="BL2453" s="4">
        <f xml:space="preserve"> 100 * _2025teamgamelogs[[#This Row],[POINTS_PER_POSSESSION]]</f>
        <v>107.58196721311477</v>
      </c>
      <c r="BM2453" s="4">
        <f xml:space="preserve"> _2025teamgamelogs[[#This Row],[POSSESIONS]] / (_2025teamgamelogs[[#This Row],[MIN]]/48)</f>
        <v>97.6</v>
      </c>
      <c r="BN2453" s="3">
        <f>_2025teamgamelogs[[#This Row],[PTS]] / (2 * (_2025teamgamelogs[[#This Row],[FGA]] + 0.44 * _2025teamgamelogs[[#This Row],[FTA]]))</f>
        <v>0.55496828752642713</v>
      </c>
      <c r="BO2453" s="4">
        <f>VLOOKUP(_2025teamgamelogs[[#This Row],[MONTH]], LEAGUE_AVERAGES!$A$2:$B$8, 2, FALSE)</f>
        <v>112.746782507823</v>
      </c>
      <c r="BP2453" s="5">
        <f>VLOOKUP(_2025teamgamelogs[[#This Row],[TEAM_NAME]], LEAGUE_AVERAGES!$A$14:$C$43, 2, FALSE)</f>
        <v>0.32192682926829269</v>
      </c>
      <c r="BQ2453" s="5">
        <f>VLOOKUP(_2025teamgamelogs[[#This Row],[TEAM_NAME]], LEAGUE_AVERAGES!$A$14:$C$43, 3, FALSE)</f>
        <v>0.31129268292682932</v>
      </c>
      <c r="BR2453" s="5">
        <f>VLOOKUP(_2025teamgamelogs[[#This Row],[TEAM_NAME]], LEAGUE_AVERAGES!$F$14:$H$43, 2, FALSE)</f>
        <v>0.44641463414634147</v>
      </c>
      <c r="BS2453" s="5">
        <f>VLOOKUP(_2025teamgamelogs[[#This Row],[TEAM_NAME]], LEAGUE_AVERAGES!$F$14:$H$43, 3, FALSE)</f>
        <v>0.44524390243902434</v>
      </c>
      <c r="BT2453" s="5">
        <f>VLOOKUP(_2025teamgamelogs[[#This Row],[TEAM_NAME]], LEAGUE_AVERAGES!$K$14:$M$43, 2, FALSE)</f>
        <v>0.55194019912665027</v>
      </c>
      <c r="BU2453" s="5">
        <f>VLOOKUP(_2025teamgamelogs[[#This Row],[TEAM_NAME]], LEAGUE_AVERAGES!$K$14:$M$43, 3, FALSE)</f>
        <v>0.54874950227645525</v>
      </c>
    </row>
    <row r="2454" spans="1:73" x14ac:dyDescent="0.2">
      <c r="A2454" t="s">
        <v>59</v>
      </c>
      <c r="B2454">
        <v>1610612763</v>
      </c>
      <c r="C2454" t="s">
        <v>128</v>
      </c>
      <c r="D2454" t="s">
        <v>129</v>
      </c>
      <c r="E2454">
        <v>22401194</v>
      </c>
      <c r="F2454" s="1">
        <v>45760</v>
      </c>
      <c r="G2454" t="s">
        <v>1009</v>
      </c>
      <c r="H2454" t="s">
        <v>63</v>
      </c>
      <c r="I2454">
        <v>48</v>
      </c>
      <c r="J2454">
        <v>52</v>
      </c>
      <c r="K2454">
        <v>104</v>
      </c>
      <c r="L2454">
        <v>0.5</v>
      </c>
      <c r="M2454">
        <v>15</v>
      </c>
      <c r="N2454">
        <v>40</v>
      </c>
      <c r="O2454">
        <v>0.375</v>
      </c>
      <c r="P2454">
        <v>13</v>
      </c>
      <c r="Q2454">
        <v>15</v>
      </c>
      <c r="R2454">
        <v>0.86699999999999999</v>
      </c>
      <c r="S2454">
        <v>19</v>
      </c>
      <c r="T2454">
        <v>34</v>
      </c>
      <c r="U2454">
        <v>53</v>
      </c>
      <c r="V2454">
        <v>31</v>
      </c>
      <c r="W2454">
        <v>12</v>
      </c>
      <c r="X2454">
        <v>13</v>
      </c>
      <c r="Y2454">
        <v>7</v>
      </c>
      <c r="Z2454">
        <v>3</v>
      </c>
      <c r="AA2454">
        <v>15</v>
      </c>
      <c r="AB2454">
        <v>13</v>
      </c>
      <c r="AC2454">
        <v>132</v>
      </c>
      <c r="AD2454">
        <v>35</v>
      </c>
      <c r="AE2454">
        <v>1</v>
      </c>
      <c r="AF2454">
        <v>1</v>
      </c>
      <c r="AG2454">
        <v>1</v>
      </c>
      <c r="AH2454">
        <v>1</v>
      </c>
      <c r="AI2454">
        <v>121</v>
      </c>
      <c r="AJ2454">
        <v>64</v>
      </c>
      <c r="AK2454">
        <v>59</v>
      </c>
      <c r="AL2454">
        <v>663</v>
      </c>
      <c r="AM2454">
        <v>733</v>
      </c>
      <c r="AN2454">
        <v>795</v>
      </c>
      <c r="AO2454">
        <v>1024</v>
      </c>
      <c r="AP2454">
        <v>1755</v>
      </c>
      <c r="AQ2454">
        <v>2021</v>
      </c>
      <c r="AR2454">
        <v>459</v>
      </c>
      <c r="AS2454">
        <v>61</v>
      </c>
      <c r="AT2454">
        <v>926</v>
      </c>
      <c r="AU2454">
        <v>209</v>
      </c>
      <c r="AV2454">
        <v>426</v>
      </c>
      <c r="AW2454">
        <v>640</v>
      </c>
      <c r="AX2454">
        <v>137</v>
      </c>
      <c r="AY2454">
        <v>346</v>
      </c>
      <c r="AZ2454">
        <v>384</v>
      </c>
      <c r="BA2454">
        <v>398</v>
      </c>
      <c r="BB2454">
        <v>2202</v>
      </c>
      <c r="BC2454">
        <v>179</v>
      </c>
      <c r="BD2454">
        <v>44</v>
      </c>
      <c r="BE2454">
        <v>1</v>
      </c>
      <c r="BF2454" t="s">
        <v>64</v>
      </c>
      <c r="BG2454" t="s">
        <v>1404</v>
      </c>
      <c r="BH2454" t="s">
        <v>1787</v>
      </c>
      <c r="BI2454" s="4">
        <f xml:space="preserve"> _2025teamgamelogs[[#This Row],[FGA]] + (0.44 * _2025teamgamelogs[[#This Row],[FTA]]) + _2025teamgamelogs[[#This Row],[TOV]] - _2025teamgamelogs[[#This Row],[OREB]]</f>
        <v>103.6</v>
      </c>
      <c r="BJ2454" s="3">
        <f>_2025teamgamelogs[[#This Row],[TOV]]/_2025teamgamelogs[[#This Row],[POSSESIONS]]</f>
        <v>0.11583011583011583</v>
      </c>
      <c r="BK2454" s="4">
        <f>_2025teamgamelogs[[#This Row],[PTS]]/_2025teamgamelogs[[#This Row],[POSSESIONS]]</f>
        <v>1.2741312741312742</v>
      </c>
      <c r="BL2454" s="4">
        <f xml:space="preserve"> 100 * _2025teamgamelogs[[#This Row],[POINTS_PER_POSSESSION]]</f>
        <v>127.41312741312743</v>
      </c>
      <c r="BM2454" s="4">
        <f xml:space="preserve"> _2025teamgamelogs[[#This Row],[POSSESIONS]] / (_2025teamgamelogs[[#This Row],[MIN]]/48)</f>
        <v>103.6</v>
      </c>
      <c r="BN2454" s="3">
        <f>_2025teamgamelogs[[#This Row],[PTS]] / (2 * (_2025teamgamelogs[[#This Row],[FGA]] + 0.44 * _2025teamgamelogs[[#This Row],[FTA]]))</f>
        <v>0.59674502712477395</v>
      </c>
      <c r="BO2454" s="4">
        <f>VLOOKUP(_2025teamgamelogs[[#This Row],[MONTH]], LEAGUE_AVERAGES!$A$2:$B$8, 2, FALSE)</f>
        <v>112.746782507823</v>
      </c>
      <c r="BP2454" s="5">
        <f>VLOOKUP(_2025teamgamelogs[[#This Row],[TEAM_NAME]], LEAGUE_AVERAGES!$A$14:$C$43, 2, FALSE)</f>
        <v>0.36546341463414628</v>
      </c>
      <c r="BQ2454" s="5">
        <f>VLOOKUP(_2025teamgamelogs[[#This Row],[TEAM_NAME]], LEAGUE_AVERAGES!$A$14:$C$43, 3, FALSE)</f>
        <v>0.36639024390243902</v>
      </c>
      <c r="BR2454" s="5">
        <f>VLOOKUP(_2025teamgamelogs[[#This Row],[TEAM_NAME]], LEAGUE_AVERAGES!$F$14:$H$43, 2, FALSE)</f>
        <v>0.48997560975609772</v>
      </c>
      <c r="BS2454" s="5">
        <f>VLOOKUP(_2025teamgamelogs[[#This Row],[TEAM_NAME]], LEAGUE_AVERAGES!$F$14:$H$43, 3, FALSE)</f>
        <v>0.46951219512195119</v>
      </c>
      <c r="BT2454" s="5">
        <f>VLOOKUP(_2025teamgamelogs[[#This Row],[TEAM_NAME]], LEAGUE_AVERAGES!$K$14:$M$43, 2, FALSE)</f>
        <v>0.59919613060605748</v>
      </c>
      <c r="BU2454" s="5">
        <f>VLOOKUP(_2025teamgamelogs[[#This Row],[TEAM_NAME]], LEAGUE_AVERAGES!$K$14:$M$43, 3, FALSE)</f>
        <v>0.57758119053457602</v>
      </c>
    </row>
    <row r="2455" spans="1:73" x14ac:dyDescent="0.2">
      <c r="A2455" t="s">
        <v>59</v>
      </c>
      <c r="B2455">
        <v>1610612743</v>
      </c>
      <c r="C2455" t="s">
        <v>151</v>
      </c>
      <c r="D2455" t="s">
        <v>152</v>
      </c>
      <c r="E2455">
        <v>22401193</v>
      </c>
      <c r="F2455" s="1">
        <v>45760</v>
      </c>
      <c r="G2455" t="s">
        <v>1707</v>
      </c>
      <c r="H2455" t="s">
        <v>63</v>
      </c>
      <c r="I2455">
        <v>48</v>
      </c>
      <c r="J2455">
        <v>45</v>
      </c>
      <c r="K2455">
        <v>88</v>
      </c>
      <c r="L2455">
        <v>0.51100000000000001</v>
      </c>
      <c r="M2455">
        <v>10</v>
      </c>
      <c r="N2455">
        <v>29</v>
      </c>
      <c r="O2455">
        <v>0.34499999999999997</v>
      </c>
      <c r="P2455">
        <v>26</v>
      </c>
      <c r="Q2455">
        <v>31</v>
      </c>
      <c r="R2455">
        <v>0.83899999999999997</v>
      </c>
      <c r="S2455">
        <v>11</v>
      </c>
      <c r="T2455">
        <v>36</v>
      </c>
      <c r="U2455">
        <v>47</v>
      </c>
      <c r="V2455">
        <v>28</v>
      </c>
      <c r="W2455">
        <v>9</v>
      </c>
      <c r="X2455">
        <v>7</v>
      </c>
      <c r="Y2455">
        <v>6</v>
      </c>
      <c r="Z2455">
        <v>4</v>
      </c>
      <c r="AA2455">
        <v>13</v>
      </c>
      <c r="AB2455">
        <v>24</v>
      </c>
      <c r="AC2455">
        <v>126</v>
      </c>
      <c r="AD2455">
        <v>15</v>
      </c>
      <c r="AE2455">
        <v>1</v>
      </c>
      <c r="AF2455">
        <v>1</v>
      </c>
      <c r="AG2455">
        <v>1</v>
      </c>
      <c r="AH2455">
        <v>1</v>
      </c>
      <c r="AI2455">
        <v>121</v>
      </c>
      <c r="AJ2455">
        <v>564</v>
      </c>
      <c r="AK2455">
        <v>1314</v>
      </c>
      <c r="AL2455">
        <v>535</v>
      </c>
      <c r="AM2455">
        <v>1891</v>
      </c>
      <c r="AN2455">
        <v>2163</v>
      </c>
      <c r="AO2455">
        <v>1357</v>
      </c>
      <c r="AP2455">
        <v>133</v>
      </c>
      <c r="AQ2455">
        <v>202</v>
      </c>
      <c r="AR2455">
        <v>685</v>
      </c>
      <c r="AS2455">
        <v>1051</v>
      </c>
      <c r="AT2455">
        <v>640</v>
      </c>
      <c r="AU2455">
        <v>705</v>
      </c>
      <c r="AV2455">
        <v>840</v>
      </c>
      <c r="AW2455">
        <v>152</v>
      </c>
      <c r="AX2455">
        <v>1360</v>
      </c>
      <c r="AY2455">
        <v>560</v>
      </c>
      <c r="AZ2455">
        <v>750</v>
      </c>
      <c r="BA2455">
        <v>148</v>
      </c>
      <c r="BB2455">
        <v>215</v>
      </c>
      <c r="BC2455">
        <v>389</v>
      </c>
      <c r="BD2455">
        <v>376</v>
      </c>
      <c r="BE2455">
        <v>1</v>
      </c>
      <c r="BF2455" t="s">
        <v>71</v>
      </c>
      <c r="BG2455" t="s">
        <v>1404</v>
      </c>
      <c r="BH2455" t="s">
        <v>1787</v>
      </c>
      <c r="BI2455" s="4">
        <f xml:space="preserve"> _2025teamgamelogs[[#This Row],[FGA]] + (0.44 * _2025teamgamelogs[[#This Row],[FTA]]) + _2025teamgamelogs[[#This Row],[TOV]] - _2025teamgamelogs[[#This Row],[OREB]]</f>
        <v>99.64</v>
      </c>
      <c r="BJ2455" s="3">
        <f>_2025teamgamelogs[[#This Row],[TOV]]/_2025teamgamelogs[[#This Row],[POSSESIONS]]</f>
        <v>9.0325170614211164E-2</v>
      </c>
      <c r="BK2455" s="4">
        <f>_2025teamgamelogs[[#This Row],[PTS]]/_2025teamgamelogs[[#This Row],[POSSESIONS]]</f>
        <v>1.2645523885989562</v>
      </c>
      <c r="BL2455" s="4">
        <f xml:space="preserve"> 100 * _2025teamgamelogs[[#This Row],[POINTS_PER_POSSESSION]]</f>
        <v>126.45523885989563</v>
      </c>
      <c r="BM2455" s="4">
        <f xml:space="preserve"> _2025teamgamelogs[[#This Row],[POSSESIONS]] / (_2025teamgamelogs[[#This Row],[MIN]]/48)</f>
        <v>99.64</v>
      </c>
      <c r="BN2455" s="3">
        <f>_2025teamgamelogs[[#This Row],[PTS]] / (2 * (_2025teamgamelogs[[#This Row],[FGA]] + 0.44 * _2025teamgamelogs[[#This Row],[FTA]]))</f>
        <v>0.6198347107438017</v>
      </c>
      <c r="BO2455" s="4">
        <f>VLOOKUP(_2025teamgamelogs[[#This Row],[MONTH]], LEAGUE_AVERAGES!$A$2:$B$8, 2, FALSE)</f>
        <v>112.746782507823</v>
      </c>
      <c r="BP2455" s="5">
        <f>VLOOKUP(_2025teamgamelogs[[#This Row],[TEAM_NAME]], LEAGUE_AVERAGES!$A$14:$C$43, 2, FALSE)</f>
        <v>0.39036585365853654</v>
      </c>
      <c r="BQ2455" s="5">
        <f>VLOOKUP(_2025teamgamelogs[[#This Row],[TEAM_NAME]], LEAGUE_AVERAGES!$A$14:$C$43, 3, FALSE)</f>
        <v>0.36282926829268303</v>
      </c>
      <c r="BR2455" s="5">
        <f>VLOOKUP(_2025teamgamelogs[[#This Row],[TEAM_NAME]], LEAGUE_AVERAGES!$F$14:$H$43, 2, FALSE)</f>
        <v>0.50741463414634147</v>
      </c>
      <c r="BS2455" s="5">
        <f>VLOOKUP(_2025teamgamelogs[[#This Row],[TEAM_NAME]], LEAGUE_AVERAGES!$F$14:$H$43, 3, FALSE)</f>
        <v>0.50717073170731708</v>
      </c>
      <c r="BT2455" s="5">
        <f>VLOOKUP(_2025teamgamelogs[[#This Row],[TEAM_NAME]], LEAGUE_AVERAGES!$K$14:$M$43, 2, FALSE)</f>
        <v>0.61183675116028358</v>
      </c>
      <c r="BU2455" s="5">
        <f>VLOOKUP(_2025teamgamelogs[[#This Row],[TEAM_NAME]], LEAGUE_AVERAGES!$K$14:$M$43, 3, FALSE)</f>
        <v>0.59871853787111373</v>
      </c>
    </row>
    <row r="2456" spans="1:73" x14ac:dyDescent="0.2">
      <c r="A2456" t="s">
        <v>59</v>
      </c>
      <c r="B2456">
        <v>1610612762</v>
      </c>
      <c r="C2456" t="s">
        <v>125</v>
      </c>
      <c r="D2456" t="s">
        <v>126</v>
      </c>
      <c r="E2456">
        <v>22401195</v>
      </c>
      <c r="F2456" s="1">
        <v>45760</v>
      </c>
      <c r="G2456" t="s">
        <v>1624</v>
      </c>
      <c r="H2456" t="s">
        <v>70</v>
      </c>
      <c r="I2456">
        <v>48</v>
      </c>
      <c r="J2456">
        <v>40</v>
      </c>
      <c r="K2456">
        <v>89</v>
      </c>
      <c r="L2456">
        <v>0.44900000000000001</v>
      </c>
      <c r="M2456">
        <v>16</v>
      </c>
      <c r="N2456">
        <v>42</v>
      </c>
      <c r="O2456">
        <v>0.38100000000000001</v>
      </c>
      <c r="P2456">
        <v>9</v>
      </c>
      <c r="Q2456">
        <v>11</v>
      </c>
      <c r="R2456">
        <v>0.81799999999999995</v>
      </c>
      <c r="S2456">
        <v>9</v>
      </c>
      <c r="T2456">
        <v>31</v>
      </c>
      <c r="U2456">
        <v>40</v>
      </c>
      <c r="V2456">
        <v>24</v>
      </c>
      <c r="W2456">
        <v>14</v>
      </c>
      <c r="X2456">
        <v>6</v>
      </c>
      <c r="Y2456">
        <v>5</v>
      </c>
      <c r="Z2456">
        <v>9</v>
      </c>
      <c r="AA2456">
        <v>15</v>
      </c>
      <c r="AB2456">
        <v>16</v>
      </c>
      <c r="AC2456">
        <v>105</v>
      </c>
      <c r="AD2456">
        <v>-11</v>
      </c>
      <c r="AE2456">
        <v>1</v>
      </c>
      <c r="AF2456">
        <v>1231</v>
      </c>
      <c r="AG2456">
        <v>1231</v>
      </c>
      <c r="AH2456">
        <v>1231</v>
      </c>
      <c r="AI2456">
        <v>121</v>
      </c>
      <c r="AJ2456">
        <v>1438</v>
      </c>
      <c r="AK2456">
        <v>1176</v>
      </c>
      <c r="AL2456">
        <v>1552</v>
      </c>
      <c r="AM2456">
        <v>567</v>
      </c>
      <c r="AN2456">
        <v>568</v>
      </c>
      <c r="AO2456">
        <v>962</v>
      </c>
      <c r="AP2456">
        <v>2256</v>
      </c>
      <c r="AQ2456">
        <v>2344</v>
      </c>
      <c r="AR2456">
        <v>864</v>
      </c>
      <c r="AS2456">
        <v>1566</v>
      </c>
      <c r="AT2456">
        <v>1488</v>
      </c>
      <c r="AU2456">
        <v>1715</v>
      </c>
      <c r="AV2456">
        <v>1570</v>
      </c>
      <c r="AW2456">
        <v>1092</v>
      </c>
      <c r="AX2456">
        <v>1702</v>
      </c>
      <c r="AY2456">
        <v>889</v>
      </c>
      <c r="AZ2456">
        <v>2275</v>
      </c>
      <c r="BA2456">
        <v>398</v>
      </c>
      <c r="BB2456">
        <v>1670</v>
      </c>
      <c r="BC2456">
        <v>1790</v>
      </c>
      <c r="BD2456">
        <v>1848</v>
      </c>
      <c r="BE2456">
        <v>1</v>
      </c>
      <c r="BF2456" t="s">
        <v>71</v>
      </c>
      <c r="BG2456" t="s">
        <v>1404</v>
      </c>
      <c r="BH2456" t="s">
        <v>1787</v>
      </c>
      <c r="BI2456" s="4">
        <f xml:space="preserve"> _2025teamgamelogs[[#This Row],[FGA]] + (0.44 * _2025teamgamelogs[[#This Row],[FTA]]) + _2025teamgamelogs[[#This Row],[TOV]] - _2025teamgamelogs[[#This Row],[OREB]]</f>
        <v>98.84</v>
      </c>
      <c r="BJ2456" s="3">
        <f>_2025teamgamelogs[[#This Row],[TOV]]/_2025teamgamelogs[[#This Row],[POSSESIONS]]</f>
        <v>0.14164305949008499</v>
      </c>
      <c r="BK2456" s="4">
        <f>_2025teamgamelogs[[#This Row],[PTS]]/_2025teamgamelogs[[#This Row],[POSSESIONS]]</f>
        <v>1.0623229461756374</v>
      </c>
      <c r="BL2456" s="4">
        <f xml:space="preserve"> 100 * _2025teamgamelogs[[#This Row],[POINTS_PER_POSSESSION]]</f>
        <v>106.23229461756374</v>
      </c>
      <c r="BM2456" s="4">
        <f xml:space="preserve"> _2025teamgamelogs[[#This Row],[POSSESIONS]] / (_2025teamgamelogs[[#This Row],[MIN]]/48)</f>
        <v>98.84</v>
      </c>
      <c r="BN2456" s="3">
        <f>_2025teamgamelogs[[#This Row],[PTS]] / (2 * (_2025teamgamelogs[[#This Row],[FGA]] + 0.44 * _2025teamgamelogs[[#This Row],[FTA]]))</f>
        <v>0.55946291560102301</v>
      </c>
      <c r="BO2456" s="4">
        <f>VLOOKUP(_2025teamgamelogs[[#This Row],[MONTH]], LEAGUE_AVERAGES!$A$2:$B$8, 2, FALSE)</f>
        <v>112.746782507823</v>
      </c>
      <c r="BP2456" s="5">
        <f>VLOOKUP(_2025teamgamelogs[[#This Row],[TEAM_NAME]], LEAGUE_AVERAGES!$A$14:$C$43, 2, FALSE)</f>
        <v>0.36446341463414633</v>
      </c>
      <c r="BQ2456" s="5">
        <f>VLOOKUP(_2025teamgamelogs[[#This Row],[TEAM_NAME]], LEAGUE_AVERAGES!$A$14:$C$43, 3, FALSE)</f>
        <v>0.3413170731707319</v>
      </c>
      <c r="BR2456" s="5">
        <f>VLOOKUP(_2025teamgamelogs[[#This Row],[TEAM_NAME]], LEAGUE_AVERAGES!$F$14:$H$43, 2, FALSE)</f>
        <v>0.4583902439024391</v>
      </c>
      <c r="BS2456" s="5">
        <f>VLOOKUP(_2025teamgamelogs[[#This Row],[TEAM_NAME]], LEAGUE_AVERAGES!$F$14:$H$43, 3, FALSE)</f>
        <v>0.45390243902439031</v>
      </c>
      <c r="BT2456" s="5">
        <f>VLOOKUP(_2025teamgamelogs[[#This Row],[TEAM_NAME]], LEAGUE_AVERAGES!$K$14:$M$43, 2, FALSE)</f>
        <v>0.57104853563970659</v>
      </c>
      <c r="BU2456" s="5">
        <f>VLOOKUP(_2025teamgamelogs[[#This Row],[TEAM_NAME]], LEAGUE_AVERAGES!$K$14:$M$43, 3, FALSE)</f>
        <v>0.56826296147062372</v>
      </c>
    </row>
    <row r="2457" spans="1:73" x14ac:dyDescent="0.2">
      <c r="A2457" t="s">
        <v>59</v>
      </c>
      <c r="B2457">
        <v>1610612756</v>
      </c>
      <c r="C2457" t="s">
        <v>80</v>
      </c>
      <c r="D2457" t="s">
        <v>81</v>
      </c>
      <c r="E2457">
        <v>22401200</v>
      </c>
      <c r="F2457" s="1">
        <v>45760</v>
      </c>
      <c r="G2457" t="s">
        <v>445</v>
      </c>
      <c r="H2457" t="s">
        <v>70</v>
      </c>
      <c r="I2457">
        <v>48</v>
      </c>
      <c r="J2457">
        <v>40</v>
      </c>
      <c r="K2457">
        <v>84</v>
      </c>
      <c r="L2457">
        <v>0.47599999999999998</v>
      </c>
      <c r="M2457">
        <v>15</v>
      </c>
      <c r="N2457">
        <v>44</v>
      </c>
      <c r="O2457">
        <v>0.34100000000000003</v>
      </c>
      <c r="P2457">
        <v>3</v>
      </c>
      <c r="Q2457">
        <v>6</v>
      </c>
      <c r="R2457">
        <v>0.5</v>
      </c>
      <c r="S2457">
        <v>9</v>
      </c>
      <c r="T2457">
        <v>28</v>
      </c>
      <c r="U2457">
        <v>37</v>
      </c>
      <c r="V2457">
        <v>28</v>
      </c>
      <c r="W2457">
        <v>13</v>
      </c>
      <c r="X2457">
        <v>6</v>
      </c>
      <c r="Y2457">
        <v>1</v>
      </c>
      <c r="Z2457">
        <v>4</v>
      </c>
      <c r="AA2457">
        <v>9</v>
      </c>
      <c r="AB2457">
        <v>7</v>
      </c>
      <c r="AC2457">
        <v>98</v>
      </c>
      <c r="AD2457">
        <v>-11</v>
      </c>
      <c r="AE2457">
        <v>1</v>
      </c>
      <c r="AF2457">
        <v>1231</v>
      </c>
      <c r="AG2457">
        <v>1231</v>
      </c>
      <c r="AH2457">
        <v>1231</v>
      </c>
      <c r="AI2457">
        <v>121</v>
      </c>
      <c r="AJ2457">
        <v>1438</v>
      </c>
      <c r="AK2457">
        <v>1815</v>
      </c>
      <c r="AL2457">
        <v>1079</v>
      </c>
      <c r="AM2457">
        <v>733</v>
      </c>
      <c r="AN2457">
        <v>384</v>
      </c>
      <c r="AO2457">
        <v>1445</v>
      </c>
      <c r="AP2457">
        <v>2455</v>
      </c>
      <c r="AQ2457">
        <v>2444</v>
      </c>
      <c r="AR2457">
        <v>2437</v>
      </c>
      <c r="AS2457">
        <v>1566</v>
      </c>
      <c r="AT2457">
        <v>1951</v>
      </c>
      <c r="AU2457">
        <v>2073</v>
      </c>
      <c r="AV2457">
        <v>840</v>
      </c>
      <c r="AW2457">
        <v>850</v>
      </c>
      <c r="AX2457">
        <v>1702</v>
      </c>
      <c r="AY2457">
        <v>2304</v>
      </c>
      <c r="AZ2457">
        <v>750</v>
      </c>
      <c r="BA2457">
        <v>9</v>
      </c>
      <c r="BB2457">
        <v>2457</v>
      </c>
      <c r="BC2457">
        <v>2178</v>
      </c>
      <c r="BD2457">
        <v>1848</v>
      </c>
      <c r="BE2457">
        <v>1</v>
      </c>
      <c r="BF2457" t="s">
        <v>71</v>
      </c>
      <c r="BG2457" t="s">
        <v>1404</v>
      </c>
      <c r="BH2457" t="s">
        <v>1787</v>
      </c>
      <c r="BI2457" s="4">
        <f xml:space="preserve"> _2025teamgamelogs[[#This Row],[FGA]] + (0.44 * _2025teamgamelogs[[#This Row],[FTA]]) + _2025teamgamelogs[[#This Row],[TOV]] - _2025teamgamelogs[[#This Row],[OREB]]</f>
        <v>90.64</v>
      </c>
      <c r="BJ2457" s="3">
        <f>_2025teamgamelogs[[#This Row],[TOV]]/_2025teamgamelogs[[#This Row],[POSSESIONS]]</f>
        <v>0.14342453662842011</v>
      </c>
      <c r="BK2457" s="4">
        <f>_2025teamgamelogs[[#This Row],[PTS]]/_2025teamgamelogs[[#This Row],[POSSESIONS]]</f>
        <v>1.0812003530450132</v>
      </c>
      <c r="BL2457" s="4">
        <f xml:space="preserve"> 100 * _2025teamgamelogs[[#This Row],[POINTS_PER_POSSESSION]]</f>
        <v>108.12003530450131</v>
      </c>
      <c r="BM2457" s="4">
        <f xml:space="preserve"> _2025teamgamelogs[[#This Row],[POSSESIONS]] / (_2025teamgamelogs[[#This Row],[MIN]]/48)</f>
        <v>90.64</v>
      </c>
      <c r="BN2457" s="3">
        <f>_2025teamgamelogs[[#This Row],[PTS]] / (2 * (_2025teamgamelogs[[#This Row],[FGA]] + 0.44 * _2025teamgamelogs[[#This Row],[FTA]]))</f>
        <v>0.56555863342566948</v>
      </c>
      <c r="BO2457" s="4">
        <f>VLOOKUP(_2025teamgamelogs[[#This Row],[MONTH]], LEAGUE_AVERAGES!$A$2:$B$8, 2, FALSE)</f>
        <v>112.746782507823</v>
      </c>
      <c r="BP2457" s="5">
        <f>VLOOKUP(_2025teamgamelogs[[#This Row],[TEAM_NAME]], LEAGUE_AVERAGES!$A$14:$C$43, 2, FALSE)</f>
        <v>0.37692682926829268</v>
      </c>
      <c r="BQ2457" s="5">
        <f>VLOOKUP(_2025teamgamelogs[[#This Row],[TEAM_NAME]], LEAGUE_AVERAGES!$A$14:$C$43, 3, FALSE)</f>
        <v>0.37741463414634141</v>
      </c>
      <c r="BR2457" s="5">
        <f>VLOOKUP(_2025teamgamelogs[[#This Row],[TEAM_NAME]], LEAGUE_AVERAGES!$F$14:$H$43, 2, FALSE)</f>
        <v>0.4768536585365854</v>
      </c>
      <c r="BS2457" s="5">
        <f>VLOOKUP(_2025teamgamelogs[[#This Row],[TEAM_NAME]], LEAGUE_AVERAGES!$F$14:$H$43, 3, FALSE)</f>
        <v>0.48056097560975608</v>
      </c>
      <c r="BT2457" s="5">
        <f>VLOOKUP(_2025teamgamelogs[[#This Row],[TEAM_NAME]], LEAGUE_AVERAGES!$K$14:$M$43, 2, FALSE)</f>
        <v>0.59622840480117467</v>
      </c>
      <c r="BU2457" s="5">
        <f>VLOOKUP(_2025teamgamelogs[[#This Row],[TEAM_NAME]], LEAGUE_AVERAGES!$K$14:$M$43, 3, FALSE)</f>
        <v>0.59682738613401276</v>
      </c>
    </row>
    <row r="2458" spans="1:73" x14ac:dyDescent="0.2">
      <c r="A2458" t="s">
        <v>59</v>
      </c>
      <c r="B2458">
        <v>1610612748</v>
      </c>
      <c r="C2458" t="s">
        <v>101</v>
      </c>
      <c r="D2458" t="s">
        <v>102</v>
      </c>
      <c r="E2458">
        <v>22401190</v>
      </c>
      <c r="F2458" s="1">
        <v>45760</v>
      </c>
      <c r="G2458" t="s">
        <v>1521</v>
      </c>
      <c r="H2458" t="s">
        <v>70</v>
      </c>
      <c r="I2458">
        <v>48</v>
      </c>
      <c r="J2458">
        <v>49</v>
      </c>
      <c r="K2458">
        <v>98</v>
      </c>
      <c r="L2458">
        <v>0.5</v>
      </c>
      <c r="M2458">
        <v>10</v>
      </c>
      <c r="N2458">
        <v>32</v>
      </c>
      <c r="O2458">
        <v>0.313</v>
      </c>
      <c r="P2458">
        <v>10</v>
      </c>
      <c r="Q2458">
        <v>12</v>
      </c>
      <c r="R2458">
        <v>0.83299999999999996</v>
      </c>
      <c r="S2458">
        <v>9</v>
      </c>
      <c r="T2458">
        <v>37</v>
      </c>
      <c r="U2458">
        <v>46</v>
      </c>
      <c r="V2458">
        <v>28</v>
      </c>
      <c r="W2458">
        <v>8</v>
      </c>
      <c r="X2458">
        <v>8</v>
      </c>
      <c r="Y2458">
        <v>6</v>
      </c>
      <c r="Z2458">
        <v>3</v>
      </c>
      <c r="AA2458">
        <v>12</v>
      </c>
      <c r="AB2458">
        <v>14</v>
      </c>
      <c r="AC2458">
        <v>118</v>
      </c>
      <c r="AD2458">
        <v>-1</v>
      </c>
      <c r="AE2458">
        <v>1</v>
      </c>
      <c r="AF2458">
        <v>1231</v>
      </c>
      <c r="AG2458">
        <v>1231</v>
      </c>
      <c r="AH2458">
        <v>1231</v>
      </c>
      <c r="AI2458">
        <v>121</v>
      </c>
      <c r="AJ2458">
        <v>174</v>
      </c>
      <c r="AK2458">
        <v>251</v>
      </c>
      <c r="AL2458">
        <v>663</v>
      </c>
      <c r="AM2458">
        <v>1891</v>
      </c>
      <c r="AN2458">
        <v>1863</v>
      </c>
      <c r="AO2458">
        <v>1774</v>
      </c>
      <c r="AP2458">
        <v>2148</v>
      </c>
      <c r="AQ2458">
        <v>2282</v>
      </c>
      <c r="AR2458">
        <v>699</v>
      </c>
      <c r="AS2458">
        <v>1566</v>
      </c>
      <c r="AT2458">
        <v>489</v>
      </c>
      <c r="AU2458">
        <v>835</v>
      </c>
      <c r="AV2458">
        <v>840</v>
      </c>
      <c r="AW2458">
        <v>78</v>
      </c>
      <c r="AX2458">
        <v>1073</v>
      </c>
      <c r="AY2458">
        <v>560</v>
      </c>
      <c r="AZ2458">
        <v>384</v>
      </c>
      <c r="BA2458">
        <v>92</v>
      </c>
      <c r="BB2458">
        <v>2064</v>
      </c>
      <c r="BC2458">
        <v>891</v>
      </c>
      <c r="BD2458">
        <v>1231</v>
      </c>
      <c r="BE2458">
        <v>1</v>
      </c>
      <c r="BF2458" t="s">
        <v>64</v>
      </c>
      <c r="BG2458" t="s">
        <v>1404</v>
      </c>
      <c r="BH2458" t="s">
        <v>1787</v>
      </c>
      <c r="BI2458" s="4">
        <f xml:space="preserve"> _2025teamgamelogs[[#This Row],[FGA]] + (0.44 * _2025teamgamelogs[[#This Row],[FTA]]) + _2025teamgamelogs[[#This Row],[TOV]] - _2025teamgamelogs[[#This Row],[OREB]]</f>
        <v>102.28</v>
      </c>
      <c r="BJ2458" s="3">
        <f>_2025teamgamelogs[[#This Row],[TOV]]/_2025teamgamelogs[[#This Row],[POSSESIONS]]</f>
        <v>7.8216660148611658E-2</v>
      </c>
      <c r="BK2458" s="4">
        <f>_2025teamgamelogs[[#This Row],[PTS]]/_2025teamgamelogs[[#This Row],[POSSESIONS]]</f>
        <v>1.1536957371920218</v>
      </c>
      <c r="BL2458" s="4">
        <f xml:space="preserve"> 100 * _2025teamgamelogs[[#This Row],[POINTS_PER_POSSESSION]]</f>
        <v>115.36957371920218</v>
      </c>
      <c r="BM2458" s="4">
        <f xml:space="preserve"> _2025teamgamelogs[[#This Row],[POSSESIONS]] / (_2025teamgamelogs[[#This Row],[MIN]]/48)</f>
        <v>102.28</v>
      </c>
      <c r="BN2458" s="3">
        <f>_2025teamgamelogs[[#This Row],[PTS]] / (2 * (_2025teamgamelogs[[#This Row],[FGA]] + 0.44 * _2025teamgamelogs[[#This Row],[FTA]]))</f>
        <v>0.5712625871417506</v>
      </c>
      <c r="BO2458" s="4">
        <f>VLOOKUP(_2025teamgamelogs[[#This Row],[MONTH]], LEAGUE_AVERAGES!$A$2:$B$8, 2, FALSE)</f>
        <v>112.746782507823</v>
      </c>
      <c r="BP2458" s="5">
        <f>VLOOKUP(_2025teamgamelogs[[#This Row],[TEAM_NAME]], LEAGUE_AVERAGES!$A$14:$C$43, 2, FALSE)</f>
        <v>0.38887804878048787</v>
      </c>
      <c r="BQ2458" s="5">
        <f>VLOOKUP(_2025teamgamelogs[[#This Row],[TEAM_NAME]], LEAGUE_AVERAGES!$A$14:$C$43, 3, FALSE)</f>
        <v>0.35180487804878063</v>
      </c>
      <c r="BR2458" s="5">
        <f>VLOOKUP(_2025teamgamelogs[[#This Row],[TEAM_NAME]], LEAGUE_AVERAGES!$F$14:$H$43, 2, FALSE)</f>
        <v>0.48178048780487814</v>
      </c>
      <c r="BS2458" s="5">
        <f>VLOOKUP(_2025teamgamelogs[[#This Row],[TEAM_NAME]], LEAGUE_AVERAGES!$F$14:$H$43, 3, FALSE)</f>
        <v>0.44997560975609752</v>
      </c>
      <c r="BT2458" s="5">
        <f>VLOOKUP(_2025teamgamelogs[[#This Row],[TEAM_NAME]], LEAGUE_AVERAGES!$K$14:$M$43, 2, FALSE)</f>
        <v>0.59307433364150897</v>
      </c>
      <c r="BU2458" s="5">
        <f>VLOOKUP(_2025teamgamelogs[[#This Row],[TEAM_NAME]], LEAGUE_AVERAGES!$K$14:$M$43, 3, FALSE)</f>
        <v>0.56311679796954139</v>
      </c>
    </row>
    <row r="2459" spans="1:73" x14ac:dyDescent="0.2">
      <c r="A2459" t="s">
        <v>59</v>
      </c>
      <c r="B2459">
        <v>1610612755</v>
      </c>
      <c r="C2459" t="s">
        <v>134</v>
      </c>
      <c r="D2459" t="s">
        <v>135</v>
      </c>
      <c r="E2459">
        <v>22401191</v>
      </c>
      <c r="F2459" s="1">
        <v>45760</v>
      </c>
      <c r="G2459" t="s">
        <v>1446</v>
      </c>
      <c r="H2459" t="s">
        <v>70</v>
      </c>
      <c r="I2459">
        <v>48</v>
      </c>
      <c r="J2459">
        <v>36</v>
      </c>
      <c r="K2459">
        <v>94</v>
      </c>
      <c r="L2459">
        <v>0.38300000000000001</v>
      </c>
      <c r="M2459">
        <v>12</v>
      </c>
      <c r="N2459">
        <v>44</v>
      </c>
      <c r="O2459">
        <v>0.27300000000000002</v>
      </c>
      <c r="P2459">
        <v>18</v>
      </c>
      <c r="Q2459">
        <v>21</v>
      </c>
      <c r="R2459">
        <v>0.85699999999999998</v>
      </c>
      <c r="S2459">
        <v>10</v>
      </c>
      <c r="T2459">
        <v>38</v>
      </c>
      <c r="U2459">
        <v>48</v>
      </c>
      <c r="V2459">
        <v>20</v>
      </c>
      <c r="W2459">
        <v>15</v>
      </c>
      <c r="X2459">
        <v>7</v>
      </c>
      <c r="Y2459">
        <v>6</v>
      </c>
      <c r="Z2459">
        <v>4</v>
      </c>
      <c r="AA2459">
        <v>15</v>
      </c>
      <c r="AB2459">
        <v>17</v>
      </c>
      <c r="AC2459">
        <v>102</v>
      </c>
      <c r="AD2459">
        <v>-20</v>
      </c>
      <c r="AE2459">
        <v>1</v>
      </c>
      <c r="AF2459">
        <v>1231</v>
      </c>
      <c r="AG2459">
        <v>1231</v>
      </c>
      <c r="AH2459">
        <v>1231</v>
      </c>
      <c r="AI2459">
        <v>121</v>
      </c>
      <c r="AJ2459">
        <v>2070</v>
      </c>
      <c r="AK2459">
        <v>570</v>
      </c>
      <c r="AL2459">
        <v>2334</v>
      </c>
      <c r="AM2459">
        <v>1413</v>
      </c>
      <c r="AN2459">
        <v>384</v>
      </c>
      <c r="AO2459">
        <v>2122</v>
      </c>
      <c r="AP2459">
        <v>889</v>
      </c>
      <c r="AQ2459">
        <v>1164</v>
      </c>
      <c r="AR2459">
        <v>515</v>
      </c>
      <c r="AS2459">
        <v>1308</v>
      </c>
      <c r="AT2459">
        <v>377</v>
      </c>
      <c r="AU2459">
        <v>604</v>
      </c>
      <c r="AV2459">
        <v>2163</v>
      </c>
      <c r="AW2459">
        <v>1341</v>
      </c>
      <c r="AX2459">
        <v>1360</v>
      </c>
      <c r="AY2459">
        <v>560</v>
      </c>
      <c r="AZ2459">
        <v>750</v>
      </c>
      <c r="BA2459">
        <v>398</v>
      </c>
      <c r="BB2459">
        <v>1444</v>
      </c>
      <c r="BC2459">
        <v>2003</v>
      </c>
      <c r="BD2459">
        <v>2202</v>
      </c>
      <c r="BE2459">
        <v>1</v>
      </c>
      <c r="BF2459" t="s">
        <v>64</v>
      </c>
      <c r="BG2459" t="s">
        <v>1404</v>
      </c>
      <c r="BH2459" t="s">
        <v>1787</v>
      </c>
      <c r="BI2459" s="4">
        <f xml:space="preserve"> _2025teamgamelogs[[#This Row],[FGA]] + (0.44 * _2025teamgamelogs[[#This Row],[FTA]]) + _2025teamgamelogs[[#This Row],[TOV]] - _2025teamgamelogs[[#This Row],[OREB]]</f>
        <v>108.24</v>
      </c>
      <c r="BJ2459" s="3">
        <f>_2025teamgamelogs[[#This Row],[TOV]]/_2025teamgamelogs[[#This Row],[POSSESIONS]]</f>
        <v>0.13858093126385809</v>
      </c>
      <c r="BK2459" s="4">
        <f>_2025teamgamelogs[[#This Row],[PTS]]/_2025teamgamelogs[[#This Row],[POSSESIONS]]</f>
        <v>0.94235033259423506</v>
      </c>
      <c r="BL2459" s="4">
        <f xml:space="preserve"> 100 * _2025teamgamelogs[[#This Row],[POINTS_PER_POSSESSION]]</f>
        <v>94.235033259423503</v>
      </c>
      <c r="BM2459" s="4">
        <f xml:space="preserve"> _2025teamgamelogs[[#This Row],[POSSESIONS]] / (_2025teamgamelogs[[#This Row],[MIN]]/48)</f>
        <v>108.24</v>
      </c>
      <c r="BN2459" s="3">
        <f>_2025teamgamelogs[[#This Row],[PTS]] / (2 * (_2025teamgamelogs[[#This Row],[FGA]] + 0.44 * _2025teamgamelogs[[#This Row],[FTA]]))</f>
        <v>0.493994575745835</v>
      </c>
      <c r="BO2459" s="4">
        <f>VLOOKUP(_2025teamgamelogs[[#This Row],[MONTH]], LEAGUE_AVERAGES!$A$2:$B$8, 2, FALSE)</f>
        <v>112.746782507823</v>
      </c>
      <c r="BP2459" s="5">
        <f>VLOOKUP(_2025teamgamelogs[[#This Row],[TEAM_NAME]], LEAGUE_AVERAGES!$A$14:$C$43, 2, FALSE)</f>
        <v>0.34129268292682929</v>
      </c>
      <c r="BQ2459" s="5">
        <f>VLOOKUP(_2025teamgamelogs[[#This Row],[TEAM_NAME]], LEAGUE_AVERAGES!$A$14:$C$43, 3, FALSE)</f>
        <v>0.34026829268292691</v>
      </c>
      <c r="BR2459" s="5">
        <f>VLOOKUP(_2025teamgamelogs[[#This Row],[TEAM_NAME]], LEAGUE_AVERAGES!$F$14:$H$43, 2, FALSE)</f>
        <v>0.45178048780487812</v>
      </c>
      <c r="BS2459" s="5">
        <f>VLOOKUP(_2025teamgamelogs[[#This Row],[TEAM_NAME]], LEAGUE_AVERAGES!$F$14:$H$43, 3, FALSE)</f>
        <v>0.45797560975609758</v>
      </c>
      <c r="BT2459" s="5">
        <f>VLOOKUP(_2025teamgamelogs[[#This Row],[TEAM_NAME]], LEAGUE_AVERAGES!$K$14:$M$43, 2, FALSE)</f>
        <v>0.55774018976963147</v>
      </c>
      <c r="BU2459" s="5">
        <f>VLOOKUP(_2025teamgamelogs[[#This Row],[TEAM_NAME]], LEAGUE_AVERAGES!$K$14:$M$43, 3, FALSE)</f>
        <v>0.57066794818423772</v>
      </c>
    </row>
    <row r="2460" spans="1:73" x14ac:dyDescent="0.2">
      <c r="A2460" t="s">
        <v>59</v>
      </c>
      <c r="B2460">
        <v>1610612764</v>
      </c>
      <c r="C2460" t="s">
        <v>148</v>
      </c>
      <c r="D2460" t="s">
        <v>149</v>
      </c>
      <c r="E2460">
        <v>22401190</v>
      </c>
      <c r="F2460" s="1">
        <v>45760</v>
      </c>
      <c r="G2460" t="s">
        <v>279</v>
      </c>
      <c r="H2460" t="s">
        <v>63</v>
      </c>
      <c r="I2460">
        <v>48</v>
      </c>
      <c r="J2460">
        <v>46</v>
      </c>
      <c r="K2460">
        <v>90</v>
      </c>
      <c r="L2460">
        <v>0.51100000000000001</v>
      </c>
      <c r="M2460">
        <v>16</v>
      </c>
      <c r="N2460">
        <v>37</v>
      </c>
      <c r="O2460">
        <v>0.432</v>
      </c>
      <c r="P2460">
        <v>11</v>
      </c>
      <c r="Q2460">
        <v>17</v>
      </c>
      <c r="R2460">
        <v>0.64700000000000002</v>
      </c>
      <c r="S2460">
        <v>6</v>
      </c>
      <c r="T2460">
        <v>37</v>
      </c>
      <c r="U2460">
        <v>43</v>
      </c>
      <c r="V2460">
        <v>33</v>
      </c>
      <c r="W2460">
        <v>11</v>
      </c>
      <c r="X2460">
        <v>4</v>
      </c>
      <c r="Y2460">
        <v>3</v>
      </c>
      <c r="Z2460">
        <v>6</v>
      </c>
      <c r="AA2460">
        <v>14</v>
      </c>
      <c r="AB2460">
        <v>12</v>
      </c>
      <c r="AC2460">
        <v>119</v>
      </c>
      <c r="AD2460">
        <v>1</v>
      </c>
      <c r="AE2460">
        <v>1</v>
      </c>
      <c r="AF2460">
        <v>1</v>
      </c>
      <c r="AG2460">
        <v>1</v>
      </c>
      <c r="AH2460">
        <v>1</v>
      </c>
      <c r="AI2460">
        <v>121</v>
      </c>
      <c r="AJ2460">
        <v>437</v>
      </c>
      <c r="AK2460">
        <v>1029</v>
      </c>
      <c r="AL2460">
        <v>546</v>
      </c>
      <c r="AM2460">
        <v>567</v>
      </c>
      <c r="AN2460">
        <v>1227</v>
      </c>
      <c r="AO2460">
        <v>441</v>
      </c>
      <c r="AP2460">
        <v>2028</v>
      </c>
      <c r="AQ2460">
        <v>1778</v>
      </c>
      <c r="AR2460">
        <v>2210</v>
      </c>
      <c r="AS2460">
        <v>2189</v>
      </c>
      <c r="AT2460">
        <v>489</v>
      </c>
      <c r="AU2460">
        <v>1282</v>
      </c>
      <c r="AV2460">
        <v>240</v>
      </c>
      <c r="AW2460">
        <v>429</v>
      </c>
      <c r="AX2460">
        <v>2190</v>
      </c>
      <c r="AY2460">
        <v>1712</v>
      </c>
      <c r="AZ2460">
        <v>1573</v>
      </c>
      <c r="BA2460">
        <v>260</v>
      </c>
      <c r="BB2460">
        <v>2314</v>
      </c>
      <c r="BC2460">
        <v>798</v>
      </c>
      <c r="BD2460">
        <v>1176</v>
      </c>
      <c r="BE2460">
        <v>1</v>
      </c>
      <c r="BF2460" t="s">
        <v>71</v>
      </c>
      <c r="BG2460" t="s">
        <v>1404</v>
      </c>
      <c r="BH2460" t="s">
        <v>1787</v>
      </c>
      <c r="BI2460" s="4">
        <f xml:space="preserve"> _2025teamgamelogs[[#This Row],[FGA]] + (0.44 * _2025teamgamelogs[[#This Row],[FTA]]) + _2025teamgamelogs[[#This Row],[TOV]] - _2025teamgamelogs[[#This Row],[OREB]]</f>
        <v>102.48</v>
      </c>
      <c r="BJ2460" s="3">
        <f>_2025teamgamelogs[[#This Row],[TOV]]/_2025teamgamelogs[[#This Row],[POSSESIONS]]</f>
        <v>0.10733801717408274</v>
      </c>
      <c r="BK2460" s="4">
        <f>_2025teamgamelogs[[#This Row],[PTS]]/_2025teamgamelogs[[#This Row],[POSSESIONS]]</f>
        <v>1.1612021857923496</v>
      </c>
      <c r="BL2460" s="4">
        <f xml:space="preserve"> 100 * _2025teamgamelogs[[#This Row],[POINTS_PER_POSSESSION]]</f>
        <v>116.12021857923496</v>
      </c>
      <c r="BM2460" s="4">
        <f xml:space="preserve"> _2025teamgamelogs[[#This Row],[POSSESIONS]] / (_2025teamgamelogs[[#This Row],[MIN]]/48)</f>
        <v>102.48</v>
      </c>
      <c r="BN2460" s="3">
        <f>_2025teamgamelogs[[#This Row],[PTS]] / (2 * (_2025teamgamelogs[[#This Row],[FGA]] + 0.44 * _2025teamgamelogs[[#This Row],[FTA]]))</f>
        <v>0.61038161674189573</v>
      </c>
      <c r="BO2460" s="4">
        <f>VLOOKUP(_2025teamgamelogs[[#This Row],[MONTH]], LEAGUE_AVERAGES!$A$2:$B$8, 2, FALSE)</f>
        <v>112.746782507823</v>
      </c>
      <c r="BP2460" s="5">
        <f>VLOOKUP(_2025teamgamelogs[[#This Row],[TEAM_NAME]], LEAGUE_AVERAGES!$A$14:$C$43, 2, FALSE)</f>
        <v>0.32842499999999997</v>
      </c>
      <c r="BQ2460" s="5">
        <f>VLOOKUP(_2025teamgamelogs[[#This Row],[TEAM_NAME]], LEAGUE_AVERAGES!$A$14:$C$43, 3, FALSE)</f>
        <v>0.33730952380952384</v>
      </c>
      <c r="BR2460" s="5">
        <f>VLOOKUP(_2025teamgamelogs[[#This Row],[TEAM_NAME]], LEAGUE_AVERAGES!$F$14:$H$43, 2, FALSE)</f>
        <v>0.44209999999999994</v>
      </c>
      <c r="BS2460" s="5">
        <f>VLOOKUP(_2025teamgamelogs[[#This Row],[TEAM_NAME]], LEAGUE_AVERAGES!$F$14:$H$43, 3, FALSE)</f>
        <v>0.4362619047619048</v>
      </c>
      <c r="BT2460" s="5">
        <f>VLOOKUP(_2025teamgamelogs[[#This Row],[TEAM_NAME]], LEAGUE_AVERAGES!$K$14:$M$43, 2, FALSE)</f>
        <v>0.55099578881797462</v>
      </c>
      <c r="BU2460" s="5">
        <f>VLOOKUP(_2025teamgamelogs[[#This Row],[TEAM_NAME]], LEAGUE_AVERAGES!$K$14:$M$43, 3, FALSE)</f>
        <v>0.54201342555394594</v>
      </c>
    </row>
    <row r="2461" spans="1:73" x14ac:dyDescent="0.2">
      <c r="A2461" t="s">
        <v>59</v>
      </c>
      <c r="B2461">
        <v>1610612742</v>
      </c>
      <c r="C2461" t="s">
        <v>154</v>
      </c>
      <c r="D2461" t="s">
        <v>155</v>
      </c>
      <c r="E2461">
        <v>22401194</v>
      </c>
      <c r="F2461" s="1">
        <v>45760</v>
      </c>
      <c r="G2461" t="s">
        <v>1011</v>
      </c>
      <c r="H2461" t="s">
        <v>70</v>
      </c>
      <c r="I2461">
        <v>48</v>
      </c>
      <c r="J2461">
        <v>38</v>
      </c>
      <c r="K2461">
        <v>87</v>
      </c>
      <c r="L2461">
        <v>0.437</v>
      </c>
      <c r="M2461">
        <v>5</v>
      </c>
      <c r="N2461">
        <v>28</v>
      </c>
      <c r="O2461">
        <v>0.17899999999999999</v>
      </c>
      <c r="P2461">
        <v>16</v>
      </c>
      <c r="Q2461">
        <v>22</v>
      </c>
      <c r="R2461">
        <v>0.72699999999999998</v>
      </c>
      <c r="S2461">
        <v>10</v>
      </c>
      <c r="T2461">
        <v>28</v>
      </c>
      <c r="U2461">
        <v>38</v>
      </c>
      <c r="V2461">
        <v>20</v>
      </c>
      <c r="W2461">
        <v>18</v>
      </c>
      <c r="X2461">
        <v>6</v>
      </c>
      <c r="Y2461">
        <v>3</v>
      </c>
      <c r="Z2461">
        <v>7</v>
      </c>
      <c r="AA2461">
        <v>13</v>
      </c>
      <c r="AB2461">
        <v>15</v>
      </c>
      <c r="AC2461">
        <v>97</v>
      </c>
      <c r="AD2461">
        <v>-35</v>
      </c>
      <c r="AE2461">
        <v>1</v>
      </c>
      <c r="AF2461">
        <v>1231</v>
      </c>
      <c r="AG2461">
        <v>1231</v>
      </c>
      <c r="AH2461">
        <v>1231</v>
      </c>
      <c r="AI2461">
        <v>121</v>
      </c>
      <c r="AJ2461">
        <v>1796</v>
      </c>
      <c r="AK2461">
        <v>1449</v>
      </c>
      <c r="AL2461">
        <v>1754</v>
      </c>
      <c r="AM2461">
        <v>2427</v>
      </c>
      <c r="AN2461">
        <v>2228</v>
      </c>
      <c r="AO2461">
        <v>2430</v>
      </c>
      <c r="AP2461">
        <v>1228</v>
      </c>
      <c r="AQ2461">
        <v>1008</v>
      </c>
      <c r="AR2461">
        <v>1740</v>
      </c>
      <c r="AS2461">
        <v>1308</v>
      </c>
      <c r="AT2461">
        <v>1951</v>
      </c>
      <c r="AU2461">
        <v>1966</v>
      </c>
      <c r="AV2461">
        <v>2163</v>
      </c>
      <c r="AW2461">
        <v>1953</v>
      </c>
      <c r="AX2461">
        <v>1702</v>
      </c>
      <c r="AY2461">
        <v>1712</v>
      </c>
      <c r="AZ2461">
        <v>1902</v>
      </c>
      <c r="BA2461">
        <v>148</v>
      </c>
      <c r="BB2461">
        <v>1892</v>
      </c>
      <c r="BC2461">
        <v>2224</v>
      </c>
      <c r="BD2461">
        <v>2414</v>
      </c>
      <c r="BE2461">
        <v>1</v>
      </c>
      <c r="BF2461" t="s">
        <v>71</v>
      </c>
      <c r="BG2461" t="s">
        <v>1404</v>
      </c>
      <c r="BH2461" t="s">
        <v>1787</v>
      </c>
      <c r="BI2461" s="4">
        <f xml:space="preserve"> _2025teamgamelogs[[#This Row],[FGA]] + (0.44 * _2025teamgamelogs[[#This Row],[FTA]]) + _2025teamgamelogs[[#This Row],[TOV]] - _2025teamgamelogs[[#This Row],[OREB]]</f>
        <v>104.68</v>
      </c>
      <c r="BJ2461" s="3">
        <f>_2025teamgamelogs[[#This Row],[TOV]]/_2025teamgamelogs[[#This Row],[POSSESIONS]]</f>
        <v>0.17195261750095528</v>
      </c>
      <c r="BK2461" s="4">
        <f>_2025teamgamelogs[[#This Row],[PTS]]/_2025teamgamelogs[[#This Row],[POSSESIONS]]</f>
        <v>0.92663354986625901</v>
      </c>
      <c r="BL2461" s="4">
        <f xml:space="preserve"> 100 * _2025teamgamelogs[[#This Row],[POINTS_PER_POSSESSION]]</f>
        <v>92.663354986625905</v>
      </c>
      <c r="BM2461" s="4">
        <f xml:space="preserve"> _2025teamgamelogs[[#This Row],[POSSESIONS]] / (_2025teamgamelogs[[#This Row],[MIN]]/48)</f>
        <v>104.68</v>
      </c>
      <c r="BN2461" s="3">
        <f>_2025teamgamelogs[[#This Row],[PTS]] / (2 * (_2025teamgamelogs[[#This Row],[FGA]] + 0.44 * _2025teamgamelogs[[#This Row],[FTA]]))</f>
        <v>0.50165494414563505</v>
      </c>
      <c r="BO2461" s="4">
        <f>VLOOKUP(_2025teamgamelogs[[#This Row],[MONTH]], LEAGUE_AVERAGES!$A$2:$B$8, 2, FALSE)</f>
        <v>112.746782507823</v>
      </c>
      <c r="BP2461" s="5">
        <f>VLOOKUP(_2025teamgamelogs[[#This Row],[TEAM_NAME]], LEAGUE_AVERAGES!$A$14:$C$43, 2, FALSE)</f>
        <v>0.362375</v>
      </c>
      <c r="BQ2461" s="5">
        <f>VLOOKUP(_2025teamgamelogs[[#This Row],[TEAM_NAME]], LEAGUE_AVERAGES!$A$14:$C$43, 3, FALSE)</f>
        <v>0.36252380952380958</v>
      </c>
      <c r="BR2461" s="5">
        <f>VLOOKUP(_2025teamgamelogs[[#This Row],[TEAM_NAME]], LEAGUE_AVERAGES!$F$14:$H$43, 2, FALSE)</f>
        <v>0.47777500000000001</v>
      </c>
      <c r="BS2461" s="5">
        <f>VLOOKUP(_2025teamgamelogs[[#This Row],[TEAM_NAME]], LEAGUE_AVERAGES!$F$14:$H$43, 3, FALSE)</f>
        <v>0.48176190476190472</v>
      </c>
      <c r="BT2461" s="5">
        <f>VLOOKUP(_2025teamgamelogs[[#This Row],[TEAM_NAME]], LEAGUE_AVERAGES!$K$14:$M$43, 2, FALSE)</f>
        <v>0.58283558931438928</v>
      </c>
      <c r="BU2461" s="5">
        <f>VLOOKUP(_2025teamgamelogs[[#This Row],[TEAM_NAME]], LEAGUE_AVERAGES!$K$14:$M$43, 3, FALSE)</f>
        <v>0.5856179003364903</v>
      </c>
    </row>
    <row r="2467" spans="24:24" x14ac:dyDescent="0.2">
      <c r="X2467" s="8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47CD-3FB4-C544-A49B-46C4290A6DCC}">
  <dimension ref="A1:M99"/>
  <sheetViews>
    <sheetView tabSelected="1" zoomScaleNormal="100" workbookViewId="0">
      <selection activeCell="E36" sqref="E36"/>
    </sheetView>
  </sheetViews>
  <sheetFormatPr baseColWidth="10" defaultRowHeight="16" x14ac:dyDescent="0.2"/>
  <cols>
    <col min="1" max="1" width="21.1640625" bestFit="1" customWidth="1"/>
    <col min="2" max="2" width="23" customWidth="1"/>
    <col min="3" max="3" width="15.5" bestFit="1" customWidth="1"/>
    <col min="4" max="4" width="20.83203125" bestFit="1" customWidth="1"/>
    <col min="5" max="5" width="21.1640625" bestFit="1" customWidth="1"/>
    <col min="6" max="6" width="23.33203125" bestFit="1" customWidth="1"/>
    <col min="7" max="7" width="20.83203125" bestFit="1" customWidth="1"/>
    <col min="8" max="8" width="27.1640625" bestFit="1" customWidth="1"/>
    <col min="9" max="9" width="11.5" bestFit="1" customWidth="1"/>
    <col min="10" max="10" width="27.1640625" bestFit="1" customWidth="1"/>
    <col min="11" max="11" width="15.6640625" bestFit="1" customWidth="1"/>
    <col min="12" max="12" width="16" bestFit="1" customWidth="1"/>
    <col min="13" max="13" width="21.1640625" bestFit="1" customWidth="1"/>
    <col min="14" max="14" width="23" bestFit="1" customWidth="1"/>
    <col min="17" max="17" width="21.1640625" bestFit="1" customWidth="1"/>
    <col min="18" max="18" width="27.1640625" bestFit="1" customWidth="1"/>
  </cols>
  <sheetData>
    <row r="1" spans="1:13" x14ac:dyDescent="0.2">
      <c r="A1" s="7" t="s">
        <v>1888</v>
      </c>
      <c r="B1" s="7" t="s">
        <v>1889</v>
      </c>
      <c r="C1" s="7" t="s">
        <v>1894</v>
      </c>
      <c r="D1" s="7" t="s">
        <v>1895</v>
      </c>
      <c r="E1" s="7" t="s">
        <v>1890</v>
      </c>
      <c r="F1" s="7" t="s">
        <v>1893</v>
      </c>
      <c r="G1" s="7" t="s">
        <v>1896</v>
      </c>
      <c r="H1" s="7" t="s">
        <v>1891</v>
      </c>
      <c r="I1" s="7" t="s">
        <v>1892</v>
      </c>
      <c r="J1" s="7" t="s">
        <v>1897</v>
      </c>
      <c r="K1" s="7" t="s">
        <v>1898</v>
      </c>
      <c r="L1" s="7" t="s">
        <v>1899</v>
      </c>
      <c r="M1" s="7" t="s">
        <v>1900</v>
      </c>
    </row>
    <row r="2" spans="1:13" x14ac:dyDescent="0.2">
      <c r="A2" t="s">
        <v>93</v>
      </c>
      <c r="B2" s="6">
        <f>AVERAGEIFS(_2025teamgamelogs[PTS], _2025teamgamelogs[TEAM_NAME],FinalRankings[[#This Row],[Team]])</f>
        <v>118.1829268292683</v>
      </c>
      <c r="C2">
        <v>5</v>
      </c>
      <c r="D2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5th</v>
      </c>
      <c r="E2" s="6">
        <f>AVERAGEIFS(_2025teamgamelogs[AST], _2025teamgamelogs[TEAM_NAME], FinalRankings[[#This Row],[Team]])</f>
        <v>29.585365853658537</v>
      </c>
      <c r="F2">
        <v>2</v>
      </c>
      <c r="G2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2nd</v>
      </c>
      <c r="H2" s="6">
        <f>AVERAGEIFS(_2025teamgamelogs[TOV], _2025teamgamelogs[TEAM_NAME], FinalRankings[[#This Row],[Team]])</f>
        <v>15.524390243902438</v>
      </c>
      <c r="I2">
        <v>26</v>
      </c>
      <c r="J2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26th</v>
      </c>
      <c r="K2" t="str" cm="1">
        <f t="array" ref="K2">_xlfn.IFS(FinalRankings[[#This Row],[POINTS_RANK]] = 1, "🥇", FinalRankings[[#This Row],[POINTS_RANK]] = 2, "🥈", FinalRankings[[#This Row],[POINTS_RANK]] = 3, "🥉", TRUE, "")</f>
        <v/>
      </c>
      <c r="L2" s="6" t="str" cm="1">
        <f t="array" ref="L2">_xlfn.IFS(FinalRankings[[#This Row],[ASSIST_RANK]] = 1, "🥇", FinalRankings[[#This Row],[ASSIST_RANK]] = 2, "🥈", FinalRankings[[#This Row],[ASSIST_RANK]] = 3, "🥉", TRUE, "")</f>
        <v>🥈</v>
      </c>
      <c r="M2" t="str" cm="1">
        <f t="array" ref="M2">_xlfn.IFS(FinalRankings[[#This Row],[TO_RANK]] = 1, "🥇", FinalRankings[[#This Row],[TO_RANK]] = 2, "🥈", FinalRankings[[#This Row],[TO_RANK]] = 3, "🥉", TRUE, "")</f>
        <v/>
      </c>
    </row>
    <row r="3" spans="1:13" x14ac:dyDescent="0.2">
      <c r="A3" t="s">
        <v>75</v>
      </c>
      <c r="B3" s="6">
        <f>AVERAGEIFS(_2025teamgamelogs[PTS], _2025teamgamelogs[TEAM_NAME],FinalRankings[[#This Row],[Team]])</f>
        <v>116.26829268292683</v>
      </c>
      <c r="C3">
        <v>8</v>
      </c>
      <c r="D3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8th</v>
      </c>
      <c r="E3" s="6">
        <f>AVERAGEIFS(_2025teamgamelogs[AST], _2025teamgamelogs[TEAM_NAME], FinalRankings[[#This Row],[Team]])</f>
        <v>26.146341463414632</v>
      </c>
      <c r="F3">
        <v>16</v>
      </c>
      <c r="G3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16th</v>
      </c>
      <c r="H3" s="6">
        <f>AVERAGEIFS(_2025teamgamelogs[TOV], _2025teamgamelogs[TEAM_NAME], FinalRankings[[#This Row],[Team]])</f>
        <v>11.865853658536585</v>
      </c>
      <c r="I3">
        <v>2</v>
      </c>
      <c r="J3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2nd</v>
      </c>
      <c r="K3" t="str" cm="1">
        <f t="array" ref="K3">_xlfn.IFS(FinalRankings[[#This Row],[POINTS_RANK]] = 1, "🥇", FinalRankings[[#This Row],[POINTS_RANK]] = 2, "🥈", FinalRankings[[#This Row],[POINTS_RANK]] = 3, "🥉", TRUE, "")</f>
        <v/>
      </c>
      <c r="L3" s="6" t="str" cm="1">
        <f t="array" ref="L3">_xlfn.IFS(FinalRankings[[#This Row],[ASSIST_RANK]] = 1, "🥇", FinalRankings[[#This Row],[ASSIST_RANK]] = 2, "🥈", FinalRankings[[#This Row],[ASSIST_RANK]] = 3, "🥉", TRUE, "")</f>
        <v/>
      </c>
      <c r="M3" t="str" cm="1">
        <f t="array" ref="M3">_xlfn.IFS(FinalRankings[[#This Row],[TO_RANK]] = 1, "🥇", FinalRankings[[#This Row],[TO_RANK]] = 2, "🥈", FinalRankings[[#This Row],[TO_RANK]] = 3, "🥉", TRUE, "")</f>
        <v>🥈</v>
      </c>
    </row>
    <row r="4" spans="1:13" x14ac:dyDescent="0.2">
      <c r="A4" t="s">
        <v>90</v>
      </c>
      <c r="B4" s="6">
        <f>AVERAGEIFS(_2025teamgamelogs[PTS], _2025teamgamelogs[TEAM_NAME],FinalRankings[[#This Row],[Team]])</f>
        <v>105.10975609756098</v>
      </c>
      <c r="C4">
        <v>29</v>
      </c>
      <c r="D4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29th</v>
      </c>
      <c r="E4" s="6">
        <f>AVERAGEIFS(_2025teamgamelogs[AST], _2025teamgamelogs[TEAM_NAME], FinalRankings[[#This Row],[Team]])</f>
        <v>25.158536585365855</v>
      </c>
      <c r="F4">
        <v>24</v>
      </c>
      <c r="G4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24th</v>
      </c>
      <c r="H4" s="6">
        <f>AVERAGEIFS(_2025teamgamelogs[TOV], _2025teamgamelogs[TEAM_NAME], FinalRankings[[#This Row],[Team]])</f>
        <v>15.170731707317072</v>
      </c>
      <c r="I4">
        <v>23</v>
      </c>
      <c r="J4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23rd</v>
      </c>
      <c r="K4" t="str" cm="1">
        <f t="array" ref="K4">_xlfn.IFS(FinalRankings[[#This Row],[POINTS_RANK]] = 1, "🥇", FinalRankings[[#This Row],[POINTS_RANK]] = 2, "🥈", FinalRankings[[#This Row],[POINTS_RANK]] = 3, "🥉", TRUE, "")</f>
        <v/>
      </c>
      <c r="L4" s="6" t="str" cm="1">
        <f t="array" ref="L4">_xlfn.IFS(FinalRankings[[#This Row],[ASSIST_RANK]] = 1, "🥇", FinalRankings[[#This Row],[ASSIST_RANK]] = 2, "🥈", FinalRankings[[#This Row],[ASSIST_RANK]] = 3, "🥉", TRUE, "")</f>
        <v/>
      </c>
      <c r="M4" t="str" cm="1">
        <f t="array" ref="M4">_xlfn.IFS(FinalRankings[[#This Row],[TO_RANK]] = 1, "🥇", FinalRankings[[#This Row],[TO_RANK]] = 2, "🥈", FinalRankings[[#This Row],[TO_RANK]] = 3, "🥉", TRUE, "")</f>
        <v/>
      </c>
    </row>
    <row r="5" spans="1:13" x14ac:dyDescent="0.2">
      <c r="A5" t="s">
        <v>123</v>
      </c>
      <c r="B5" s="6">
        <f>AVERAGEIFS(_2025teamgamelogs[PTS], _2025teamgamelogs[TEAM_NAME],FinalRankings[[#This Row],[Team]])</f>
        <v>105.09756097560975</v>
      </c>
      <c r="C5">
        <v>30</v>
      </c>
      <c r="D5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30th</v>
      </c>
      <c r="E5" s="6">
        <f>AVERAGEIFS(_2025teamgamelogs[AST], _2025teamgamelogs[TEAM_NAME], FinalRankings[[#This Row],[Team]])</f>
        <v>24.317073170731707</v>
      </c>
      <c r="F5">
        <v>26</v>
      </c>
      <c r="G5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26th</v>
      </c>
      <c r="H5" s="6">
        <f>AVERAGEIFS(_2025teamgamelogs[TOV], _2025teamgamelogs[TEAM_NAME], FinalRankings[[#This Row],[Team]])</f>
        <v>15.5</v>
      </c>
      <c r="I5">
        <v>25</v>
      </c>
      <c r="J5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25th</v>
      </c>
      <c r="K5" t="str" cm="1">
        <f t="array" ref="K5">_xlfn.IFS(FinalRankings[[#This Row],[POINTS_RANK]] = 1, "🥇", FinalRankings[[#This Row],[POINTS_RANK]] = 2, "🥈", FinalRankings[[#This Row],[POINTS_RANK]] = 3, "🥉", TRUE, "")</f>
        <v/>
      </c>
      <c r="L5" s="6" t="str" cm="1">
        <f t="array" ref="L5">_xlfn.IFS(FinalRankings[[#This Row],[ASSIST_RANK]] = 1, "🥇", FinalRankings[[#This Row],[ASSIST_RANK]] = 2, "🥈", FinalRankings[[#This Row],[ASSIST_RANK]] = 3, "🥉", TRUE, "")</f>
        <v/>
      </c>
      <c r="M5" t="str" cm="1">
        <f t="array" ref="M5">_xlfn.IFS(FinalRankings[[#This Row],[TO_RANK]] = 1, "🥇", FinalRankings[[#This Row],[TO_RANK]] = 2, "🥈", FinalRankings[[#This Row],[TO_RANK]] = 3, "🥉", TRUE, "")</f>
        <v/>
      </c>
    </row>
    <row r="6" spans="1:13" x14ac:dyDescent="0.2">
      <c r="A6" t="s">
        <v>87</v>
      </c>
      <c r="B6" s="6">
        <f>AVERAGEIFS(_2025teamgamelogs[PTS], _2025teamgamelogs[TEAM_NAME],FinalRankings[[#This Row],[Team]])</f>
        <v>117.80487804878049</v>
      </c>
      <c r="C6">
        <v>6</v>
      </c>
      <c r="D6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6th</v>
      </c>
      <c r="E6" s="6">
        <f>AVERAGEIFS(_2025teamgamelogs[AST], _2025teamgamelogs[TEAM_NAME], FinalRankings[[#This Row],[Team]])</f>
        <v>29.060975609756099</v>
      </c>
      <c r="F6">
        <v>5</v>
      </c>
      <c r="G6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5th</v>
      </c>
      <c r="H6" s="6">
        <f>AVERAGEIFS(_2025teamgamelogs[TOV], _2025teamgamelogs[TEAM_NAME], FinalRankings[[#This Row],[Team]])</f>
        <v>14.670731707317072</v>
      </c>
      <c r="I6">
        <v>20</v>
      </c>
      <c r="J6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20th</v>
      </c>
      <c r="K6" t="str" cm="1">
        <f t="array" ref="K6">_xlfn.IFS(FinalRankings[[#This Row],[POINTS_RANK]] = 1, "🥇", FinalRankings[[#This Row],[POINTS_RANK]] = 2, "🥈", FinalRankings[[#This Row],[POINTS_RANK]] = 3, "🥉", TRUE, "")</f>
        <v/>
      </c>
      <c r="L6" s="6" t="str" cm="1">
        <f t="array" ref="L6">_xlfn.IFS(FinalRankings[[#This Row],[ASSIST_RANK]] = 1, "🥇", FinalRankings[[#This Row],[ASSIST_RANK]] = 2, "🥈", FinalRankings[[#This Row],[ASSIST_RANK]] = 3, "🥉", TRUE, "")</f>
        <v/>
      </c>
      <c r="M6" t="str" cm="1">
        <f t="array" ref="M6">_xlfn.IFS(FinalRankings[[#This Row],[TO_RANK]] = 1, "🥇", FinalRankings[[#This Row],[TO_RANK]] = 2, "🥈", FinalRankings[[#This Row],[TO_RANK]] = 3, "🥉", TRUE, "")</f>
        <v/>
      </c>
    </row>
    <row r="7" spans="1:13" x14ac:dyDescent="0.2">
      <c r="A7" t="s">
        <v>120</v>
      </c>
      <c r="B7" s="6">
        <f>AVERAGEIFS(_2025teamgamelogs[PTS], _2025teamgamelogs[TEAM_NAME],FinalRankings[[#This Row],[Team]])</f>
        <v>121.9390243902439</v>
      </c>
      <c r="C7">
        <v>1</v>
      </c>
      <c r="D7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1st</v>
      </c>
      <c r="E7" s="6">
        <f>AVERAGEIFS(_2025teamgamelogs[AST], _2025teamgamelogs[TEAM_NAME], FinalRankings[[#This Row],[Team]])</f>
        <v>28.097560975609756</v>
      </c>
      <c r="F7">
        <v>9</v>
      </c>
      <c r="G7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9th</v>
      </c>
      <c r="H7" s="6">
        <f>AVERAGEIFS(_2025teamgamelogs[TOV], _2025teamgamelogs[TEAM_NAME], FinalRankings[[#This Row],[Team]])</f>
        <v>13.195121951219512</v>
      </c>
      <c r="I7">
        <v>3</v>
      </c>
      <c r="J7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3rd</v>
      </c>
      <c r="K7" t="str" cm="1">
        <f t="array" ref="K7">_xlfn.IFS(FinalRankings[[#This Row],[POINTS_RANK]] = 1, "🥇", FinalRankings[[#This Row],[POINTS_RANK]] = 2, "🥈", FinalRankings[[#This Row],[POINTS_RANK]] = 3, "🥉", TRUE, "")</f>
        <v>🥇</v>
      </c>
      <c r="L7" s="6" t="str" cm="1">
        <f t="array" ref="L7">_xlfn.IFS(FinalRankings[[#This Row],[ASSIST_RANK]] = 1, "🥇", FinalRankings[[#This Row],[ASSIST_RANK]] = 2, "🥈", FinalRankings[[#This Row],[ASSIST_RANK]] = 3, "🥉", TRUE, "")</f>
        <v/>
      </c>
      <c r="M7" t="str" cm="1">
        <f t="array" ref="M7">_xlfn.IFS(FinalRankings[[#This Row],[TO_RANK]] = 1, "🥇", FinalRankings[[#This Row],[TO_RANK]] = 2, "🥈", FinalRankings[[#This Row],[TO_RANK]] = 3, "🥉", TRUE, "")</f>
        <v>🥉</v>
      </c>
    </row>
    <row r="8" spans="1:13" x14ac:dyDescent="0.2">
      <c r="A8" t="s">
        <v>155</v>
      </c>
      <c r="B8" s="6">
        <f>AVERAGEIFS(_2025teamgamelogs[PTS], _2025teamgamelogs[TEAM_NAME],FinalRankings[[#This Row],[Team]])</f>
        <v>114.19512195121951</v>
      </c>
      <c r="C8">
        <v>15</v>
      </c>
      <c r="D8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15th</v>
      </c>
      <c r="E8" s="6">
        <f>AVERAGEIFS(_2025teamgamelogs[AST], _2025teamgamelogs[TEAM_NAME], FinalRankings[[#This Row],[Team]])</f>
        <v>25.243902439024389</v>
      </c>
      <c r="F8">
        <v>22</v>
      </c>
      <c r="G8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22nd</v>
      </c>
      <c r="H8" s="6">
        <f>AVERAGEIFS(_2025teamgamelogs[TOV], _2025teamgamelogs[TEAM_NAME], FinalRankings[[#This Row],[Team]])</f>
        <v>14.036585365853659</v>
      </c>
      <c r="I8">
        <v>13</v>
      </c>
      <c r="J8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13th</v>
      </c>
      <c r="K8" t="str" cm="1">
        <f t="array" ref="K8">_xlfn.IFS(FinalRankings[[#This Row],[POINTS_RANK]] = 1, "🥇", FinalRankings[[#This Row],[POINTS_RANK]] = 2, "🥈", FinalRankings[[#This Row],[POINTS_RANK]] = 3, "🥉", TRUE, "")</f>
        <v/>
      </c>
      <c r="L8" s="6" t="str" cm="1">
        <f t="array" ref="L8">_xlfn.IFS(FinalRankings[[#This Row],[ASSIST_RANK]] = 1, "🥇", FinalRankings[[#This Row],[ASSIST_RANK]] = 2, "🥈", FinalRankings[[#This Row],[ASSIST_RANK]] = 3, "🥉", TRUE, "")</f>
        <v/>
      </c>
      <c r="M8" t="str" cm="1">
        <f t="array" ref="M8">_xlfn.IFS(FinalRankings[[#This Row],[TO_RANK]] = 1, "🥇", FinalRankings[[#This Row],[TO_RANK]] = 2, "🥈", FinalRankings[[#This Row],[TO_RANK]] = 3, "🥉", TRUE, "")</f>
        <v/>
      </c>
    </row>
    <row r="9" spans="1:13" x14ac:dyDescent="0.2">
      <c r="A9" t="s">
        <v>152</v>
      </c>
      <c r="B9" s="6">
        <f>AVERAGEIFS(_2025teamgamelogs[PTS], _2025teamgamelogs[TEAM_NAME],FinalRankings[[#This Row],[Team]])</f>
        <v>120.7560975609756</v>
      </c>
      <c r="C9">
        <v>3</v>
      </c>
      <c r="D9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3rd</v>
      </c>
      <c r="E9" s="6">
        <f>AVERAGEIFS(_2025teamgamelogs[AST], _2025teamgamelogs[TEAM_NAME], FinalRankings[[#This Row],[Team]])</f>
        <v>31</v>
      </c>
      <c r="F9">
        <v>1</v>
      </c>
      <c r="G9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1st</v>
      </c>
      <c r="H9" s="6">
        <f>AVERAGEIFS(_2025teamgamelogs[TOV], _2025teamgamelogs[TEAM_NAME], FinalRankings[[#This Row],[Team]])</f>
        <v>14.25609756097561</v>
      </c>
      <c r="I9">
        <v>17</v>
      </c>
      <c r="J9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17th</v>
      </c>
      <c r="K9" t="str" cm="1">
        <f t="array" ref="K9">_xlfn.IFS(FinalRankings[[#This Row],[POINTS_RANK]] = 1, "🥇", FinalRankings[[#This Row],[POINTS_RANK]] = 2, "🥈", FinalRankings[[#This Row],[POINTS_RANK]] = 3, "🥉", TRUE, "")</f>
        <v>🥉</v>
      </c>
      <c r="L9" s="6" t="str" cm="1">
        <f t="array" ref="L9">_xlfn.IFS(FinalRankings[[#This Row],[ASSIST_RANK]] = 1, "🥇", FinalRankings[[#This Row],[ASSIST_RANK]] = 2, "🥈", FinalRankings[[#This Row],[ASSIST_RANK]] = 3, "🥉", TRUE, "")</f>
        <v>🥇</v>
      </c>
      <c r="M9" t="str" cm="1">
        <f t="array" ref="M9">_xlfn.IFS(FinalRankings[[#This Row],[TO_RANK]] = 1, "🥇", FinalRankings[[#This Row],[TO_RANK]] = 2, "🥈", FinalRankings[[#This Row],[TO_RANK]] = 3, "🥉", TRUE, "")</f>
        <v/>
      </c>
    </row>
    <row r="10" spans="1:13" x14ac:dyDescent="0.2">
      <c r="A10" t="s">
        <v>108</v>
      </c>
      <c r="B10" s="6">
        <f>AVERAGEIFS(_2025teamgamelogs[PTS], _2025teamgamelogs[TEAM_NAME],FinalRankings[[#This Row],[Team]])</f>
        <v>115.5</v>
      </c>
      <c r="C10">
        <v>12</v>
      </c>
      <c r="D10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12th</v>
      </c>
      <c r="E10" s="6">
        <f>AVERAGEIFS(_2025teamgamelogs[AST], _2025teamgamelogs[TEAM_NAME], FinalRankings[[#This Row],[Team]])</f>
        <v>26.402439024390244</v>
      </c>
      <c r="F10">
        <v>15</v>
      </c>
      <c r="G10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15th</v>
      </c>
      <c r="H10" s="6">
        <f>AVERAGEIFS(_2025teamgamelogs[TOV], _2025teamgamelogs[TEAM_NAME], FinalRankings[[#This Row],[Team]])</f>
        <v>14.853658536585366</v>
      </c>
      <c r="I10">
        <v>21</v>
      </c>
      <c r="J10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21st</v>
      </c>
      <c r="K10" t="str" cm="1">
        <f t="array" ref="K10">_xlfn.IFS(FinalRankings[[#This Row],[POINTS_RANK]] = 1, "🥇", FinalRankings[[#This Row],[POINTS_RANK]] = 2, "🥈", FinalRankings[[#This Row],[POINTS_RANK]] = 3, "🥉", TRUE, "")</f>
        <v/>
      </c>
      <c r="L10" s="6" t="str" cm="1">
        <f t="array" ref="L10">_xlfn.IFS(FinalRankings[[#This Row],[ASSIST_RANK]] = 1, "🥇", FinalRankings[[#This Row],[ASSIST_RANK]] = 2, "🥈", FinalRankings[[#This Row],[ASSIST_RANK]] = 3, "🥉", TRUE, "")</f>
        <v/>
      </c>
      <c r="M10" t="str" cm="1">
        <f t="array" ref="M10">_xlfn.IFS(FinalRankings[[#This Row],[TO_RANK]] = 1, "🥇", FinalRankings[[#This Row],[TO_RANK]] = 2, "🥈", FinalRankings[[#This Row],[TO_RANK]] = 3, "🥉", TRUE, "")</f>
        <v/>
      </c>
    </row>
    <row r="11" spans="1:13" x14ac:dyDescent="0.2">
      <c r="A11" t="s">
        <v>99</v>
      </c>
      <c r="B11" s="6">
        <f>AVERAGEIFS(_2025teamgamelogs[PTS], _2025teamgamelogs[TEAM_NAME],FinalRankings[[#This Row],[Team]])</f>
        <v>113.79268292682927</v>
      </c>
      <c r="C11">
        <v>17</v>
      </c>
      <c r="D11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17th</v>
      </c>
      <c r="E11" s="6">
        <f>AVERAGEIFS(_2025teamgamelogs[AST], _2025teamgamelogs[TEAM_NAME], FinalRankings[[#This Row],[Team]])</f>
        <v>29.097560975609756</v>
      </c>
      <c r="F11">
        <v>4</v>
      </c>
      <c r="G11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4th</v>
      </c>
      <c r="H11" s="6">
        <f>AVERAGEIFS(_2025teamgamelogs[TOV], _2025teamgamelogs[TEAM_NAME], FinalRankings[[#This Row],[Team]])</f>
        <v>14.048780487804878</v>
      </c>
      <c r="I11">
        <v>14</v>
      </c>
      <c r="J11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14th</v>
      </c>
      <c r="K11" t="str" cm="1">
        <f t="array" ref="K11">_xlfn.IFS(FinalRankings[[#This Row],[POINTS_RANK]] = 1, "🥇", FinalRankings[[#This Row],[POINTS_RANK]] = 2, "🥈", FinalRankings[[#This Row],[POINTS_RANK]] = 3, "🥉", TRUE, "")</f>
        <v/>
      </c>
      <c r="L11" s="6" t="str" cm="1">
        <f t="array" ref="L11">_xlfn.IFS(FinalRankings[[#This Row],[ASSIST_RANK]] = 1, "🥇", FinalRankings[[#This Row],[ASSIST_RANK]] = 2, "🥈", FinalRankings[[#This Row],[ASSIST_RANK]] = 3, "🥉", TRUE, "")</f>
        <v/>
      </c>
      <c r="M11" t="str" cm="1">
        <f t="array" ref="M11">_xlfn.IFS(FinalRankings[[#This Row],[TO_RANK]] = 1, "🥇", FinalRankings[[#This Row],[TO_RANK]] = 2, "🥈", FinalRankings[[#This Row],[TO_RANK]] = 3, "🥉", TRUE, "")</f>
        <v/>
      </c>
    </row>
    <row r="12" spans="1:13" x14ac:dyDescent="0.2">
      <c r="A12" t="s">
        <v>105</v>
      </c>
      <c r="B12" s="6">
        <f>AVERAGEIFS(_2025teamgamelogs[PTS], _2025teamgamelogs[TEAM_NAME],FinalRankings[[#This Row],[Team]])</f>
        <v>114.29268292682927</v>
      </c>
      <c r="C12">
        <v>14</v>
      </c>
      <c r="D12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14th</v>
      </c>
      <c r="E12" s="6">
        <f>AVERAGEIFS(_2025teamgamelogs[AST], _2025teamgamelogs[TEAM_NAME], FinalRankings[[#This Row],[Team]])</f>
        <v>23.341463414634145</v>
      </c>
      <c r="F12">
        <v>28</v>
      </c>
      <c r="G12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28th</v>
      </c>
      <c r="H12" s="6">
        <f>AVERAGEIFS(_2025teamgamelogs[TOV], _2025teamgamelogs[TEAM_NAME], FinalRankings[[#This Row],[Team]])</f>
        <v>13.890243902439025</v>
      </c>
      <c r="I12">
        <v>11</v>
      </c>
      <c r="J12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11th</v>
      </c>
      <c r="K12" t="str" cm="1">
        <f t="array" ref="K12">_xlfn.IFS(FinalRankings[[#This Row],[POINTS_RANK]] = 1, "🥇", FinalRankings[[#This Row],[POINTS_RANK]] = 2, "🥈", FinalRankings[[#This Row],[POINTS_RANK]] = 3, "🥉", TRUE, "")</f>
        <v/>
      </c>
      <c r="L12" s="6" t="str" cm="1">
        <f t="array" ref="L12">_xlfn.IFS(FinalRankings[[#This Row],[ASSIST_RANK]] = 1, "🥇", FinalRankings[[#This Row],[ASSIST_RANK]] = 2, "🥈", FinalRankings[[#This Row],[ASSIST_RANK]] = 3, "🥉", TRUE, "")</f>
        <v/>
      </c>
      <c r="M12" t="str" cm="1">
        <f t="array" ref="M12">_xlfn.IFS(FinalRankings[[#This Row],[TO_RANK]] = 1, "🥇", FinalRankings[[#This Row],[TO_RANK]] = 2, "🥈", FinalRankings[[#This Row],[TO_RANK]] = 3, "🥉", TRUE, "")</f>
        <v/>
      </c>
    </row>
    <row r="13" spans="1:13" x14ac:dyDescent="0.2">
      <c r="A13" t="s">
        <v>111</v>
      </c>
      <c r="B13" s="6">
        <f>AVERAGEIFS(_2025teamgamelogs[PTS], _2025teamgamelogs[TEAM_NAME],FinalRankings[[#This Row],[Team]])</f>
        <v>117.36585365853658</v>
      </c>
      <c r="C13">
        <v>7</v>
      </c>
      <c r="D13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7th</v>
      </c>
      <c r="E13" s="6">
        <f>AVERAGEIFS(_2025teamgamelogs[AST], _2025teamgamelogs[TEAM_NAME], FinalRankings[[#This Row],[Team]])</f>
        <v>29.243902439024389</v>
      </c>
      <c r="F13">
        <v>3</v>
      </c>
      <c r="G13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3rd</v>
      </c>
      <c r="H13" s="6">
        <f>AVERAGEIFS(_2025teamgamelogs[TOV], _2025teamgamelogs[TEAM_NAME], FinalRankings[[#This Row],[Team]])</f>
        <v>13.195121951219512</v>
      </c>
      <c r="I13">
        <v>4</v>
      </c>
      <c r="J13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4th</v>
      </c>
      <c r="K13" t="str" cm="1">
        <f t="array" ref="K13">_xlfn.IFS(FinalRankings[[#This Row],[POINTS_RANK]] = 1, "🥇", FinalRankings[[#This Row],[POINTS_RANK]] = 2, "🥈", FinalRankings[[#This Row],[POINTS_RANK]] = 3, "🥉", TRUE, "")</f>
        <v/>
      </c>
      <c r="L13" s="6" t="str" cm="1">
        <f t="array" ref="L13">_xlfn.IFS(FinalRankings[[#This Row],[ASSIST_RANK]] = 1, "🥇", FinalRankings[[#This Row],[ASSIST_RANK]] = 2, "🥈", FinalRankings[[#This Row],[ASSIST_RANK]] = 3, "🥉", TRUE, "")</f>
        <v>🥉</v>
      </c>
      <c r="M13" t="str" cm="1">
        <f t="array" ref="M13">_xlfn.IFS(FinalRankings[[#This Row],[TO_RANK]] = 1, "🥇", FinalRankings[[#This Row],[TO_RANK]] = 2, "🥈", FinalRankings[[#This Row],[TO_RANK]] = 3, "🥉", TRUE, "")</f>
        <v/>
      </c>
    </row>
    <row r="14" spans="1:13" x14ac:dyDescent="0.2">
      <c r="A14" t="s">
        <v>132</v>
      </c>
      <c r="B14" s="6">
        <f>AVERAGEIFS(_2025teamgamelogs[PTS], _2025teamgamelogs[TEAM_NAME],FinalRankings[[#This Row],[Team]])</f>
        <v>112.8780487804878</v>
      </c>
      <c r="C14">
        <v>20</v>
      </c>
      <c r="D14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20th</v>
      </c>
      <c r="E14" s="6">
        <f>AVERAGEIFS(_2025teamgamelogs[AST], _2025teamgamelogs[TEAM_NAME], FinalRankings[[#This Row],[Team]])</f>
        <v>25.170731707317074</v>
      </c>
      <c r="F14">
        <v>23</v>
      </c>
      <c r="G14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23rd</v>
      </c>
      <c r="H14" s="6">
        <f>AVERAGEIFS(_2025teamgamelogs[TOV], _2025teamgamelogs[TEAM_NAME], FinalRankings[[#This Row],[Team]])</f>
        <v>14.878048780487806</v>
      </c>
      <c r="I14">
        <v>22</v>
      </c>
      <c r="J14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22nd</v>
      </c>
      <c r="K14" t="str" cm="1">
        <f t="array" ref="K14">_xlfn.IFS(FinalRankings[[#This Row],[POINTS_RANK]] = 1, "🥇", FinalRankings[[#This Row],[POINTS_RANK]] = 2, "🥈", FinalRankings[[#This Row],[POINTS_RANK]] = 3, "🥉", TRUE, "")</f>
        <v/>
      </c>
      <c r="L14" s="6" t="str" cm="1">
        <f t="array" ref="L14">_xlfn.IFS(FinalRankings[[#This Row],[ASSIST_RANK]] = 1, "🥇", FinalRankings[[#This Row],[ASSIST_RANK]] = 2, "🥈", FinalRankings[[#This Row],[ASSIST_RANK]] = 3, "🥉", TRUE, "")</f>
        <v/>
      </c>
      <c r="M14" t="str" cm="1">
        <f t="array" ref="M14">_xlfn.IFS(FinalRankings[[#This Row],[TO_RANK]] = 1, "🥇", FinalRankings[[#This Row],[TO_RANK]] = 2, "🥈", FinalRankings[[#This Row],[TO_RANK]] = 3, "🥉", TRUE, "")</f>
        <v/>
      </c>
    </row>
    <row r="15" spans="1:13" x14ac:dyDescent="0.2">
      <c r="A15" t="s">
        <v>61</v>
      </c>
      <c r="B15" s="6">
        <f>AVERAGEIFS(_2025teamgamelogs[PTS], _2025teamgamelogs[TEAM_NAME],FinalRankings[[#This Row],[Team]])</f>
        <v>113.39024390243902</v>
      </c>
      <c r="C15">
        <v>19</v>
      </c>
      <c r="D15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19th</v>
      </c>
      <c r="E15" s="6">
        <f>AVERAGEIFS(_2025teamgamelogs[AST], _2025teamgamelogs[TEAM_NAME], FinalRankings[[#This Row],[Team]])</f>
        <v>25.987804878048781</v>
      </c>
      <c r="F15">
        <v>18</v>
      </c>
      <c r="G15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18th</v>
      </c>
      <c r="H15" s="6">
        <f>AVERAGEIFS(_2025teamgamelogs[TOV], _2025teamgamelogs[TEAM_NAME], FinalRankings[[#This Row],[Team]])</f>
        <v>13.963414634146341</v>
      </c>
      <c r="I15">
        <v>12</v>
      </c>
      <c r="J15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12th</v>
      </c>
      <c r="K15" t="str" cm="1">
        <f t="array" ref="K15">_xlfn.IFS(FinalRankings[[#This Row],[POINTS_RANK]] = 1, "🥇", FinalRankings[[#This Row],[POINTS_RANK]] = 2, "🥈", FinalRankings[[#This Row],[POINTS_RANK]] = 3, "🥉", TRUE, "")</f>
        <v/>
      </c>
      <c r="L15" s="6" t="str" cm="1">
        <f t="array" ref="L15">_xlfn.IFS(FinalRankings[[#This Row],[ASSIST_RANK]] = 1, "🥇", FinalRankings[[#This Row],[ASSIST_RANK]] = 2, "🥈", FinalRankings[[#This Row],[ASSIST_RANK]] = 3, "🥉", TRUE, "")</f>
        <v/>
      </c>
      <c r="M15" t="str" cm="1">
        <f t="array" ref="M15">_xlfn.IFS(FinalRankings[[#This Row],[TO_RANK]] = 1, "🥇", FinalRankings[[#This Row],[TO_RANK]] = 2, "🥈", FinalRankings[[#This Row],[TO_RANK]] = 3, "🥉", TRUE, "")</f>
        <v/>
      </c>
    </row>
    <row r="16" spans="1:13" x14ac:dyDescent="0.2">
      <c r="A16" t="s">
        <v>129</v>
      </c>
      <c r="B16" s="6">
        <f>AVERAGEIFS(_2025teamgamelogs[PTS], _2025teamgamelogs[TEAM_NAME],FinalRankings[[#This Row],[Team]])</f>
        <v>121.70731707317073</v>
      </c>
      <c r="C16">
        <v>2</v>
      </c>
      <c r="D16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2nd</v>
      </c>
      <c r="E16" s="6">
        <f>AVERAGEIFS(_2025teamgamelogs[AST], _2025teamgamelogs[TEAM_NAME], FinalRankings[[#This Row],[Team]])</f>
        <v>28.414634146341463</v>
      </c>
      <c r="F16">
        <v>8</v>
      </c>
      <c r="G16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8th</v>
      </c>
      <c r="H16" s="6">
        <f>AVERAGEIFS(_2025teamgamelogs[TOV], _2025teamgamelogs[TEAM_NAME], FinalRankings[[#This Row],[Team]])</f>
        <v>15.670731707317072</v>
      </c>
      <c r="I16">
        <v>28</v>
      </c>
      <c r="J16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28th</v>
      </c>
      <c r="K16" t="str" cm="1">
        <f t="array" ref="K16">_xlfn.IFS(FinalRankings[[#This Row],[POINTS_RANK]] = 1, "🥇", FinalRankings[[#This Row],[POINTS_RANK]] = 2, "🥈", FinalRankings[[#This Row],[POINTS_RANK]] = 3, "🥉", TRUE, "")</f>
        <v>🥈</v>
      </c>
      <c r="L16" s="6" t="str" cm="1">
        <f t="array" ref="L16">_xlfn.IFS(FinalRankings[[#This Row],[ASSIST_RANK]] = 1, "🥇", FinalRankings[[#This Row],[ASSIST_RANK]] = 2, "🥈", FinalRankings[[#This Row],[ASSIST_RANK]] = 3, "🥉", TRUE, "")</f>
        <v/>
      </c>
      <c r="M16" t="str" cm="1">
        <f t="array" ref="M16">_xlfn.IFS(FinalRankings[[#This Row],[TO_RANK]] = 1, "🥇", FinalRankings[[#This Row],[TO_RANK]] = 2, "🥈", FinalRankings[[#This Row],[TO_RANK]] = 3, "🥉", TRUE, "")</f>
        <v/>
      </c>
    </row>
    <row r="17" spans="1:13" x14ac:dyDescent="0.2">
      <c r="A17" t="s">
        <v>102</v>
      </c>
      <c r="B17" s="6">
        <f>AVERAGEIFS(_2025teamgamelogs[PTS], _2025teamgamelogs[TEAM_NAME],FinalRankings[[#This Row],[Team]])</f>
        <v>110.59756097560975</v>
      </c>
      <c r="C17">
        <v>24</v>
      </c>
      <c r="D17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24th</v>
      </c>
      <c r="E17" s="6">
        <f>AVERAGEIFS(_2025teamgamelogs[AST], _2025teamgamelogs[TEAM_NAME], FinalRankings[[#This Row],[Team]])</f>
        <v>26.414634146341463</v>
      </c>
      <c r="F17">
        <v>14</v>
      </c>
      <c r="G17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14th</v>
      </c>
      <c r="H17" s="6">
        <f>AVERAGEIFS(_2025teamgamelogs[TOV], _2025teamgamelogs[TEAM_NAME], FinalRankings[[#This Row],[Team]])</f>
        <v>13.585365853658537</v>
      </c>
      <c r="I17">
        <v>8</v>
      </c>
      <c r="J17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8th</v>
      </c>
      <c r="K17" t="str" cm="1">
        <f t="array" ref="K17">_xlfn.IFS(FinalRankings[[#This Row],[POINTS_RANK]] = 1, "🥇", FinalRankings[[#This Row],[POINTS_RANK]] = 2, "🥈", FinalRankings[[#This Row],[POINTS_RANK]] = 3, "🥉", TRUE, "")</f>
        <v/>
      </c>
      <c r="L17" s="6" t="str" cm="1">
        <f t="array" ref="L17">_xlfn.IFS(FinalRankings[[#This Row],[ASSIST_RANK]] = 1, "🥇", FinalRankings[[#This Row],[ASSIST_RANK]] = 2, "🥈", FinalRankings[[#This Row],[ASSIST_RANK]] = 3, "🥉", TRUE, "")</f>
        <v/>
      </c>
      <c r="M17" t="str" cm="1">
        <f t="array" ref="M17">_xlfn.IFS(FinalRankings[[#This Row],[TO_RANK]] = 1, "🥇", FinalRankings[[#This Row],[TO_RANK]] = 2, "🥈", FinalRankings[[#This Row],[TO_RANK]] = 3, "🥉", TRUE, "")</f>
        <v/>
      </c>
    </row>
    <row r="18" spans="1:13" x14ac:dyDescent="0.2">
      <c r="A18" t="s">
        <v>114</v>
      </c>
      <c r="B18" s="6">
        <f>AVERAGEIFS(_2025teamgamelogs[PTS], _2025teamgamelogs[TEAM_NAME],FinalRankings[[#This Row],[Team]])</f>
        <v>115.51219512195122</v>
      </c>
      <c r="C18">
        <v>11</v>
      </c>
      <c r="D18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11th</v>
      </c>
      <c r="E18" s="6">
        <f>AVERAGEIFS(_2025teamgamelogs[AST], _2025teamgamelogs[TEAM_NAME], FinalRankings[[#This Row],[Team]])</f>
        <v>25.487804878048781</v>
      </c>
      <c r="F18">
        <v>21</v>
      </c>
      <c r="G18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21st</v>
      </c>
      <c r="H18" s="6">
        <f>AVERAGEIFS(_2025teamgamelogs[TOV], _2025teamgamelogs[TEAM_NAME], FinalRankings[[#This Row],[Team]])</f>
        <v>13.378048780487806</v>
      </c>
      <c r="I18">
        <v>7</v>
      </c>
      <c r="J18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7th</v>
      </c>
      <c r="K18" t="str" cm="1">
        <f t="array" ref="K18">_xlfn.IFS(FinalRankings[[#This Row],[POINTS_RANK]] = 1, "🥇", FinalRankings[[#This Row],[POINTS_RANK]] = 2, "🥈", FinalRankings[[#This Row],[POINTS_RANK]] = 3, "🥉", TRUE, "")</f>
        <v/>
      </c>
      <c r="L18" s="6" t="str" cm="1">
        <f t="array" ref="L18">_xlfn.IFS(FinalRankings[[#This Row],[ASSIST_RANK]] = 1, "🥇", FinalRankings[[#This Row],[ASSIST_RANK]] = 2, "🥈", FinalRankings[[#This Row],[ASSIST_RANK]] = 3, "🥉", TRUE, "")</f>
        <v/>
      </c>
      <c r="M18" t="str" cm="1">
        <f t="array" ref="M18">_xlfn.IFS(FinalRankings[[#This Row],[TO_RANK]] = 1, "🥇", FinalRankings[[#This Row],[TO_RANK]] = 2, "🥈", FinalRankings[[#This Row],[TO_RANK]] = 3, "🥉", TRUE, "")</f>
        <v/>
      </c>
    </row>
    <row r="19" spans="1:13" x14ac:dyDescent="0.2">
      <c r="A19" t="s">
        <v>72</v>
      </c>
      <c r="B19" s="6">
        <f>AVERAGEIFS(_2025teamgamelogs[PTS], _2025teamgamelogs[TEAM_NAME],FinalRankings[[#This Row],[Team]])</f>
        <v>114.29268292682927</v>
      </c>
      <c r="C19">
        <v>13</v>
      </c>
      <c r="D19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13th</v>
      </c>
      <c r="E19" s="6">
        <f>AVERAGEIFS(_2025teamgamelogs[AST], _2025teamgamelogs[TEAM_NAME], FinalRankings[[#This Row],[Team]])</f>
        <v>26.121951219512194</v>
      </c>
      <c r="F19">
        <v>17</v>
      </c>
      <c r="G19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17th</v>
      </c>
      <c r="H19" s="6">
        <f>AVERAGEIFS(_2025teamgamelogs[TOV], _2025teamgamelogs[TEAM_NAME], FinalRankings[[#This Row],[Team]])</f>
        <v>14.463414634146341</v>
      </c>
      <c r="I19">
        <v>18</v>
      </c>
      <c r="J19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18th</v>
      </c>
      <c r="K19" t="str" cm="1">
        <f t="array" ref="K19">_xlfn.IFS(FinalRankings[[#This Row],[POINTS_RANK]] = 1, "🥇", FinalRankings[[#This Row],[POINTS_RANK]] = 2, "🥈", FinalRankings[[#This Row],[POINTS_RANK]] = 3, "🥉", TRUE, "")</f>
        <v/>
      </c>
      <c r="L19" s="6" t="str" cm="1">
        <f t="array" ref="L19">_xlfn.IFS(FinalRankings[[#This Row],[ASSIST_RANK]] = 1, "🥇", FinalRankings[[#This Row],[ASSIST_RANK]] = 2, "🥈", FinalRankings[[#This Row],[ASSIST_RANK]] = 3, "🥉", TRUE, "")</f>
        <v/>
      </c>
      <c r="M19" t="str" cm="1">
        <f t="array" ref="M19">_xlfn.IFS(FinalRankings[[#This Row],[TO_RANK]] = 1, "🥇", FinalRankings[[#This Row],[TO_RANK]] = 2, "🥈", FinalRankings[[#This Row],[TO_RANK]] = 3, "🥉", TRUE, "")</f>
        <v/>
      </c>
    </row>
    <row r="20" spans="1:13" x14ac:dyDescent="0.2">
      <c r="A20" t="s">
        <v>78</v>
      </c>
      <c r="B20" s="6">
        <f>AVERAGEIFS(_2025teamgamelogs[PTS], _2025teamgamelogs[TEAM_NAME],FinalRankings[[#This Row],[Team]])</f>
        <v>109.82926829268293</v>
      </c>
      <c r="C20">
        <v>25</v>
      </c>
      <c r="D20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25th</v>
      </c>
      <c r="E20" s="6">
        <f>AVERAGEIFS(_2025teamgamelogs[AST], _2025teamgamelogs[TEAM_NAME], FinalRankings[[#This Row],[Team]])</f>
        <v>25.841463414634145</v>
      </c>
      <c r="F20">
        <v>19</v>
      </c>
      <c r="G20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19th</v>
      </c>
      <c r="H20" s="6">
        <f>AVERAGEIFS(_2025teamgamelogs[TOV], _2025teamgamelogs[TEAM_NAME], FinalRankings[[#This Row],[Team]])</f>
        <v>14.646341463414634</v>
      </c>
      <c r="I20">
        <v>19</v>
      </c>
      <c r="J20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19th</v>
      </c>
      <c r="K20" t="str" cm="1">
        <f t="array" ref="K20">_xlfn.IFS(FinalRankings[[#This Row],[POINTS_RANK]] = 1, "🥇", FinalRankings[[#This Row],[POINTS_RANK]] = 2, "🥈", FinalRankings[[#This Row],[POINTS_RANK]] = 3, "🥉", TRUE, "")</f>
        <v/>
      </c>
      <c r="L20" s="6" t="str" cm="1">
        <f t="array" ref="L20">_xlfn.IFS(FinalRankings[[#This Row],[ASSIST_RANK]] = 1, "🥇", FinalRankings[[#This Row],[ASSIST_RANK]] = 2, "🥈", FinalRankings[[#This Row],[ASSIST_RANK]] = 3, "🥉", TRUE, "")</f>
        <v/>
      </c>
      <c r="M20" t="str" cm="1">
        <f t="array" ref="M20">_xlfn.IFS(FinalRankings[[#This Row],[TO_RANK]] = 1, "🥇", FinalRankings[[#This Row],[TO_RANK]] = 2, "🥈", FinalRankings[[#This Row],[TO_RANK]] = 3, "🥉", TRUE, "")</f>
        <v/>
      </c>
    </row>
    <row r="21" spans="1:13" x14ac:dyDescent="0.2">
      <c r="A21" t="s">
        <v>68</v>
      </c>
      <c r="B21" s="6">
        <f>AVERAGEIFS(_2025teamgamelogs[PTS], _2025teamgamelogs[TEAM_NAME],FinalRankings[[#This Row],[Team]])</f>
        <v>115.78048780487805</v>
      </c>
      <c r="C21">
        <v>9</v>
      </c>
      <c r="D21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9th</v>
      </c>
      <c r="E21" s="6">
        <f>AVERAGEIFS(_2025teamgamelogs[AST], _2025teamgamelogs[TEAM_NAME], FinalRankings[[#This Row],[Team]])</f>
        <v>27.487804878048781</v>
      </c>
      <c r="F21">
        <v>11</v>
      </c>
      <c r="G21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11th</v>
      </c>
      <c r="H21" s="6">
        <f>AVERAGEIFS(_2025teamgamelogs[TOV], _2025teamgamelogs[TEAM_NAME], FinalRankings[[#This Row],[Team]])</f>
        <v>13.268292682926829</v>
      </c>
      <c r="I21">
        <v>5</v>
      </c>
      <c r="J21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5th</v>
      </c>
      <c r="K21" t="str" cm="1">
        <f t="array" ref="K21">_xlfn.IFS(FinalRankings[[#This Row],[POINTS_RANK]] = 1, "🥇", FinalRankings[[#This Row],[POINTS_RANK]] = 2, "🥈", FinalRankings[[#This Row],[POINTS_RANK]] = 3, "🥉", TRUE, "")</f>
        <v/>
      </c>
      <c r="L21" s="6" t="str" cm="1">
        <f t="array" ref="L21">_xlfn.IFS(FinalRankings[[#This Row],[ASSIST_RANK]] = 1, "🥇", FinalRankings[[#This Row],[ASSIST_RANK]] = 2, "🥈", FinalRankings[[#This Row],[ASSIST_RANK]] = 3, "🥉", TRUE, "")</f>
        <v/>
      </c>
      <c r="M21" t="str" cm="1">
        <f t="array" ref="M21">_xlfn.IFS(FinalRankings[[#This Row],[TO_RANK]] = 1, "🥇", FinalRankings[[#This Row],[TO_RANK]] = 2, "🥈", FinalRankings[[#This Row],[TO_RANK]] = 3, "🥉", TRUE, "")</f>
        <v/>
      </c>
    </row>
    <row r="22" spans="1:13" x14ac:dyDescent="0.2">
      <c r="A22" t="s">
        <v>138</v>
      </c>
      <c r="B22" s="6">
        <f>AVERAGEIFS(_2025teamgamelogs[PTS], _2025teamgamelogs[TEAM_NAME],FinalRankings[[#This Row],[Team]])</f>
        <v>120.5</v>
      </c>
      <c r="C22">
        <v>4</v>
      </c>
      <c r="D22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4th</v>
      </c>
      <c r="E22" s="6">
        <f>AVERAGEIFS(_2025teamgamelogs[AST], _2025teamgamelogs[TEAM_NAME], FinalRankings[[#This Row],[Team]])</f>
        <v>26.853658536585368</v>
      </c>
      <c r="F22">
        <v>12</v>
      </c>
      <c r="G22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12th</v>
      </c>
      <c r="H22" s="6">
        <f>AVERAGEIFS(_2025teamgamelogs[TOV], _2025teamgamelogs[TEAM_NAME], FinalRankings[[#This Row],[Team]])</f>
        <v>11.719512195121951</v>
      </c>
      <c r="I22">
        <v>1</v>
      </c>
      <c r="J22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1st</v>
      </c>
      <c r="K22" t="str" cm="1">
        <f t="array" ref="K22">_xlfn.IFS(FinalRankings[[#This Row],[POINTS_RANK]] = 1, "🥇", FinalRankings[[#This Row],[POINTS_RANK]] = 2, "🥈", FinalRankings[[#This Row],[POINTS_RANK]] = 3, "🥉", TRUE, "")</f>
        <v/>
      </c>
      <c r="L22" s="6" t="str" cm="1">
        <f t="array" ref="L22">_xlfn.IFS(FinalRankings[[#This Row],[ASSIST_RANK]] = 1, "🥇", FinalRankings[[#This Row],[ASSIST_RANK]] = 2, "🥈", FinalRankings[[#This Row],[ASSIST_RANK]] = 3, "🥉", TRUE, "")</f>
        <v/>
      </c>
      <c r="M22" t="str" cm="1">
        <f t="array" ref="M22">_xlfn.IFS(FinalRankings[[#This Row],[TO_RANK]] = 1, "🥇", FinalRankings[[#This Row],[TO_RANK]] = 2, "🥈", FinalRankings[[#This Row],[TO_RANK]] = 3, "🥉", TRUE, "")</f>
        <v>🥇</v>
      </c>
    </row>
    <row r="23" spans="1:13" x14ac:dyDescent="0.2">
      <c r="A23" t="s">
        <v>84</v>
      </c>
      <c r="B23" s="6">
        <f>AVERAGEIFS(_2025teamgamelogs[PTS], _2025teamgamelogs[TEAM_NAME],FinalRankings[[#This Row],[Team]])</f>
        <v>105.42682926829268</v>
      </c>
      <c r="C23">
        <v>28</v>
      </c>
      <c r="D23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28th</v>
      </c>
      <c r="E23" s="6">
        <f>AVERAGEIFS(_2025teamgamelogs[AST], _2025teamgamelogs[TEAM_NAME], FinalRankings[[#This Row],[Team]])</f>
        <v>23.012195121951219</v>
      </c>
      <c r="F23">
        <v>30</v>
      </c>
      <c r="G23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30th</v>
      </c>
      <c r="H23" s="6">
        <f>AVERAGEIFS(_2025teamgamelogs[TOV], _2025teamgamelogs[TEAM_NAME], FinalRankings[[#This Row],[Team]])</f>
        <v>14.207317073170731</v>
      </c>
      <c r="I23">
        <v>16</v>
      </c>
      <c r="J23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16th</v>
      </c>
      <c r="K23" t="str" cm="1">
        <f t="array" ref="K23">_xlfn.IFS(FinalRankings[[#This Row],[POINTS_RANK]] = 1, "🥇", FinalRankings[[#This Row],[POINTS_RANK]] = 2, "🥈", FinalRankings[[#This Row],[POINTS_RANK]] = 3, "🥉", TRUE, "")</f>
        <v/>
      </c>
      <c r="L23" s="6" t="str" cm="1">
        <f t="array" ref="L23">_xlfn.IFS(FinalRankings[[#This Row],[ASSIST_RANK]] = 1, "🥇", FinalRankings[[#This Row],[ASSIST_RANK]] = 2, "🥈", FinalRankings[[#This Row],[ASSIST_RANK]] = 3, "🥉", TRUE, "")</f>
        <v/>
      </c>
      <c r="M23" t="str" cm="1">
        <f t="array" ref="M23">_xlfn.IFS(FinalRankings[[#This Row],[TO_RANK]] = 1, "🥇", FinalRankings[[#This Row],[TO_RANK]] = 2, "🥈", FinalRankings[[#This Row],[TO_RANK]] = 3, "🥉", TRUE, "")</f>
        <v/>
      </c>
    </row>
    <row r="24" spans="1:13" x14ac:dyDescent="0.2">
      <c r="A24" t="s">
        <v>135</v>
      </c>
      <c r="B24" s="6">
        <f>AVERAGEIFS(_2025teamgamelogs[PTS], _2025teamgamelogs[TEAM_NAME],FinalRankings[[#This Row],[Team]])</f>
        <v>109.60975609756098</v>
      </c>
      <c r="C24">
        <v>26</v>
      </c>
      <c r="D24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26th</v>
      </c>
      <c r="E24" s="6">
        <f>AVERAGEIFS(_2025teamgamelogs[AST], _2025teamgamelogs[TEAM_NAME], FinalRankings[[#This Row],[Team]])</f>
        <v>23.182926829268293</v>
      </c>
      <c r="F24">
        <v>29</v>
      </c>
      <c r="G24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29th</v>
      </c>
      <c r="H24" s="6">
        <f>AVERAGEIFS(_2025teamgamelogs[TOV], _2025teamgamelogs[TEAM_NAME], FinalRankings[[#This Row],[Team]])</f>
        <v>13.621951219512194</v>
      </c>
      <c r="I24">
        <v>9</v>
      </c>
      <c r="J24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9th</v>
      </c>
      <c r="K24" t="str" cm="1">
        <f t="array" ref="K24">_xlfn.IFS(FinalRankings[[#This Row],[POINTS_RANK]] = 1, "🥇", FinalRankings[[#This Row],[POINTS_RANK]] = 2, "🥈", FinalRankings[[#This Row],[POINTS_RANK]] = 3, "🥉", TRUE, "")</f>
        <v/>
      </c>
      <c r="L24" s="6" t="str" cm="1">
        <f t="array" ref="L24">_xlfn.IFS(FinalRankings[[#This Row],[ASSIST_RANK]] = 1, "🥇", FinalRankings[[#This Row],[ASSIST_RANK]] = 2, "🥈", FinalRankings[[#This Row],[ASSIST_RANK]] = 3, "🥉", TRUE, "")</f>
        <v/>
      </c>
      <c r="M24" t="str" cm="1">
        <f t="array" ref="M24">_xlfn.IFS(FinalRankings[[#This Row],[TO_RANK]] = 1, "🥇", FinalRankings[[#This Row],[TO_RANK]] = 2, "🥈", FinalRankings[[#This Row],[TO_RANK]] = 3, "🥉", TRUE, "")</f>
        <v/>
      </c>
    </row>
    <row r="25" spans="1:13" x14ac:dyDescent="0.2">
      <c r="A25" t="s">
        <v>81</v>
      </c>
      <c r="B25" s="6">
        <f>AVERAGEIFS(_2025teamgamelogs[PTS], _2025teamgamelogs[TEAM_NAME],FinalRankings[[#This Row],[Team]])</f>
        <v>113.6219512195122</v>
      </c>
      <c r="C25">
        <v>18</v>
      </c>
      <c r="D25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18th</v>
      </c>
      <c r="E25" s="6">
        <f>AVERAGEIFS(_2025teamgamelogs[AST], _2025teamgamelogs[TEAM_NAME], FinalRankings[[#This Row],[Team]])</f>
        <v>27.76829268292683</v>
      </c>
      <c r="F25">
        <v>10</v>
      </c>
      <c r="G25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10th</v>
      </c>
      <c r="H25" s="6">
        <f>AVERAGEIFS(_2025teamgamelogs[TOV], _2025teamgamelogs[TEAM_NAME], FinalRankings[[#This Row],[Team]])</f>
        <v>14.060975609756097</v>
      </c>
      <c r="I25">
        <v>15</v>
      </c>
      <c r="J25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15th</v>
      </c>
      <c r="K25" t="str" cm="1">
        <f t="array" ref="K25">_xlfn.IFS(FinalRankings[[#This Row],[POINTS_RANK]] = 1, "🥇", FinalRankings[[#This Row],[POINTS_RANK]] = 2, "🥈", FinalRankings[[#This Row],[POINTS_RANK]] = 3, "🥉", TRUE, "")</f>
        <v/>
      </c>
      <c r="L25" s="6" t="str" cm="1">
        <f t="array" ref="L25">_xlfn.IFS(FinalRankings[[#This Row],[ASSIST_RANK]] = 1, "🥇", FinalRankings[[#This Row],[ASSIST_RANK]] = 2, "🥈", FinalRankings[[#This Row],[ASSIST_RANK]] = 3, "🥉", TRUE, "")</f>
        <v/>
      </c>
      <c r="M25" t="str" cm="1">
        <f t="array" ref="M25">_xlfn.IFS(FinalRankings[[#This Row],[TO_RANK]] = 1, "🥇", FinalRankings[[#This Row],[TO_RANK]] = 2, "🥈", FinalRankings[[#This Row],[TO_RANK]] = 3, "🥉", TRUE, "")</f>
        <v/>
      </c>
    </row>
    <row r="26" spans="1:13" x14ac:dyDescent="0.2">
      <c r="A26" t="s">
        <v>117</v>
      </c>
      <c r="B26" s="6">
        <f>AVERAGEIFS(_2025teamgamelogs[PTS], _2025teamgamelogs[TEAM_NAME],FinalRankings[[#This Row],[Team]])</f>
        <v>110.89024390243902</v>
      </c>
      <c r="C26">
        <v>22</v>
      </c>
      <c r="D26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22nd</v>
      </c>
      <c r="E26" s="6">
        <f>AVERAGEIFS(_2025teamgamelogs[AST], _2025teamgamelogs[TEAM_NAME], FinalRankings[[#This Row],[Team]])</f>
        <v>23.804878048780488</v>
      </c>
      <c r="F26">
        <v>27</v>
      </c>
      <c r="G26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27th</v>
      </c>
      <c r="H26" s="6">
        <f>AVERAGEIFS(_2025teamgamelogs[TOV], _2025teamgamelogs[TEAM_NAME], FinalRankings[[#This Row],[Team]])</f>
        <v>15.963414634146341</v>
      </c>
      <c r="I26">
        <v>29</v>
      </c>
      <c r="J26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29th</v>
      </c>
      <c r="K26" t="str" cm="1">
        <f t="array" ref="K26">_xlfn.IFS(FinalRankings[[#This Row],[POINTS_RANK]] = 1, "🥇", FinalRankings[[#This Row],[POINTS_RANK]] = 2, "🥈", FinalRankings[[#This Row],[POINTS_RANK]] = 3, "🥉", TRUE, "")</f>
        <v/>
      </c>
      <c r="L26" s="6" t="str" cm="1">
        <f t="array" ref="L26">_xlfn.IFS(FinalRankings[[#This Row],[ASSIST_RANK]] = 1, "🥇", FinalRankings[[#This Row],[ASSIST_RANK]] = 2, "🥈", FinalRankings[[#This Row],[ASSIST_RANK]] = 3, "🥉", TRUE, "")</f>
        <v/>
      </c>
      <c r="M26" t="str" cm="1">
        <f t="array" ref="M26">_xlfn.IFS(FinalRankings[[#This Row],[TO_RANK]] = 1, "🥇", FinalRankings[[#This Row],[TO_RANK]] = 2, "🥈", FinalRankings[[#This Row],[TO_RANK]] = 3, "🥉", TRUE, "")</f>
        <v/>
      </c>
    </row>
    <row r="27" spans="1:13" x14ac:dyDescent="0.2">
      <c r="A27" t="s">
        <v>143</v>
      </c>
      <c r="B27" s="6">
        <f>AVERAGEIFS(_2025teamgamelogs[PTS], _2025teamgamelogs[TEAM_NAME],FinalRankings[[#This Row],[Team]])</f>
        <v>115.73170731707317</v>
      </c>
      <c r="C27">
        <v>10</v>
      </c>
      <c r="D27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10th</v>
      </c>
      <c r="E27" s="6">
        <f>AVERAGEIFS(_2025teamgamelogs[AST], _2025teamgamelogs[TEAM_NAME], FinalRankings[[#This Row],[Team]])</f>
        <v>26.451219512195124</v>
      </c>
      <c r="F27">
        <v>13</v>
      </c>
      <c r="G27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13th</v>
      </c>
      <c r="H27" s="6">
        <f>AVERAGEIFS(_2025teamgamelogs[TOV], _2025teamgamelogs[TEAM_NAME], FinalRankings[[#This Row],[Team]])</f>
        <v>13.317073170731707</v>
      </c>
      <c r="I27">
        <v>6</v>
      </c>
      <c r="J27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6th</v>
      </c>
      <c r="K27" t="str" cm="1">
        <f t="array" ref="K27">_xlfn.IFS(FinalRankings[[#This Row],[POINTS_RANK]] = 1, "🥇", FinalRankings[[#This Row],[POINTS_RANK]] = 2, "🥈", FinalRankings[[#This Row],[POINTS_RANK]] = 3, "🥉", TRUE, "")</f>
        <v/>
      </c>
      <c r="L27" s="6" t="str" cm="1">
        <f t="array" ref="L27">_xlfn.IFS(FinalRankings[[#This Row],[ASSIST_RANK]] = 1, "🥇", FinalRankings[[#This Row],[ASSIST_RANK]] = 2, "🥈", FinalRankings[[#This Row],[ASSIST_RANK]] = 3, "🥉", TRUE, "")</f>
        <v/>
      </c>
      <c r="M27" t="str" cm="1">
        <f t="array" ref="M27">_xlfn.IFS(FinalRankings[[#This Row],[TO_RANK]] = 1, "🥇", FinalRankings[[#This Row],[TO_RANK]] = 2, "🥈", FinalRankings[[#This Row],[TO_RANK]] = 3, "🥉", TRUE, "")</f>
        <v/>
      </c>
    </row>
    <row r="28" spans="1:13" x14ac:dyDescent="0.2">
      <c r="A28" t="s">
        <v>146</v>
      </c>
      <c r="B28" s="6">
        <f>AVERAGEIFS(_2025teamgamelogs[PTS], _2025teamgamelogs[TEAM_NAME],FinalRankings[[#This Row],[Team]])</f>
        <v>113.92682926829268</v>
      </c>
      <c r="C28">
        <v>16</v>
      </c>
      <c r="D28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16th</v>
      </c>
      <c r="E28" s="6">
        <f>AVERAGEIFS(_2025teamgamelogs[AST], _2025teamgamelogs[TEAM_NAME], FinalRankings[[#This Row],[Team]])</f>
        <v>28.634146341463413</v>
      </c>
      <c r="F28">
        <v>6</v>
      </c>
      <c r="G28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6th</v>
      </c>
      <c r="H28" s="6">
        <f>AVERAGEIFS(_2025teamgamelogs[TOV], _2025teamgamelogs[TEAM_NAME], FinalRankings[[#This Row],[Team]])</f>
        <v>13.878048780487806</v>
      </c>
      <c r="I28">
        <v>10</v>
      </c>
      <c r="J28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10th</v>
      </c>
      <c r="K28" t="str" cm="1">
        <f t="array" ref="K28">_xlfn.IFS(FinalRankings[[#This Row],[POINTS_RANK]] = 1, "🥇", FinalRankings[[#This Row],[POINTS_RANK]] = 2, "🥈", FinalRankings[[#This Row],[POINTS_RANK]] = 3, "🥉", TRUE, "")</f>
        <v/>
      </c>
      <c r="L28" s="6" t="str" cm="1">
        <f t="array" ref="L28">_xlfn.IFS(FinalRankings[[#This Row],[ASSIST_RANK]] = 1, "🥇", FinalRankings[[#This Row],[ASSIST_RANK]] = 2, "🥈", FinalRankings[[#This Row],[ASSIST_RANK]] = 3, "🥉", TRUE, "")</f>
        <v/>
      </c>
      <c r="M28" t="str" cm="1">
        <f t="array" ref="M28">_xlfn.IFS(FinalRankings[[#This Row],[TO_RANK]] = 1, "🥇", FinalRankings[[#This Row],[TO_RANK]] = 2, "🥈", FinalRankings[[#This Row],[TO_RANK]] = 3, "🥉", TRUE, "")</f>
        <v/>
      </c>
    </row>
    <row r="29" spans="1:13" x14ac:dyDescent="0.2">
      <c r="A29" t="s">
        <v>96</v>
      </c>
      <c r="B29" s="6">
        <f>AVERAGEIFS(_2025teamgamelogs[PTS], _2025teamgamelogs[TEAM_NAME],FinalRankings[[#This Row],[Team]])</f>
        <v>110.86585365853658</v>
      </c>
      <c r="C29">
        <v>23</v>
      </c>
      <c r="D29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23rd</v>
      </c>
      <c r="E29" s="6">
        <f>AVERAGEIFS(_2025teamgamelogs[AST], _2025teamgamelogs[TEAM_NAME], FinalRankings[[#This Row],[Team]])</f>
        <v>28.536585365853657</v>
      </c>
      <c r="F29">
        <v>7</v>
      </c>
      <c r="G29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7th</v>
      </c>
      <c r="H29" s="6">
        <f>AVERAGEIFS(_2025teamgamelogs[TOV], _2025teamgamelogs[TEAM_NAME], FinalRankings[[#This Row],[Team]])</f>
        <v>15.329268292682928</v>
      </c>
      <c r="I29">
        <v>24</v>
      </c>
      <c r="J29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24th</v>
      </c>
      <c r="K29" t="str" cm="1">
        <f t="array" ref="K29">_xlfn.IFS(FinalRankings[[#This Row],[POINTS_RANK]] = 1, "🥇", FinalRankings[[#This Row],[POINTS_RANK]] = 2, "🥈", FinalRankings[[#This Row],[POINTS_RANK]] = 3, "🥉", TRUE, "")</f>
        <v/>
      </c>
      <c r="L29" s="6" t="str" cm="1">
        <f t="array" ref="L29">_xlfn.IFS(FinalRankings[[#This Row],[ASSIST_RANK]] = 1, "🥇", FinalRankings[[#This Row],[ASSIST_RANK]] = 2, "🥈", FinalRankings[[#This Row],[ASSIST_RANK]] = 3, "🥉", TRUE, "")</f>
        <v/>
      </c>
      <c r="M29" t="str" cm="1">
        <f t="array" ref="M29">_xlfn.IFS(FinalRankings[[#This Row],[TO_RANK]] = 1, "🥇", FinalRankings[[#This Row],[TO_RANK]] = 2, "🥈", FinalRankings[[#This Row],[TO_RANK]] = 3, "🥉", TRUE, "")</f>
        <v/>
      </c>
    </row>
    <row r="30" spans="1:13" x14ac:dyDescent="0.2">
      <c r="A30" t="s">
        <v>126</v>
      </c>
      <c r="B30" s="6">
        <f>AVERAGEIFS(_2025teamgamelogs[PTS], _2025teamgamelogs[TEAM_NAME],FinalRankings[[#This Row],[Team]])</f>
        <v>111.89024390243902</v>
      </c>
      <c r="C30">
        <v>21</v>
      </c>
      <c r="D30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21st</v>
      </c>
      <c r="E30" s="6">
        <f>AVERAGEIFS(_2025teamgamelogs[AST], _2025teamgamelogs[TEAM_NAME], FinalRankings[[#This Row],[Team]])</f>
        <v>25.524390243902438</v>
      </c>
      <c r="F30">
        <v>20</v>
      </c>
      <c r="G30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20th</v>
      </c>
      <c r="H30" s="6">
        <f>AVERAGEIFS(_2025teamgamelogs[TOV], _2025teamgamelogs[TEAM_NAME], FinalRankings[[#This Row],[Team]])</f>
        <v>17.219512195121951</v>
      </c>
      <c r="I30">
        <v>30</v>
      </c>
      <c r="J30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30th</v>
      </c>
      <c r="K30" t="str" cm="1">
        <f t="array" ref="K30">_xlfn.IFS(FinalRankings[[#This Row],[POINTS_RANK]] = 1, "🥇", FinalRankings[[#This Row],[POINTS_RANK]] = 2, "🥈", FinalRankings[[#This Row],[POINTS_RANK]] = 3, "🥉", TRUE, "")</f>
        <v/>
      </c>
      <c r="L30" s="6" t="str" cm="1">
        <f t="array" ref="L30">_xlfn.IFS(FinalRankings[[#This Row],[ASSIST_RANK]] = 1, "🥇", FinalRankings[[#This Row],[ASSIST_RANK]] = 2, "🥈", FinalRankings[[#This Row],[ASSIST_RANK]] = 3, "🥉", TRUE, "")</f>
        <v/>
      </c>
      <c r="M30" t="str" cm="1">
        <f t="array" ref="M30">_xlfn.IFS(FinalRankings[[#This Row],[TO_RANK]] = 1, "🥇", FinalRankings[[#This Row],[TO_RANK]] = 2, "🥈", FinalRankings[[#This Row],[TO_RANK]] = 3, "🥉", TRUE, "")</f>
        <v/>
      </c>
    </row>
    <row r="31" spans="1:13" x14ac:dyDescent="0.2">
      <c r="A31" t="s">
        <v>149</v>
      </c>
      <c r="B31" s="6">
        <f>AVERAGEIFS(_2025teamgamelogs[PTS], _2025teamgamelogs[TEAM_NAME],FinalRankings[[#This Row],[Team]])</f>
        <v>108</v>
      </c>
      <c r="C31">
        <v>27</v>
      </c>
      <c r="D31" s="6" t="str">
        <f>_xlfn.CONCAT(FinalRankings[[#This Row],[POINTS_RANK]], _xlfn.IFS(OR(FinalRankings[[#This Row],[POINTS_RANK]] = 1, FinalRankings[[#This Row],[POINTS_RANK]]  = 21), "st", OR(FinalRankings[[#This Row],[POINTS_RANK]] = 2, FinalRankings[[#This Row],[POINTS_RANK]] = 22), "nd", OR(FinalRankings[[#This Row],[POINTS_RANK]] = 3, FinalRankings[[#This Row],[POINTS_RANK]] = 23), "rd", TRUE, "th"))</f>
        <v>27th</v>
      </c>
      <c r="E31" s="6">
        <f>AVERAGEIFS(_2025teamgamelogs[AST], _2025teamgamelogs[TEAM_NAME], FinalRankings[[#This Row],[Team]])</f>
        <v>25.097560975609756</v>
      </c>
      <c r="F31">
        <v>25</v>
      </c>
      <c r="G31" t="str">
        <f>_xlfn.CONCAT(FinalRankings[[#This Row],[ASSIST_RANK]], _xlfn.IFS(OR(FinalRankings[[#This Row],[ASSIST_RANK]] = 1, FinalRankings[[#This Row],[ASSIST_RANK]]  = 21), "st", OR(FinalRankings[[#This Row],[ASSIST_RANK]] = 2, FinalRankings[[#This Row],[ASSIST_RANK]] = 22), "nd", OR(FinalRankings[[#This Row],[ASSIST_RANK]] = 3, FinalRankings[[#This Row],[ASSIST_RANK]] = 23), "rd", TRUE, "th"))</f>
        <v>25th</v>
      </c>
      <c r="H31" s="6">
        <f>AVERAGEIFS(_2025teamgamelogs[TOV], _2025teamgamelogs[TEAM_NAME], FinalRankings[[#This Row],[Team]])</f>
        <v>15.560975609756097</v>
      </c>
      <c r="I31">
        <v>27</v>
      </c>
      <c r="J31" t="str">
        <f>_xlfn.CONCAT(FinalRankings[[#This Row],[TO_RANK]], _xlfn.IFS(OR(FinalRankings[[#This Row],[TO_RANK]] = 1, FinalRankings[[#This Row],[TO_RANK]]  = 21), "st", OR(FinalRankings[[#This Row],[TO_RANK]] = 2, FinalRankings[[#This Row],[TO_RANK]] = 22), "nd", OR(FinalRankings[[#This Row],[TO_RANK]] = 3, FinalRankings[[#This Row],[TO_RANK]] = 23), "rd", TRUE, "th"))</f>
        <v>27th</v>
      </c>
      <c r="K31" t="str" cm="1">
        <f t="array" ref="K31">_xlfn.IFS(FinalRankings[[#This Row],[POINTS_RANK]] = 1, "🥇", FinalRankings[[#This Row],[POINTS_RANK]] = 2, "🥈", FinalRankings[[#This Row],[POINTS_RANK]] = 3, "🥉", TRUE, "")</f>
        <v/>
      </c>
      <c r="L31" s="6" t="str" cm="1">
        <f t="array" ref="L31">_xlfn.IFS(FinalRankings[[#This Row],[ASSIST_RANK]] = 1, "🥇", FinalRankings[[#This Row],[ASSIST_RANK]] = 2, "🥈", FinalRankings[[#This Row],[ASSIST_RANK]] = 3, "🥉", TRUE, "")</f>
        <v/>
      </c>
      <c r="M31" t="str" cm="1">
        <f t="array" ref="M31">_xlfn.IFS(FinalRankings[[#This Row],[TO_RANK]] = 1, "🥇", FinalRankings[[#This Row],[TO_RANK]] = 2, "🥈", FinalRankings[[#This Row],[TO_RANK]] = 3, "🥉", TRUE, "")</f>
        <v/>
      </c>
    </row>
    <row r="35" spans="1:4" x14ac:dyDescent="0.2">
      <c r="A35" s="7"/>
      <c r="B35" s="7"/>
      <c r="C35" s="7"/>
      <c r="D35" s="7"/>
    </row>
    <row r="36" spans="1:4" x14ac:dyDescent="0.2">
      <c r="B36" s="6"/>
    </row>
    <row r="37" spans="1:4" x14ac:dyDescent="0.2">
      <c r="B37" s="6"/>
    </row>
    <row r="38" spans="1:4" x14ac:dyDescent="0.2">
      <c r="B38" s="6"/>
    </row>
    <row r="39" spans="1:4" x14ac:dyDescent="0.2">
      <c r="B39" s="6"/>
    </row>
    <row r="40" spans="1:4" x14ac:dyDescent="0.2">
      <c r="B40" s="6"/>
    </row>
    <row r="41" spans="1:4" x14ac:dyDescent="0.2">
      <c r="B41" s="6"/>
    </row>
    <row r="42" spans="1:4" x14ac:dyDescent="0.2">
      <c r="B42" s="6"/>
    </row>
    <row r="43" spans="1:4" x14ac:dyDescent="0.2">
      <c r="B43" s="6"/>
    </row>
    <row r="44" spans="1:4" x14ac:dyDescent="0.2">
      <c r="B44" s="6"/>
    </row>
    <row r="45" spans="1:4" x14ac:dyDescent="0.2">
      <c r="B45" s="6"/>
    </row>
    <row r="46" spans="1:4" x14ac:dyDescent="0.2">
      <c r="B46" s="6"/>
    </row>
    <row r="47" spans="1:4" x14ac:dyDescent="0.2">
      <c r="B47" s="6"/>
    </row>
    <row r="48" spans="1:4" x14ac:dyDescent="0.2">
      <c r="B48" s="6"/>
    </row>
    <row r="49" spans="2:2" x14ac:dyDescent="0.2">
      <c r="B49" s="6"/>
    </row>
    <row r="50" spans="2:2" x14ac:dyDescent="0.2">
      <c r="B50" s="6"/>
    </row>
    <row r="51" spans="2:2" x14ac:dyDescent="0.2">
      <c r="B51" s="6"/>
    </row>
    <row r="52" spans="2:2" x14ac:dyDescent="0.2">
      <c r="B52" s="6"/>
    </row>
    <row r="53" spans="2:2" x14ac:dyDescent="0.2">
      <c r="B53" s="6"/>
    </row>
    <row r="54" spans="2:2" x14ac:dyDescent="0.2">
      <c r="B54" s="6"/>
    </row>
    <row r="55" spans="2:2" x14ac:dyDescent="0.2">
      <c r="B55" s="6"/>
    </row>
    <row r="56" spans="2:2" x14ac:dyDescent="0.2">
      <c r="B56" s="6"/>
    </row>
    <row r="57" spans="2:2" x14ac:dyDescent="0.2">
      <c r="B57" s="6"/>
    </row>
    <row r="58" spans="2:2" x14ac:dyDescent="0.2">
      <c r="B58" s="6"/>
    </row>
    <row r="59" spans="2:2" x14ac:dyDescent="0.2">
      <c r="B59" s="6"/>
    </row>
    <row r="60" spans="2:2" x14ac:dyDescent="0.2">
      <c r="B60" s="6"/>
    </row>
    <row r="61" spans="2:2" x14ac:dyDescent="0.2">
      <c r="B61" s="6"/>
    </row>
    <row r="62" spans="2:2" x14ac:dyDescent="0.2">
      <c r="B62" s="6"/>
    </row>
    <row r="63" spans="2:2" x14ac:dyDescent="0.2">
      <c r="B63" s="6"/>
    </row>
    <row r="64" spans="2:2" x14ac:dyDescent="0.2">
      <c r="B64" s="6"/>
    </row>
    <row r="65" spans="1:3" x14ac:dyDescent="0.2">
      <c r="B65" s="6"/>
    </row>
    <row r="69" spans="1:3" x14ac:dyDescent="0.2">
      <c r="A69" s="7"/>
      <c r="B69" s="7"/>
      <c r="C69" s="7"/>
    </row>
    <row r="70" spans="1:3" x14ac:dyDescent="0.2">
      <c r="B70" s="6"/>
    </row>
    <row r="71" spans="1:3" x14ac:dyDescent="0.2">
      <c r="B71" s="6"/>
    </row>
    <row r="72" spans="1:3" x14ac:dyDescent="0.2">
      <c r="B72" s="6"/>
    </row>
    <row r="73" spans="1:3" x14ac:dyDescent="0.2">
      <c r="B73" s="6"/>
    </row>
    <row r="74" spans="1:3" x14ac:dyDescent="0.2">
      <c r="B74" s="6"/>
    </row>
    <row r="75" spans="1:3" x14ac:dyDescent="0.2">
      <c r="B75" s="6"/>
    </row>
    <row r="76" spans="1:3" x14ac:dyDescent="0.2">
      <c r="B76" s="6"/>
    </row>
    <row r="77" spans="1:3" x14ac:dyDescent="0.2">
      <c r="B77" s="6"/>
    </row>
    <row r="78" spans="1:3" x14ac:dyDescent="0.2">
      <c r="B78" s="6"/>
    </row>
    <row r="79" spans="1:3" x14ac:dyDescent="0.2">
      <c r="B79" s="6"/>
    </row>
    <row r="80" spans="1:3" x14ac:dyDescent="0.2">
      <c r="B80" s="6"/>
    </row>
    <row r="81" spans="2:2" x14ac:dyDescent="0.2">
      <c r="B81" s="6"/>
    </row>
    <row r="82" spans="2:2" x14ac:dyDescent="0.2">
      <c r="B82" s="6"/>
    </row>
    <row r="83" spans="2:2" x14ac:dyDescent="0.2">
      <c r="B83" s="6"/>
    </row>
    <row r="84" spans="2:2" x14ac:dyDescent="0.2">
      <c r="B84" s="6"/>
    </row>
    <row r="85" spans="2:2" x14ac:dyDescent="0.2">
      <c r="B85" s="6"/>
    </row>
    <row r="86" spans="2:2" x14ac:dyDescent="0.2">
      <c r="B86" s="6"/>
    </row>
    <row r="87" spans="2:2" x14ac:dyDescent="0.2">
      <c r="B87" s="6"/>
    </row>
    <row r="88" spans="2:2" x14ac:dyDescent="0.2">
      <c r="B88" s="6"/>
    </row>
    <row r="89" spans="2:2" x14ac:dyDescent="0.2">
      <c r="B89" s="6"/>
    </row>
    <row r="90" spans="2:2" x14ac:dyDescent="0.2">
      <c r="B90" s="6"/>
    </row>
    <row r="91" spans="2:2" x14ac:dyDescent="0.2">
      <c r="B91" s="6"/>
    </row>
    <row r="92" spans="2:2" x14ac:dyDescent="0.2">
      <c r="B92" s="6"/>
    </row>
    <row r="93" spans="2:2" x14ac:dyDescent="0.2">
      <c r="B93" s="6"/>
    </row>
    <row r="94" spans="2:2" x14ac:dyDescent="0.2">
      <c r="B94" s="6"/>
    </row>
    <row r="95" spans="2:2" x14ac:dyDescent="0.2">
      <c r="B95" s="6"/>
    </row>
    <row r="96" spans="2:2" x14ac:dyDescent="0.2">
      <c r="B96" s="6"/>
    </row>
    <row r="97" spans="2:2" x14ac:dyDescent="0.2">
      <c r="B97" s="6"/>
    </row>
    <row r="98" spans="2:2" x14ac:dyDescent="0.2">
      <c r="B98" s="6"/>
    </row>
    <row r="99" spans="2:2" x14ac:dyDescent="0.2">
      <c r="B99" s="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A795D-F5E1-AD4E-92FA-9DB7494097EB}">
  <dimension ref="A1:M43"/>
  <sheetViews>
    <sheetView workbookViewId="0">
      <selection activeCell="F8" sqref="F8"/>
    </sheetView>
  </sheetViews>
  <sheetFormatPr baseColWidth="10" defaultRowHeight="16" x14ac:dyDescent="0.2"/>
  <cols>
    <col min="1" max="1" width="21.1640625" bestFit="1" customWidth="1"/>
    <col min="6" max="6" width="21.1640625" bestFit="1" customWidth="1"/>
    <col min="11" max="11" width="21.1640625" bestFit="1" customWidth="1"/>
  </cols>
  <sheetData>
    <row r="1" spans="1:13" x14ac:dyDescent="0.2">
      <c r="A1" s="2" t="s">
        <v>1870</v>
      </c>
      <c r="B1" s="2" t="s">
        <v>1871</v>
      </c>
    </row>
    <row r="2" spans="1:13" x14ac:dyDescent="0.2">
      <c r="A2" t="s">
        <v>66</v>
      </c>
      <c r="B2" s="4">
        <f>AVERAGEIFS(_2025teamgamelogs[ORTG], _2025teamgamelogs[MONTH], LEAGUE_AVERAGES!A2)</f>
        <v>109.7087350947031</v>
      </c>
    </row>
    <row r="3" spans="1:13" x14ac:dyDescent="0.2">
      <c r="A3" t="s">
        <v>260</v>
      </c>
      <c r="B3" s="4">
        <f>AVERAGEIFS(_2025teamgamelogs[ORTG], _2025teamgamelogs[MONTH], LEAGUE_AVERAGES!A3)</f>
        <v>110.69176807777912</v>
      </c>
    </row>
    <row r="4" spans="1:13" x14ac:dyDescent="0.2">
      <c r="A4" t="s">
        <v>661</v>
      </c>
      <c r="B4" s="4">
        <f>AVERAGEIFS(_2025teamgamelogs[ORTG], _2025teamgamelogs[MONTH], LEAGUE_AVERAGES!A4)</f>
        <v>110.26237660123701</v>
      </c>
    </row>
    <row r="5" spans="1:13" x14ac:dyDescent="0.2">
      <c r="A5" t="s">
        <v>941</v>
      </c>
      <c r="B5" s="4">
        <f>AVERAGEIFS(_2025teamgamelogs[ORTG], _2025teamgamelogs[MONTH], LEAGUE_AVERAGES!A5)</f>
        <v>111.93492093235156</v>
      </c>
    </row>
    <row r="6" spans="1:13" x14ac:dyDescent="0.2">
      <c r="A6" t="s">
        <v>1276</v>
      </c>
      <c r="B6" s="4">
        <f>AVERAGEIFS(_2025teamgamelogs[ORTG], _2025teamgamelogs[MONTH], LEAGUE_AVERAGES!A6)</f>
        <v>112.18937416754261</v>
      </c>
    </row>
    <row r="7" spans="1:13" x14ac:dyDescent="0.2">
      <c r="A7" t="s">
        <v>1498</v>
      </c>
      <c r="B7" s="4">
        <f>AVERAGEIFS(_2025teamgamelogs[ORTG], _2025teamgamelogs[MONTH], LEAGUE_AVERAGES!A7)</f>
        <v>113.5005303155976</v>
      </c>
    </row>
    <row r="8" spans="1:13" x14ac:dyDescent="0.2">
      <c r="A8" t="s">
        <v>1787</v>
      </c>
      <c r="B8" s="4">
        <f>AVERAGEIFS(_2025teamgamelogs[ORTG], _2025teamgamelogs[MONTH], LEAGUE_AVERAGES!A8)</f>
        <v>112.746782507823</v>
      </c>
    </row>
    <row r="12" spans="1:13" x14ac:dyDescent="0.2">
      <c r="A12" s="9" t="s">
        <v>1879</v>
      </c>
      <c r="B12" s="9"/>
      <c r="C12" s="9"/>
      <c r="F12" s="9" t="s">
        <v>1882</v>
      </c>
      <c r="G12" s="9"/>
      <c r="H12" s="9"/>
      <c r="K12" s="9" t="s">
        <v>1885</v>
      </c>
      <c r="L12" s="9"/>
      <c r="M12" s="9"/>
    </row>
    <row r="13" spans="1:13" x14ac:dyDescent="0.2">
      <c r="A13" s="2" t="s">
        <v>1878</v>
      </c>
      <c r="B13" s="2" t="s">
        <v>64</v>
      </c>
      <c r="C13" s="2" t="s">
        <v>71</v>
      </c>
      <c r="F13" s="2" t="s">
        <v>1878</v>
      </c>
      <c r="G13" s="2" t="s">
        <v>64</v>
      </c>
      <c r="H13" s="2" t="s">
        <v>71</v>
      </c>
      <c r="K13" s="2" t="s">
        <v>1878</v>
      </c>
      <c r="L13" s="2" t="s">
        <v>64</v>
      </c>
      <c r="M13" s="2" t="s">
        <v>71</v>
      </c>
    </row>
    <row r="14" spans="1:13" x14ac:dyDescent="0.2">
      <c r="A14" t="str" cm="1">
        <f t="array" ref="A14:A43">_xlfn.UNIQUE(_2025teamgamelogs[TEAM_NAME])</f>
        <v>Los Angeles Lakers</v>
      </c>
      <c r="B14" s="5">
        <f>AVERAGEIFS(_2025teamgamelogs[FG3_PCT], _2025teamgamelogs[TEAM_NAME], LEAGUE_AVERAGES!A14, _2025teamgamelogs[LOCATION], "Home")</f>
        <v>0.37419512195121946</v>
      </c>
      <c r="C14" s="5">
        <f>AVERAGEIFS(_2025teamgamelogs[FG3_PCT], _2025teamgamelogs[TEAM_NAME], LEAGUE_AVERAGES!A14, _2025teamgamelogs[LOCATION], "Away")</f>
        <v>0.35536585365853657</v>
      </c>
      <c r="F14" t="str" cm="1">
        <f t="array" ref="F14:F43">_xlfn.UNIQUE(_2025teamgamelogs[TEAM_NAME])</f>
        <v>Los Angeles Lakers</v>
      </c>
      <c r="G14" s="5">
        <f>AVERAGEIFS(_2025teamgamelogs[FG_PCT], _2025teamgamelogs[TEAM_NAME], LEAGUE_AVERAGES!F14, _2025teamgamelogs[LOCATION], "Home")</f>
        <v>0.48560975609756091</v>
      </c>
      <c r="H14" s="5">
        <f>AVERAGEIFS(_2025teamgamelogs[FG_PCT], _2025teamgamelogs[TEAM_NAME], LEAGUE_AVERAGES!F14, _2025teamgamelogs[LOCATION], "Away")</f>
        <v>0.47373170731707315</v>
      </c>
      <c r="K14" t="str" cm="1">
        <f t="array" ref="K14:K43">_xlfn.UNIQUE(_2025teamgamelogs[TEAM_NAME])</f>
        <v>Los Angeles Lakers</v>
      </c>
      <c r="L14" s="5">
        <f>AVERAGEIFS(_2025teamgamelogs[TS%], _2025teamgamelogs[TEAM_NAME], LEAGUE_AVERAGES!K14, _2025teamgamelogs[LOCATION], "Home")</f>
        <v>0.60200661119778875</v>
      </c>
      <c r="M14" s="5">
        <f>AVERAGEIFS(_2025teamgamelogs[TS%], _2025teamgamelogs[TEAM_NAME], LEAGUE_AVERAGES!K14, _2025teamgamelogs[LOCATION], "Away")</f>
        <v>0.58416138772693449</v>
      </c>
    </row>
    <row r="15" spans="1:13" x14ac:dyDescent="0.2">
      <c r="A15" t="str">
        <v>New York Knicks</v>
      </c>
      <c r="B15" s="5">
        <f>AVERAGEIFS(_2025teamgamelogs[FG3_PCT], _2025teamgamelogs[TEAM_NAME], LEAGUE_AVERAGES!A15, _2025teamgamelogs[LOCATION], "Home")</f>
        <v>0.370219512195122</v>
      </c>
      <c r="C15" s="5">
        <f>AVERAGEIFS(_2025teamgamelogs[FG3_PCT], _2025teamgamelogs[TEAM_NAME], LEAGUE_AVERAGES!A15, _2025teamgamelogs[LOCATION], "Away")</f>
        <v>0.36224390243902438</v>
      </c>
      <c r="F15" t="str">
        <v>New York Knicks</v>
      </c>
      <c r="G15" s="5">
        <f>AVERAGEIFS(_2025teamgamelogs[FG_PCT], _2025teamgamelogs[TEAM_NAME], LEAGUE_AVERAGES!F15, _2025teamgamelogs[LOCATION], "Home")</f>
        <v>0.49358536585365859</v>
      </c>
      <c r="H15" s="5">
        <f>AVERAGEIFS(_2025teamgamelogs[FG_PCT], _2025teamgamelogs[TEAM_NAME], LEAGUE_AVERAGES!F15, _2025teamgamelogs[LOCATION], "Away")</f>
        <v>0.47975609756097559</v>
      </c>
      <c r="K15" t="str">
        <v>New York Knicks</v>
      </c>
      <c r="L15" s="5">
        <f>AVERAGEIFS(_2025teamgamelogs[TS%], _2025teamgamelogs[TEAM_NAME], LEAGUE_AVERAGES!K15, _2025teamgamelogs[LOCATION], "Home")</f>
        <v>0.59525043511857889</v>
      </c>
      <c r="M15" s="5">
        <f>AVERAGEIFS(_2025teamgamelogs[TS%], _2025teamgamelogs[TEAM_NAME], LEAGUE_AVERAGES!K15, _2025teamgamelogs[LOCATION], "Away")</f>
        <v>0.58413739951743537</v>
      </c>
    </row>
    <row r="16" spans="1:13" x14ac:dyDescent="0.2">
      <c r="A16" t="str">
        <v>Minnesota Timberwolves</v>
      </c>
      <c r="B16" s="5">
        <f>AVERAGEIFS(_2025teamgamelogs[FG3_PCT], _2025teamgamelogs[TEAM_NAME], LEAGUE_AVERAGES!A16, _2025teamgamelogs[LOCATION], "Home")</f>
        <v>0.38256097560975622</v>
      </c>
      <c r="C16" s="5">
        <f>AVERAGEIFS(_2025teamgamelogs[FG3_PCT], _2025teamgamelogs[TEAM_NAME], LEAGUE_AVERAGES!A16, _2025teamgamelogs[LOCATION], "Away")</f>
        <v>0.37156097560975615</v>
      </c>
      <c r="F16" t="str">
        <v>Minnesota Timberwolves</v>
      </c>
      <c r="G16" s="5">
        <f>AVERAGEIFS(_2025teamgamelogs[FG_PCT], _2025teamgamelogs[TEAM_NAME], LEAGUE_AVERAGES!F16, _2025teamgamelogs[LOCATION], "Home")</f>
        <v>0.47402439024390242</v>
      </c>
      <c r="H16" s="5">
        <f>AVERAGEIFS(_2025teamgamelogs[FG_PCT], _2025teamgamelogs[TEAM_NAME], LEAGUE_AVERAGES!F16, _2025teamgamelogs[LOCATION], "Away")</f>
        <v>0.46580487804878057</v>
      </c>
      <c r="K16" t="str">
        <v>Minnesota Timberwolves</v>
      </c>
      <c r="L16" s="5">
        <f>AVERAGEIFS(_2025teamgamelogs[TS%], _2025teamgamelogs[TEAM_NAME], LEAGUE_AVERAGES!K16, _2025teamgamelogs[LOCATION], "Home")</f>
        <v>0.59446350940954662</v>
      </c>
      <c r="M16" s="5">
        <f>AVERAGEIFS(_2025teamgamelogs[TS%], _2025teamgamelogs[TEAM_NAME], LEAGUE_AVERAGES!K16, _2025teamgamelogs[LOCATION], "Away")</f>
        <v>0.58583417827298701</v>
      </c>
    </row>
    <row r="17" spans="1:13" x14ac:dyDescent="0.2">
      <c r="A17" t="str">
        <v>Boston Celtics</v>
      </c>
      <c r="B17" s="5">
        <f>AVERAGEIFS(_2025teamgamelogs[FG3_PCT], _2025teamgamelogs[TEAM_NAME], LEAGUE_AVERAGES!A17, _2025teamgamelogs[LOCATION], "Home")</f>
        <v>0.3739024390243903</v>
      </c>
      <c r="C17" s="5">
        <f>AVERAGEIFS(_2025teamgamelogs[FG3_PCT], _2025teamgamelogs[TEAM_NAME], LEAGUE_AVERAGES!A17, _2025teamgamelogs[LOCATION], "Away")</f>
        <v>0.36424390243902455</v>
      </c>
      <c r="F17" t="str">
        <v>Boston Celtics</v>
      </c>
      <c r="G17" s="5">
        <f>AVERAGEIFS(_2025teamgamelogs[FG_PCT], _2025teamgamelogs[TEAM_NAME], LEAGUE_AVERAGES!F17, _2025teamgamelogs[LOCATION], "Home")</f>
        <v>0.46717073170731704</v>
      </c>
      <c r="H17" s="5">
        <f>AVERAGEIFS(_2025teamgamelogs[FG_PCT], _2025teamgamelogs[TEAM_NAME], LEAGUE_AVERAGES!F17, _2025teamgamelogs[LOCATION], "Away")</f>
        <v>0.45907317073170728</v>
      </c>
      <c r="K17" t="str">
        <v>Boston Celtics</v>
      </c>
      <c r="L17" s="5">
        <f>AVERAGEIFS(_2025teamgamelogs[TS%], _2025teamgamelogs[TEAM_NAME], LEAGUE_AVERAGES!K17, _2025teamgamelogs[LOCATION], "Home")</f>
        <v>0.59645910798675039</v>
      </c>
      <c r="M17" s="5">
        <f>AVERAGEIFS(_2025teamgamelogs[TS%], _2025teamgamelogs[TEAM_NAME], LEAGUE_AVERAGES!K17, _2025teamgamelogs[LOCATION], "Away")</f>
        <v>0.58679053151616523</v>
      </c>
    </row>
    <row r="18" spans="1:13" x14ac:dyDescent="0.2">
      <c r="A18" t="str">
        <v>New Orleans Pelicans</v>
      </c>
      <c r="B18" s="5">
        <f>AVERAGEIFS(_2025teamgamelogs[FG3_PCT], _2025teamgamelogs[TEAM_NAME], LEAGUE_AVERAGES!A18, _2025teamgamelogs[LOCATION], "Home")</f>
        <v>0.35068292682926827</v>
      </c>
      <c r="C18" s="5">
        <f>AVERAGEIFS(_2025teamgamelogs[FG3_PCT], _2025teamgamelogs[TEAM_NAME], LEAGUE_AVERAGES!A18, _2025teamgamelogs[LOCATION], "Away")</f>
        <v>0.33902439024390252</v>
      </c>
      <c r="F18" t="str">
        <v>New Orleans Pelicans</v>
      </c>
      <c r="G18" s="5">
        <f>AVERAGEIFS(_2025teamgamelogs[FG_PCT], _2025teamgamelogs[TEAM_NAME], LEAGUE_AVERAGES!F18, _2025teamgamelogs[LOCATION], "Home")</f>
        <v>0.44770731707317085</v>
      </c>
      <c r="H18" s="5">
        <f>AVERAGEIFS(_2025teamgamelogs[FG_PCT], _2025teamgamelogs[TEAM_NAME], LEAGUE_AVERAGES!F18, _2025teamgamelogs[LOCATION], "Away")</f>
        <v>0.45721951219512191</v>
      </c>
      <c r="K18" t="str">
        <v>New Orleans Pelicans</v>
      </c>
      <c r="L18" s="5">
        <f>AVERAGEIFS(_2025teamgamelogs[TS%], _2025teamgamelogs[TEAM_NAME], LEAGUE_AVERAGES!K18, _2025teamgamelogs[LOCATION], "Home")</f>
        <v>0.55230036801172144</v>
      </c>
      <c r="M18" s="5">
        <f>AVERAGEIFS(_2025teamgamelogs[TS%], _2025teamgamelogs[TEAM_NAME], LEAGUE_AVERAGES!K18, _2025teamgamelogs[LOCATION], "Away")</f>
        <v>0.55239725408654039</v>
      </c>
    </row>
    <row r="19" spans="1:13" x14ac:dyDescent="0.2">
      <c r="A19" t="str">
        <v>Phoenix Suns</v>
      </c>
      <c r="B19" s="5">
        <f>AVERAGEIFS(_2025teamgamelogs[FG3_PCT], _2025teamgamelogs[TEAM_NAME], LEAGUE_AVERAGES!A19, _2025teamgamelogs[LOCATION], "Home")</f>
        <v>0.37692682926829268</v>
      </c>
      <c r="C19" s="5">
        <f>AVERAGEIFS(_2025teamgamelogs[FG3_PCT], _2025teamgamelogs[TEAM_NAME], LEAGUE_AVERAGES!A19, _2025teamgamelogs[LOCATION], "Away")</f>
        <v>0.37741463414634141</v>
      </c>
      <c r="F19" t="str">
        <v>Phoenix Suns</v>
      </c>
      <c r="G19" s="5">
        <f>AVERAGEIFS(_2025teamgamelogs[FG_PCT], _2025teamgamelogs[TEAM_NAME], LEAGUE_AVERAGES!F19, _2025teamgamelogs[LOCATION], "Home")</f>
        <v>0.4768536585365854</v>
      </c>
      <c r="H19" s="5">
        <f>AVERAGEIFS(_2025teamgamelogs[FG_PCT], _2025teamgamelogs[TEAM_NAME], LEAGUE_AVERAGES!F19, _2025teamgamelogs[LOCATION], "Away")</f>
        <v>0.48056097560975608</v>
      </c>
      <c r="K19" t="str">
        <v>Phoenix Suns</v>
      </c>
      <c r="L19" s="5">
        <f>AVERAGEIFS(_2025teamgamelogs[TS%], _2025teamgamelogs[TEAM_NAME], LEAGUE_AVERAGES!K19, _2025teamgamelogs[LOCATION], "Home")</f>
        <v>0.59622840480117467</v>
      </c>
      <c r="M19" s="5">
        <f>AVERAGEIFS(_2025teamgamelogs[TS%], _2025teamgamelogs[TEAM_NAME], LEAGUE_AVERAGES!K19, _2025teamgamelogs[LOCATION], "Away")</f>
        <v>0.59682738613401276</v>
      </c>
    </row>
    <row r="20" spans="1:13" x14ac:dyDescent="0.2">
      <c r="A20" t="str">
        <v>Orlando Magic</v>
      </c>
      <c r="B20" s="5">
        <f>AVERAGEIFS(_2025teamgamelogs[FG3_PCT], _2025teamgamelogs[TEAM_NAME], LEAGUE_AVERAGES!A20, _2025teamgamelogs[LOCATION], "Home")</f>
        <v>0.32192682926829269</v>
      </c>
      <c r="C20" s="5">
        <f>AVERAGEIFS(_2025teamgamelogs[FG3_PCT], _2025teamgamelogs[TEAM_NAME], LEAGUE_AVERAGES!A20, _2025teamgamelogs[LOCATION], "Away")</f>
        <v>0.31129268292682932</v>
      </c>
      <c r="F20" t="str">
        <v>Orlando Magic</v>
      </c>
      <c r="G20" s="5">
        <f>AVERAGEIFS(_2025teamgamelogs[FG_PCT], _2025teamgamelogs[TEAM_NAME], LEAGUE_AVERAGES!F20, _2025teamgamelogs[LOCATION], "Home")</f>
        <v>0.44641463414634147</v>
      </c>
      <c r="H20" s="5">
        <f>AVERAGEIFS(_2025teamgamelogs[FG_PCT], _2025teamgamelogs[TEAM_NAME], LEAGUE_AVERAGES!F20, _2025teamgamelogs[LOCATION], "Away")</f>
        <v>0.44524390243902434</v>
      </c>
      <c r="K20" t="str">
        <v>Orlando Magic</v>
      </c>
      <c r="L20" s="5">
        <f>AVERAGEIFS(_2025teamgamelogs[TS%], _2025teamgamelogs[TEAM_NAME], LEAGUE_AVERAGES!K20, _2025teamgamelogs[LOCATION], "Home")</f>
        <v>0.55194019912665027</v>
      </c>
      <c r="M20" s="5">
        <f>AVERAGEIFS(_2025teamgamelogs[TS%], _2025teamgamelogs[TEAM_NAME], LEAGUE_AVERAGES!K20, _2025teamgamelogs[LOCATION], "Away")</f>
        <v>0.54874950227645525</v>
      </c>
    </row>
    <row r="21" spans="1:13" x14ac:dyDescent="0.2">
      <c r="A21" t="str">
        <v>Chicago Bulls</v>
      </c>
      <c r="B21" s="5">
        <f>AVERAGEIFS(_2025teamgamelogs[FG3_PCT], _2025teamgamelogs[TEAM_NAME], LEAGUE_AVERAGES!A21, _2025teamgamelogs[LOCATION], "Home")</f>
        <v>0.36141463414634156</v>
      </c>
      <c r="C21" s="5">
        <f>AVERAGEIFS(_2025teamgamelogs[FG3_PCT], _2025teamgamelogs[TEAM_NAME], LEAGUE_AVERAGES!A21, _2025teamgamelogs[LOCATION], "Away")</f>
        <v>0.37548780487804878</v>
      </c>
      <c r="F21" t="str">
        <v>Chicago Bulls</v>
      </c>
      <c r="G21" s="5">
        <f>AVERAGEIFS(_2025teamgamelogs[FG_PCT], _2025teamgamelogs[TEAM_NAME], LEAGUE_AVERAGES!F21, _2025teamgamelogs[LOCATION], "Home")</f>
        <v>0.46404878048780479</v>
      </c>
      <c r="H21" s="5">
        <f>AVERAGEIFS(_2025teamgamelogs[FG_PCT], _2025teamgamelogs[TEAM_NAME], LEAGUE_AVERAGES!F21, _2025teamgamelogs[LOCATION], "Away")</f>
        <v>0.47712195121951223</v>
      </c>
      <c r="K21" t="str">
        <v>Chicago Bulls</v>
      </c>
      <c r="L21" s="5">
        <f>AVERAGEIFS(_2025teamgamelogs[TS%], _2025teamgamelogs[TEAM_NAME], LEAGUE_AVERAGES!K21, _2025teamgamelogs[LOCATION], "Home")</f>
        <v>0.57631003599073594</v>
      </c>
      <c r="M21" s="5">
        <f>AVERAGEIFS(_2025teamgamelogs[TS%], _2025teamgamelogs[TEAM_NAME], LEAGUE_AVERAGES!K21, _2025teamgamelogs[LOCATION], "Away")</f>
        <v>0.59556361257988066</v>
      </c>
    </row>
    <row r="22" spans="1:13" x14ac:dyDescent="0.2">
      <c r="A22" t="str">
        <v>Brooklyn Nets</v>
      </c>
      <c r="B22" s="5">
        <f>AVERAGEIFS(_2025teamgamelogs[FG3_PCT], _2025teamgamelogs[TEAM_NAME], LEAGUE_AVERAGES!A22, _2025teamgamelogs[LOCATION], "Home")</f>
        <v>0.337609756097561</v>
      </c>
      <c r="C22" s="5">
        <f>AVERAGEIFS(_2025teamgamelogs[FG3_PCT], _2025teamgamelogs[TEAM_NAME], LEAGUE_AVERAGES!A22, _2025teamgamelogs[LOCATION], "Away")</f>
        <v>0.34709756097560968</v>
      </c>
      <c r="F22" t="str">
        <v>Brooklyn Nets</v>
      </c>
      <c r="G22" s="5">
        <f>AVERAGEIFS(_2025teamgamelogs[FG_PCT], _2025teamgamelogs[TEAM_NAME], LEAGUE_AVERAGES!F22, _2025teamgamelogs[LOCATION], "Home")</f>
        <v>0.43748780487804872</v>
      </c>
      <c r="H22" s="5">
        <f>AVERAGEIFS(_2025teamgamelogs[FG_PCT], _2025teamgamelogs[TEAM_NAME], LEAGUE_AVERAGES!F22, _2025teamgamelogs[LOCATION], "Away")</f>
        <v>0.43895121951219529</v>
      </c>
      <c r="K22" t="str">
        <v>Brooklyn Nets</v>
      </c>
      <c r="L22" s="5">
        <f>AVERAGEIFS(_2025teamgamelogs[TS%], _2025teamgamelogs[TEAM_NAME], LEAGUE_AVERAGES!K22, _2025teamgamelogs[LOCATION], "Home")</f>
        <v>0.54767404365624284</v>
      </c>
      <c r="M22" s="5">
        <f>AVERAGEIFS(_2025teamgamelogs[TS%], _2025teamgamelogs[TEAM_NAME], LEAGUE_AVERAGES!K22, _2025teamgamelogs[LOCATION], "Away")</f>
        <v>0.5592142433904097</v>
      </c>
    </row>
    <row r="23" spans="1:13" x14ac:dyDescent="0.2">
      <c r="A23" t="str">
        <v>Atlanta Hawks</v>
      </c>
      <c r="B23" s="5">
        <f>AVERAGEIFS(_2025teamgamelogs[FG3_PCT], _2025teamgamelogs[TEAM_NAME], LEAGUE_AVERAGES!A23, _2025teamgamelogs[LOCATION], "Home")</f>
        <v>0.35092500000000004</v>
      </c>
      <c r="C23" s="5">
        <f>AVERAGEIFS(_2025teamgamelogs[FG3_PCT], _2025teamgamelogs[TEAM_NAME], LEAGUE_AVERAGES!A23, _2025teamgamelogs[LOCATION], "Away")</f>
        <v>0.36290476190476195</v>
      </c>
      <c r="F23" t="str">
        <v>Atlanta Hawks</v>
      </c>
      <c r="G23" s="5">
        <f>AVERAGEIFS(_2025teamgamelogs[FG_PCT], _2025teamgamelogs[TEAM_NAME], LEAGUE_AVERAGES!F23, _2025teamgamelogs[LOCATION], "Home")</f>
        <v>0.47670000000000012</v>
      </c>
      <c r="H23" s="5">
        <f>AVERAGEIFS(_2025teamgamelogs[FG_PCT], _2025teamgamelogs[TEAM_NAME], LEAGUE_AVERAGES!F23, _2025teamgamelogs[LOCATION], "Away")</f>
        <v>0.47069047619047621</v>
      </c>
      <c r="K23" t="str">
        <v>Atlanta Hawks</v>
      </c>
      <c r="L23" s="5">
        <f>AVERAGEIFS(_2025teamgamelogs[TS%], _2025teamgamelogs[TEAM_NAME], LEAGUE_AVERAGES!K23, _2025teamgamelogs[LOCATION], "Home")</f>
        <v>0.58493933923263275</v>
      </c>
      <c r="M23" s="5">
        <f>AVERAGEIFS(_2025teamgamelogs[TS%], _2025teamgamelogs[TEAM_NAME], LEAGUE_AVERAGES!K23, _2025teamgamelogs[LOCATION], "Away")</f>
        <v>0.57722862424766153</v>
      </c>
    </row>
    <row r="24" spans="1:13" x14ac:dyDescent="0.2">
      <c r="A24" t="str">
        <v>Toronto Raptors</v>
      </c>
      <c r="B24" s="5">
        <f>AVERAGEIFS(_2025teamgamelogs[FG3_PCT], _2025teamgamelogs[TEAM_NAME], LEAGUE_AVERAGES!A24, _2025teamgamelogs[LOCATION], "Home")</f>
        <v>0.35443902439024388</v>
      </c>
      <c r="C24" s="5">
        <f>AVERAGEIFS(_2025teamgamelogs[FG3_PCT], _2025teamgamelogs[TEAM_NAME], LEAGUE_AVERAGES!A24, _2025teamgamelogs[LOCATION], "Away")</f>
        <v>0.34512195121951217</v>
      </c>
      <c r="F24" t="str">
        <v>Toronto Raptors</v>
      </c>
      <c r="G24" s="5">
        <f>AVERAGEIFS(_2025teamgamelogs[FG_PCT], _2025teamgamelogs[TEAM_NAME], LEAGUE_AVERAGES!F24, _2025teamgamelogs[LOCATION], "Home")</f>
        <v>0.46104878048780484</v>
      </c>
      <c r="H24" s="5">
        <f>AVERAGEIFS(_2025teamgamelogs[FG_PCT], _2025teamgamelogs[TEAM_NAME], LEAGUE_AVERAGES!F24, _2025teamgamelogs[LOCATION], "Away")</f>
        <v>0.45834146341463411</v>
      </c>
      <c r="K24" t="str">
        <v>Toronto Raptors</v>
      </c>
      <c r="L24" s="5">
        <f>AVERAGEIFS(_2025teamgamelogs[TS%], _2025teamgamelogs[TEAM_NAME], LEAGUE_AVERAGES!K24, _2025teamgamelogs[LOCATION], "Home")</f>
        <v>0.55942918094792793</v>
      </c>
      <c r="M24" s="5">
        <f>AVERAGEIFS(_2025teamgamelogs[TS%], _2025teamgamelogs[TEAM_NAME], LEAGUE_AVERAGES!K24, _2025teamgamelogs[LOCATION], "Away")</f>
        <v>0.54979583097447959</v>
      </c>
    </row>
    <row r="25" spans="1:13" x14ac:dyDescent="0.2">
      <c r="A25" t="str">
        <v>Golden State Warriors</v>
      </c>
      <c r="B25" s="5">
        <f>AVERAGEIFS(_2025teamgamelogs[FG3_PCT], _2025teamgamelogs[TEAM_NAME], LEAGUE_AVERAGES!A25, _2025teamgamelogs[LOCATION], "Home")</f>
        <v>0.36843902439024395</v>
      </c>
      <c r="C25" s="5">
        <f>AVERAGEIFS(_2025teamgamelogs[FG3_PCT], _2025teamgamelogs[TEAM_NAME], LEAGUE_AVERAGES!A25, _2025teamgamelogs[LOCATION], "Away")</f>
        <v>0.35765853658536584</v>
      </c>
      <c r="F25" t="str">
        <v>Golden State Warriors</v>
      </c>
      <c r="G25" s="5">
        <f>AVERAGEIFS(_2025teamgamelogs[FG_PCT], _2025teamgamelogs[TEAM_NAME], LEAGUE_AVERAGES!F25, _2025teamgamelogs[LOCATION], "Home")</f>
        <v>0.45136585365853665</v>
      </c>
      <c r="H25" s="5">
        <f>AVERAGEIFS(_2025teamgamelogs[FG_PCT], _2025teamgamelogs[TEAM_NAME], LEAGUE_AVERAGES!F25, _2025teamgamelogs[LOCATION], "Away")</f>
        <v>0.45180487804878061</v>
      </c>
      <c r="K25" t="str">
        <v>Golden State Warriors</v>
      </c>
      <c r="L25" s="5">
        <f>AVERAGEIFS(_2025teamgamelogs[TS%], _2025teamgamelogs[TEAM_NAME], LEAGUE_AVERAGES!K25, _2025teamgamelogs[LOCATION], "Home")</f>
        <v>0.56832140437053513</v>
      </c>
      <c r="M25" s="5">
        <f>AVERAGEIFS(_2025teamgamelogs[TS%], _2025teamgamelogs[TEAM_NAME], LEAGUE_AVERAGES!K25, _2025teamgamelogs[LOCATION], "Away")</f>
        <v>0.56980808391386595</v>
      </c>
    </row>
    <row r="26" spans="1:13" x14ac:dyDescent="0.2">
      <c r="A26" t="str">
        <v>Miami Heat</v>
      </c>
      <c r="B26" s="5">
        <f>AVERAGEIFS(_2025teamgamelogs[FG3_PCT], _2025teamgamelogs[TEAM_NAME], LEAGUE_AVERAGES!A26, _2025teamgamelogs[LOCATION], "Home")</f>
        <v>0.38887804878048787</v>
      </c>
      <c r="C26" s="5">
        <f>AVERAGEIFS(_2025teamgamelogs[FG3_PCT], _2025teamgamelogs[TEAM_NAME], LEAGUE_AVERAGES!A26, _2025teamgamelogs[LOCATION], "Away")</f>
        <v>0.35180487804878063</v>
      </c>
      <c r="F26" t="str">
        <v>Miami Heat</v>
      </c>
      <c r="G26" s="5">
        <f>AVERAGEIFS(_2025teamgamelogs[FG_PCT], _2025teamgamelogs[TEAM_NAME], LEAGUE_AVERAGES!F26, _2025teamgamelogs[LOCATION], "Home")</f>
        <v>0.48178048780487814</v>
      </c>
      <c r="H26" s="5">
        <f>AVERAGEIFS(_2025teamgamelogs[FG_PCT], _2025teamgamelogs[TEAM_NAME], LEAGUE_AVERAGES!F26, _2025teamgamelogs[LOCATION], "Away")</f>
        <v>0.44997560975609752</v>
      </c>
      <c r="K26" t="str">
        <v>Miami Heat</v>
      </c>
      <c r="L26" s="5">
        <f>AVERAGEIFS(_2025teamgamelogs[TS%], _2025teamgamelogs[TEAM_NAME], LEAGUE_AVERAGES!K26, _2025teamgamelogs[LOCATION], "Home")</f>
        <v>0.59307433364150897</v>
      </c>
      <c r="M26" s="5">
        <f>AVERAGEIFS(_2025teamgamelogs[TS%], _2025teamgamelogs[TEAM_NAME], LEAGUE_AVERAGES!K26, _2025teamgamelogs[LOCATION], "Away")</f>
        <v>0.56311679796954139</v>
      </c>
    </row>
    <row r="27" spans="1:13" x14ac:dyDescent="0.2">
      <c r="A27" t="str">
        <v>Houston Rockets</v>
      </c>
      <c r="B27" s="5">
        <f>AVERAGEIFS(_2025teamgamelogs[FG3_PCT], _2025teamgamelogs[TEAM_NAME], LEAGUE_AVERAGES!A27, _2025teamgamelogs[LOCATION], "Home")</f>
        <v>0.35034146341463424</v>
      </c>
      <c r="C27" s="5">
        <f>AVERAGEIFS(_2025teamgamelogs[FG3_PCT], _2025teamgamelogs[TEAM_NAME], LEAGUE_AVERAGES!A27, _2025teamgamelogs[LOCATION], "Away")</f>
        <v>0.35473170731707321</v>
      </c>
      <c r="F27" t="str">
        <v>Houston Rockets</v>
      </c>
      <c r="G27" s="5">
        <f>AVERAGEIFS(_2025teamgamelogs[FG_PCT], _2025teamgamelogs[TEAM_NAME], LEAGUE_AVERAGES!F27, _2025teamgamelogs[LOCATION], "Home")</f>
        <v>0.45260975609756104</v>
      </c>
      <c r="H27" s="5">
        <f>AVERAGEIFS(_2025teamgamelogs[FG_PCT], _2025teamgamelogs[TEAM_NAME], LEAGUE_AVERAGES!F27, _2025teamgamelogs[LOCATION], "Away")</f>
        <v>0.45763414634146338</v>
      </c>
      <c r="K27" t="str">
        <v>Houston Rockets</v>
      </c>
      <c r="L27" s="5">
        <f>AVERAGEIFS(_2025teamgamelogs[TS%], _2025teamgamelogs[TEAM_NAME], LEAGUE_AVERAGES!K27, _2025teamgamelogs[LOCATION], "Home")</f>
        <v>0.55103752047014554</v>
      </c>
      <c r="M27" s="5">
        <f>AVERAGEIFS(_2025teamgamelogs[TS%], _2025teamgamelogs[TEAM_NAME], LEAGUE_AVERAGES!K27, _2025teamgamelogs[LOCATION], "Away")</f>
        <v>0.55544482411316332</v>
      </c>
    </row>
    <row r="28" spans="1:13" x14ac:dyDescent="0.2">
      <c r="A28" t="str">
        <v>Detroit Pistons</v>
      </c>
      <c r="B28" s="5">
        <f>AVERAGEIFS(_2025teamgamelogs[FG3_PCT], _2025teamgamelogs[TEAM_NAME], LEAGUE_AVERAGES!A28, _2025teamgamelogs[LOCATION], "Home")</f>
        <v>0.3560731707317073</v>
      </c>
      <c r="C28" s="5">
        <f>AVERAGEIFS(_2025teamgamelogs[FG3_PCT], _2025teamgamelogs[TEAM_NAME], LEAGUE_AVERAGES!A28, _2025teamgamelogs[LOCATION], "Away")</f>
        <v>0.3687804878048781</v>
      </c>
      <c r="F28" t="str">
        <v>Detroit Pistons</v>
      </c>
      <c r="G28" s="5">
        <f>AVERAGEIFS(_2025teamgamelogs[FG_PCT], _2025teamgamelogs[TEAM_NAME], LEAGUE_AVERAGES!F28, _2025teamgamelogs[LOCATION], "Home")</f>
        <v>0.47321951219512204</v>
      </c>
      <c r="H28" s="5">
        <f>AVERAGEIFS(_2025teamgamelogs[FG_PCT], _2025teamgamelogs[TEAM_NAME], LEAGUE_AVERAGES!F28, _2025teamgamelogs[LOCATION], "Away")</f>
        <v>0.48104878048780486</v>
      </c>
      <c r="K28" t="str">
        <v>Detroit Pistons</v>
      </c>
      <c r="L28" s="5">
        <f>AVERAGEIFS(_2025teamgamelogs[TS%], _2025teamgamelogs[TEAM_NAME], LEAGUE_AVERAGES!K28, _2025teamgamelogs[LOCATION], "Home")</f>
        <v>0.57634444021190001</v>
      </c>
      <c r="M28" s="5">
        <f>AVERAGEIFS(_2025teamgamelogs[TS%], _2025teamgamelogs[TEAM_NAME], LEAGUE_AVERAGES!K28, _2025teamgamelogs[LOCATION], "Away")</f>
        <v>0.58621097107374254</v>
      </c>
    </row>
    <row r="29" spans="1:13" x14ac:dyDescent="0.2">
      <c r="A29" t="str">
        <v>Indiana Pacers</v>
      </c>
      <c r="B29" s="5">
        <f>AVERAGEIFS(_2025teamgamelogs[FG3_PCT], _2025teamgamelogs[TEAM_NAME], LEAGUE_AVERAGES!A29, _2025teamgamelogs[LOCATION], "Home")</f>
        <v>0.37909999999999999</v>
      </c>
      <c r="C29" s="5">
        <f>AVERAGEIFS(_2025teamgamelogs[FG3_PCT], _2025teamgamelogs[TEAM_NAME], LEAGUE_AVERAGES!A29, _2025teamgamelogs[LOCATION], "Away")</f>
        <v>0.35511904761904761</v>
      </c>
      <c r="F29" t="str">
        <v>Indiana Pacers</v>
      </c>
      <c r="G29" s="5">
        <f>AVERAGEIFS(_2025teamgamelogs[FG_PCT], _2025teamgamelogs[TEAM_NAME], LEAGUE_AVERAGES!F29, _2025teamgamelogs[LOCATION], "Home")</f>
        <v>0.49785000000000013</v>
      </c>
      <c r="H29" s="5">
        <f>AVERAGEIFS(_2025teamgamelogs[FG_PCT], _2025teamgamelogs[TEAM_NAME], LEAGUE_AVERAGES!F29, _2025teamgamelogs[LOCATION], "Away")</f>
        <v>0.47942857142857148</v>
      </c>
      <c r="K29" t="str">
        <v>Indiana Pacers</v>
      </c>
      <c r="L29" s="5">
        <f>AVERAGEIFS(_2025teamgamelogs[TS%], _2025teamgamelogs[TEAM_NAME], LEAGUE_AVERAGES!K29, _2025teamgamelogs[LOCATION], "Home")</f>
        <v>0.60805571751162091</v>
      </c>
      <c r="M29" s="5">
        <f>AVERAGEIFS(_2025teamgamelogs[TS%], _2025teamgamelogs[TEAM_NAME], LEAGUE_AVERAGES!K29, _2025teamgamelogs[LOCATION], "Away")</f>
        <v>0.58190704341109034</v>
      </c>
    </row>
    <row r="30" spans="1:13" x14ac:dyDescent="0.2">
      <c r="A30" t="str">
        <v>Milwaukee Bucks</v>
      </c>
      <c r="B30" s="5">
        <f>AVERAGEIFS(_2025teamgamelogs[FG3_PCT], _2025teamgamelogs[TEAM_NAME], LEAGUE_AVERAGES!A30, _2025teamgamelogs[LOCATION], "Home")</f>
        <v>0.4062926829268293</v>
      </c>
      <c r="C30" s="5">
        <f>AVERAGEIFS(_2025teamgamelogs[FG3_PCT], _2025teamgamelogs[TEAM_NAME], LEAGUE_AVERAGES!A30, _2025teamgamelogs[LOCATION], "Away")</f>
        <v>0.36926829268292688</v>
      </c>
      <c r="F30" t="str">
        <v>Milwaukee Bucks</v>
      </c>
      <c r="G30" s="5">
        <f>AVERAGEIFS(_2025teamgamelogs[FG_PCT], _2025teamgamelogs[TEAM_NAME], LEAGUE_AVERAGES!F30, _2025teamgamelogs[LOCATION], "Home")</f>
        <v>0.49804878048780482</v>
      </c>
      <c r="H30" s="5">
        <f>AVERAGEIFS(_2025teamgamelogs[FG_PCT], _2025teamgamelogs[TEAM_NAME], LEAGUE_AVERAGES!F30, _2025teamgamelogs[LOCATION], "Away")</f>
        <v>0.47917073170731711</v>
      </c>
      <c r="K30" t="str">
        <v>Milwaukee Bucks</v>
      </c>
      <c r="L30" s="5">
        <f>AVERAGEIFS(_2025teamgamelogs[TS%], _2025teamgamelogs[TEAM_NAME], LEAGUE_AVERAGES!K30, _2025teamgamelogs[LOCATION], "Home")</f>
        <v>0.61475494156948829</v>
      </c>
      <c r="M30" s="5">
        <f>AVERAGEIFS(_2025teamgamelogs[TS%], _2025teamgamelogs[TEAM_NAME], LEAGUE_AVERAGES!K30, _2025teamgamelogs[LOCATION], "Away")</f>
        <v>0.58586037801226176</v>
      </c>
    </row>
    <row r="31" spans="1:13" x14ac:dyDescent="0.2">
      <c r="A31" t="str">
        <v>Portland Trail Blazers</v>
      </c>
      <c r="B31" s="5">
        <f>AVERAGEIFS(_2025teamgamelogs[FG3_PCT], _2025teamgamelogs[TEAM_NAME], LEAGUE_AVERAGES!A31, _2025teamgamelogs[LOCATION], "Home")</f>
        <v>0.3617317073170731</v>
      </c>
      <c r="C31" s="5">
        <f>AVERAGEIFS(_2025teamgamelogs[FG3_PCT], _2025teamgamelogs[TEAM_NAME], LEAGUE_AVERAGES!A31, _2025teamgamelogs[LOCATION], "Away")</f>
        <v>0.32368292682926825</v>
      </c>
      <c r="F31" t="str">
        <v>Portland Trail Blazers</v>
      </c>
      <c r="G31" s="5">
        <f>AVERAGEIFS(_2025teamgamelogs[FG_PCT], _2025teamgamelogs[TEAM_NAME], LEAGUE_AVERAGES!F31, _2025teamgamelogs[LOCATION], "Home")</f>
        <v>0.4560243902439024</v>
      </c>
      <c r="H31" s="5">
        <f>AVERAGEIFS(_2025teamgamelogs[FG_PCT], _2025teamgamelogs[TEAM_NAME], LEAGUE_AVERAGES!F31, _2025teamgamelogs[LOCATION], "Away")</f>
        <v>0.4473414634146341</v>
      </c>
      <c r="K31" t="str">
        <v>Portland Trail Blazers</v>
      </c>
      <c r="L31" s="5">
        <f>AVERAGEIFS(_2025teamgamelogs[TS%], _2025teamgamelogs[TEAM_NAME], LEAGUE_AVERAGES!K31, _2025teamgamelogs[LOCATION], "Home")</f>
        <v>0.56794360073860606</v>
      </c>
      <c r="M31" s="5">
        <f>AVERAGEIFS(_2025teamgamelogs[TS%], _2025teamgamelogs[TEAM_NAME], LEAGUE_AVERAGES!K31, _2025teamgamelogs[LOCATION], "Away")</f>
        <v>0.54561285519601899</v>
      </c>
    </row>
    <row r="32" spans="1:13" x14ac:dyDescent="0.2">
      <c r="A32" t="str">
        <v>Cleveland Cavaliers</v>
      </c>
      <c r="B32" s="5">
        <f>AVERAGEIFS(_2025teamgamelogs[FG3_PCT], _2025teamgamelogs[TEAM_NAME], LEAGUE_AVERAGES!A32, _2025teamgamelogs[LOCATION], "Home")</f>
        <v>0.38409756097560971</v>
      </c>
      <c r="C32" s="5">
        <f>AVERAGEIFS(_2025teamgamelogs[FG3_PCT], _2025teamgamelogs[TEAM_NAME], LEAGUE_AVERAGES!A32, _2025teamgamelogs[LOCATION], "Away")</f>
        <v>0.38512195121951209</v>
      </c>
      <c r="F32" t="str">
        <v>Cleveland Cavaliers</v>
      </c>
      <c r="G32" s="5">
        <f>AVERAGEIFS(_2025teamgamelogs[FG_PCT], _2025teamgamelogs[TEAM_NAME], LEAGUE_AVERAGES!F32, _2025teamgamelogs[LOCATION], "Home")</f>
        <v>0.49482926829268303</v>
      </c>
      <c r="H32" s="5">
        <f>AVERAGEIFS(_2025teamgamelogs[FG_PCT], _2025teamgamelogs[TEAM_NAME], LEAGUE_AVERAGES!F32, _2025teamgamelogs[LOCATION], "Away")</f>
        <v>0.4880731707317072</v>
      </c>
      <c r="K32" t="str">
        <v>Cleveland Cavaliers</v>
      </c>
      <c r="L32" s="5">
        <f>AVERAGEIFS(_2025teamgamelogs[TS%], _2025teamgamelogs[TEAM_NAME], LEAGUE_AVERAGES!K32, _2025teamgamelogs[LOCATION], "Home")</f>
        <v>0.61027349880699666</v>
      </c>
      <c r="M32" s="5">
        <f>AVERAGEIFS(_2025teamgamelogs[TS%], _2025teamgamelogs[TEAM_NAME], LEAGUE_AVERAGES!K32, _2025teamgamelogs[LOCATION], "Away")</f>
        <v>0.60680781397749251</v>
      </c>
    </row>
    <row r="33" spans="1:13" x14ac:dyDescent="0.2">
      <c r="A33" t="str">
        <v>Charlotte Hornets</v>
      </c>
      <c r="B33" s="5">
        <f>AVERAGEIFS(_2025teamgamelogs[FG3_PCT], _2025teamgamelogs[TEAM_NAME], LEAGUE_AVERAGES!A33, _2025teamgamelogs[LOCATION], "Home")</f>
        <v>0.33860975609756089</v>
      </c>
      <c r="C33" s="5">
        <f>AVERAGEIFS(_2025teamgamelogs[FG3_PCT], _2025teamgamelogs[TEAM_NAME], LEAGUE_AVERAGES!A33, _2025teamgamelogs[LOCATION], "Away")</f>
        <v>0.33580487804878045</v>
      </c>
      <c r="F33" t="str">
        <v>Charlotte Hornets</v>
      </c>
      <c r="G33" s="5">
        <f>AVERAGEIFS(_2025teamgamelogs[FG_PCT], _2025teamgamelogs[TEAM_NAME], LEAGUE_AVERAGES!F33, _2025teamgamelogs[LOCATION], "Home")</f>
        <v>0.43492682926829268</v>
      </c>
      <c r="H33" s="5">
        <f>AVERAGEIFS(_2025teamgamelogs[FG_PCT], _2025teamgamelogs[TEAM_NAME], LEAGUE_AVERAGES!F33, _2025teamgamelogs[LOCATION], "Away")</f>
        <v>0.42697560975609755</v>
      </c>
      <c r="K33" t="str">
        <v>Charlotte Hornets</v>
      </c>
      <c r="L33" s="5">
        <f>AVERAGEIFS(_2025teamgamelogs[TS%], _2025teamgamelogs[TEAM_NAME], LEAGUE_AVERAGES!K33, _2025teamgamelogs[LOCATION], "Home")</f>
        <v>0.5424635833805308</v>
      </c>
      <c r="M33" s="5">
        <f>AVERAGEIFS(_2025teamgamelogs[TS%], _2025teamgamelogs[TEAM_NAME], LEAGUE_AVERAGES!K33, _2025teamgamelogs[LOCATION], "Away")</f>
        <v>0.53419164265445196</v>
      </c>
    </row>
    <row r="34" spans="1:13" x14ac:dyDescent="0.2">
      <c r="A34" t="str">
        <v>Utah Jazz</v>
      </c>
      <c r="B34" s="5">
        <f>AVERAGEIFS(_2025teamgamelogs[FG3_PCT], _2025teamgamelogs[TEAM_NAME], LEAGUE_AVERAGES!A34, _2025teamgamelogs[LOCATION], "Home")</f>
        <v>0.36446341463414633</v>
      </c>
      <c r="C34" s="5">
        <f>AVERAGEIFS(_2025teamgamelogs[FG3_PCT], _2025teamgamelogs[TEAM_NAME], LEAGUE_AVERAGES!A34, _2025teamgamelogs[LOCATION], "Away")</f>
        <v>0.3413170731707319</v>
      </c>
      <c r="F34" t="str">
        <v>Utah Jazz</v>
      </c>
      <c r="G34" s="5">
        <f>AVERAGEIFS(_2025teamgamelogs[FG_PCT], _2025teamgamelogs[TEAM_NAME], LEAGUE_AVERAGES!F34, _2025teamgamelogs[LOCATION], "Home")</f>
        <v>0.4583902439024391</v>
      </c>
      <c r="H34" s="5">
        <f>AVERAGEIFS(_2025teamgamelogs[FG_PCT], _2025teamgamelogs[TEAM_NAME], LEAGUE_AVERAGES!F34, _2025teamgamelogs[LOCATION], "Away")</f>
        <v>0.45390243902439031</v>
      </c>
      <c r="K34" t="str">
        <v>Utah Jazz</v>
      </c>
      <c r="L34" s="5">
        <f>AVERAGEIFS(_2025teamgamelogs[TS%], _2025teamgamelogs[TEAM_NAME], LEAGUE_AVERAGES!K34, _2025teamgamelogs[LOCATION], "Home")</f>
        <v>0.57104853563970659</v>
      </c>
      <c r="M34" s="5">
        <f>AVERAGEIFS(_2025teamgamelogs[TS%], _2025teamgamelogs[TEAM_NAME], LEAGUE_AVERAGES!K34, _2025teamgamelogs[LOCATION], "Away")</f>
        <v>0.56826296147062372</v>
      </c>
    </row>
    <row r="35" spans="1:13" x14ac:dyDescent="0.2">
      <c r="A35" t="str">
        <v>Memphis Grizzlies</v>
      </c>
      <c r="B35" s="5">
        <f>AVERAGEIFS(_2025teamgamelogs[FG3_PCT], _2025teamgamelogs[TEAM_NAME], LEAGUE_AVERAGES!A35, _2025teamgamelogs[LOCATION], "Home")</f>
        <v>0.36546341463414628</v>
      </c>
      <c r="C35" s="5">
        <f>AVERAGEIFS(_2025teamgamelogs[FG3_PCT], _2025teamgamelogs[TEAM_NAME], LEAGUE_AVERAGES!A35, _2025teamgamelogs[LOCATION], "Away")</f>
        <v>0.36639024390243902</v>
      </c>
      <c r="F35" t="str">
        <v>Memphis Grizzlies</v>
      </c>
      <c r="G35" s="5">
        <f>AVERAGEIFS(_2025teamgamelogs[FG_PCT], _2025teamgamelogs[TEAM_NAME], LEAGUE_AVERAGES!F35, _2025teamgamelogs[LOCATION], "Home")</f>
        <v>0.48997560975609772</v>
      </c>
      <c r="H35" s="5">
        <f>AVERAGEIFS(_2025teamgamelogs[FG_PCT], _2025teamgamelogs[TEAM_NAME], LEAGUE_AVERAGES!F35, _2025teamgamelogs[LOCATION], "Away")</f>
        <v>0.46951219512195119</v>
      </c>
      <c r="K35" t="str">
        <v>Memphis Grizzlies</v>
      </c>
      <c r="L35" s="5">
        <f>AVERAGEIFS(_2025teamgamelogs[TS%], _2025teamgamelogs[TEAM_NAME], LEAGUE_AVERAGES!K35, _2025teamgamelogs[LOCATION], "Home")</f>
        <v>0.59919613060605748</v>
      </c>
      <c r="M35" s="5">
        <f>AVERAGEIFS(_2025teamgamelogs[TS%], _2025teamgamelogs[TEAM_NAME], LEAGUE_AVERAGES!K35, _2025teamgamelogs[LOCATION], "Away")</f>
        <v>0.57758119053457602</v>
      </c>
    </row>
    <row r="36" spans="1:13" x14ac:dyDescent="0.2">
      <c r="A36" t="str">
        <v>LA Clippers</v>
      </c>
      <c r="B36" s="5">
        <f>AVERAGEIFS(_2025teamgamelogs[FG3_PCT], _2025teamgamelogs[TEAM_NAME], LEAGUE_AVERAGES!A36, _2025teamgamelogs[LOCATION], "Home")</f>
        <v>0.38978048780487806</v>
      </c>
      <c r="C36" s="5">
        <f>AVERAGEIFS(_2025teamgamelogs[FG3_PCT], _2025teamgamelogs[TEAM_NAME], LEAGUE_AVERAGES!A36, _2025teamgamelogs[LOCATION], "Away")</f>
        <v>0.36475609756097566</v>
      </c>
      <c r="F36" t="str">
        <v>LA Clippers</v>
      </c>
      <c r="G36" s="5">
        <f>AVERAGEIFS(_2025teamgamelogs[FG_PCT], _2025teamgamelogs[TEAM_NAME], LEAGUE_AVERAGES!F36, _2025teamgamelogs[LOCATION], "Home")</f>
        <v>0.49036585365853652</v>
      </c>
      <c r="H36" s="5">
        <f>AVERAGEIFS(_2025teamgamelogs[FG_PCT], _2025teamgamelogs[TEAM_NAME], LEAGUE_AVERAGES!F36, _2025teamgamelogs[LOCATION], "Away")</f>
        <v>0.47582926829268285</v>
      </c>
      <c r="K36" t="str">
        <v>LA Clippers</v>
      </c>
      <c r="L36" s="5">
        <f>AVERAGEIFS(_2025teamgamelogs[TS%], _2025teamgamelogs[TEAM_NAME], LEAGUE_AVERAGES!K36, _2025teamgamelogs[LOCATION], "Home")</f>
        <v>0.59895938905835644</v>
      </c>
      <c r="M36" s="5">
        <f>AVERAGEIFS(_2025teamgamelogs[TS%], _2025teamgamelogs[TEAM_NAME], LEAGUE_AVERAGES!K36, _2025teamgamelogs[LOCATION], "Away")</f>
        <v>0.58126724036545818</v>
      </c>
    </row>
    <row r="37" spans="1:13" x14ac:dyDescent="0.2">
      <c r="A37" t="str">
        <v>Philadelphia 76ers</v>
      </c>
      <c r="B37" s="5">
        <f>AVERAGEIFS(_2025teamgamelogs[FG3_PCT], _2025teamgamelogs[TEAM_NAME], LEAGUE_AVERAGES!A37, _2025teamgamelogs[LOCATION], "Home")</f>
        <v>0.34129268292682929</v>
      </c>
      <c r="C37" s="5">
        <f>AVERAGEIFS(_2025teamgamelogs[FG3_PCT], _2025teamgamelogs[TEAM_NAME], LEAGUE_AVERAGES!A37, _2025teamgamelogs[LOCATION], "Away")</f>
        <v>0.34026829268292691</v>
      </c>
      <c r="F37" t="str">
        <v>Philadelphia 76ers</v>
      </c>
      <c r="G37" s="5">
        <f>AVERAGEIFS(_2025teamgamelogs[FG_PCT], _2025teamgamelogs[TEAM_NAME], LEAGUE_AVERAGES!F37, _2025teamgamelogs[LOCATION], "Home")</f>
        <v>0.45178048780487812</v>
      </c>
      <c r="H37" s="5">
        <f>AVERAGEIFS(_2025teamgamelogs[FG_PCT], _2025teamgamelogs[TEAM_NAME], LEAGUE_AVERAGES!F37, _2025teamgamelogs[LOCATION], "Away")</f>
        <v>0.45797560975609758</v>
      </c>
      <c r="K37" t="str">
        <v>Philadelphia 76ers</v>
      </c>
      <c r="L37" s="5">
        <f>AVERAGEIFS(_2025teamgamelogs[TS%], _2025teamgamelogs[TEAM_NAME], LEAGUE_AVERAGES!K37, _2025teamgamelogs[LOCATION], "Home")</f>
        <v>0.55774018976963147</v>
      </c>
      <c r="M37" s="5">
        <f>AVERAGEIFS(_2025teamgamelogs[TS%], _2025teamgamelogs[TEAM_NAME], LEAGUE_AVERAGES!K37, _2025teamgamelogs[LOCATION], "Away")</f>
        <v>0.57066794818423772</v>
      </c>
    </row>
    <row r="38" spans="1:13" x14ac:dyDescent="0.2">
      <c r="A38" t="str">
        <v>Oklahoma City Thunder</v>
      </c>
      <c r="B38" s="5">
        <f>AVERAGEIFS(_2025teamgamelogs[FG3_PCT], _2025teamgamelogs[TEAM_NAME], LEAGUE_AVERAGES!A38, _2025teamgamelogs[LOCATION], "Home")</f>
        <v>0.38229268292682927</v>
      </c>
      <c r="C38" s="5">
        <f>AVERAGEIFS(_2025teamgamelogs[FG3_PCT], _2025teamgamelogs[TEAM_NAME], LEAGUE_AVERAGES!A38, _2025teamgamelogs[LOCATION], "Away")</f>
        <v>0.36500000000000005</v>
      </c>
      <c r="F38" t="str">
        <v>Oklahoma City Thunder</v>
      </c>
      <c r="G38" s="5">
        <f>AVERAGEIFS(_2025teamgamelogs[FG_PCT], _2025teamgamelogs[TEAM_NAME], LEAGUE_AVERAGES!F38, _2025teamgamelogs[LOCATION], "Home")</f>
        <v>0.48607317073170736</v>
      </c>
      <c r="H38" s="5">
        <f>AVERAGEIFS(_2025teamgamelogs[FG_PCT], _2025teamgamelogs[TEAM_NAME], LEAGUE_AVERAGES!F38, _2025teamgamelogs[LOCATION], "Away")</f>
        <v>0.4780731707317073</v>
      </c>
      <c r="K38" t="str">
        <v>Oklahoma City Thunder</v>
      </c>
      <c r="L38" s="5">
        <f>AVERAGEIFS(_2025teamgamelogs[TS%], _2025teamgamelogs[TEAM_NAME], LEAGUE_AVERAGES!K38, _2025teamgamelogs[LOCATION], "Home")</f>
        <v>0.59971838422440138</v>
      </c>
      <c r="M38" s="5">
        <f>AVERAGEIFS(_2025teamgamelogs[TS%], _2025teamgamelogs[TEAM_NAME], LEAGUE_AVERAGES!K38, _2025teamgamelogs[LOCATION], "Away")</f>
        <v>0.58679992881439635</v>
      </c>
    </row>
    <row r="39" spans="1:13" x14ac:dyDescent="0.2">
      <c r="A39" t="str">
        <v>Sacramento Kings</v>
      </c>
      <c r="B39" s="5">
        <f>AVERAGEIFS(_2025teamgamelogs[FG3_PCT], _2025teamgamelogs[TEAM_NAME], LEAGUE_AVERAGES!A39, _2025teamgamelogs[LOCATION], "Home")</f>
        <v>0.37158536585365853</v>
      </c>
      <c r="C39" s="5">
        <f>AVERAGEIFS(_2025teamgamelogs[FG3_PCT], _2025teamgamelogs[TEAM_NAME], LEAGUE_AVERAGES!A39, _2025teamgamelogs[LOCATION], "Away")</f>
        <v>0.34029268292682929</v>
      </c>
      <c r="F39" t="str">
        <v>Sacramento Kings</v>
      </c>
      <c r="G39" s="5">
        <f>AVERAGEIFS(_2025teamgamelogs[FG_PCT], _2025teamgamelogs[TEAM_NAME], LEAGUE_AVERAGES!F39, _2025teamgamelogs[LOCATION], "Home")</f>
        <v>0.4831951219512195</v>
      </c>
      <c r="H39" s="5">
        <f>AVERAGEIFS(_2025teamgamelogs[FG_PCT], _2025teamgamelogs[TEAM_NAME], LEAGUE_AVERAGES!F39, _2025teamgamelogs[LOCATION], "Away")</f>
        <v>0.47492682926829272</v>
      </c>
      <c r="K39" t="str">
        <v>Sacramento Kings</v>
      </c>
      <c r="L39" s="5">
        <f>AVERAGEIFS(_2025teamgamelogs[TS%], _2025teamgamelogs[TEAM_NAME], LEAGUE_AVERAGES!K39, _2025teamgamelogs[LOCATION], "Home")</f>
        <v>0.59195463864629394</v>
      </c>
      <c r="M39" s="5">
        <f>AVERAGEIFS(_2025teamgamelogs[TS%], _2025teamgamelogs[TEAM_NAME], LEAGUE_AVERAGES!K39, _2025teamgamelogs[LOCATION], "Away")</f>
        <v>0.57517865161129356</v>
      </c>
    </row>
    <row r="40" spans="1:13" x14ac:dyDescent="0.2">
      <c r="A40" t="str">
        <v>San Antonio Spurs</v>
      </c>
      <c r="B40" s="5">
        <f>AVERAGEIFS(_2025teamgamelogs[FG3_PCT], _2025teamgamelogs[TEAM_NAME], LEAGUE_AVERAGES!A40, _2025teamgamelogs[LOCATION], "Home")</f>
        <v>0.36502500000000004</v>
      </c>
      <c r="C40" s="5">
        <f>AVERAGEIFS(_2025teamgamelogs[FG3_PCT], _2025teamgamelogs[TEAM_NAME], LEAGUE_AVERAGES!A40, _2025teamgamelogs[LOCATION], "Away")</f>
        <v>0.35016666666666663</v>
      </c>
      <c r="F40" t="str">
        <v>San Antonio Spurs</v>
      </c>
      <c r="G40" s="5">
        <f>AVERAGEIFS(_2025teamgamelogs[FG_PCT], _2025teamgamelogs[TEAM_NAME], LEAGUE_AVERAGES!F40, _2025teamgamelogs[LOCATION], "Home")</f>
        <v>0.47877500000000017</v>
      </c>
      <c r="H40" s="5">
        <f>AVERAGEIFS(_2025teamgamelogs[FG_PCT], _2025teamgamelogs[TEAM_NAME], LEAGUE_AVERAGES!F40, _2025teamgamelogs[LOCATION], "Away")</f>
        <v>0.45407142857142868</v>
      </c>
      <c r="K40" t="str">
        <v>San Antonio Spurs</v>
      </c>
      <c r="L40" s="5">
        <f>AVERAGEIFS(_2025teamgamelogs[TS%], _2025teamgamelogs[TEAM_NAME], LEAGUE_AVERAGES!K40, _2025teamgamelogs[LOCATION], "Home")</f>
        <v>0.59112459331758582</v>
      </c>
      <c r="M40" s="5">
        <f>AVERAGEIFS(_2025teamgamelogs[TS%], _2025teamgamelogs[TEAM_NAME], LEAGUE_AVERAGES!K40, _2025teamgamelogs[LOCATION], "Away")</f>
        <v>0.56254759440180246</v>
      </c>
    </row>
    <row r="41" spans="1:13" x14ac:dyDescent="0.2">
      <c r="A41" t="str">
        <v>Washington Wizards</v>
      </c>
      <c r="B41" s="5">
        <f>AVERAGEIFS(_2025teamgamelogs[FG3_PCT], _2025teamgamelogs[TEAM_NAME], LEAGUE_AVERAGES!A41, _2025teamgamelogs[LOCATION], "Home")</f>
        <v>0.32842499999999997</v>
      </c>
      <c r="C41" s="5">
        <f>AVERAGEIFS(_2025teamgamelogs[FG3_PCT], _2025teamgamelogs[TEAM_NAME], LEAGUE_AVERAGES!A41, _2025teamgamelogs[LOCATION], "Away")</f>
        <v>0.33730952380952384</v>
      </c>
      <c r="F41" t="str">
        <v>Washington Wizards</v>
      </c>
      <c r="G41" s="5">
        <f>AVERAGEIFS(_2025teamgamelogs[FG_PCT], _2025teamgamelogs[TEAM_NAME], LEAGUE_AVERAGES!F41, _2025teamgamelogs[LOCATION], "Home")</f>
        <v>0.44209999999999994</v>
      </c>
      <c r="H41" s="5">
        <f>AVERAGEIFS(_2025teamgamelogs[FG_PCT], _2025teamgamelogs[TEAM_NAME], LEAGUE_AVERAGES!F41, _2025teamgamelogs[LOCATION], "Away")</f>
        <v>0.4362619047619048</v>
      </c>
      <c r="K41" t="str">
        <v>Washington Wizards</v>
      </c>
      <c r="L41" s="5">
        <f>AVERAGEIFS(_2025teamgamelogs[TS%], _2025teamgamelogs[TEAM_NAME], LEAGUE_AVERAGES!K41, _2025teamgamelogs[LOCATION], "Home")</f>
        <v>0.55099578881797462</v>
      </c>
      <c r="M41" s="5">
        <f>AVERAGEIFS(_2025teamgamelogs[TS%], _2025teamgamelogs[TEAM_NAME], LEAGUE_AVERAGES!K41, _2025teamgamelogs[LOCATION], "Away")</f>
        <v>0.54201342555394594</v>
      </c>
    </row>
    <row r="42" spans="1:13" x14ac:dyDescent="0.2">
      <c r="A42" t="str">
        <v>Denver Nuggets</v>
      </c>
      <c r="B42" s="5">
        <f>AVERAGEIFS(_2025teamgamelogs[FG3_PCT], _2025teamgamelogs[TEAM_NAME], LEAGUE_AVERAGES!A42, _2025teamgamelogs[LOCATION], "Home")</f>
        <v>0.39036585365853654</v>
      </c>
      <c r="C42" s="5">
        <f>AVERAGEIFS(_2025teamgamelogs[FG3_PCT], _2025teamgamelogs[TEAM_NAME], LEAGUE_AVERAGES!A42, _2025teamgamelogs[LOCATION], "Away")</f>
        <v>0.36282926829268303</v>
      </c>
      <c r="F42" t="str">
        <v>Denver Nuggets</v>
      </c>
      <c r="G42" s="5">
        <f>AVERAGEIFS(_2025teamgamelogs[FG_PCT], _2025teamgamelogs[TEAM_NAME], LEAGUE_AVERAGES!F42, _2025teamgamelogs[LOCATION], "Home")</f>
        <v>0.50741463414634147</v>
      </c>
      <c r="H42" s="5">
        <f>AVERAGEIFS(_2025teamgamelogs[FG_PCT], _2025teamgamelogs[TEAM_NAME], LEAGUE_AVERAGES!F42, _2025teamgamelogs[LOCATION], "Away")</f>
        <v>0.50717073170731708</v>
      </c>
      <c r="K42" t="str">
        <v>Denver Nuggets</v>
      </c>
      <c r="L42" s="5">
        <f>AVERAGEIFS(_2025teamgamelogs[TS%], _2025teamgamelogs[TEAM_NAME], LEAGUE_AVERAGES!K42, _2025teamgamelogs[LOCATION], "Home")</f>
        <v>0.61183675116028358</v>
      </c>
      <c r="M42" s="5">
        <f>AVERAGEIFS(_2025teamgamelogs[TS%], _2025teamgamelogs[TEAM_NAME], LEAGUE_AVERAGES!K42, _2025teamgamelogs[LOCATION], "Away")</f>
        <v>0.59871853787111373</v>
      </c>
    </row>
    <row r="43" spans="1:13" x14ac:dyDescent="0.2">
      <c r="A43" t="str">
        <v>Dallas Mavericks</v>
      </c>
      <c r="B43" s="5">
        <f>AVERAGEIFS(_2025teamgamelogs[FG3_PCT], _2025teamgamelogs[TEAM_NAME], LEAGUE_AVERAGES!A43, _2025teamgamelogs[LOCATION], "Home")</f>
        <v>0.362375</v>
      </c>
      <c r="C43" s="5">
        <f>AVERAGEIFS(_2025teamgamelogs[FG3_PCT], _2025teamgamelogs[TEAM_NAME], LEAGUE_AVERAGES!A43, _2025teamgamelogs[LOCATION], "Away")</f>
        <v>0.36252380952380958</v>
      </c>
      <c r="F43" t="str">
        <v>Dallas Mavericks</v>
      </c>
      <c r="G43" s="5">
        <f>AVERAGEIFS(_2025teamgamelogs[FG_PCT], _2025teamgamelogs[TEAM_NAME], LEAGUE_AVERAGES!F43, _2025teamgamelogs[LOCATION], "Home")</f>
        <v>0.47777500000000001</v>
      </c>
      <c r="H43" s="5">
        <f>AVERAGEIFS(_2025teamgamelogs[FG_PCT], _2025teamgamelogs[TEAM_NAME], LEAGUE_AVERAGES!F43, _2025teamgamelogs[LOCATION], "Away")</f>
        <v>0.48176190476190472</v>
      </c>
      <c r="K43" t="str">
        <v>Dallas Mavericks</v>
      </c>
      <c r="L43" s="5">
        <f>AVERAGEIFS(_2025teamgamelogs[TS%], _2025teamgamelogs[TEAM_NAME], LEAGUE_AVERAGES!K43, _2025teamgamelogs[LOCATION], "Home")</f>
        <v>0.58283558931438928</v>
      </c>
      <c r="M43" s="5">
        <f>AVERAGEIFS(_2025teamgamelogs[TS%], _2025teamgamelogs[TEAM_NAME], LEAGUE_AVERAGES!K43, _2025teamgamelogs[LOCATION], "Away")</f>
        <v>0.5856179003364903</v>
      </c>
    </row>
  </sheetData>
  <mergeCells count="3">
    <mergeCell ref="A12:C12"/>
    <mergeCell ref="F12:H12"/>
    <mergeCell ref="K12:M1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41C409-BE6E-DC47-BFD9-E0AFA8065B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2025teamgamelogs</vt:lpstr>
      <vt:lpstr>TEAM_RANKINGS</vt:lpstr>
      <vt:lpstr>LEAGUE_AVERAGES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Knapp, Andrew Charles</dc:creator>
  <cp:lastModifiedBy>Knapp, Andrew Charles</cp:lastModifiedBy>
  <dcterms:created xsi:type="dcterms:W3CDTF">2025-06-05T16:29:35Z</dcterms:created>
  <dcterms:modified xsi:type="dcterms:W3CDTF">2025-07-02T02:08:38Z</dcterms:modified>
</cp:coreProperties>
</file>